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95" windowWidth="19440" windowHeight="11190" firstSheet="1" activeTab="4"/>
  </bookViews>
  <sheets>
    <sheet name="FuzzyLookup_AddIn_Undo_Sheet" sheetId="5" state="hidden" r:id="rId1"/>
    <sheet name="Model" sheetId="14" r:id="rId2"/>
    <sheet name="TmNames" sheetId="6" r:id="rId3"/>
    <sheet name="Schedule" sheetId="12" r:id="rId4"/>
    <sheet name="Weights" sheetId="15" r:id="rId5"/>
  </sheets>
  <definedNames>
    <definedName name="_xlnm._FilterDatabase" localSheetId="1" hidden="1">Model!$O$1:$X$1</definedName>
    <definedName name="_xlnm._FilterDatabase" localSheetId="3" hidden="1">Schedule!$A$1:$L$1</definedName>
    <definedName name="ABS">Model!$AC$2:$AC$5805</definedName>
    <definedName name="AvgRATING">Model!$K$12</definedName>
    <definedName name="HomeEdge">Model!$K$2</definedName>
    <definedName name="OpenSolver_ChosenSolver" localSheetId="1" hidden="1">CBC</definedName>
    <definedName name="OpenSolver_DualsNewSheet" localSheetId="1" hidden="1">FALSE</definedName>
    <definedName name="OpenSolver_UpdateSensitivity" localSheetId="1" hidden="1">TRUE</definedName>
    <definedName name="Ratings">Model!$C$2:$C$353</definedName>
    <definedName name="SAE">Model!$K$8</definedName>
    <definedName name="solver_adj" localSheetId="1" hidden="1">Model!$K$2,Model!$C$2:$C$353,Model!$AC$2:$AC$5805</definedName>
    <definedName name="solver_cvg" localSheetId="1" hidden="1">0.0001</definedName>
    <definedName name="solver_drv" localSheetId="1" hidden="1">1</definedName>
    <definedName name="solver_eng" localSheetId="1" hidden="1">2</definedName>
    <definedName name="solver_est" localSheetId="1" hidden="1">1</definedName>
    <definedName name="solver_itr" localSheetId="1" hidden="1">2147483647</definedName>
    <definedName name="solver_lhs1" localSheetId="1" hidden="1">Model!$AA$2:$AA$5805</definedName>
    <definedName name="solver_lhs2" localSheetId="1" hidden="1">Model!$AB$2:$AB$5805</definedName>
    <definedName name="solver_lhs3" localSheetId="1" hidden="1">Model!$K$12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3</definedName>
    <definedName name="solver_nwt" localSheetId="1" hidden="1">1</definedName>
    <definedName name="solver_opt" localSheetId="1" hidden="1">Model!$K$8</definedName>
    <definedName name="solver_pre" localSheetId="1" hidden="1">0.000001</definedName>
    <definedName name="solver_rbv" localSheetId="1" hidden="1">1</definedName>
    <definedName name="solver_rel1" localSheetId="1" hidden="1">1</definedName>
    <definedName name="solver_rel2" localSheetId="1" hidden="1">1</definedName>
    <definedName name="solver_rel3" localSheetId="1" hidden="1">2</definedName>
    <definedName name="solver_rhs1" localSheetId="1" hidden="1">ABS</definedName>
    <definedName name="solver_rhs2" localSheetId="1" hidden="1">ABS</definedName>
    <definedName name="solver_rhs3" localSheetId="1" hidden="1">0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  <definedName name="SSE">Model!$K$5</definedName>
    <definedName name="TmList">Model!$A$2:$C$353</definedName>
  </definedNames>
  <calcPr calcId="145621"/>
</workbook>
</file>

<file path=xl/calcChain.xml><?xml version="1.0" encoding="utf-8"?>
<calcChain xmlns="http://schemas.openxmlformats.org/spreadsheetml/2006/main">
  <c r="G208" i="14" l="1"/>
  <c r="G126" i="14"/>
  <c r="G76" i="14"/>
  <c r="G326" i="14"/>
  <c r="G291" i="14"/>
  <c r="G141" i="14"/>
  <c r="G349" i="14"/>
  <c r="G212" i="14"/>
  <c r="G286" i="14"/>
  <c r="G8" i="14"/>
  <c r="G67" i="14"/>
  <c r="G35" i="14"/>
  <c r="G275" i="14"/>
  <c r="G236" i="14"/>
  <c r="G339" i="14"/>
  <c r="G231" i="14"/>
  <c r="G148" i="14"/>
  <c r="G334" i="14"/>
  <c r="G257" i="14"/>
  <c r="G16" i="14"/>
  <c r="G178" i="14"/>
  <c r="G324" i="14"/>
  <c r="G328" i="14"/>
  <c r="G52" i="14"/>
  <c r="G108" i="14"/>
  <c r="G226" i="14"/>
  <c r="G101" i="14"/>
  <c r="G234" i="14"/>
  <c r="G241" i="14"/>
  <c r="G218" i="14"/>
  <c r="G192" i="14"/>
  <c r="G59" i="14"/>
  <c r="G19" i="14"/>
  <c r="G37" i="14"/>
  <c r="G159" i="14"/>
  <c r="G82" i="14"/>
  <c r="G298" i="14"/>
  <c r="G142" i="14"/>
  <c r="G347" i="14"/>
  <c r="G337" i="14"/>
  <c r="G46" i="14"/>
  <c r="G260" i="14"/>
  <c r="G173" i="14"/>
  <c r="G153" i="14"/>
  <c r="G158" i="14"/>
  <c r="G333" i="14"/>
  <c r="G60" i="14"/>
  <c r="G93" i="14"/>
  <c r="G146" i="14"/>
  <c r="G115" i="14"/>
  <c r="G165" i="14"/>
  <c r="G74" i="14"/>
  <c r="G61" i="14"/>
  <c r="G139" i="14"/>
  <c r="G80" i="14"/>
  <c r="G323" i="14"/>
  <c r="G185" i="14"/>
  <c r="G69" i="14"/>
  <c r="G287" i="14"/>
  <c r="G267" i="14"/>
  <c r="G278" i="14"/>
  <c r="G228" i="14"/>
  <c r="G30" i="14"/>
  <c r="G53" i="14"/>
  <c r="G262" i="14"/>
  <c r="G242" i="14"/>
  <c r="G215" i="14"/>
  <c r="G86" i="14"/>
  <c r="G179" i="14"/>
  <c r="G263" i="14"/>
  <c r="G243" i="14"/>
  <c r="G3" i="14"/>
  <c r="G167" i="14"/>
  <c r="G222" i="14"/>
  <c r="G184" i="14"/>
  <c r="G199" i="14"/>
  <c r="G175" i="14"/>
  <c r="G163" i="14"/>
  <c r="G130" i="14"/>
  <c r="G232" i="14"/>
  <c r="G137" i="14"/>
  <c r="G308" i="14"/>
  <c r="G310" i="14"/>
  <c r="G48" i="14"/>
  <c r="G351" i="14"/>
  <c r="G276" i="14"/>
  <c r="G187" i="14"/>
  <c r="G274" i="14"/>
  <c r="G75" i="14"/>
  <c r="G235" i="14"/>
  <c r="G216" i="14"/>
  <c r="G224" i="14"/>
  <c r="G220" i="14"/>
  <c r="G180" i="14"/>
  <c r="G62" i="14"/>
  <c r="G32" i="14"/>
  <c r="G39" i="14"/>
  <c r="G149" i="14"/>
  <c r="G77" i="14"/>
  <c r="G96" i="14"/>
  <c r="G6" i="14"/>
  <c r="G352" i="14"/>
  <c r="G299" i="14"/>
  <c r="G111" i="14"/>
  <c r="G259" i="14"/>
  <c r="G254" i="14"/>
  <c r="G73" i="14"/>
  <c r="G94" i="14"/>
  <c r="G135" i="14"/>
  <c r="G120" i="14"/>
  <c r="G258" i="14"/>
  <c r="G240" i="14"/>
  <c r="G314" i="14"/>
  <c r="G268" i="14"/>
  <c r="G223" i="14"/>
  <c r="G312" i="14"/>
  <c r="G50" i="14"/>
  <c r="G87" i="14"/>
  <c r="G238" i="14"/>
  <c r="G41" i="14"/>
  <c r="G176" i="14"/>
  <c r="G128" i="14"/>
  <c r="G23" i="14"/>
  <c r="G10" i="14"/>
  <c r="G200" i="14"/>
  <c r="G271" i="14"/>
  <c r="G325" i="14"/>
  <c r="G346" i="14"/>
  <c r="G315" i="14"/>
  <c r="G191" i="14"/>
  <c r="G9" i="14"/>
  <c r="G57" i="14"/>
  <c r="G336" i="14"/>
  <c r="G133" i="14"/>
  <c r="G2" i="14"/>
  <c r="G118" i="14"/>
  <c r="G221" i="14"/>
  <c r="G281" i="14"/>
  <c r="G225" i="14"/>
  <c r="G340" i="14"/>
  <c r="G316" i="14"/>
  <c r="G255" i="14"/>
  <c r="G143" i="14"/>
  <c r="G318" i="14"/>
  <c r="G104" i="14"/>
  <c r="G22" i="14"/>
  <c r="G138" i="14"/>
  <c r="G292" i="14"/>
  <c r="G195" i="14"/>
  <c r="G55" i="14"/>
  <c r="G343" i="14"/>
  <c r="G166" i="14"/>
  <c r="G317" i="14"/>
  <c r="G72" i="14"/>
  <c r="G307" i="14"/>
  <c r="G31" i="14"/>
  <c r="G245" i="14"/>
  <c r="G100" i="14"/>
  <c r="G309" i="14"/>
  <c r="G85" i="14"/>
  <c r="G181" i="14"/>
  <c r="G29" i="14"/>
  <c r="G206" i="14"/>
  <c r="G71" i="14"/>
  <c r="G18" i="14"/>
  <c r="G198" i="14"/>
  <c r="G261" i="14"/>
  <c r="G33" i="14"/>
  <c r="G350" i="14"/>
  <c r="G131" i="14"/>
  <c r="G201" i="14"/>
  <c r="G230" i="14"/>
  <c r="G189" i="14"/>
  <c r="G169" i="14"/>
  <c r="G331" i="14"/>
  <c r="G151" i="14"/>
  <c r="G338" i="14"/>
  <c r="G193" i="14"/>
  <c r="G114" i="14"/>
  <c r="G174" i="14"/>
  <c r="G270" i="14"/>
  <c r="G28" i="14"/>
  <c r="G83" i="14"/>
  <c r="G297" i="14"/>
  <c r="G170" i="14"/>
  <c r="G156" i="14"/>
  <c r="G88" i="14"/>
  <c r="G295" i="14"/>
  <c r="G321" i="14"/>
  <c r="G345" i="14"/>
  <c r="G134" i="14"/>
  <c r="G12" i="14"/>
  <c r="G330" i="14"/>
  <c r="G99" i="14"/>
  <c r="G290" i="14"/>
  <c r="G177" i="14"/>
  <c r="G140" i="14"/>
  <c r="G283" i="14"/>
  <c r="G132" i="14"/>
  <c r="G205" i="14"/>
  <c r="G244" i="14"/>
  <c r="G196" i="14"/>
  <c r="G44" i="14"/>
  <c r="G300" i="14"/>
  <c r="G95" i="14"/>
  <c r="G229" i="14"/>
  <c r="G11" i="14"/>
  <c r="G161" i="14"/>
  <c r="G266" i="14"/>
  <c r="G17" i="14"/>
  <c r="G15" i="14"/>
  <c r="G24" i="14"/>
  <c r="G65" i="14"/>
  <c r="G54" i="14"/>
  <c r="G265" i="14"/>
  <c r="G211" i="14"/>
  <c r="G45" i="14"/>
  <c r="G145" i="14"/>
  <c r="G219" i="14"/>
  <c r="G70" i="14"/>
  <c r="G280" i="14"/>
  <c r="G107" i="14"/>
  <c r="G79" i="14"/>
  <c r="G123" i="14"/>
  <c r="G252" i="14"/>
  <c r="G296" i="14"/>
  <c r="G341" i="14"/>
  <c r="G152" i="14"/>
  <c r="G26" i="14"/>
  <c r="G27" i="14"/>
  <c r="G186" i="14"/>
  <c r="G190" i="14"/>
  <c r="G63" i="14"/>
  <c r="G273" i="14"/>
  <c r="G68" i="14"/>
  <c r="G197" i="14"/>
  <c r="G144" i="14"/>
  <c r="G155" i="14"/>
  <c r="G207" i="14"/>
  <c r="G217" i="14"/>
  <c r="G164" i="14"/>
  <c r="G248" i="14"/>
  <c r="G58" i="14"/>
  <c r="G202" i="14"/>
  <c r="G92" i="14"/>
  <c r="G253" i="14"/>
  <c r="G117" i="14"/>
  <c r="G43" i="14"/>
  <c r="G154" i="14"/>
  <c r="G348" i="14"/>
  <c r="G183" i="14"/>
  <c r="G332" i="14"/>
  <c r="G320" i="14"/>
  <c r="G233" i="14"/>
  <c r="G284" i="14"/>
  <c r="G49" i="14"/>
  <c r="G251" i="14"/>
  <c r="G250" i="14"/>
  <c r="G56" i="14"/>
  <c r="G288" i="14"/>
  <c r="G81" i="14"/>
  <c r="G322" i="14"/>
  <c r="G106" i="14"/>
  <c r="G204" i="14"/>
  <c r="G105" i="14"/>
  <c r="G277" i="14"/>
  <c r="G282" i="14"/>
  <c r="G213" i="14"/>
  <c r="G304" i="14"/>
  <c r="G302" i="14"/>
  <c r="G91" i="14"/>
  <c r="G210" i="14"/>
  <c r="G157" i="14"/>
  <c r="G36" i="14"/>
  <c r="G42" i="14"/>
  <c r="G64" i="14"/>
  <c r="G344" i="14"/>
  <c r="G119" i="14"/>
  <c r="G51" i="14"/>
  <c r="G40" i="14"/>
  <c r="G102" i="14"/>
  <c r="G89" i="14"/>
  <c r="G329" i="14"/>
  <c r="G203" i="14"/>
  <c r="G194" i="14"/>
  <c r="G20" i="14"/>
  <c r="G66" i="14"/>
  <c r="G249" i="14"/>
  <c r="G214" i="14"/>
  <c r="G237" i="14"/>
  <c r="G116" i="14"/>
  <c r="G306" i="14"/>
  <c r="G90" i="14"/>
  <c r="G256" i="14"/>
  <c r="G289" i="14"/>
  <c r="G247" i="14"/>
  <c r="G109" i="14"/>
  <c r="G162" i="14"/>
  <c r="G112" i="14"/>
  <c r="G84" i="14"/>
  <c r="G209" i="14"/>
  <c r="G98" i="14"/>
  <c r="G272" i="14"/>
  <c r="G34" i="14"/>
  <c r="G305" i="14"/>
  <c r="G129" i="14"/>
  <c r="G188" i="14"/>
  <c r="G293" i="14"/>
  <c r="G327" i="14"/>
  <c r="G279" i="14"/>
  <c r="G246" i="14"/>
  <c r="G294" i="14"/>
  <c r="G172" i="14"/>
  <c r="G97" i="14"/>
  <c r="G127" i="14"/>
  <c r="G342" i="14"/>
  <c r="G311" i="14"/>
  <c r="G13" i="14"/>
  <c r="G147" i="14"/>
  <c r="G313" i="14"/>
  <c r="G182" i="14"/>
  <c r="G122" i="14"/>
  <c r="G113" i="14"/>
  <c r="G47" i="14"/>
  <c r="G136" i="14"/>
  <c r="G4" i="14"/>
  <c r="G7" i="14"/>
  <c r="G38" i="14"/>
  <c r="G125" i="14"/>
  <c r="G269" i="14"/>
  <c r="G301" i="14"/>
  <c r="G110" i="14"/>
  <c r="G124" i="14"/>
  <c r="G168" i="14"/>
  <c r="G264" i="14"/>
  <c r="G14" i="14"/>
  <c r="G239" i="14"/>
  <c r="G319" i="14"/>
  <c r="G171" i="14"/>
  <c r="G160" i="14"/>
  <c r="G21" i="14"/>
  <c r="G103" i="14"/>
  <c r="G227" i="14"/>
  <c r="G5" i="14"/>
  <c r="G121" i="14"/>
  <c r="G303" i="14"/>
  <c r="G150" i="14"/>
  <c r="G25" i="14"/>
  <c r="G78" i="14"/>
  <c r="G285" i="14"/>
  <c r="G353" i="14"/>
  <c r="G335" i="14"/>
  <c r="K8" i="14" l="1"/>
  <c r="AD3" i="14"/>
  <c r="AD4" i="14"/>
  <c r="AD5" i="14"/>
  <c r="AD6" i="14"/>
  <c r="AD7" i="14"/>
  <c r="AD8" i="14"/>
  <c r="AD9" i="14"/>
  <c r="AD10" i="14"/>
  <c r="AD11" i="14"/>
  <c r="AD12" i="14"/>
  <c r="AD13" i="14"/>
  <c r="AD14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38" i="14"/>
  <c r="AD39" i="14"/>
  <c r="AD40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AD80" i="14"/>
  <c r="AD81" i="14"/>
  <c r="AD82" i="14"/>
  <c r="AD83" i="14"/>
  <c r="AD84" i="14"/>
  <c r="AD85" i="14"/>
  <c r="AD86" i="14"/>
  <c r="AD87" i="14"/>
  <c r="AD88" i="14"/>
  <c r="AD89" i="14"/>
  <c r="AD90" i="14"/>
  <c r="AD91" i="14"/>
  <c r="AD92" i="14"/>
  <c r="AD93" i="14"/>
  <c r="AD94" i="14"/>
  <c r="AD95" i="14"/>
  <c r="AD96" i="14"/>
  <c r="AD97" i="14"/>
  <c r="AD98" i="14"/>
  <c r="AD99" i="14"/>
  <c r="AD100" i="14"/>
  <c r="AD101" i="14"/>
  <c r="AD102" i="14"/>
  <c r="AD103" i="14"/>
  <c r="AD104" i="14"/>
  <c r="AD105" i="14"/>
  <c r="AD106" i="14"/>
  <c r="AD107" i="14"/>
  <c r="AD108" i="14"/>
  <c r="AD109" i="14"/>
  <c r="AD110" i="14"/>
  <c r="AD111" i="14"/>
  <c r="AD112" i="14"/>
  <c r="AD113" i="14"/>
  <c r="AD114" i="14"/>
  <c r="AD115" i="14"/>
  <c r="AD116" i="14"/>
  <c r="AD117" i="14"/>
  <c r="AD118" i="14"/>
  <c r="AD119" i="14"/>
  <c r="AD120" i="14"/>
  <c r="AD121" i="14"/>
  <c r="AD122" i="14"/>
  <c r="AD123" i="14"/>
  <c r="AD124" i="14"/>
  <c r="AD125" i="14"/>
  <c r="AD126" i="14"/>
  <c r="AD127" i="14"/>
  <c r="AD128" i="14"/>
  <c r="AD129" i="14"/>
  <c r="AD130" i="14"/>
  <c r="AD131" i="14"/>
  <c r="AD132" i="14"/>
  <c r="AD133" i="14"/>
  <c r="AD134" i="14"/>
  <c r="AD135" i="14"/>
  <c r="AD136" i="14"/>
  <c r="AD137" i="14"/>
  <c r="AD138" i="14"/>
  <c r="AD139" i="14"/>
  <c r="AD140" i="14"/>
  <c r="AD141" i="14"/>
  <c r="AD142" i="14"/>
  <c r="AD143" i="14"/>
  <c r="AD144" i="14"/>
  <c r="AD145" i="14"/>
  <c r="AD146" i="14"/>
  <c r="AD147" i="14"/>
  <c r="AD148" i="14"/>
  <c r="AD149" i="14"/>
  <c r="AD150" i="14"/>
  <c r="AD151" i="14"/>
  <c r="AD152" i="14"/>
  <c r="AD153" i="14"/>
  <c r="AD154" i="14"/>
  <c r="AD155" i="14"/>
  <c r="AD156" i="14"/>
  <c r="AD157" i="14"/>
  <c r="AD158" i="14"/>
  <c r="AD159" i="14"/>
  <c r="AD160" i="14"/>
  <c r="AD161" i="14"/>
  <c r="AD162" i="14"/>
  <c r="AD163" i="14"/>
  <c r="AD164" i="14"/>
  <c r="AD165" i="14"/>
  <c r="AD166" i="14"/>
  <c r="AD167" i="14"/>
  <c r="AD168" i="14"/>
  <c r="AD169" i="14"/>
  <c r="AD170" i="14"/>
  <c r="AD171" i="14"/>
  <c r="AD172" i="14"/>
  <c r="AD173" i="14"/>
  <c r="AD174" i="14"/>
  <c r="AD175" i="14"/>
  <c r="AD176" i="14"/>
  <c r="AD177" i="14"/>
  <c r="AD178" i="14"/>
  <c r="AD179" i="14"/>
  <c r="AD180" i="14"/>
  <c r="AD181" i="14"/>
  <c r="AD182" i="14"/>
  <c r="AD183" i="14"/>
  <c r="AD184" i="14"/>
  <c r="AD185" i="14"/>
  <c r="AD186" i="14"/>
  <c r="AD187" i="14"/>
  <c r="AD188" i="14"/>
  <c r="AD189" i="14"/>
  <c r="AD190" i="14"/>
  <c r="AD191" i="14"/>
  <c r="AD192" i="14"/>
  <c r="AD193" i="14"/>
  <c r="AD194" i="14"/>
  <c r="AD195" i="14"/>
  <c r="AD196" i="14"/>
  <c r="AD197" i="14"/>
  <c r="AD198" i="14"/>
  <c r="AD199" i="14"/>
  <c r="AD200" i="14"/>
  <c r="AD201" i="14"/>
  <c r="AD202" i="14"/>
  <c r="AD203" i="14"/>
  <c r="AD204" i="14"/>
  <c r="AD205" i="14"/>
  <c r="AD206" i="14"/>
  <c r="AD207" i="14"/>
  <c r="AD208" i="14"/>
  <c r="AD209" i="14"/>
  <c r="AD210" i="14"/>
  <c r="AD211" i="14"/>
  <c r="AD212" i="14"/>
  <c r="AD213" i="14"/>
  <c r="AD214" i="14"/>
  <c r="AD215" i="14"/>
  <c r="AD216" i="14"/>
  <c r="AD217" i="14"/>
  <c r="AD218" i="14"/>
  <c r="AD219" i="14"/>
  <c r="AD220" i="14"/>
  <c r="AD221" i="14"/>
  <c r="AD222" i="14"/>
  <c r="AD223" i="14"/>
  <c r="AD224" i="14"/>
  <c r="AD225" i="14"/>
  <c r="AD226" i="14"/>
  <c r="AD227" i="14"/>
  <c r="AD228" i="14"/>
  <c r="AD229" i="14"/>
  <c r="AD230" i="14"/>
  <c r="AD231" i="14"/>
  <c r="AD232" i="14"/>
  <c r="AD233" i="14"/>
  <c r="AD234" i="14"/>
  <c r="AD235" i="14"/>
  <c r="AD236" i="14"/>
  <c r="AD237" i="14"/>
  <c r="AD238" i="14"/>
  <c r="AD239" i="14"/>
  <c r="AD240" i="14"/>
  <c r="AD241" i="14"/>
  <c r="AD242" i="14"/>
  <c r="AD243" i="14"/>
  <c r="AD244" i="14"/>
  <c r="AD245" i="14"/>
  <c r="AD246" i="14"/>
  <c r="AD247" i="14"/>
  <c r="AD248" i="14"/>
  <c r="AD249" i="14"/>
  <c r="AD250" i="14"/>
  <c r="AD251" i="14"/>
  <c r="AD252" i="14"/>
  <c r="AD253" i="14"/>
  <c r="AD254" i="14"/>
  <c r="AD255" i="14"/>
  <c r="AD256" i="14"/>
  <c r="AD257" i="14"/>
  <c r="AD258" i="14"/>
  <c r="AD259" i="14"/>
  <c r="AD260" i="14"/>
  <c r="AD261" i="14"/>
  <c r="AD262" i="14"/>
  <c r="AD263" i="14"/>
  <c r="AD264" i="14"/>
  <c r="AD265" i="14"/>
  <c r="AD266" i="14"/>
  <c r="AD267" i="14"/>
  <c r="AD268" i="14"/>
  <c r="AD269" i="14"/>
  <c r="AD270" i="14"/>
  <c r="AD271" i="14"/>
  <c r="AD272" i="14"/>
  <c r="AD273" i="14"/>
  <c r="AD274" i="14"/>
  <c r="AD275" i="14"/>
  <c r="AD276" i="14"/>
  <c r="AD277" i="14"/>
  <c r="AD278" i="14"/>
  <c r="AD279" i="14"/>
  <c r="AD280" i="14"/>
  <c r="AD281" i="14"/>
  <c r="AD282" i="14"/>
  <c r="AD283" i="14"/>
  <c r="AD284" i="14"/>
  <c r="AD285" i="14"/>
  <c r="AD286" i="14"/>
  <c r="AD287" i="14"/>
  <c r="AD288" i="14"/>
  <c r="AD289" i="14"/>
  <c r="AD290" i="14"/>
  <c r="AD291" i="14"/>
  <c r="AD292" i="14"/>
  <c r="AD293" i="14"/>
  <c r="AD294" i="14"/>
  <c r="AD295" i="14"/>
  <c r="AD296" i="14"/>
  <c r="AD297" i="14"/>
  <c r="AD298" i="14"/>
  <c r="AD299" i="14"/>
  <c r="AD300" i="14"/>
  <c r="AD301" i="14"/>
  <c r="AD302" i="14"/>
  <c r="AD303" i="14"/>
  <c r="AD304" i="14"/>
  <c r="AD305" i="14"/>
  <c r="AD306" i="14"/>
  <c r="AD307" i="14"/>
  <c r="AD308" i="14"/>
  <c r="AD309" i="14"/>
  <c r="AD310" i="14"/>
  <c r="AD311" i="14"/>
  <c r="AD312" i="14"/>
  <c r="AD313" i="14"/>
  <c r="AD314" i="14"/>
  <c r="AD315" i="14"/>
  <c r="AD316" i="14"/>
  <c r="AD317" i="14"/>
  <c r="AD318" i="14"/>
  <c r="AD319" i="14"/>
  <c r="AD320" i="14"/>
  <c r="AD321" i="14"/>
  <c r="AD322" i="14"/>
  <c r="AD323" i="14"/>
  <c r="AD324" i="14"/>
  <c r="AD325" i="14"/>
  <c r="AD326" i="14"/>
  <c r="AD327" i="14"/>
  <c r="AD328" i="14"/>
  <c r="AD329" i="14"/>
  <c r="AD330" i="14"/>
  <c r="AD331" i="14"/>
  <c r="AD332" i="14"/>
  <c r="AD333" i="14"/>
  <c r="AD334" i="14"/>
  <c r="AD335" i="14"/>
  <c r="AD336" i="14"/>
  <c r="AD337" i="14"/>
  <c r="AD338" i="14"/>
  <c r="AD339" i="14"/>
  <c r="AD340" i="14"/>
  <c r="AD341" i="14"/>
  <c r="AD342" i="14"/>
  <c r="AD343" i="14"/>
  <c r="AD344" i="14"/>
  <c r="AD345" i="14"/>
  <c r="AD346" i="14"/>
  <c r="AD347" i="14"/>
  <c r="AD348" i="14"/>
  <c r="AD349" i="14"/>
  <c r="AD350" i="14"/>
  <c r="AD351" i="14"/>
  <c r="AD352" i="14"/>
  <c r="AD353" i="14"/>
  <c r="AD354" i="14"/>
  <c r="AD355" i="14"/>
  <c r="AD356" i="14"/>
  <c r="AD357" i="14"/>
  <c r="AD358" i="14"/>
  <c r="AD359" i="14"/>
  <c r="AD360" i="14"/>
  <c r="AD361" i="14"/>
  <c r="AD362" i="14"/>
  <c r="AD363" i="14"/>
  <c r="AD364" i="14"/>
  <c r="AD365" i="14"/>
  <c r="AD366" i="14"/>
  <c r="AD367" i="14"/>
  <c r="AD368" i="14"/>
  <c r="AD369" i="14"/>
  <c r="AD370" i="14"/>
  <c r="AD371" i="14"/>
  <c r="AD372" i="14"/>
  <c r="AD373" i="14"/>
  <c r="AD374" i="14"/>
  <c r="AD375" i="14"/>
  <c r="AD376" i="14"/>
  <c r="AD377" i="14"/>
  <c r="AD378" i="14"/>
  <c r="AD379" i="14"/>
  <c r="AD380" i="14"/>
  <c r="AD381" i="14"/>
  <c r="AD382" i="14"/>
  <c r="AD383" i="14"/>
  <c r="AD384" i="14"/>
  <c r="AD385" i="14"/>
  <c r="AD386" i="14"/>
  <c r="AD387" i="14"/>
  <c r="AD388" i="14"/>
  <c r="AD389" i="14"/>
  <c r="AD390" i="14"/>
  <c r="AD391" i="14"/>
  <c r="AD392" i="14"/>
  <c r="AD393" i="14"/>
  <c r="AD394" i="14"/>
  <c r="AD395" i="14"/>
  <c r="AD396" i="14"/>
  <c r="AD397" i="14"/>
  <c r="AD398" i="14"/>
  <c r="AD399" i="14"/>
  <c r="AD400" i="14"/>
  <c r="AD401" i="14"/>
  <c r="AD402" i="14"/>
  <c r="AD403" i="14"/>
  <c r="AD404" i="14"/>
  <c r="AD405" i="14"/>
  <c r="AD406" i="14"/>
  <c r="AD407" i="14"/>
  <c r="AD408" i="14"/>
  <c r="AD409" i="14"/>
  <c r="AD410" i="14"/>
  <c r="AD411" i="14"/>
  <c r="AD412" i="14"/>
  <c r="AD413" i="14"/>
  <c r="AD414" i="14"/>
  <c r="AD415" i="14"/>
  <c r="AD416" i="14"/>
  <c r="AD417" i="14"/>
  <c r="AD418" i="14"/>
  <c r="AD419" i="14"/>
  <c r="AD420" i="14"/>
  <c r="AD421" i="14"/>
  <c r="AD422" i="14"/>
  <c r="AD423" i="14"/>
  <c r="AD424" i="14"/>
  <c r="AD425" i="14"/>
  <c r="AD426" i="14"/>
  <c r="AD427" i="14"/>
  <c r="AD428" i="14"/>
  <c r="AD429" i="14"/>
  <c r="AD430" i="14"/>
  <c r="AD431" i="14"/>
  <c r="AD432" i="14"/>
  <c r="AD433" i="14"/>
  <c r="AD434" i="14"/>
  <c r="AD435" i="14"/>
  <c r="AD436" i="14"/>
  <c r="AD437" i="14"/>
  <c r="AD438" i="14"/>
  <c r="AD439" i="14"/>
  <c r="AD440" i="14"/>
  <c r="AD441" i="14"/>
  <c r="AD442" i="14"/>
  <c r="AD443" i="14"/>
  <c r="AD444" i="14"/>
  <c r="AD445" i="14"/>
  <c r="AD446" i="14"/>
  <c r="AD447" i="14"/>
  <c r="AD448" i="14"/>
  <c r="AD449" i="14"/>
  <c r="AD450" i="14"/>
  <c r="AD451" i="14"/>
  <c r="AD452" i="14"/>
  <c r="AD453" i="14"/>
  <c r="AD454" i="14"/>
  <c r="AD455" i="14"/>
  <c r="AD456" i="14"/>
  <c r="AD457" i="14"/>
  <c r="AD458" i="14"/>
  <c r="AD459" i="14"/>
  <c r="AD460" i="14"/>
  <c r="AD461" i="14"/>
  <c r="AD462" i="14"/>
  <c r="AD463" i="14"/>
  <c r="AD464" i="14"/>
  <c r="AD465" i="14"/>
  <c r="AD466" i="14"/>
  <c r="AD467" i="14"/>
  <c r="AD468" i="14"/>
  <c r="AD469" i="14"/>
  <c r="AD470" i="14"/>
  <c r="AD471" i="14"/>
  <c r="AD472" i="14"/>
  <c r="AD473" i="14"/>
  <c r="AD474" i="14"/>
  <c r="AD475" i="14"/>
  <c r="AD476" i="14"/>
  <c r="AD477" i="14"/>
  <c r="AD478" i="14"/>
  <c r="AD479" i="14"/>
  <c r="AD480" i="14"/>
  <c r="AD481" i="14"/>
  <c r="AD482" i="14"/>
  <c r="AD483" i="14"/>
  <c r="AD484" i="14"/>
  <c r="AD485" i="14"/>
  <c r="AD486" i="14"/>
  <c r="AD487" i="14"/>
  <c r="AD488" i="14"/>
  <c r="AD489" i="14"/>
  <c r="AD490" i="14"/>
  <c r="AD491" i="14"/>
  <c r="AD492" i="14"/>
  <c r="AD493" i="14"/>
  <c r="AD494" i="14"/>
  <c r="AD495" i="14"/>
  <c r="AD496" i="14"/>
  <c r="AD497" i="14"/>
  <c r="AD498" i="14"/>
  <c r="AD499" i="14"/>
  <c r="AD500" i="14"/>
  <c r="AD501" i="14"/>
  <c r="AD502" i="14"/>
  <c r="AD503" i="14"/>
  <c r="AD504" i="14"/>
  <c r="AD505" i="14"/>
  <c r="AD506" i="14"/>
  <c r="AD507" i="14"/>
  <c r="AD508" i="14"/>
  <c r="AD509" i="14"/>
  <c r="AD510" i="14"/>
  <c r="AD511" i="14"/>
  <c r="AD512" i="14"/>
  <c r="AD513" i="14"/>
  <c r="AD514" i="14"/>
  <c r="AD515" i="14"/>
  <c r="AD516" i="14"/>
  <c r="AD517" i="14"/>
  <c r="AD518" i="14"/>
  <c r="AD519" i="14"/>
  <c r="AD520" i="14"/>
  <c r="AD521" i="14"/>
  <c r="AD522" i="14"/>
  <c r="AD523" i="14"/>
  <c r="AD524" i="14"/>
  <c r="AD525" i="14"/>
  <c r="AD526" i="14"/>
  <c r="AD527" i="14"/>
  <c r="AD528" i="14"/>
  <c r="AD529" i="14"/>
  <c r="AD530" i="14"/>
  <c r="AD531" i="14"/>
  <c r="AD532" i="14"/>
  <c r="AD533" i="14"/>
  <c r="AD534" i="14"/>
  <c r="AD535" i="14"/>
  <c r="AD536" i="14"/>
  <c r="AD537" i="14"/>
  <c r="AD538" i="14"/>
  <c r="AD539" i="14"/>
  <c r="AD540" i="14"/>
  <c r="AD541" i="14"/>
  <c r="AD542" i="14"/>
  <c r="AD543" i="14"/>
  <c r="AD544" i="14"/>
  <c r="AD545" i="14"/>
  <c r="AD546" i="14"/>
  <c r="AD547" i="14"/>
  <c r="AD548" i="14"/>
  <c r="AD549" i="14"/>
  <c r="AD550" i="14"/>
  <c r="AD551" i="14"/>
  <c r="AD552" i="14"/>
  <c r="AD553" i="14"/>
  <c r="AD554" i="14"/>
  <c r="AD555" i="14"/>
  <c r="AD556" i="14"/>
  <c r="AD557" i="14"/>
  <c r="AD558" i="14"/>
  <c r="AD559" i="14"/>
  <c r="AD560" i="14"/>
  <c r="AD561" i="14"/>
  <c r="AD562" i="14"/>
  <c r="AD563" i="14"/>
  <c r="AD564" i="14"/>
  <c r="AD565" i="14"/>
  <c r="AD566" i="14"/>
  <c r="AD567" i="14"/>
  <c r="AD568" i="14"/>
  <c r="AD569" i="14"/>
  <c r="AD570" i="14"/>
  <c r="AD571" i="14"/>
  <c r="AD572" i="14"/>
  <c r="AD573" i="14"/>
  <c r="AD574" i="14"/>
  <c r="AD575" i="14"/>
  <c r="AD576" i="14"/>
  <c r="AD577" i="14"/>
  <c r="AD578" i="14"/>
  <c r="AD579" i="14"/>
  <c r="AD580" i="14"/>
  <c r="AD581" i="14"/>
  <c r="AD582" i="14"/>
  <c r="AD583" i="14"/>
  <c r="AD584" i="14"/>
  <c r="AD585" i="14"/>
  <c r="AD586" i="14"/>
  <c r="AD587" i="14"/>
  <c r="AD588" i="14"/>
  <c r="AD589" i="14"/>
  <c r="AD590" i="14"/>
  <c r="AD591" i="14"/>
  <c r="AD592" i="14"/>
  <c r="AD593" i="14"/>
  <c r="AD594" i="14"/>
  <c r="AD595" i="14"/>
  <c r="AD596" i="14"/>
  <c r="AD597" i="14"/>
  <c r="AD598" i="14"/>
  <c r="AD599" i="14"/>
  <c r="AD600" i="14"/>
  <c r="AD601" i="14"/>
  <c r="AD602" i="14"/>
  <c r="AD603" i="14"/>
  <c r="AD604" i="14"/>
  <c r="AD605" i="14"/>
  <c r="AD606" i="14"/>
  <c r="AD607" i="14"/>
  <c r="AD608" i="14"/>
  <c r="AD609" i="14"/>
  <c r="AD610" i="14"/>
  <c r="AD611" i="14"/>
  <c r="AD612" i="14"/>
  <c r="AD613" i="14"/>
  <c r="AD614" i="14"/>
  <c r="AD615" i="14"/>
  <c r="AD616" i="14"/>
  <c r="AD617" i="14"/>
  <c r="AD618" i="14"/>
  <c r="AD619" i="14"/>
  <c r="AD620" i="14"/>
  <c r="AD621" i="14"/>
  <c r="AD622" i="14"/>
  <c r="AD623" i="14"/>
  <c r="AD624" i="14"/>
  <c r="AD625" i="14"/>
  <c r="AD626" i="14"/>
  <c r="AD627" i="14"/>
  <c r="AD628" i="14"/>
  <c r="AD629" i="14"/>
  <c r="AD630" i="14"/>
  <c r="AD631" i="14"/>
  <c r="AD632" i="14"/>
  <c r="AD633" i="14"/>
  <c r="AD634" i="14"/>
  <c r="AD635" i="14"/>
  <c r="AD636" i="14"/>
  <c r="AD637" i="14"/>
  <c r="AD638" i="14"/>
  <c r="AD639" i="14"/>
  <c r="AD640" i="14"/>
  <c r="AD641" i="14"/>
  <c r="AD642" i="14"/>
  <c r="AD643" i="14"/>
  <c r="AD644" i="14"/>
  <c r="AD645" i="14"/>
  <c r="AD646" i="14"/>
  <c r="AD647" i="14"/>
  <c r="AD648" i="14"/>
  <c r="AD649" i="14"/>
  <c r="AD650" i="14"/>
  <c r="AD651" i="14"/>
  <c r="AD652" i="14"/>
  <c r="AD653" i="14"/>
  <c r="AD654" i="14"/>
  <c r="AD655" i="14"/>
  <c r="AD656" i="14"/>
  <c r="AD657" i="14"/>
  <c r="AD658" i="14"/>
  <c r="AD659" i="14"/>
  <c r="AD660" i="14"/>
  <c r="AD661" i="14"/>
  <c r="AD662" i="14"/>
  <c r="AD663" i="14"/>
  <c r="AD664" i="14"/>
  <c r="AD665" i="14"/>
  <c r="AD666" i="14"/>
  <c r="AD667" i="14"/>
  <c r="AD668" i="14"/>
  <c r="AD669" i="14"/>
  <c r="AD670" i="14"/>
  <c r="AD671" i="14"/>
  <c r="AD672" i="14"/>
  <c r="AD673" i="14"/>
  <c r="AD674" i="14"/>
  <c r="AD675" i="14"/>
  <c r="AD676" i="14"/>
  <c r="AD677" i="14"/>
  <c r="AD678" i="14"/>
  <c r="AD679" i="14"/>
  <c r="AD680" i="14"/>
  <c r="AD681" i="14"/>
  <c r="AD682" i="14"/>
  <c r="AD683" i="14"/>
  <c r="AD684" i="14"/>
  <c r="AD685" i="14"/>
  <c r="AD686" i="14"/>
  <c r="AD687" i="14"/>
  <c r="AD688" i="14"/>
  <c r="AD689" i="14"/>
  <c r="AD690" i="14"/>
  <c r="AD691" i="14"/>
  <c r="AD692" i="14"/>
  <c r="AD693" i="14"/>
  <c r="AD694" i="14"/>
  <c r="AD695" i="14"/>
  <c r="AD696" i="14"/>
  <c r="AD697" i="14"/>
  <c r="AD698" i="14"/>
  <c r="AD699" i="14"/>
  <c r="AD700" i="14"/>
  <c r="AD701" i="14"/>
  <c r="AD702" i="14"/>
  <c r="AD703" i="14"/>
  <c r="AD704" i="14"/>
  <c r="AD705" i="14"/>
  <c r="AD706" i="14"/>
  <c r="AD707" i="14"/>
  <c r="AD708" i="14"/>
  <c r="AD709" i="14"/>
  <c r="AD710" i="14"/>
  <c r="AD711" i="14"/>
  <c r="AD712" i="14"/>
  <c r="AD713" i="14"/>
  <c r="AD714" i="14"/>
  <c r="AD715" i="14"/>
  <c r="AD716" i="14"/>
  <c r="AD717" i="14"/>
  <c r="AD718" i="14"/>
  <c r="AD719" i="14"/>
  <c r="AD720" i="14"/>
  <c r="AD721" i="14"/>
  <c r="AD722" i="14"/>
  <c r="AD723" i="14"/>
  <c r="AD724" i="14"/>
  <c r="AD725" i="14"/>
  <c r="AD726" i="14"/>
  <c r="AD727" i="14"/>
  <c r="AD728" i="14"/>
  <c r="AD729" i="14"/>
  <c r="AD730" i="14"/>
  <c r="AD731" i="14"/>
  <c r="AD732" i="14"/>
  <c r="AD733" i="14"/>
  <c r="AD734" i="14"/>
  <c r="AD735" i="14"/>
  <c r="AD736" i="14"/>
  <c r="AD737" i="14"/>
  <c r="AD738" i="14"/>
  <c r="AD739" i="14"/>
  <c r="AD740" i="14"/>
  <c r="AD741" i="14"/>
  <c r="AD742" i="14"/>
  <c r="AD743" i="14"/>
  <c r="AD744" i="14"/>
  <c r="AD745" i="14"/>
  <c r="AD746" i="14"/>
  <c r="AD747" i="14"/>
  <c r="AD748" i="14"/>
  <c r="AD749" i="14"/>
  <c r="AD750" i="14"/>
  <c r="AD751" i="14"/>
  <c r="AD752" i="14"/>
  <c r="AD753" i="14"/>
  <c r="AD754" i="14"/>
  <c r="AD755" i="14"/>
  <c r="AD756" i="14"/>
  <c r="AD757" i="14"/>
  <c r="AD758" i="14"/>
  <c r="AD759" i="14"/>
  <c r="AD760" i="14"/>
  <c r="AD761" i="14"/>
  <c r="AD762" i="14"/>
  <c r="AD763" i="14"/>
  <c r="AD764" i="14"/>
  <c r="AD765" i="14"/>
  <c r="AD766" i="14"/>
  <c r="AD767" i="14"/>
  <c r="AD768" i="14"/>
  <c r="AD769" i="14"/>
  <c r="AD770" i="14"/>
  <c r="AD771" i="14"/>
  <c r="AD772" i="14"/>
  <c r="AD773" i="14"/>
  <c r="AD774" i="14"/>
  <c r="AD775" i="14"/>
  <c r="AD776" i="14"/>
  <c r="AD777" i="14"/>
  <c r="AD778" i="14"/>
  <c r="AD779" i="14"/>
  <c r="AD780" i="14"/>
  <c r="AD781" i="14"/>
  <c r="AD782" i="14"/>
  <c r="AD783" i="14"/>
  <c r="AD784" i="14"/>
  <c r="AD785" i="14"/>
  <c r="AD786" i="14"/>
  <c r="AD787" i="14"/>
  <c r="AD788" i="14"/>
  <c r="AD789" i="14"/>
  <c r="AD790" i="14"/>
  <c r="AD791" i="14"/>
  <c r="AD792" i="14"/>
  <c r="AD793" i="14"/>
  <c r="AD794" i="14"/>
  <c r="AD795" i="14"/>
  <c r="AD796" i="14"/>
  <c r="AD797" i="14"/>
  <c r="AD798" i="14"/>
  <c r="AD799" i="14"/>
  <c r="AD800" i="14"/>
  <c r="AD801" i="14"/>
  <c r="AD802" i="14"/>
  <c r="AD803" i="14"/>
  <c r="AD804" i="14"/>
  <c r="AD805" i="14"/>
  <c r="AD806" i="14"/>
  <c r="AD807" i="14"/>
  <c r="AD808" i="14"/>
  <c r="AD809" i="14"/>
  <c r="AD810" i="14"/>
  <c r="AD811" i="14"/>
  <c r="AD812" i="14"/>
  <c r="AD813" i="14"/>
  <c r="AD814" i="14"/>
  <c r="AD815" i="14"/>
  <c r="AD816" i="14"/>
  <c r="AD817" i="14"/>
  <c r="AD818" i="14"/>
  <c r="AD819" i="14"/>
  <c r="AD820" i="14"/>
  <c r="AD821" i="14"/>
  <c r="AD822" i="14"/>
  <c r="AD823" i="14"/>
  <c r="AD824" i="14"/>
  <c r="AD825" i="14"/>
  <c r="AD826" i="14"/>
  <c r="AD827" i="14"/>
  <c r="AD828" i="14"/>
  <c r="AD829" i="14"/>
  <c r="AD830" i="14"/>
  <c r="AD831" i="14"/>
  <c r="AD832" i="14"/>
  <c r="AD833" i="14"/>
  <c r="AD834" i="14"/>
  <c r="AD835" i="14"/>
  <c r="AD836" i="14"/>
  <c r="AD837" i="14"/>
  <c r="AD838" i="14"/>
  <c r="AD839" i="14"/>
  <c r="AD840" i="14"/>
  <c r="AD841" i="14"/>
  <c r="AD842" i="14"/>
  <c r="AD843" i="14"/>
  <c r="AD844" i="14"/>
  <c r="AD845" i="14"/>
  <c r="AD846" i="14"/>
  <c r="AD847" i="14"/>
  <c r="AD848" i="14"/>
  <c r="AD849" i="14"/>
  <c r="AD850" i="14"/>
  <c r="AD851" i="14"/>
  <c r="AD852" i="14"/>
  <c r="AD853" i="14"/>
  <c r="AD854" i="14"/>
  <c r="AD855" i="14"/>
  <c r="AD856" i="14"/>
  <c r="AD857" i="14"/>
  <c r="AD858" i="14"/>
  <c r="AD859" i="14"/>
  <c r="AD860" i="14"/>
  <c r="AD861" i="14"/>
  <c r="AD862" i="14"/>
  <c r="AD863" i="14"/>
  <c r="AD864" i="14"/>
  <c r="AD865" i="14"/>
  <c r="AD866" i="14"/>
  <c r="AD867" i="14"/>
  <c r="AD868" i="14"/>
  <c r="AD869" i="14"/>
  <c r="AD870" i="14"/>
  <c r="AD871" i="14"/>
  <c r="AD872" i="14"/>
  <c r="AD873" i="14"/>
  <c r="AD874" i="14"/>
  <c r="AD875" i="14"/>
  <c r="AD876" i="14"/>
  <c r="AD877" i="14"/>
  <c r="AD878" i="14"/>
  <c r="AD879" i="14"/>
  <c r="AD880" i="14"/>
  <c r="AD881" i="14"/>
  <c r="AD882" i="14"/>
  <c r="AD883" i="14"/>
  <c r="AD884" i="14"/>
  <c r="AD885" i="14"/>
  <c r="AD886" i="14"/>
  <c r="AD887" i="14"/>
  <c r="AD888" i="14"/>
  <c r="AD889" i="14"/>
  <c r="AD890" i="14"/>
  <c r="AD891" i="14"/>
  <c r="AD892" i="14"/>
  <c r="AD893" i="14"/>
  <c r="AD894" i="14"/>
  <c r="AD895" i="14"/>
  <c r="AD896" i="14"/>
  <c r="AD897" i="14"/>
  <c r="AD898" i="14"/>
  <c r="AD899" i="14"/>
  <c r="AD900" i="14"/>
  <c r="AD901" i="14"/>
  <c r="AD902" i="14"/>
  <c r="AD903" i="14"/>
  <c r="AD904" i="14"/>
  <c r="AD905" i="14"/>
  <c r="AD906" i="14"/>
  <c r="AD907" i="14"/>
  <c r="AD908" i="14"/>
  <c r="AD909" i="14"/>
  <c r="AD910" i="14"/>
  <c r="AD911" i="14"/>
  <c r="AD912" i="14"/>
  <c r="AD913" i="14"/>
  <c r="AD914" i="14"/>
  <c r="AD915" i="14"/>
  <c r="AD916" i="14"/>
  <c r="AD917" i="14"/>
  <c r="AD918" i="14"/>
  <c r="AD919" i="14"/>
  <c r="AD920" i="14"/>
  <c r="AD921" i="14"/>
  <c r="AD922" i="14"/>
  <c r="AD923" i="14"/>
  <c r="AD924" i="14"/>
  <c r="AD925" i="14"/>
  <c r="AD926" i="14"/>
  <c r="AD927" i="14"/>
  <c r="AD928" i="14"/>
  <c r="AD929" i="14"/>
  <c r="AD930" i="14"/>
  <c r="AD931" i="14"/>
  <c r="AD932" i="14"/>
  <c r="AD933" i="14"/>
  <c r="AD934" i="14"/>
  <c r="AD935" i="14"/>
  <c r="AD936" i="14"/>
  <c r="AD937" i="14"/>
  <c r="AD938" i="14"/>
  <c r="AD939" i="14"/>
  <c r="AD940" i="14"/>
  <c r="AD941" i="14"/>
  <c r="AD942" i="14"/>
  <c r="AD943" i="14"/>
  <c r="AD944" i="14"/>
  <c r="AD945" i="14"/>
  <c r="AD946" i="14"/>
  <c r="AD947" i="14"/>
  <c r="AD948" i="14"/>
  <c r="AD949" i="14"/>
  <c r="AD950" i="14"/>
  <c r="AD951" i="14"/>
  <c r="AD952" i="14"/>
  <c r="AD953" i="14"/>
  <c r="AD954" i="14"/>
  <c r="AD955" i="14"/>
  <c r="AD956" i="14"/>
  <c r="AD957" i="14"/>
  <c r="AD958" i="14"/>
  <c r="AD959" i="14"/>
  <c r="AD960" i="14"/>
  <c r="AD961" i="14"/>
  <c r="AD962" i="14"/>
  <c r="AD963" i="14"/>
  <c r="AD964" i="14"/>
  <c r="AD965" i="14"/>
  <c r="AD966" i="14"/>
  <c r="AD967" i="14"/>
  <c r="AD968" i="14"/>
  <c r="AD969" i="14"/>
  <c r="AD970" i="14"/>
  <c r="AD971" i="14"/>
  <c r="AD972" i="14"/>
  <c r="AD973" i="14"/>
  <c r="AD974" i="14"/>
  <c r="AD975" i="14"/>
  <c r="AD976" i="14"/>
  <c r="AD977" i="14"/>
  <c r="AD978" i="14"/>
  <c r="AD979" i="14"/>
  <c r="AD980" i="14"/>
  <c r="AD981" i="14"/>
  <c r="AD982" i="14"/>
  <c r="AD983" i="14"/>
  <c r="AD984" i="14"/>
  <c r="AD985" i="14"/>
  <c r="AD986" i="14"/>
  <c r="AD987" i="14"/>
  <c r="AD988" i="14"/>
  <c r="AD989" i="14"/>
  <c r="AD990" i="14"/>
  <c r="AD991" i="14"/>
  <c r="AD992" i="14"/>
  <c r="AD993" i="14"/>
  <c r="AD994" i="14"/>
  <c r="AD995" i="14"/>
  <c r="AD996" i="14"/>
  <c r="AD997" i="14"/>
  <c r="AD998" i="14"/>
  <c r="AD999" i="14"/>
  <c r="AD1000" i="14"/>
  <c r="AD1001" i="14"/>
  <c r="AD1002" i="14"/>
  <c r="AD1003" i="14"/>
  <c r="AD1004" i="14"/>
  <c r="AD1005" i="14"/>
  <c r="AD1006" i="14"/>
  <c r="AD1007" i="14"/>
  <c r="AD1008" i="14"/>
  <c r="AD1009" i="14"/>
  <c r="AD1010" i="14"/>
  <c r="AD1011" i="14"/>
  <c r="AD1012" i="14"/>
  <c r="AD1013" i="14"/>
  <c r="AD1014" i="14"/>
  <c r="AD1015" i="14"/>
  <c r="AD1016" i="14"/>
  <c r="AD1017" i="14"/>
  <c r="AD1018" i="14"/>
  <c r="AD1019" i="14"/>
  <c r="AD1020" i="14"/>
  <c r="AD1021" i="14"/>
  <c r="AD1022" i="14"/>
  <c r="AD1023" i="14"/>
  <c r="AD1024" i="14"/>
  <c r="AD1025" i="14"/>
  <c r="AD1026" i="14"/>
  <c r="AD1027" i="14"/>
  <c r="AD1028" i="14"/>
  <c r="AD1029" i="14"/>
  <c r="AD1030" i="14"/>
  <c r="AD1031" i="14"/>
  <c r="AD1032" i="14"/>
  <c r="AD1033" i="14"/>
  <c r="AD1034" i="14"/>
  <c r="AD1035" i="14"/>
  <c r="AD1036" i="14"/>
  <c r="AD1037" i="14"/>
  <c r="AD1038" i="14"/>
  <c r="AD1039" i="14"/>
  <c r="AD1040" i="14"/>
  <c r="AD1041" i="14"/>
  <c r="AD1042" i="14"/>
  <c r="AD1043" i="14"/>
  <c r="AD1044" i="14"/>
  <c r="AD1045" i="14"/>
  <c r="AD1046" i="14"/>
  <c r="AD1047" i="14"/>
  <c r="AD1048" i="14"/>
  <c r="AD1049" i="14"/>
  <c r="AD1050" i="14"/>
  <c r="AD1051" i="14"/>
  <c r="AD1052" i="14"/>
  <c r="AD1053" i="14"/>
  <c r="AD1054" i="14"/>
  <c r="AD1055" i="14"/>
  <c r="AD1056" i="14"/>
  <c r="AD1057" i="14"/>
  <c r="AD1058" i="14"/>
  <c r="AD1059" i="14"/>
  <c r="AD1060" i="14"/>
  <c r="AD1061" i="14"/>
  <c r="AD1062" i="14"/>
  <c r="AD1063" i="14"/>
  <c r="AD1064" i="14"/>
  <c r="AD1065" i="14"/>
  <c r="AD1066" i="14"/>
  <c r="AD1067" i="14"/>
  <c r="AD1068" i="14"/>
  <c r="AD1069" i="14"/>
  <c r="AD1070" i="14"/>
  <c r="AD1071" i="14"/>
  <c r="AD1072" i="14"/>
  <c r="AD1073" i="14"/>
  <c r="AD1074" i="14"/>
  <c r="AD1075" i="14"/>
  <c r="AD1076" i="14"/>
  <c r="AD1077" i="14"/>
  <c r="AD1078" i="14"/>
  <c r="AD1079" i="14"/>
  <c r="AD1080" i="14"/>
  <c r="AD1081" i="14"/>
  <c r="AD1082" i="14"/>
  <c r="AD1083" i="14"/>
  <c r="AD1084" i="14"/>
  <c r="AD1085" i="14"/>
  <c r="AD1086" i="14"/>
  <c r="AD1087" i="14"/>
  <c r="AD1088" i="14"/>
  <c r="AD1089" i="14"/>
  <c r="AD1090" i="14"/>
  <c r="AD1091" i="14"/>
  <c r="AD1092" i="14"/>
  <c r="AD1093" i="14"/>
  <c r="AD1094" i="14"/>
  <c r="AD1095" i="14"/>
  <c r="AD1096" i="14"/>
  <c r="AD1097" i="14"/>
  <c r="AD1098" i="14"/>
  <c r="AD1099" i="14"/>
  <c r="AD1100" i="14"/>
  <c r="AD1101" i="14"/>
  <c r="AD1102" i="14"/>
  <c r="AD1103" i="14"/>
  <c r="AD1104" i="14"/>
  <c r="AD1105" i="14"/>
  <c r="AD1106" i="14"/>
  <c r="AD1107" i="14"/>
  <c r="AD1108" i="14"/>
  <c r="AD1109" i="14"/>
  <c r="AD1110" i="14"/>
  <c r="AD1111" i="14"/>
  <c r="AD1112" i="14"/>
  <c r="AD1113" i="14"/>
  <c r="AD1114" i="14"/>
  <c r="AD1115" i="14"/>
  <c r="AD1116" i="14"/>
  <c r="AD1117" i="14"/>
  <c r="AD1118" i="14"/>
  <c r="AD1119" i="14"/>
  <c r="AD1120" i="14"/>
  <c r="AD1121" i="14"/>
  <c r="AD1122" i="14"/>
  <c r="AD1123" i="14"/>
  <c r="AD1124" i="14"/>
  <c r="AD1125" i="14"/>
  <c r="AD1126" i="14"/>
  <c r="AD1127" i="14"/>
  <c r="AD1128" i="14"/>
  <c r="AD1129" i="14"/>
  <c r="AD1130" i="14"/>
  <c r="AD1131" i="14"/>
  <c r="AD1132" i="14"/>
  <c r="AD1133" i="14"/>
  <c r="AD1134" i="14"/>
  <c r="AD1135" i="14"/>
  <c r="AD1136" i="14"/>
  <c r="AD1137" i="14"/>
  <c r="AD1138" i="14"/>
  <c r="AD1139" i="14"/>
  <c r="AD1140" i="14"/>
  <c r="AD1141" i="14"/>
  <c r="AD1142" i="14"/>
  <c r="AD1143" i="14"/>
  <c r="AD1144" i="14"/>
  <c r="AD1145" i="14"/>
  <c r="AD1146" i="14"/>
  <c r="AD1147" i="14"/>
  <c r="AD1148" i="14"/>
  <c r="AD1149" i="14"/>
  <c r="AD1150" i="14"/>
  <c r="AD1151" i="14"/>
  <c r="AD1152" i="14"/>
  <c r="AD1153" i="14"/>
  <c r="AD1154" i="14"/>
  <c r="AD1155" i="14"/>
  <c r="AD1156" i="14"/>
  <c r="AD1157" i="14"/>
  <c r="AD1158" i="14"/>
  <c r="AD1159" i="14"/>
  <c r="AD1160" i="14"/>
  <c r="AD1161" i="14"/>
  <c r="AD1162" i="14"/>
  <c r="AD1163" i="14"/>
  <c r="AD1164" i="14"/>
  <c r="AD1165" i="14"/>
  <c r="AD1166" i="14"/>
  <c r="AD1167" i="14"/>
  <c r="AD1168" i="14"/>
  <c r="AD1169" i="14"/>
  <c r="AD1170" i="14"/>
  <c r="AD1171" i="14"/>
  <c r="AD1172" i="14"/>
  <c r="AD1173" i="14"/>
  <c r="AD1174" i="14"/>
  <c r="AD1175" i="14"/>
  <c r="AD1176" i="14"/>
  <c r="AD1177" i="14"/>
  <c r="AD1178" i="14"/>
  <c r="AD1179" i="14"/>
  <c r="AD1180" i="14"/>
  <c r="AD1181" i="14"/>
  <c r="AD1182" i="14"/>
  <c r="AD1183" i="14"/>
  <c r="AD1184" i="14"/>
  <c r="AD1185" i="14"/>
  <c r="AD1186" i="14"/>
  <c r="AD1187" i="14"/>
  <c r="AD1188" i="14"/>
  <c r="AD1189" i="14"/>
  <c r="AD1190" i="14"/>
  <c r="AD1191" i="14"/>
  <c r="AD1192" i="14"/>
  <c r="AD1193" i="14"/>
  <c r="AD1194" i="14"/>
  <c r="AD1195" i="14"/>
  <c r="AD1196" i="14"/>
  <c r="AD1197" i="14"/>
  <c r="AD1198" i="14"/>
  <c r="AD1199" i="14"/>
  <c r="AD1200" i="14"/>
  <c r="AD1201" i="14"/>
  <c r="AD1202" i="14"/>
  <c r="AD1203" i="14"/>
  <c r="AD1204" i="14"/>
  <c r="AD1205" i="14"/>
  <c r="AD1206" i="14"/>
  <c r="AD1207" i="14"/>
  <c r="AD1208" i="14"/>
  <c r="AD1209" i="14"/>
  <c r="AD1210" i="14"/>
  <c r="AD1211" i="14"/>
  <c r="AD1212" i="14"/>
  <c r="AD1213" i="14"/>
  <c r="AD1214" i="14"/>
  <c r="AD1215" i="14"/>
  <c r="AD1216" i="14"/>
  <c r="AD1217" i="14"/>
  <c r="AD1218" i="14"/>
  <c r="AD1219" i="14"/>
  <c r="AD1220" i="14"/>
  <c r="AD1221" i="14"/>
  <c r="AD1222" i="14"/>
  <c r="AD1223" i="14"/>
  <c r="AD1224" i="14"/>
  <c r="AD1225" i="14"/>
  <c r="AD1226" i="14"/>
  <c r="AD1227" i="14"/>
  <c r="AD1228" i="14"/>
  <c r="AD1229" i="14"/>
  <c r="AD1230" i="14"/>
  <c r="AD1231" i="14"/>
  <c r="AD1232" i="14"/>
  <c r="AD1233" i="14"/>
  <c r="AD1234" i="14"/>
  <c r="AD1235" i="14"/>
  <c r="AD1236" i="14"/>
  <c r="AD1237" i="14"/>
  <c r="AD1238" i="14"/>
  <c r="AD1239" i="14"/>
  <c r="AD1240" i="14"/>
  <c r="AD1241" i="14"/>
  <c r="AD1242" i="14"/>
  <c r="AD1243" i="14"/>
  <c r="AD1244" i="14"/>
  <c r="AD1245" i="14"/>
  <c r="AD1246" i="14"/>
  <c r="AD1247" i="14"/>
  <c r="AD1248" i="14"/>
  <c r="AD1249" i="14"/>
  <c r="AD1250" i="14"/>
  <c r="AD1251" i="14"/>
  <c r="AD1252" i="14"/>
  <c r="AD1253" i="14"/>
  <c r="AD1254" i="14"/>
  <c r="AD1255" i="14"/>
  <c r="AD1256" i="14"/>
  <c r="AD1257" i="14"/>
  <c r="AD1258" i="14"/>
  <c r="AD1259" i="14"/>
  <c r="AD1260" i="14"/>
  <c r="AD1261" i="14"/>
  <c r="AD1262" i="14"/>
  <c r="AD1263" i="14"/>
  <c r="AD1264" i="14"/>
  <c r="AD1265" i="14"/>
  <c r="AD1266" i="14"/>
  <c r="AD1267" i="14"/>
  <c r="AD1268" i="14"/>
  <c r="AD1269" i="14"/>
  <c r="AD1270" i="14"/>
  <c r="AD1271" i="14"/>
  <c r="AD1272" i="14"/>
  <c r="AD1273" i="14"/>
  <c r="AD1274" i="14"/>
  <c r="AD1275" i="14"/>
  <c r="AD1276" i="14"/>
  <c r="AD1277" i="14"/>
  <c r="AD1278" i="14"/>
  <c r="AD1279" i="14"/>
  <c r="AD1280" i="14"/>
  <c r="AD1281" i="14"/>
  <c r="AD1282" i="14"/>
  <c r="AD1283" i="14"/>
  <c r="AD1284" i="14"/>
  <c r="AD1285" i="14"/>
  <c r="AD1286" i="14"/>
  <c r="AD1287" i="14"/>
  <c r="AD1288" i="14"/>
  <c r="AD1289" i="14"/>
  <c r="AD1290" i="14"/>
  <c r="AD1291" i="14"/>
  <c r="AD1292" i="14"/>
  <c r="AD1293" i="14"/>
  <c r="AD1294" i="14"/>
  <c r="AD1295" i="14"/>
  <c r="AD1296" i="14"/>
  <c r="AD1297" i="14"/>
  <c r="AD1298" i="14"/>
  <c r="AD1299" i="14"/>
  <c r="AD1300" i="14"/>
  <c r="AD1301" i="14"/>
  <c r="AD1302" i="14"/>
  <c r="AD1303" i="14"/>
  <c r="AD1304" i="14"/>
  <c r="AD1305" i="14"/>
  <c r="AD1306" i="14"/>
  <c r="AD1307" i="14"/>
  <c r="AD1308" i="14"/>
  <c r="AD1309" i="14"/>
  <c r="AD1310" i="14"/>
  <c r="AD1311" i="14"/>
  <c r="AD1312" i="14"/>
  <c r="AD1313" i="14"/>
  <c r="AD1314" i="14"/>
  <c r="AD1315" i="14"/>
  <c r="AD1316" i="14"/>
  <c r="AD1317" i="14"/>
  <c r="AD1318" i="14"/>
  <c r="AD1319" i="14"/>
  <c r="AD1320" i="14"/>
  <c r="AD1321" i="14"/>
  <c r="AD1322" i="14"/>
  <c r="AD1323" i="14"/>
  <c r="AD1324" i="14"/>
  <c r="AD1325" i="14"/>
  <c r="AD1326" i="14"/>
  <c r="AD1327" i="14"/>
  <c r="AD1328" i="14"/>
  <c r="AD1329" i="14"/>
  <c r="AD1330" i="14"/>
  <c r="AD1331" i="14"/>
  <c r="AD1332" i="14"/>
  <c r="AD1333" i="14"/>
  <c r="AD1334" i="14"/>
  <c r="AD1335" i="14"/>
  <c r="AD1336" i="14"/>
  <c r="AD1337" i="14"/>
  <c r="AD1338" i="14"/>
  <c r="AD1339" i="14"/>
  <c r="AD1340" i="14"/>
  <c r="AD1341" i="14"/>
  <c r="AD1342" i="14"/>
  <c r="AD1343" i="14"/>
  <c r="AD1344" i="14"/>
  <c r="AD1345" i="14"/>
  <c r="AD1346" i="14"/>
  <c r="AD1347" i="14"/>
  <c r="AD1348" i="14"/>
  <c r="AD1349" i="14"/>
  <c r="AD1350" i="14"/>
  <c r="AD1351" i="14"/>
  <c r="AD1352" i="14"/>
  <c r="AD1353" i="14"/>
  <c r="AD1354" i="14"/>
  <c r="AD1355" i="14"/>
  <c r="AD1356" i="14"/>
  <c r="AD1357" i="14"/>
  <c r="AD1358" i="14"/>
  <c r="AD1359" i="14"/>
  <c r="AD1360" i="14"/>
  <c r="AD1361" i="14"/>
  <c r="AD1362" i="14"/>
  <c r="AD1363" i="14"/>
  <c r="AD1364" i="14"/>
  <c r="AD1365" i="14"/>
  <c r="AD1366" i="14"/>
  <c r="AD1367" i="14"/>
  <c r="AD1368" i="14"/>
  <c r="AD1369" i="14"/>
  <c r="AD1370" i="14"/>
  <c r="AD1371" i="14"/>
  <c r="AD1372" i="14"/>
  <c r="AD1373" i="14"/>
  <c r="AD1374" i="14"/>
  <c r="AD1375" i="14"/>
  <c r="AD1376" i="14"/>
  <c r="AD1377" i="14"/>
  <c r="AD1378" i="14"/>
  <c r="AD1379" i="14"/>
  <c r="AD1380" i="14"/>
  <c r="AD1381" i="14"/>
  <c r="AD1382" i="14"/>
  <c r="AD1383" i="14"/>
  <c r="AD1384" i="14"/>
  <c r="AD1385" i="14"/>
  <c r="AD1386" i="14"/>
  <c r="AD1387" i="14"/>
  <c r="AD1388" i="14"/>
  <c r="AD1389" i="14"/>
  <c r="AD1390" i="14"/>
  <c r="AD1391" i="14"/>
  <c r="AD1392" i="14"/>
  <c r="AD1393" i="14"/>
  <c r="AD1394" i="14"/>
  <c r="AD1395" i="14"/>
  <c r="AD1396" i="14"/>
  <c r="AD1397" i="14"/>
  <c r="AD1398" i="14"/>
  <c r="AD1399" i="14"/>
  <c r="AD1400" i="14"/>
  <c r="AD1401" i="14"/>
  <c r="AD1402" i="14"/>
  <c r="AD1403" i="14"/>
  <c r="AD1404" i="14"/>
  <c r="AD1405" i="14"/>
  <c r="AD1406" i="14"/>
  <c r="AD1407" i="14"/>
  <c r="AD1408" i="14"/>
  <c r="AD1409" i="14"/>
  <c r="AD1410" i="14"/>
  <c r="AD1411" i="14"/>
  <c r="AD1412" i="14"/>
  <c r="AD1413" i="14"/>
  <c r="AD1414" i="14"/>
  <c r="AD1415" i="14"/>
  <c r="AD1416" i="14"/>
  <c r="AD1417" i="14"/>
  <c r="AD1418" i="14"/>
  <c r="AD1419" i="14"/>
  <c r="AD1420" i="14"/>
  <c r="AD1421" i="14"/>
  <c r="AD1422" i="14"/>
  <c r="AD1423" i="14"/>
  <c r="AD1424" i="14"/>
  <c r="AD1425" i="14"/>
  <c r="AD1426" i="14"/>
  <c r="AD1427" i="14"/>
  <c r="AD1428" i="14"/>
  <c r="AD1429" i="14"/>
  <c r="AD1430" i="14"/>
  <c r="AD1431" i="14"/>
  <c r="AD1432" i="14"/>
  <c r="AD1433" i="14"/>
  <c r="AD1434" i="14"/>
  <c r="AD1435" i="14"/>
  <c r="AD1436" i="14"/>
  <c r="AD1437" i="14"/>
  <c r="AD1438" i="14"/>
  <c r="AD1439" i="14"/>
  <c r="AD1440" i="14"/>
  <c r="AD1441" i="14"/>
  <c r="AD1442" i="14"/>
  <c r="AD1443" i="14"/>
  <c r="AD1444" i="14"/>
  <c r="AD1445" i="14"/>
  <c r="AD1446" i="14"/>
  <c r="AD1447" i="14"/>
  <c r="AD1448" i="14"/>
  <c r="AD1449" i="14"/>
  <c r="AD1450" i="14"/>
  <c r="AD1451" i="14"/>
  <c r="AD1452" i="14"/>
  <c r="AD1453" i="14"/>
  <c r="AD1454" i="14"/>
  <c r="AD1455" i="14"/>
  <c r="AD1456" i="14"/>
  <c r="AD1457" i="14"/>
  <c r="AD1458" i="14"/>
  <c r="AD1459" i="14"/>
  <c r="AD1460" i="14"/>
  <c r="AD1461" i="14"/>
  <c r="AD1462" i="14"/>
  <c r="AD1463" i="14"/>
  <c r="AD1464" i="14"/>
  <c r="AD1465" i="14"/>
  <c r="AD1466" i="14"/>
  <c r="AD1467" i="14"/>
  <c r="AD1468" i="14"/>
  <c r="AD1469" i="14"/>
  <c r="AD1470" i="14"/>
  <c r="AD1471" i="14"/>
  <c r="AD1472" i="14"/>
  <c r="AD1473" i="14"/>
  <c r="AD1474" i="14"/>
  <c r="AD1475" i="14"/>
  <c r="AD1476" i="14"/>
  <c r="AD1477" i="14"/>
  <c r="AD1478" i="14"/>
  <c r="AD1479" i="14"/>
  <c r="AD1480" i="14"/>
  <c r="AD1481" i="14"/>
  <c r="AD1482" i="14"/>
  <c r="AD1483" i="14"/>
  <c r="AD1484" i="14"/>
  <c r="AD1485" i="14"/>
  <c r="AD1486" i="14"/>
  <c r="AD1487" i="14"/>
  <c r="AD1488" i="14"/>
  <c r="AD1489" i="14"/>
  <c r="AD1490" i="14"/>
  <c r="AD1491" i="14"/>
  <c r="AD1492" i="14"/>
  <c r="AD1493" i="14"/>
  <c r="AD1494" i="14"/>
  <c r="AD1495" i="14"/>
  <c r="AD1496" i="14"/>
  <c r="AD1497" i="14"/>
  <c r="AD1498" i="14"/>
  <c r="AD1499" i="14"/>
  <c r="AD1500" i="14"/>
  <c r="AD1501" i="14"/>
  <c r="AD1502" i="14"/>
  <c r="AD1503" i="14"/>
  <c r="AD1504" i="14"/>
  <c r="AD1505" i="14"/>
  <c r="AD1506" i="14"/>
  <c r="AD1507" i="14"/>
  <c r="AD1508" i="14"/>
  <c r="AD1509" i="14"/>
  <c r="AD1510" i="14"/>
  <c r="AD1511" i="14"/>
  <c r="AD1512" i="14"/>
  <c r="AD1513" i="14"/>
  <c r="AD1514" i="14"/>
  <c r="AD1515" i="14"/>
  <c r="AD1516" i="14"/>
  <c r="AD1517" i="14"/>
  <c r="AD1518" i="14"/>
  <c r="AD1519" i="14"/>
  <c r="AD1520" i="14"/>
  <c r="AD1521" i="14"/>
  <c r="AD1522" i="14"/>
  <c r="AD1523" i="14"/>
  <c r="AD1524" i="14"/>
  <c r="AD1525" i="14"/>
  <c r="AD1526" i="14"/>
  <c r="AD1527" i="14"/>
  <c r="AD1528" i="14"/>
  <c r="AD1529" i="14"/>
  <c r="AD1530" i="14"/>
  <c r="AD1531" i="14"/>
  <c r="AD1532" i="14"/>
  <c r="AD1533" i="14"/>
  <c r="AD1534" i="14"/>
  <c r="AD1535" i="14"/>
  <c r="AD1536" i="14"/>
  <c r="AD1537" i="14"/>
  <c r="AD1538" i="14"/>
  <c r="AD1539" i="14"/>
  <c r="AD1540" i="14"/>
  <c r="AD1541" i="14"/>
  <c r="AD1542" i="14"/>
  <c r="AD1543" i="14"/>
  <c r="AD1544" i="14"/>
  <c r="AD1545" i="14"/>
  <c r="AD1546" i="14"/>
  <c r="AD1547" i="14"/>
  <c r="AD1548" i="14"/>
  <c r="AD1549" i="14"/>
  <c r="AD1550" i="14"/>
  <c r="AD1551" i="14"/>
  <c r="AD1552" i="14"/>
  <c r="AD1553" i="14"/>
  <c r="AD1554" i="14"/>
  <c r="AD1555" i="14"/>
  <c r="AD1556" i="14"/>
  <c r="AD1557" i="14"/>
  <c r="AD1558" i="14"/>
  <c r="AD1559" i="14"/>
  <c r="AD1560" i="14"/>
  <c r="AD1561" i="14"/>
  <c r="AD1562" i="14"/>
  <c r="AD1563" i="14"/>
  <c r="AD1564" i="14"/>
  <c r="AD1565" i="14"/>
  <c r="AD1566" i="14"/>
  <c r="AD1567" i="14"/>
  <c r="AD1568" i="14"/>
  <c r="AD1569" i="14"/>
  <c r="AD1570" i="14"/>
  <c r="AD1571" i="14"/>
  <c r="AD1572" i="14"/>
  <c r="AD1573" i="14"/>
  <c r="AD1574" i="14"/>
  <c r="AD1575" i="14"/>
  <c r="AD1576" i="14"/>
  <c r="AD1577" i="14"/>
  <c r="AD1578" i="14"/>
  <c r="AD1579" i="14"/>
  <c r="AD1580" i="14"/>
  <c r="AD1581" i="14"/>
  <c r="AD1582" i="14"/>
  <c r="AD1583" i="14"/>
  <c r="AD1584" i="14"/>
  <c r="AD1585" i="14"/>
  <c r="AD1586" i="14"/>
  <c r="AD1587" i="14"/>
  <c r="AD1588" i="14"/>
  <c r="AD1589" i="14"/>
  <c r="AD1590" i="14"/>
  <c r="AD1591" i="14"/>
  <c r="AD1592" i="14"/>
  <c r="AD1593" i="14"/>
  <c r="AD1594" i="14"/>
  <c r="AD1595" i="14"/>
  <c r="AD1596" i="14"/>
  <c r="AD1597" i="14"/>
  <c r="AD1598" i="14"/>
  <c r="AD1599" i="14"/>
  <c r="AD1600" i="14"/>
  <c r="AD1601" i="14"/>
  <c r="AD1602" i="14"/>
  <c r="AD1603" i="14"/>
  <c r="AD1604" i="14"/>
  <c r="AD1605" i="14"/>
  <c r="AD1606" i="14"/>
  <c r="AD1607" i="14"/>
  <c r="AD1608" i="14"/>
  <c r="AD1609" i="14"/>
  <c r="AD1610" i="14"/>
  <c r="AD1611" i="14"/>
  <c r="AD1612" i="14"/>
  <c r="AD1613" i="14"/>
  <c r="AD1614" i="14"/>
  <c r="AD1615" i="14"/>
  <c r="AD1616" i="14"/>
  <c r="AD1617" i="14"/>
  <c r="AD1618" i="14"/>
  <c r="AD1619" i="14"/>
  <c r="AD1620" i="14"/>
  <c r="AD1621" i="14"/>
  <c r="AD1622" i="14"/>
  <c r="AD1623" i="14"/>
  <c r="AD1624" i="14"/>
  <c r="AD1625" i="14"/>
  <c r="AD1626" i="14"/>
  <c r="AD1627" i="14"/>
  <c r="AD1628" i="14"/>
  <c r="AD1629" i="14"/>
  <c r="AD1630" i="14"/>
  <c r="AD1631" i="14"/>
  <c r="AD1632" i="14"/>
  <c r="AD1633" i="14"/>
  <c r="AD1634" i="14"/>
  <c r="AD1635" i="14"/>
  <c r="AD1636" i="14"/>
  <c r="AD1637" i="14"/>
  <c r="AD1638" i="14"/>
  <c r="AD1639" i="14"/>
  <c r="AD1640" i="14"/>
  <c r="AD1641" i="14"/>
  <c r="AD1642" i="14"/>
  <c r="AD1643" i="14"/>
  <c r="AD1644" i="14"/>
  <c r="AD1645" i="14"/>
  <c r="AD1646" i="14"/>
  <c r="AD1647" i="14"/>
  <c r="AD1648" i="14"/>
  <c r="AD1649" i="14"/>
  <c r="AD1650" i="14"/>
  <c r="AD1651" i="14"/>
  <c r="AD1652" i="14"/>
  <c r="AD1653" i="14"/>
  <c r="AD1654" i="14"/>
  <c r="AD1655" i="14"/>
  <c r="AD1656" i="14"/>
  <c r="AD1657" i="14"/>
  <c r="AD1658" i="14"/>
  <c r="AD1659" i="14"/>
  <c r="AD1660" i="14"/>
  <c r="AD1661" i="14"/>
  <c r="AD1662" i="14"/>
  <c r="AD1663" i="14"/>
  <c r="AD1664" i="14"/>
  <c r="AD1665" i="14"/>
  <c r="AD1666" i="14"/>
  <c r="AD1667" i="14"/>
  <c r="AD1668" i="14"/>
  <c r="AD1669" i="14"/>
  <c r="AD1670" i="14"/>
  <c r="AD1671" i="14"/>
  <c r="AD1672" i="14"/>
  <c r="AD1673" i="14"/>
  <c r="AD1674" i="14"/>
  <c r="AD1675" i="14"/>
  <c r="AD1676" i="14"/>
  <c r="AD1677" i="14"/>
  <c r="AD1678" i="14"/>
  <c r="AD1679" i="14"/>
  <c r="AD1680" i="14"/>
  <c r="AD1681" i="14"/>
  <c r="AD1682" i="14"/>
  <c r="AD1683" i="14"/>
  <c r="AD1684" i="14"/>
  <c r="AD1685" i="14"/>
  <c r="AD1686" i="14"/>
  <c r="AD1687" i="14"/>
  <c r="AD1688" i="14"/>
  <c r="AD1689" i="14"/>
  <c r="AD1690" i="14"/>
  <c r="AD1691" i="14"/>
  <c r="AD1692" i="14"/>
  <c r="AD1693" i="14"/>
  <c r="AD1694" i="14"/>
  <c r="AD1695" i="14"/>
  <c r="AD1696" i="14"/>
  <c r="AD1697" i="14"/>
  <c r="AD1698" i="14"/>
  <c r="AD1699" i="14"/>
  <c r="AD1700" i="14"/>
  <c r="AD1701" i="14"/>
  <c r="AD1702" i="14"/>
  <c r="AD1703" i="14"/>
  <c r="AD1704" i="14"/>
  <c r="AD1705" i="14"/>
  <c r="AD1706" i="14"/>
  <c r="AD1707" i="14"/>
  <c r="AD1708" i="14"/>
  <c r="AD1709" i="14"/>
  <c r="AD1710" i="14"/>
  <c r="AD1711" i="14"/>
  <c r="AD1712" i="14"/>
  <c r="AD1713" i="14"/>
  <c r="AD1714" i="14"/>
  <c r="AD1715" i="14"/>
  <c r="AD1716" i="14"/>
  <c r="AD1717" i="14"/>
  <c r="AD1718" i="14"/>
  <c r="AD1719" i="14"/>
  <c r="AD1720" i="14"/>
  <c r="AD1721" i="14"/>
  <c r="AD1722" i="14"/>
  <c r="AD1723" i="14"/>
  <c r="AD1724" i="14"/>
  <c r="AD1725" i="14"/>
  <c r="AD1726" i="14"/>
  <c r="AD1727" i="14"/>
  <c r="AD1728" i="14"/>
  <c r="AD1729" i="14"/>
  <c r="AD1730" i="14"/>
  <c r="AD1731" i="14"/>
  <c r="AD1732" i="14"/>
  <c r="AD1733" i="14"/>
  <c r="AD1734" i="14"/>
  <c r="AD1735" i="14"/>
  <c r="AD1736" i="14"/>
  <c r="AD1737" i="14"/>
  <c r="AD1738" i="14"/>
  <c r="AD1739" i="14"/>
  <c r="AD1740" i="14"/>
  <c r="AD1741" i="14"/>
  <c r="AD1742" i="14"/>
  <c r="AD1743" i="14"/>
  <c r="AD1744" i="14"/>
  <c r="AD1745" i="14"/>
  <c r="AD1746" i="14"/>
  <c r="AD1747" i="14"/>
  <c r="AD1748" i="14"/>
  <c r="AD1749" i="14"/>
  <c r="AD1750" i="14"/>
  <c r="AD1751" i="14"/>
  <c r="AD1752" i="14"/>
  <c r="AD1753" i="14"/>
  <c r="AD1754" i="14"/>
  <c r="AD1755" i="14"/>
  <c r="AD1756" i="14"/>
  <c r="AD1757" i="14"/>
  <c r="AD1758" i="14"/>
  <c r="AD1759" i="14"/>
  <c r="AD1760" i="14"/>
  <c r="AD1761" i="14"/>
  <c r="AD1762" i="14"/>
  <c r="AD1763" i="14"/>
  <c r="AD1764" i="14"/>
  <c r="AD1765" i="14"/>
  <c r="AD1766" i="14"/>
  <c r="AD1767" i="14"/>
  <c r="AD1768" i="14"/>
  <c r="AD1769" i="14"/>
  <c r="AD1770" i="14"/>
  <c r="AD1771" i="14"/>
  <c r="AD1772" i="14"/>
  <c r="AD1773" i="14"/>
  <c r="AD1774" i="14"/>
  <c r="AD1775" i="14"/>
  <c r="AD1776" i="14"/>
  <c r="AD1777" i="14"/>
  <c r="AD1778" i="14"/>
  <c r="AD1779" i="14"/>
  <c r="AD1780" i="14"/>
  <c r="AD1781" i="14"/>
  <c r="AD1782" i="14"/>
  <c r="AD1783" i="14"/>
  <c r="AD1784" i="14"/>
  <c r="AD1785" i="14"/>
  <c r="AD1786" i="14"/>
  <c r="AD1787" i="14"/>
  <c r="AD1788" i="14"/>
  <c r="AD1789" i="14"/>
  <c r="AD1790" i="14"/>
  <c r="AD1791" i="14"/>
  <c r="AD1792" i="14"/>
  <c r="AD1793" i="14"/>
  <c r="AD1794" i="14"/>
  <c r="AD1795" i="14"/>
  <c r="AD1796" i="14"/>
  <c r="AD1797" i="14"/>
  <c r="AD1798" i="14"/>
  <c r="AD1799" i="14"/>
  <c r="AD1800" i="14"/>
  <c r="AD1801" i="14"/>
  <c r="AD1802" i="14"/>
  <c r="AD1803" i="14"/>
  <c r="AD1804" i="14"/>
  <c r="AD1805" i="14"/>
  <c r="AD1806" i="14"/>
  <c r="AD1807" i="14"/>
  <c r="AD1808" i="14"/>
  <c r="AD1809" i="14"/>
  <c r="AD1810" i="14"/>
  <c r="AD1811" i="14"/>
  <c r="AD1812" i="14"/>
  <c r="AD1813" i="14"/>
  <c r="AD1814" i="14"/>
  <c r="AD1815" i="14"/>
  <c r="AD1816" i="14"/>
  <c r="AD1817" i="14"/>
  <c r="AD1818" i="14"/>
  <c r="AD1819" i="14"/>
  <c r="AD1820" i="14"/>
  <c r="AD1821" i="14"/>
  <c r="AD1822" i="14"/>
  <c r="AD1823" i="14"/>
  <c r="AD1824" i="14"/>
  <c r="AD1825" i="14"/>
  <c r="AD1826" i="14"/>
  <c r="AD1827" i="14"/>
  <c r="AD1828" i="14"/>
  <c r="AD1829" i="14"/>
  <c r="AD1830" i="14"/>
  <c r="AD1831" i="14"/>
  <c r="AD1832" i="14"/>
  <c r="AD1833" i="14"/>
  <c r="AD1834" i="14"/>
  <c r="AD1835" i="14"/>
  <c r="AD1836" i="14"/>
  <c r="AD1837" i="14"/>
  <c r="AD1838" i="14"/>
  <c r="AD1839" i="14"/>
  <c r="AD1840" i="14"/>
  <c r="AD1841" i="14"/>
  <c r="AD1842" i="14"/>
  <c r="AD1843" i="14"/>
  <c r="AD1844" i="14"/>
  <c r="AD1845" i="14"/>
  <c r="AD1846" i="14"/>
  <c r="AD1847" i="14"/>
  <c r="AD1848" i="14"/>
  <c r="AD1849" i="14"/>
  <c r="AD1850" i="14"/>
  <c r="AD1851" i="14"/>
  <c r="AD1852" i="14"/>
  <c r="AD1853" i="14"/>
  <c r="AD1854" i="14"/>
  <c r="AD1855" i="14"/>
  <c r="AD1856" i="14"/>
  <c r="AD1857" i="14"/>
  <c r="AD1858" i="14"/>
  <c r="AD1859" i="14"/>
  <c r="AD1860" i="14"/>
  <c r="AD1861" i="14"/>
  <c r="AD1862" i="14"/>
  <c r="AD1863" i="14"/>
  <c r="AD1864" i="14"/>
  <c r="AD1865" i="14"/>
  <c r="AD1866" i="14"/>
  <c r="AD1867" i="14"/>
  <c r="AD1868" i="14"/>
  <c r="AD1869" i="14"/>
  <c r="AD1870" i="14"/>
  <c r="AD1871" i="14"/>
  <c r="AD1872" i="14"/>
  <c r="AD1873" i="14"/>
  <c r="AD1874" i="14"/>
  <c r="AD1875" i="14"/>
  <c r="AD1876" i="14"/>
  <c r="AD1877" i="14"/>
  <c r="AD1878" i="14"/>
  <c r="AD1879" i="14"/>
  <c r="AD1880" i="14"/>
  <c r="AD1881" i="14"/>
  <c r="AD1882" i="14"/>
  <c r="AD1883" i="14"/>
  <c r="AD1884" i="14"/>
  <c r="AD1885" i="14"/>
  <c r="AD1886" i="14"/>
  <c r="AD1887" i="14"/>
  <c r="AD1888" i="14"/>
  <c r="AD1889" i="14"/>
  <c r="AD1890" i="14"/>
  <c r="AD1891" i="14"/>
  <c r="AD1892" i="14"/>
  <c r="AD1893" i="14"/>
  <c r="AD1894" i="14"/>
  <c r="AD1895" i="14"/>
  <c r="AD1896" i="14"/>
  <c r="AD1897" i="14"/>
  <c r="AD1898" i="14"/>
  <c r="AD1899" i="14"/>
  <c r="AD1900" i="14"/>
  <c r="AD1901" i="14"/>
  <c r="AD1902" i="14"/>
  <c r="AD1903" i="14"/>
  <c r="AD1904" i="14"/>
  <c r="AD1905" i="14"/>
  <c r="AD1906" i="14"/>
  <c r="AD1907" i="14"/>
  <c r="AD1908" i="14"/>
  <c r="AD1909" i="14"/>
  <c r="AD1910" i="14"/>
  <c r="AD1911" i="14"/>
  <c r="AD1912" i="14"/>
  <c r="AD1913" i="14"/>
  <c r="AD1914" i="14"/>
  <c r="AD1915" i="14"/>
  <c r="AD1916" i="14"/>
  <c r="AD1917" i="14"/>
  <c r="AD1918" i="14"/>
  <c r="AD1919" i="14"/>
  <c r="AD1920" i="14"/>
  <c r="AD1921" i="14"/>
  <c r="AD1922" i="14"/>
  <c r="AD1923" i="14"/>
  <c r="AD1924" i="14"/>
  <c r="AD1925" i="14"/>
  <c r="AD1926" i="14"/>
  <c r="AD1927" i="14"/>
  <c r="AD1928" i="14"/>
  <c r="AD1929" i="14"/>
  <c r="AD1930" i="14"/>
  <c r="AD1931" i="14"/>
  <c r="AD1932" i="14"/>
  <c r="AD1933" i="14"/>
  <c r="AD1934" i="14"/>
  <c r="AD1935" i="14"/>
  <c r="AD1936" i="14"/>
  <c r="AD1937" i="14"/>
  <c r="AD1938" i="14"/>
  <c r="AD1939" i="14"/>
  <c r="AD1940" i="14"/>
  <c r="AD1941" i="14"/>
  <c r="AD1942" i="14"/>
  <c r="AD1943" i="14"/>
  <c r="AD1944" i="14"/>
  <c r="AD1945" i="14"/>
  <c r="AD1946" i="14"/>
  <c r="AD1947" i="14"/>
  <c r="AD1948" i="14"/>
  <c r="AD1949" i="14"/>
  <c r="AD1950" i="14"/>
  <c r="AD1951" i="14"/>
  <c r="AD1952" i="14"/>
  <c r="AD1953" i="14"/>
  <c r="AD1954" i="14"/>
  <c r="AD1955" i="14"/>
  <c r="AD1956" i="14"/>
  <c r="AD1957" i="14"/>
  <c r="AD1958" i="14"/>
  <c r="AD1959" i="14"/>
  <c r="AD1960" i="14"/>
  <c r="AD1961" i="14"/>
  <c r="AD1962" i="14"/>
  <c r="AD1963" i="14"/>
  <c r="AD1964" i="14"/>
  <c r="AD1965" i="14"/>
  <c r="AD1966" i="14"/>
  <c r="AD1967" i="14"/>
  <c r="AD1968" i="14"/>
  <c r="AD1969" i="14"/>
  <c r="AD1970" i="14"/>
  <c r="AD1971" i="14"/>
  <c r="AD1972" i="14"/>
  <c r="AD1973" i="14"/>
  <c r="AD1974" i="14"/>
  <c r="AD1975" i="14"/>
  <c r="AD1976" i="14"/>
  <c r="AD1977" i="14"/>
  <c r="AD1978" i="14"/>
  <c r="AD1979" i="14"/>
  <c r="AD1980" i="14"/>
  <c r="AD1981" i="14"/>
  <c r="AD1982" i="14"/>
  <c r="AD1983" i="14"/>
  <c r="AD1984" i="14"/>
  <c r="AD1985" i="14"/>
  <c r="AD1986" i="14"/>
  <c r="AD1987" i="14"/>
  <c r="AD1988" i="14"/>
  <c r="AD1989" i="14"/>
  <c r="AD1990" i="14"/>
  <c r="AD1991" i="14"/>
  <c r="AD1992" i="14"/>
  <c r="AD1993" i="14"/>
  <c r="AD1994" i="14"/>
  <c r="AD1995" i="14"/>
  <c r="AD1996" i="14"/>
  <c r="AD1997" i="14"/>
  <c r="AD1998" i="14"/>
  <c r="AD1999" i="14"/>
  <c r="AD2000" i="14"/>
  <c r="AD2001" i="14"/>
  <c r="AD2002" i="14"/>
  <c r="AD2003" i="14"/>
  <c r="AD2004" i="14"/>
  <c r="AD2005" i="14"/>
  <c r="AD2006" i="14"/>
  <c r="AD2007" i="14"/>
  <c r="AD2008" i="14"/>
  <c r="AD2009" i="14"/>
  <c r="AD2010" i="14"/>
  <c r="AD2011" i="14"/>
  <c r="AD2012" i="14"/>
  <c r="AD2013" i="14"/>
  <c r="AD2014" i="14"/>
  <c r="AD2015" i="14"/>
  <c r="AD2016" i="14"/>
  <c r="AD2017" i="14"/>
  <c r="AD2018" i="14"/>
  <c r="AD2019" i="14"/>
  <c r="AD2020" i="14"/>
  <c r="AD2021" i="14"/>
  <c r="AD2022" i="14"/>
  <c r="AD2023" i="14"/>
  <c r="AD2024" i="14"/>
  <c r="AD2025" i="14"/>
  <c r="AD2026" i="14"/>
  <c r="AD2027" i="14"/>
  <c r="AD2028" i="14"/>
  <c r="AD2029" i="14"/>
  <c r="AD2030" i="14"/>
  <c r="AD2031" i="14"/>
  <c r="AD2032" i="14"/>
  <c r="AD2033" i="14"/>
  <c r="AD2034" i="14"/>
  <c r="AD2035" i="14"/>
  <c r="AD2036" i="14"/>
  <c r="AD2037" i="14"/>
  <c r="AD2038" i="14"/>
  <c r="AD2039" i="14"/>
  <c r="AD2040" i="14"/>
  <c r="AD2041" i="14"/>
  <c r="AD2042" i="14"/>
  <c r="AD2043" i="14"/>
  <c r="AD2044" i="14"/>
  <c r="AD2045" i="14"/>
  <c r="AD2046" i="14"/>
  <c r="AD2047" i="14"/>
  <c r="AD2048" i="14"/>
  <c r="AD2049" i="14"/>
  <c r="AD2050" i="14"/>
  <c r="AD2051" i="14"/>
  <c r="AD2052" i="14"/>
  <c r="AD2053" i="14"/>
  <c r="AD2054" i="14"/>
  <c r="AD2055" i="14"/>
  <c r="AD2056" i="14"/>
  <c r="AD2057" i="14"/>
  <c r="AD2058" i="14"/>
  <c r="AD2059" i="14"/>
  <c r="AD2060" i="14"/>
  <c r="AD2061" i="14"/>
  <c r="AD2062" i="14"/>
  <c r="AD2063" i="14"/>
  <c r="AD2064" i="14"/>
  <c r="AD2065" i="14"/>
  <c r="AD2066" i="14"/>
  <c r="AD2067" i="14"/>
  <c r="AD2068" i="14"/>
  <c r="AD2069" i="14"/>
  <c r="AD2070" i="14"/>
  <c r="AD2071" i="14"/>
  <c r="AD2072" i="14"/>
  <c r="AD2073" i="14"/>
  <c r="AD2074" i="14"/>
  <c r="AD2075" i="14"/>
  <c r="AD2076" i="14"/>
  <c r="AD2077" i="14"/>
  <c r="AD2078" i="14"/>
  <c r="AD2079" i="14"/>
  <c r="AD2080" i="14"/>
  <c r="AD2081" i="14"/>
  <c r="AD2082" i="14"/>
  <c r="AD2083" i="14"/>
  <c r="AD2084" i="14"/>
  <c r="AD2085" i="14"/>
  <c r="AD2086" i="14"/>
  <c r="AD2087" i="14"/>
  <c r="AD2088" i="14"/>
  <c r="AD2089" i="14"/>
  <c r="AD2090" i="14"/>
  <c r="AD2091" i="14"/>
  <c r="AD2092" i="14"/>
  <c r="AD2093" i="14"/>
  <c r="AD2094" i="14"/>
  <c r="AD2095" i="14"/>
  <c r="AD2096" i="14"/>
  <c r="AD2097" i="14"/>
  <c r="AD2098" i="14"/>
  <c r="AD2099" i="14"/>
  <c r="AD2100" i="14"/>
  <c r="AD2101" i="14"/>
  <c r="AD2102" i="14"/>
  <c r="AD2103" i="14"/>
  <c r="AD2104" i="14"/>
  <c r="AD2105" i="14"/>
  <c r="AD2106" i="14"/>
  <c r="AD2107" i="14"/>
  <c r="AD2108" i="14"/>
  <c r="AD2109" i="14"/>
  <c r="AD2110" i="14"/>
  <c r="AD2111" i="14"/>
  <c r="AD2112" i="14"/>
  <c r="AD2113" i="14"/>
  <c r="AD2114" i="14"/>
  <c r="AD2115" i="14"/>
  <c r="AD2116" i="14"/>
  <c r="AD2117" i="14"/>
  <c r="AD2118" i="14"/>
  <c r="AD2119" i="14"/>
  <c r="AD2120" i="14"/>
  <c r="AD2121" i="14"/>
  <c r="AD2122" i="14"/>
  <c r="AD2123" i="14"/>
  <c r="AD2124" i="14"/>
  <c r="AD2125" i="14"/>
  <c r="AD2126" i="14"/>
  <c r="AD2127" i="14"/>
  <c r="AD2128" i="14"/>
  <c r="AD2129" i="14"/>
  <c r="AD2130" i="14"/>
  <c r="AD2131" i="14"/>
  <c r="AD2132" i="14"/>
  <c r="AD2133" i="14"/>
  <c r="AD2134" i="14"/>
  <c r="AD2135" i="14"/>
  <c r="AD2136" i="14"/>
  <c r="AD2137" i="14"/>
  <c r="AD2138" i="14"/>
  <c r="AD2139" i="14"/>
  <c r="AD2140" i="14"/>
  <c r="AD2141" i="14"/>
  <c r="AD2142" i="14"/>
  <c r="AD2143" i="14"/>
  <c r="AD2144" i="14"/>
  <c r="AD2145" i="14"/>
  <c r="AD2146" i="14"/>
  <c r="AD2147" i="14"/>
  <c r="AD2148" i="14"/>
  <c r="AD2149" i="14"/>
  <c r="AD2150" i="14"/>
  <c r="AD2151" i="14"/>
  <c r="AD2152" i="14"/>
  <c r="AD2153" i="14"/>
  <c r="AD2154" i="14"/>
  <c r="AD2155" i="14"/>
  <c r="AD2156" i="14"/>
  <c r="AD2157" i="14"/>
  <c r="AD2158" i="14"/>
  <c r="AD2159" i="14"/>
  <c r="AD2160" i="14"/>
  <c r="AD2161" i="14"/>
  <c r="AD2162" i="14"/>
  <c r="AD2163" i="14"/>
  <c r="AD2164" i="14"/>
  <c r="AD2165" i="14"/>
  <c r="AD2166" i="14"/>
  <c r="AD2167" i="14"/>
  <c r="AD2168" i="14"/>
  <c r="AD2169" i="14"/>
  <c r="AD2170" i="14"/>
  <c r="AD2171" i="14"/>
  <c r="AD2172" i="14"/>
  <c r="AD2173" i="14"/>
  <c r="AD2174" i="14"/>
  <c r="AD2175" i="14"/>
  <c r="AD2176" i="14"/>
  <c r="AD2177" i="14"/>
  <c r="AD2178" i="14"/>
  <c r="AD2179" i="14"/>
  <c r="AD2180" i="14"/>
  <c r="AD2181" i="14"/>
  <c r="AD2182" i="14"/>
  <c r="AD2183" i="14"/>
  <c r="AD2184" i="14"/>
  <c r="AD2185" i="14"/>
  <c r="AD2186" i="14"/>
  <c r="AD2187" i="14"/>
  <c r="AD2188" i="14"/>
  <c r="AD2189" i="14"/>
  <c r="AD2190" i="14"/>
  <c r="AD2191" i="14"/>
  <c r="AD2192" i="14"/>
  <c r="AD2193" i="14"/>
  <c r="AD2194" i="14"/>
  <c r="AD2195" i="14"/>
  <c r="AD2196" i="14"/>
  <c r="AD2197" i="14"/>
  <c r="AD2198" i="14"/>
  <c r="AD2199" i="14"/>
  <c r="AD2200" i="14"/>
  <c r="AD2201" i="14"/>
  <c r="AD2202" i="14"/>
  <c r="AD2203" i="14"/>
  <c r="AD2204" i="14"/>
  <c r="AD2205" i="14"/>
  <c r="AD2206" i="14"/>
  <c r="AD2207" i="14"/>
  <c r="AD2208" i="14"/>
  <c r="AD2209" i="14"/>
  <c r="AD2210" i="14"/>
  <c r="AD2211" i="14"/>
  <c r="AD2212" i="14"/>
  <c r="AD2213" i="14"/>
  <c r="AD2214" i="14"/>
  <c r="AD2215" i="14"/>
  <c r="AD2216" i="14"/>
  <c r="AD2217" i="14"/>
  <c r="AD2218" i="14"/>
  <c r="AD2219" i="14"/>
  <c r="AD2220" i="14"/>
  <c r="AD2221" i="14"/>
  <c r="AD2222" i="14"/>
  <c r="AD2223" i="14"/>
  <c r="AD2224" i="14"/>
  <c r="AD2225" i="14"/>
  <c r="AD2226" i="14"/>
  <c r="AD2227" i="14"/>
  <c r="AD2228" i="14"/>
  <c r="AD2229" i="14"/>
  <c r="AD2230" i="14"/>
  <c r="AD2231" i="14"/>
  <c r="AD2232" i="14"/>
  <c r="AD2233" i="14"/>
  <c r="AD2234" i="14"/>
  <c r="AD2235" i="14"/>
  <c r="AD2236" i="14"/>
  <c r="AD2237" i="14"/>
  <c r="AD2238" i="14"/>
  <c r="AD2239" i="14"/>
  <c r="AD2240" i="14"/>
  <c r="AD2241" i="14"/>
  <c r="AD2242" i="14"/>
  <c r="AD2243" i="14"/>
  <c r="AD2244" i="14"/>
  <c r="AD2245" i="14"/>
  <c r="AD2246" i="14"/>
  <c r="AD2247" i="14"/>
  <c r="AD2248" i="14"/>
  <c r="AD2249" i="14"/>
  <c r="AD2250" i="14"/>
  <c r="AD2251" i="14"/>
  <c r="AD2252" i="14"/>
  <c r="AD2253" i="14"/>
  <c r="AD2254" i="14"/>
  <c r="AD2255" i="14"/>
  <c r="AD2256" i="14"/>
  <c r="AD2257" i="14"/>
  <c r="AD2258" i="14"/>
  <c r="AD2259" i="14"/>
  <c r="AD2260" i="14"/>
  <c r="AD2261" i="14"/>
  <c r="AD2262" i="14"/>
  <c r="AD2263" i="14"/>
  <c r="AD2264" i="14"/>
  <c r="AD2265" i="14"/>
  <c r="AD2266" i="14"/>
  <c r="AD2267" i="14"/>
  <c r="AD2268" i="14"/>
  <c r="AD2269" i="14"/>
  <c r="AD2270" i="14"/>
  <c r="AD2271" i="14"/>
  <c r="AD2272" i="14"/>
  <c r="AD2273" i="14"/>
  <c r="AD2274" i="14"/>
  <c r="AD2275" i="14"/>
  <c r="AD2276" i="14"/>
  <c r="AD2277" i="14"/>
  <c r="AD2278" i="14"/>
  <c r="AD2279" i="14"/>
  <c r="AD2280" i="14"/>
  <c r="AD2281" i="14"/>
  <c r="AD2282" i="14"/>
  <c r="AD2283" i="14"/>
  <c r="AD2284" i="14"/>
  <c r="AD2285" i="14"/>
  <c r="AD2286" i="14"/>
  <c r="AD2287" i="14"/>
  <c r="AD2288" i="14"/>
  <c r="AD2289" i="14"/>
  <c r="AD2290" i="14"/>
  <c r="AD2291" i="14"/>
  <c r="AD2292" i="14"/>
  <c r="AD2293" i="14"/>
  <c r="AD2294" i="14"/>
  <c r="AD2295" i="14"/>
  <c r="AD2296" i="14"/>
  <c r="AD2297" i="14"/>
  <c r="AD2298" i="14"/>
  <c r="AD2299" i="14"/>
  <c r="AD2300" i="14"/>
  <c r="AD2301" i="14"/>
  <c r="AD2302" i="14"/>
  <c r="AD2303" i="14"/>
  <c r="AD2304" i="14"/>
  <c r="AD2305" i="14"/>
  <c r="AD2306" i="14"/>
  <c r="AD2307" i="14"/>
  <c r="AD2308" i="14"/>
  <c r="AD2309" i="14"/>
  <c r="AD2310" i="14"/>
  <c r="AD2311" i="14"/>
  <c r="AD2312" i="14"/>
  <c r="AD2313" i="14"/>
  <c r="AD2314" i="14"/>
  <c r="AD2315" i="14"/>
  <c r="AD2316" i="14"/>
  <c r="AD2317" i="14"/>
  <c r="AD2318" i="14"/>
  <c r="AD2319" i="14"/>
  <c r="AD2320" i="14"/>
  <c r="AD2321" i="14"/>
  <c r="AD2322" i="14"/>
  <c r="AD2323" i="14"/>
  <c r="AD2324" i="14"/>
  <c r="AD2325" i="14"/>
  <c r="AD2326" i="14"/>
  <c r="AD2327" i="14"/>
  <c r="AD2328" i="14"/>
  <c r="AD2329" i="14"/>
  <c r="AD2330" i="14"/>
  <c r="AD2331" i="14"/>
  <c r="AD2332" i="14"/>
  <c r="AD2333" i="14"/>
  <c r="AD2334" i="14"/>
  <c r="AD2335" i="14"/>
  <c r="AD2336" i="14"/>
  <c r="AD2337" i="14"/>
  <c r="AD2338" i="14"/>
  <c r="AD2339" i="14"/>
  <c r="AD2340" i="14"/>
  <c r="AD2341" i="14"/>
  <c r="AD2342" i="14"/>
  <c r="AD2343" i="14"/>
  <c r="AD2344" i="14"/>
  <c r="AD2345" i="14"/>
  <c r="AD2346" i="14"/>
  <c r="AD2347" i="14"/>
  <c r="AD2348" i="14"/>
  <c r="AD2349" i="14"/>
  <c r="AD2350" i="14"/>
  <c r="AD2351" i="14"/>
  <c r="AD2352" i="14"/>
  <c r="AD2353" i="14"/>
  <c r="AD2354" i="14"/>
  <c r="AD2355" i="14"/>
  <c r="AD2356" i="14"/>
  <c r="AD2357" i="14"/>
  <c r="AD2358" i="14"/>
  <c r="AD2359" i="14"/>
  <c r="AD2360" i="14"/>
  <c r="AD2361" i="14"/>
  <c r="AD2362" i="14"/>
  <c r="AD2363" i="14"/>
  <c r="AD2364" i="14"/>
  <c r="AD2365" i="14"/>
  <c r="AD2366" i="14"/>
  <c r="AD2367" i="14"/>
  <c r="AD2368" i="14"/>
  <c r="AD2369" i="14"/>
  <c r="AD2370" i="14"/>
  <c r="AD2371" i="14"/>
  <c r="AD2372" i="14"/>
  <c r="AD2373" i="14"/>
  <c r="AD2374" i="14"/>
  <c r="AD2375" i="14"/>
  <c r="AD2376" i="14"/>
  <c r="AD2377" i="14"/>
  <c r="AD2378" i="14"/>
  <c r="AD2379" i="14"/>
  <c r="AD2380" i="14"/>
  <c r="AD2381" i="14"/>
  <c r="AD2382" i="14"/>
  <c r="AD2383" i="14"/>
  <c r="AD2384" i="14"/>
  <c r="AD2385" i="14"/>
  <c r="AD2386" i="14"/>
  <c r="AD2387" i="14"/>
  <c r="AD2388" i="14"/>
  <c r="AD2389" i="14"/>
  <c r="AD2390" i="14"/>
  <c r="AD2391" i="14"/>
  <c r="AD2392" i="14"/>
  <c r="AD2393" i="14"/>
  <c r="AD2394" i="14"/>
  <c r="AD2395" i="14"/>
  <c r="AD2396" i="14"/>
  <c r="AD2397" i="14"/>
  <c r="AD2398" i="14"/>
  <c r="AD2399" i="14"/>
  <c r="AD2400" i="14"/>
  <c r="AD2401" i="14"/>
  <c r="AD2402" i="14"/>
  <c r="AD2403" i="14"/>
  <c r="AD2404" i="14"/>
  <c r="AD2405" i="14"/>
  <c r="AD2406" i="14"/>
  <c r="AD2407" i="14"/>
  <c r="AD2408" i="14"/>
  <c r="AD2409" i="14"/>
  <c r="AD2410" i="14"/>
  <c r="AD2411" i="14"/>
  <c r="AD2412" i="14"/>
  <c r="AD2413" i="14"/>
  <c r="AD2414" i="14"/>
  <c r="AD2415" i="14"/>
  <c r="AD2416" i="14"/>
  <c r="AD2417" i="14"/>
  <c r="AD2418" i="14"/>
  <c r="AD2419" i="14"/>
  <c r="AD2420" i="14"/>
  <c r="AD2421" i="14"/>
  <c r="AD2422" i="14"/>
  <c r="AD2423" i="14"/>
  <c r="AD2424" i="14"/>
  <c r="AD2425" i="14"/>
  <c r="AD2426" i="14"/>
  <c r="AD2427" i="14"/>
  <c r="AD2428" i="14"/>
  <c r="AD2429" i="14"/>
  <c r="AD2430" i="14"/>
  <c r="AD2431" i="14"/>
  <c r="AD2432" i="14"/>
  <c r="AD2433" i="14"/>
  <c r="AD2434" i="14"/>
  <c r="AD2435" i="14"/>
  <c r="AD2436" i="14"/>
  <c r="AD2437" i="14"/>
  <c r="AD2438" i="14"/>
  <c r="AD2439" i="14"/>
  <c r="AD2440" i="14"/>
  <c r="AD2441" i="14"/>
  <c r="AD2442" i="14"/>
  <c r="AD2443" i="14"/>
  <c r="AD2444" i="14"/>
  <c r="AD2445" i="14"/>
  <c r="AD2446" i="14"/>
  <c r="AD2447" i="14"/>
  <c r="AD2448" i="14"/>
  <c r="AD2449" i="14"/>
  <c r="AD2450" i="14"/>
  <c r="AD2451" i="14"/>
  <c r="AD2452" i="14"/>
  <c r="AD2453" i="14"/>
  <c r="AD2454" i="14"/>
  <c r="AD2455" i="14"/>
  <c r="AD2456" i="14"/>
  <c r="AD2457" i="14"/>
  <c r="AD2458" i="14"/>
  <c r="AD2459" i="14"/>
  <c r="AD2460" i="14"/>
  <c r="AD2461" i="14"/>
  <c r="AD2462" i="14"/>
  <c r="AD2463" i="14"/>
  <c r="AD2464" i="14"/>
  <c r="AD2465" i="14"/>
  <c r="AD2466" i="14"/>
  <c r="AD2467" i="14"/>
  <c r="AD2468" i="14"/>
  <c r="AD2469" i="14"/>
  <c r="AD2470" i="14"/>
  <c r="AD2471" i="14"/>
  <c r="AD2472" i="14"/>
  <c r="AD2473" i="14"/>
  <c r="AD2474" i="14"/>
  <c r="AD2475" i="14"/>
  <c r="AD2476" i="14"/>
  <c r="AD2477" i="14"/>
  <c r="AD2478" i="14"/>
  <c r="AD2479" i="14"/>
  <c r="AD2480" i="14"/>
  <c r="AD2481" i="14"/>
  <c r="AD2482" i="14"/>
  <c r="AD2483" i="14"/>
  <c r="AD2484" i="14"/>
  <c r="AD2485" i="14"/>
  <c r="AD2486" i="14"/>
  <c r="AD2487" i="14"/>
  <c r="AD2488" i="14"/>
  <c r="AD2489" i="14"/>
  <c r="AD2490" i="14"/>
  <c r="AD2491" i="14"/>
  <c r="AD2492" i="14"/>
  <c r="AD2493" i="14"/>
  <c r="AD2494" i="14"/>
  <c r="AD2495" i="14"/>
  <c r="AD2496" i="14"/>
  <c r="AD2497" i="14"/>
  <c r="AD2498" i="14"/>
  <c r="AD2499" i="14"/>
  <c r="AD2500" i="14"/>
  <c r="AD2501" i="14"/>
  <c r="AD2502" i="14"/>
  <c r="AD2503" i="14"/>
  <c r="AD2504" i="14"/>
  <c r="AD2505" i="14"/>
  <c r="AD2506" i="14"/>
  <c r="AD2507" i="14"/>
  <c r="AD2508" i="14"/>
  <c r="AD2509" i="14"/>
  <c r="AD2510" i="14"/>
  <c r="AD2511" i="14"/>
  <c r="AD2512" i="14"/>
  <c r="AD2513" i="14"/>
  <c r="AD2514" i="14"/>
  <c r="AD2515" i="14"/>
  <c r="AD2516" i="14"/>
  <c r="AD2517" i="14"/>
  <c r="AD2518" i="14"/>
  <c r="AD2519" i="14"/>
  <c r="AD2520" i="14"/>
  <c r="AD2521" i="14"/>
  <c r="AD2522" i="14"/>
  <c r="AD2523" i="14"/>
  <c r="AD2524" i="14"/>
  <c r="AD2525" i="14"/>
  <c r="AD2526" i="14"/>
  <c r="AD2527" i="14"/>
  <c r="AD2528" i="14"/>
  <c r="AD2529" i="14"/>
  <c r="AD2530" i="14"/>
  <c r="AD2531" i="14"/>
  <c r="AD2532" i="14"/>
  <c r="AD2533" i="14"/>
  <c r="AD2534" i="14"/>
  <c r="AD2535" i="14"/>
  <c r="AD2536" i="14"/>
  <c r="AD2537" i="14"/>
  <c r="AD2538" i="14"/>
  <c r="AD2539" i="14"/>
  <c r="AD2540" i="14"/>
  <c r="AD2541" i="14"/>
  <c r="AD2542" i="14"/>
  <c r="AD2543" i="14"/>
  <c r="AD2544" i="14"/>
  <c r="AD2545" i="14"/>
  <c r="AD2546" i="14"/>
  <c r="AD2547" i="14"/>
  <c r="AD2548" i="14"/>
  <c r="AD2549" i="14"/>
  <c r="AD2550" i="14"/>
  <c r="AD2551" i="14"/>
  <c r="AD2552" i="14"/>
  <c r="AD2553" i="14"/>
  <c r="AD2554" i="14"/>
  <c r="AD2555" i="14"/>
  <c r="AD2556" i="14"/>
  <c r="AD2557" i="14"/>
  <c r="AD2558" i="14"/>
  <c r="AD2559" i="14"/>
  <c r="AD2560" i="14"/>
  <c r="AD2561" i="14"/>
  <c r="AD2562" i="14"/>
  <c r="AD2563" i="14"/>
  <c r="AD2564" i="14"/>
  <c r="AD2565" i="14"/>
  <c r="AD2566" i="14"/>
  <c r="AD2567" i="14"/>
  <c r="AD2568" i="14"/>
  <c r="AD2569" i="14"/>
  <c r="AD2570" i="14"/>
  <c r="AD2571" i="14"/>
  <c r="AD2572" i="14"/>
  <c r="AD2573" i="14"/>
  <c r="AD2574" i="14"/>
  <c r="AD2575" i="14"/>
  <c r="AD2576" i="14"/>
  <c r="AD2577" i="14"/>
  <c r="AD2578" i="14"/>
  <c r="AD2579" i="14"/>
  <c r="AD2580" i="14"/>
  <c r="AD2581" i="14"/>
  <c r="AD2582" i="14"/>
  <c r="AD2583" i="14"/>
  <c r="AD2584" i="14"/>
  <c r="AD2585" i="14"/>
  <c r="AD2586" i="14"/>
  <c r="AD2587" i="14"/>
  <c r="AD2588" i="14"/>
  <c r="AD2589" i="14"/>
  <c r="AD2590" i="14"/>
  <c r="AD2591" i="14"/>
  <c r="AD2592" i="14"/>
  <c r="AD2593" i="14"/>
  <c r="AD2594" i="14"/>
  <c r="AD2595" i="14"/>
  <c r="AD2596" i="14"/>
  <c r="AD2597" i="14"/>
  <c r="AD2598" i="14"/>
  <c r="AD2599" i="14"/>
  <c r="AD2600" i="14"/>
  <c r="AD2601" i="14"/>
  <c r="AD2602" i="14"/>
  <c r="AD2603" i="14"/>
  <c r="AD2604" i="14"/>
  <c r="AD2605" i="14"/>
  <c r="AD2606" i="14"/>
  <c r="AD2607" i="14"/>
  <c r="AD2608" i="14"/>
  <c r="AD2609" i="14"/>
  <c r="AD2610" i="14"/>
  <c r="AD2611" i="14"/>
  <c r="AD2612" i="14"/>
  <c r="AD2613" i="14"/>
  <c r="AD2614" i="14"/>
  <c r="AD2615" i="14"/>
  <c r="AD2616" i="14"/>
  <c r="AD2617" i="14"/>
  <c r="AD2618" i="14"/>
  <c r="AD2619" i="14"/>
  <c r="AD2620" i="14"/>
  <c r="AD2621" i="14"/>
  <c r="AD2622" i="14"/>
  <c r="AD2623" i="14"/>
  <c r="AD2624" i="14"/>
  <c r="AD2625" i="14"/>
  <c r="AD2626" i="14"/>
  <c r="AD2627" i="14"/>
  <c r="AD2628" i="14"/>
  <c r="AD2629" i="14"/>
  <c r="AD2630" i="14"/>
  <c r="AD2631" i="14"/>
  <c r="AD2632" i="14"/>
  <c r="AD2633" i="14"/>
  <c r="AD2634" i="14"/>
  <c r="AD2635" i="14"/>
  <c r="AD2636" i="14"/>
  <c r="AD2637" i="14"/>
  <c r="AD2638" i="14"/>
  <c r="AD2639" i="14"/>
  <c r="AD2640" i="14"/>
  <c r="AD2641" i="14"/>
  <c r="AD2642" i="14"/>
  <c r="AD2643" i="14"/>
  <c r="AD2644" i="14"/>
  <c r="AD2645" i="14"/>
  <c r="AD2646" i="14"/>
  <c r="AD2647" i="14"/>
  <c r="AD2648" i="14"/>
  <c r="AD2649" i="14"/>
  <c r="AD2650" i="14"/>
  <c r="AD2651" i="14"/>
  <c r="AD2652" i="14"/>
  <c r="AD2653" i="14"/>
  <c r="AD2654" i="14"/>
  <c r="AD2655" i="14"/>
  <c r="AD2656" i="14"/>
  <c r="AD2657" i="14"/>
  <c r="AD2658" i="14"/>
  <c r="AD2659" i="14"/>
  <c r="AD2660" i="14"/>
  <c r="AD2661" i="14"/>
  <c r="AD2662" i="14"/>
  <c r="AD2663" i="14"/>
  <c r="AD2664" i="14"/>
  <c r="AD2665" i="14"/>
  <c r="AD2666" i="14"/>
  <c r="AD2667" i="14"/>
  <c r="AD2668" i="14"/>
  <c r="AD2669" i="14"/>
  <c r="AD2670" i="14"/>
  <c r="AD2671" i="14"/>
  <c r="AD2672" i="14"/>
  <c r="AD2673" i="14"/>
  <c r="AD2674" i="14"/>
  <c r="AD2675" i="14"/>
  <c r="AD2676" i="14"/>
  <c r="AD2677" i="14"/>
  <c r="AD2678" i="14"/>
  <c r="AD2679" i="14"/>
  <c r="AD2680" i="14"/>
  <c r="AD2681" i="14"/>
  <c r="AD2682" i="14"/>
  <c r="AD2683" i="14"/>
  <c r="AD2684" i="14"/>
  <c r="AD2685" i="14"/>
  <c r="AD2686" i="14"/>
  <c r="AD2687" i="14"/>
  <c r="AD2688" i="14"/>
  <c r="AD2689" i="14"/>
  <c r="AD2690" i="14"/>
  <c r="AD2691" i="14"/>
  <c r="AD2692" i="14"/>
  <c r="AD2693" i="14"/>
  <c r="AD2694" i="14"/>
  <c r="AD2695" i="14"/>
  <c r="AD2696" i="14"/>
  <c r="AD2697" i="14"/>
  <c r="AD2698" i="14"/>
  <c r="AD2699" i="14"/>
  <c r="AD2700" i="14"/>
  <c r="AD2701" i="14"/>
  <c r="AD2702" i="14"/>
  <c r="AD2703" i="14"/>
  <c r="AD2704" i="14"/>
  <c r="AD2705" i="14"/>
  <c r="AD2706" i="14"/>
  <c r="AD2707" i="14"/>
  <c r="AD2708" i="14"/>
  <c r="AD2709" i="14"/>
  <c r="AD2710" i="14"/>
  <c r="AD2711" i="14"/>
  <c r="AD2712" i="14"/>
  <c r="AD2713" i="14"/>
  <c r="AD2714" i="14"/>
  <c r="AD2715" i="14"/>
  <c r="AD2716" i="14"/>
  <c r="AD2717" i="14"/>
  <c r="AD2718" i="14"/>
  <c r="AD2719" i="14"/>
  <c r="AD2720" i="14"/>
  <c r="AD2721" i="14"/>
  <c r="AD2722" i="14"/>
  <c r="AD2723" i="14"/>
  <c r="AD2724" i="14"/>
  <c r="AD2725" i="14"/>
  <c r="AD2726" i="14"/>
  <c r="AD2727" i="14"/>
  <c r="AD2728" i="14"/>
  <c r="AD2729" i="14"/>
  <c r="AD2730" i="14"/>
  <c r="AD2731" i="14"/>
  <c r="AD2732" i="14"/>
  <c r="AD2733" i="14"/>
  <c r="AD2734" i="14"/>
  <c r="AD2735" i="14"/>
  <c r="AD2736" i="14"/>
  <c r="AD2737" i="14"/>
  <c r="AD2738" i="14"/>
  <c r="AD2739" i="14"/>
  <c r="AD2740" i="14"/>
  <c r="AD2741" i="14"/>
  <c r="AD2742" i="14"/>
  <c r="AD2743" i="14"/>
  <c r="AD2744" i="14"/>
  <c r="AD2745" i="14"/>
  <c r="AD2746" i="14"/>
  <c r="AD2747" i="14"/>
  <c r="AD2748" i="14"/>
  <c r="AD2749" i="14"/>
  <c r="AD2750" i="14"/>
  <c r="AD2751" i="14"/>
  <c r="AD2752" i="14"/>
  <c r="AD2753" i="14"/>
  <c r="AD2754" i="14"/>
  <c r="AD2755" i="14"/>
  <c r="AD2756" i="14"/>
  <c r="AD2757" i="14"/>
  <c r="AD2758" i="14"/>
  <c r="AD2759" i="14"/>
  <c r="AD2760" i="14"/>
  <c r="AD2761" i="14"/>
  <c r="AD2762" i="14"/>
  <c r="AD2763" i="14"/>
  <c r="AD2764" i="14"/>
  <c r="AD2765" i="14"/>
  <c r="AD2766" i="14"/>
  <c r="AD2767" i="14"/>
  <c r="AD2768" i="14"/>
  <c r="AD2769" i="14"/>
  <c r="AD2770" i="14"/>
  <c r="AD2771" i="14"/>
  <c r="AD2772" i="14"/>
  <c r="AD2773" i="14"/>
  <c r="AD2774" i="14"/>
  <c r="AD2775" i="14"/>
  <c r="AD2776" i="14"/>
  <c r="AD2777" i="14"/>
  <c r="AD2778" i="14"/>
  <c r="AD2779" i="14"/>
  <c r="AD2780" i="14"/>
  <c r="AD2781" i="14"/>
  <c r="AD2782" i="14"/>
  <c r="AD2783" i="14"/>
  <c r="AD2784" i="14"/>
  <c r="AD2785" i="14"/>
  <c r="AD2786" i="14"/>
  <c r="AD2787" i="14"/>
  <c r="AD2788" i="14"/>
  <c r="AD2789" i="14"/>
  <c r="AD2790" i="14"/>
  <c r="AD2791" i="14"/>
  <c r="AD2792" i="14"/>
  <c r="AD2793" i="14"/>
  <c r="AD2794" i="14"/>
  <c r="AD2795" i="14"/>
  <c r="AD2796" i="14"/>
  <c r="AD2797" i="14"/>
  <c r="AD2798" i="14"/>
  <c r="AD2799" i="14"/>
  <c r="AD2800" i="14"/>
  <c r="AD2801" i="14"/>
  <c r="AD2802" i="14"/>
  <c r="AD2803" i="14"/>
  <c r="AD2804" i="14"/>
  <c r="AD2805" i="14"/>
  <c r="AD2806" i="14"/>
  <c r="AD2807" i="14"/>
  <c r="AD2808" i="14"/>
  <c r="AD2809" i="14"/>
  <c r="AD2810" i="14"/>
  <c r="AD2811" i="14"/>
  <c r="AD2812" i="14"/>
  <c r="AD2813" i="14"/>
  <c r="AD2814" i="14"/>
  <c r="AD2815" i="14"/>
  <c r="AD2816" i="14"/>
  <c r="AD2817" i="14"/>
  <c r="AD2818" i="14"/>
  <c r="AD2819" i="14"/>
  <c r="AD2820" i="14"/>
  <c r="AD2821" i="14"/>
  <c r="AD2822" i="14"/>
  <c r="AD2823" i="14"/>
  <c r="AD2824" i="14"/>
  <c r="AD2825" i="14"/>
  <c r="AD2826" i="14"/>
  <c r="AD2827" i="14"/>
  <c r="AD2828" i="14"/>
  <c r="AD2829" i="14"/>
  <c r="AD2830" i="14"/>
  <c r="AD2831" i="14"/>
  <c r="AD2832" i="14"/>
  <c r="AD2833" i="14"/>
  <c r="AD2834" i="14"/>
  <c r="AD2835" i="14"/>
  <c r="AD2836" i="14"/>
  <c r="AD2837" i="14"/>
  <c r="AD2838" i="14"/>
  <c r="AD2839" i="14"/>
  <c r="AD2840" i="14"/>
  <c r="AD2841" i="14"/>
  <c r="AD2842" i="14"/>
  <c r="AD2843" i="14"/>
  <c r="AD2844" i="14"/>
  <c r="AD2845" i="14"/>
  <c r="AD2846" i="14"/>
  <c r="AD2847" i="14"/>
  <c r="AD2848" i="14"/>
  <c r="AD2849" i="14"/>
  <c r="AD2850" i="14"/>
  <c r="AD2851" i="14"/>
  <c r="AD2852" i="14"/>
  <c r="AD2853" i="14"/>
  <c r="AD2854" i="14"/>
  <c r="AD2855" i="14"/>
  <c r="AD2856" i="14"/>
  <c r="AD2857" i="14"/>
  <c r="AD2858" i="14"/>
  <c r="AD2859" i="14"/>
  <c r="AD2860" i="14"/>
  <c r="AD2861" i="14"/>
  <c r="AD2862" i="14"/>
  <c r="AD2863" i="14"/>
  <c r="AD2864" i="14"/>
  <c r="AD2865" i="14"/>
  <c r="AD2866" i="14"/>
  <c r="AD2867" i="14"/>
  <c r="AD2868" i="14"/>
  <c r="AD2869" i="14"/>
  <c r="AD2870" i="14"/>
  <c r="AD2871" i="14"/>
  <c r="AD2872" i="14"/>
  <c r="AD2873" i="14"/>
  <c r="AD2874" i="14"/>
  <c r="AD2875" i="14"/>
  <c r="AD2876" i="14"/>
  <c r="AD2877" i="14"/>
  <c r="AD2878" i="14"/>
  <c r="AD2879" i="14"/>
  <c r="AD2880" i="14"/>
  <c r="AD2881" i="14"/>
  <c r="AD2882" i="14"/>
  <c r="AD2883" i="14"/>
  <c r="AD2884" i="14"/>
  <c r="AD2885" i="14"/>
  <c r="AD2886" i="14"/>
  <c r="AD2887" i="14"/>
  <c r="AD2888" i="14"/>
  <c r="AD2889" i="14"/>
  <c r="AD2890" i="14"/>
  <c r="AD2891" i="14"/>
  <c r="AD2892" i="14"/>
  <c r="AD2893" i="14"/>
  <c r="AD2894" i="14"/>
  <c r="AD2895" i="14"/>
  <c r="AD2896" i="14"/>
  <c r="AD2897" i="14"/>
  <c r="AD2898" i="14"/>
  <c r="AD2899" i="14"/>
  <c r="AD2900" i="14"/>
  <c r="AD2901" i="14"/>
  <c r="AD2902" i="14"/>
  <c r="AD2903" i="14"/>
  <c r="AD2904" i="14"/>
  <c r="AD2905" i="14"/>
  <c r="AD2906" i="14"/>
  <c r="AD2907" i="14"/>
  <c r="AD2908" i="14"/>
  <c r="AD2909" i="14"/>
  <c r="AD2910" i="14"/>
  <c r="AD2911" i="14"/>
  <c r="AD2912" i="14"/>
  <c r="AD2913" i="14"/>
  <c r="AD2914" i="14"/>
  <c r="AD2915" i="14"/>
  <c r="AD2916" i="14"/>
  <c r="AD2917" i="14"/>
  <c r="AD2918" i="14"/>
  <c r="AD2919" i="14"/>
  <c r="AD2920" i="14"/>
  <c r="AD2921" i="14"/>
  <c r="AD2922" i="14"/>
  <c r="AD2923" i="14"/>
  <c r="AD2924" i="14"/>
  <c r="AD2925" i="14"/>
  <c r="AD2926" i="14"/>
  <c r="AD2927" i="14"/>
  <c r="AD2928" i="14"/>
  <c r="AD2929" i="14"/>
  <c r="AD2930" i="14"/>
  <c r="AD2931" i="14"/>
  <c r="AD2932" i="14"/>
  <c r="AD2933" i="14"/>
  <c r="AD2934" i="14"/>
  <c r="AD2935" i="14"/>
  <c r="AD2936" i="14"/>
  <c r="AD2937" i="14"/>
  <c r="AD2938" i="14"/>
  <c r="AD2939" i="14"/>
  <c r="AD2940" i="14"/>
  <c r="AD2941" i="14"/>
  <c r="AD2942" i="14"/>
  <c r="AD2943" i="14"/>
  <c r="AD2944" i="14"/>
  <c r="AD2945" i="14"/>
  <c r="AD2946" i="14"/>
  <c r="AD2947" i="14"/>
  <c r="AD2948" i="14"/>
  <c r="AD2949" i="14"/>
  <c r="AD2950" i="14"/>
  <c r="AD2951" i="14"/>
  <c r="AD2952" i="14"/>
  <c r="AD2953" i="14"/>
  <c r="AD2954" i="14"/>
  <c r="AD2955" i="14"/>
  <c r="AD2956" i="14"/>
  <c r="AD2957" i="14"/>
  <c r="AD2958" i="14"/>
  <c r="AD2959" i="14"/>
  <c r="AD2960" i="14"/>
  <c r="AD2961" i="14"/>
  <c r="AD2962" i="14"/>
  <c r="AD2963" i="14"/>
  <c r="AD2964" i="14"/>
  <c r="AD2965" i="14"/>
  <c r="AD2966" i="14"/>
  <c r="AD2967" i="14"/>
  <c r="AD2968" i="14"/>
  <c r="AD2969" i="14"/>
  <c r="AD2970" i="14"/>
  <c r="AD2971" i="14"/>
  <c r="AD2972" i="14"/>
  <c r="AD2973" i="14"/>
  <c r="AD2974" i="14"/>
  <c r="AD2975" i="14"/>
  <c r="AD2976" i="14"/>
  <c r="AD2977" i="14"/>
  <c r="AD2978" i="14"/>
  <c r="AD2979" i="14"/>
  <c r="AD2980" i="14"/>
  <c r="AD2981" i="14"/>
  <c r="AD2982" i="14"/>
  <c r="AD2983" i="14"/>
  <c r="AD2984" i="14"/>
  <c r="AD2985" i="14"/>
  <c r="AD2986" i="14"/>
  <c r="AD2987" i="14"/>
  <c r="AD2988" i="14"/>
  <c r="AD2989" i="14"/>
  <c r="AD2990" i="14"/>
  <c r="AD2991" i="14"/>
  <c r="AD2992" i="14"/>
  <c r="AD2993" i="14"/>
  <c r="AD2994" i="14"/>
  <c r="AD2995" i="14"/>
  <c r="AD2996" i="14"/>
  <c r="AD2997" i="14"/>
  <c r="AD2998" i="14"/>
  <c r="AD2999" i="14"/>
  <c r="AD3000" i="14"/>
  <c r="AD3001" i="14"/>
  <c r="AD3002" i="14"/>
  <c r="AD3003" i="14"/>
  <c r="AD3004" i="14"/>
  <c r="AD3005" i="14"/>
  <c r="AD3006" i="14"/>
  <c r="AD3007" i="14"/>
  <c r="AD3008" i="14"/>
  <c r="AD3009" i="14"/>
  <c r="AD3010" i="14"/>
  <c r="AD3011" i="14"/>
  <c r="AD3012" i="14"/>
  <c r="AD3013" i="14"/>
  <c r="AD3014" i="14"/>
  <c r="AD3015" i="14"/>
  <c r="AD3016" i="14"/>
  <c r="AD3017" i="14"/>
  <c r="AD3018" i="14"/>
  <c r="AD3019" i="14"/>
  <c r="AD3020" i="14"/>
  <c r="AD3021" i="14"/>
  <c r="AD3022" i="14"/>
  <c r="AD3023" i="14"/>
  <c r="AD3024" i="14"/>
  <c r="AD3025" i="14"/>
  <c r="AD3026" i="14"/>
  <c r="AD3027" i="14"/>
  <c r="AD3028" i="14"/>
  <c r="AD3029" i="14"/>
  <c r="AD3030" i="14"/>
  <c r="AD3031" i="14"/>
  <c r="AD3032" i="14"/>
  <c r="AD3033" i="14"/>
  <c r="AD3034" i="14"/>
  <c r="AD3035" i="14"/>
  <c r="AD3036" i="14"/>
  <c r="AD3037" i="14"/>
  <c r="AD3038" i="14"/>
  <c r="AD3039" i="14"/>
  <c r="AD3040" i="14"/>
  <c r="AD3041" i="14"/>
  <c r="AD3042" i="14"/>
  <c r="AD3043" i="14"/>
  <c r="AD3044" i="14"/>
  <c r="AD3045" i="14"/>
  <c r="AD3046" i="14"/>
  <c r="AD3047" i="14"/>
  <c r="AD3048" i="14"/>
  <c r="AD3049" i="14"/>
  <c r="AD3050" i="14"/>
  <c r="AD3051" i="14"/>
  <c r="AD3052" i="14"/>
  <c r="AD3053" i="14"/>
  <c r="AD3054" i="14"/>
  <c r="AD3055" i="14"/>
  <c r="AD3056" i="14"/>
  <c r="AD3057" i="14"/>
  <c r="AD3058" i="14"/>
  <c r="AD3059" i="14"/>
  <c r="AD3060" i="14"/>
  <c r="AD3061" i="14"/>
  <c r="AD3062" i="14"/>
  <c r="AD3063" i="14"/>
  <c r="AD3064" i="14"/>
  <c r="AD3065" i="14"/>
  <c r="AD3066" i="14"/>
  <c r="AD3067" i="14"/>
  <c r="AD3068" i="14"/>
  <c r="AD3069" i="14"/>
  <c r="AD3070" i="14"/>
  <c r="AD3071" i="14"/>
  <c r="AD3072" i="14"/>
  <c r="AD3073" i="14"/>
  <c r="AD3074" i="14"/>
  <c r="AD3075" i="14"/>
  <c r="AD3076" i="14"/>
  <c r="AD3077" i="14"/>
  <c r="AD3078" i="14"/>
  <c r="AD3079" i="14"/>
  <c r="AD3080" i="14"/>
  <c r="AD3081" i="14"/>
  <c r="AD3082" i="14"/>
  <c r="AD3083" i="14"/>
  <c r="AD3084" i="14"/>
  <c r="AD3085" i="14"/>
  <c r="AD3086" i="14"/>
  <c r="AD3087" i="14"/>
  <c r="AD3088" i="14"/>
  <c r="AD3089" i="14"/>
  <c r="AD3090" i="14"/>
  <c r="AD3091" i="14"/>
  <c r="AD3092" i="14"/>
  <c r="AD3093" i="14"/>
  <c r="AD3094" i="14"/>
  <c r="AD3095" i="14"/>
  <c r="AD3096" i="14"/>
  <c r="AD3097" i="14"/>
  <c r="AD3098" i="14"/>
  <c r="AD3099" i="14"/>
  <c r="AD3100" i="14"/>
  <c r="AD3101" i="14"/>
  <c r="AD3102" i="14"/>
  <c r="AD3103" i="14"/>
  <c r="AD3104" i="14"/>
  <c r="AD3105" i="14"/>
  <c r="AD3106" i="14"/>
  <c r="AD3107" i="14"/>
  <c r="AD3108" i="14"/>
  <c r="AD3109" i="14"/>
  <c r="AD3110" i="14"/>
  <c r="AD3111" i="14"/>
  <c r="AD3112" i="14"/>
  <c r="AD3113" i="14"/>
  <c r="AD3114" i="14"/>
  <c r="AD3115" i="14"/>
  <c r="AD3116" i="14"/>
  <c r="AD3117" i="14"/>
  <c r="AD3118" i="14"/>
  <c r="AD3119" i="14"/>
  <c r="AD3120" i="14"/>
  <c r="AD3121" i="14"/>
  <c r="AD3122" i="14"/>
  <c r="AD3123" i="14"/>
  <c r="AD3124" i="14"/>
  <c r="AD3125" i="14"/>
  <c r="AD3126" i="14"/>
  <c r="AD3127" i="14"/>
  <c r="AD3128" i="14"/>
  <c r="AD3129" i="14"/>
  <c r="AD3130" i="14"/>
  <c r="AD3131" i="14"/>
  <c r="AD3132" i="14"/>
  <c r="AD3133" i="14"/>
  <c r="AD3134" i="14"/>
  <c r="AD3135" i="14"/>
  <c r="AD3136" i="14"/>
  <c r="AD3137" i="14"/>
  <c r="AD3138" i="14"/>
  <c r="AD3139" i="14"/>
  <c r="AD3140" i="14"/>
  <c r="AD3141" i="14"/>
  <c r="AD3142" i="14"/>
  <c r="AD3143" i="14"/>
  <c r="AD3144" i="14"/>
  <c r="AD3145" i="14"/>
  <c r="AD3146" i="14"/>
  <c r="AD3147" i="14"/>
  <c r="AD3148" i="14"/>
  <c r="AD3149" i="14"/>
  <c r="AD3150" i="14"/>
  <c r="AD3151" i="14"/>
  <c r="AD3152" i="14"/>
  <c r="AD3153" i="14"/>
  <c r="AD3154" i="14"/>
  <c r="AD3155" i="14"/>
  <c r="AD3156" i="14"/>
  <c r="AD3157" i="14"/>
  <c r="AD3158" i="14"/>
  <c r="AD3159" i="14"/>
  <c r="AD3160" i="14"/>
  <c r="AD3161" i="14"/>
  <c r="AD3162" i="14"/>
  <c r="AD3163" i="14"/>
  <c r="AD3164" i="14"/>
  <c r="AD3165" i="14"/>
  <c r="AD3166" i="14"/>
  <c r="AD3167" i="14"/>
  <c r="AD3168" i="14"/>
  <c r="AD3169" i="14"/>
  <c r="AD3170" i="14"/>
  <c r="AD3171" i="14"/>
  <c r="AD3172" i="14"/>
  <c r="AD3173" i="14"/>
  <c r="AD3174" i="14"/>
  <c r="AD3175" i="14"/>
  <c r="AD3176" i="14"/>
  <c r="AD3177" i="14"/>
  <c r="AD3178" i="14"/>
  <c r="AD3179" i="14"/>
  <c r="AD3180" i="14"/>
  <c r="AD3181" i="14"/>
  <c r="AD3182" i="14"/>
  <c r="AD3183" i="14"/>
  <c r="AD3184" i="14"/>
  <c r="AD3185" i="14"/>
  <c r="AD3186" i="14"/>
  <c r="AD3187" i="14"/>
  <c r="AD3188" i="14"/>
  <c r="AD3189" i="14"/>
  <c r="AD3190" i="14"/>
  <c r="AD3191" i="14"/>
  <c r="AD3192" i="14"/>
  <c r="AD3193" i="14"/>
  <c r="AD3194" i="14"/>
  <c r="AD3195" i="14"/>
  <c r="AD3196" i="14"/>
  <c r="AD3197" i="14"/>
  <c r="AD3198" i="14"/>
  <c r="AD3199" i="14"/>
  <c r="AD3200" i="14"/>
  <c r="AD3201" i="14"/>
  <c r="AD3202" i="14"/>
  <c r="AD3203" i="14"/>
  <c r="AD3204" i="14"/>
  <c r="AD3205" i="14"/>
  <c r="AD3206" i="14"/>
  <c r="AD3207" i="14"/>
  <c r="AD3208" i="14"/>
  <c r="AD3209" i="14"/>
  <c r="AD3210" i="14"/>
  <c r="AD3211" i="14"/>
  <c r="AD3212" i="14"/>
  <c r="AD3213" i="14"/>
  <c r="AD3214" i="14"/>
  <c r="AD3215" i="14"/>
  <c r="AD3216" i="14"/>
  <c r="AD3217" i="14"/>
  <c r="AD3218" i="14"/>
  <c r="AD3219" i="14"/>
  <c r="AD3220" i="14"/>
  <c r="AD3221" i="14"/>
  <c r="AD3222" i="14"/>
  <c r="AD3223" i="14"/>
  <c r="AD3224" i="14"/>
  <c r="AD3225" i="14"/>
  <c r="AD3226" i="14"/>
  <c r="AD3227" i="14"/>
  <c r="AD3228" i="14"/>
  <c r="AD3229" i="14"/>
  <c r="AD3230" i="14"/>
  <c r="AD3231" i="14"/>
  <c r="AD3232" i="14"/>
  <c r="AD3233" i="14"/>
  <c r="AD3234" i="14"/>
  <c r="AD3235" i="14"/>
  <c r="AD3236" i="14"/>
  <c r="AD3237" i="14"/>
  <c r="AD3238" i="14"/>
  <c r="AD3239" i="14"/>
  <c r="AD3240" i="14"/>
  <c r="AD3241" i="14"/>
  <c r="AD3242" i="14"/>
  <c r="AD3243" i="14"/>
  <c r="AD3244" i="14"/>
  <c r="AD3245" i="14"/>
  <c r="AD3246" i="14"/>
  <c r="AD3247" i="14"/>
  <c r="AD3248" i="14"/>
  <c r="AD3249" i="14"/>
  <c r="AD3250" i="14"/>
  <c r="AD3251" i="14"/>
  <c r="AD3252" i="14"/>
  <c r="AD3253" i="14"/>
  <c r="AD3254" i="14"/>
  <c r="AD3255" i="14"/>
  <c r="AD3256" i="14"/>
  <c r="AD3257" i="14"/>
  <c r="AD3258" i="14"/>
  <c r="AD3259" i="14"/>
  <c r="AD3260" i="14"/>
  <c r="AD3261" i="14"/>
  <c r="AD3262" i="14"/>
  <c r="AD3263" i="14"/>
  <c r="AD3264" i="14"/>
  <c r="AD3265" i="14"/>
  <c r="AD3266" i="14"/>
  <c r="AD3267" i="14"/>
  <c r="AD3268" i="14"/>
  <c r="AD3269" i="14"/>
  <c r="AD3270" i="14"/>
  <c r="AD3271" i="14"/>
  <c r="AD3272" i="14"/>
  <c r="AD3273" i="14"/>
  <c r="AD3274" i="14"/>
  <c r="AD3275" i="14"/>
  <c r="AD3276" i="14"/>
  <c r="AD3277" i="14"/>
  <c r="AD3278" i="14"/>
  <c r="AD3279" i="14"/>
  <c r="AD3280" i="14"/>
  <c r="AD3281" i="14"/>
  <c r="AD3282" i="14"/>
  <c r="AD3283" i="14"/>
  <c r="AD3284" i="14"/>
  <c r="AD3285" i="14"/>
  <c r="AD3286" i="14"/>
  <c r="AD3287" i="14"/>
  <c r="AD3288" i="14"/>
  <c r="AD3289" i="14"/>
  <c r="AD3290" i="14"/>
  <c r="AD3291" i="14"/>
  <c r="AD3292" i="14"/>
  <c r="AD3293" i="14"/>
  <c r="AD3294" i="14"/>
  <c r="AD3295" i="14"/>
  <c r="AD3296" i="14"/>
  <c r="AD3297" i="14"/>
  <c r="AD3298" i="14"/>
  <c r="AD3299" i="14"/>
  <c r="AD3300" i="14"/>
  <c r="AD3301" i="14"/>
  <c r="AD3302" i="14"/>
  <c r="AD3303" i="14"/>
  <c r="AD3304" i="14"/>
  <c r="AD3305" i="14"/>
  <c r="AD3306" i="14"/>
  <c r="AD3307" i="14"/>
  <c r="AD3308" i="14"/>
  <c r="AD3309" i="14"/>
  <c r="AD3310" i="14"/>
  <c r="AD3311" i="14"/>
  <c r="AD3312" i="14"/>
  <c r="AD3313" i="14"/>
  <c r="AD3314" i="14"/>
  <c r="AD3315" i="14"/>
  <c r="AD3316" i="14"/>
  <c r="AD3317" i="14"/>
  <c r="AD3318" i="14"/>
  <c r="AD3319" i="14"/>
  <c r="AD3320" i="14"/>
  <c r="AD3321" i="14"/>
  <c r="AD3322" i="14"/>
  <c r="AD3323" i="14"/>
  <c r="AD3324" i="14"/>
  <c r="AD3325" i="14"/>
  <c r="AD3326" i="14"/>
  <c r="AD3327" i="14"/>
  <c r="AD3328" i="14"/>
  <c r="AD3329" i="14"/>
  <c r="AD3330" i="14"/>
  <c r="AD3331" i="14"/>
  <c r="AD3332" i="14"/>
  <c r="AD3333" i="14"/>
  <c r="AD3334" i="14"/>
  <c r="AD3335" i="14"/>
  <c r="AD3336" i="14"/>
  <c r="AD3337" i="14"/>
  <c r="AD3338" i="14"/>
  <c r="AD3339" i="14"/>
  <c r="AD3340" i="14"/>
  <c r="AD3341" i="14"/>
  <c r="AD3342" i="14"/>
  <c r="AD3343" i="14"/>
  <c r="AD3344" i="14"/>
  <c r="AD3345" i="14"/>
  <c r="AD3346" i="14"/>
  <c r="AD3347" i="14"/>
  <c r="AD3348" i="14"/>
  <c r="AD3349" i="14"/>
  <c r="AD3350" i="14"/>
  <c r="AD3351" i="14"/>
  <c r="AD3352" i="14"/>
  <c r="AD3353" i="14"/>
  <c r="AD3354" i="14"/>
  <c r="AD3355" i="14"/>
  <c r="AD3356" i="14"/>
  <c r="AD3357" i="14"/>
  <c r="AD3358" i="14"/>
  <c r="AD3359" i="14"/>
  <c r="AD3360" i="14"/>
  <c r="AD3361" i="14"/>
  <c r="AD3362" i="14"/>
  <c r="AD3363" i="14"/>
  <c r="AD3364" i="14"/>
  <c r="AD3365" i="14"/>
  <c r="AD3366" i="14"/>
  <c r="AD3367" i="14"/>
  <c r="AD3368" i="14"/>
  <c r="AD3369" i="14"/>
  <c r="AD3370" i="14"/>
  <c r="AD3371" i="14"/>
  <c r="AD3372" i="14"/>
  <c r="AD3373" i="14"/>
  <c r="AD3374" i="14"/>
  <c r="AD3375" i="14"/>
  <c r="AD3376" i="14"/>
  <c r="AD3377" i="14"/>
  <c r="AD3378" i="14"/>
  <c r="AD3379" i="14"/>
  <c r="AD3380" i="14"/>
  <c r="AD3381" i="14"/>
  <c r="AD3382" i="14"/>
  <c r="AD3383" i="14"/>
  <c r="AD3384" i="14"/>
  <c r="AD3385" i="14"/>
  <c r="AD3386" i="14"/>
  <c r="AD3387" i="14"/>
  <c r="AD3388" i="14"/>
  <c r="AD3389" i="14"/>
  <c r="AD3390" i="14"/>
  <c r="AD3391" i="14"/>
  <c r="AD3392" i="14"/>
  <c r="AD3393" i="14"/>
  <c r="AD3394" i="14"/>
  <c r="AD3395" i="14"/>
  <c r="AD3396" i="14"/>
  <c r="AD3397" i="14"/>
  <c r="AD3398" i="14"/>
  <c r="AD3399" i="14"/>
  <c r="AD3400" i="14"/>
  <c r="AD3401" i="14"/>
  <c r="AD3402" i="14"/>
  <c r="AD3403" i="14"/>
  <c r="AD3404" i="14"/>
  <c r="AD3405" i="14"/>
  <c r="AD3406" i="14"/>
  <c r="AD3407" i="14"/>
  <c r="AD3408" i="14"/>
  <c r="AD3409" i="14"/>
  <c r="AD3410" i="14"/>
  <c r="AD3411" i="14"/>
  <c r="AD3412" i="14"/>
  <c r="AD3413" i="14"/>
  <c r="AD3414" i="14"/>
  <c r="AD3415" i="14"/>
  <c r="AD3416" i="14"/>
  <c r="AD3417" i="14"/>
  <c r="AD3418" i="14"/>
  <c r="AD3419" i="14"/>
  <c r="AD3420" i="14"/>
  <c r="AD3421" i="14"/>
  <c r="AD3422" i="14"/>
  <c r="AD3423" i="14"/>
  <c r="AD3424" i="14"/>
  <c r="AD3425" i="14"/>
  <c r="AD3426" i="14"/>
  <c r="AD3427" i="14"/>
  <c r="AD3428" i="14"/>
  <c r="AD3429" i="14"/>
  <c r="AD3430" i="14"/>
  <c r="AD3431" i="14"/>
  <c r="AD3432" i="14"/>
  <c r="AD3433" i="14"/>
  <c r="AD3434" i="14"/>
  <c r="AD3435" i="14"/>
  <c r="AD3436" i="14"/>
  <c r="AD3437" i="14"/>
  <c r="AD3438" i="14"/>
  <c r="AD3439" i="14"/>
  <c r="AD3440" i="14"/>
  <c r="AD3441" i="14"/>
  <c r="AD3442" i="14"/>
  <c r="AD3443" i="14"/>
  <c r="AD3444" i="14"/>
  <c r="AD3445" i="14"/>
  <c r="AD3446" i="14"/>
  <c r="AD3447" i="14"/>
  <c r="AD3448" i="14"/>
  <c r="AD3449" i="14"/>
  <c r="AD3450" i="14"/>
  <c r="AD3451" i="14"/>
  <c r="AD3452" i="14"/>
  <c r="AD3453" i="14"/>
  <c r="AD3454" i="14"/>
  <c r="AD3455" i="14"/>
  <c r="AD3456" i="14"/>
  <c r="AD3457" i="14"/>
  <c r="AD3458" i="14"/>
  <c r="AD3459" i="14"/>
  <c r="AD3460" i="14"/>
  <c r="AD3461" i="14"/>
  <c r="AD3462" i="14"/>
  <c r="AD3463" i="14"/>
  <c r="AD3464" i="14"/>
  <c r="AD3465" i="14"/>
  <c r="AD3466" i="14"/>
  <c r="AD3467" i="14"/>
  <c r="AD3468" i="14"/>
  <c r="AD3469" i="14"/>
  <c r="AD3470" i="14"/>
  <c r="AD3471" i="14"/>
  <c r="AD3472" i="14"/>
  <c r="AD3473" i="14"/>
  <c r="AD3474" i="14"/>
  <c r="AD3475" i="14"/>
  <c r="AD3476" i="14"/>
  <c r="AD3477" i="14"/>
  <c r="AD3478" i="14"/>
  <c r="AD3479" i="14"/>
  <c r="AD3480" i="14"/>
  <c r="AD3481" i="14"/>
  <c r="AD3482" i="14"/>
  <c r="AD3483" i="14"/>
  <c r="AD3484" i="14"/>
  <c r="AD3485" i="14"/>
  <c r="AD3486" i="14"/>
  <c r="AD3487" i="14"/>
  <c r="AD3488" i="14"/>
  <c r="AD3489" i="14"/>
  <c r="AD3490" i="14"/>
  <c r="AD3491" i="14"/>
  <c r="AD3492" i="14"/>
  <c r="AD3493" i="14"/>
  <c r="AD3494" i="14"/>
  <c r="AD3495" i="14"/>
  <c r="AD3496" i="14"/>
  <c r="AD3497" i="14"/>
  <c r="AD3498" i="14"/>
  <c r="AD3499" i="14"/>
  <c r="AD3500" i="14"/>
  <c r="AD3501" i="14"/>
  <c r="AD3502" i="14"/>
  <c r="AD3503" i="14"/>
  <c r="AD3504" i="14"/>
  <c r="AD3505" i="14"/>
  <c r="AD3506" i="14"/>
  <c r="AD3507" i="14"/>
  <c r="AD3508" i="14"/>
  <c r="AD3509" i="14"/>
  <c r="AD3510" i="14"/>
  <c r="AD3511" i="14"/>
  <c r="AD3512" i="14"/>
  <c r="AD3513" i="14"/>
  <c r="AD3514" i="14"/>
  <c r="AD3515" i="14"/>
  <c r="AD3516" i="14"/>
  <c r="AD3517" i="14"/>
  <c r="AD3518" i="14"/>
  <c r="AD3519" i="14"/>
  <c r="AD3520" i="14"/>
  <c r="AD3521" i="14"/>
  <c r="AD3522" i="14"/>
  <c r="AD3523" i="14"/>
  <c r="AD3524" i="14"/>
  <c r="AD3525" i="14"/>
  <c r="AD3526" i="14"/>
  <c r="AD3527" i="14"/>
  <c r="AD3528" i="14"/>
  <c r="AD3529" i="14"/>
  <c r="AD3530" i="14"/>
  <c r="AD3531" i="14"/>
  <c r="AD3532" i="14"/>
  <c r="AD3533" i="14"/>
  <c r="AD3534" i="14"/>
  <c r="AD3535" i="14"/>
  <c r="AD3536" i="14"/>
  <c r="AD3537" i="14"/>
  <c r="AD3538" i="14"/>
  <c r="AD3539" i="14"/>
  <c r="AD3540" i="14"/>
  <c r="AD3541" i="14"/>
  <c r="AD3542" i="14"/>
  <c r="AD3543" i="14"/>
  <c r="AD3544" i="14"/>
  <c r="AD3545" i="14"/>
  <c r="AD3546" i="14"/>
  <c r="AD3547" i="14"/>
  <c r="AD3548" i="14"/>
  <c r="AD3549" i="14"/>
  <c r="AD3550" i="14"/>
  <c r="AD3551" i="14"/>
  <c r="AD3552" i="14"/>
  <c r="AD3553" i="14"/>
  <c r="AD3554" i="14"/>
  <c r="AD3555" i="14"/>
  <c r="AD3556" i="14"/>
  <c r="AD3557" i="14"/>
  <c r="AD3558" i="14"/>
  <c r="AD3559" i="14"/>
  <c r="AD3560" i="14"/>
  <c r="AD3561" i="14"/>
  <c r="AD3562" i="14"/>
  <c r="AD3563" i="14"/>
  <c r="AD3564" i="14"/>
  <c r="AD3565" i="14"/>
  <c r="AD3566" i="14"/>
  <c r="AD3567" i="14"/>
  <c r="AD3568" i="14"/>
  <c r="AD3569" i="14"/>
  <c r="AD3570" i="14"/>
  <c r="AD3571" i="14"/>
  <c r="AD3572" i="14"/>
  <c r="AD3573" i="14"/>
  <c r="AD3574" i="14"/>
  <c r="AD3575" i="14"/>
  <c r="AD3576" i="14"/>
  <c r="AD3577" i="14"/>
  <c r="AD3578" i="14"/>
  <c r="AD3579" i="14"/>
  <c r="AD3580" i="14"/>
  <c r="AD3581" i="14"/>
  <c r="AD3582" i="14"/>
  <c r="AD3583" i="14"/>
  <c r="AD3584" i="14"/>
  <c r="AD3585" i="14"/>
  <c r="AD3586" i="14"/>
  <c r="AD3587" i="14"/>
  <c r="AD3588" i="14"/>
  <c r="AD3589" i="14"/>
  <c r="AD3590" i="14"/>
  <c r="AD3591" i="14"/>
  <c r="AD3592" i="14"/>
  <c r="AD3593" i="14"/>
  <c r="AD3594" i="14"/>
  <c r="AD3595" i="14"/>
  <c r="AD3596" i="14"/>
  <c r="AD3597" i="14"/>
  <c r="AD3598" i="14"/>
  <c r="AD3599" i="14"/>
  <c r="AD3600" i="14"/>
  <c r="AD3601" i="14"/>
  <c r="AD3602" i="14"/>
  <c r="AD3603" i="14"/>
  <c r="AD3604" i="14"/>
  <c r="AD3605" i="14"/>
  <c r="AD3606" i="14"/>
  <c r="AD3607" i="14"/>
  <c r="AD3608" i="14"/>
  <c r="AD3609" i="14"/>
  <c r="AD3610" i="14"/>
  <c r="AD3611" i="14"/>
  <c r="AD3612" i="14"/>
  <c r="AD3613" i="14"/>
  <c r="AD3614" i="14"/>
  <c r="AD3615" i="14"/>
  <c r="AD3616" i="14"/>
  <c r="AD3617" i="14"/>
  <c r="AD3618" i="14"/>
  <c r="AD3619" i="14"/>
  <c r="AD3620" i="14"/>
  <c r="AD3621" i="14"/>
  <c r="AD3622" i="14"/>
  <c r="AD3623" i="14"/>
  <c r="AD3624" i="14"/>
  <c r="AD3625" i="14"/>
  <c r="AD3626" i="14"/>
  <c r="AD3627" i="14"/>
  <c r="AD3628" i="14"/>
  <c r="AD3629" i="14"/>
  <c r="AD3630" i="14"/>
  <c r="AD3631" i="14"/>
  <c r="AD3632" i="14"/>
  <c r="AD3633" i="14"/>
  <c r="AD3634" i="14"/>
  <c r="AD3635" i="14"/>
  <c r="AD3636" i="14"/>
  <c r="AD3637" i="14"/>
  <c r="AD3638" i="14"/>
  <c r="AD3639" i="14"/>
  <c r="AD3640" i="14"/>
  <c r="AD3641" i="14"/>
  <c r="AD3642" i="14"/>
  <c r="AD3643" i="14"/>
  <c r="AD3644" i="14"/>
  <c r="AD3645" i="14"/>
  <c r="AD3646" i="14"/>
  <c r="AD3647" i="14"/>
  <c r="AD3648" i="14"/>
  <c r="AD3649" i="14"/>
  <c r="AD3650" i="14"/>
  <c r="AD3651" i="14"/>
  <c r="AD3652" i="14"/>
  <c r="AD3653" i="14"/>
  <c r="AD3654" i="14"/>
  <c r="AD3655" i="14"/>
  <c r="AD3656" i="14"/>
  <c r="AD3657" i="14"/>
  <c r="AD3658" i="14"/>
  <c r="AD3659" i="14"/>
  <c r="AD3660" i="14"/>
  <c r="AD3661" i="14"/>
  <c r="AD3662" i="14"/>
  <c r="AD3663" i="14"/>
  <c r="AD3664" i="14"/>
  <c r="AD3665" i="14"/>
  <c r="AD3666" i="14"/>
  <c r="AD3667" i="14"/>
  <c r="AD3668" i="14"/>
  <c r="AD3669" i="14"/>
  <c r="AD3670" i="14"/>
  <c r="AD3671" i="14"/>
  <c r="AD3672" i="14"/>
  <c r="AD3673" i="14"/>
  <c r="AD3674" i="14"/>
  <c r="AD3675" i="14"/>
  <c r="AD3676" i="14"/>
  <c r="AD3677" i="14"/>
  <c r="AD3678" i="14"/>
  <c r="AD3679" i="14"/>
  <c r="AD3680" i="14"/>
  <c r="AD3681" i="14"/>
  <c r="AD3682" i="14"/>
  <c r="AD3683" i="14"/>
  <c r="AD3684" i="14"/>
  <c r="AD3685" i="14"/>
  <c r="AD3686" i="14"/>
  <c r="AD3687" i="14"/>
  <c r="AD3688" i="14"/>
  <c r="AD3689" i="14"/>
  <c r="AD3690" i="14"/>
  <c r="AD3691" i="14"/>
  <c r="AD3692" i="14"/>
  <c r="AD3693" i="14"/>
  <c r="AD3694" i="14"/>
  <c r="AD3695" i="14"/>
  <c r="AD3696" i="14"/>
  <c r="AD3697" i="14"/>
  <c r="AD3698" i="14"/>
  <c r="AD3699" i="14"/>
  <c r="AD3700" i="14"/>
  <c r="AD3701" i="14"/>
  <c r="AD3702" i="14"/>
  <c r="AD3703" i="14"/>
  <c r="AD3704" i="14"/>
  <c r="AD3705" i="14"/>
  <c r="AD3706" i="14"/>
  <c r="AD3707" i="14"/>
  <c r="AD3708" i="14"/>
  <c r="AD3709" i="14"/>
  <c r="AD3710" i="14"/>
  <c r="AD3711" i="14"/>
  <c r="AD3712" i="14"/>
  <c r="AD3713" i="14"/>
  <c r="AD3714" i="14"/>
  <c r="AD3715" i="14"/>
  <c r="AD3716" i="14"/>
  <c r="AD3717" i="14"/>
  <c r="AD3718" i="14"/>
  <c r="AD3719" i="14"/>
  <c r="AD3720" i="14"/>
  <c r="AD3721" i="14"/>
  <c r="AD3722" i="14"/>
  <c r="AD3723" i="14"/>
  <c r="AD3724" i="14"/>
  <c r="AD3725" i="14"/>
  <c r="AD3726" i="14"/>
  <c r="AD3727" i="14"/>
  <c r="AD3728" i="14"/>
  <c r="AD3729" i="14"/>
  <c r="AD3730" i="14"/>
  <c r="AD3731" i="14"/>
  <c r="AD3732" i="14"/>
  <c r="AD3733" i="14"/>
  <c r="AD3734" i="14"/>
  <c r="AD3735" i="14"/>
  <c r="AD3736" i="14"/>
  <c r="AD3737" i="14"/>
  <c r="AD3738" i="14"/>
  <c r="AD3739" i="14"/>
  <c r="AD3740" i="14"/>
  <c r="AD3741" i="14"/>
  <c r="AD3742" i="14"/>
  <c r="AD3743" i="14"/>
  <c r="AD3744" i="14"/>
  <c r="AD3745" i="14"/>
  <c r="AD3746" i="14"/>
  <c r="AD3747" i="14"/>
  <c r="AD3748" i="14"/>
  <c r="AD3749" i="14"/>
  <c r="AD3750" i="14"/>
  <c r="AD3751" i="14"/>
  <c r="AD3752" i="14"/>
  <c r="AD3753" i="14"/>
  <c r="AD3754" i="14"/>
  <c r="AD3755" i="14"/>
  <c r="AD3756" i="14"/>
  <c r="AD3757" i="14"/>
  <c r="AD3758" i="14"/>
  <c r="AD3759" i="14"/>
  <c r="AD3760" i="14"/>
  <c r="AD3761" i="14"/>
  <c r="AD3762" i="14"/>
  <c r="AD3763" i="14"/>
  <c r="AD3764" i="14"/>
  <c r="AD3765" i="14"/>
  <c r="AD3766" i="14"/>
  <c r="AD3767" i="14"/>
  <c r="AD3768" i="14"/>
  <c r="AD3769" i="14"/>
  <c r="AD3770" i="14"/>
  <c r="AD3771" i="14"/>
  <c r="AD3772" i="14"/>
  <c r="AD3773" i="14"/>
  <c r="AD3774" i="14"/>
  <c r="AD3775" i="14"/>
  <c r="AD3776" i="14"/>
  <c r="AD3777" i="14"/>
  <c r="AD3778" i="14"/>
  <c r="AD3779" i="14"/>
  <c r="AD3780" i="14"/>
  <c r="AD3781" i="14"/>
  <c r="AD3782" i="14"/>
  <c r="AD3783" i="14"/>
  <c r="AD3784" i="14"/>
  <c r="AD3785" i="14"/>
  <c r="AD3786" i="14"/>
  <c r="AD3787" i="14"/>
  <c r="AD3788" i="14"/>
  <c r="AD3789" i="14"/>
  <c r="AD3790" i="14"/>
  <c r="AD3791" i="14"/>
  <c r="AD3792" i="14"/>
  <c r="AD3793" i="14"/>
  <c r="AD3794" i="14"/>
  <c r="AD3795" i="14"/>
  <c r="AD3796" i="14"/>
  <c r="AD3797" i="14"/>
  <c r="AD3798" i="14"/>
  <c r="AD3799" i="14"/>
  <c r="AD3800" i="14"/>
  <c r="AD3801" i="14"/>
  <c r="AD3802" i="14"/>
  <c r="AD3803" i="14"/>
  <c r="AD3804" i="14"/>
  <c r="AD3805" i="14"/>
  <c r="AD3806" i="14"/>
  <c r="AD3807" i="14"/>
  <c r="AD3808" i="14"/>
  <c r="AD3809" i="14"/>
  <c r="AD3810" i="14"/>
  <c r="AD3811" i="14"/>
  <c r="AD3812" i="14"/>
  <c r="AD3813" i="14"/>
  <c r="AD3814" i="14"/>
  <c r="AD3815" i="14"/>
  <c r="AD3816" i="14"/>
  <c r="AD3817" i="14"/>
  <c r="AD3818" i="14"/>
  <c r="AD3819" i="14"/>
  <c r="AD3820" i="14"/>
  <c r="AD3821" i="14"/>
  <c r="AD3822" i="14"/>
  <c r="AD3823" i="14"/>
  <c r="AD3824" i="14"/>
  <c r="AD3825" i="14"/>
  <c r="AD3826" i="14"/>
  <c r="AD3827" i="14"/>
  <c r="AD3828" i="14"/>
  <c r="AD3829" i="14"/>
  <c r="AD3830" i="14"/>
  <c r="AD3831" i="14"/>
  <c r="AD3832" i="14"/>
  <c r="AD3833" i="14"/>
  <c r="AD3834" i="14"/>
  <c r="AD3835" i="14"/>
  <c r="AD3836" i="14"/>
  <c r="AD3837" i="14"/>
  <c r="AD3838" i="14"/>
  <c r="AD3839" i="14"/>
  <c r="AD3840" i="14"/>
  <c r="AD3841" i="14"/>
  <c r="AD3842" i="14"/>
  <c r="AD3843" i="14"/>
  <c r="AD3844" i="14"/>
  <c r="AD3845" i="14"/>
  <c r="AD3846" i="14"/>
  <c r="AD3847" i="14"/>
  <c r="AD3848" i="14"/>
  <c r="AD3849" i="14"/>
  <c r="AD3850" i="14"/>
  <c r="AD3851" i="14"/>
  <c r="AD3852" i="14"/>
  <c r="AD3853" i="14"/>
  <c r="AD3854" i="14"/>
  <c r="AD3855" i="14"/>
  <c r="AD3856" i="14"/>
  <c r="AD3857" i="14"/>
  <c r="AD3858" i="14"/>
  <c r="AD3859" i="14"/>
  <c r="AD3860" i="14"/>
  <c r="AD3861" i="14"/>
  <c r="AD3862" i="14"/>
  <c r="AD3863" i="14"/>
  <c r="AD3864" i="14"/>
  <c r="AD3865" i="14"/>
  <c r="AD3866" i="14"/>
  <c r="AD3867" i="14"/>
  <c r="AD3868" i="14"/>
  <c r="AD3869" i="14"/>
  <c r="AD3870" i="14"/>
  <c r="AD3871" i="14"/>
  <c r="AD3872" i="14"/>
  <c r="AD3873" i="14"/>
  <c r="AD3874" i="14"/>
  <c r="AD3875" i="14"/>
  <c r="AD3876" i="14"/>
  <c r="AD3877" i="14"/>
  <c r="AD3878" i="14"/>
  <c r="AD3879" i="14"/>
  <c r="AD3880" i="14"/>
  <c r="AD3881" i="14"/>
  <c r="AD3882" i="14"/>
  <c r="AD3883" i="14"/>
  <c r="AD3884" i="14"/>
  <c r="AD3885" i="14"/>
  <c r="AD3886" i="14"/>
  <c r="AD3887" i="14"/>
  <c r="AD3888" i="14"/>
  <c r="AD3889" i="14"/>
  <c r="AD3890" i="14"/>
  <c r="AD3891" i="14"/>
  <c r="AD3892" i="14"/>
  <c r="AD3893" i="14"/>
  <c r="AD3894" i="14"/>
  <c r="AD3895" i="14"/>
  <c r="AD3896" i="14"/>
  <c r="AD3897" i="14"/>
  <c r="AD3898" i="14"/>
  <c r="AD3899" i="14"/>
  <c r="AD3900" i="14"/>
  <c r="AD3901" i="14"/>
  <c r="AD3902" i="14"/>
  <c r="AD3903" i="14"/>
  <c r="AD3904" i="14"/>
  <c r="AD3905" i="14"/>
  <c r="AD3906" i="14"/>
  <c r="AD3907" i="14"/>
  <c r="AD3908" i="14"/>
  <c r="AD3909" i="14"/>
  <c r="AD3910" i="14"/>
  <c r="AD3911" i="14"/>
  <c r="AD3912" i="14"/>
  <c r="AD3913" i="14"/>
  <c r="AD3914" i="14"/>
  <c r="AD3915" i="14"/>
  <c r="AD3916" i="14"/>
  <c r="AD3917" i="14"/>
  <c r="AD3918" i="14"/>
  <c r="AD3919" i="14"/>
  <c r="AD3920" i="14"/>
  <c r="AD3921" i="14"/>
  <c r="AD3922" i="14"/>
  <c r="AD3923" i="14"/>
  <c r="AD3924" i="14"/>
  <c r="AD3925" i="14"/>
  <c r="AD3926" i="14"/>
  <c r="AD3927" i="14"/>
  <c r="AD3928" i="14"/>
  <c r="AD3929" i="14"/>
  <c r="AD3930" i="14"/>
  <c r="AD3931" i="14"/>
  <c r="AD3932" i="14"/>
  <c r="AD3933" i="14"/>
  <c r="AD3934" i="14"/>
  <c r="AD3935" i="14"/>
  <c r="AD3936" i="14"/>
  <c r="AD3937" i="14"/>
  <c r="AD3938" i="14"/>
  <c r="AD3939" i="14"/>
  <c r="AD3940" i="14"/>
  <c r="AD3941" i="14"/>
  <c r="AD3942" i="14"/>
  <c r="AD3943" i="14"/>
  <c r="AD3944" i="14"/>
  <c r="AD3945" i="14"/>
  <c r="AD3946" i="14"/>
  <c r="AD3947" i="14"/>
  <c r="AD3948" i="14"/>
  <c r="AD3949" i="14"/>
  <c r="AD3950" i="14"/>
  <c r="AD3951" i="14"/>
  <c r="AD3952" i="14"/>
  <c r="AD3953" i="14"/>
  <c r="AD3954" i="14"/>
  <c r="AD3955" i="14"/>
  <c r="AD3956" i="14"/>
  <c r="AD3957" i="14"/>
  <c r="AD3958" i="14"/>
  <c r="AD3959" i="14"/>
  <c r="AD3960" i="14"/>
  <c r="AD3961" i="14"/>
  <c r="AD3962" i="14"/>
  <c r="AD3963" i="14"/>
  <c r="AD3964" i="14"/>
  <c r="AD3965" i="14"/>
  <c r="AD3966" i="14"/>
  <c r="AD3967" i="14"/>
  <c r="AD3968" i="14"/>
  <c r="AD3969" i="14"/>
  <c r="AD3970" i="14"/>
  <c r="AD3971" i="14"/>
  <c r="AD3972" i="14"/>
  <c r="AD3973" i="14"/>
  <c r="AD3974" i="14"/>
  <c r="AD3975" i="14"/>
  <c r="AD3976" i="14"/>
  <c r="AD3977" i="14"/>
  <c r="AD3978" i="14"/>
  <c r="AD3979" i="14"/>
  <c r="AD3980" i="14"/>
  <c r="AD3981" i="14"/>
  <c r="AD3982" i="14"/>
  <c r="AD3983" i="14"/>
  <c r="AD3984" i="14"/>
  <c r="AD3985" i="14"/>
  <c r="AD3986" i="14"/>
  <c r="AD3987" i="14"/>
  <c r="AD3988" i="14"/>
  <c r="AD3989" i="14"/>
  <c r="AD3990" i="14"/>
  <c r="AD3991" i="14"/>
  <c r="AD3992" i="14"/>
  <c r="AD3993" i="14"/>
  <c r="AD3994" i="14"/>
  <c r="AD3995" i="14"/>
  <c r="AD3996" i="14"/>
  <c r="AD3997" i="14"/>
  <c r="AD3998" i="14"/>
  <c r="AD3999" i="14"/>
  <c r="AD4000" i="14"/>
  <c r="AD4001" i="14"/>
  <c r="AD4002" i="14"/>
  <c r="AD4003" i="14"/>
  <c r="AD4004" i="14"/>
  <c r="AD4005" i="14"/>
  <c r="AD4006" i="14"/>
  <c r="AD4007" i="14"/>
  <c r="AD4008" i="14"/>
  <c r="AD4009" i="14"/>
  <c r="AD4010" i="14"/>
  <c r="AD4011" i="14"/>
  <c r="AD4012" i="14"/>
  <c r="AD4013" i="14"/>
  <c r="AD4014" i="14"/>
  <c r="AD4015" i="14"/>
  <c r="AD4016" i="14"/>
  <c r="AD4017" i="14"/>
  <c r="AD4018" i="14"/>
  <c r="AD4019" i="14"/>
  <c r="AD4020" i="14"/>
  <c r="AD4021" i="14"/>
  <c r="AD4022" i="14"/>
  <c r="AD4023" i="14"/>
  <c r="AD4024" i="14"/>
  <c r="AD4025" i="14"/>
  <c r="AD4026" i="14"/>
  <c r="AD4027" i="14"/>
  <c r="AD4028" i="14"/>
  <c r="AD4029" i="14"/>
  <c r="AD4030" i="14"/>
  <c r="AD4031" i="14"/>
  <c r="AD4032" i="14"/>
  <c r="AD4033" i="14"/>
  <c r="AD4034" i="14"/>
  <c r="AD4035" i="14"/>
  <c r="AD4036" i="14"/>
  <c r="AD4037" i="14"/>
  <c r="AD4038" i="14"/>
  <c r="AD4039" i="14"/>
  <c r="AD4040" i="14"/>
  <c r="AD4041" i="14"/>
  <c r="AD4042" i="14"/>
  <c r="AD4043" i="14"/>
  <c r="AD4044" i="14"/>
  <c r="AD4045" i="14"/>
  <c r="AD4046" i="14"/>
  <c r="AD4047" i="14"/>
  <c r="AD4048" i="14"/>
  <c r="AD4049" i="14"/>
  <c r="AD4050" i="14"/>
  <c r="AD4051" i="14"/>
  <c r="AD4052" i="14"/>
  <c r="AD4053" i="14"/>
  <c r="AD4054" i="14"/>
  <c r="AD4055" i="14"/>
  <c r="AD4056" i="14"/>
  <c r="AD4057" i="14"/>
  <c r="AD4058" i="14"/>
  <c r="AD4059" i="14"/>
  <c r="AD4060" i="14"/>
  <c r="AD4061" i="14"/>
  <c r="AD4062" i="14"/>
  <c r="AD4063" i="14"/>
  <c r="AD4064" i="14"/>
  <c r="AD4065" i="14"/>
  <c r="AD4066" i="14"/>
  <c r="AD4067" i="14"/>
  <c r="AD4068" i="14"/>
  <c r="AD4069" i="14"/>
  <c r="AD4070" i="14"/>
  <c r="AD4071" i="14"/>
  <c r="AD4072" i="14"/>
  <c r="AD4073" i="14"/>
  <c r="AD4074" i="14"/>
  <c r="AD4075" i="14"/>
  <c r="AD4076" i="14"/>
  <c r="AD4077" i="14"/>
  <c r="AD4078" i="14"/>
  <c r="AD4079" i="14"/>
  <c r="AD4080" i="14"/>
  <c r="AD4081" i="14"/>
  <c r="AD4082" i="14"/>
  <c r="AD4083" i="14"/>
  <c r="AD4084" i="14"/>
  <c r="AD4085" i="14"/>
  <c r="AD4086" i="14"/>
  <c r="AD4087" i="14"/>
  <c r="AD4088" i="14"/>
  <c r="AD4089" i="14"/>
  <c r="AD4090" i="14"/>
  <c r="AD4091" i="14"/>
  <c r="AD4092" i="14"/>
  <c r="AD4093" i="14"/>
  <c r="AD4094" i="14"/>
  <c r="AD4095" i="14"/>
  <c r="AD4096" i="14"/>
  <c r="AD4097" i="14"/>
  <c r="AD4098" i="14"/>
  <c r="AD4099" i="14"/>
  <c r="AD4100" i="14"/>
  <c r="AD4101" i="14"/>
  <c r="AD4102" i="14"/>
  <c r="AD4103" i="14"/>
  <c r="AD4104" i="14"/>
  <c r="AD4105" i="14"/>
  <c r="AD4106" i="14"/>
  <c r="AD4107" i="14"/>
  <c r="AD4108" i="14"/>
  <c r="AD4109" i="14"/>
  <c r="AD4110" i="14"/>
  <c r="AD4111" i="14"/>
  <c r="AD4112" i="14"/>
  <c r="AD4113" i="14"/>
  <c r="AD4114" i="14"/>
  <c r="AD4115" i="14"/>
  <c r="AD4116" i="14"/>
  <c r="AD4117" i="14"/>
  <c r="AD4118" i="14"/>
  <c r="AD4119" i="14"/>
  <c r="AD4120" i="14"/>
  <c r="AD4121" i="14"/>
  <c r="AD4122" i="14"/>
  <c r="AD4123" i="14"/>
  <c r="AD4124" i="14"/>
  <c r="AD4125" i="14"/>
  <c r="AD4126" i="14"/>
  <c r="AD4127" i="14"/>
  <c r="AD4128" i="14"/>
  <c r="AD4129" i="14"/>
  <c r="AD4130" i="14"/>
  <c r="AD4131" i="14"/>
  <c r="AD4132" i="14"/>
  <c r="AD4133" i="14"/>
  <c r="AD4134" i="14"/>
  <c r="AD4135" i="14"/>
  <c r="AD4136" i="14"/>
  <c r="AD4137" i="14"/>
  <c r="AD4138" i="14"/>
  <c r="AD4139" i="14"/>
  <c r="AD4140" i="14"/>
  <c r="AD4141" i="14"/>
  <c r="AD4142" i="14"/>
  <c r="AD4143" i="14"/>
  <c r="AD4144" i="14"/>
  <c r="AD4145" i="14"/>
  <c r="AD4146" i="14"/>
  <c r="AD4147" i="14"/>
  <c r="AD4148" i="14"/>
  <c r="AD4149" i="14"/>
  <c r="AD4150" i="14"/>
  <c r="AD4151" i="14"/>
  <c r="AD4152" i="14"/>
  <c r="AD4153" i="14"/>
  <c r="AD4154" i="14"/>
  <c r="AD4155" i="14"/>
  <c r="AD4156" i="14"/>
  <c r="AD4157" i="14"/>
  <c r="AD4158" i="14"/>
  <c r="AD4159" i="14"/>
  <c r="AD4160" i="14"/>
  <c r="AD4161" i="14"/>
  <c r="AD4162" i="14"/>
  <c r="AD4163" i="14"/>
  <c r="AD4164" i="14"/>
  <c r="AD4165" i="14"/>
  <c r="AD4166" i="14"/>
  <c r="AD4167" i="14"/>
  <c r="AD4168" i="14"/>
  <c r="AD4169" i="14"/>
  <c r="AD4170" i="14"/>
  <c r="AD4171" i="14"/>
  <c r="AD4172" i="14"/>
  <c r="AD4173" i="14"/>
  <c r="AD4174" i="14"/>
  <c r="AD4175" i="14"/>
  <c r="AD4176" i="14"/>
  <c r="AD4177" i="14"/>
  <c r="AD4178" i="14"/>
  <c r="AD4179" i="14"/>
  <c r="AD4180" i="14"/>
  <c r="AD4181" i="14"/>
  <c r="AD4182" i="14"/>
  <c r="AD4183" i="14"/>
  <c r="AD4184" i="14"/>
  <c r="AD4185" i="14"/>
  <c r="AD4186" i="14"/>
  <c r="AD4187" i="14"/>
  <c r="AD4188" i="14"/>
  <c r="AD4189" i="14"/>
  <c r="AD4190" i="14"/>
  <c r="AD4191" i="14"/>
  <c r="AD4192" i="14"/>
  <c r="AD4193" i="14"/>
  <c r="AD4194" i="14"/>
  <c r="AD4195" i="14"/>
  <c r="AD4196" i="14"/>
  <c r="AD4197" i="14"/>
  <c r="AD4198" i="14"/>
  <c r="AD4199" i="14"/>
  <c r="AD4200" i="14"/>
  <c r="AD4201" i="14"/>
  <c r="AD4202" i="14"/>
  <c r="AD4203" i="14"/>
  <c r="AD4204" i="14"/>
  <c r="AD4205" i="14"/>
  <c r="AD4206" i="14"/>
  <c r="AD4207" i="14"/>
  <c r="AD4208" i="14"/>
  <c r="AD4209" i="14"/>
  <c r="AD4210" i="14"/>
  <c r="AD4211" i="14"/>
  <c r="AD4212" i="14"/>
  <c r="AD4213" i="14"/>
  <c r="AD4214" i="14"/>
  <c r="AD4215" i="14"/>
  <c r="AD4216" i="14"/>
  <c r="AD4217" i="14"/>
  <c r="AD4218" i="14"/>
  <c r="AD4219" i="14"/>
  <c r="AD4220" i="14"/>
  <c r="AD4221" i="14"/>
  <c r="AD4222" i="14"/>
  <c r="AD4223" i="14"/>
  <c r="AD4224" i="14"/>
  <c r="AD4225" i="14"/>
  <c r="AD4226" i="14"/>
  <c r="AD4227" i="14"/>
  <c r="AD4228" i="14"/>
  <c r="AD4229" i="14"/>
  <c r="AD4230" i="14"/>
  <c r="AD4231" i="14"/>
  <c r="AD4232" i="14"/>
  <c r="AD4233" i="14"/>
  <c r="AD4234" i="14"/>
  <c r="AD4235" i="14"/>
  <c r="AD4236" i="14"/>
  <c r="AD4237" i="14"/>
  <c r="AD4238" i="14"/>
  <c r="AD4239" i="14"/>
  <c r="AD4240" i="14"/>
  <c r="AD4241" i="14"/>
  <c r="AD4242" i="14"/>
  <c r="AD4243" i="14"/>
  <c r="AD4244" i="14"/>
  <c r="AD4245" i="14"/>
  <c r="AD4246" i="14"/>
  <c r="AD4247" i="14"/>
  <c r="AD4248" i="14"/>
  <c r="AD4249" i="14"/>
  <c r="AD4250" i="14"/>
  <c r="AD4251" i="14"/>
  <c r="AD4252" i="14"/>
  <c r="AD4253" i="14"/>
  <c r="AD4254" i="14"/>
  <c r="AD4255" i="14"/>
  <c r="AD4256" i="14"/>
  <c r="AD4257" i="14"/>
  <c r="AD4258" i="14"/>
  <c r="AD4259" i="14"/>
  <c r="AD4260" i="14"/>
  <c r="AD4261" i="14"/>
  <c r="AD4262" i="14"/>
  <c r="AD4263" i="14"/>
  <c r="AD4264" i="14"/>
  <c r="AD4265" i="14"/>
  <c r="AD4266" i="14"/>
  <c r="AD4267" i="14"/>
  <c r="AD4268" i="14"/>
  <c r="AD4269" i="14"/>
  <c r="AD4270" i="14"/>
  <c r="AD4271" i="14"/>
  <c r="AD4272" i="14"/>
  <c r="AD4273" i="14"/>
  <c r="AD4274" i="14"/>
  <c r="AD4275" i="14"/>
  <c r="AD4276" i="14"/>
  <c r="AD4277" i="14"/>
  <c r="AD4278" i="14"/>
  <c r="AD4279" i="14"/>
  <c r="AD4280" i="14"/>
  <c r="AD4281" i="14"/>
  <c r="AD4282" i="14"/>
  <c r="AD4283" i="14"/>
  <c r="AD4284" i="14"/>
  <c r="AD4285" i="14"/>
  <c r="AD4286" i="14"/>
  <c r="AD4287" i="14"/>
  <c r="AD4288" i="14"/>
  <c r="AD4289" i="14"/>
  <c r="AD4290" i="14"/>
  <c r="AD4291" i="14"/>
  <c r="AD4292" i="14"/>
  <c r="AD4293" i="14"/>
  <c r="AD4294" i="14"/>
  <c r="AD4295" i="14"/>
  <c r="AD4296" i="14"/>
  <c r="AD4297" i="14"/>
  <c r="AD4298" i="14"/>
  <c r="AD4299" i="14"/>
  <c r="AD4300" i="14"/>
  <c r="AD4301" i="14"/>
  <c r="AD4302" i="14"/>
  <c r="AD4303" i="14"/>
  <c r="AD4304" i="14"/>
  <c r="AD4305" i="14"/>
  <c r="AD4306" i="14"/>
  <c r="AD4307" i="14"/>
  <c r="AD4308" i="14"/>
  <c r="AD4309" i="14"/>
  <c r="AD4310" i="14"/>
  <c r="AD4311" i="14"/>
  <c r="AD4312" i="14"/>
  <c r="AD4313" i="14"/>
  <c r="AD4314" i="14"/>
  <c r="AD4315" i="14"/>
  <c r="AD4316" i="14"/>
  <c r="AD4317" i="14"/>
  <c r="AD4318" i="14"/>
  <c r="AD4319" i="14"/>
  <c r="AD4320" i="14"/>
  <c r="AD4321" i="14"/>
  <c r="AD4322" i="14"/>
  <c r="AD4323" i="14"/>
  <c r="AD4324" i="14"/>
  <c r="AD4325" i="14"/>
  <c r="AD4326" i="14"/>
  <c r="AD4327" i="14"/>
  <c r="AD4328" i="14"/>
  <c r="AD4329" i="14"/>
  <c r="AD4330" i="14"/>
  <c r="AD4331" i="14"/>
  <c r="AD4332" i="14"/>
  <c r="AD4333" i="14"/>
  <c r="AD4334" i="14"/>
  <c r="AD4335" i="14"/>
  <c r="AD4336" i="14"/>
  <c r="AD4337" i="14"/>
  <c r="AD4338" i="14"/>
  <c r="AD4339" i="14"/>
  <c r="AD4340" i="14"/>
  <c r="AD4341" i="14"/>
  <c r="AD4342" i="14"/>
  <c r="AD4343" i="14"/>
  <c r="AD4344" i="14"/>
  <c r="AD4345" i="14"/>
  <c r="AD4346" i="14"/>
  <c r="AD4347" i="14"/>
  <c r="AD4348" i="14"/>
  <c r="AD4349" i="14"/>
  <c r="AD4350" i="14"/>
  <c r="AD4351" i="14"/>
  <c r="AD4352" i="14"/>
  <c r="AD4353" i="14"/>
  <c r="AD4354" i="14"/>
  <c r="AD4355" i="14"/>
  <c r="AD4356" i="14"/>
  <c r="AD4357" i="14"/>
  <c r="AD4358" i="14"/>
  <c r="AD4359" i="14"/>
  <c r="AD4360" i="14"/>
  <c r="AD4361" i="14"/>
  <c r="AD4362" i="14"/>
  <c r="AD4363" i="14"/>
  <c r="AD4364" i="14"/>
  <c r="AD4365" i="14"/>
  <c r="AD4366" i="14"/>
  <c r="AD4367" i="14"/>
  <c r="AD4368" i="14"/>
  <c r="AD4369" i="14"/>
  <c r="AD4370" i="14"/>
  <c r="AD4371" i="14"/>
  <c r="AD4372" i="14"/>
  <c r="AD4373" i="14"/>
  <c r="AD4374" i="14"/>
  <c r="AD4375" i="14"/>
  <c r="AD4376" i="14"/>
  <c r="AD4377" i="14"/>
  <c r="AD4378" i="14"/>
  <c r="AD4379" i="14"/>
  <c r="AD4380" i="14"/>
  <c r="AD4381" i="14"/>
  <c r="AD4382" i="14"/>
  <c r="AD4383" i="14"/>
  <c r="AD4384" i="14"/>
  <c r="AD4385" i="14"/>
  <c r="AD4386" i="14"/>
  <c r="AD4387" i="14"/>
  <c r="AD4388" i="14"/>
  <c r="AD4389" i="14"/>
  <c r="AD4390" i="14"/>
  <c r="AD4391" i="14"/>
  <c r="AD4392" i="14"/>
  <c r="AD4393" i="14"/>
  <c r="AD4394" i="14"/>
  <c r="AD4395" i="14"/>
  <c r="AD4396" i="14"/>
  <c r="AD4397" i="14"/>
  <c r="AD4398" i="14"/>
  <c r="AD4399" i="14"/>
  <c r="AD4400" i="14"/>
  <c r="AD4401" i="14"/>
  <c r="AD4402" i="14"/>
  <c r="AD4403" i="14"/>
  <c r="AD4404" i="14"/>
  <c r="AD4405" i="14"/>
  <c r="AD4406" i="14"/>
  <c r="AD4407" i="14"/>
  <c r="AD4408" i="14"/>
  <c r="AD4409" i="14"/>
  <c r="AD4410" i="14"/>
  <c r="AD4411" i="14"/>
  <c r="AD4412" i="14"/>
  <c r="AD4413" i="14"/>
  <c r="AD4414" i="14"/>
  <c r="AD4415" i="14"/>
  <c r="AD4416" i="14"/>
  <c r="AD4417" i="14"/>
  <c r="AD4418" i="14"/>
  <c r="AD4419" i="14"/>
  <c r="AD4420" i="14"/>
  <c r="AD4421" i="14"/>
  <c r="AD4422" i="14"/>
  <c r="AD4423" i="14"/>
  <c r="AD4424" i="14"/>
  <c r="AD4425" i="14"/>
  <c r="AD4426" i="14"/>
  <c r="AD4427" i="14"/>
  <c r="AD4428" i="14"/>
  <c r="AD4429" i="14"/>
  <c r="AD4430" i="14"/>
  <c r="AD4431" i="14"/>
  <c r="AD4432" i="14"/>
  <c r="AD4433" i="14"/>
  <c r="AD4434" i="14"/>
  <c r="AD4435" i="14"/>
  <c r="AD4436" i="14"/>
  <c r="AD4437" i="14"/>
  <c r="AD4438" i="14"/>
  <c r="AD4439" i="14"/>
  <c r="AD4440" i="14"/>
  <c r="AD4441" i="14"/>
  <c r="AD4442" i="14"/>
  <c r="AD4443" i="14"/>
  <c r="AD4444" i="14"/>
  <c r="AD4445" i="14"/>
  <c r="AD4446" i="14"/>
  <c r="AD4447" i="14"/>
  <c r="AD4448" i="14"/>
  <c r="AD4449" i="14"/>
  <c r="AD4450" i="14"/>
  <c r="AD4451" i="14"/>
  <c r="AD4452" i="14"/>
  <c r="AD4453" i="14"/>
  <c r="AD4454" i="14"/>
  <c r="AD4455" i="14"/>
  <c r="AD4456" i="14"/>
  <c r="AD4457" i="14"/>
  <c r="AD4458" i="14"/>
  <c r="AD4459" i="14"/>
  <c r="AD4460" i="14"/>
  <c r="AD4461" i="14"/>
  <c r="AD4462" i="14"/>
  <c r="AD4463" i="14"/>
  <c r="AD4464" i="14"/>
  <c r="AD4465" i="14"/>
  <c r="AD4466" i="14"/>
  <c r="AD4467" i="14"/>
  <c r="AD4468" i="14"/>
  <c r="AD4469" i="14"/>
  <c r="AD4470" i="14"/>
  <c r="AD4471" i="14"/>
  <c r="AD4472" i="14"/>
  <c r="AD4473" i="14"/>
  <c r="AD4474" i="14"/>
  <c r="AD4475" i="14"/>
  <c r="AD4476" i="14"/>
  <c r="AD4477" i="14"/>
  <c r="AD4478" i="14"/>
  <c r="AD4479" i="14"/>
  <c r="AD4480" i="14"/>
  <c r="AD4481" i="14"/>
  <c r="AD4482" i="14"/>
  <c r="AD4483" i="14"/>
  <c r="AD4484" i="14"/>
  <c r="AD4485" i="14"/>
  <c r="AD4486" i="14"/>
  <c r="AD4487" i="14"/>
  <c r="AD4488" i="14"/>
  <c r="AD4489" i="14"/>
  <c r="AD4490" i="14"/>
  <c r="AD4491" i="14"/>
  <c r="AD4492" i="14"/>
  <c r="AD4493" i="14"/>
  <c r="AD4494" i="14"/>
  <c r="AD4495" i="14"/>
  <c r="AD4496" i="14"/>
  <c r="AD4497" i="14"/>
  <c r="AD4498" i="14"/>
  <c r="AD4499" i="14"/>
  <c r="AD4500" i="14"/>
  <c r="AD4501" i="14"/>
  <c r="AD4502" i="14"/>
  <c r="AD4503" i="14"/>
  <c r="AD4504" i="14"/>
  <c r="AD4505" i="14"/>
  <c r="AD4506" i="14"/>
  <c r="AD4507" i="14"/>
  <c r="AD4508" i="14"/>
  <c r="AD4509" i="14"/>
  <c r="AD4510" i="14"/>
  <c r="AD4511" i="14"/>
  <c r="AD4512" i="14"/>
  <c r="AD4513" i="14"/>
  <c r="AD4514" i="14"/>
  <c r="AD4515" i="14"/>
  <c r="AD4516" i="14"/>
  <c r="AD4517" i="14"/>
  <c r="AD4518" i="14"/>
  <c r="AD4519" i="14"/>
  <c r="AD4520" i="14"/>
  <c r="AD4521" i="14"/>
  <c r="AD4522" i="14"/>
  <c r="AD4523" i="14"/>
  <c r="AD4524" i="14"/>
  <c r="AD4525" i="14"/>
  <c r="AD4526" i="14"/>
  <c r="AD4527" i="14"/>
  <c r="AD4528" i="14"/>
  <c r="AD4529" i="14"/>
  <c r="AD4530" i="14"/>
  <c r="AD4531" i="14"/>
  <c r="AD4532" i="14"/>
  <c r="AD4533" i="14"/>
  <c r="AD4534" i="14"/>
  <c r="AD4535" i="14"/>
  <c r="AD4536" i="14"/>
  <c r="AD4537" i="14"/>
  <c r="AD4538" i="14"/>
  <c r="AD4539" i="14"/>
  <c r="AD4540" i="14"/>
  <c r="AD4541" i="14"/>
  <c r="AD4542" i="14"/>
  <c r="AD4543" i="14"/>
  <c r="AD4544" i="14"/>
  <c r="AD4545" i="14"/>
  <c r="AD4546" i="14"/>
  <c r="AD4547" i="14"/>
  <c r="AD4548" i="14"/>
  <c r="AD4549" i="14"/>
  <c r="AD4550" i="14"/>
  <c r="AD4551" i="14"/>
  <c r="AD4552" i="14"/>
  <c r="AD4553" i="14"/>
  <c r="AD4554" i="14"/>
  <c r="AD4555" i="14"/>
  <c r="AD4556" i="14"/>
  <c r="AD4557" i="14"/>
  <c r="AD4558" i="14"/>
  <c r="AD4559" i="14"/>
  <c r="AD4560" i="14"/>
  <c r="AD4561" i="14"/>
  <c r="AD4562" i="14"/>
  <c r="AD4563" i="14"/>
  <c r="AD4564" i="14"/>
  <c r="AD4565" i="14"/>
  <c r="AD4566" i="14"/>
  <c r="AD4567" i="14"/>
  <c r="AD4568" i="14"/>
  <c r="AD4569" i="14"/>
  <c r="AD4570" i="14"/>
  <c r="AD4571" i="14"/>
  <c r="AD4572" i="14"/>
  <c r="AD4573" i="14"/>
  <c r="AD4574" i="14"/>
  <c r="AD4575" i="14"/>
  <c r="AD4576" i="14"/>
  <c r="AD4577" i="14"/>
  <c r="AD4578" i="14"/>
  <c r="AD4579" i="14"/>
  <c r="AD4580" i="14"/>
  <c r="AD4581" i="14"/>
  <c r="AD4582" i="14"/>
  <c r="AD4583" i="14"/>
  <c r="AD4584" i="14"/>
  <c r="AD4585" i="14"/>
  <c r="AD4586" i="14"/>
  <c r="AD4587" i="14"/>
  <c r="AD4588" i="14"/>
  <c r="AD4589" i="14"/>
  <c r="AD4590" i="14"/>
  <c r="AD4591" i="14"/>
  <c r="AD4592" i="14"/>
  <c r="AD4593" i="14"/>
  <c r="AD4594" i="14"/>
  <c r="AD4595" i="14"/>
  <c r="AD4596" i="14"/>
  <c r="AD4597" i="14"/>
  <c r="AD4598" i="14"/>
  <c r="AD4599" i="14"/>
  <c r="AD4600" i="14"/>
  <c r="AD4601" i="14"/>
  <c r="AD4602" i="14"/>
  <c r="AD4603" i="14"/>
  <c r="AD4604" i="14"/>
  <c r="AD4605" i="14"/>
  <c r="AD4606" i="14"/>
  <c r="AD4607" i="14"/>
  <c r="AD4608" i="14"/>
  <c r="AD4609" i="14"/>
  <c r="AD4610" i="14"/>
  <c r="AD4611" i="14"/>
  <c r="AD4612" i="14"/>
  <c r="AD4613" i="14"/>
  <c r="AD4614" i="14"/>
  <c r="AD4615" i="14"/>
  <c r="AD4616" i="14"/>
  <c r="AD4617" i="14"/>
  <c r="AD4618" i="14"/>
  <c r="AD4619" i="14"/>
  <c r="AD4620" i="14"/>
  <c r="AD4621" i="14"/>
  <c r="AD4622" i="14"/>
  <c r="AD4623" i="14"/>
  <c r="AD4624" i="14"/>
  <c r="AD4625" i="14"/>
  <c r="AD4626" i="14"/>
  <c r="AD4627" i="14"/>
  <c r="AD4628" i="14"/>
  <c r="AD4629" i="14"/>
  <c r="AD4630" i="14"/>
  <c r="AD4631" i="14"/>
  <c r="AD4632" i="14"/>
  <c r="AD4633" i="14"/>
  <c r="AD4634" i="14"/>
  <c r="AD4635" i="14"/>
  <c r="AD4636" i="14"/>
  <c r="AD4637" i="14"/>
  <c r="AD4638" i="14"/>
  <c r="AD4639" i="14"/>
  <c r="AD4640" i="14"/>
  <c r="AD4641" i="14"/>
  <c r="AD4642" i="14"/>
  <c r="AD4643" i="14"/>
  <c r="AD4644" i="14"/>
  <c r="AD4645" i="14"/>
  <c r="AD4646" i="14"/>
  <c r="AD4647" i="14"/>
  <c r="AD4648" i="14"/>
  <c r="AD4649" i="14"/>
  <c r="AD4650" i="14"/>
  <c r="AD4651" i="14"/>
  <c r="AD4652" i="14"/>
  <c r="AD4653" i="14"/>
  <c r="AD4654" i="14"/>
  <c r="AD4655" i="14"/>
  <c r="AD4656" i="14"/>
  <c r="AD4657" i="14"/>
  <c r="AD4658" i="14"/>
  <c r="AD4659" i="14"/>
  <c r="AD4660" i="14"/>
  <c r="AD4661" i="14"/>
  <c r="AD4662" i="14"/>
  <c r="AD4663" i="14"/>
  <c r="AD4664" i="14"/>
  <c r="AD4665" i="14"/>
  <c r="AD4666" i="14"/>
  <c r="AD4667" i="14"/>
  <c r="AD4668" i="14"/>
  <c r="AD4669" i="14"/>
  <c r="AD4670" i="14"/>
  <c r="AD4671" i="14"/>
  <c r="AD4672" i="14"/>
  <c r="AD4673" i="14"/>
  <c r="AD4674" i="14"/>
  <c r="AD4675" i="14"/>
  <c r="AD4676" i="14"/>
  <c r="AD4677" i="14"/>
  <c r="AD4678" i="14"/>
  <c r="AD4679" i="14"/>
  <c r="AD4680" i="14"/>
  <c r="AD4681" i="14"/>
  <c r="AD4682" i="14"/>
  <c r="AD4683" i="14"/>
  <c r="AD4684" i="14"/>
  <c r="AD4685" i="14"/>
  <c r="AD4686" i="14"/>
  <c r="AD4687" i="14"/>
  <c r="AD4688" i="14"/>
  <c r="AD4689" i="14"/>
  <c r="AD4690" i="14"/>
  <c r="AD4691" i="14"/>
  <c r="AD4692" i="14"/>
  <c r="AD4693" i="14"/>
  <c r="AD4694" i="14"/>
  <c r="AD4695" i="14"/>
  <c r="AD4696" i="14"/>
  <c r="AD4697" i="14"/>
  <c r="AD4698" i="14"/>
  <c r="AD4699" i="14"/>
  <c r="AD4700" i="14"/>
  <c r="AD4701" i="14"/>
  <c r="AD4702" i="14"/>
  <c r="AD4703" i="14"/>
  <c r="AD4704" i="14"/>
  <c r="AD4705" i="14"/>
  <c r="AD4706" i="14"/>
  <c r="AD4707" i="14"/>
  <c r="AD4708" i="14"/>
  <c r="AD4709" i="14"/>
  <c r="AD4710" i="14"/>
  <c r="AD4711" i="14"/>
  <c r="AD4712" i="14"/>
  <c r="AD4713" i="14"/>
  <c r="AD4714" i="14"/>
  <c r="AD4715" i="14"/>
  <c r="AD4716" i="14"/>
  <c r="AD4717" i="14"/>
  <c r="AD4718" i="14"/>
  <c r="AD4719" i="14"/>
  <c r="AD4720" i="14"/>
  <c r="AD4721" i="14"/>
  <c r="AD4722" i="14"/>
  <c r="AD4723" i="14"/>
  <c r="AD4724" i="14"/>
  <c r="AD4725" i="14"/>
  <c r="AD4726" i="14"/>
  <c r="AD4727" i="14"/>
  <c r="AD4728" i="14"/>
  <c r="AD4729" i="14"/>
  <c r="AD4730" i="14"/>
  <c r="AD4731" i="14"/>
  <c r="AD4732" i="14"/>
  <c r="AD4733" i="14"/>
  <c r="AD4734" i="14"/>
  <c r="AD4735" i="14"/>
  <c r="AD4736" i="14"/>
  <c r="AD4737" i="14"/>
  <c r="AD4738" i="14"/>
  <c r="AD4739" i="14"/>
  <c r="AD4740" i="14"/>
  <c r="AD4741" i="14"/>
  <c r="AD4742" i="14"/>
  <c r="AD4743" i="14"/>
  <c r="AD4744" i="14"/>
  <c r="AD4745" i="14"/>
  <c r="AD4746" i="14"/>
  <c r="AD4747" i="14"/>
  <c r="AD4748" i="14"/>
  <c r="AD4749" i="14"/>
  <c r="AD4750" i="14"/>
  <c r="AD4751" i="14"/>
  <c r="AD4752" i="14"/>
  <c r="AD4753" i="14"/>
  <c r="AD4754" i="14"/>
  <c r="AD4755" i="14"/>
  <c r="AD4756" i="14"/>
  <c r="AD4757" i="14"/>
  <c r="AD4758" i="14"/>
  <c r="AD4759" i="14"/>
  <c r="AD4760" i="14"/>
  <c r="AD4761" i="14"/>
  <c r="AD4762" i="14"/>
  <c r="AD4763" i="14"/>
  <c r="AD4764" i="14"/>
  <c r="AD4765" i="14"/>
  <c r="AD4766" i="14"/>
  <c r="AD4767" i="14"/>
  <c r="AD4768" i="14"/>
  <c r="AD4769" i="14"/>
  <c r="AD4770" i="14"/>
  <c r="AD4771" i="14"/>
  <c r="AD4772" i="14"/>
  <c r="AD4773" i="14"/>
  <c r="AD4774" i="14"/>
  <c r="AD4775" i="14"/>
  <c r="AD4776" i="14"/>
  <c r="AD4777" i="14"/>
  <c r="AD4778" i="14"/>
  <c r="AD4779" i="14"/>
  <c r="AD4780" i="14"/>
  <c r="AD4781" i="14"/>
  <c r="AD4782" i="14"/>
  <c r="AD4783" i="14"/>
  <c r="AD4784" i="14"/>
  <c r="AD4785" i="14"/>
  <c r="AD4786" i="14"/>
  <c r="AD4787" i="14"/>
  <c r="AD4788" i="14"/>
  <c r="AD4789" i="14"/>
  <c r="AD4790" i="14"/>
  <c r="AD4791" i="14"/>
  <c r="AD4792" i="14"/>
  <c r="AD4793" i="14"/>
  <c r="AD4794" i="14"/>
  <c r="AD4795" i="14"/>
  <c r="AD4796" i="14"/>
  <c r="AD4797" i="14"/>
  <c r="AD4798" i="14"/>
  <c r="AD4799" i="14"/>
  <c r="AD4800" i="14"/>
  <c r="AD4801" i="14"/>
  <c r="AD4802" i="14"/>
  <c r="AD4803" i="14"/>
  <c r="AD4804" i="14"/>
  <c r="AD4805" i="14"/>
  <c r="AD4806" i="14"/>
  <c r="AD4807" i="14"/>
  <c r="AD4808" i="14"/>
  <c r="AD4809" i="14"/>
  <c r="AD4810" i="14"/>
  <c r="AD4811" i="14"/>
  <c r="AD4812" i="14"/>
  <c r="AD4813" i="14"/>
  <c r="AD4814" i="14"/>
  <c r="AD4815" i="14"/>
  <c r="AD4816" i="14"/>
  <c r="AD4817" i="14"/>
  <c r="AD4818" i="14"/>
  <c r="AD4819" i="14"/>
  <c r="AD4820" i="14"/>
  <c r="AD4821" i="14"/>
  <c r="AD4822" i="14"/>
  <c r="AD4823" i="14"/>
  <c r="AD4824" i="14"/>
  <c r="AD4825" i="14"/>
  <c r="AD4826" i="14"/>
  <c r="AD4827" i="14"/>
  <c r="AD4828" i="14"/>
  <c r="AD4829" i="14"/>
  <c r="AD4830" i="14"/>
  <c r="AD4831" i="14"/>
  <c r="AD4832" i="14"/>
  <c r="AD4833" i="14"/>
  <c r="AD4834" i="14"/>
  <c r="AD4835" i="14"/>
  <c r="AD4836" i="14"/>
  <c r="AD4837" i="14"/>
  <c r="AD4838" i="14"/>
  <c r="AD4839" i="14"/>
  <c r="AD4840" i="14"/>
  <c r="AD4841" i="14"/>
  <c r="AD4842" i="14"/>
  <c r="AD4843" i="14"/>
  <c r="AD4844" i="14"/>
  <c r="AD4845" i="14"/>
  <c r="AD4846" i="14"/>
  <c r="AD4847" i="14"/>
  <c r="AD4848" i="14"/>
  <c r="AD4849" i="14"/>
  <c r="AD4850" i="14"/>
  <c r="AD4851" i="14"/>
  <c r="AD4852" i="14"/>
  <c r="AD4853" i="14"/>
  <c r="AD4854" i="14"/>
  <c r="AD4855" i="14"/>
  <c r="AD4856" i="14"/>
  <c r="AD4857" i="14"/>
  <c r="AD4858" i="14"/>
  <c r="AD4859" i="14"/>
  <c r="AD4860" i="14"/>
  <c r="AD4861" i="14"/>
  <c r="AD4862" i="14"/>
  <c r="AD4863" i="14"/>
  <c r="AD4864" i="14"/>
  <c r="AD4865" i="14"/>
  <c r="AD4866" i="14"/>
  <c r="AD4867" i="14"/>
  <c r="AD4868" i="14"/>
  <c r="AD4869" i="14"/>
  <c r="AD4870" i="14"/>
  <c r="AD4871" i="14"/>
  <c r="AD4872" i="14"/>
  <c r="AD4873" i="14"/>
  <c r="AD4874" i="14"/>
  <c r="AD4875" i="14"/>
  <c r="AD4876" i="14"/>
  <c r="AD4877" i="14"/>
  <c r="AD4878" i="14"/>
  <c r="AD4879" i="14"/>
  <c r="AD4880" i="14"/>
  <c r="AD4881" i="14"/>
  <c r="AD4882" i="14"/>
  <c r="AD4883" i="14"/>
  <c r="AD4884" i="14"/>
  <c r="AD4885" i="14"/>
  <c r="AD4886" i="14"/>
  <c r="AD4887" i="14"/>
  <c r="AD4888" i="14"/>
  <c r="AD4889" i="14"/>
  <c r="AD4890" i="14"/>
  <c r="AD4891" i="14"/>
  <c r="AD4892" i="14"/>
  <c r="AD4893" i="14"/>
  <c r="AD4894" i="14"/>
  <c r="AD4895" i="14"/>
  <c r="AD4896" i="14"/>
  <c r="AD4897" i="14"/>
  <c r="AD4898" i="14"/>
  <c r="AD4899" i="14"/>
  <c r="AD4900" i="14"/>
  <c r="AD4901" i="14"/>
  <c r="AD4902" i="14"/>
  <c r="AD4903" i="14"/>
  <c r="AD4904" i="14"/>
  <c r="AD4905" i="14"/>
  <c r="AD4906" i="14"/>
  <c r="AD4907" i="14"/>
  <c r="AD4908" i="14"/>
  <c r="AD4909" i="14"/>
  <c r="AD4910" i="14"/>
  <c r="AD4911" i="14"/>
  <c r="AD4912" i="14"/>
  <c r="AD4913" i="14"/>
  <c r="AD4914" i="14"/>
  <c r="AD4915" i="14"/>
  <c r="AD4916" i="14"/>
  <c r="AD4917" i="14"/>
  <c r="AD4918" i="14"/>
  <c r="AD4919" i="14"/>
  <c r="AD4920" i="14"/>
  <c r="AD4921" i="14"/>
  <c r="AD4922" i="14"/>
  <c r="AD4923" i="14"/>
  <c r="AD4924" i="14"/>
  <c r="AD4925" i="14"/>
  <c r="AD4926" i="14"/>
  <c r="AD4927" i="14"/>
  <c r="AD4928" i="14"/>
  <c r="AD4929" i="14"/>
  <c r="AD4930" i="14"/>
  <c r="AD4931" i="14"/>
  <c r="AD4932" i="14"/>
  <c r="AD4933" i="14"/>
  <c r="AD4934" i="14"/>
  <c r="AD4935" i="14"/>
  <c r="AD4936" i="14"/>
  <c r="AD4937" i="14"/>
  <c r="AD4938" i="14"/>
  <c r="AD4939" i="14"/>
  <c r="AD4940" i="14"/>
  <c r="AD4941" i="14"/>
  <c r="AD4942" i="14"/>
  <c r="AD4943" i="14"/>
  <c r="AD4944" i="14"/>
  <c r="AD4945" i="14"/>
  <c r="AD4946" i="14"/>
  <c r="AD4947" i="14"/>
  <c r="AD4948" i="14"/>
  <c r="AD4949" i="14"/>
  <c r="AD4950" i="14"/>
  <c r="AD4951" i="14"/>
  <c r="AD4952" i="14"/>
  <c r="AD4953" i="14"/>
  <c r="AD4954" i="14"/>
  <c r="AD4955" i="14"/>
  <c r="AD4956" i="14"/>
  <c r="AD4957" i="14"/>
  <c r="AD4958" i="14"/>
  <c r="AD4959" i="14"/>
  <c r="AD4960" i="14"/>
  <c r="AD4961" i="14"/>
  <c r="AD4962" i="14"/>
  <c r="AD4963" i="14"/>
  <c r="AD4964" i="14"/>
  <c r="AD4965" i="14"/>
  <c r="AD4966" i="14"/>
  <c r="AD4967" i="14"/>
  <c r="AD4968" i="14"/>
  <c r="AD4969" i="14"/>
  <c r="AD4970" i="14"/>
  <c r="AD4971" i="14"/>
  <c r="AD4972" i="14"/>
  <c r="AD4973" i="14"/>
  <c r="AD4974" i="14"/>
  <c r="AD4975" i="14"/>
  <c r="AD4976" i="14"/>
  <c r="AD4977" i="14"/>
  <c r="AD4978" i="14"/>
  <c r="AD4979" i="14"/>
  <c r="AD4980" i="14"/>
  <c r="AD4981" i="14"/>
  <c r="AD4982" i="14"/>
  <c r="AD4983" i="14"/>
  <c r="AD4984" i="14"/>
  <c r="AD4985" i="14"/>
  <c r="AD4986" i="14"/>
  <c r="AD4987" i="14"/>
  <c r="AD4988" i="14"/>
  <c r="AD4989" i="14"/>
  <c r="AD4990" i="14"/>
  <c r="AD4991" i="14"/>
  <c r="AD4992" i="14"/>
  <c r="AD4993" i="14"/>
  <c r="AD4994" i="14"/>
  <c r="AD4995" i="14"/>
  <c r="AD4996" i="14"/>
  <c r="AD4997" i="14"/>
  <c r="AD4998" i="14"/>
  <c r="AD4999" i="14"/>
  <c r="AD5000" i="14"/>
  <c r="AD5001" i="14"/>
  <c r="AD5002" i="14"/>
  <c r="AD5003" i="14"/>
  <c r="AD5004" i="14"/>
  <c r="AD5005" i="14"/>
  <c r="AD5006" i="14"/>
  <c r="AD5007" i="14"/>
  <c r="AD5008" i="14"/>
  <c r="AD5009" i="14"/>
  <c r="AD5010" i="14"/>
  <c r="AD5011" i="14"/>
  <c r="AD5012" i="14"/>
  <c r="AD5013" i="14"/>
  <c r="AD5014" i="14"/>
  <c r="AD5015" i="14"/>
  <c r="AD5016" i="14"/>
  <c r="AD5017" i="14"/>
  <c r="AD5018" i="14"/>
  <c r="AD5019" i="14"/>
  <c r="AD5020" i="14"/>
  <c r="AD5021" i="14"/>
  <c r="AD5022" i="14"/>
  <c r="AD5023" i="14"/>
  <c r="AD5024" i="14"/>
  <c r="AD5025" i="14"/>
  <c r="AD5026" i="14"/>
  <c r="AD5027" i="14"/>
  <c r="AD5028" i="14"/>
  <c r="AD5029" i="14"/>
  <c r="AD5030" i="14"/>
  <c r="AD5031" i="14"/>
  <c r="AD5032" i="14"/>
  <c r="AD5033" i="14"/>
  <c r="AD5034" i="14"/>
  <c r="AD5035" i="14"/>
  <c r="AD5036" i="14"/>
  <c r="AD5037" i="14"/>
  <c r="AD5038" i="14"/>
  <c r="AD5039" i="14"/>
  <c r="AD5040" i="14"/>
  <c r="AD5041" i="14"/>
  <c r="AD5042" i="14"/>
  <c r="AD5043" i="14"/>
  <c r="AD5044" i="14"/>
  <c r="AD5045" i="14"/>
  <c r="AD5046" i="14"/>
  <c r="AD5047" i="14"/>
  <c r="AD5048" i="14"/>
  <c r="AD5049" i="14"/>
  <c r="AD5050" i="14"/>
  <c r="AD5051" i="14"/>
  <c r="AD5052" i="14"/>
  <c r="AD5053" i="14"/>
  <c r="AD5054" i="14"/>
  <c r="AD5055" i="14"/>
  <c r="AD5056" i="14"/>
  <c r="AD5057" i="14"/>
  <c r="AD5058" i="14"/>
  <c r="AD5059" i="14"/>
  <c r="AD5060" i="14"/>
  <c r="AD5061" i="14"/>
  <c r="AD5062" i="14"/>
  <c r="AD5063" i="14"/>
  <c r="AD5064" i="14"/>
  <c r="AD5065" i="14"/>
  <c r="AD5066" i="14"/>
  <c r="AD5067" i="14"/>
  <c r="AD5068" i="14"/>
  <c r="AD5069" i="14"/>
  <c r="AD5070" i="14"/>
  <c r="AD5071" i="14"/>
  <c r="AD5072" i="14"/>
  <c r="AD5073" i="14"/>
  <c r="AD5074" i="14"/>
  <c r="AD5075" i="14"/>
  <c r="AD5076" i="14"/>
  <c r="AD5077" i="14"/>
  <c r="AD5078" i="14"/>
  <c r="AD5079" i="14"/>
  <c r="AD5080" i="14"/>
  <c r="AD5081" i="14"/>
  <c r="AD5082" i="14"/>
  <c r="AD5083" i="14"/>
  <c r="AD5084" i="14"/>
  <c r="AD5085" i="14"/>
  <c r="AD5086" i="14"/>
  <c r="AD5087" i="14"/>
  <c r="AD5088" i="14"/>
  <c r="AD5089" i="14"/>
  <c r="AD5090" i="14"/>
  <c r="AD5091" i="14"/>
  <c r="AD5092" i="14"/>
  <c r="AD5093" i="14"/>
  <c r="AD5094" i="14"/>
  <c r="AD5095" i="14"/>
  <c r="AD5096" i="14"/>
  <c r="AD5097" i="14"/>
  <c r="AD5098" i="14"/>
  <c r="AD5099" i="14"/>
  <c r="AD5100" i="14"/>
  <c r="AD5101" i="14"/>
  <c r="AD5102" i="14"/>
  <c r="AD5103" i="14"/>
  <c r="AD5104" i="14"/>
  <c r="AD5105" i="14"/>
  <c r="AD5106" i="14"/>
  <c r="AD5107" i="14"/>
  <c r="AD5108" i="14"/>
  <c r="AD5109" i="14"/>
  <c r="AD5110" i="14"/>
  <c r="AD5111" i="14"/>
  <c r="AD5112" i="14"/>
  <c r="AD5113" i="14"/>
  <c r="AD5114" i="14"/>
  <c r="AD5115" i="14"/>
  <c r="AD5116" i="14"/>
  <c r="AD5117" i="14"/>
  <c r="AD5118" i="14"/>
  <c r="AD5119" i="14"/>
  <c r="AD5120" i="14"/>
  <c r="AD5121" i="14"/>
  <c r="AD5122" i="14"/>
  <c r="AD5123" i="14"/>
  <c r="AD5124" i="14"/>
  <c r="AD5125" i="14"/>
  <c r="AD5126" i="14"/>
  <c r="AD5127" i="14"/>
  <c r="AD5128" i="14"/>
  <c r="AD5129" i="14"/>
  <c r="AD5130" i="14"/>
  <c r="AD5131" i="14"/>
  <c r="AD5132" i="14"/>
  <c r="AD5133" i="14"/>
  <c r="AD5134" i="14"/>
  <c r="AD5135" i="14"/>
  <c r="AD5136" i="14"/>
  <c r="AD5137" i="14"/>
  <c r="AD5138" i="14"/>
  <c r="AD5139" i="14"/>
  <c r="AD5140" i="14"/>
  <c r="AD5141" i="14"/>
  <c r="AD5142" i="14"/>
  <c r="AD5143" i="14"/>
  <c r="AD5144" i="14"/>
  <c r="AD5145" i="14"/>
  <c r="AD5146" i="14"/>
  <c r="AD5147" i="14"/>
  <c r="AD5148" i="14"/>
  <c r="AD5149" i="14"/>
  <c r="AD5150" i="14"/>
  <c r="AD5151" i="14"/>
  <c r="AD5152" i="14"/>
  <c r="AD5153" i="14"/>
  <c r="AD5154" i="14"/>
  <c r="AD5155" i="14"/>
  <c r="AD5156" i="14"/>
  <c r="AD5157" i="14"/>
  <c r="AD5158" i="14"/>
  <c r="AD5159" i="14"/>
  <c r="AD5160" i="14"/>
  <c r="AD5161" i="14"/>
  <c r="AD5162" i="14"/>
  <c r="AD5163" i="14"/>
  <c r="AD5164" i="14"/>
  <c r="AD5165" i="14"/>
  <c r="AD5166" i="14"/>
  <c r="AD5167" i="14"/>
  <c r="AD5168" i="14"/>
  <c r="AD5169" i="14"/>
  <c r="AD5170" i="14"/>
  <c r="AD5171" i="14"/>
  <c r="AD5172" i="14"/>
  <c r="AD5173" i="14"/>
  <c r="AD5174" i="14"/>
  <c r="AD5175" i="14"/>
  <c r="AD5176" i="14"/>
  <c r="AD5177" i="14"/>
  <c r="AD5178" i="14"/>
  <c r="AD5179" i="14"/>
  <c r="AD5180" i="14"/>
  <c r="AD5181" i="14"/>
  <c r="AD5182" i="14"/>
  <c r="AD5183" i="14"/>
  <c r="AD5184" i="14"/>
  <c r="AD5185" i="14"/>
  <c r="AD5186" i="14"/>
  <c r="AD5187" i="14"/>
  <c r="AD5188" i="14"/>
  <c r="AD5189" i="14"/>
  <c r="AD5190" i="14"/>
  <c r="AD5191" i="14"/>
  <c r="AD5192" i="14"/>
  <c r="AD5193" i="14"/>
  <c r="AD5194" i="14"/>
  <c r="AD5195" i="14"/>
  <c r="AD5196" i="14"/>
  <c r="AD5197" i="14"/>
  <c r="AD5198" i="14"/>
  <c r="AD5199" i="14"/>
  <c r="AD5200" i="14"/>
  <c r="AD5201" i="14"/>
  <c r="AD5202" i="14"/>
  <c r="AD5203" i="14"/>
  <c r="AD5204" i="14"/>
  <c r="AD5205" i="14"/>
  <c r="AD5206" i="14"/>
  <c r="AD5207" i="14"/>
  <c r="AD5208" i="14"/>
  <c r="AD5209" i="14"/>
  <c r="AD5210" i="14"/>
  <c r="AD5211" i="14"/>
  <c r="AD5212" i="14"/>
  <c r="AD5213" i="14"/>
  <c r="AD5214" i="14"/>
  <c r="AD5215" i="14"/>
  <c r="AD5216" i="14"/>
  <c r="AD5217" i="14"/>
  <c r="AD5218" i="14"/>
  <c r="AD5219" i="14"/>
  <c r="AD5220" i="14"/>
  <c r="AD5221" i="14"/>
  <c r="AD5222" i="14"/>
  <c r="AD5223" i="14"/>
  <c r="AD5224" i="14"/>
  <c r="AD5225" i="14"/>
  <c r="AD5226" i="14"/>
  <c r="AD5227" i="14"/>
  <c r="AD5228" i="14"/>
  <c r="AD5229" i="14"/>
  <c r="AD5230" i="14"/>
  <c r="AD5231" i="14"/>
  <c r="AD5232" i="14"/>
  <c r="AD5233" i="14"/>
  <c r="AD5234" i="14"/>
  <c r="AD5235" i="14"/>
  <c r="AD5236" i="14"/>
  <c r="AD5237" i="14"/>
  <c r="AD5238" i="14"/>
  <c r="AD5239" i="14"/>
  <c r="AD5240" i="14"/>
  <c r="AD5241" i="14"/>
  <c r="AD5242" i="14"/>
  <c r="AD5243" i="14"/>
  <c r="AD5244" i="14"/>
  <c r="AD5245" i="14"/>
  <c r="AD5246" i="14"/>
  <c r="AD5247" i="14"/>
  <c r="AD5248" i="14"/>
  <c r="AD5249" i="14"/>
  <c r="AD5250" i="14"/>
  <c r="AD5251" i="14"/>
  <c r="AD5252" i="14"/>
  <c r="AD5253" i="14"/>
  <c r="AD5254" i="14"/>
  <c r="AD5255" i="14"/>
  <c r="AD5256" i="14"/>
  <c r="AD5257" i="14"/>
  <c r="AD5258" i="14"/>
  <c r="AD5259" i="14"/>
  <c r="AD5260" i="14"/>
  <c r="AD5261" i="14"/>
  <c r="AD5262" i="14"/>
  <c r="AD5263" i="14"/>
  <c r="AD5264" i="14"/>
  <c r="AD5265" i="14"/>
  <c r="AD5266" i="14"/>
  <c r="AD5267" i="14"/>
  <c r="AD5268" i="14"/>
  <c r="AD5269" i="14"/>
  <c r="AD5270" i="14"/>
  <c r="AD5271" i="14"/>
  <c r="AD5272" i="14"/>
  <c r="AD5273" i="14"/>
  <c r="AD5274" i="14"/>
  <c r="AD5275" i="14"/>
  <c r="AD5276" i="14"/>
  <c r="AD5277" i="14"/>
  <c r="AD5278" i="14"/>
  <c r="AD5279" i="14"/>
  <c r="AD5280" i="14"/>
  <c r="AD5281" i="14"/>
  <c r="AD5282" i="14"/>
  <c r="AD5283" i="14"/>
  <c r="AD5284" i="14"/>
  <c r="AD5285" i="14"/>
  <c r="AD5286" i="14"/>
  <c r="AD5287" i="14"/>
  <c r="AD5288" i="14"/>
  <c r="AD5289" i="14"/>
  <c r="AD5290" i="14"/>
  <c r="AD5291" i="14"/>
  <c r="AD5292" i="14"/>
  <c r="AD5293" i="14"/>
  <c r="AD5294" i="14"/>
  <c r="AD5295" i="14"/>
  <c r="AD5296" i="14"/>
  <c r="AD5297" i="14"/>
  <c r="AD5298" i="14"/>
  <c r="AD5299" i="14"/>
  <c r="AD5300" i="14"/>
  <c r="AD5301" i="14"/>
  <c r="AD5302" i="14"/>
  <c r="AD5303" i="14"/>
  <c r="AD5304" i="14"/>
  <c r="AD5305" i="14"/>
  <c r="AD5306" i="14"/>
  <c r="AD5307" i="14"/>
  <c r="AD5308" i="14"/>
  <c r="AD5309" i="14"/>
  <c r="AD5310" i="14"/>
  <c r="AD5311" i="14"/>
  <c r="AD5312" i="14"/>
  <c r="AD5313" i="14"/>
  <c r="AD5314" i="14"/>
  <c r="AD5315" i="14"/>
  <c r="AD5316" i="14"/>
  <c r="AD5317" i="14"/>
  <c r="AD5318" i="14"/>
  <c r="AD5319" i="14"/>
  <c r="AD5320" i="14"/>
  <c r="AD5321" i="14"/>
  <c r="AD5322" i="14"/>
  <c r="AD5323" i="14"/>
  <c r="AD5324" i="14"/>
  <c r="AD5325" i="14"/>
  <c r="AD5326" i="14"/>
  <c r="AD5327" i="14"/>
  <c r="AD5328" i="14"/>
  <c r="AD5329" i="14"/>
  <c r="AD5330" i="14"/>
  <c r="AD5331" i="14"/>
  <c r="AD5332" i="14"/>
  <c r="AD5333" i="14"/>
  <c r="AD5334" i="14"/>
  <c r="AD5335" i="14"/>
  <c r="AD5336" i="14"/>
  <c r="AD5337" i="14"/>
  <c r="AD5338" i="14"/>
  <c r="AD5339" i="14"/>
  <c r="AD5340" i="14"/>
  <c r="AD5341" i="14"/>
  <c r="AD5342" i="14"/>
  <c r="AD5343" i="14"/>
  <c r="AD5344" i="14"/>
  <c r="AD5345" i="14"/>
  <c r="AD5346" i="14"/>
  <c r="AD5347" i="14"/>
  <c r="AD5348" i="14"/>
  <c r="AD5349" i="14"/>
  <c r="AD5350" i="14"/>
  <c r="AD5351" i="14"/>
  <c r="AD5352" i="14"/>
  <c r="AD5353" i="14"/>
  <c r="AD5354" i="14"/>
  <c r="AD5355" i="14"/>
  <c r="AD5356" i="14"/>
  <c r="AD5357" i="14"/>
  <c r="AD5358" i="14"/>
  <c r="AD5359" i="14"/>
  <c r="AD5360" i="14"/>
  <c r="AD5361" i="14"/>
  <c r="AD5362" i="14"/>
  <c r="AD5363" i="14"/>
  <c r="AD5364" i="14"/>
  <c r="AD5365" i="14"/>
  <c r="AD5366" i="14"/>
  <c r="AD5367" i="14"/>
  <c r="AD5368" i="14"/>
  <c r="AD5369" i="14"/>
  <c r="AD5370" i="14"/>
  <c r="AD5371" i="14"/>
  <c r="AD5372" i="14"/>
  <c r="AD5373" i="14"/>
  <c r="AD5374" i="14"/>
  <c r="AD5375" i="14"/>
  <c r="AD5376" i="14"/>
  <c r="AD5377" i="14"/>
  <c r="AD5378" i="14"/>
  <c r="AD5379" i="14"/>
  <c r="AD5380" i="14"/>
  <c r="AD5381" i="14"/>
  <c r="AD5382" i="14"/>
  <c r="AD5383" i="14"/>
  <c r="AD5384" i="14"/>
  <c r="AD5385" i="14"/>
  <c r="AD5386" i="14"/>
  <c r="AD5387" i="14"/>
  <c r="AD5388" i="14"/>
  <c r="AD5389" i="14"/>
  <c r="AD5390" i="14"/>
  <c r="AD5391" i="14"/>
  <c r="AD5392" i="14"/>
  <c r="AD5393" i="14"/>
  <c r="AD5394" i="14"/>
  <c r="AD5395" i="14"/>
  <c r="AD5396" i="14"/>
  <c r="AD5397" i="14"/>
  <c r="AD5398" i="14"/>
  <c r="AD5399" i="14"/>
  <c r="AD5400" i="14"/>
  <c r="AD5401" i="14"/>
  <c r="AD5402" i="14"/>
  <c r="AD5403" i="14"/>
  <c r="AD5404" i="14"/>
  <c r="AD5405" i="14"/>
  <c r="AD5406" i="14"/>
  <c r="AD5407" i="14"/>
  <c r="AD5408" i="14"/>
  <c r="AD5409" i="14"/>
  <c r="AD5410" i="14"/>
  <c r="AD5411" i="14"/>
  <c r="AD5412" i="14"/>
  <c r="AD5413" i="14"/>
  <c r="AD5414" i="14"/>
  <c r="AD5415" i="14"/>
  <c r="AD5416" i="14"/>
  <c r="AD5417" i="14"/>
  <c r="AD5418" i="14"/>
  <c r="AD5419" i="14"/>
  <c r="AD5420" i="14"/>
  <c r="AD5421" i="14"/>
  <c r="AD5422" i="14"/>
  <c r="AD5423" i="14"/>
  <c r="AD5424" i="14"/>
  <c r="AD5425" i="14"/>
  <c r="AD5426" i="14"/>
  <c r="AD5427" i="14"/>
  <c r="AD5428" i="14"/>
  <c r="AD5429" i="14"/>
  <c r="AD5430" i="14"/>
  <c r="AD5431" i="14"/>
  <c r="AD5432" i="14"/>
  <c r="AD5433" i="14"/>
  <c r="AD5434" i="14"/>
  <c r="AD5435" i="14"/>
  <c r="AD5436" i="14"/>
  <c r="AD5437" i="14"/>
  <c r="AD5438" i="14"/>
  <c r="AD5439" i="14"/>
  <c r="AD5440" i="14"/>
  <c r="AD5441" i="14"/>
  <c r="AD5442" i="14"/>
  <c r="AD5443" i="14"/>
  <c r="AD5444" i="14"/>
  <c r="AD5445" i="14"/>
  <c r="AD5446" i="14"/>
  <c r="AD5447" i="14"/>
  <c r="AD5448" i="14"/>
  <c r="AD5449" i="14"/>
  <c r="AD5450" i="14"/>
  <c r="AD5451" i="14"/>
  <c r="AD5452" i="14"/>
  <c r="AD5453" i="14"/>
  <c r="AD5454" i="14"/>
  <c r="AD5455" i="14"/>
  <c r="AD5456" i="14"/>
  <c r="AD5457" i="14"/>
  <c r="AD5458" i="14"/>
  <c r="AD5459" i="14"/>
  <c r="AD5460" i="14"/>
  <c r="AD5461" i="14"/>
  <c r="AD5462" i="14"/>
  <c r="AD5463" i="14"/>
  <c r="AD5464" i="14"/>
  <c r="AD5465" i="14"/>
  <c r="AD5466" i="14"/>
  <c r="AD5467" i="14"/>
  <c r="AD5468" i="14"/>
  <c r="AD5469" i="14"/>
  <c r="AD5470" i="14"/>
  <c r="AD5471" i="14"/>
  <c r="AD5472" i="14"/>
  <c r="AD5473" i="14"/>
  <c r="AD5474" i="14"/>
  <c r="AD5475" i="14"/>
  <c r="AD5476" i="14"/>
  <c r="AD5477" i="14"/>
  <c r="AD5478" i="14"/>
  <c r="AD5479" i="14"/>
  <c r="AD5480" i="14"/>
  <c r="AD5481" i="14"/>
  <c r="AD5482" i="14"/>
  <c r="AD5483" i="14"/>
  <c r="AD5484" i="14"/>
  <c r="AD5485" i="14"/>
  <c r="AD5486" i="14"/>
  <c r="AD5487" i="14"/>
  <c r="AD5488" i="14"/>
  <c r="AD5489" i="14"/>
  <c r="AD5490" i="14"/>
  <c r="AD5491" i="14"/>
  <c r="AD5492" i="14"/>
  <c r="AD5493" i="14"/>
  <c r="AD5494" i="14"/>
  <c r="AD5495" i="14"/>
  <c r="AD5496" i="14"/>
  <c r="AD5497" i="14"/>
  <c r="AD5498" i="14"/>
  <c r="AD5499" i="14"/>
  <c r="AD5500" i="14"/>
  <c r="AD5501" i="14"/>
  <c r="AD5502" i="14"/>
  <c r="AD5503" i="14"/>
  <c r="AD5504" i="14"/>
  <c r="AD5505" i="14"/>
  <c r="AD5506" i="14"/>
  <c r="AD5507" i="14"/>
  <c r="AD5508" i="14"/>
  <c r="AD5509" i="14"/>
  <c r="AD5510" i="14"/>
  <c r="AD5511" i="14"/>
  <c r="AD5512" i="14"/>
  <c r="AD5513" i="14"/>
  <c r="AD5514" i="14"/>
  <c r="AD5515" i="14"/>
  <c r="AD5516" i="14"/>
  <c r="AD5517" i="14"/>
  <c r="AD5518" i="14"/>
  <c r="AD5519" i="14"/>
  <c r="AD5520" i="14"/>
  <c r="AD5521" i="14"/>
  <c r="AD5522" i="14"/>
  <c r="AD5523" i="14"/>
  <c r="AD5524" i="14"/>
  <c r="AD5525" i="14"/>
  <c r="AD5526" i="14"/>
  <c r="AD5527" i="14"/>
  <c r="AD5528" i="14"/>
  <c r="AD5529" i="14"/>
  <c r="AD5530" i="14"/>
  <c r="AD5531" i="14"/>
  <c r="AD5532" i="14"/>
  <c r="AD5533" i="14"/>
  <c r="AD5534" i="14"/>
  <c r="AD5535" i="14"/>
  <c r="AD5536" i="14"/>
  <c r="AD5537" i="14"/>
  <c r="AD5538" i="14"/>
  <c r="AD5539" i="14"/>
  <c r="AD5540" i="14"/>
  <c r="AD5541" i="14"/>
  <c r="AD5542" i="14"/>
  <c r="AD5543" i="14"/>
  <c r="AD5544" i="14"/>
  <c r="AD5545" i="14"/>
  <c r="AD5546" i="14"/>
  <c r="AD5547" i="14"/>
  <c r="AD5548" i="14"/>
  <c r="AD5549" i="14"/>
  <c r="AD5550" i="14"/>
  <c r="AD5551" i="14"/>
  <c r="AD5552" i="14"/>
  <c r="AD5553" i="14"/>
  <c r="AD5554" i="14"/>
  <c r="AD5555" i="14"/>
  <c r="AD5556" i="14"/>
  <c r="AD5557" i="14"/>
  <c r="AD5558" i="14"/>
  <c r="AD5559" i="14"/>
  <c r="AD5560" i="14"/>
  <c r="AD5561" i="14"/>
  <c r="AD5562" i="14"/>
  <c r="AD5563" i="14"/>
  <c r="AD5564" i="14"/>
  <c r="AD5565" i="14"/>
  <c r="AD5566" i="14"/>
  <c r="AD5567" i="14"/>
  <c r="AD5568" i="14"/>
  <c r="AD5569" i="14"/>
  <c r="AD5570" i="14"/>
  <c r="AD5571" i="14"/>
  <c r="AD5572" i="14"/>
  <c r="AD5573" i="14"/>
  <c r="AD5574" i="14"/>
  <c r="AD5575" i="14"/>
  <c r="AD5576" i="14"/>
  <c r="AD5577" i="14"/>
  <c r="AD5578" i="14"/>
  <c r="AD5579" i="14"/>
  <c r="AD5580" i="14"/>
  <c r="AD5581" i="14"/>
  <c r="AD5582" i="14"/>
  <c r="AD5583" i="14"/>
  <c r="AD5584" i="14"/>
  <c r="AD5585" i="14"/>
  <c r="AD5586" i="14"/>
  <c r="AD5587" i="14"/>
  <c r="AD5588" i="14"/>
  <c r="AD5589" i="14"/>
  <c r="AD5590" i="14"/>
  <c r="AD5591" i="14"/>
  <c r="AD5592" i="14"/>
  <c r="AD5593" i="14"/>
  <c r="AD5594" i="14"/>
  <c r="AD5595" i="14"/>
  <c r="AD5596" i="14"/>
  <c r="AD5597" i="14"/>
  <c r="AD5598" i="14"/>
  <c r="AD5599" i="14"/>
  <c r="AD5600" i="14"/>
  <c r="AD5601" i="14"/>
  <c r="AD5602" i="14"/>
  <c r="AD5603" i="14"/>
  <c r="AD5604" i="14"/>
  <c r="AD5605" i="14"/>
  <c r="AD5606" i="14"/>
  <c r="AD5607" i="14"/>
  <c r="AD5608" i="14"/>
  <c r="AD5609" i="14"/>
  <c r="AD5610" i="14"/>
  <c r="AD5611" i="14"/>
  <c r="AD5612" i="14"/>
  <c r="AD5613" i="14"/>
  <c r="AD5614" i="14"/>
  <c r="AD5615" i="14"/>
  <c r="AD5616" i="14"/>
  <c r="AD5617" i="14"/>
  <c r="AD5618" i="14"/>
  <c r="AD5619" i="14"/>
  <c r="AD5620" i="14"/>
  <c r="AD5621" i="14"/>
  <c r="AD5622" i="14"/>
  <c r="AD5623" i="14"/>
  <c r="AD5624" i="14"/>
  <c r="AD5625" i="14"/>
  <c r="AD5626" i="14"/>
  <c r="AD5627" i="14"/>
  <c r="AD5628" i="14"/>
  <c r="AD5629" i="14"/>
  <c r="AD5630" i="14"/>
  <c r="AD5631" i="14"/>
  <c r="AD5632" i="14"/>
  <c r="AD5633" i="14"/>
  <c r="AD5634" i="14"/>
  <c r="AD5635" i="14"/>
  <c r="AD5636" i="14"/>
  <c r="AD5637" i="14"/>
  <c r="AD5638" i="14"/>
  <c r="AD5639" i="14"/>
  <c r="AD5640" i="14"/>
  <c r="AD5641" i="14"/>
  <c r="AD5642" i="14"/>
  <c r="AD5643" i="14"/>
  <c r="AD5644" i="14"/>
  <c r="AD5645" i="14"/>
  <c r="AD5646" i="14"/>
  <c r="AD5647" i="14"/>
  <c r="AD5648" i="14"/>
  <c r="AD5649" i="14"/>
  <c r="AD5650" i="14"/>
  <c r="AD5651" i="14"/>
  <c r="AD5652" i="14"/>
  <c r="AD5653" i="14"/>
  <c r="AD5654" i="14"/>
  <c r="AD5655" i="14"/>
  <c r="AD5656" i="14"/>
  <c r="AD5657" i="14"/>
  <c r="AD5658" i="14"/>
  <c r="AD5659" i="14"/>
  <c r="AD5660" i="14"/>
  <c r="AD5661" i="14"/>
  <c r="AD5662" i="14"/>
  <c r="AD5663" i="14"/>
  <c r="AD5664" i="14"/>
  <c r="AD5665" i="14"/>
  <c r="AD5666" i="14"/>
  <c r="AD5667" i="14"/>
  <c r="AD5668" i="14"/>
  <c r="AD5669" i="14"/>
  <c r="AD5670" i="14"/>
  <c r="AD5671" i="14"/>
  <c r="AD5672" i="14"/>
  <c r="AD5673" i="14"/>
  <c r="AD5674" i="14"/>
  <c r="AD5675" i="14"/>
  <c r="AD5676" i="14"/>
  <c r="AD5677" i="14"/>
  <c r="AD5678" i="14"/>
  <c r="AD5679" i="14"/>
  <c r="AD5680" i="14"/>
  <c r="AD5681" i="14"/>
  <c r="AD5682" i="14"/>
  <c r="AD5683" i="14"/>
  <c r="AD5684" i="14"/>
  <c r="AD5685" i="14"/>
  <c r="AD5686" i="14"/>
  <c r="AD5687" i="14"/>
  <c r="AD5688" i="14"/>
  <c r="AD5689" i="14"/>
  <c r="AD5690" i="14"/>
  <c r="AD5691" i="14"/>
  <c r="AD5692" i="14"/>
  <c r="AD5693" i="14"/>
  <c r="AD5694" i="14"/>
  <c r="AD5695" i="14"/>
  <c r="AD5696" i="14"/>
  <c r="AD5697" i="14"/>
  <c r="AD5698" i="14"/>
  <c r="AD5699" i="14"/>
  <c r="AD5700" i="14"/>
  <c r="AD5701" i="14"/>
  <c r="AD5702" i="14"/>
  <c r="AD5703" i="14"/>
  <c r="AD5704" i="14"/>
  <c r="AD5705" i="14"/>
  <c r="AD5706" i="14"/>
  <c r="AD5707" i="14"/>
  <c r="AD5708" i="14"/>
  <c r="AD5709" i="14"/>
  <c r="AD5710" i="14"/>
  <c r="AD5711" i="14"/>
  <c r="AD5712" i="14"/>
  <c r="AD5713" i="14"/>
  <c r="AD5714" i="14"/>
  <c r="AD5715" i="14"/>
  <c r="AD5716" i="14"/>
  <c r="AD5717" i="14"/>
  <c r="AD5718" i="14"/>
  <c r="AD5719" i="14"/>
  <c r="AD5720" i="14"/>
  <c r="AD5721" i="14"/>
  <c r="AD5722" i="14"/>
  <c r="AD5723" i="14"/>
  <c r="AD5724" i="14"/>
  <c r="AD5725" i="14"/>
  <c r="AD5726" i="14"/>
  <c r="AD5727" i="14"/>
  <c r="AD5728" i="14"/>
  <c r="AD5729" i="14"/>
  <c r="AD5730" i="14"/>
  <c r="AD5731" i="14"/>
  <c r="AD5732" i="14"/>
  <c r="AD5733" i="14"/>
  <c r="AD5734" i="14"/>
  <c r="AD5735" i="14"/>
  <c r="AD5736" i="14"/>
  <c r="AD5737" i="14"/>
  <c r="AD5738" i="14"/>
  <c r="AD5739" i="14"/>
  <c r="AD5740" i="14"/>
  <c r="AD5741" i="14"/>
  <c r="AD5742" i="14"/>
  <c r="AD5743" i="14"/>
  <c r="AD5744" i="14"/>
  <c r="AD5745" i="14"/>
  <c r="AD5746" i="14"/>
  <c r="AD5747" i="14"/>
  <c r="AD5748" i="14"/>
  <c r="AD5749" i="14"/>
  <c r="AD5750" i="14"/>
  <c r="AD5751" i="14"/>
  <c r="AD5752" i="14"/>
  <c r="AD5753" i="14"/>
  <c r="AD5754" i="14"/>
  <c r="AD5755" i="14"/>
  <c r="AD5756" i="14"/>
  <c r="AD5757" i="14"/>
  <c r="AD5758" i="14"/>
  <c r="AD5759" i="14"/>
  <c r="AD5760" i="14"/>
  <c r="AD5761" i="14"/>
  <c r="AD5762" i="14"/>
  <c r="AD5763" i="14"/>
  <c r="AD5764" i="14"/>
  <c r="AD5765" i="14"/>
  <c r="AD5766" i="14"/>
  <c r="AD5767" i="14"/>
  <c r="AD5768" i="14"/>
  <c r="AD5769" i="14"/>
  <c r="AD5770" i="14"/>
  <c r="AD5771" i="14"/>
  <c r="AD5772" i="14"/>
  <c r="AD5773" i="14"/>
  <c r="AD5774" i="14"/>
  <c r="AD5775" i="14"/>
  <c r="AD5776" i="14"/>
  <c r="AD5777" i="14"/>
  <c r="AD5778" i="14"/>
  <c r="AD5779" i="14"/>
  <c r="AD5780" i="14"/>
  <c r="AD5781" i="14"/>
  <c r="AD5782" i="14"/>
  <c r="AD5783" i="14"/>
  <c r="AD5784" i="14"/>
  <c r="AD5785" i="14"/>
  <c r="AD5786" i="14"/>
  <c r="AD5787" i="14"/>
  <c r="AD5788" i="14"/>
  <c r="AD5789" i="14"/>
  <c r="AD5790" i="14"/>
  <c r="AD5791" i="14"/>
  <c r="AD5792" i="14"/>
  <c r="AD5793" i="14"/>
  <c r="AD5794" i="14"/>
  <c r="AD5795" i="14"/>
  <c r="AD5796" i="14"/>
  <c r="AD5797" i="14"/>
  <c r="AD5798" i="14"/>
  <c r="AD5799" i="14"/>
  <c r="AD5800" i="14"/>
  <c r="AD5801" i="14"/>
  <c r="AD5802" i="14"/>
  <c r="AD5803" i="14"/>
  <c r="AD5804" i="14"/>
  <c r="AD5805" i="14"/>
  <c r="AD2" i="14"/>
  <c r="B121" i="15"/>
  <c r="Y5732" i="14"/>
  <c r="AF5732" i="14" s="1"/>
  <c r="Y5733" i="14"/>
  <c r="AF5733" i="14" s="1"/>
  <c r="Y5734" i="14"/>
  <c r="AF5734" i="14" s="1"/>
  <c r="Y5735" i="14"/>
  <c r="AF5735" i="14" s="1"/>
  <c r="Y5736" i="14"/>
  <c r="AF5736" i="14" s="1"/>
  <c r="Y5737" i="14"/>
  <c r="AF5737" i="14" s="1"/>
  <c r="Y5738" i="14"/>
  <c r="AF5738" i="14" s="1"/>
  <c r="Y5739" i="14"/>
  <c r="AF5739" i="14" s="1"/>
  <c r="Y5740" i="14"/>
  <c r="AF5740" i="14" s="1"/>
  <c r="Y5741" i="14"/>
  <c r="AF5741" i="14" s="1"/>
  <c r="Y5742" i="14"/>
  <c r="AF5742" i="14" s="1"/>
  <c r="Y5743" i="14"/>
  <c r="AF5743" i="14" s="1"/>
  <c r="Y5744" i="14"/>
  <c r="AF5744" i="14" s="1"/>
  <c r="Y5745" i="14"/>
  <c r="AF5745" i="14" s="1"/>
  <c r="Y5746" i="14"/>
  <c r="AF5746" i="14" s="1"/>
  <c r="Y5747" i="14"/>
  <c r="AF5747" i="14" s="1"/>
  <c r="Y5748" i="14"/>
  <c r="AF5748" i="14" s="1"/>
  <c r="Y5749" i="14"/>
  <c r="AF5749" i="14" s="1"/>
  <c r="Y5750" i="14"/>
  <c r="AF5750" i="14" s="1"/>
  <c r="Y5751" i="14"/>
  <c r="AF5751" i="14" s="1"/>
  <c r="Y5752" i="14"/>
  <c r="AF5752" i="14" s="1"/>
  <c r="Y5753" i="14"/>
  <c r="AF5753" i="14" s="1"/>
  <c r="Y5754" i="14"/>
  <c r="AF5754" i="14" s="1"/>
  <c r="Y5755" i="14"/>
  <c r="AF5755" i="14" s="1"/>
  <c r="Y5756" i="14"/>
  <c r="AF5756" i="14" s="1"/>
  <c r="Y5757" i="14"/>
  <c r="AF5757" i="14" s="1"/>
  <c r="Y5758" i="14"/>
  <c r="AF5758" i="14" s="1"/>
  <c r="Y5759" i="14"/>
  <c r="AF5759" i="14" s="1"/>
  <c r="Y5760" i="14"/>
  <c r="AF5760" i="14" s="1"/>
  <c r="Y5761" i="14"/>
  <c r="AF5761" i="14" s="1"/>
  <c r="Y5762" i="14"/>
  <c r="AF5762" i="14" s="1"/>
  <c r="Y5763" i="14"/>
  <c r="AF5763" i="14" s="1"/>
  <c r="Y5764" i="14"/>
  <c r="AF5764" i="14" s="1"/>
  <c r="Y5765" i="14"/>
  <c r="AF5765" i="14" s="1"/>
  <c r="Y5766" i="14"/>
  <c r="AF5766" i="14" s="1"/>
  <c r="Y5767" i="14"/>
  <c r="AF5767" i="14" s="1"/>
  <c r="Y5768" i="14"/>
  <c r="AF5768" i="14" s="1"/>
  <c r="Y5769" i="14"/>
  <c r="AF5769" i="14" s="1"/>
  <c r="Y5770" i="14"/>
  <c r="AF5770" i="14" s="1"/>
  <c r="Y5771" i="14"/>
  <c r="AF5771" i="14" s="1"/>
  <c r="Y5772" i="14"/>
  <c r="AF5772" i="14" s="1"/>
  <c r="Y5773" i="14"/>
  <c r="AF5773" i="14" s="1"/>
  <c r="Y5774" i="14"/>
  <c r="AF5774" i="14" s="1"/>
  <c r="Y5775" i="14"/>
  <c r="AF5775" i="14" s="1"/>
  <c r="Y5776" i="14"/>
  <c r="AF5776" i="14" s="1"/>
  <c r="Y5777" i="14"/>
  <c r="AF5777" i="14" s="1"/>
  <c r="Y5778" i="14"/>
  <c r="AF5778" i="14" s="1"/>
  <c r="Y5779" i="14"/>
  <c r="AF5779" i="14" s="1"/>
  <c r="Y5780" i="14"/>
  <c r="AF5780" i="14" s="1"/>
  <c r="Y5781" i="14"/>
  <c r="AF5781" i="14" s="1"/>
  <c r="Y5782" i="14"/>
  <c r="AF5782" i="14" s="1"/>
  <c r="Y5783" i="14"/>
  <c r="AF5783" i="14" s="1"/>
  <c r="Y5784" i="14"/>
  <c r="AF5784" i="14" s="1"/>
  <c r="Y5785" i="14"/>
  <c r="AF5785" i="14" s="1"/>
  <c r="Y5786" i="14"/>
  <c r="AF5786" i="14" s="1"/>
  <c r="Y5787" i="14"/>
  <c r="AF5787" i="14" s="1"/>
  <c r="Y5788" i="14"/>
  <c r="AF5788" i="14" s="1"/>
  <c r="Y5789" i="14"/>
  <c r="AF5789" i="14" s="1"/>
  <c r="Y5790" i="14"/>
  <c r="AF5790" i="14" s="1"/>
  <c r="Y5791" i="14"/>
  <c r="AF5791" i="14" s="1"/>
  <c r="Y5792" i="14"/>
  <c r="AF5792" i="14" s="1"/>
  <c r="Y5793" i="14"/>
  <c r="AF5793" i="14" s="1"/>
  <c r="Y5794" i="14"/>
  <c r="AF5794" i="14" s="1"/>
  <c r="Y5795" i="14"/>
  <c r="AF5795" i="14" s="1"/>
  <c r="Y5796" i="14"/>
  <c r="AF5796" i="14" s="1"/>
  <c r="Y5797" i="14"/>
  <c r="AF5797" i="14" s="1"/>
  <c r="Y5798" i="14"/>
  <c r="AF5798" i="14" s="1"/>
  <c r="Y5799" i="14"/>
  <c r="AF5799" i="14" s="1"/>
  <c r="Y5800" i="14"/>
  <c r="AF5800" i="14" s="1"/>
  <c r="Y5801" i="14"/>
  <c r="AF5801" i="14" s="1"/>
  <c r="Y5802" i="14"/>
  <c r="AF5802" i="14" s="1"/>
  <c r="Y5803" i="14"/>
  <c r="AF5803" i="14" s="1"/>
  <c r="Y5804" i="14"/>
  <c r="AF5804" i="14" s="1"/>
  <c r="Y5805" i="14"/>
  <c r="AF5805" i="14" s="1"/>
  <c r="B3" i="15" l="1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2" i="15"/>
  <c r="Y1592" i="14"/>
  <c r="AF1592" i="14" s="1"/>
  <c r="Y2123" i="14"/>
  <c r="AF2123" i="14" s="1"/>
  <c r="Y2460" i="14"/>
  <c r="AF2460" i="14" s="1"/>
  <c r="Y2578" i="14"/>
  <c r="AF2578" i="14" s="1"/>
  <c r="Y2799" i="14"/>
  <c r="AF2799" i="14" s="1"/>
  <c r="Y3134" i="14"/>
  <c r="AF3134" i="14" s="1"/>
  <c r="Y3475" i="14"/>
  <c r="AF3475" i="14" s="1"/>
  <c r="Y3638" i="14"/>
  <c r="AF3638" i="14" s="1"/>
  <c r="Y4144" i="14"/>
  <c r="AF4144" i="14" s="1"/>
  <c r="Y4305" i="14"/>
  <c r="AF4305" i="14" s="1"/>
  <c r="Y4995" i="14"/>
  <c r="AF4995" i="14" s="1"/>
  <c r="Y5325" i="14"/>
  <c r="AF5325" i="14" s="1"/>
  <c r="Y156" i="14"/>
  <c r="AF156" i="14" s="1"/>
  <c r="Y391" i="14"/>
  <c r="AF391" i="14" s="1"/>
  <c r="Y563" i="14"/>
  <c r="AF563" i="14" s="1"/>
  <c r="Y1211" i="14"/>
  <c r="AF1211" i="14" s="1"/>
  <c r="Y1487" i="14"/>
  <c r="AF1487" i="14" s="1"/>
  <c r="Y1593" i="14"/>
  <c r="AF1593" i="14" s="1"/>
  <c r="Y1904" i="14"/>
  <c r="AF1904" i="14" s="1"/>
  <c r="Y2038" i="14"/>
  <c r="AF2038" i="14" s="1"/>
  <c r="Y2683" i="14"/>
  <c r="AF2683" i="14" s="1"/>
  <c r="Y2800" i="14"/>
  <c r="AF2800" i="14" s="1"/>
  <c r="Y3329" i="14"/>
  <c r="AF3329" i="14" s="1"/>
  <c r="Y3476" i="14"/>
  <c r="AF3476" i="14" s="1"/>
  <c r="Y4024" i="14"/>
  <c r="AF4024" i="14" s="1"/>
  <c r="Y4145" i="14"/>
  <c r="AF4145" i="14" s="1"/>
  <c r="Y4478" i="14"/>
  <c r="AF4478" i="14" s="1"/>
  <c r="Y5018" i="14"/>
  <c r="AF5018" i="14" s="1"/>
  <c r="Y5143" i="14"/>
  <c r="AF5143" i="14" s="1"/>
  <c r="Y5639" i="14"/>
  <c r="AF5639" i="14" s="1"/>
  <c r="Y5672" i="14"/>
  <c r="AF5672" i="14" s="1"/>
  <c r="Y3" i="14"/>
  <c r="AF3" i="14" s="1"/>
  <c r="Y447" i="14"/>
  <c r="AF447" i="14" s="1"/>
  <c r="Y651" i="14"/>
  <c r="AF651" i="14" s="1"/>
  <c r="Y1081" i="14"/>
  <c r="AF1081" i="14" s="1"/>
  <c r="Y1159" i="14"/>
  <c r="AF1159" i="14" s="1"/>
  <c r="Y1292" i="14"/>
  <c r="AF1292" i="14" s="1"/>
  <c r="Y1594" i="14"/>
  <c r="AF1594" i="14" s="1"/>
  <c r="Y1905" i="14"/>
  <c r="AF1905" i="14" s="1"/>
  <c r="Y2288" i="14"/>
  <c r="AF2288" i="14" s="1"/>
  <c r="Y2461" i="14"/>
  <c r="AF2461" i="14" s="1"/>
  <c r="Y2653" i="14"/>
  <c r="AF2653" i="14" s="1"/>
  <c r="Y3009" i="14"/>
  <c r="AF3009" i="14" s="1"/>
  <c r="Y3135" i="14"/>
  <c r="AF3135" i="14" s="1"/>
  <c r="Y3662" i="14"/>
  <c r="AF3662" i="14" s="1"/>
  <c r="Y4146" i="14"/>
  <c r="AF4146" i="14" s="1"/>
  <c r="Y4327" i="14"/>
  <c r="AF4327" i="14" s="1"/>
  <c r="Y4689" i="14"/>
  <c r="AF4689" i="14" s="1"/>
  <c r="Y4811" i="14"/>
  <c r="AF4811" i="14" s="1"/>
  <c r="Y5133" i="14"/>
  <c r="AF5133" i="14" s="1"/>
  <c r="Y5616" i="14"/>
  <c r="AF5616" i="14" s="1"/>
  <c r="Y5640" i="14"/>
  <c r="AF5640" i="14" s="1"/>
  <c r="Y5673" i="14"/>
  <c r="AF5673" i="14" s="1"/>
  <c r="Y4" i="14"/>
  <c r="AF4" i="14" s="1"/>
  <c r="Y258" i="14"/>
  <c r="AF258" i="14" s="1"/>
  <c r="Y448" i="14"/>
  <c r="AF448" i="14" s="1"/>
  <c r="Y1160" i="14"/>
  <c r="AF1160" i="14" s="1"/>
  <c r="Y1595" i="14"/>
  <c r="AF1595" i="14" s="1"/>
  <c r="Y1862" i="14"/>
  <c r="AF1862" i="14" s="1"/>
  <c r="Y2001" i="14"/>
  <c r="AF2001" i="14" s="1"/>
  <c r="Y2196" i="14"/>
  <c r="AF2196" i="14" s="1"/>
  <c r="Y2429" i="14"/>
  <c r="AF2429" i="14" s="1"/>
  <c r="Y2654" i="14"/>
  <c r="AF2654" i="14" s="1"/>
  <c r="Y3136" i="14"/>
  <c r="AF3136" i="14" s="1"/>
  <c r="Y3477" i="14"/>
  <c r="AF3477" i="14" s="1"/>
  <c r="Y3663" i="14"/>
  <c r="AF3663" i="14" s="1"/>
  <c r="Y4025" i="14"/>
  <c r="AF4025" i="14" s="1"/>
  <c r="Y4479" i="14"/>
  <c r="AF4479" i="14" s="1"/>
  <c r="Y4812" i="14"/>
  <c r="AF4812" i="14" s="1"/>
  <c r="Y4996" i="14"/>
  <c r="AF4996" i="14" s="1"/>
  <c r="Y5326" i="14"/>
  <c r="AF5326" i="14" s="1"/>
  <c r="Y5674" i="14"/>
  <c r="AF5674" i="14" s="1"/>
  <c r="Y564" i="14"/>
  <c r="AF564" i="14" s="1"/>
  <c r="Y765" i="14"/>
  <c r="AF765" i="14" s="1"/>
  <c r="Y2462" i="14"/>
  <c r="AF2462" i="14" s="1"/>
  <c r="Y2611" i="14"/>
  <c r="AF2611" i="14" s="1"/>
  <c r="Y3137" i="14"/>
  <c r="AF3137" i="14" s="1"/>
  <c r="Y3478" i="14"/>
  <c r="AF3478" i="14" s="1"/>
  <c r="Y3639" i="14"/>
  <c r="AF3639" i="14" s="1"/>
  <c r="Y4147" i="14"/>
  <c r="AF4147" i="14" s="1"/>
  <c r="Y4306" i="14"/>
  <c r="AF4306" i="14" s="1"/>
  <c r="Y5144" i="14"/>
  <c r="AF5144" i="14" s="1"/>
  <c r="Y5308" i="14"/>
  <c r="AF5308" i="14" s="1"/>
  <c r="Y5675" i="14"/>
  <c r="AF5675" i="14" s="1"/>
  <c r="Y5" i="14"/>
  <c r="AF5" i="14" s="1"/>
  <c r="Y935" i="14"/>
  <c r="AF935" i="14" s="1"/>
  <c r="Y1332" i="14"/>
  <c r="AF1332" i="14" s="1"/>
  <c r="Y2289" i="14"/>
  <c r="AF2289" i="14" s="1"/>
  <c r="Y2463" i="14"/>
  <c r="AF2463" i="14" s="1"/>
  <c r="Y2612" i="14"/>
  <c r="AF2612" i="14" s="1"/>
  <c r="Y3479" i="14"/>
  <c r="AF3479" i="14" s="1"/>
  <c r="Y3640" i="14"/>
  <c r="AF3640" i="14" s="1"/>
  <c r="Y4148" i="14"/>
  <c r="AF4148" i="14" s="1"/>
  <c r="Y4307" i="14"/>
  <c r="AF4307" i="14" s="1"/>
  <c r="Y4480" i="14"/>
  <c r="AF4480" i="14" s="1"/>
  <c r="Y5145" i="14"/>
  <c r="AF5145" i="14" s="1"/>
  <c r="Y5309" i="14"/>
  <c r="AF5309" i="14" s="1"/>
  <c r="Y5641" i="14"/>
  <c r="AF5641" i="14" s="1"/>
  <c r="Y392" i="14"/>
  <c r="AF392" i="14" s="1"/>
  <c r="Y565" i="14"/>
  <c r="AF565" i="14" s="1"/>
  <c r="Y1212" i="14"/>
  <c r="AF1212" i="14" s="1"/>
  <c r="Y2039" i="14"/>
  <c r="AF2039" i="14" s="1"/>
  <c r="Y2464" i="14"/>
  <c r="AF2464" i="14" s="1"/>
  <c r="Y3010" i="14"/>
  <c r="AF3010" i="14" s="1"/>
  <c r="Y3611" i="14"/>
  <c r="AF3611" i="14" s="1"/>
  <c r="Y4026" i="14"/>
  <c r="AF4026" i="14" s="1"/>
  <c r="Y4149" i="14"/>
  <c r="AF4149" i="14" s="1"/>
  <c r="Y4666" i="14"/>
  <c r="AF4666" i="14" s="1"/>
  <c r="Y4804" i="14"/>
  <c r="AF4804" i="14" s="1"/>
  <c r="Y5146" i="14"/>
  <c r="AF5146" i="14" s="1"/>
  <c r="Y5354" i="14"/>
  <c r="AF5354" i="14" s="1"/>
  <c r="Y5594" i="14"/>
  <c r="AF5594" i="14" s="1"/>
  <c r="Y711" i="14"/>
  <c r="AF711" i="14" s="1"/>
  <c r="Y2040" i="14"/>
  <c r="AF2040" i="14" s="1"/>
  <c r="Y2290" i="14"/>
  <c r="AF2290" i="14" s="1"/>
  <c r="Y2465" i="14"/>
  <c r="AF2465" i="14" s="1"/>
  <c r="Y2613" i="14"/>
  <c r="AF2613" i="14" s="1"/>
  <c r="Y3138" i="14"/>
  <c r="AF3138" i="14" s="1"/>
  <c r="Y3297" i="14"/>
  <c r="AF3297" i="14" s="1"/>
  <c r="Y3809" i="14"/>
  <c r="AF3809" i="14" s="1"/>
  <c r="Y4150" i="14"/>
  <c r="AF4150" i="14" s="1"/>
  <c r="Y4308" i="14"/>
  <c r="AF4308" i="14" s="1"/>
  <c r="Y4813" i="14"/>
  <c r="AF4813" i="14" s="1"/>
  <c r="Y4976" i="14"/>
  <c r="AF4976" i="14" s="1"/>
  <c r="Y5629" i="14"/>
  <c r="AF5629" i="14" s="1"/>
  <c r="Y5642" i="14"/>
  <c r="AF5642" i="14" s="1"/>
  <c r="Y259" i="14"/>
  <c r="AF259" i="14" s="1"/>
  <c r="Y1906" i="14"/>
  <c r="AF1906" i="14" s="1"/>
  <c r="Y2466" i="14"/>
  <c r="AF2466" i="14" s="1"/>
  <c r="Y2801" i="14"/>
  <c r="AF2801" i="14" s="1"/>
  <c r="Y3011" i="14"/>
  <c r="AF3011" i="14" s="1"/>
  <c r="Y3641" i="14"/>
  <c r="AF3641" i="14" s="1"/>
  <c r="Y4027" i="14"/>
  <c r="AF4027" i="14" s="1"/>
  <c r="Y4481" i="14"/>
  <c r="AF4481" i="14" s="1"/>
  <c r="Y4690" i="14"/>
  <c r="AF4690" i="14" s="1"/>
  <c r="Y5019" i="14"/>
  <c r="AF5019" i="14" s="1"/>
  <c r="Y5147" i="14"/>
  <c r="AF5147" i="14" s="1"/>
  <c r="Y712" i="14"/>
  <c r="AF712" i="14" s="1"/>
  <c r="Y1448" i="14"/>
  <c r="AF1448" i="14" s="1"/>
  <c r="Y2614" i="14"/>
  <c r="AF2614" i="14" s="1"/>
  <c r="Y3077" i="14"/>
  <c r="AF3077" i="14" s="1"/>
  <c r="Y3139" i="14"/>
  <c r="AF3139" i="14" s="1"/>
  <c r="Y3388" i="14"/>
  <c r="AF3388" i="14" s="1"/>
  <c r="Y4151" i="14"/>
  <c r="AF4151" i="14" s="1"/>
  <c r="Y4401" i="14"/>
  <c r="AF4401" i="14" s="1"/>
  <c r="Y5070" i="14"/>
  <c r="AF5070" i="14" s="1"/>
  <c r="Y5148" i="14"/>
  <c r="AF5148" i="14" s="1"/>
  <c r="Y5396" i="14"/>
  <c r="AF5396" i="14" s="1"/>
  <c r="Y5484" i="14"/>
  <c r="AF5484" i="14" s="1"/>
  <c r="Y6" i="14"/>
  <c r="AF6" i="14" s="1"/>
  <c r="Y200" i="14"/>
  <c r="AF200" i="14" s="1"/>
  <c r="Y393" i="14"/>
  <c r="AF393" i="14" s="1"/>
  <c r="Y713" i="14"/>
  <c r="AF713" i="14" s="1"/>
  <c r="Y1161" i="14"/>
  <c r="AF1161" i="14" s="1"/>
  <c r="Y1333" i="14"/>
  <c r="AF1333" i="14" s="1"/>
  <c r="Y1506" i="14"/>
  <c r="AF1506" i="14" s="1"/>
  <c r="Y1596" i="14"/>
  <c r="AF1596" i="14" s="1"/>
  <c r="Y1748" i="14"/>
  <c r="AF1748" i="14" s="1"/>
  <c r="Y2579" i="14"/>
  <c r="AF2579" i="14" s="1"/>
  <c r="Y3078" i="14"/>
  <c r="AF3078" i="14" s="1"/>
  <c r="Y3140" i="14"/>
  <c r="AF3140" i="14" s="1"/>
  <c r="Y3689" i="14"/>
  <c r="AF3689" i="14" s="1"/>
  <c r="Y3797" i="14"/>
  <c r="AF3797" i="14" s="1"/>
  <c r="Y4739" i="14"/>
  <c r="AF4739" i="14" s="1"/>
  <c r="Y4814" i="14"/>
  <c r="AF4814" i="14" s="1"/>
  <c r="Y5397" i="14"/>
  <c r="AF5397" i="14" s="1"/>
  <c r="Y5485" i="14"/>
  <c r="AF5485" i="14" s="1"/>
  <c r="Y5676" i="14"/>
  <c r="AF5676" i="14" s="1"/>
  <c r="Y7" i="14"/>
  <c r="AF7" i="14" s="1"/>
  <c r="Y260" i="14"/>
  <c r="AF260" i="14" s="1"/>
  <c r="Y449" i="14"/>
  <c r="AF449" i="14" s="1"/>
  <c r="Y766" i="14"/>
  <c r="AF766" i="14" s="1"/>
  <c r="Y999" i="14"/>
  <c r="AF999" i="14" s="1"/>
  <c r="Y1213" i="14"/>
  <c r="AF1213" i="14" s="1"/>
  <c r="Y1597" i="14"/>
  <c r="AF1597" i="14" s="1"/>
  <c r="Y1907" i="14"/>
  <c r="AF1907" i="14" s="1"/>
  <c r="Y2124" i="14"/>
  <c r="AF2124" i="14" s="1"/>
  <c r="Y2197" i="14"/>
  <c r="AF2197" i="14" s="1"/>
  <c r="Y3079" i="14"/>
  <c r="AF3079" i="14" s="1"/>
  <c r="Y3141" i="14"/>
  <c r="AF3141" i="14" s="1"/>
  <c r="Y3690" i="14"/>
  <c r="AF3690" i="14" s="1"/>
  <c r="Y3798" i="14"/>
  <c r="AF3798" i="14" s="1"/>
  <c r="Y4152" i="14"/>
  <c r="AF4152" i="14" s="1"/>
  <c r="Y4691" i="14"/>
  <c r="AF4691" i="14" s="1"/>
  <c r="Y4949" i="14"/>
  <c r="AF4949" i="14" s="1"/>
  <c r="Y5398" i="14"/>
  <c r="AF5398" i="14" s="1"/>
  <c r="Y5486" i="14"/>
  <c r="AF5486" i="14" s="1"/>
  <c r="Y5643" i="14"/>
  <c r="AF5643" i="14" s="1"/>
  <c r="Y201" i="14"/>
  <c r="AF201" i="14" s="1"/>
  <c r="Y394" i="14"/>
  <c r="AF394" i="14" s="1"/>
  <c r="Y501" i="14"/>
  <c r="AF501" i="14" s="1"/>
  <c r="Y936" i="14"/>
  <c r="AF936" i="14" s="1"/>
  <c r="Y1082" i="14"/>
  <c r="AF1082" i="14" s="1"/>
  <c r="Y1598" i="14"/>
  <c r="AF1598" i="14" s="1"/>
  <c r="Y1908" i="14"/>
  <c r="AF1908" i="14" s="1"/>
  <c r="Y2041" i="14"/>
  <c r="AF2041" i="14" s="1"/>
  <c r="Y2198" i="14"/>
  <c r="AF2198" i="14" s="1"/>
  <c r="Y2467" i="14"/>
  <c r="AF2467" i="14" s="1"/>
  <c r="Y2802" i="14"/>
  <c r="AF2802" i="14" s="1"/>
  <c r="Y3142" i="14"/>
  <c r="AF3142" i="14" s="1"/>
  <c r="Y3389" i="14"/>
  <c r="AF3389" i="14" s="1"/>
  <c r="Y3664" i="14"/>
  <c r="AF3664" i="14" s="1"/>
  <c r="Y3992" i="14"/>
  <c r="AF3992" i="14" s="1"/>
  <c r="Y4153" i="14"/>
  <c r="AF4153" i="14" s="1"/>
  <c r="Y4692" i="14"/>
  <c r="AF4692" i="14" s="1"/>
  <c r="Y4997" i="14"/>
  <c r="AF4997" i="14" s="1"/>
  <c r="Y5487" i="14"/>
  <c r="AF5487" i="14" s="1"/>
  <c r="Y261" i="14"/>
  <c r="AF261" i="14" s="1"/>
  <c r="Y767" i="14"/>
  <c r="AF767" i="14" s="1"/>
  <c r="Y1334" i="14"/>
  <c r="AF1334" i="14" s="1"/>
  <c r="Y1909" i="14"/>
  <c r="AF1909" i="14" s="1"/>
  <c r="Y2468" i="14"/>
  <c r="AF2468" i="14" s="1"/>
  <c r="Y2732" i="14"/>
  <c r="AF2732" i="14" s="1"/>
  <c r="Y3143" i="14"/>
  <c r="AF3143" i="14" s="1"/>
  <c r="Y3298" i="14"/>
  <c r="AF3298" i="14" s="1"/>
  <c r="Y3734" i="14"/>
  <c r="AF3734" i="14" s="1"/>
  <c r="Y4072" i="14"/>
  <c r="AF4072" i="14" s="1"/>
  <c r="Y4815" i="14"/>
  <c r="AF4815" i="14" s="1"/>
  <c r="Y5071" i="14"/>
  <c r="AF5071" i="14" s="1"/>
  <c r="Y5399" i="14"/>
  <c r="AF5399" i="14" s="1"/>
  <c r="Y5488" i="14"/>
  <c r="AF5488" i="14" s="1"/>
  <c r="Y202" i="14"/>
  <c r="AF202" i="14" s="1"/>
  <c r="Y566" i="14"/>
  <c r="AF566" i="14" s="1"/>
  <c r="Y652" i="14"/>
  <c r="AF652" i="14" s="1"/>
  <c r="Y1000" i="14"/>
  <c r="AF1000" i="14" s="1"/>
  <c r="Y1449" i="14"/>
  <c r="AF1449" i="14" s="1"/>
  <c r="Y1683" i="14"/>
  <c r="AF1683" i="14" s="1"/>
  <c r="Y2291" i="14"/>
  <c r="AF2291" i="14" s="1"/>
  <c r="Y2615" i="14"/>
  <c r="AF2615" i="14" s="1"/>
  <c r="Y2803" i="14"/>
  <c r="AF2803" i="14" s="1"/>
  <c r="Y3390" i="14"/>
  <c r="AF3390" i="14" s="1"/>
  <c r="Y3480" i="14"/>
  <c r="AF3480" i="14" s="1"/>
  <c r="Y4073" i="14"/>
  <c r="AF4073" i="14" s="1"/>
  <c r="Y4154" i="14"/>
  <c r="AF4154" i="14" s="1"/>
  <c r="Y4482" i="14"/>
  <c r="AF4482" i="14" s="1"/>
  <c r="Y4740" i="14"/>
  <c r="AF4740" i="14" s="1"/>
  <c r="Y5072" i="14"/>
  <c r="AF5072" i="14" s="1"/>
  <c r="Y5677" i="14"/>
  <c r="AF5677" i="14" s="1"/>
  <c r="Y262" i="14"/>
  <c r="AF262" i="14" s="1"/>
  <c r="Y2469" i="14"/>
  <c r="AF2469" i="14" s="1"/>
  <c r="Y2804" i="14"/>
  <c r="AF2804" i="14" s="1"/>
  <c r="Y2964" i="14"/>
  <c r="AF2964" i="14" s="1"/>
  <c r="Y3481" i="14"/>
  <c r="AF3481" i="14" s="1"/>
  <c r="Y3642" i="14"/>
  <c r="AF3642" i="14" s="1"/>
  <c r="Y4483" i="14"/>
  <c r="AF4483" i="14" s="1"/>
  <c r="Y4641" i="14"/>
  <c r="AF4641" i="14" s="1"/>
  <c r="Y4667" i="14"/>
  <c r="AF4667" i="14" s="1"/>
  <c r="Y5149" i="14"/>
  <c r="AF5149" i="14" s="1"/>
  <c r="Y5310" i="14"/>
  <c r="AF5310" i="14" s="1"/>
  <c r="Y8" i="14"/>
  <c r="AF8" i="14" s="1"/>
  <c r="Y157" i="14"/>
  <c r="AF157" i="14" s="1"/>
  <c r="Y768" i="14"/>
  <c r="AF768" i="14" s="1"/>
  <c r="Y1507" i="14"/>
  <c r="AF1507" i="14" s="1"/>
  <c r="Y2002" i="14"/>
  <c r="AF2002" i="14" s="1"/>
  <c r="Y2199" i="14"/>
  <c r="AF2199" i="14" s="1"/>
  <c r="Y2361" i="14"/>
  <c r="AF2361" i="14" s="1"/>
  <c r="Y2684" i="14"/>
  <c r="AF2684" i="14" s="1"/>
  <c r="Y2805" i="14"/>
  <c r="AF2805" i="14" s="1"/>
  <c r="Y3349" i="14"/>
  <c r="AF3349" i="14" s="1"/>
  <c r="Y3735" i="14"/>
  <c r="AF3735" i="14" s="1"/>
  <c r="Y3810" i="14"/>
  <c r="AF3810" i="14" s="1"/>
  <c r="Y4359" i="14"/>
  <c r="AF4359" i="14" s="1"/>
  <c r="Y4616" i="14"/>
  <c r="AF4616" i="14" s="1"/>
  <c r="Y4950" i="14"/>
  <c r="AF4950" i="14" s="1"/>
  <c r="Y9" i="14"/>
  <c r="AF9" i="14" s="1"/>
  <c r="Y502" i="14"/>
  <c r="AF502" i="14" s="1"/>
  <c r="Y1314" i="14"/>
  <c r="AF1314" i="14" s="1"/>
  <c r="Y1783" i="14"/>
  <c r="Y1910" i="14"/>
  <c r="AF1910" i="14" s="1"/>
  <c r="Y2125" i="14"/>
  <c r="AF2125" i="14" s="1"/>
  <c r="Y2250" i="14"/>
  <c r="AF2250" i="14" s="1"/>
  <c r="Y2470" i="14"/>
  <c r="AF2470" i="14" s="1"/>
  <c r="Y2806" i="14"/>
  <c r="AF2806" i="14" s="1"/>
  <c r="Y3144" i="14"/>
  <c r="AF3144" i="14" s="1"/>
  <c r="Y3350" i="14"/>
  <c r="AF3350" i="14" s="1"/>
  <c r="Y3665" i="14"/>
  <c r="AF3665" i="14" s="1"/>
  <c r="Y4155" i="14"/>
  <c r="AF4155" i="14" s="1"/>
  <c r="Y4328" i="14"/>
  <c r="AF4328" i="14" s="1"/>
  <c r="Y4668" i="14"/>
  <c r="AF4668" i="14" s="1"/>
  <c r="Y4998" i="14"/>
  <c r="AF4998" i="14" s="1"/>
  <c r="Y5489" i="14"/>
  <c r="AF5489" i="14" s="1"/>
  <c r="Y5644" i="14"/>
  <c r="AF5644" i="14" s="1"/>
  <c r="Y5678" i="14"/>
  <c r="AF5678" i="14" s="1"/>
  <c r="Y203" i="14"/>
  <c r="AF203" i="14" s="1"/>
  <c r="Y937" i="14"/>
  <c r="AF937" i="14" s="1"/>
  <c r="Y1599" i="14"/>
  <c r="AF1599" i="14" s="1"/>
  <c r="Y1728" i="14"/>
  <c r="AF1728" i="14" s="1"/>
  <c r="Y1833" i="14"/>
  <c r="AF1833" i="14" s="1"/>
  <c r="Y2362" i="14"/>
  <c r="AF2362" i="14" s="1"/>
  <c r="Y3080" i="14"/>
  <c r="AF3080" i="14" s="1"/>
  <c r="Y3145" i="14"/>
  <c r="AF3145" i="14" s="1"/>
  <c r="Y3691" i="14"/>
  <c r="AF3691" i="14" s="1"/>
  <c r="Y3811" i="14"/>
  <c r="AF3811" i="14" s="1"/>
  <c r="Y4074" i="14"/>
  <c r="AF4074" i="14" s="1"/>
  <c r="Y4156" i="14"/>
  <c r="AF4156" i="14" s="1"/>
  <c r="Y4402" i="14"/>
  <c r="AF4402" i="14" s="1"/>
  <c r="Y5073" i="14"/>
  <c r="AF5073" i="14" s="1"/>
  <c r="Y263" i="14"/>
  <c r="AF263" i="14" s="1"/>
  <c r="Y714" i="14"/>
  <c r="AF714" i="14" s="1"/>
  <c r="Y1335" i="14"/>
  <c r="AF1335" i="14" s="1"/>
  <c r="Y1784" i="14"/>
  <c r="AF1784" i="14" s="1"/>
  <c r="Y2200" i="14"/>
  <c r="AF2200" i="14" s="1"/>
  <c r="Y2471" i="14"/>
  <c r="AF2471" i="14" s="1"/>
  <c r="Y2807" i="14"/>
  <c r="AF2807" i="14" s="1"/>
  <c r="Y3351" i="14"/>
  <c r="AF3351" i="14" s="1"/>
  <c r="Y3482" i="14"/>
  <c r="AF3482" i="14" s="1"/>
  <c r="Y4028" i="14"/>
  <c r="AF4028" i="14" s="1"/>
  <c r="Y4157" i="14"/>
  <c r="AF4157" i="14" s="1"/>
  <c r="Y4484" i="14"/>
  <c r="AF4484" i="14" s="1"/>
  <c r="Y4999" i="14"/>
  <c r="AF4999" i="14" s="1"/>
  <c r="Y5327" i="14"/>
  <c r="AF5327" i="14" s="1"/>
  <c r="Y5454" i="14"/>
  <c r="AF5454" i="14" s="1"/>
  <c r="Y10" i="14"/>
  <c r="AF10" i="14" s="1"/>
  <c r="Y503" i="14"/>
  <c r="AF503" i="14" s="1"/>
  <c r="Y715" i="14"/>
  <c r="AF715" i="14" s="1"/>
  <c r="Y938" i="14"/>
  <c r="AF938" i="14" s="1"/>
  <c r="Y1136" i="14"/>
  <c r="AF1136" i="14" s="1"/>
  <c r="Y1508" i="14"/>
  <c r="AF1508" i="14" s="1"/>
  <c r="Y1785" i="14"/>
  <c r="AF1785" i="14" s="1"/>
  <c r="Y2042" i="14"/>
  <c r="AF2042" i="14" s="1"/>
  <c r="Y2292" i="14"/>
  <c r="AF2292" i="14" s="1"/>
  <c r="Y2685" i="14"/>
  <c r="AF2685" i="14" s="1"/>
  <c r="Y3012" i="14"/>
  <c r="AF3012" i="14" s="1"/>
  <c r="Y3352" i="14"/>
  <c r="AF3352" i="14" s="1"/>
  <c r="Y3483" i="14"/>
  <c r="AF3483" i="14" s="1"/>
  <c r="Y3812" i="14"/>
  <c r="AF3812" i="14" s="1"/>
  <c r="Y4029" i="14"/>
  <c r="AF4029" i="14" s="1"/>
  <c r="Y4309" i="14"/>
  <c r="AF4309" i="14" s="1"/>
  <c r="Y4816" i="14"/>
  <c r="AF4816" i="14" s="1"/>
  <c r="Y5150" i="14"/>
  <c r="AF5150" i="14" s="1"/>
  <c r="Y5455" i="14"/>
  <c r="AF5455" i="14" s="1"/>
  <c r="Y5679" i="14"/>
  <c r="AF5679" i="14" s="1"/>
  <c r="Y395" i="14"/>
  <c r="AF395" i="14" s="1"/>
  <c r="Y716" i="14"/>
  <c r="AF716" i="14" s="1"/>
  <c r="Y839" i="14"/>
  <c r="AF839" i="14" s="1"/>
  <c r="Y1162" i="14"/>
  <c r="AF1162" i="14" s="1"/>
  <c r="Y1509" i="14"/>
  <c r="AF1509" i="14" s="1"/>
  <c r="Y1571" i="14"/>
  <c r="Y2414" i="14"/>
  <c r="AF2414" i="14" s="1"/>
  <c r="Y2686" i="14"/>
  <c r="AF2686" i="14" s="1"/>
  <c r="Y3391" i="14"/>
  <c r="AF3391" i="14" s="1"/>
  <c r="Y3736" i="14"/>
  <c r="AF3736" i="14" s="1"/>
  <c r="Y3813" i="14"/>
  <c r="AF3813" i="14" s="1"/>
  <c r="Y4485" i="14"/>
  <c r="AF4485" i="14" s="1"/>
  <c r="Y4741" i="14"/>
  <c r="AF4741" i="14" s="1"/>
  <c r="Y5151" i="14"/>
  <c r="AF5151" i="14" s="1"/>
  <c r="Y5400" i="14"/>
  <c r="AF5400" i="14" s="1"/>
  <c r="Y5456" i="14"/>
  <c r="AF5456" i="14" s="1"/>
  <c r="Y5490" i="14"/>
  <c r="AF5490" i="14" s="1"/>
  <c r="Y158" i="14"/>
  <c r="AF158" i="14" s="1"/>
  <c r="Y653" i="14"/>
  <c r="AF653" i="14" s="1"/>
  <c r="Y769" i="14"/>
  <c r="AF769" i="14" s="1"/>
  <c r="Y1214" i="14"/>
  <c r="AF1214" i="14" s="1"/>
  <c r="Y1336" i="14"/>
  <c r="AF1336" i="14" s="1"/>
  <c r="Y2616" i="14"/>
  <c r="AF2616" i="14" s="1"/>
  <c r="Y2808" i="14"/>
  <c r="AF2808" i="14" s="1"/>
  <c r="Y2965" i="14"/>
  <c r="AF2965" i="14" s="1"/>
  <c r="Y3484" i="14"/>
  <c r="AF3484" i="14" s="1"/>
  <c r="Y3643" i="14"/>
  <c r="AF3643" i="14" s="1"/>
  <c r="Y3993" i="14"/>
  <c r="AF3993" i="14" s="1"/>
  <c r="Y4486" i="14"/>
  <c r="AF4486" i="14" s="1"/>
  <c r="Y4642" i="14"/>
  <c r="AF4642" i="14" s="1"/>
  <c r="Y4817" i="14"/>
  <c r="AF4817" i="14" s="1"/>
  <c r="Y5401" i="14"/>
  <c r="AF5401" i="14" s="1"/>
  <c r="Y5630" i="14"/>
  <c r="AF5630" i="14" s="1"/>
  <c r="Y396" i="14"/>
  <c r="AF396" i="14" s="1"/>
  <c r="Y567" i="14"/>
  <c r="AF567" i="14" s="1"/>
  <c r="Y654" i="14"/>
  <c r="AF654" i="14" s="1"/>
  <c r="Y1001" i="14"/>
  <c r="AF1001" i="14" s="1"/>
  <c r="Y1337" i="14"/>
  <c r="AF1337" i="14" s="1"/>
  <c r="Y1488" i="14"/>
  <c r="AF1488" i="14" s="1"/>
  <c r="Y1911" i="14"/>
  <c r="AF1911" i="14" s="1"/>
  <c r="Y2293" i="14"/>
  <c r="AF2293" i="14" s="1"/>
  <c r="Y2809" i="14"/>
  <c r="AF2809" i="14" s="1"/>
  <c r="Y3146" i="14"/>
  <c r="AF3146" i="14" s="1"/>
  <c r="Y3612" i="14"/>
  <c r="AF3612" i="14" s="1"/>
  <c r="Y3814" i="14"/>
  <c r="AF3814" i="14" s="1"/>
  <c r="Y3994" i="14"/>
  <c r="AF3994" i="14" s="1"/>
  <c r="Y4329" i="14"/>
  <c r="AF4329" i="14" s="1"/>
  <c r="Y4693" i="14"/>
  <c r="AF4693" i="14" s="1"/>
  <c r="Y5152" i="14"/>
  <c r="AF5152" i="14" s="1"/>
  <c r="Y11" i="14"/>
  <c r="AF11" i="14" s="1"/>
  <c r="Y327" i="14"/>
  <c r="AF327" i="14" s="1"/>
  <c r="Y1510" i="14"/>
  <c r="AF1510" i="14" s="1"/>
  <c r="Y1572" i="14"/>
  <c r="AF1572" i="14" s="1"/>
  <c r="Y1684" i="14"/>
  <c r="AF1684" i="14" s="1"/>
  <c r="Y1912" i="14"/>
  <c r="AF1912" i="14" s="1"/>
  <c r="Y2472" i="14"/>
  <c r="AF2472" i="14" s="1"/>
  <c r="Y2981" i="14"/>
  <c r="AF2981" i="14" s="1"/>
  <c r="Y3353" i="14"/>
  <c r="AF3353" i="14" s="1"/>
  <c r="Y3666" i="14"/>
  <c r="AF3666" i="14" s="1"/>
  <c r="Y4288" i="14"/>
  <c r="AF4288" i="14" s="1"/>
  <c r="Y4360" i="14"/>
  <c r="AF4360" i="14" s="1"/>
  <c r="Y4818" i="14"/>
  <c r="Y5000" i="14"/>
  <c r="AF5000" i="14" s="1"/>
  <c r="Y5491" i="14"/>
  <c r="AF5491" i="14" s="1"/>
  <c r="Y12" i="14"/>
  <c r="AF12" i="14" s="1"/>
  <c r="Y450" i="14"/>
  <c r="AF450" i="14" s="1"/>
  <c r="Y504" i="14"/>
  <c r="AF504" i="14" s="1"/>
  <c r="Y1137" i="14"/>
  <c r="AF1137" i="14" s="1"/>
  <c r="Y1315" i="14"/>
  <c r="AF1315" i="14" s="1"/>
  <c r="Y1573" i="14"/>
  <c r="AF1573" i="14" s="1"/>
  <c r="Y1685" i="14"/>
  <c r="AF1685" i="14" s="1"/>
  <c r="Y2003" i="14"/>
  <c r="AF2003" i="14" s="1"/>
  <c r="Y2251" i="14"/>
  <c r="AF2251" i="14" s="1"/>
  <c r="Y2655" i="14"/>
  <c r="AF2655" i="14" s="1"/>
  <c r="Y3013" i="14"/>
  <c r="AF3013" i="14" s="1"/>
  <c r="Y3147" i="14"/>
  <c r="AF3147" i="14" s="1"/>
  <c r="Y3692" i="14"/>
  <c r="AF3692" i="14" s="1"/>
  <c r="Y4158" i="14"/>
  <c r="AF4158" i="14" s="1"/>
  <c r="Y4361" i="14"/>
  <c r="AF4361" i="14" s="1"/>
  <c r="Y4617" i="14"/>
  <c r="AF4617" i="14" s="1"/>
  <c r="Y4643" i="14"/>
  <c r="AF4643" i="14" s="1"/>
  <c r="Y4819" i="14"/>
  <c r="AF4819" i="14" s="1"/>
  <c r="Y5153" i="14"/>
  <c r="AF5153" i="14" s="1"/>
  <c r="Y5492" i="14"/>
  <c r="AF5492" i="14" s="1"/>
  <c r="Y5631" i="14"/>
  <c r="AF5631" i="14" s="1"/>
  <c r="Y5645" i="14"/>
  <c r="AF5645" i="14" s="1"/>
  <c r="Y1083" i="14"/>
  <c r="AF1083" i="14" s="1"/>
  <c r="Y1215" i="14"/>
  <c r="AF1215" i="14" s="1"/>
  <c r="Y1338" i="14"/>
  <c r="AF1338" i="14" s="1"/>
  <c r="Y1686" i="14"/>
  <c r="AF1686" i="14" s="1"/>
  <c r="Y2252" i="14"/>
  <c r="AF2252" i="14" s="1"/>
  <c r="Y2473" i="14"/>
  <c r="AF2473" i="14" s="1"/>
  <c r="Y2810" i="14"/>
  <c r="AF2810" i="14" s="1"/>
  <c r="Y3354" i="14"/>
  <c r="AF3354" i="14" s="1"/>
  <c r="Y3485" i="14"/>
  <c r="AF3485" i="14" s="1"/>
  <c r="Y4030" i="14"/>
  <c r="AF4030" i="14" s="1"/>
  <c r="Y4362" i="14"/>
  <c r="Y4487" i="14"/>
  <c r="AF4487" i="14" s="1"/>
  <c r="Y5020" i="14"/>
  <c r="AF5020" i="14" s="1"/>
  <c r="Y5154" i="14"/>
  <c r="AF5154" i="14" s="1"/>
  <c r="Y397" i="14"/>
  <c r="AF397" i="14" s="1"/>
  <c r="Y770" i="14"/>
  <c r="AF770" i="14" s="1"/>
  <c r="Y1339" i="14"/>
  <c r="AF1339" i="14" s="1"/>
  <c r="Y1600" i="14"/>
  <c r="AF1600" i="14" s="1"/>
  <c r="Y2004" i="14"/>
  <c r="AF2004" i="14" s="1"/>
  <c r="Y2474" i="14"/>
  <c r="AF2474" i="14" s="1"/>
  <c r="Y2811" i="14"/>
  <c r="AF2811" i="14" s="1"/>
  <c r="Y3148" i="14"/>
  <c r="AF3148" i="14" s="1"/>
  <c r="Y3355" i="14"/>
  <c r="AF3355" i="14" s="1"/>
  <c r="Y3667" i="14"/>
  <c r="AF3667" i="14" s="1"/>
  <c r="Y3815" i="14"/>
  <c r="AF3815" i="14" s="1"/>
  <c r="Y4330" i="14"/>
  <c r="AF4330" i="14" s="1"/>
  <c r="Y4694" i="14"/>
  <c r="AF4694" i="14" s="1"/>
  <c r="Y4820" i="14"/>
  <c r="AF4820" i="14" s="1"/>
  <c r="Y5328" i="14"/>
  <c r="AF5328" i="14" s="1"/>
  <c r="Y5617" i="14"/>
  <c r="AF5617" i="14" s="1"/>
  <c r="Y5646" i="14"/>
  <c r="AF5646" i="14" s="1"/>
  <c r="Y13" i="14"/>
  <c r="AF13" i="14" s="1"/>
  <c r="Y398" i="14"/>
  <c r="AF398" i="14" s="1"/>
  <c r="Y655" i="14"/>
  <c r="AF655" i="14" s="1"/>
  <c r="Y771" i="14"/>
  <c r="AF771" i="14" s="1"/>
  <c r="Y1163" i="14"/>
  <c r="AF1163" i="14" s="1"/>
  <c r="Y1834" i="14"/>
  <c r="AF1834" i="14" s="1"/>
  <c r="Y2043" i="14"/>
  <c r="AF2043" i="14" s="1"/>
  <c r="Y2201" i="14"/>
  <c r="AF2201" i="14" s="1"/>
  <c r="Y2475" i="14"/>
  <c r="AF2475" i="14" s="1"/>
  <c r="Y2812" i="14"/>
  <c r="AF2812" i="14" s="1"/>
  <c r="Y2982" i="14"/>
  <c r="AF2982" i="14" s="1"/>
  <c r="Y3486" i="14"/>
  <c r="AF3486" i="14" s="1"/>
  <c r="Y3693" i="14"/>
  <c r="AF3693" i="14" s="1"/>
  <c r="Y4031" i="14"/>
  <c r="AF4031" i="14" s="1"/>
  <c r="Y4618" i="14"/>
  <c r="AF4618" i="14" s="1"/>
  <c r="Y4695" i="14"/>
  <c r="AF4695" i="14" s="1"/>
  <c r="Y5155" i="14"/>
  <c r="AF5155" i="14" s="1"/>
  <c r="Y5402" i="14"/>
  <c r="AF5402" i="14" s="1"/>
  <c r="Y5457" i="14"/>
  <c r="AF5457" i="14" s="1"/>
  <c r="Y14" i="14"/>
  <c r="AF14" i="14" s="1"/>
  <c r="Y264" i="14"/>
  <c r="AF264" i="14" s="1"/>
  <c r="Y910" i="14"/>
  <c r="AF910" i="14" s="1"/>
  <c r="Y939" i="14"/>
  <c r="AF939" i="14" s="1"/>
  <c r="Y1084" i="14"/>
  <c r="AF1084" i="14" s="1"/>
  <c r="Y1216" i="14"/>
  <c r="AF1216" i="14" s="1"/>
  <c r="Y1340" i="14"/>
  <c r="AF1340" i="14" s="1"/>
  <c r="Y2202" i="14"/>
  <c r="AF2202" i="14" s="1"/>
  <c r="Y2617" i="14"/>
  <c r="AF2617" i="14" s="1"/>
  <c r="Y2966" i="14"/>
  <c r="AF2966" i="14" s="1"/>
  <c r="Y3149" i="14"/>
  <c r="AF3149" i="14" s="1"/>
  <c r="Y4130" i="14"/>
  <c r="AF4130" i="14" s="1"/>
  <c r="Y4159" i="14"/>
  <c r="AF4159" i="14" s="1"/>
  <c r="Y4805" i="14"/>
  <c r="AF4805" i="14" s="1"/>
  <c r="Y4821" i="14"/>
  <c r="AF4821" i="14" s="1"/>
  <c r="Y5134" i="14"/>
  <c r="AF5134" i="14" s="1"/>
  <c r="Y5156" i="14"/>
  <c r="AF5156" i="14" s="1"/>
  <c r="Y451" i="14"/>
  <c r="AF451" i="14" s="1"/>
  <c r="Y1217" i="14"/>
  <c r="AF1217" i="14" s="1"/>
  <c r="Y2363" i="14"/>
  <c r="AF2363" i="14" s="1"/>
  <c r="Y2733" i="14"/>
  <c r="AF2733" i="14" s="1"/>
  <c r="Y2813" i="14"/>
  <c r="AF2813" i="14" s="1"/>
  <c r="Y3081" i="14"/>
  <c r="AF3081" i="14" s="1"/>
  <c r="Y3330" i="14"/>
  <c r="AF3330" i="14" s="1"/>
  <c r="Y3392" i="14"/>
  <c r="AF3392" i="14" s="1"/>
  <c r="Y3487" i="14"/>
  <c r="AF3487" i="14" s="1"/>
  <c r="Y4075" i="14"/>
  <c r="AF4075" i="14" s="1"/>
  <c r="Y4822" i="14"/>
  <c r="AF4822" i="14" s="1"/>
  <c r="Y5074" i="14"/>
  <c r="AF5074" i="14" s="1"/>
  <c r="Y5157" i="14"/>
  <c r="AF5157" i="14" s="1"/>
  <c r="Y5355" i="14"/>
  <c r="AF5355" i="14" s="1"/>
  <c r="Y15" i="14"/>
  <c r="AF15" i="14" s="1"/>
  <c r="Y568" i="14"/>
  <c r="AF568" i="14" s="1"/>
  <c r="Y940" i="14"/>
  <c r="AF940" i="14" s="1"/>
  <c r="Y1489" i="14"/>
  <c r="AF1489" i="14" s="1"/>
  <c r="Y1863" i="14"/>
  <c r="AF1863" i="14" s="1"/>
  <c r="Y2364" i="14"/>
  <c r="AF2364" i="14" s="1"/>
  <c r="Y2687" i="14"/>
  <c r="AF2687" i="14" s="1"/>
  <c r="Y3014" i="14"/>
  <c r="AF3014" i="14" s="1"/>
  <c r="Y3150" i="14"/>
  <c r="AF3150" i="14" s="1"/>
  <c r="Y3694" i="14"/>
  <c r="AF3694" i="14" s="1"/>
  <c r="Y3816" i="14"/>
  <c r="AF3816" i="14" s="1"/>
  <c r="Y4289" i="14"/>
  <c r="AF4289" i="14" s="1"/>
  <c r="Y4696" i="14"/>
  <c r="AF4696" i="14" s="1"/>
  <c r="Y4951" i="14"/>
  <c r="AF4951" i="14" s="1"/>
  <c r="Y5403" i="14"/>
  <c r="AF5403" i="14" s="1"/>
  <c r="Y5595" i="14"/>
  <c r="AF5595" i="14" s="1"/>
  <c r="Y16" i="14"/>
  <c r="AF16" i="14" s="1"/>
  <c r="Y505" i="14"/>
  <c r="AF505" i="14" s="1"/>
  <c r="Y1749" i="14"/>
  <c r="AF1749" i="14" s="1"/>
  <c r="Y1864" i="14"/>
  <c r="AF1864" i="14" s="1"/>
  <c r="Y2476" i="14"/>
  <c r="AF2476" i="14" s="1"/>
  <c r="Y3015" i="14"/>
  <c r="AF3015" i="14" s="1"/>
  <c r="Y3151" i="14"/>
  <c r="AF3151" i="14" s="1"/>
  <c r="Y3668" i="14"/>
  <c r="AF3668" i="14" s="1"/>
  <c r="Y3799" i="14"/>
  <c r="AF3799" i="14" s="1"/>
  <c r="Y4331" i="14"/>
  <c r="AF4331" i="14" s="1"/>
  <c r="Y4488" i="14"/>
  <c r="AF4488" i="14" s="1"/>
  <c r="Y5001" i="14"/>
  <c r="AF5001" i="14" s="1"/>
  <c r="Y5329" i="14"/>
  <c r="AF5329" i="14" s="1"/>
  <c r="Y5458" i="14"/>
  <c r="AF5458" i="14" s="1"/>
  <c r="Y159" i="14"/>
  <c r="AF159" i="14" s="1"/>
  <c r="Y328" i="14"/>
  <c r="AF328" i="14" s="1"/>
  <c r="Y569" i="14"/>
  <c r="AF569" i="14" s="1"/>
  <c r="Y941" i="14"/>
  <c r="AF941" i="14" s="1"/>
  <c r="Y1341" i="14"/>
  <c r="AF1341" i="14" s="1"/>
  <c r="Y1490" i="14"/>
  <c r="AF1490" i="14" s="1"/>
  <c r="Y1913" i="14"/>
  <c r="AF1913" i="14" s="1"/>
  <c r="Y2044" i="14"/>
  <c r="AF2044" i="14" s="1"/>
  <c r="Y2203" i="14"/>
  <c r="AF2203" i="14" s="1"/>
  <c r="Y2656" i="14"/>
  <c r="AF2656" i="14" s="1"/>
  <c r="Y2814" i="14"/>
  <c r="AF2814" i="14" s="1"/>
  <c r="Y3356" i="14"/>
  <c r="AF3356" i="14" s="1"/>
  <c r="Y3613" i="14"/>
  <c r="AF3613" i="14" s="1"/>
  <c r="Y3995" i="14"/>
  <c r="AF3995" i="14" s="1"/>
  <c r="Y4160" i="14"/>
  <c r="AF4160" i="14" s="1"/>
  <c r="Y4489" i="14"/>
  <c r="AF4489" i="14" s="1"/>
  <c r="Y5021" i="14"/>
  <c r="AF5021" i="14" s="1"/>
  <c r="Y5330" i="14"/>
  <c r="AF5330" i="14" s="1"/>
  <c r="Y5680" i="14"/>
  <c r="AF5680" i="14" s="1"/>
  <c r="Y17" i="14"/>
  <c r="AF17" i="14" s="1"/>
  <c r="Y329" i="14"/>
  <c r="AF329" i="14" s="1"/>
  <c r="Y399" i="14"/>
  <c r="AF399" i="14" s="1"/>
  <c r="Y772" i="14"/>
  <c r="AF772" i="14" s="1"/>
  <c r="Y1002" i="14"/>
  <c r="AF1002" i="14" s="1"/>
  <c r="Y1537" i="14"/>
  <c r="AF1537" i="14" s="1"/>
  <c r="Y1914" i="14"/>
  <c r="AF1914" i="14" s="1"/>
  <c r="Y2126" i="14"/>
  <c r="AF2126" i="14" s="1"/>
  <c r="Y2170" i="14"/>
  <c r="AF2170" i="14" s="1"/>
  <c r="Y2253" i="14"/>
  <c r="AF2253" i="14" s="1"/>
  <c r="Y2734" i="14"/>
  <c r="AF2734" i="14" s="1"/>
  <c r="Y2815" i="14"/>
  <c r="AF2815" i="14" s="1"/>
  <c r="Y3737" i="14"/>
  <c r="AF3737" i="14" s="1"/>
  <c r="Y3817" i="14"/>
  <c r="AF3817" i="14" s="1"/>
  <c r="Y4403" i="14"/>
  <c r="AF4403" i="14" s="1"/>
  <c r="Y4490" i="14"/>
  <c r="AF4490" i="14" s="1"/>
  <c r="Y4742" i="14"/>
  <c r="Y5493" i="14"/>
  <c r="AF5493" i="14" s="1"/>
  <c r="Y5618" i="14"/>
  <c r="AF5618" i="14" s="1"/>
  <c r="Y5632" i="14"/>
  <c r="AF5632" i="14" s="1"/>
  <c r="Y330" i="14"/>
  <c r="AF330" i="14" s="1"/>
  <c r="Y506" i="14"/>
  <c r="AF506" i="14" s="1"/>
  <c r="Y1342" i="14"/>
  <c r="AF1342" i="14" s="1"/>
  <c r="Y1786" i="14"/>
  <c r="AF1786" i="14" s="1"/>
  <c r="Y1915" i="14"/>
  <c r="AF1915" i="14" s="1"/>
  <c r="Y2816" i="14"/>
  <c r="AF2816" i="14" s="1"/>
  <c r="Y3393" i="14"/>
  <c r="AF3393" i="14" s="1"/>
  <c r="Y3488" i="14"/>
  <c r="AF3488" i="14" s="1"/>
  <c r="Y4076" i="14"/>
  <c r="AF4076" i="14" s="1"/>
  <c r="Y4404" i="14"/>
  <c r="AF4404" i="14" s="1"/>
  <c r="Y4491" i="14"/>
  <c r="AF4491" i="14" s="1"/>
  <c r="Y5075" i="14"/>
  <c r="AF5075" i="14" s="1"/>
  <c r="Y5158" i="14"/>
  <c r="AF5158" i="14" s="1"/>
  <c r="Y5681" i="14"/>
  <c r="AF5681" i="14" s="1"/>
  <c r="Y18" i="14"/>
  <c r="AF18" i="14" s="1"/>
  <c r="Y204" i="14"/>
  <c r="AF204" i="14" s="1"/>
  <c r="Y840" i="14"/>
  <c r="AF840" i="14" s="1"/>
  <c r="Y1218" i="14"/>
  <c r="AF1218" i="14" s="1"/>
  <c r="Y1538" i="14"/>
  <c r="AF1538" i="14" s="1"/>
  <c r="Y1601" i="14"/>
  <c r="AF1601" i="14" s="1"/>
  <c r="Y1865" i="14"/>
  <c r="AF1865" i="14" s="1"/>
  <c r="Y2045" i="14"/>
  <c r="AF2045" i="14" s="1"/>
  <c r="Y2204" i="14"/>
  <c r="AF2204" i="14" s="1"/>
  <c r="Y2430" i="14"/>
  <c r="AF2430" i="14" s="1"/>
  <c r="Y2580" i="14"/>
  <c r="AF2580" i="14" s="1"/>
  <c r="Y3016" i="14"/>
  <c r="AF3016" i="14" s="1"/>
  <c r="Y3394" i="14"/>
  <c r="AF3394" i="14" s="1"/>
  <c r="Y3489" i="14"/>
  <c r="AF3489" i="14" s="1"/>
  <c r="Y4077" i="14"/>
  <c r="AF4077" i="14" s="1"/>
  <c r="Y4161" i="14"/>
  <c r="AF4161" i="14" s="1"/>
  <c r="Y5022" i="14"/>
  <c r="AF5022" i="14" s="1"/>
  <c r="Y5292" i="14"/>
  <c r="AF5292" i="14" s="1"/>
  <c r="Y5647" i="14"/>
  <c r="AF5647" i="14" s="1"/>
  <c r="Y19" i="14"/>
  <c r="AF19" i="14" s="1"/>
  <c r="Y570" i="14"/>
  <c r="AF570" i="14" s="1"/>
  <c r="Y1491" i="14"/>
  <c r="AF1491" i="14" s="1"/>
  <c r="Y1787" i="14"/>
  <c r="AF1787" i="14" s="1"/>
  <c r="Y1916" i="14"/>
  <c r="AF1916" i="14" s="1"/>
  <c r="Y2127" i="14"/>
  <c r="AF2127" i="14" s="1"/>
  <c r="Y2365" i="14"/>
  <c r="AF2365" i="14" s="1"/>
  <c r="Y2967" i="14"/>
  <c r="AF2967" i="14" s="1"/>
  <c r="Y3082" i="14"/>
  <c r="AF3082" i="14" s="1"/>
  <c r="Y3152" i="14"/>
  <c r="AF3152" i="14" s="1"/>
  <c r="Y3644" i="14"/>
  <c r="AF3644" i="14" s="1"/>
  <c r="Y3996" i="14"/>
  <c r="AF3996" i="14" s="1"/>
  <c r="Y4492" i="14"/>
  <c r="AF4492" i="14" s="1"/>
  <c r="Y4823" i="14"/>
  <c r="AF4823" i="14" s="1"/>
  <c r="Y5076" i="14"/>
  <c r="AF5076" i="14" s="1"/>
  <c r="Y5356" i="14"/>
  <c r="AF5356" i="14" s="1"/>
  <c r="Y160" i="14"/>
  <c r="AF160" i="14" s="1"/>
  <c r="Y1003" i="14"/>
  <c r="AF1003" i="14" s="1"/>
  <c r="Y1835" i="14"/>
  <c r="AF1835" i="14" s="1"/>
  <c r="Y2005" i="14"/>
  <c r="AF2005" i="14" s="1"/>
  <c r="Y2294" i="14"/>
  <c r="AF2294" i="14" s="1"/>
  <c r="Y2431" i="14"/>
  <c r="AF2431" i="14" s="1"/>
  <c r="Y2581" i="14"/>
  <c r="AF2581" i="14" s="1"/>
  <c r="Y3127" i="14"/>
  <c r="AF3127" i="14" s="1"/>
  <c r="Y3279" i="14"/>
  <c r="AF3279" i="14" s="1"/>
  <c r="Y3800" i="14"/>
  <c r="AF3800" i="14" s="1"/>
  <c r="Y3960" i="14"/>
  <c r="AF3960" i="14" s="1"/>
  <c r="Y4463" i="14"/>
  <c r="AF4463" i="14" s="1"/>
  <c r="Y4619" i="14"/>
  <c r="AF4619" i="14" s="1"/>
  <c r="Y5002" i="14"/>
  <c r="AF5002" i="14" s="1"/>
  <c r="Y5135" i="14"/>
  <c r="AF5135" i="14" s="1"/>
  <c r="Y5494" i="14"/>
  <c r="AF5494" i="14" s="1"/>
  <c r="Y571" i="14"/>
  <c r="AF571" i="14" s="1"/>
  <c r="Y1138" i="14"/>
  <c r="AF1138" i="14" s="1"/>
  <c r="Y2006" i="14"/>
  <c r="AF2006" i="14" s="1"/>
  <c r="Y2254" i="14"/>
  <c r="AF2254" i="14" s="1"/>
  <c r="Y2657" i="14"/>
  <c r="AF2657" i="14" s="1"/>
  <c r="Y2983" i="14"/>
  <c r="AF2983" i="14" s="1"/>
  <c r="Y3490" i="14"/>
  <c r="AF3490" i="14" s="1"/>
  <c r="Y3997" i="14"/>
  <c r="AF3997" i="14" s="1"/>
  <c r="Y4162" i="14"/>
  <c r="AF4162" i="14" s="1"/>
  <c r="Y4464" i="14"/>
  <c r="AF4464" i="14" s="1"/>
  <c r="Y4824" i="14"/>
  <c r="AF4824" i="14" s="1"/>
  <c r="Y5003" i="14"/>
  <c r="AF5003" i="14" s="1"/>
  <c r="Y5159" i="14"/>
  <c r="AF5159" i="14" s="1"/>
  <c r="Y1539" i="14"/>
  <c r="AF1539" i="14" s="1"/>
  <c r="Y1917" i="14"/>
  <c r="AF1917" i="14" s="1"/>
  <c r="Y2046" i="14"/>
  <c r="AF2046" i="14" s="1"/>
  <c r="Y2366" i="14"/>
  <c r="AF2366" i="14" s="1"/>
  <c r="Y2477" i="14"/>
  <c r="AF2477" i="14" s="1"/>
  <c r="Y2817" i="14"/>
  <c r="AF2817" i="14" s="1"/>
  <c r="Y3083" i="14"/>
  <c r="AF3083" i="14" s="1"/>
  <c r="Y3153" i="14"/>
  <c r="AF3153" i="14" s="1"/>
  <c r="Y3357" i="14"/>
  <c r="AF3357" i="14" s="1"/>
  <c r="Y3491" i="14"/>
  <c r="AF3491" i="14" s="1"/>
  <c r="Y4078" i="14"/>
  <c r="AF4078" i="14" s="1"/>
  <c r="Y4163" i="14"/>
  <c r="AF4163" i="14" s="1"/>
  <c r="Y4743" i="14"/>
  <c r="AF4743" i="14" s="1"/>
  <c r="Y4825" i="14"/>
  <c r="AF4825" i="14" s="1"/>
  <c r="Y20" i="14"/>
  <c r="AF20" i="14" s="1"/>
  <c r="Y331" i="14"/>
  <c r="AF331" i="14" s="1"/>
  <c r="Y507" i="14"/>
  <c r="AF507" i="14" s="1"/>
  <c r="Y656" i="14"/>
  <c r="AF656" i="14" s="1"/>
  <c r="Y1004" i="14"/>
  <c r="AF1004" i="14" s="1"/>
  <c r="Y1343" i="14"/>
  <c r="AF1343" i="14" s="1"/>
  <c r="Y1866" i="14"/>
  <c r="AF1866" i="14" s="1"/>
  <c r="Y2432" i="14"/>
  <c r="AF2432" i="14" s="1"/>
  <c r="Y3017" i="14"/>
  <c r="AF3017" i="14" s="1"/>
  <c r="Y3358" i="14"/>
  <c r="AF3358" i="14" s="1"/>
  <c r="Y3492" i="14"/>
  <c r="AF3492" i="14" s="1"/>
  <c r="Y3818" i="14"/>
  <c r="AF3818" i="14" s="1"/>
  <c r="Y4032" i="14"/>
  <c r="AF4032" i="14" s="1"/>
  <c r="Y4164" i="14"/>
  <c r="AF4164" i="14" s="1"/>
  <c r="Y4697" i="14"/>
  <c r="AF4697" i="14" s="1"/>
  <c r="Y4826" i="14"/>
  <c r="AF4826" i="14" s="1"/>
  <c r="Y5331" i="14"/>
  <c r="AF5331" i="14" s="1"/>
  <c r="Y265" i="14"/>
  <c r="AF265" i="14" s="1"/>
  <c r="Y508" i="14"/>
  <c r="AF508" i="14" s="1"/>
  <c r="Y1164" i="14"/>
  <c r="AF1164" i="14" s="1"/>
  <c r="Y1574" i="14"/>
  <c r="AF1574" i="14" s="1"/>
  <c r="Y1687" i="14"/>
  <c r="AF1687" i="14" s="1"/>
  <c r="Y1918" i="14"/>
  <c r="AF1918" i="14" s="1"/>
  <c r="Y2618" i="14"/>
  <c r="AF2618" i="14" s="1"/>
  <c r="Y2735" i="14"/>
  <c r="AF2735" i="14" s="1"/>
  <c r="Y2818" i="14"/>
  <c r="AF2818" i="14" s="1"/>
  <c r="Y3359" i="14"/>
  <c r="AF3359" i="14" s="1"/>
  <c r="Y4079" i="14"/>
  <c r="AF4079" i="14" s="1"/>
  <c r="Y4165" i="14"/>
  <c r="AF4165" i="14" s="1"/>
  <c r="Y4620" i="14"/>
  <c r="AF4620" i="14" s="1"/>
  <c r="Y4698" i="14"/>
  <c r="AF4698" i="14" s="1"/>
  <c r="Y5160" i="14"/>
  <c r="AF5160" i="14" s="1"/>
  <c r="Y5459" i="14"/>
  <c r="AF5459" i="14" s="1"/>
  <c r="Y5495" i="14"/>
  <c r="AF5495" i="14" s="1"/>
  <c r="Y266" i="14"/>
  <c r="AF266" i="14" s="1"/>
  <c r="Y572" i="14"/>
  <c r="AF572" i="14" s="1"/>
  <c r="Y773" i="14"/>
  <c r="AF773" i="14" s="1"/>
  <c r="Y1139" i="14"/>
  <c r="AF1139" i="14" s="1"/>
  <c r="Y1293" i="14"/>
  <c r="AF1293" i="14" s="1"/>
  <c r="Y2255" i="14"/>
  <c r="Y2619" i="14"/>
  <c r="AF2619" i="14" s="1"/>
  <c r="Y2819" i="14"/>
  <c r="AF2819" i="14" s="1"/>
  <c r="Y3018" i="14"/>
  <c r="AF3018" i="14" s="1"/>
  <c r="Y3299" i="14"/>
  <c r="AF3299" i="14" s="1"/>
  <c r="Y3493" i="14"/>
  <c r="AF3493" i="14" s="1"/>
  <c r="Y3695" i="14"/>
  <c r="AF3695" i="14" s="1"/>
  <c r="Y4363" i="14"/>
  <c r="AF4363" i="14" s="1"/>
  <c r="Y4699" i="14"/>
  <c r="AF4699" i="14" s="1"/>
  <c r="Y5161" i="14"/>
  <c r="AF5161" i="14" s="1"/>
  <c r="Y5460" i="14"/>
  <c r="AF5460" i="14" s="1"/>
  <c r="Y509" i="14"/>
  <c r="AF509" i="14" s="1"/>
  <c r="Y774" i="14"/>
  <c r="AF774" i="14" s="1"/>
  <c r="Y1750" i="14"/>
  <c r="AF1750" i="14" s="1"/>
  <c r="Y1836" i="14"/>
  <c r="AF1836" i="14" s="1"/>
  <c r="Y2582" i="14"/>
  <c r="AF2582" i="14" s="1"/>
  <c r="Y3084" i="14"/>
  <c r="AF3084" i="14" s="1"/>
  <c r="Y3154" i="14"/>
  <c r="AF3154" i="14" s="1"/>
  <c r="Y3738" i="14"/>
  <c r="AF3738" i="14" s="1"/>
  <c r="Y3819" i="14"/>
  <c r="AF3819" i="14" s="1"/>
  <c r="Y4033" i="14"/>
  <c r="AF4033" i="14" s="1"/>
  <c r="Y4744" i="14"/>
  <c r="AF4744" i="14" s="1"/>
  <c r="Y4827" i="14"/>
  <c r="AF4827" i="14" s="1"/>
  <c r="Y5404" i="14"/>
  <c r="AF5404" i="14" s="1"/>
  <c r="Y5496" i="14"/>
  <c r="AF5496" i="14" s="1"/>
  <c r="Y5648" i="14"/>
  <c r="AF5648" i="14" s="1"/>
  <c r="Y21" i="14"/>
  <c r="AF21" i="14" s="1"/>
  <c r="Y841" i="14"/>
  <c r="AF841" i="14" s="1"/>
  <c r="Y911" i="14"/>
  <c r="AF911" i="14" s="1"/>
  <c r="Y1165" i="14"/>
  <c r="AF1165" i="14" s="1"/>
  <c r="Y1492" i="14"/>
  <c r="AF1492" i="14" s="1"/>
  <c r="Y1751" i="14"/>
  <c r="AF1751" i="14" s="1"/>
  <c r="Y2047" i="14"/>
  <c r="Y2256" i="14"/>
  <c r="AF2256" i="14" s="1"/>
  <c r="Y2478" i="14"/>
  <c r="AF2478" i="14" s="1"/>
  <c r="Y2620" i="14"/>
  <c r="AF2620" i="14" s="1"/>
  <c r="Y2736" i="14"/>
  <c r="AF2736" i="14" s="1"/>
  <c r="Y3395" i="14"/>
  <c r="AF3395" i="14" s="1"/>
  <c r="Y3494" i="14"/>
  <c r="AF3494" i="14" s="1"/>
  <c r="Y3820" i="14"/>
  <c r="AF3820" i="14" s="1"/>
  <c r="Y4493" i="14"/>
  <c r="AF4493" i="14" s="1"/>
  <c r="Y4745" i="14"/>
  <c r="AF4745" i="14" s="1"/>
  <c r="Y4828" i="14"/>
  <c r="AF4828" i="14" s="1"/>
  <c r="Y5497" i="14"/>
  <c r="AF5497" i="14" s="1"/>
  <c r="Y332" i="14"/>
  <c r="AF332" i="14" s="1"/>
  <c r="Y573" i="14"/>
  <c r="AF573" i="14" s="1"/>
  <c r="Y1294" i="14"/>
  <c r="AF1294" i="14" s="1"/>
  <c r="Y1919" i="14"/>
  <c r="AF1919" i="14" s="1"/>
  <c r="Y2257" i="14"/>
  <c r="AF2257" i="14" s="1"/>
  <c r="Y3396" i="14"/>
  <c r="AF3396" i="14" s="1"/>
  <c r="Y3495" i="14"/>
  <c r="AF3495" i="14" s="1"/>
  <c r="Y4080" i="14"/>
  <c r="AF4080" i="14" s="1"/>
  <c r="Y4166" i="14"/>
  <c r="AF4166" i="14" s="1"/>
  <c r="Y4494" i="14"/>
  <c r="AF4494" i="14" s="1"/>
  <c r="Y5077" i="14"/>
  <c r="AF5077" i="14" s="1"/>
  <c r="Y5162" i="14"/>
  <c r="AF5162" i="14" s="1"/>
  <c r="Y5682" i="14"/>
  <c r="AF5682" i="14" s="1"/>
  <c r="Y22" i="14"/>
  <c r="AF22" i="14" s="1"/>
  <c r="Y400" i="14"/>
  <c r="AF400" i="14" s="1"/>
  <c r="Y657" i="14"/>
  <c r="AF657" i="14" s="1"/>
  <c r="Y775" i="14"/>
  <c r="AF775" i="14" s="1"/>
  <c r="Y942" i="14"/>
  <c r="AF942" i="14" s="1"/>
  <c r="Y1005" i="14"/>
  <c r="AF1005" i="14" s="1"/>
  <c r="Y1166" i="14"/>
  <c r="AF1166" i="14" s="1"/>
  <c r="Y1788" i="14"/>
  <c r="AF1788" i="14" s="1"/>
  <c r="Y1920" i="14"/>
  <c r="AF1920" i="14" s="1"/>
  <c r="Y2128" i="14"/>
  <c r="AF2128" i="14" s="1"/>
  <c r="Y2479" i="14"/>
  <c r="AF2479" i="14" s="1"/>
  <c r="Y2658" i="14"/>
  <c r="AF2658" i="14" s="1"/>
  <c r="Y3155" i="14"/>
  <c r="AF3155" i="14" s="1"/>
  <c r="Y3360" i="14"/>
  <c r="AF3360" i="14" s="1"/>
  <c r="Y3739" i="14"/>
  <c r="AF3739" i="14" s="1"/>
  <c r="Y4167" i="14"/>
  <c r="AF4167" i="14" s="1"/>
  <c r="Y4495" i="14"/>
  <c r="AF4495" i="14" s="1"/>
  <c r="Y4700" i="14"/>
  <c r="AF4700" i="14" s="1"/>
  <c r="Y5023" i="14"/>
  <c r="AF5023" i="14" s="1"/>
  <c r="Y5596" i="14"/>
  <c r="AF5596" i="14" s="1"/>
  <c r="Y23" i="14"/>
  <c r="AF23" i="14" s="1"/>
  <c r="Y267" i="14"/>
  <c r="AF267" i="14" s="1"/>
  <c r="Y510" i="14"/>
  <c r="AF510" i="14" s="1"/>
  <c r="Y574" i="14"/>
  <c r="AF574" i="14" s="1"/>
  <c r="Y717" i="14"/>
  <c r="AF717" i="14" s="1"/>
  <c r="Y943" i="14"/>
  <c r="AF943" i="14" s="1"/>
  <c r="Y1140" i="14"/>
  <c r="AF1140" i="14" s="1"/>
  <c r="Y1450" i="14"/>
  <c r="AF1450" i="14" s="1"/>
  <c r="Y1688" i="14"/>
  <c r="AF1688" i="14" s="1"/>
  <c r="Y2048" i="14"/>
  <c r="AF2048" i="14" s="1"/>
  <c r="Y2295" i="14"/>
  <c r="AF2295" i="14" s="1"/>
  <c r="Y2480" i="14"/>
  <c r="AF2480" i="14" s="1"/>
  <c r="Y3156" i="14"/>
  <c r="AF3156" i="14" s="1"/>
  <c r="Y3300" i="14"/>
  <c r="AF3300" i="14" s="1"/>
  <c r="Y3496" i="14"/>
  <c r="AF3496" i="14" s="1"/>
  <c r="Y3821" i="14"/>
  <c r="AF3821" i="14" s="1"/>
  <c r="Y4332" i="14"/>
  <c r="AF4332" i="14" s="1"/>
  <c r="Y4496" i="14"/>
  <c r="AF4496" i="14" s="1"/>
  <c r="Y5163" i="14"/>
  <c r="AF5163" i="14" s="1"/>
  <c r="Y5332" i="14"/>
  <c r="AF5332" i="14" s="1"/>
  <c r="Y5649" i="14"/>
  <c r="AF5649" i="14" s="1"/>
  <c r="Y268" i="14"/>
  <c r="AF268" i="14" s="1"/>
  <c r="Y401" i="14"/>
  <c r="AF401" i="14" s="1"/>
  <c r="Y1219" i="14"/>
  <c r="AF1219" i="14" s="1"/>
  <c r="Y1451" i="14"/>
  <c r="AF1451" i="14" s="1"/>
  <c r="Y1729" i="14"/>
  <c r="AF1729" i="14" s="1"/>
  <c r="Y2007" i="14"/>
  <c r="AF2007" i="14" s="1"/>
  <c r="Y2129" i="14"/>
  <c r="AF2129" i="14" s="1"/>
  <c r="Y2433" i="14"/>
  <c r="AF2433" i="14" s="1"/>
  <c r="Y2737" i="14"/>
  <c r="AF2737" i="14" s="1"/>
  <c r="Y3469" i="14"/>
  <c r="AF3469" i="14" s="1"/>
  <c r="Y3822" i="14"/>
  <c r="AF3822" i="14" s="1"/>
  <c r="Y4034" i="14"/>
  <c r="AF4034" i="14" s="1"/>
  <c r="Y4168" i="14"/>
  <c r="AF4168" i="14" s="1"/>
  <c r="Y4621" i="14"/>
  <c r="AF4621" i="14" s="1"/>
  <c r="Y5136" i="14"/>
  <c r="AF5136" i="14" s="1"/>
  <c r="Y5461" i="14"/>
  <c r="AF5461" i="14" s="1"/>
  <c r="Y5498" i="14"/>
  <c r="AF5498" i="14" s="1"/>
  <c r="Y24" i="14"/>
  <c r="AF24" i="14" s="1"/>
  <c r="Y333" i="14"/>
  <c r="AF333" i="14" s="1"/>
  <c r="Y575" i="14"/>
  <c r="AF575" i="14" s="1"/>
  <c r="Y842" i="14"/>
  <c r="AF842" i="14" s="1"/>
  <c r="Y1167" i="14"/>
  <c r="AF1167" i="14" s="1"/>
  <c r="Y1575" i="14"/>
  <c r="AF1575" i="14" s="1"/>
  <c r="Y2481" i="14"/>
  <c r="AF2481" i="14" s="1"/>
  <c r="Y2738" i="14"/>
  <c r="AF2738" i="14" s="1"/>
  <c r="Y3157" i="14"/>
  <c r="AF3157" i="14" s="1"/>
  <c r="Y3497" i="14"/>
  <c r="AF3497" i="14" s="1"/>
  <c r="Y3696" i="14"/>
  <c r="AF3696" i="14" s="1"/>
  <c r="Y3998" i="14"/>
  <c r="AF3998" i="14" s="1"/>
  <c r="Y4131" i="14"/>
  <c r="AF4131" i="14" s="1"/>
  <c r="Y4497" i="14"/>
  <c r="AF4497" i="14" s="1"/>
  <c r="Y4746" i="14"/>
  <c r="AF4746" i="14" s="1"/>
  <c r="Y5462" i="14"/>
  <c r="AF5462" i="14" s="1"/>
  <c r="Y5499" i="14"/>
  <c r="AF5499" i="14" s="1"/>
  <c r="Y5597" i="14"/>
  <c r="AF5597" i="14" s="1"/>
  <c r="Y843" i="14"/>
  <c r="AF843" i="14" s="1"/>
  <c r="Y1220" i="14"/>
  <c r="AF1220" i="14" s="1"/>
  <c r="Y1511" i="14"/>
  <c r="AF1511" i="14" s="1"/>
  <c r="Y1576" i="14"/>
  <c r="AF1576" i="14" s="1"/>
  <c r="Y2482" i="14"/>
  <c r="AF2482" i="14" s="1"/>
  <c r="Y2688" i="14"/>
  <c r="AF2688" i="14" s="1"/>
  <c r="Y3019" i="14"/>
  <c r="AF3019" i="14" s="1"/>
  <c r="Y3498" i="14"/>
  <c r="AF3498" i="14" s="1"/>
  <c r="Y3697" i="14"/>
  <c r="AF3697" i="14" s="1"/>
  <c r="Y4169" i="14"/>
  <c r="AF4169" i="14" s="1"/>
  <c r="Y4498" i="14"/>
  <c r="AF4498" i="14" s="1"/>
  <c r="Y4701" i="14"/>
  <c r="AF4701" i="14" s="1"/>
  <c r="Y5164" i="14"/>
  <c r="AF5164" i="14" s="1"/>
  <c r="Y5405" i="14"/>
  <c r="AF5405" i="14" s="1"/>
  <c r="Y5598" i="14"/>
  <c r="AF5598" i="14" s="1"/>
  <c r="Y25" i="14"/>
  <c r="AF25" i="14" s="1"/>
  <c r="Y334" i="14"/>
  <c r="AF334" i="14" s="1"/>
  <c r="Y776" i="14"/>
  <c r="AF776" i="14" s="1"/>
  <c r="Y1085" i="14"/>
  <c r="Y1221" i="14"/>
  <c r="AF1221" i="14" s="1"/>
  <c r="Y1540" i="14"/>
  <c r="AF1540" i="14" s="1"/>
  <c r="Y1602" i="14"/>
  <c r="AF1602" i="14" s="1"/>
  <c r="Y2434" i="14"/>
  <c r="AF2434" i="14" s="1"/>
  <c r="Y2583" i="14"/>
  <c r="AF2583" i="14" s="1"/>
  <c r="Y3397" i="14"/>
  <c r="AF3397" i="14" s="1"/>
  <c r="Y3499" i="14"/>
  <c r="AF3499" i="14" s="1"/>
  <c r="Y4170" i="14"/>
  <c r="AF4170" i="14" s="1"/>
  <c r="Y4405" i="14"/>
  <c r="AF4405" i="14" s="1"/>
  <c r="Y4622" i="14"/>
  <c r="AF4622" i="14" s="1"/>
  <c r="Y5078" i="14"/>
  <c r="AF5078" i="14" s="1"/>
  <c r="Y5293" i="14"/>
  <c r="AF5293" i="14" s="1"/>
  <c r="Y5650" i="14"/>
  <c r="AF5650" i="14" s="1"/>
  <c r="Y5683" i="14"/>
  <c r="AF5683" i="14" s="1"/>
  <c r="Y161" i="14"/>
  <c r="AF161" i="14" s="1"/>
  <c r="Y511" i="14"/>
  <c r="AF511" i="14" s="1"/>
  <c r="Y658" i="14"/>
  <c r="AF658" i="14" s="1"/>
  <c r="Y944" i="14"/>
  <c r="AF944" i="14" s="1"/>
  <c r="Y1222" i="14"/>
  <c r="AF1222" i="14" s="1"/>
  <c r="Y1452" i="14"/>
  <c r="AF1452" i="14" s="1"/>
  <c r="Y1603" i="14"/>
  <c r="AF1603" i="14" s="1"/>
  <c r="Y2049" i="14"/>
  <c r="AF2049" i="14" s="1"/>
  <c r="Y2367" i="14"/>
  <c r="AF2367" i="14" s="1"/>
  <c r="Y2689" i="14"/>
  <c r="AF2689" i="14" s="1"/>
  <c r="Y3020" i="14"/>
  <c r="AF3020" i="14" s="1"/>
  <c r="Y3500" i="14"/>
  <c r="AF3500" i="14" s="1"/>
  <c r="Y3823" i="14"/>
  <c r="AF3823" i="14" s="1"/>
  <c r="Y4171" i="14"/>
  <c r="AF4171" i="14" s="1"/>
  <c r="Y4333" i="14"/>
  <c r="AF4333" i="14" s="1"/>
  <c r="Y4829" i="14"/>
  <c r="AF4829" i="14" s="1"/>
  <c r="Y5024" i="14"/>
  <c r="AF5024" i="14" s="1"/>
  <c r="Y5684" i="14"/>
  <c r="AF5684" i="14" s="1"/>
  <c r="Y335" i="14"/>
  <c r="AF335" i="14" s="1"/>
  <c r="Y777" i="14"/>
  <c r="AF777" i="14" s="1"/>
  <c r="Y1006" i="14"/>
  <c r="AF1006" i="14" s="1"/>
  <c r="Y1168" i="14"/>
  <c r="AF1168" i="14" s="1"/>
  <c r="Y1344" i="14"/>
  <c r="AF1344" i="14" s="1"/>
  <c r="Y1921" i="14"/>
  <c r="AF1921" i="14" s="1"/>
  <c r="Y2205" i="14"/>
  <c r="AF2205" i="14" s="1"/>
  <c r="Y2659" i="14"/>
  <c r="AF2659" i="14" s="1"/>
  <c r="Y2820" i="14"/>
  <c r="AF2820" i="14" s="1"/>
  <c r="Y3501" i="14"/>
  <c r="AF3501" i="14" s="1"/>
  <c r="Y3801" i="14"/>
  <c r="AF3801" i="14" s="1"/>
  <c r="Y3824" i="14"/>
  <c r="AF3824" i="14" s="1"/>
  <c r="Y4132" i="14"/>
  <c r="AF4132" i="14" s="1"/>
  <c r="Y4172" i="14"/>
  <c r="AF4172" i="14" s="1"/>
  <c r="Y5137" i="14"/>
  <c r="AF5137" i="14" s="1"/>
  <c r="Y5165" i="14"/>
  <c r="AF5165" i="14" s="1"/>
  <c r="Y26" i="14"/>
  <c r="AF26" i="14" s="1"/>
  <c r="Y452" i="14"/>
  <c r="AF452" i="14" s="1"/>
  <c r="Y512" i="14"/>
  <c r="AF512" i="14" s="1"/>
  <c r="Y659" i="14"/>
  <c r="AF659" i="14" s="1"/>
  <c r="Y1086" i="14"/>
  <c r="AF1086" i="14" s="1"/>
  <c r="Y1316" i="14"/>
  <c r="AF1316" i="14" s="1"/>
  <c r="Y1689" i="14"/>
  <c r="AF1689" i="14" s="1"/>
  <c r="Y1837" i="14"/>
  <c r="AF1837" i="14" s="1"/>
  <c r="Y2050" i="14"/>
  <c r="AF2050" i="14" s="1"/>
  <c r="Y2206" i="14"/>
  <c r="AF2206" i="14" s="1"/>
  <c r="Y2368" i="14"/>
  <c r="AF2368" i="14" s="1"/>
  <c r="Y2821" i="14"/>
  <c r="AF2821" i="14" s="1"/>
  <c r="Y3398" i="14"/>
  <c r="AF3398" i="14" s="1"/>
  <c r="Y3614" i="14"/>
  <c r="AF3614" i="14" s="1"/>
  <c r="Y4035" i="14"/>
  <c r="AF4035" i="14" s="1"/>
  <c r="Y4406" i="14"/>
  <c r="AF4406" i="14" s="1"/>
  <c r="Y4952" i="14"/>
  <c r="AF4952" i="14" s="1"/>
  <c r="Y5294" i="14"/>
  <c r="AF5294" i="14" s="1"/>
  <c r="Y5406" i="14"/>
  <c r="AF5406" i="14" s="1"/>
  <c r="Y5685" i="14"/>
  <c r="AF5685" i="14" s="1"/>
  <c r="Y1141" i="14"/>
  <c r="AF1141" i="14" s="1"/>
  <c r="Y1541" i="14"/>
  <c r="AF1541" i="14" s="1"/>
  <c r="Y2296" i="14"/>
  <c r="AF2296" i="14" s="1"/>
  <c r="Y3158" i="14"/>
  <c r="AF3158" i="14" s="1"/>
  <c r="Y3301" i="14"/>
  <c r="AF3301" i="14" s="1"/>
  <c r="Y3972" i="14"/>
  <c r="AF3972" i="14" s="1"/>
  <c r="Y4173" i="14"/>
  <c r="AF4173" i="14" s="1"/>
  <c r="Y4310" i="14"/>
  <c r="AF4310" i="14" s="1"/>
  <c r="Y4499" i="14"/>
  <c r="AF4499" i="14" s="1"/>
  <c r="Y4830" i="14"/>
  <c r="AF4830" i="14" s="1"/>
  <c r="Y5407" i="14"/>
  <c r="AF5407" i="14" s="1"/>
  <c r="Y5651" i="14"/>
  <c r="AF5651" i="14" s="1"/>
  <c r="Y336" i="14"/>
  <c r="AF336" i="14" s="1"/>
  <c r="Y453" i="14"/>
  <c r="AF453" i="14" s="1"/>
  <c r="Y844" i="14"/>
  <c r="AF844" i="14" s="1"/>
  <c r="Y1345" i="14"/>
  <c r="AF1345" i="14" s="1"/>
  <c r="Y2207" i="14"/>
  <c r="AF2207" i="14" s="1"/>
  <c r="Y2739" i="14"/>
  <c r="AF2739" i="14" s="1"/>
  <c r="Y2822" i="14"/>
  <c r="AF2822" i="14" s="1"/>
  <c r="Y3159" i="14"/>
  <c r="AF3159" i="14" s="1"/>
  <c r="Y3802" i="14"/>
  <c r="AF3802" i="14" s="1"/>
  <c r="Y3825" i="14"/>
  <c r="AF3825" i="14" s="1"/>
  <c r="Y4133" i="14"/>
  <c r="AF4133" i="14" s="1"/>
  <c r="Y4174" i="14"/>
  <c r="AF4174" i="14" s="1"/>
  <c r="Y5138" i="14"/>
  <c r="AF5138" i="14" s="1"/>
  <c r="Y5166" i="14"/>
  <c r="AF5166" i="14" s="1"/>
  <c r="Y27" i="14"/>
  <c r="AF27" i="14" s="1"/>
  <c r="Y205" i="14"/>
  <c r="AF205" i="14" s="1"/>
  <c r="Y402" i="14"/>
  <c r="AF402" i="14" s="1"/>
  <c r="Y660" i="14"/>
  <c r="AF660" i="14" s="1"/>
  <c r="Y778" i="14"/>
  <c r="AF778" i="14" s="1"/>
  <c r="Y945" i="14"/>
  <c r="AF945" i="14" s="1"/>
  <c r="Y1007" i="14"/>
  <c r="AF1007" i="14" s="1"/>
  <c r="Y1512" i="14"/>
  <c r="AF1512" i="14" s="1"/>
  <c r="Y1604" i="14"/>
  <c r="AF1604" i="14" s="1"/>
  <c r="Y1867" i="14"/>
  <c r="AF1867" i="14" s="1"/>
  <c r="Y2690" i="14"/>
  <c r="AF2690" i="14" s="1"/>
  <c r="Y2823" i="14"/>
  <c r="AF2823" i="14" s="1"/>
  <c r="Y3160" i="14"/>
  <c r="AF3160" i="14" s="1"/>
  <c r="Y3698" i="14"/>
  <c r="AF3698" i="14" s="1"/>
  <c r="Y3826" i="14"/>
  <c r="AF3826" i="14" s="1"/>
  <c r="Y4500" i="14"/>
  <c r="AF4500" i="14" s="1"/>
  <c r="Y4644" i="14"/>
  <c r="AF4644" i="14" s="1"/>
  <c r="Y5333" i="14"/>
  <c r="AF5333" i="14" s="1"/>
  <c r="Y5500" i="14"/>
  <c r="AF5500" i="14" s="1"/>
  <c r="Y5652" i="14"/>
  <c r="AF5652" i="14" s="1"/>
  <c r="Y5686" i="14"/>
  <c r="AF5686" i="14" s="1"/>
  <c r="Y576" i="14"/>
  <c r="AF576" i="14" s="1"/>
  <c r="Y912" i="14"/>
  <c r="AF912" i="14" s="1"/>
  <c r="Y1008" i="14"/>
  <c r="AF1008" i="14" s="1"/>
  <c r="Y1346" i="14"/>
  <c r="AF1346" i="14" s="1"/>
  <c r="Y1838" i="14"/>
  <c r="AF1838" i="14" s="1"/>
  <c r="Y2051" i="14"/>
  <c r="AF2051" i="14" s="1"/>
  <c r="Y2297" i="14"/>
  <c r="AF2297" i="14" s="1"/>
  <c r="Y2483" i="14"/>
  <c r="AF2483" i="14" s="1"/>
  <c r="Y3085" i="14"/>
  <c r="AF3085" i="14" s="1"/>
  <c r="Y3161" i="14"/>
  <c r="AF3161" i="14" s="1"/>
  <c r="Y3740" i="14"/>
  <c r="AF3740" i="14" s="1"/>
  <c r="Y4081" i="14"/>
  <c r="AF4081" i="14" s="1"/>
  <c r="Y4175" i="14"/>
  <c r="AF4175" i="14" s="1"/>
  <c r="Y4747" i="14"/>
  <c r="AF4747" i="14" s="1"/>
  <c r="Y4831" i="14"/>
  <c r="AF4831" i="14" s="1"/>
  <c r="Y5501" i="14"/>
  <c r="AF5501" i="14" s="1"/>
  <c r="Y403" i="14"/>
  <c r="AF403" i="14" s="1"/>
  <c r="Y577" i="14"/>
  <c r="AF577" i="14" s="1"/>
  <c r="Y845" i="14"/>
  <c r="AF845" i="14" s="1"/>
  <c r="Y1169" i="14"/>
  <c r="AF1169" i="14" s="1"/>
  <c r="Y1347" i="14"/>
  <c r="AF1347" i="14" s="1"/>
  <c r="Y1922" i="14"/>
  <c r="AF1922" i="14" s="1"/>
  <c r="Y2258" i="14"/>
  <c r="AF2258" i="14" s="1"/>
  <c r="Y2435" i="14"/>
  <c r="AF2435" i="14" s="1"/>
  <c r="Y3162" i="14"/>
  <c r="AF3162" i="14" s="1"/>
  <c r="Y3399" i="14"/>
  <c r="AF3399" i="14" s="1"/>
  <c r="Y3502" i="14"/>
  <c r="AF3502" i="14" s="1"/>
  <c r="Y3741" i="14"/>
  <c r="AF3741" i="14" s="1"/>
  <c r="Y4176" i="14"/>
  <c r="AF4176" i="14" s="1"/>
  <c r="Y4501" i="14"/>
  <c r="AF4501" i="14" s="1"/>
  <c r="Y4669" i="14"/>
  <c r="AF4669" i="14" s="1"/>
  <c r="Y5079" i="14"/>
  <c r="AF5079" i="14" s="1"/>
  <c r="Y5167" i="14"/>
  <c r="AF5167" i="14" s="1"/>
  <c r="Y5687" i="14"/>
  <c r="AF5687" i="14" s="1"/>
  <c r="Y661" i="14"/>
  <c r="AF661" i="14" s="1"/>
  <c r="Y1087" i="14"/>
  <c r="AF1087" i="14" s="1"/>
  <c r="Y1170" i="14"/>
  <c r="AF1170" i="14" s="1"/>
  <c r="Y1348" i="14"/>
  <c r="AF1348" i="14" s="1"/>
  <c r="Y2369" i="14"/>
  <c r="AF2369" i="14" s="1"/>
  <c r="Y3086" i="14"/>
  <c r="AF3086" i="14" s="1"/>
  <c r="Y3163" i="14"/>
  <c r="AF3163" i="14" s="1"/>
  <c r="Y3669" i="14"/>
  <c r="AF3669" i="14" s="1"/>
  <c r="Y3827" i="14"/>
  <c r="AF3827" i="14" s="1"/>
  <c r="Y4082" i="14"/>
  <c r="AF4082" i="14" s="1"/>
  <c r="Y4177" i="14"/>
  <c r="AF4177" i="14" s="1"/>
  <c r="Y4748" i="14"/>
  <c r="AF4748" i="14" s="1"/>
  <c r="Y4832" i="14"/>
  <c r="AF4832" i="14" s="1"/>
  <c r="Y5004" i="14"/>
  <c r="AF5004" i="14" s="1"/>
  <c r="Y5688" i="14"/>
  <c r="AF5688" i="14" s="1"/>
  <c r="Y946" i="14"/>
  <c r="AF946" i="14" s="1"/>
  <c r="Y1088" i="14"/>
  <c r="AF1088" i="14" s="1"/>
  <c r="Y1349" i="14"/>
  <c r="AF1349" i="14" s="1"/>
  <c r="Y1868" i="14"/>
  <c r="AF1868" i="14" s="1"/>
  <c r="Y2824" i="14"/>
  <c r="AF2824" i="14" s="1"/>
  <c r="Y3164" i="14"/>
  <c r="AF3164" i="14" s="1"/>
  <c r="Y4465" i="14"/>
  <c r="AF4465" i="14" s="1"/>
  <c r="Y4502" i="14"/>
  <c r="AF4502" i="14" s="1"/>
  <c r="Y4806" i="14"/>
  <c r="AF4806" i="14" s="1"/>
  <c r="Y4833" i="14"/>
  <c r="AF4833" i="14" s="1"/>
  <c r="Y5463" i="14"/>
  <c r="AF5463" i="14" s="1"/>
  <c r="Y5502" i="14"/>
  <c r="AF5502" i="14" s="1"/>
  <c r="Y162" i="14"/>
  <c r="AF162" i="14" s="1"/>
  <c r="Y337" i="14"/>
  <c r="AF337" i="14" s="1"/>
  <c r="Y578" i="14"/>
  <c r="AF578" i="14" s="1"/>
  <c r="Y1009" i="14"/>
  <c r="AF1009" i="14" s="1"/>
  <c r="Y1223" i="14"/>
  <c r="AF1223" i="14" s="1"/>
  <c r="Y1350" i="14"/>
  <c r="AF1350" i="14" s="1"/>
  <c r="Y1605" i="14"/>
  <c r="AF1605" i="14" s="1"/>
  <c r="Y2484" i="14"/>
  <c r="AF2484" i="14" s="1"/>
  <c r="Y2825" i="14"/>
  <c r="AF2825" i="14" s="1"/>
  <c r="Y3331" i="14"/>
  <c r="AF3331" i="14" s="1"/>
  <c r="Y4036" i="14"/>
  <c r="AF4036" i="14" s="1"/>
  <c r="Y4178" i="14"/>
  <c r="AF4178" i="14" s="1"/>
  <c r="Y4364" i="14"/>
  <c r="AF4364" i="14" s="1"/>
  <c r="Y4834" i="14"/>
  <c r="Y5168" i="14"/>
  <c r="AF5168" i="14" s="1"/>
  <c r="Y5408" i="14"/>
  <c r="AF5408" i="14" s="1"/>
  <c r="Y28" i="14"/>
  <c r="AF28" i="14" s="1"/>
  <c r="Y454" i="14"/>
  <c r="AF454" i="14" s="1"/>
  <c r="Y662" i="14"/>
  <c r="AF662" i="14" s="1"/>
  <c r="Y1010" i="14"/>
  <c r="AF1010" i="14" s="1"/>
  <c r="Y1351" i="14"/>
  <c r="AF1351" i="14" s="1"/>
  <c r="Y1513" i="14"/>
  <c r="AF1513" i="14" s="1"/>
  <c r="Y1923" i="14"/>
  <c r="AF1923" i="14" s="1"/>
  <c r="Y2130" i="14"/>
  <c r="AF2130" i="14" s="1"/>
  <c r="Y2298" i="14"/>
  <c r="AF2298" i="14" s="1"/>
  <c r="Y2485" i="14"/>
  <c r="AF2485" i="14" s="1"/>
  <c r="Y3021" i="14"/>
  <c r="AF3021" i="14" s="1"/>
  <c r="Y3165" i="14"/>
  <c r="AF3165" i="14" s="1"/>
  <c r="Y3503" i="14"/>
  <c r="AF3503" i="14" s="1"/>
  <c r="Y3961" i="14"/>
  <c r="AF3961" i="14" s="1"/>
  <c r="Y4503" i="14"/>
  <c r="AF4503" i="14" s="1"/>
  <c r="Y4749" i="14"/>
  <c r="AF4749" i="14" s="1"/>
  <c r="Y5025" i="14"/>
  <c r="AF5025" i="14" s="1"/>
  <c r="Y5334" i="14"/>
  <c r="AF5334" i="14" s="1"/>
  <c r="Y1224" i="14"/>
  <c r="AF1224" i="14" s="1"/>
  <c r="Y1453" i="14"/>
  <c r="AF1453" i="14" s="1"/>
  <c r="Y1839" i="14"/>
  <c r="AF1839" i="14" s="1"/>
  <c r="Y2299" i="14"/>
  <c r="AF2299" i="14" s="1"/>
  <c r="Y2486" i="14"/>
  <c r="AF2486" i="14" s="1"/>
  <c r="Y3022" i="14"/>
  <c r="AF3022" i="14" s="1"/>
  <c r="Y3166" i="14"/>
  <c r="AF3166" i="14" s="1"/>
  <c r="Y3361" i="14"/>
  <c r="AF3361" i="14" s="1"/>
  <c r="Y3828" i="14"/>
  <c r="AF3828" i="14" s="1"/>
  <c r="Y4037" i="14"/>
  <c r="AF4037" i="14" s="1"/>
  <c r="Y4334" i="14"/>
  <c r="AF4334" i="14" s="1"/>
  <c r="Y4750" i="14"/>
  <c r="AF4750" i="14" s="1"/>
  <c r="Y4835" i="14"/>
  <c r="AF4835" i="14" s="1"/>
  <c r="Y5503" i="14"/>
  <c r="AF5503" i="14" s="1"/>
  <c r="Y269" i="14"/>
  <c r="AF269" i="14" s="1"/>
  <c r="Y1542" i="14"/>
  <c r="AF1542" i="14" s="1"/>
  <c r="Y2621" i="14"/>
  <c r="AF2621" i="14" s="1"/>
  <c r="Y2826" i="14"/>
  <c r="AF2826" i="14" s="1"/>
  <c r="Y3167" i="14"/>
  <c r="AF3167" i="14" s="1"/>
  <c r="Y3302" i="14"/>
  <c r="AF3302" i="14" s="1"/>
  <c r="Y4179" i="14"/>
  <c r="AF4179" i="14" s="1"/>
  <c r="Y4311" i="14"/>
  <c r="AF4311" i="14" s="1"/>
  <c r="Y4645" i="14"/>
  <c r="AF4645" i="14" s="1"/>
  <c r="Y5169" i="14"/>
  <c r="AF5169" i="14" s="1"/>
  <c r="Y5311" i="14"/>
  <c r="AF5311" i="14" s="1"/>
  <c r="Y5619" i="14"/>
  <c r="AF5619" i="14" s="1"/>
  <c r="Y5689" i="14"/>
  <c r="AF5689" i="14" s="1"/>
  <c r="Y206" i="14"/>
  <c r="AF206" i="14" s="1"/>
  <c r="Y663" i="14"/>
  <c r="AF663" i="14" s="1"/>
  <c r="Y1089" i="14"/>
  <c r="AF1089" i="14" s="1"/>
  <c r="Y1543" i="14"/>
  <c r="AF1543" i="14" s="1"/>
  <c r="Y1789" i="14"/>
  <c r="AF1789" i="14" s="1"/>
  <c r="Y1869" i="14"/>
  <c r="AF1869" i="14" s="1"/>
  <c r="Y2008" i="14"/>
  <c r="AF2008" i="14" s="1"/>
  <c r="Y2259" i="14"/>
  <c r="AF2259" i="14" s="1"/>
  <c r="Y2436" i="14"/>
  <c r="AF2436" i="14" s="1"/>
  <c r="Y2584" i="14"/>
  <c r="AF2584" i="14" s="1"/>
  <c r="Y3023" i="14"/>
  <c r="AF3023" i="14" s="1"/>
  <c r="Y3362" i="14"/>
  <c r="AF3362" i="14" s="1"/>
  <c r="Y4180" i="14"/>
  <c r="AF4180" i="14" s="1"/>
  <c r="Y4407" i="14"/>
  <c r="AF4407" i="14" s="1"/>
  <c r="Y4504" i="14"/>
  <c r="AF4504" i="14" s="1"/>
  <c r="Y4751" i="14"/>
  <c r="AF4751" i="14" s="1"/>
  <c r="Y5504" i="14"/>
  <c r="AF5504" i="14" s="1"/>
  <c r="Y29" i="14"/>
  <c r="AF29" i="14" s="1"/>
  <c r="Y338" i="14"/>
  <c r="AF338" i="14" s="1"/>
  <c r="Y846" i="14"/>
  <c r="AF846" i="14" s="1"/>
  <c r="Y1090" i="14"/>
  <c r="AF1090" i="14" s="1"/>
  <c r="Y1171" i="14"/>
  <c r="AF1171" i="14" s="1"/>
  <c r="Y1454" i="14"/>
  <c r="AF1454" i="14" s="1"/>
  <c r="Y1690" i="14"/>
  <c r="AF1690" i="14" s="1"/>
  <c r="Y2052" i="14"/>
  <c r="AF2052" i="14" s="1"/>
  <c r="Y2131" i="14"/>
  <c r="Y2166" i="14"/>
  <c r="AF2166" i="14" s="1"/>
  <c r="Y2370" i="14"/>
  <c r="AF2370" i="14" s="1"/>
  <c r="Y2487" i="14"/>
  <c r="AF2487" i="14" s="1"/>
  <c r="Y2984" i="14"/>
  <c r="AF2984" i="14" s="1"/>
  <c r="Y3280" i="14"/>
  <c r="AF3280" i="14" s="1"/>
  <c r="Y3829" i="14"/>
  <c r="AF3829" i="14" s="1"/>
  <c r="Y3999" i="14"/>
  <c r="AF3999" i="14" s="1"/>
  <c r="Y4702" i="14"/>
  <c r="AF4702" i="14" s="1"/>
  <c r="Y5005" i="14"/>
  <c r="AF5005" i="14" s="1"/>
  <c r="Y5170" i="14"/>
  <c r="AF5170" i="14" s="1"/>
  <c r="Y30" i="14"/>
  <c r="AF30" i="14" s="1"/>
  <c r="Y579" i="14"/>
  <c r="AF579" i="14" s="1"/>
  <c r="Y718" i="14"/>
  <c r="AF718" i="14" s="1"/>
  <c r="Y1091" i="14"/>
  <c r="AF1091" i="14" s="1"/>
  <c r="Y1142" i="14"/>
  <c r="AF1142" i="14" s="1"/>
  <c r="Y1352" i="14"/>
  <c r="AF1352" i="14" s="1"/>
  <c r="Y1606" i="14"/>
  <c r="AF1606" i="14" s="1"/>
  <c r="Y2300" i="14"/>
  <c r="AF2300" i="14" s="1"/>
  <c r="Y2585" i="14"/>
  <c r="AF2585" i="14" s="1"/>
  <c r="Y2827" i="14"/>
  <c r="AF2827" i="14" s="1"/>
  <c r="Y3168" i="14"/>
  <c r="AF3168" i="14" s="1"/>
  <c r="Y3645" i="14"/>
  <c r="AF3645" i="14" s="1"/>
  <c r="Y3742" i="14"/>
  <c r="AF3742" i="14" s="1"/>
  <c r="Y4290" i="14"/>
  <c r="AF4290" i="14" s="1"/>
  <c r="Y4466" i="14"/>
  <c r="AF4466" i="14" s="1"/>
  <c r="Y5026" i="14"/>
  <c r="AF5026" i="14" s="1"/>
  <c r="Y5335" i="14"/>
  <c r="AF5335" i="14" s="1"/>
  <c r="Y163" i="14"/>
  <c r="AF163" i="14" s="1"/>
  <c r="Y779" i="14"/>
  <c r="AF779" i="14" s="1"/>
  <c r="Y1011" i="14"/>
  <c r="AF1011" i="14" s="1"/>
  <c r="Y1092" i="14"/>
  <c r="AF1092" i="14" s="1"/>
  <c r="Y1353" i="14"/>
  <c r="AF1353" i="14" s="1"/>
  <c r="Y1730" i="14"/>
  <c r="AF1730" i="14" s="1"/>
  <c r="Y2053" i="14"/>
  <c r="AF2053" i="14" s="1"/>
  <c r="Y2371" i="14"/>
  <c r="AF2371" i="14" s="1"/>
  <c r="Y2828" i="14"/>
  <c r="AF2828" i="14" s="1"/>
  <c r="Y3169" i="14"/>
  <c r="AF3169" i="14" s="1"/>
  <c r="Y3332" i="14"/>
  <c r="AF3332" i="14" s="1"/>
  <c r="Y3830" i="14"/>
  <c r="AF3830" i="14" s="1"/>
  <c r="Y4038" i="14"/>
  <c r="AF4038" i="14" s="1"/>
  <c r="Y4365" i="14"/>
  <c r="AF4365" i="14" s="1"/>
  <c r="Y4953" i="14"/>
  <c r="AF4953" i="14" s="1"/>
  <c r="Y5027" i="14"/>
  <c r="AF5027" i="14" s="1"/>
  <c r="Y270" i="14"/>
  <c r="AF270" i="14" s="1"/>
  <c r="Y513" i="14"/>
  <c r="AF513" i="14" s="1"/>
  <c r="Y664" i="14"/>
  <c r="AF664" i="14" s="1"/>
  <c r="Y1093" i="14"/>
  <c r="AF1093" i="14" s="1"/>
  <c r="Y1295" i="14"/>
  <c r="AF1295" i="14" s="1"/>
  <c r="Y1607" i="14"/>
  <c r="AF1607" i="14" s="1"/>
  <c r="Y2208" i="14"/>
  <c r="AF2208" i="14" s="1"/>
  <c r="Y2488" i="14"/>
  <c r="AF2488" i="14" s="1"/>
  <c r="Y2622" i="14"/>
  <c r="AF2622" i="14" s="1"/>
  <c r="Y3087" i="14"/>
  <c r="AF3087" i="14" s="1"/>
  <c r="Y3504" i="14"/>
  <c r="AF3504" i="14" s="1"/>
  <c r="Y3699" i="14"/>
  <c r="AF3699" i="14" s="1"/>
  <c r="Y3831" i="14"/>
  <c r="AF3831" i="14" s="1"/>
  <c r="Y4335" i="14"/>
  <c r="AF4335" i="14" s="1"/>
  <c r="Y4623" i="14"/>
  <c r="AF4623" i="14" s="1"/>
  <c r="Y5080" i="14"/>
  <c r="AF5080" i="14" s="1"/>
  <c r="Y31" i="14"/>
  <c r="AF31" i="14" s="1"/>
  <c r="Y164" i="14"/>
  <c r="AF164" i="14" s="1"/>
  <c r="Y339" i="14"/>
  <c r="AF339" i="14" s="1"/>
  <c r="Y580" i="14"/>
  <c r="AF580" i="14" s="1"/>
  <c r="Y847" i="14"/>
  <c r="AF847" i="14" s="1"/>
  <c r="Y1094" i="14"/>
  <c r="AF1094" i="14" s="1"/>
  <c r="Y1731" i="14"/>
  <c r="AF1731" i="14" s="1"/>
  <c r="Y2260" i="14"/>
  <c r="AF2260" i="14" s="1"/>
  <c r="Y2372" i="14"/>
  <c r="AF2372" i="14" s="1"/>
  <c r="Y2489" i="14"/>
  <c r="AF2489" i="14" s="1"/>
  <c r="Y2985" i="14"/>
  <c r="AF2985" i="14" s="1"/>
  <c r="Y3303" i="14"/>
  <c r="AF3303" i="14" s="1"/>
  <c r="Y4039" i="14"/>
  <c r="AF4039" i="14" s="1"/>
  <c r="Y4181" i="14"/>
  <c r="AF4181" i="14" s="1"/>
  <c r="Y4703" i="14"/>
  <c r="AF4703" i="14" s="1"/>
  <c r="Y4836" i="14"/>
  <c r="AF4836" i="14" s="1"/>
  <c r="Y5171" i="14"/>
  <c r="AF5171" i="14" s="1"/>
  <c r="Y5357" i="14"/>
  <c r="AF5357" i="14" s="1"/>
  <c r="Y5690" i="14"/>
  <c r="AF5690" i="14" s="1"/>
  <c r="Y165" i="14"/>
  <c r="AF165" i="14" s="1"/>
  <c r="Y1012" i="14"/>
  <c r="AF1012" i="14" s="1"/>
  <c r="Y1172" i="14"/>
  <c r="AF1172" i="14" s="1"/>
  <c r="Y1317" i="14"/>
  <c r="AF1317" i="14" s="1"/>
  <c r="Y1790" i="14"/>
  <c r="AF1790" i="14" s="1"/>
  <c r="Y1924" i="14"/>
  <c r="AF1924" i="14" s="1"/>
  <c r="Y2209" i="14"/>
  <c r="AF2209" i="14" s="1"/>
  <c r="Y2301" i="14"/>
  <c r="AF2301" i="14" s="1"/>
  <c r="Y2691" i="14"/>
  <c r="AF2691" i="14" s="1"/>
  <c r="Y2829" i="14"/>
  <c r="AF2829" i="14" s="1"/>
  <c r="Y3170" i="14"/>
  <c r="AF3170" i="14" s="1"/>
  <c r="Y3400" i="14"/>
  <c r="AF3400" i="14" s="1"/>
  <c r="Y3832" i="14"/>
  <c r="AF3832" i="14" s="1"/>
  <c r="Y4366" i="14"/>
  <c r="AF4366" i="14" s="1"/>
  <c r="Y4837" i="14"/>
  <c r="AF4837" i="14" s="1"/>
  <c r="Y5028" i="14"/>
  <c r="AF5028" i="14" s="1"/>
  <c r="Y5505" i="14"/>
  <c r="AF5505" i="14" s="1"/>
  <c r="Y5653" i="14"/>
  <c r="AF5653" i="14" s="1"/>
  <c r="Y5691" i="14"/>
  <c r="AF5691" i="14" s="1"/>
  <c r="Y32" i="14"/>
  <c r="AF32" i="14" s="1"/>
  <c r="Y207" i="14"/>
  <c r="AF207" i="14" s="1"/>
  <c r="Y455" i="14"/>
  <c r="AF455" i="14" s="1"/>
  <c r="Y719" i="14"/>
  <c r="AF719" i="14" s="1"/>
  <c r="Y780" i="14"/>
  <c r="AF780" i="14" s="1"/>
  <c r="Y848" i="14"/>
  <c r="AF848" i="14" s="1"/>
  <c r="Y1095" i="14"/>
  <c r="AF1095" i="14" s="1"/>
  <c r="Y1608" i="14"/>
  <c r="AF1608" i="14" s="1"/>
  <c r="Y2054" i="14"/>
  <c r="AF2054" i="14" s="1"/>
  <c r="Y2210" i="14"/>
  <c r="AF2210" i="14" s="1"/>
  <c r="Y2373" i="14"/>
  <c r="AF2373" i="14" s="1"/>
  <c r="Y3024" i="14"/>
  <c r="AF3024" i="14" s="1"/>
  <c r="Y3505" i="14"/>
  <c r="AF3505" i="14" s="1"/>
  <c r="Y3962" i="14"/>
  <c r="AF3962" i="14" s="1"/>
  <c r="Y4182" i="14"/>
  <c r="AF4182" i="14" s="1"/>
  <c r="Y4336" i="14"/>
  <c r="AF4336" i="14" s="1"/>
  <c r="Y4838" i="14"/>
  <c r="AF4838" i="14" s="1"/>
  <c r="Y5029" i="14"/>
  <c r="AF5029" i="14" s="1"/>
  <c r="Y5409" i="14"/>
  <c r="AF5409" i="14" s="1"/>
  <c r="Y5692" i="14"/>
  <c r="AF5692" i="14" s="1"/>
  <c r="Y340" i="14"/>
  <c r="AF340" i="14" s="1"/>
  <c r="Y581" i="14"/>
  <c r="AF581" i="14" s="1"/>
  <c r="Y1225" i="14"/>
  <c r="AF1225" i="14" s="1"/>
  <c r="Y1609" i="14"/>
  <c r="AF1609" i="14" s="1"/>
  <c r="Y2437" i="14"/>
  <c r="AF2437" i="14" s="1"/>
  <c r="Y2740" i="14"/>
  <c r="AF2740" i="14" s="1"/>
  <c r="Y2830" i="14"/>
  <c r="AF2830" i="14" s="1"/>
  <c r="Y3304" i="14"/>
  <c r="AF3304" i="14" s="1"/>
  <c r="Y3401" i="14"/>
  <c r="AF3401" i="14" s="1"/>
  <c r="Y3833" i="14"/>
  <c r="AF3833" i="14" s="1"/>
  <c r="Y4083" i="14"/>
  <c r="AF4083" i="14" s="1"/>
  <c r="Y4183" i="14"/>
  <c r="AF4183" i="14" s="1"/>
  <c r="Y4505" i="14"/>
  <c r="AF4505" i="14" s="1"/>
  <c r="Y4646" i="14"/>
  <c r="AF4646" i="14" s="1"/>
  <c r="Y5506" i="14"/>
  <c r="AF5506" i="14" s="1"/>
  <c r="Y271" i="14"/>
  <c r="AF271" i="14" s="1"/>
  <c r="Y456" i="14"/>
  <c r="AF456" i="14" s="1"/>
  <c r="Y1013" i="14"/>
  <c r="AF1013" i="14" s="1"/>
  <c r="Y1226" i="14"/>
  <c r="AF1226" i="14" s="1"/>
  <c r="Y1610" i="14"/>
  <c r="AF1610" i="14" s="1"/>
  <c r="Y2415" i="14"/>
  <c r="AF2415" i="14" s="1"/>
  <c r="Y2490" i="14"/>
  <c r="AF2490" i="14" s="1"/>
  <c r="Y2831" i="14"/>
  <c r="AF2831" i="14" s="1"/>
  <c r="Y3402" i="14"/>
  <c r="AF3402" i="14" s="1"/>
  <c r="Y3506" i="14"/>
  <c r="AF3506" i="14" s="1"/>
  <c r="Y3834" i="14"/>
  <c r="AF3834" i="14" s="1"/>
  <c r="Y4000" i="14"/>
  <c r="AF4000" i="14" s="1"/>
  <c r="Y4752" i="14"/>
  <c r="AF4752" i="14" s="1"/>
  <c r="Y4954" i="14"/>
  <c r="AF4954" i="14" s="1"/>
  <c r="Y5358" i="14"/>
  <c r="AF5358" i="14" s="1"/>
  <c r="Y33" i="14"/>
  <c r="AF33" i="14" s="1"/>
  <c r="Y341" i="14"/>
  <c r="AF341" i="14" s="1"/>
  <c r="Y582" i="14"/>
  <c r="AF582" i="14" s="1"/>
  <c r="Y1227" i="14"/>
  <c r="AF1227" i="14" s="1"/>
  <c r="Y1752" i="14"/>
  <c r="AF1752" i="14" s="1"/>
  <c r="Y2491" i="14"/>
  <c r="AF2491" i="14" s="1"/>
  <c r="Y3088" i="14"/>
  <c r="AF3088" i="14" s="1"/>
  <c r="Y3171" i="14"/>
  <c r="AF3171" i="14" s="1"/>
  <c r="Y4084" i="14"/>
  <c r="AF4084" i="14" s="1"/>
  <c r="Y4184" i="14"/>
  <c r="AF4184" i="14" s="1"/>
  <c r="Y4367" i="14"/>
  <c r="AF4367" i="14" s="1"/>
  <c r="Y4670" i="14"/>
  <c r="AF4670" i="14" s="1"/>
  <c r="Y4977" i="14"/>
  <c r="AF4977" i="14" s="1"/>
  <c r="Y5081" i="14"/>
  <c r="AF5081" i="14" s="1"/>
  <c r="Y5172" i="14"/>
  <c r="AF5172" i="14" s="1"/>
  <c r="Y34" i="14"/>
  <c r="AF34" i="14" s="1"/>
  <c r="Y272" i="14"/>
  <c r="AF272" i="14" s="1"/>
  <c r="Y514" i="14"/>
  <c r="AF514" i="14" s="1"/>
  <c r="Y583" i="14"/>
  <c r="AF583" i="14" s="1"/>
  <c r="Y665" i="14"/>
  <c r="AF665" i="14" s="1"/>
  <c r="Y849" i="14"/>
  <c r="AF849" i="14" s="1"/>
  <c r="Y1143" i="14"/>
  <c r="AF1143" i="14" s="1"/>
  <c r="Y2132" i="14"/>
  <c r="AF2132" i="14" s="1"/>
  <c r="Y2211" i="14"/>
  <c r="AF2211" i="14" s="1"/>
  <c r="Y2692" i="14"/>
  <c r="AF2692" i="14" s="1"/>
  <c r="Y3172" i="14"/>
  <c r="AF3172" i="14" s="1"/>
  <c r="Y3670" i="14"/>
  <c r="AF3670" i="14" s="1"/>
  <c r="Y3835" i="14"/>
  <c r="AF3835" i="14" s="1"/>
  <c r="Y4337" i="14"/>
  <c r="AF4337" i="14" s="1"/>
  <c r="Y4506" i="14"/>
  <c r="AF4506" i="14" s="1"/>
  <c r="Y4704" i="14"/>
  <c r="AF4704" i="14" s="1"/>
  <c r="Y5006" i="14"/>
  <c r="AF5006" i="14" s="1"/>
  <c r="Y5464" i="14"/>
  <c r="AF5464" i="14" s="1"/>
  <c r="Y5620" i="14"/>
  <c r="AF5620" i="14" s="1"/>
  <c r="Y5693" i="14"/>
  <c r="AF5693" i="14" s="1"/>
  <c r="Y35" i="14"/>
  <c r="AF35" i="14" s="1"/>
  <c r="Y273" i="14"/>
  <c r="AF273" i="14" s="1"/>
  <c r="Y404" i="14"/>
  <c r="AF404" i="14" s="1"/>
  <c r="Y850" i="14"/>
  <c r="AF850" i="14" s="1"/>
  <c r="Y1096" i="14"/>
  <c r="AF1096" i="14" s="1"/>
  <c r="Y2055" i="14"/>
  <c r="AF2055" i="14" s="1"/>
  <c r="Y2416" i="14"/>
  <c r="AF2416" i="14" s="1"/>
  <c r="Y2492" i="14"/>
  <c r="AF2492" i="14" s="1"/>
  <c r="Y3403" i="14"/>
  <c r="AF3403" i="14" s="1"/>
  <c r="Y3507" i="14"/>
  <c r="AF3507" i="14" s="1"/>
  <c r="Y3836" i="14"/>
  <c r="AF3836" i="14" s="1"/>
  <c r="Y4408" i="14"/>
  <c r="AF4408" i="14" s="1"/>
  <c r="Y4507" i="14"/>
  <c r="AF4507" i="14" s="1"/>
  <c r="Y5082" i="14"/>
  <c r="AF5082" i="14" s="1"/>
  <c r="Y5173" i="14"/>
  <c r="AF5173" i="14" s="1"/>
  <c r="Y5694" i="14"/>
  <c r="AF5694" i="14" s="1"/>
  <c r="Y36" i="14"/>
  <c r="AF36" i="14" s="1"/>
  <c r="Y208" i="14"/>
  <c r="AF208" i="14" s="1"/>
  <c r="Y781" i="14"/>
  <c r="AF781" i="14" s="1"/>
  <c r="Y1173" i="14"/>
  <c r="AF1173" i="14" s="1"/>
  <c r="Y1455" i="14"/>
  <c r="AF1455" i="14" s="1"/>
  <c r="Y2212" i="14"/>
  <c r="AF2212" i="14" s="1"/>
  <c r="Y2741" i="14"/>
  <c r="AF2741" i="14" s="1"/>
  <c r="Y2832" i="14"/>
  <c r="AF2832" i="14" s="1"/>
  <c r="Y3025" i="14"/>
  <c r="AF3025" i="14" s="1"/>
  <c r="Y3404" i="14"/>
  <c r="AF3404" i="14" s="1"/>
  <c r="Y3508" i="14"/>
  <c r="AF3508" i="14" s="1"/>
  <c r="Y4085" i="14"/>
  <c r="AF4085" i="14" s="1"/>
  <c r="Y4508" i="14"/>
  <c r="AF4508" i="14" s="1"/>
  <c r="Y5083" i="14"/>
  <c r="AF5083" i="14" s="1"/>
  <c r="Y5174" i="14"/>
  <c r="AF5174" i="14" s="1"/>
  <c r="Y5465" i="14"/>
  <c r="AF5465" i="14" s="1"/>
  <c r="Y5507" i="14"/>
  <c r="AF5507" i="14" s="1"/>
  <c r="Y166" i="14"/>
  <c r="AF166" i="14" s="1"/>
  <c r="Y720" i="14"/>
  <c r="AF720" i="14" s="1"/>
  <c r="Y851" i="14"/>
  <c r="AF851" i="14" s="1"/>
  <c r="Y1174" i="14"/>
  <c r="AF1174" i="14" s="1"/>
  <c r="Y1354" i="14"/>
  <c r="AF1354" i="14" s="1"/>
  <c r="Y1611" i="14"/>
  <c r="AF1611" i="14" s="1"/>
  <c r="Y1840" i="14"/>
  <c r="AF1840" i="14" s="1"/>
  <c r="Y2009" i="14"/>
  <c r="AF2009" i="14" s="1"/>
  <c r="Y2213" i="14"/>
  <c r="AF2213" i="14" s="1"/>
  <c r="Y2417" i="14"/>
  <c r="AF2417" i="14" s="1"/>
  <c r="Y2693" i="14"/>
  <c r="AF2693" i="14" s="1"/>
  <c r="Y3173" i="14"/>
  <c r="AF3173" i="14" s="1"/>
  <c r="Y3509" i="14"/>
  <c r="AF3509" i="14" s="1"/>
  <c r="Y3671" i="14"/>
  <c r="AF3671" i="14" s="1"/>
  <c r="Y4185" i="14"/>
  <c r="AF4185" i="14" s="1"/>
  <c r="Y4338" i="14"/>
  <c r="AF4338" i="14" s="1"/>
  <c r="Y4671" i="14"/>
  <c r="AF4671" i="14" s="1"/>
  <c r="Y5175" i="14"/>
  <c r="AF5175" i="14" s="1"/>
  <c r="Y5466" i="14"/>
  <c r="AF5466" i="14" s="1"/>
  <c r="Y37" i="14"/>
  <c r="AF37" i="14" s="1"/>
  <c r="Y515" i="14"/>
  <c r="AF515" i="14" s="1"/>
  <c r="Y584" i="14"/>
  <c r="AF584" i="14" s="1"/>
  <c r="Y666" i="14"/>
  <c r="AF666" i="14" s="1"/>
  <c r="Y1144" i="14"/>
  <c r="AF1144" i="14" s="1"/>
  <c r="Y1318" i="14"/>
  <c r="AF1318" i="14" s="1"/>
  <c r="Y1925" i="14"/>
  <c r="AF1925" i="14" s="1"/>
  <c r="Y2214" i="14"/>
  <c r="AF2214" i="14" s="1"/>
  <c r="Y2438" i="14"/>
  <c r="AF2438" i="14" s="1"/>
  <c r="Y2623" i="14"/>
  <c r="AF2623" i="14" s="1"/>
  <c r="Y3128" i="14"/>
  <c r="AF3128" i="14" s="1"/>
  <c r="Y3405" i="14"/>
  <c r="AF3405" i="14" s="1"/>
  <c r="Y3803" i="14"/>
  <c r="AF3803" i="14" s="1"/>
  <c r="Y3973" i="14"/>
  <c r="AF3973" i="14" s="1"/>
  <c r="Y4339" i="14"/>
  <c r="AF4339" i="14" s="1"/>
  <c r="Y4467" i="14"/>
  <c r="AF4467" i="14" s="1"/>
  <c r="Y4753" i="14"/>
  <c r="AF4753" i="14" s="1"/>
  <c r="Y4839" i="14"/>
  <c r="AF4839" i="14" s="1"/>
  <c r="Y5410" i="14"/>
  <c r="AF5410" i="14" s="1"/>
  <c r="Y274" i="14"/>
  <c r="AF274" i="14" s="1"/>
  <c r="Y1097" i="14"/>
  <c r="AF1097" i="14" s="1"/>
  <c r="Y1228" i="14"/>
  <c r="AF1228" i="14" s="1"/>
  <c r="Y1926" i="14"/>
  <c r="AF1926" i="14" s="1"/>
  <c r="Y2742" i="14"/>
  <c r="AF2742" i="14" s="1"/>
  <c r="Y3089" i="14"/>
  <c r="AF3089" i="14" s="1"/>
  <c r="Y3174" i="14"/>
  <c r="AF3174" i="14" s="1"/>
  <c r="Y3510" i="14"/>
  <c r="AF3510" i="14" s="1"/>
  <c r="Y4086" i="14"/>
  <c r="AF4086" i="14" s="1"/>
  <c r="Y4186" i="14"/>
  <c r="AF4186" i="14" s="1"/>
  <c r="Y4409" i="14"/>
  <c r="AF4409" i="14" s="1"/>
  <c r="Y5084" i="14"/>
  <c r="AF5084" i="14" s="1"/>
  <c r="Y5176" i="14"/>
  <c r="AF5176" i="14" s="1"/>
  <c r="Y38" i="14"/>
  <c r="AF38" i="14" s="1"/>
  <c r="Y275" i="14"/>
  <c r="AF275" i="14" s="1"/>
  <c r="Y516" i="14"/>
  <c r="AF516" i="14" s="1"/>
  <c r="Y1493" i="14"/>
  <c r="AF1493" i="14" s="1"/>
  <c r="Y1588" i="14"/>
  <c r="AF1588" i="14" s="1"/>
  <c r="Y1691" i="14"/>
  <c r="AF1691" i="14" s="1"/>
  <c r="Y2493" i="14"/>
  <c r="AF2493" i="14" s="1"/>
  <c r="Y2833" i="14"/>
  <c r="AF2833" i="14" s="1"/>
  <c r="Y3090" i="14"/>
  <c r="AF3090" i="14" s="1"/>
  <c r="Y3333" i="14"/>
  <c r="AF3333" i="14" s="1"/>
  <c r="Y3837" i="14"/>
  <c r="AF3837" i="14" s="1"/>
  <c r="Y4187" i="14"/>
  <c r="AF4187" i="14" s="1"/>
  <c r="Y4410" i="14"/>
  <c r="AF4410" i="14" s="1"/>
  <c r="Y4705" i="14"/>
  <c r="AF4705" i="14" s="1"/>
  <c r="Y5177" i="14"/>
  <c r="AF5177" i="14" s="1"/>
  <c r="Y5336" i="14"/>
  <c r="AF5336" i="14" s="1"/>
  <c r="Y1870" i="14"/>
  <c r="AF1870" i="14" s="1"/>
  <c r="Y2261" i="14"/>
  <c r="AF2261" i="14" s="1"/>
  <c r="Y2660" i="14"/>
  <c r="AF2660" i="14" s="1"/>
  <c r="Y2834" i="14"/>
  <c r="AF2834" i="14" s="1"/>
  <c r="Y2968" i="14"/>
  <c r="AF2968" i="14" s="1"/>
  <c r="Y3511" i="14"/>
  <c r="AF3511" i="14" s="1"/>
  <c r="Y3646" i="14"/>
  <c r="AF3646" i="14" s="1"/>
  <c r="Y3838" i="14"/>
  <c r="AF3838" i="14" s="1"/>
  <c r="Y4509" i="14"/>
  <c r="AF4509" i="14" s="1"/>
  <c r="Y4647" i="14"/>
  <c r="AF4647" i="14" s="1"/>
  <c r="Y5411" i="14"/>
  <c r="AF5411" i="14" s="1"/>
  <c r="Y276" i="14"/>
  <c r="AF276" i="14" s="1"/>
  <c r="Y1098" i="14"/>
  <c r="AF1098" i="14" s="1"/>
  <c r="Y1229" i="14"/>
  <c r="AF1229" i="14" s="1"/>
  <c r="Y1753" i="14"/>
  <c r="AF1753" i="14" s="1"/>
  <c r="Y2056" i="14"/>
  <c r="AF2056" i="14" s="1"/>
  <c r="Y2586" i="14"/>
  <c r="AF2586" i="14" s="1"/>
  <c r="Y3091" i="14"/>
  <c r="AF3091" i="14" s="1"/>
  <c r="Y3175" i="14"/>
  <c r="AF3175" i="14" s="1"/>
  <c r="Y4087" i="14"/>
  <c r="AF4087" i="14" s="1"/>
  <c r="Y4188" i="14"/>
  <c r="AF4188" i="14" s="1"/>
  <c r="Y4754" i="14"/>
  <c r="AF4754" i="14" s="1"/>
  <c r="Y4840" i="14"/>
  <c r="AF4840" i="14" s="1"/>
  <c r="Y5412" i="14"/>
  <c r="AF5412" i="14" s="1"/>
  <c r="Y5508" i="14"/>
  <c r="AF5508" i="14" s="1"/>
  <c r="Y167" i="14"/>
  <c r="AF167" i="14" s="1"/>
  <c r="Y277" i="14"/>
  <c r="AF277" i="14" s="1"/>
  <c r="Y405" i="14"/>
  <c r="AF405" i="14" s="1"/>
  <c r="Y721" i="14"/>
  <c r="AF721" i="14" s="1"/>
  <c r="Y782" i="14"/>
  <c r="AF782" i="14" s="1"/>
  <c r="Y852" i="14"/>
  <c r="AF852" i="14" s="1"/>
  <c r="Y1099" i="14"/>
  <c r="AF1099" i="14" s="1"/>
  <c r="Y1230" i="14"/>
  <c r="AF1230" i="14" s="1"/>
  <c r="Y1692" i="14"/>
  <c r="AF1692" i="14" s="1"/>
  <c r="Y1871" i="14"/>
  <c r="AF1871" i="14" s="1"/>
  <c r="Y2439" i="14"/>
  <c r="AF2439" i="14" s="1"/>
  <c r="Y2835" i="14"/>
  <c r="AF2835" i="14" s="1"/>
  <c r="Y3176" i="14"/>
  <c r="AF3176" i="14" s="1"/>
  <c r="Y3743" i="14"/>
  <c r="AF3743" i="14" s="1"/>
  <c r="Y3839" i="14"/>
  <c r="AF3839" i="14" s="1"/>
  <c r="Y4755" i="14"/>
  <c r="AF4755" i="14" s="1"/>
  <c r="Y4841" i="14"/>
  <c r="AF4841" i="14" s="1"/>
  <c r="Y5030" i="14"/>
  <c r="AF5030" i="14" s="1"/>
  <c r="Y5337" i="14"/>
  <c r="AF5337" i="14" s="1"/>
  <c r="Y5413" i="14"/>
  <c r="AF5413" i="14" s="1"/>
  <c r="Y39" i="14"/>
  <c r="AF39" i="14" s="1"/>
  <c r="Y517" i="14"/>
  <c r="AF517" i="14" s="1"/>
  <c r="Y947" i="14"/>
  <c r="AF947" i="14" s="1"/>
  <c r="Y1175" i="14"/>
  <c r="AF1175" i="14" s="1"/>
  <c r="Y3092" i="14"/>
  <c r="AF3092" i="14" s="1"/>
  <c r="Y3177" i="14"/>
  <c r="AF3177" i="14" s="1"/>
  <c r="Y4001" i="14"/>
  <c r="AF4001" i="14" s="1"/>
  <c r="Y4088" i="14"/>
  <c r="AF4088" i="14" s="1"/>
  <c r="Y4189" i="14"/>
  <c r="AF4189" i="14" s="1"/>
  <c r="Y4756" i="14"/>
  <c r="AF4756" i="14" s="1"/>
  <c r="Y4842" i="14"/>
  <c r="AF4842" i="14" s="1"/>
  <c r="Y5414" i="14"/>
  <c r="AF5414" i="14" s="1"/>
  <c r="Y5509" i="14"/>
  <c r="AF5509" i="14" s="1"/>
  <c r="Y5654" i="14"/>
  <c r="AF5654" i="14" s="1"/>
  <c r="Y5695" i="14"/>
  <c r="AF5695" i="14" s="1"/>
  <c r="Y168" i="14"/>
  <c r="AF168" i="14" s="1"/>
  <c r="Y342" i="14"/>
  <c r="AF342" i="14" s="1"/>
  <c r="Y585" i="14"/>
  <c r="AF585" i="14" s="1"/>
  <c r="Y783" i="14"/>
  <c r="AF783" i="14" s="1"/>
  <c r="Y948" i="14"/>
  <c r="AF948" i="14" s="1"/>
  <c r="Y1145" i="14"/>
  <c r="Y1355" i="14"/>
  <c r="AF1355" i="14" s="1"/>
  <c r="Y1791" i="14"/>
  <c r="AF1791" i="14" s="1"/>
  <c r="Y2057" i="14"/>
  <c r="AF2057" i="14" s="1"/>
  <c r="Y2302" i="14"/>
  <c r="AF2302" i="14" s="1"/>
  <c r="Y2661" i="14"/>
  <c r="AF2661" i="14" s="1"/>
  <c r="Y3178" i="14"/>
  <c r="AF3178" i="14" s="1"/>
  <c r="Y3700" i="14"/>
  <c r="AF3700" i="14" s="1"/>
  <c r="Y3963" i="14"/>
  <c r="AF3963" i="14" s="1"/>
  <c r="Y4040" i="14"/>
  <c r="AF4040" i="14" s="1"/>
  <c r="Y4312" i="14"/>
  <c r="AF4312" i="14" s="1"/>
  <c r="Y4706" i="14"/>
  <c r="AF4706" i="14" s="1"/>
  <c r="Y5178" i="14"/>
  <c r="AF5178" i="14" s="1"/>
  <c r="Y5510" i="14"/>
  <c r="AF5510" i="14" s="1"/>
  <c r="Y5696" i="14"/>
  <c r="AF5696" i="14" s="1"/>
  <c r="Y40" i="14"/>
  <c r="AF40" i="14" s="1"/>
  <c r="Y667" i="14"/>
  <c r="AF667" i="14" s="1"/>
  <c r="Y1014" i="14"/>
  <c r="AF1014" i="14" s="1"/>
  <c r="Y1146" i="14"/>
  <c r="AF1146" i="14" s="1"/>
  <c r="Y1544" i="14"/>
  <c r="AF1544" i="14" s="1"/>
  <c r="Y2058" i="14"/>
  <c r="AF2058" i="14" s="1"/>
  <c r="Y2215" i="14"/>
  <c r="AF2215" i="14" s="1"/>
  <c r="Y2374" i="14"/>
  <c r="AF2374" i="14" s="1"/>
  <c r="Y2587" i="14"/>
  <c r="AF2587" i="14" s="1"/>
  <c r="Y2836" i="14"/>
  <c r="AF2836" i="14" s="1"/>
  <c r="Y3406" i="14"/>
  <c r="AF3406" i="14" s="1"/>
  <c r="Y3701" i="14"/>
  <c r="AF3701" i="14" s="1"/>
  <c r="Y4041" i="14"/>
  <c r="AF4041" i="14" s="1"/>
  <c r="Y4190" i="14"/>
  <c r="AF4190" i="14" s="1"/>
  <c r="Y4624" i="14"/>
  <c r="AF4624" i="14" s="1"/>
  <c r="Y5031" i="14"/>
  <c r="AF5031" i="14" s="1"/>
  <c r="Y5359" i="14"/>
  <c r="AF5359" i="14" s="1"/>
  <c r="Y5655" i="14"/>
  <c r="AF5655" i="14" s="1"/>
  <c r="Y5697" i="14"/>
  <c r="AF5697" i="14" s="1"/>
  <c r="Y278" i="14"/>
  <c r="AF278" i="14" s="1"/>
  <c r="Y1100" i="14"/>
  <c r="AF1100" i="14" s="1"/>
  <c r="Y1231" i="14"/>
  <c r="AF1231" i="14" s="1"/>
  <c r="Y1612" i="14"/>
  <c r="AF1612" i="14" s="1"/>
  <c r="Y2216" i="14"/>
  <c r="AF2216" i="14" s="1"/>
  <c r="Y2494" i="14"/>
  <c r="AF2494" i="14" s="1"/>
  <c r="Y2694" i="14"/>
  <c r="AF2694" i="14" s="1"/>
  <c r="Y3179" i="14"/>
  <c r="AF3179" i="14" s="1"/>
  <c r="Y3512" i="14"/>
  <c r="AF3512" i="14" s="1"/>
  <c r="Y4042" i="14"/>
  <c r="AF4042" i="14" s="1"/>
  <c r="Y4510" i="14"/>
  <c r="AF4510" i="14" s="1"/>
  <c r="Y4707" i="14"/>
  <c r="AF4707" i="14" s="1"/>
  <c r="Y5179" i="14"/>
  <c r="AF5179" i="14" s="1"/>
  <c r="Y5360" i="14"/>
  <c r="AF5360" i="14" s="1"/>
  <c r="Y41" i="14"/>
  <c r="AF41" i="14" s="1"/>
  <c r="Y406" i="14"/>
  <c r="AF406" i="14" s="1"/>
  <c r="Y586" i="14"/>
  <c r="AF586" i="14" s="1"/>
  <c r="Y1356" i="14"/>
  <c r="AF1356" i="14" s="1"/>
  <c r="Y2303" i="14"/>
  <c r="Y2743" i="14"/>
  <c r="AF2743" i="14" s="1"/>
  <c r="Y2837" i="14"/>
  <c r="AF2837" i="14" s="1"/>
  <c r="Y3513" i="14"/>
  <c r="AF3513" i="14" s="1"/>
  <c r="Y3744" i="14"/>
  <c r="AF3744" i="14" s="1"/>
  <c r="Y4089" i="14"/>
  <c r="AF4089" i="14" s="1"/>
  <c r="Y4191" i="14"/>
  <c r="AF4191" i="14" s="1"/>
  <c r="Y4757" i="14"/>
  <c r="AF4757" i="14" s="1"/>
  <c r="Y5085" i="14"/>
  <c r="AF5085" i="14" s="1"/>
  <c r="Y5180" i="14"/>
  <c r="AF5180" i="14" s="1"/>
  <c r="Y5467" i="14"/>
  <c r="AF5467" i="14" s="1"/>
  <c r="Y5599" i="14"/>
  <c r="AF5599" i="14" s="1"/>
  <c r="Y5621" i="14"/>
  <c r="AF5621" i="14" s="1"/>
  <c r="Y722" i="14"/>
  <c r="AF722" i="14" s="1"/>
  <c r="Y1015" i="14"/>
  <c r="AF1015" i="14" s="1"/>
  <c r="Y1319" i="14"/>
  <c r="AF1319" i="14" s="1"/>
  <c r="Y1357" i="14"/>
  <c r="AF1357" i="14" s="1"/>
  <c r="Y1613" i="14"/>
  <c r="AF1613" i="14" s="1"/>
  <c r="Y1872" i="14"/>
  <c r="AF1872" i="14" s="1"/>
  <c r="Y2744" i="14"/>
  <c r="AF2744" i="14" s="1"/>
  <c r="Y2838" i="14"/>
  <c r="AF2838" i="14" s="1"/>
  <c r="Y3026" i="14"/>
  <c r="AF3026" i="14" s="1"/>
  <c r="Y3407" i="14"/>
  <c r="AF3407" i="14" s="1"/>
  <c r="Y3840" i="14"/>
  <c r="AF3840" i="14" s="1"/>
  <c r="Y4134" i="14"/>
  <c r="AF4134" i="14" s="1"/>
  <c r="Y4313" i="14"/>
  <c r="AF4313" i="14" s="1"/>
  <c r="Y4843" i="14"/>
  <c r="AF4843" i="14" s="1"/>
  <c r="Y5086" i="14"/>
  <c r="AF5086" i="14" s="1"/>
  <c r="Y5468" i="14"/>
  <c r="AF5468" i="14" s="1"/>
  <c r="Y42" i="14"/>
  <c r="AF42" i="14" s="1"/>
  <c r="Y209" i="14"/>
  <c r="AF209" i="14" s="1"/>
  <c r="Y457" i="14"/>
  <c r="AF457" i="14" s="1"/>
  <c r="Y518" i="14"/>
  <c r="AF518" i="14" s="1"/>
  <c r="Y668" i="14"/>
  <c r="AF668" i="14" s="1"/>
  <c r="Y1016" i="14"/>
  <c r="AF1016" i="14" s="1"/>
  <c r="Y1232" i="14"/>
  <c r="AF1232" i="14" s="1"/>
  <c r="Y1792" i="14"/>
  <c r="AF1792" i="14" s="1"/>
  <c r="Y1927" i="14"/>
  <c r="AF1927" i="14" s="1"/>
  <c r="Y2495" i="14"/>
  <c r="AF2495" i="14" s="1"/>
  <c r="Y2944" i="14"/>
  <c r="AF2944" i="14" s="1"/>
  <c r="Y3027" i="14"/>
  <c r="AF3027" i="14" s="1"/>
  <c r="Y3514" i="14"/>
  <c r="AF3514" i="14" s="1"/>
  <c r="Y3745" i="14"/>
  <c r="AF3745" i="14" s="1"/>
  <c r="Y4043" i="14"/>
  <c r="AF4043" i="14" s="1"/>
  <c r="Y4511" i="14"/>
  <c r="AF4511" i="14" s="1"/>
  <c r="Y4708" i="14"/>
  <c r="AF4708" i="14" s="1"/>
  <c r="Y4844" i="14"/>
  <c r="AF4844" i="14" s="1"/>
  <c r="Y5361" i="14"/>
  <c r="AF5361" i="14" s="1"/>
  <c r="Y43" i="14"/>
  <c r="AF43" i="14" s="1"/>
  <c r="Y853" i="14"/>
  <c r="AF853" i="14" s="1"/>
  <c r="Y1296" i="14"/>
  <c r="AF1296" i="14" s="1"/>
  <c r="Y1456" i="14"/>
  <c r="AF1456" i="14" s="1"/>
  <c r="Y1577" i="14"/>
  <c r="AF1577" i="14" s="1"/>
  <c r="Y2059" i="14"/>
  <c r="AF2059" i="14" s="1"/>
  <c r="Y2133" i="14"/>
  <c r="AF2133" i="14" s="1"/>
  <c r="Y2167" i="14"/>
  <c r="AF2167" i="14" s="1"/>
  <c r="Y2304" i="14"/>
  <c r="AF2304" i="14" s="1"/>
  <c r="Y2662" i="14"/>
  <c r="AF2662" i="14" s="1"/>
  <c r="Y3093" i="14"/>
  <c r="AF3093" i="14" s="1"/>
  <c r="Y3180" i="14"/>
  <c r="AF3180" i="14" s="1"/>
  <c r="Y3515" i="14"/>
  <c r="AF3515" i="14" s="1"/>
  <c r="Y4135" i="14"/>
  <c r="AF4135" i="14" s="1"/>
  <c r="Y4512" i="14"/>
  <c r="AF4512" i="14" s="1"/>
  <c r="Y4709" i="14"/>
  <c r="AF4709" i="14" s="1"/>
  <c r="Y5032" i="14"/>
  <c r="AF5032" i="14" s="1"/>
  <c r="Y5511" i="14"/>
  <c r="AF5511" i="14" s="1"/>
  <c r="Y169" i="14"/>
  <c r="AF169" i="14" s="1"/>
  <c r="Y343" i="14"/>
  <c r="AF343" i="14" s="1"/>
  <c r="Y587" i="14"/>
  <c r="AF587" i="14" s="1"/>
  <c r="Y854" i="14"/>
  <c r="AF854" i="14" s="1"/>
  <c r="Y913" i="14"/>
  <c r="AF913" i="14" s="1"/>
  <c r="Y1457" i="14"/>
  <c r="AF1457" i="14" s="1"/>
  <c r="Y1545" i="14"/>
  <c r="AF1545" i="14" s="1"/>
  <c r="Y1614" i="14"/>
  <c r="AF1614" i="14" s="1"/>
  <c r="Y1928" i="14"/>
  <c r="AF1928" i="14" s="1"/>
  <c r="Y2171" i="14"/>
  <c r="AF2171" i="14" s="1"/>
  <c r="Y2496" i="14"/>
  <c r="AF2496" i="14" s="1"/>
  <c r="Y2663" i="14"/>
  <c r="AF2663" i="14" s="1"/>
  <c r="Y3181" i="14"/>
  <c r="AF3181" i="14" s="1"/>
  <c r="Y3305" i="14"/>
  <c r="AF3305" i="14" s="1"/>
  <c r="Y3672" i="14"/>
  <c r="AF3672" i="14" s="1"/>
  <c r="Y4044" i="14"/>
  <c r="AF4044" i="14" s="1"/>
  <c r="Y4672" i="14"/>
  <c r="AF4672" i="14" s="1"/>
  <c r="Y4845" i="14"/>
  <c r="AF4845" i="14" s="1"/>
  <c r="Y5512" i="14"/>
  <c r="AF5512" i="14" s="1"/>
  <c r="Y344" i="14"/>
  <c r="AF344" i="14" s="1"/>
  <c r="Y519" i="14"/>
  <c r="AF519" i="14" s="1"/>
  <c r="Y669" i="14"/>
  <c r="AF669" i="14" s="1"/>
  <c r="Y855" i="14"/>
  <c r="AF855" i="14" s="1"/>
  <c r="Y1458" i="14"/>
  <c r="AF1458" i="14" s="1"/>
  <c r="Y2010" i="14"/>
  <c r="AF2010" i="14" s="1"/>
  <c r="Y2172" i="14"/>
  <c r="AF2172" i="14" s="1"/>
  <c r="Y2497" i="14"/>
  <c r="AF2497" i="14" s="1"/>
  <c r="Y2664" i="14"/>
  <c r="AF2664" i="14" s="1"/>
  <c r="Y3182" i="14"/>
  <c r="AF3182" i="14" s="1"/>
  <c r="Y3334" i="14"/>
  <c r="AF3334" i="14" s="1"/>
  <c r="Y3673" i="14"/>
  <c r="AF3673" i="14" s="1"/>
  <c r="Y4192" i="14"/>
  <c r="AF4192" i="14" s="1"/>
  <c r="Y4513" i="14"/>
  <c r="AF4513" i="14" s="1"/>
  <c r="Y4673" i="14"/>
  <c r="AF4673" i="14" s="1"/>
  <c r="Y5181" i="14"/>
  <c r="AF5181" i="14" s="1"/>
  <c r="Y5338" i="14"/>
  <c r="AF5338" i="14" s="1"/>
  <c r="Y345" i="14"/>
  <c r="AF345" i="14" s="1"/>
  <c r="Y588" i="14"/>
  <c r="AF588" i="14" s="1"/>
  <c r="Y723" i="14"/>
  <c r="AF723" i="14" s="1"/>
  <c r="Y1017" i="14"/>
  <c r="AF1017" i="14" s="1"/>
  <c r="Y2060" i="14"/>
  <c r="AF2060" i="14" s="1"/>
  <c r="Y2498" i="14"/>
  <c r="AF2498" i="14" s="1"/>
  <c r="Y3094" i="14"/>
  <c r="AF3094" i="14" s="1"/>
  <c r="Y3746" i="14"/>
  <c r="AF3746" i="14" s="1"/>
  <c r="Y3841" i="14"/>
  <c r="AF3841" i="14" s="1"/>
  <c r="Y4090" i="14"/>
  <c r="AF4090" i="14" s="1"/>
  <c r="Y4193" i="14"/>
  <c r="AF4193" i="14" s="1"/>
  <c r="Y4411" i="14"/>
  <c r="AF4411" i="14" s="1"/>
  <c r="Y4758" i="14"/>
  <c r="AF4758" i="14" s="1"/>
  <c r="Y4846" i="14"/>
  <c r="AF4846" i="14" s="1"/>
  <c r="Y5415" i="14"/>
  <c r="AF5415" i="14" s="1"/>
  <c r="Y44" i="14"/>
  <c r="AF44" i="14" s="1"/>
  <c r="Y724" i="14"/>
  <c r="AF724" i="14" s="1"/>
  <c r="Y1297" i="14"/>
  <c r="AF1297" i="14" s="1"/>
  <c r="Y2011" i="14"/>
  <c r="AF2011" i="14" s="1"/>
  <c r="Y2305" i="14"/>
  <c r="AF2305" i="14" s="1"/>
  <c r="Y2499" i="14"/>
  <c r="AF2499" i="14" s="1"/>
  <c r="Y2624" i="14"/>
  <c r="AF2624" i="14" s="1"/>
  <c r="Y2839" i="14"/>
  <c r="AF2839" i="14" s="1"/>
  <c r="Y3095" i="14"/>
  <c r="AF3095" i="14" s="1"/>
  <c r="Y3516" i="14"/>
  <c r="AF3516" i="14" s="1"/>
  <c r="Y3842" i="14"/>
  <c r="AF3842" i="14" s="1"/>
  <c r="Y4759" i="14"/>
  <c r="AF4759" i="14" s="1"/>
  <c r="Y4847" i="14"/>
  <c r="AF4847" i="14" s="1"/>
  <c r="Y5513" i="14"/>
  <c r="AF5513" i="14" s="1"/>
  <c r="Y45" i="14"/>
  <c r="AF45" i="14" s="1"/>
  <c r="Y346" i="14"/>
  <c r="AF346" i="14" s="1"/>
  <c r="Y520" i="14"/>
  <c r="AF520" i="14" s="1"/>
  <c r="Y914" i="14"/>
  <c r="AF914" i="14" s="1"/>
  <c r="Y949" i="14"/>
  <c r="AF949" i="14" s="1"/>
  <c r="Y1358" i="14"/>
  <c r="AF1358" i="14" s="1"/>
  <c r="Y1732" i="14"/>
  <c r="AF1732" i="14" s="1"/>
  <c r="Y1929" i="14"/>
  <c r="AF1929" i="14" s="1"/>
  <c r="Y2306" i="14"/>
  <c r="AF2306" i="14" s="1"/>
  <c r="Y2695" i="14"/>
  <c r="AF2695" i="14" s="1"/>
  <c r="Y3028" i="14"/>
  <c r="AF3028" i="14" s="1"/>
  <c r="Y3615" i="14"/>
  <c r="AF3615" i="14" s="1"/>
  <c r="Y3843" i="14"/>
  <c r="AF3843" i="14" s="1"/>
  <c r="Y4194" i="14"/>
  <c r="AF4194" i="14" s="1"/>
  <c r="Y4514" i="14"/>
  <c r="AF4514" i="14" s="1"/>
  <c r="Y4648" i="14"/>
  <c r="AF4648" i="14" s="1"/>
  <c r="Y4978" i="14"/>
  <c r="AF4978" i="14" s="1"/>
  <c r="Y5339" i="14"/>
  <c r="AF5339" i="14" s="1"/>
  <c r="Y46" i="14"/>
  <c r="AF46" i="14" s="1"/>
  <c r="Y279" i="14"/>
  <c r="AF279" i="14" s="1"/>
  <c r="Y407" i="14"/>
  <c r="AF407" i="14" s="1"/>
  <c r="Y589" i="14"/>
  <c r="AF589" i="14" s="1"/>
  <c r="Y1176" i="14"/>
  <c r="AF1176" i="14" s="1"/>
  <c r="Y1546" i="14"/>
  <c r="AF1546" i="14" s="1"/>
  <c r="Y1733" i="14"/>
  <c r="AF1733" i="14" s="1"/>
  <c r="Y2745" i="14"/>
  <c r="AF2745" i="14" s="1"/>
  <c r="Y2840" i="14"/>
  <c r="AF2840" i="14" s="1"/>
  <c r="Y3408" i="14"/>
  <c r="AF3408" i="14" s="1"/>
  <c r="Y3517" i="14"/>
  <c r="AF3517" i="14" s="1"/>
  <c r="Y3747" i="14"/>
  <c r="AF3747" i="14" s="1"/>
  <c r="Y3844" i="14"/>
  <c r="AF3844" i="14" s="1"/>
  <c r="Y4412" i="14"/>
  <c r="AF4412" i="14" s="1"/>
  <c r="Y4515" i="14"/>
  <c r="AF4515" i="14" s="1"/>
  <c r="Y5087" i="14"/>
  <c r="AF5087" i="14" s="1"/>
  <c r="Y5182" i="14"/>
  <c r="AF5182" i="14" s="1"/>
  <c r="Y5514" i="14"/>
  <c r="AF5514" i="14" s="1"/>
  <c r="Y5622" i="14"/>
  <c r="AF5622" i="14" s="1"/>
  <c r="Y347" i="14"/>
  <c r="AF347" i="14" s="1"/>
  <c r="Y1359" i="14"/>
  <c r="AF1359" i="14" s="1"/>
  <c r="Y2841" i="14"/>
  <c r="AF2841" i="14" s="1"/>
  <c r="Y2969" i="14"/>
  <c r="AF2969" i="14" s="1"/>
  <c r="Y3518" i="14"/>
  <c r="AF3518" i="14" s="1"/>
  <c r="Y3845" i="14"/>
  <c r="AF3845" i="14" s="1"/>
  <c r="Y3974" i="14"/>
  <c r="AF3974" i="14" s="1"/>
  <c r="Y4516" i="14"/>
  <c r="AF4516" i="14" s="1"/>
  <c r="Y4649" i="14"/>
  <c r="AF4649" i="14" s="1"/>
  <c r="Y5416" i="14"/>
  <c r="AF5416" i="14" s="1"/>
  <c r="Y5515" i="14"/>
  <c r="AF5515" i="14" s="1"/>
  <c r="Y280" i="14"/>
  <c r="AF280" i="14" s="1"/>
  <c r="Y458" i="14"/>
  <c r="AF458" i="14" s="1"/>
  <c r="Y521" i="14"/>
  <c r="AF521" i="14" s="1"/>
  <c r="Y784" i="14"/>
  <c r="AF784" i="14" s="1"/>
  <c r="Y1360" i="14"/>
  <c r="AF1360" i="14" s="1"/>
  <c r="Y1514" i="14"/>
  <c r="AF1514" i="14" s="1"/>
  <c r="Y1734" i="14"/>
  <c r="AF1734" i="14" s="1"/>
  <c r="Y1793" i="14"/>
  <c r="AF1793" i="14" s="1"/>
  <c r="Y1930" i="14"/>
  <c r="AF1930" i="14" s="1"/>
  <c r="Y2134" i="14"/>
  <c r="AF2134" i="14" s="1"/>
  <c r="Y2217" i="14"/>
  <c r="AF2217" i="14" s="1"/>
  <c r="Y2307" i="14"/>
  <c r="AF2307" i="14" s="1"/>
  <c r="Y2588" i="14"/>
  <c r="AF2588" i="14" s="1"/>
  <c r="Y2842" i="14"/>
  <c r="AF2842" i="14" s="1"/>
  <c r="Y3748" i="14"/>
  <c r="AF3748" i="14" s="1"/>
  <c r="Y3846" i="14"/>
  <c r="AF3846" i="14" s="1"/>
  <c r="Y4517" i="14"/>
  <c r="AF4517" i="14" s="1"/>
  <c r="Y4760" i="14"/>
  <c r="AF4760" i="14" s="1"/>
  <c r="Y4848" i="14"/>
  <c r="AF4848" i="14" s="1"/>
  <c r="Y5516" i="14"/>
  <c r="AF5516" i="14" s="1"/>
  <c r="Y170" i="14"/>
  <c r="AF170" i="14" s="1"/>
  <c r="Y785" i="14"/>
  <c r="AF785" i="14" s="1"/>
  <c r="Y1147" i="14"/>
  <c r="AF1147" i="14" s="1"/>
  <c r="Y1615" i="14"/>
  <c r="AF1615" i="14" s="1"/>
  <c r="Y1794" i="14"/>
  <c r="AF1794" i="14" s="1"/>
  <c r="Y2012" i="14"/>
  <c r="AF2012" i="14" s="1"/>
  <c r="Y2173" i="14"/>
  <c r="AF2173" i="14" s="1"/>
  <c r="Y2375" i="14"/>
  <c r="AF2375" i="14" s="1"/>
  <c r="Y2625" i="14"/>
  <c r="AF2625" i="14" s="1"/>
  <c r="Y2945" i="14"/>
  <c r="AF2945" i="14" s="1"/>
  <c r="Y3335" i="14"/>
  <c r="AF3335" i="14" s="1"/>
  <c r="Y3470" i="14"/>
  <c r="AF3470" i="14" s="1"/>
  <c r="Y4091" i="14"/>
  <c r="AF4091" i="14" s="1"/>
  <c r="Y4710" i="14"/>
  <c r="AF4710" i="14" s="1"/>
  <c r="Y4807" i="14"/>
  <c r="AF4807" i="14" s="1"/>
  <c r="Y5183" i="14"/>
  <c r="AF5183" i="14" s="1"/>
  <c r="Y5517" i="14"/>
  <c r="AF5517" i="14" s="1"/>
  <c r="Y522" i="14"/>
  <c r="AF522" i="14" s="1"/>
  <c r="Y856" i="14"/>
  <c r="AF856" i="14" s="1"/>
  <c r="Y1361" i="14"/>
  <c r="AF1361" i="14" s="1"/>
  <c r="Y1494" i="14"/>
  <c r="AF1494" i="14" s="1"/>
  <c r="Y1873" i="14"/>
  <c r="AF1873" i="14" s="1"/>
  <c r="Y2013" i="14"/>
  <c r="AF2013" i="14" s="1"/>
  <c r="Y3183" i="14"/>
  <c r="AF3183" i="14" s="1"/>
  <c r="Y3306" i="14"/>
  <c r="AF3306" i="14" s="1"/>
  <c r="Y4195" i="14"/>
  <c r="AF4195" i="14" s="1"/>
  <c r="Y4314" i="14"/>
  <c r="Y4849" i="14"/>
  <c r="AF4849" i="14" s="1"/>
  <c r="Y5417" i="14"/>
  <c r="AF5417" i="14" s="1"/>
  <c r="Y5623" i="14"/>
  <c r="AF5623" i="14" s="1"/>
  <c r="Y5698" i="14"/>
  <c r="AF5698" i="14" s="1"/>
  <c r="Y47" i="14"/>
  <c r="AF47" i="14" s="1"/>
  <c r="Y210" i="14"/>
  <c r="AF210" i="14" s="1"/>
  <c r="Y408" i="14"/>
  <c r="AF408" i="14" s="1"/>
  <c r="Y950" i="14"/>
  <c r="AF950" i="14" s="1"/>
  <c r="Y1362" i="14"/>
  <c r="AF1362" i="14" s="1"/>
  <c r="Y1616" i="14"/>
  <c r="AF1616" i="14" s="1"/>
  <c r="Y2014" i="14"/>
  <c r="AF2014" i="14" s="1"/>
  <c r="Y2696" i="14"/>
  <c r="AF2696" i="14" s="1"/>
  <c r="Y3184" i="14"/>
  <c r="AF3184" i="14" s="1"/>
  <c r="Y3409" i="14"/>
  <c r="AF3409" i="14" s="1"/>
  <c r="Y3616" i="14"/>
  <c r="AF3616" i="14" s="1"/>
  <c r="Y3847" i="14"/>
  <c r="AF3847" i="14" s="1"/>
  <c r="Y4340" i="14"/>
  <c r="AF4340" i="14" s="1"/>
  <c r="Y4674" i="14"/>
  <c r="AF4674" i="14" s="1"/>
  <c r="Y5184" i="14"/>
  <c r="AF5184" i="14" s="1"/>
  <c r="Y48" i="14"/>
  <c r="AF48" i="14" s="1"/>
  <c r="Y211" i="14"/>
  <c r="AF211" i="14" s="1"/>
  <c r="Y459" i="14"/>
  <c r="AF459" i="14" s="1"/>
  <c r="Y786" i="14"/>
  <c r="AF786" i="14" s="1"/>
  <c r="Y1018" i="14"/>
  <c r="AF1018" i="14" s="1"/>
  <c r="Y1233" i="14"/>
  <c r="AF1233" i="14" s="1"/>
  <c r="Y1495" i="14"/>
  <c r="AF1495" i="14" s="1"/>
  <c r="Y2626" i="14"/>
  <c r="AF2626" i="14" s="1"/>
  <c r="Y3519" i="14"/>
  <c r="AF3519" i="14" s="1"/>
  <c r="Y4468" i="14"/>
  <c r="AF4468" i="14" s="1"/>
  <c r="Y4518" i="14"/>
  <c r="AF4518" i="14" s="1"/>
  <c r="Y4808" i="14"/>
  <c r="AF4808" i="14" s="1"/>
  <c r="Y4850" i="14"/>
  <c r="AF4850" i="14" s="1"/>
  <c r="Y5469" i="14"/>
  <c r="AF5469" i="14" s="1"/>
  <c r="Y5518" i="14"/>
  <c r="AF5518" i="14" s="1"/>
  <c r="Y171" i="14"/>
  <c r="AF171" i="14" s="1"/>
  <c r="Y212" i="14"/>
  <c r="AF212" i="14" s="1"/>
  <c r="Y348" i="14"/>
  <c r="AF348" i="14" s="1"/>
  <c r="Y409" i="14"/>
  <c r="AF409" i="14" s="1"/>
  <c r="Y523" i="14"/>
  <c r="AF523" i="14" s="1"/>
  <c r="Y725" i="14"/>
  <c r="AF725" i="14" s="1"/>
  <c r="Y787" i="14"/>
  <c r="AF787" i="14" s="1"/>
  <c r="Y1177" i="14"/>
  <c r="AF1177" i="14" s="1"/>
  <c r="Y1363" i="14"/>
  <c r="AF1363" i="14" s="1"/>
  <c r="Y1874" i="14"/>
  <c r="AF1874" i="14" s="1"/>
  <c r="Y2135" i="14"/>
  <c r="AF2135" i="14" s="1"/>
  <c r="Y2136" i="14"/>
  <c r="AF2136" i="14" s="1"/>
  <c r="Y2168" i="14"/>
  <c r="AF2168" i="14" s="1"/>
  <c r="Y2262" i="14"/>
  <c r="AF2262" i="14" s="1"/>
  <c r="Y2308" i="14"/>
  <c r="AF2308" i="14" s="1"/>
  <c r="Y2697" i="14"/>
  <c r="AF2697" i="14" s="1"/>
  <c r="Y2843" i="14"/>
  <c r="AF2843" i="14" s="1"/>
  <c r="Y3410" i="14"/>
  <c r="AF3410" i="14" s="1"/>
  <c r="Y3520" i="14"/>
  <c r="AF3520" i="14" s="1"/>
  <c r="Y4413" i="14"/>
  <c r="AF4413" i="14" s="1"/>
  <c r="Y4519" i="14"/>
  <c r="AF4519" i="14" s="1"/>
  <c r="Y5088" i="14"/>
  <c r="AF5088" i="14" s="1"/>
  <c r="Y5362" i="14"/>
  <c r="AF5362" i="14" s="1"/>
  <c r="Y5699" i="14"/>
  <c r="AF5699" i="14" s="1"/>
  <c r="Y49" i="14"/>
  <c r="AF49" i="14" s="1"/>
  <c r="Y172" i="14"/>
  <c r="AF172" i="14" s="1"/>
  <c r="Y788" i="14"/>
  <c r="AF788" i="14" s="1"/>
  <c r="Y1364" i="14"/>
  <c r="AF1364" i="14" s="1"/>
  <c r="Y1795" i="14"/>
  <c r="AF1795" i="14" s="1"/>
  <c r="Y2218" i="14"/>
  <c r="AF2218" i="14" s="1"/>
  <c r="Y2376" i="14"/>
  <c r="AF2376" i="14" s="1"/>
  <c r="Y2746" i="14"/>
  <c r="AF2746" i="14" s="1"/>
  <c r="Y2844" i="14"/>
  <c r="AF2844" i="14" s="1"/>
  <c r="Y3307" i="14"/>
  <c r="AF3307" i="14" s="1"/>
  <c r="Y3521" i="14"/>
  <c r="AF3521" i="14" s="1"/>
  <c r="Y4002" i="14"/>
  <c r="AF4002" i="14" s="1"/>
  <c r="Y4368" i="14"/>
  <c r="AF4368" i="14" s="1"/>
  <c r="Y4711" i="14"/>
  <c r="AF4711" i="14" s="1"/>
  <c r="Y4851" i="14"/>
  <c r="AF4851" i="14" s="1"/>
  <c r="Y50" i="14"/>
  <c r="AF50" i="14" s="1"/>
  <c r="Y524" i="14"/>
  <c r="AF524" i="14" s="1"/>
  <c r="Y670" i="14"/>
  <c r="AF670" i="14" s="1"/>
  <c r="Y1178" i="14"/>
  <c r="AF1178" i="14" s="1"/>
  <c r="Y2137" i="14"/>
  <c r="AF2137" i="14" s="1"/>
  <c r="Y2219" i="14"/>
  <c r="AF2219" i="14" s="1"/>
  <c r="Y2627" i="14"/>
  <c r="AF2627" i="14" s="1"/>
  <c r="Y3185" i="14"/>
  <c r="AF3185" i="14" s="1"/>
  <c r="Y3363" i="14"/>
  <c r="AF3363" i="14" s="1"/>
  <c r="Y3522" i="14"/>
  <c r="AF3522" i="14" s="1"/>
  <c r="Y3848" i="14"/>
  <c r="AF3848" i="14" s="1"/>
  <c r="Y4196" i="14"/>
  <c r="AF4196" i="14" s="1"/>
  <c r="Y4414" i="14"/>
  <c r="AF4414" i="14" s="1"/>
  <c r="Y4955" i="14"/>
  <c r="AF4955" i="14" s="1"/>
  <c r="Y5033" i="14"/>
  <c r="AF5033" i="14" s="1"/>
  <c r="Y5519" i="14"/>
  <c r="AF5519" i="14" s="1"/>
  <c r="Y5600" i="14"/>
  <c r="AF5600" i="14" s="1"/>
  <c r="Y410" i="14"/>
  <c r="AF410" i="14" s="1"/>
  <c r="Y671" i="14"/>
  <c r="AF671" i="14" s="1"/>
  <c r="Y1515" i="14"/>
  <c r="AF1515" i="14" s="1"/>
  <c r="Y1589" i="14"/>
  <c r="AF1589" i="14" s="1"/>
  <c r="Y2377" i="14"/>
  <c r="AF2377" i="14" s="1"/>
  <c r="Y2845" i="14"/>
  <c r="AF2845" i="14" s="1"/>
  <c r="Y3029" i="14"/>
  <c r="AF3029" i="14" s="1"/>
  <c r="Y3364" i="14"/>
  <c r="AF3364" i="14" s="1"/>
  <c r="Y3523" i="14"/>
  <c r="AF3523" i="14" s="1"/>
  <c r="Y3975" i="14"/>
  <c r="AF3975" i="14" s="1"/>
  <c r="Y4092" i="14"/>
  <c r="AF4092" i="14" s="1"/>
  <c r="Y4520" i="14"/>
  <c r="AF4520" i="14" s="1"/>
  <c r="Y5034" i="14"/>
  <c r="AF5034" i="14" s="1"/>
  <c r="Y5340" i="14"/>
  <c r="AF5340" i="14" s="1"/>
  <c r="Y590" i="14"/>
  <c r="AF590" i="14" s="1"/>
  <c r="Y1298" i="14"/>
  <c r="AF1298" i="14" s="1"/>
  <c r="Y1365" i="14"/>
  <c r="AF1365" i="14" s="1"/>
  <c r="Y1754" i="14"/>
  <c r="AF1754" i="14" s="1"/>
  <c r="Y1796" i="14"/>
  <c r="AF1796" i="14" s="1"/>
  <c r="Y1931" i="14"/>
  <c r="AF1931" i="14" s="1"/>
  <c r="Y2061" i="14"/>
  <c r="AF2061" i="14" s="1"/>
  <c r="Y2138" i="14"/>
  <c r="AF2138" i="14" s="1"/>
  <c r="Y2220" i="14"/>
  <c r="AF2220" i="14" s="1"/>
  <c r="Y2665" i="14"/>
  <c r="AF2665" i="14" s="1"/>
  <c r="Y2946" i="14"/>
  <c r="AF2946" i="14" s="1"/>
  <c r="Y3186" i="14"/>
  <c r="AF3186" i="14" s="1"/>
  <c r="Y3702" i="14"/>
  <c r="AF3702" i="14" s="1"/>
  <c r="Y3964" i="14"/>
  <c r="AF3964" i="14" s="1"/>
  <c r="Y4093" i="14"/>
  <c r="AF4093" i="14" s="1"/>
  <c r="Y4415" i="14"/>
  <c r="AF4415" i="14" s="1"/>
  <c r="Y4852" i="14"/>
  <c r="AF4852" i="14" s="1"/>
  <c r="Y5295" i="14"/>
  <c r="AF5295" i="14" s="1"/>
  <c r="Y5601" i="14"/>
  <c r="AF5601" i="14" s="1"/>
  <c r="Y5700" i="14"/>
  <c r="AF5700" i="14" s="1"/>
  <c r="Y281" i="14"/>
  <c r="AF281" i="14" s="1"/>
  <c r="Y1019" i="14"/>
  <c r="AF1019" i="14" s="1"/>
  <c r="Y1617" i="14"/>
  <c r="AF1617" i="14" s="1"/>
  <c r="Y2309" i="14"/>
  <c r="AF2309" i="14" s="1"/>
  <c r="Y2500" i="14"/>
  <c r="AF2500" i="14" s="1"/>
  <c r="Y3187" i="14"/>
  <c r="AF3187" i="14" s="1"/>
  <c r="Y3308" i="14"/>
  <c r="AF3308" i="14" s="1"/>
  <c r="Y3524" i="14"/>
  <c r="AF3524" i="14" s="1"/>
  <c r="Y3976" i="14"/>
  <c r="AF3976" i="14" s="1"/>
  <c r="Y4315" i="14"/>
  <c r="AF4315" i="14" s="1"/>
  <c r="Y4521" i="14"/>
  <c r="AF4521" i="14" s="1"/>
  <c r="Y5185" i="14"/>
  <c r="AF5185" i="14" s="1"/>
  <c r="Y5520" i="14"/>
  <c r="AF5520" i="14" s="1"/>
  <c r="Y213" i="14"/>
  <c r="AF213" i="14" s="1"/>
  <c r="Y672" i="14"/>
  <c r="AF672" i="14" s="1"/>
  <c r="Y1020" i="14"/>
  <c r="AF1020" i="14" s="1"/>
  <c r="Y1366" i="14"/>
  <c r="AF1366" i="14" s="1"/>
  <c r="Y1459" i="14"/>
  <c r="AF1459" i="14" s="1"/>
  <c r="Y1735" i="14"/>
  <c r="AF1735" i="14" s="1"/>
  <c r="Y2846" i="14"/>
  <c r="AF2846" i="14" s="1"/>
  <c r="Y2970" i="14"/>
  <c r="AF2970" i="14" s="1"/>
  <c r="Y3849" i="14"/>
  <c r="AF3849" i="14" s="1"/>
  <c r="Y3977" i="14"/>
  <c r="AF3977" i="14" s="1"/>
  <c r="Y5186" i="14"/>
  <c r="AF5186" i="14" s="1"/>
  <c r="Y5312" i="14"/>
  <c r="AF5312" i="14" s="1"/>
  <c r="Y51" i="14"/>
  <c r="AF51" i="14" s="1"/>
  <c r="Y282" i="14"/>
  <c r="AF282" i="14" s="1"/>
  <c r="Y789" i="14"/>
  <c r="AF789" i="14" s="1"/>
  <c r="Y1021" i="14"/>
  <c r="AF1021" i="14" s="1"/>
  <c r="Y1367" i="14"/>
  <c r="AF1367" i="14" s="1"/>
  <c r="Y1841" i="14"/>
  <c r="AF1841" i="14" s="1"/>
  <c r="Y2418" i="14"/>
  <c r="AF2418" i="14" s="1"/>
  <c r="Y2501" i="14"/>
  <c r="AF2501" i="14" s="1"/>
  <c r="Y2847" i="14"/>
  <c r="AF2847" i="14" s="1"/>
  <c r="Y3411" i="14"/>
  <c r="AF3411" i="14" s="1"/>
  <c r="Y3525" i="14"/>
  <c r="AF3525" i="14" s="1"/>
  <c r="Y4416" i="14"/>
  <c r="AF4416" i="14" s="1"/>
  <c r="Y4522" i="14"/>
  <c r="AF4522" i="14" s="1"/>
  <c r="Y5089" i="14"/>
  <c r="AF5089" i="14" s="1"/>
  <c r="Y5187" i="14"/>
  <c r="AF5187" i="14" s="1"/>
  <c r="Y857" i="14"/>
  <c r="AF857" i="14" s="1"/>
  <c r="Y1179" i="14"/>
  <c r="AF1179" i="14" s="1"/>
  <c r="Y1368" i="14"/>
  <c r="AF1368" i="14" s="1"/>
  <c r="Y1618" i="14"/>
  <c r="AF1618" i="14" s="1"/>
  <c r="Y1842" i="14"/>
  <c r="AF1842" i="14" s="1"/>
  <c r="Y1932" i="14"/>
  <c r="AF1932" i="14" s="1"/>
  <c r="Y2747" i="14"/>
  <c r="AF2747" i="14" s="1"/>
  <c r="Y2848" i="14"/>
  <c r="AF2848" i="14" s="1"/>
  <c r="Y3412" i="14"/>
  <c r="AF3412" i="14" s="1"/>
  <c r="Y3526" i="14"/>
  <c r="AF3526" i="14" s="1"/>
  <c r="Y4197" i="14"/>
  <c r="AF4197" i="14" s="1"/>
  <c r="Y4417" i="14"/>
  <c r="AF4417" i="14" s="1"/>
  <c r="Y4523" i="14"/>
  <c r="AF4523" i="14" s="1"/>
  <c r="Y5418" i="14"/>
  <c r="AF5418" i="14" s="1"/>
  <c r="Y5521" i="14"/>
  <c r="AF5521" i="14" s="1"/>
  <c r="Y52" i="14"/>
  <c r="AF52" i="14" s="1"/>
  <c r="Y214" i="14"/>
  <c r="AF214" i="14" s="1"/>
  <c r="Y525" i="14"/>
  <c r="AF525" i="14" s="1"/>
  <c r="Y726" i="14"/>
  <c r="AF726" i="14" s="1"/>
  <c r="Y915" i="14"/>
  <c r="AF915" i="14" s="1"/>
  <c r="Y1369" i="14"/>
  <c r="AF1369" i="14" s="1"/>
  <c r="Y1619" i="14"/>
  <c r="AF1619" i="14" s="1"/>
  <c r="Y1797" i="14"/>
  <c r="AF1797" i="14" s="1"/>
  <c r="Y1933" i="14"/>
  <c r="AF1933" i="14" s="1"/>
  <c r="Y2174" i="14"/>
  <c r="AF2174" i="14" s="1"/>
  <c r="Y2698" i="14"/>
  <c r="AF2698" i="14" s="1"/>
  <c r="Y3281" i="14"/>
  <c r="AF3281" i="14" s="1"/>
  <c r="Y3365" i="14"/>
  <c r="AF3365" i="14" s="1"/>
  <c r="Y3850" i="14"/>
  <c r="AF3850" i="14" s="1"/>
  <c r="Y4003" i="14"/>
  <c r="AF4003" i="14" s="1"/>
  <c r="Y4418" i="14"/>
  <c r="AF4418" i="14" s="1"/>
  <c r="Y4956" i="14"/>
  <c r="AF4956" i="14" s="1"/>
  <c r="Y5188" i="14"/>
  <c r="AF5188" i="14" s="1"/>
  <c r="Y5363" i="14"/>
  <c r="AF5363" i="14" s="1"/>
  <c r="Y5701" i="14"/>
  <c r="AF5701" i="14" s="1"/>
  <c r="Y215" i="14"/>
  <c r="AF215" i="14" s="1"/>
  <c r="Y1022" i="14"/>
  <c r="AF1022" i="14" s="1"/>
  <c r="Y1180" i="14"/>
  <c r="AF1180" i="14" s="1"/>
  <c r="Y1798" i="14"/>
  <c r="AF1798" i="14" s="1"/>
  <c r="Y2062" i="14"/>
  <c r="AF2062" i="14" s="1"/>
  <c r="Y2263" i="14"/>
  <c r="AF2263" i="14" s="1"/>
  <c r="Y2378" i="14"/>
  <c r="AF2378" i="14" s="1"/>
  <c r="Y2699" i="14"/>
  <c r="AF2699" i="14" s="1"/>
  <c r="Y3188" i="14"/>
  <c r="AF3188" i="14" s="1"/>
  <c r="Y3617" i="14"/>
  <c r="AF3617" i="14" s="1"/>
  <c r="Y3703" i="14"/>
  <c r="AF3703" i="14" s="1"/>
  <c r="Y4004" i="14"/>
  <c r="AF4004" i="14" s="1"/>
  <c r="Y4524" i="14"/>
  <c r="AF4524" i="14" s="1"/>
  <c r="Y4853" i="14"/>
  <c r="AF4853" i="14" s="1"/>
  <c r="Y5035" i="14"/>
  <c r="AF5035" i="14" s="1"/>
  <c r="Y5522" i="14"/>
  <c r="AF5522" i="14" s="1"/>
  <c r="Y5602" i="14"/>
  <c r="AF5602" i="14" s="1"/>
  <c r="Y53" i="14"/>
  <c r="AF53" i="14" s="1"/>
  <c r="Y349" i="14"/>
  <c r="AF349" i="14" s="1"/>
  <c r="Y727" i="14"/>
  <c r="AF727" i="14" s="1"/>
  <c r="Y1299" i="14"/>
  <c r="AF1299" i="14" s="1"/>
  <c r="Y2971" i="14"/>
  <c r="AF2971" i="14" s="1"/>
  <c r="Y3189" i="14"/>
  <c r="AF3189" i="14" s="1"/>
  <c r="Y3647" i="14"/>
  <c r="AF3647" i="14" s="1"/>
  <c r="Y4198" i="14"/>
  <c r="AF4198" i="14" s="1"/>
  <c r="Y4341" i="14"/>
  <c r="AF4341" i="14" s="1"/>
  <c r="Y4650" i="14"/>
  <c r="AF4650" i="14" s="1"/>
  <c r="Y4854" i="14"/>
  <c r="AF4854" i="14" s="1"/>
  <c r="Y4979" i="14"/>
  <c r="AF4979" i="14" s="1"/>
  <c r="Y5419" i="14"/>
  <c r="AF5419" i="14" s="1"/>
  <c r="Y54" i="14"/>
  <c r="AF54" i="14" s="1"/>
  <c r="Y283" i="14"/>
  <c r="AF283" i="14" s="1"/>
  <c r="Y460" i="14"/>
  <c r="AF460" i="14" s="1"/>
  <c r="Y591" i="14"/>
  <c r="AF591" i="14" s="1"/>
  <c r="Y728" i="14"/>
  <c r="AF728" i="14" s="1"/>
  <c r="Y951" i="14"/>
  <c r="AF951" i="14" s="1"/>
  <c r="Y1181" i="14"/>
  <c r="AF1181" i="14" s="1"/>
  <c r="Y1370" i="14"/>
  <c r="AF1370" i="14" s="1"/>
  <c r="Y1620" i="14"/>
  <c r="AF1620" i="14" s="1"/>
  <c r="Y2063" i="14"/>
  <c r="AF2063" i="14" s="1"/>
  <c r="Y2849" i="14"/>
  <c r="AF2849" i="14" s="1"/>
  <c r="Y2986" i="14"/>
  <c r="AF2986" i="14" s="1"/>
  <c r="Y3413" i="14"/>
  <c r="AF3413" i="14" s="1"/>
  <c r="Y3851" i="14"/>
  <c r="AF3851" i="14" s="1"/>
  <c r="Y4291" i="14"/>
  <c r="AF4291" i="14" s="1"/>
  <c r="Y4625" i="14"/>
  <c r="AF4625" i="14" s="1"/>
  <c r="Y4761" i="14"/>
  <c r="AF4761" i="14" s="1"/>
  <c r="Y5341" i="14"/>
  <c r="AF5341" i="14" s="1"/>
  <c r="Y5523" i="14"/>
  <c r="AF5523" i="14" s="1"/>
  <c r="Y5702" i="14"/>
  <c r="AF5702" i="14" s="1"/>
  <c r="Y350" i="14"/>
  <c r="AF350" i="14" s="1"/>
  <c r="Y592" i="14"/>
  <c r="AF592" i="14" s="1"/>
  <c r="Y729" i="14"/>
  <c r="AF729" i="14" s="1"/>
  <c r="Y1234" i="14"/>
  <c r="AF1234" i="14" s="1"/>
  <c r="Y1755" i="14"/>
  <c r="AF1755" i="14" s="1"/>
  <c r="Y1934" i="14"/>
  <c r="AF1934" i="14" s="1"/>
  <c r="Y2221" i="14"/>
  <c r="AF2221" i="14" s="1"/>
  <c r="Y2589" i="14"/>
  <c r="AF2589" i="14" s="1"/>
  <c r="Y2700" i="14"/>
  <c r="AF2700" i="14" s="1"/>
  <c r="Y3030" i="14"/>
  <c r="AF3030" i="14" s="1"/>
  <c r="Y3527" i="14"/>
  <c r="AF3527" i="14" s="1"/>
  <c r="Y3852" i="14"/>
  <c r="AF3852" i="14" s="1"/>
  <c r="Y4005" i="14"/>
  <c r="AF4005" i="14" s="1"/>
  <c r="Y4525" i="14"/>
  <c r="AF4525" i="14" s="1"/>
  <c r="Y4855" i="14"/>
  <c r="AF4855" i="14" s="1"/>
  <c r="Y5036" i="14"/>
  <c r="AF5036" i="14" s="1"/>
  <c r="Y5470" i="14"/>
  <c r="AF5470" i="14" s="1"/>
  <c r="Y55" i="14"/>
  <c r="AF55" i="14" s="1"/>
  <c r="Y858" i="14"/>
  <c r="AF858" i="14" s="1"/>
  <c r="Y1547" i="14"/>
  <c r="AF1547" i="14" s="1"/>
  <c r="Y1621" i="14"/>
  <c r="AF1621" i="14" s="1"/>
  <c r="Y2139" i="14"/>
  <c r="AF2139" i="14" s="1"/>
  <c r="Y2666" i="14"/>
  <c r="AF2666" i="14" s="1"/>
  <c r="Y2850" i="14"/>
  <c r="AF2850" i="14" s="1"/>
  <c r="Y2987" i="14"/>
  <c r="AF2987" i="14" s="1"/>
  <c r="Y3618" i="14"/>
  <c r="AF3618" i="14" s="1"/>
  <c r="Y3853" i="14"/>
  <c r="AF3853" i="14" s="1"/>
  <c r="Y4136" i="14"/>
  <c r="AF4136" i="14" s="1"/>
  <c r="Y4292" i="14"/>
  <c r="AF4292" i="14" s="1"/>
  <c r="Y4957" i="14"/>
  <c r="AF4957" i="14" s="1"/>
  <c r="Y5139" i="14"/>
  <c r="AF5139" i="14" s="1"/>
  <c r="Y5524" i="14"/>
  <c r="AF5524" i="14" s="1"/>
  <c r="Y5603" i="14"/>
  <c r="AF5603" i="14" s="1"/>
  <c r="Y5624" i="14"/>
  <c r="AF5624" i="14" s="1"/>
  <c r="Y56" i="14"/>
  <c r="AF56" i="14" s="1"/>
  <c r="Y284" i="14"/>
  <c r="AF284" i="14" s="1"/>
  <c r="Y730" i="14"/>
  <c r="AF730" i="14" s="1"/>
  <c r="Y859" i="14"/>
  <c r="AF859" i="14" s="1"/>
  <c r="Y1023" i="14"/>
  <c r="AF1023" i="14" s="1"/>
  <c r="Y1371" i="14"/>
  <c r="AF1371" i="14" s="1"/>
  <c r="Y1516" i="14"/>
  <c r="AF1516" i="14" s="1"/>
  <c r="Y1590" i="14"/>
  <c r="AF1590" i="14" s="1"/>
  <c r="Y1935" i="14"/>
  <c r="AF1935" i="14" s="1"/>
  <c r="Y2064" i="14"/>
  <c r="AF2064" i="14" s="1"/>
  <c r="Y2628" i="14"/>
  <c r="AF2628" i="14" s="1"/>
  <c r="Y2748" i="14"/>
  <c r="AF2748" i="14" s="1"/>
  <c r="Y3190" i="14"/>
  <c r="AF3190" i="14" s="1"/>
  <c r="Y3854" i="14"/>
  <c r="AF3854" i="14" s="1"/>
  <c r="Y4293" i="14"/>
  <c r="AF4293" i="14" s="1"/>
  <c r="Y4419" i="14"/>
  <c r="AF4419" i="14" s="1"/>
  <c r="Y4762" i="14"/>
  <c r="AF4762" i="14" s="1"/>
  <c r="Y5037" i="14"/>
  <c r="AF5037" i="14" s="1"/>
  <c r="Y5525" i="14"/>
  <c r="AF5525" i="14" s="1"/>
  <c r="Y5703" i="14"/>
  <c r="AF5703" i="14" s="1"/>
  <c r="Y57" i="14"/>
  <c r="AF57" i="14" s="1"/>
  <c r="Y285" i="14"/>
  <c r="AF285" i="14" s="1"/>
  <c r="Y731" i="14"/>
  <c r="AF731" i="14" s="1"/>
  <c r="Y790" i="14"/>
  <c r="AF790" i="14" s="1"/>
  <c r="Y1182" i="14"/>
  <c r="AF1182" i="14" s="1"/>
  <c r="Y1300" i="14"/>
  <c r="AF1300" i="14" s="1"/>
  <c r="Y1517" i="14"/>
  <c r="AF1517" i="14" s="1"/>
  <c r="Y1693" i="14"/>
  <c r="AF1693" i="14" s="1"/>
  <c r="Y1936" i="14"/>
  <c r="AF1936" i="14" s="1"/>
  <c r="Y2379" i="14"/>
  <c r="AF2379" i="14" s="1"/>
  <c r="Y2502" i="14"/>
  <c r="AF2502" i="14" s="1"/>
  <c r="Y2667" i="14"/>
  <c r="AF2667" i="14" s="1"/>
  <c r="Y3191" i="14"/>
  <c r="AF3191" i="14" s="1"/>
  <c r="Y3336" i="14"/>
  <c r="AF3336" i="14" s="1"/>
  <c r="Y3648" i="14"/>
  <c r="AF3648" i="14" s="1"/>
  <c r="Y3855" i="14"/>
  <c r="AF3855" i="14" s="1"/>
  <c r="Y4199" i="14"/>
  <c r="AF4199" i="14" s="1"/>
  <c r="Y4526" i="14"/>
  <c r="AF4526" i="14" s="1"/>
  <c r="Y5038" i="14"/>
  <c r="AF5038" i="14" s="1"/>
  <c r="Y5313" i="14"/>
  <c r="AF5313" i="14" s="1"/>
  <c r="Y5704" i="14"/>
  <c r="AF5704" i="14" s="1"/>
  <c r="Y58" i="14"/>
  <c r="AF58" i="14" s="1"/>
  <c r="Y732" i="14"/>
  <c r="AF732" i="14" s="1"/>
  <c r="Y1372" i="14"/>
  <c r="AF1372" i="14" s="1"/>
  <c r="Y1578" i="14"/>
  <c r="AF1578" i="14" s="1"/>
  <c r="Y1937" i="14"/>
  <c r="AF1937" i="14" s="1"/>
  <c r="Y2222" i="14"/>
  <c r="AF2222" i="14" s="1"/>
  <c r="Y2310" i="14"/>
  <c r="AF2310" i="14" s="1"/>
  <c r="Y2590" i="14"/>
  <c r="AF2590" i="14" s="1"/>
  <c r="Y2749" i="14"/>
  <c r="AF2749" i="14" s="1"/>
  <c r="Y2851" i="14"/>
  <c r="AF2851" i="14" s="1"/>
  <c r="Y3528" i="14"/>
  <c r="AF3528" i="14" s="1"/>
  <c r="Y4094" i="14"/>
  <c r="AF4094" i="14" s="1"/>
  <c r="Y4200" i="14"/>
  <c r="AF4200" i="14" s="1"/>
  <c r="Y5090" i="14"/>
  <c r="AF5090" i="14" s="1"/>
  <c r="Y5189" i="14"/>
  <c r="AF5189" i="14" s="1"/>
  <c r="Y5604" i="14"/>
  <c r="AF5604" i="14" s="1"/>
  <c r="Y59" i="14"/>
  <c r="AF59" i="14" s="1"/>
  <c r="Y593" i="14"/>
  <c r="AF593" i="14" s="1"/>
  <c r="Y1024" i="14"/>
  <c r="AF1024" i="14" s="1"/>
  <c r="Y1622" i="14"/>
  <c r="AF1622" i="14" s="1"/>
  <c r="Y1938" i="14"/>
  <c r="AF1938" i="14" s="1"/>
  <c r="Y2852" i="14"/>
  <c r="AF2852" i="14" s="1"/>
  <c r="Y3414" i="14"/>
  <c r="AF3414" i="14" s="1"/>
  <c r="Y3529" i="14"/>
  <c r="AF3529" i="14" s="1"/>
  <c r="Y4095" i="14"/>
  <c r="AF4095" i="14" s="1"/>
  <c r="Y4201" i="14"/>
  <c r="AF4201" i="14" s="1"/>
  <c r="Y4369" i="14"/>
  <c r="AF4369" i="14" s="1"/>
  <c r="Y5091" i="14"/>
  <c r="AF5091" i="14" s="1"/>
  <c r="Y5190" i="14"/>
  <c r="AF5190" i="14" s="1"/>
  <c r="Y5605" i="14"/>
  <c r="AF5605" i="14" s="1"/>
  <c r="Y952" i="14"/>
  <c r="AF952" i="14" s="1"/>
  <c r="Y1843" i="14"/>
  <c r="AF1843" i="14" s="1"/>
  <c r="Y2065" i="14"/>
  <c r="AF2065" i="14" s="1"/>
  <c r="Y2853" i="14"/>
  <c r="AF2853" i="14" s="1"/>
  <c r="Y2972" i="14"/>
  <c r="AF2972" i="14" s="1"/>
  <c r="Y3978" i="14"/>
  <c r="AF3978" i="14" s="1"/>
  <c r="Y4527" i="14"/>
  <c r="AF4527" i="14" s="1"/>
  <c r="Y4651" i="14"/>
  <c r="AF4651" i="14" s="1"/>
  <c r="Y4856" i="14"/>
  <c r="AF4856" i="14" s="1"/>
  <c r="Y5191" i="14"/>
  <c r="AF5191" i="14" s="1"/>
  <c r="Y5420" i="14"/>
  <c r="AF5420" i="14" s="1"/>
  <c r="Y5526" i="14"/>
  <c r="AF5526" i="14" s="1"/>
  <c r="Y5705" i="14"/>
  <c r="AF5705" i="14" s="1"/>
  <c r="Y216" i="14"/>
  <c r="AF216" i="14" s="1"/>
  <c r="Y351" i="14"/>
  <c r="AF351" i="14" s="1"/>
  <c r="Y860" i="14"/>
  <c r="AF860" i="14" s="1"/>
  <c r="Y1301" i="14"/>
  <c r="AF1301" i="14" s="1"/>
  <c r="Y1799" i="14"/>
  <c r="AF1799" i="14" s="1"/>
  <c r="Y1939" i="14"/>
  <c r="AF1939" i="14" s="1"/>
  <c r="Y2175" i="14"/>
  <c r="AF2175" i="14" s="1"/>
  <c r="Y2311" i="14"/>
  <c r="AF2311" i="14" s="1"/>
  <c r="Y2854" i="14"/>
  <c r="AF2854" i="14" s="1"/>
  <c r="Y3031" i="14"/>
  <c r="AF3031" i="14" s="1"/>
  <c r="Y3749" i="14"/>
  <c r="AF3749" i="14" s="1"/>
  <c r="Y3856" i="14"/>
  <c r="AF3856" i="14" s="1"/>
  <c r="Y4763" i="14"/>
  <c r="AF4763" i="14" s="1"/>
  <c r="Y4857" i="14"/>
  <c r="AF4857" i="14" s="1"/>
  <c r="Y5192" i="14"/>
  <c r="AF5192" i="14" s="1"/>
  <c r="Y594" i="14"/>
  <c r="AF594" i="14" s="1"/>
  <c r="Y953" i="14"/>
  <c r="AF953" i="14" s="1"/>
  <c r="Y1101" i="14"/>
  <c r="AF1101" i="14" s="1"/>
  <c r="Y1235" i="14"/>
  <c r="AF1235" i="14" s="1"/>
  <c r="Y1694" i="14"/>
  <c r="AF1694" i="14" s="1"/>
  <c r="Y1756" i="14"/>
  <c r="AF1756" i="14" s="1"/>
  <c r="Y2750" i="14"/>
  <c r="AF2750" i="14" s="1"/>
  <c r="Y2947" i="14"/>
  <c r="Y3032" i="14"/>
  <c r="AF3032" i="14" s="1"/>
  <c r="Y3415" i="14"/>
  <c r="AF3415" i="14" s="1"/>
  <c r="Y3530" i="14"/>
  <c r="AF3530" i="14" s="1"/>
  <c r="Y4370" i="14"/>
  <c r="AF4370" i="14" s="1"/>
  <c r="Y4528" i="14"/>
  <c r="AF4528" i="14" s="1"/>
  <c r="Y4858" i="14"/>
  <c r="AF4858" i="14" s="1"/>
  <c r="Y60" i="14"/>
  <c r="AF60" i="14" s="1"/>
  <c r="Y286" i="14"/>
  <c r="AF286" i="14" s="1"/>
  <c r="Y411" i="14"/>
  <c r="AF411" i="14" s="1"/>
  <c r="Y733" i="14"/>
  <c r="AF733" i="14" s="1"/>
  <c r="Y861" i="14"/>
  <c r="AF861" i="14" s="1"/>
  <c r="Y1183" i="14"/>
  <c r="AF1183" i="14" s="1"/>
  <c r="Y1460" i="14"/>
  <c r="AF1460" i="14" s="1"/>
  <c r="Y1940" i="14"/>
  <c r="AF1940" i="14" s="1"/>
  <c r="Y2066" i="14"/>
  <c r="AF2066" i="14" s="1"/>
  <c r="Y2264" i="14"/>
  <c r="AF2264" i="14" s="1"/>
  <c r="Y2503" i="14"/>
  <c r="AF2503" i="14" s="1"/>
  <c r="Y2751" i="14"/>
  <c r="AF2751" i="14" s="1"/>
  <c r="Y3192" i="14"/>
  <c r="AF3192" i="14" s="1"/>
  <c r="Y3704" i="14"/>
  <c r="AF3704" i="14" s="1"/>
  <c r="Y3857" i="14"/>
  <c r="AF3857" i="14" s="1"/>
  <c r="Y4045" i="14"/>
  <c r="AF4045" i="14" s="1"/>
  <c r="Y4712" i="14"/>
  <c r="AF4712" i="14" s="1"/>
  <c r="Y4859" i="14"/>
  <c r="AF4859" i="14" s="1"/>
  <c r="Y4958" i="14"/>
  <c r="AF4958" i="14" s="1"/>
  <c r="Y5193" i="14"/>
  <c r="AF5193" i="14" s="1"/>
  <c r="Y61" i="14"/>
  <c r="AF61" i="14" s="1"/>
  <c r="Y352" i="14"/>
  <c r="AF352" i="14" s="1"/>
  <c r="Y734" i="14"/>
  <c r="AF734" i="14" s="1"/>
  <c r="Y954" i="14"/>
  <c r="AF954" i="14" s="1"/>
  <c r="Y1102" i="14"/>
  <c r="AF1102" i="14" s="1"/>
  <c r="Y1320" i="14"/>
  <c r="AF1320" i="14" s="1"/>
  <c r="Y1623" i="14"/>
  <c r="AF1623" i="14" s="1"/>
  <c r="Y1941" i="14"/>
  <c r="AF1941" i="14" s="1"/>
  <c r="Y2312" i="14"/>
  <c r="AF2312" i="14" s="1"/>
  <c r="Y2591" i="14"/>
  <c r="AF2591" i="14" s="1"/>
  <c r="Y2855" i="14"/>
  <c r="AF2855" i="14" s="1"/>
  <c r="Y2988" i="14"/>
  <c r="AF2988" i="14" s="1"/>
  <c r="Y3309" i="14"/>
  <c r="AF3309" i="14" s="1"/>
  <c r="Y3858" i="14"/>
  <c r="AF3858" i="14" s="1"/>
  <c r="Y3979" i="14"/>
  <c r="AF3979" i="14" s="1"/>
  <c r="Y4529" i="14"/>
  <c r="AF4529" i="14" s="1"/>
  <c r="Y4860" i="14"/>
  <c r="AF4860" i="14" s="1"/>
  <c r="Y5194" i="14"/>
  <c r="AF5194" i="14" s="1"/>
  <c r="Y5342" i="14"/>
  <c r="AF5342" i="14" s="1"/>
  <c r="Y5706" i="14"/>
  <c r="AF5706" i="14" s="1"/>
  <c r="Y62" i="14"/>
  <c r="AF62" i="14" s="1"/>
  <c r="Y287" i="14"/>
  <c r="AF287" i="14" s="1"/>
  <c r="Y735" i="14"/>
  <c r="AF735" i="14" s="1"/>
  <c r="Y791" i="14"/>
  <c r="AF791" i="14" s="1"/>
  <c r="Y1184" i="14"/>
  <c r="AF1184" i="14" s="1"/>
  <c r="Y1518" i="14"/>
  <c r="AF1518" i="14" s="1"/>
  <c r="Y1695" i="14"/>
  <c r="AF1695" i="14" s="1"/>
  <c r="Y1942" i="14"/>
  <c r="AF1942" i="14" s="1"/>
  <c r="Y2223" i="14"/>
  <c r="AF2223" i="14" s="1"/>
  <c r="Y2380" i="14"/>
  <c r="AF2380" i="14" s="1"/>
  <c r="Y2701" i="14"/>
  <c r="AF2701" i="14" s="1"/>
  <c r="Y3033" i="14"/>
  <c r="AF3033" i="14" s="1"/>
  <c r="Y3193" i="14"/>
  <c r="AF3193" i="14" s="1"/>
  <c r="Y3531" i="14"/>
  <c r="AF3531" i="14" s="1"/>
  <c r="Y3674" i="14"/>
  <c r="AF3674" i="14" s="1"/>
  <c r="Y4202" i="14"/>
  <c r="AF4202" i="14" s="1"/>
  <c r="Y4530" i="14"/>
  <c r="AF4530" i="14" s="1"/>
  <c r="Y4980" i="14"/>
  <c r="AF4980" i="14" s="1"/>
  <c r="Y5195" i="14"/>
  <c r="AF5195" i="14" s="1"/>
  <c r="Y5656" i="14"/>
  <c r="AF5656" i="14" s="1"/>
  <c r="Y595" i="14"/>
  <c r="AF595" i="14" s="1"/>
  <c r="Y862" i="14"/>
  <c r="AF862" i="14" s="1"/>
  <c r="Y1025" i="14"/>
  <c r="AF1025" i="14" s="1"/>
  <c r="Y1373" i="14"/>
  <c r="AF1373" i="14" s="1"/>
  <c r="Y1943" i="14"/>
  <c r="AF1943" i="14" s="1"/>
  <c r="Y2067" i="14"/>
  <c r="AF2067" i="14" s="1"/>
  <c r="Y2504" i="14"/>
  <c r="AF2504" i="14" s="1"/>
  <c r="Y3194" i="14"/>
  <c r="AF3194" i="14" s="1"/>
  <c r="Y3416" i="14"/>
  <c r="AF3416" i="14" s="1"/>
  <c r="Y3532" i="14"/>
  <c r="AF3532" i="14" s="1"/>
  <c r="Y4006" i="14"/>
  <c r="AF4006" i="14" s="1"/>
  <c r="Y4203" i="14"/>
  <c r="AF4203" i="14" s="1"/>
  <c r="Y4420" i="14"/>
  <c r="AF4420" i="14" s="1"/>
  <c r="Y4531" i="14"/>
  <c r="AF4531" i="14" s="1"/>
  <c r="Y5039" i="14"/>
  <c r="AF5039" i="14" s="1"/>
  <c r="Y5092" i="14"/>
  <c r="AF5092" i="14" s="1"/>
  <c r="Y353" i="14"/>
  <c r="AF353" i="14" s="1"/>
  <c r="Y526" i="14"/>
  <c r="AF526" i="14" s="1"/>
  <c r="Y596" i="14"/>
  <c r="AF596" i="14" s="1"/>
  <c r="Y673" i="14"/>
  <c r="AF673" i="14" s="1"/>
  <c r="Y1026" i="14"/>
  <c r="AF1026" i="14" s="1"/>
  <c r="Y1875" i="14"/>
  <c r="AF1875" i="14" s="1"/>
  <c r="Y2015" i="14"/>
  <c r="AF2015" i="14" s="1"/>
  <c r="Y2440" i="14"/>
  <c r="AF2440" i="14" s="1"/>
  <c r="Y2702" i="14"/>
  <c r="AF2702" i="14" s="1"/>
  <c r="Y3034" i="14"/>
  <c r="AF3034" i="14" s="1"/>
  <c r="Y3195" i="14"/>
  <c r="AF3195" i="14" s="1"/>
  <c r="Y3366" i="14"/>
  <c r="AF3366" i="14" s="1"/>
  <c r="Y3675" i="14"/>
  <c r="AF3675" i="14" s="1"/>
  <c r="Y4204" i="14"/>
  <c r="AF4204" i="14" s="1"/>
  <c r="Y4713" i="14"/>
  <c r="AF4713" i="14" s="1"/>
  <c r="Y5196" i="14"/>
  <c r="AF5196" i="14" s="1"/>
  <c r="Y5471" i="14"/>
  <c r="AF5471" i="14" s="1"/>
  <c r="Y63" i="14"/>
  <c r="AF63" i="14" s="1"/>
  <c r="Y217" i="14"/>
  <c r="AF217" i="14" s="1"/>
  <c r="Y527" i="14"/>
  <c r="AF527" i="14" s="1"/>
  <c r="Y674" i="14"/>
  <c r="AF674" i="14" s="1"/>
  <c r="Y792" i="14"/>
  <c r="AF792" i="14" s="1"/>
  <c r="Y1103" i="14"/>
  <c r="AF1103" i="14" s="1"/>
  <c r="Y1321" i="14"/>
  <c r="AF1321" i="14" s="1"/>
  <c r="Y1461" i="14"/>
  <c r="AF1461" i="14" s="1"/>
  <c r="Y1548" i="14"/>
  <c r="AF1548" i="14" s="1"/>
  <c r="Y1624" i="14"/>
  <c r="AF1624" i="14" s="1"/>
  <c r="Y2668" i="14"/>
  <c r="AF2668" i="14" s="1"/>
  <c r="Y2989" i="14"/>
  <c r="AF2989" i="14" s="1"/>
  <c r="Y3337" i="14"/>
  <c r="AF3337" i="14" s="1"/>
  <c r="Y3859" i="14"/>
  <c r="AF3859" i="14" s="1"/>
  <c r="Y4007" i="14"/>
  <c r="AF4007" i="14" s="1"/>
  <c r="Y4532" i="14"/>
  <c r="AF4532" i="14" s="1"/>
  <c r="Y4861" i="14"/>
  <c r="AF4861" i="14" s="1"/>
  <c r="Y5197" i="14"/>
  <c r="AF5197" i="14" s="1"/>
  <c r="Y5527" i="14"/>
  <c r="AF5527" i="14" s="1"/>
  <c r="Y173" i="14"/>
  <c r="AF173" i="14" s="1"/>
  <c r="Y597" i="14"/>
  <c r="AF597" i="14" s="1"/>
  <c r="Y793" i="14"/>
  <c r="AF793" i="14" s="1"/>
  <c r="Y955" i="14"/>
  <c r="AF955" i="14" s="1"/>
  <c r="Y1027" i="14"/>
  <c r="AF1027" i="14" s="1"/>
  <c r="Y1236" i="14"/>
  <c r="AF1236" i="14" s="1"/>
  <c r="Y1757" i="14"/>
  <c r="AF1757" i="14" s="1"/>
  <c r="Y2313" i="14"/>
  <c r="AF2313" i="14" s="1"/>
  <c r="Y2703" i="14"/>
  <c r="AF2703" i="14" s="1"/>
  <c r="Y2856" i="14"/>
  <c r="AF2856" i="14" s="1"/>
  <c r="Y3196" i="14"/>
  <c r="AF3196" i="14" s="1"/>
  <c r="Y3676" i="14"/>
  <c r="AF3676" i="14" s="1"/>
  <c r="Y4096" i="14"/>
  <c r="AF4096" i="14" s="1"/>
  <c r="Y4533" i="14"/>
  <c r="AF4533" i="14" s="1"/>
  <c r="Y4714" i="14"/>
  <c r="AF4714" i="14" s="1"/>
  <c r="Y5198" i="14"/>
  <c r="AF5198" i="14" s="1"/>
  <c r="Y5528" i="14"/>
  <c r="AF5528" i="14" s="1"/>
  <c r="Y5707" i="14"/>
  <c r="AF5707" i="14" s="1"/>
  <c r="Y412" i="14"/>
  <c r="AF412" i="14" s="1"/>
  <c r="Y1374" i="14"/>
  <c r="AF1374" i="14" s="1"/>
  <c r="Y1496" i="14"/>
  <c r="AF1496" i="14" s="1"/>
  <c r="Y1758" i="14"/>
  <c r="AF1758" i="14" s="1"/>
  <c r="Y2224" i="14"/>
  <c r="AF2224" i="14" s="1"/>
  <c r="Y2505" i="14"/>
  <c r="AF2505" i="14" s="1"/>
  <c r="Y3035" i="14"/>
  <c r="AF3035" i="14" s="1"/>
  <c r="Y3197" i="14"/>
  <c r="AF3197" i="14" s="1"/>
  <c r="Y3533" i="14"/>
  <c r="AF3533" i="14" s="1"/>
  <c r="Y4046" i="14"/>
  <c r="AF4046" i="14" s="1"/>
  <c r="Y4316" i="14"/>
  <c r="AF4316" i="14" s="1"/>
  <c r="Y4715" i="14"/>
  <c r="AF4715" i="14" s="1"/>
  <c r="Y5040" i="14"/>
  <c r="AF5040" i="14" s="1"/>
  <c r="Y5199" i="14"/>
  <c r="AF5199" i="14" s="1"/>
  <c r="Y5421" i="14"/>
  <c r="AF5421" i="14" s="1"/>
  <c r="Y5657" i="14"/>
  <c r="AF5657" i="14" s="1"/>
  <c r="Y218" i="14"/>
  <c r="AF218" i="14" s="1"/>
  <c r="Y1736" i="14"/>
  <c r="AF1736" i="14" s="1"/>
  <c r="Y1876" i="14"/>
  <c r="AF1876" i="14" s="1"/>
  <c r="Y2068" i="14"/>
  <c r="AF2068" i="14" s="1"/>
  <c r="Y2314" i="14"/>
  <c r="AF2314" i="14" s="1"/>
  <c r="Y2506" i="14"/>
  <c r="AF2506" i="14" s="1"/>
  <c r="Y2857" i="14"/>
  <c r="AF2857" i="14" s="1"/>
  <c r="Y3310" i="14"/>
  <c r="AF3310" i="14" s="1"/>
  <c r="Y3649" i="14"/>
  <c r="AF3649" i="14" s="1"/>
  <c r="Y3860" i="14"/>
  <c r="AF3860" i="14" s="1"/>
  <c r="Y4652" i="14"/>
  <c r="AF4652" i="14" s="1"/>
  <c r="Y4862" i="14"/>
  <c r="AF4862" i="14" s="1"/>
  <c r="Y5200" i="14"/>
  <c r="AF5200" i="14" s="1"/>
  <c r="Y5422" i="14"/>
  <c r="AF5422" i="14" s="1"/>
  <c r="Y354" i="14"/>
  <c r="AF354" i="14" s="1"/>
  <c r="Y675" i="14"/>
  <c r="AF675" i="14" s="1"/>
  <c r="Y1104" i="14"/>
  <c r="AF1104" i="14" s="1"/>
  <c r="Y1237" i="14"/>
  <c r="AF1237" i="14" s="1"/>
  <c r="Y2381" i="14"/>
  <c r="AF2381" i="14" s="1"/>
  <c r="Y2858" i="14"/>
  <c r="AF2858" i="14" s="1"/>
  <c r="Y3198" i="14"/>
  <c r="AF3198" i="14" s="1"/>
  <c r="Y3367" i="14"/>
  <c r="AF3367" i="14" s="1"/>
  <c r="Y3861" i="14"/>
  <c r="AF3861" i="14" s="1"/>
  <c r="Y4047" i="14"/>
  <c r="AF4047" i="14" s="1"/>
  <c r="Y4421" i="14"/>
  <c r="AF4421" i="14" s="1"/>
  <c r="Y4959" i="14"/>
  <c r="AF4959" i="14" s="1"/>
  <c r="Y5041" i="14"/>
  <c r="AF5041" i="14" s="1"/>
  <c r="Y5423" i="14"/>
  <c r="AF5423" i="14" s="1"/>
  <c r="Y64" i="14"/>
  <c r="AF64" i="14" s="1"/>
  <c r="Y288" i="14"/>
  <c r="AF288" i="14" s="1"/>
  <c r="Y863" i="14"/>
  <c r="AF863" i="14" s="1"/>
  <c r="Y1148" i="14"/>
  <c r="AF1148" i="14" s="1"/>
  <c r="Y1375" i="14"/>
  <c r="AF1375" i="14" s="1"/>
  <c r="Y1625" i="14"/>
  <c r="AF1625" i="14" s="1"/>
  <c r="Y1877" i="14"/>
  <c r="AF1877" i="14" s="1"/>
  <c r="Y2225" i="14"/>
  <c r="AF2225" i="14" s="1"/>
  <c r="Y2507" i="14"/>
  <c r="AF2507" i="14" s="1"/>
  <c r="Y2859" i="14"/>
  <c r="AF2859" i="14" s="1"/>
  <c r="Y3417" i="14"/>
  <c r="AF3417" i="14" s="1"/>
  <c r="Y3750" i="14"/>
  <c r="AF3750" i="14" s="1"/>
  <c r="Y3862" i="14"/>
  <c r="AF3862" i="14" s="1"/>
  <c r="Y4342" i="14"/>
  <c r="AF4342" i="14" s="1"/>
  <c r="Y4675" i="14"/>
  <c r="AF4675" i="14" s="1"/>
  <c r="Y5093" i="14"/>
  <c r="AF5093" i="14" s="1"/>
  <c r="Y5201" i="14"/>
  <c r="AF5201" i="14" s="1"/>
  <c r="Y5364" i="14"/>
  <c r="AF5364" i="14" s="1"/>
  <c r="Y65" i="14"/>
  <c r="AF65" i="14" s="1"/>
  <c r="Y289" i="14"/>
  <c r="AF289" i="14" s="1"/>
  <c r="Y598" i="14"/>
  <c r="AF598" i="14" s="1"/>
  <c r="Y1376" i="14"/>
  <c r="AF1376" i="14" s="1"/>
  <c r="Y2016" i="14"/>
  <c r="AF2016" i="14" s="1"/>
  <c r="Y2629" i="14"/>
  <c r="AF2629" i="14" s="1"/>
  <c r="Y2860" i="14"/>
  <c r="AF2860" i="14" s="1"/>
  <c r="Y2990" i="14"/>
  <c r="AF2990" i="14" s="1"/>
  <c r="Y3418" i="14"/>
  <c r="AF3418" i="14" s="1"/>
  <c r="Y3534" i="14"/>
  <c r="AF3534" i="14" s="1"/>
  <c r="Y4422" i="14"/>
  <c r="AF4422" i="14" s="1"/>
  <c r="Y4534" i="14"/>
  <c r="AF4534" i="14" s="1"/>
  <c r="Y5202" i="14"/>
  <c r="AF5202" i="14" s="1"/>
  <c r="Y1238" i="14"/>
  <c r="Y1377" i="14"/>
  <c r="AF1377" i="14" s="1"/>
  <c r="Y1696" i="14"/>
  <c r="AF1696" i="14" s="1"/>
  <c r="Y1844" i="14"/>
  <c r="AF1844" i="14" s="1"/>
  <c r="Y2508" i="14"/>
  <c r="AF2508" i="14" s="1"/>
  <c r="Y2630" i="14"/>
  <c r="AF2630" i="14" s="1"/>
  <c r="Y2752" i="14"/>
  <c r="AF2752" i="14" s="1"/>
  <c r="Y3199" i="14"/>
  <c r="AF3199" i="14" s="1"/>
  <c r="Y3751" i="14"/>
  <c r="AF3751" i="14" s="1"/>
  <c r="Y4097" i="14"/>
  <c r="AF4097" i="14" s="1"/>
  <c r="Y4205" i="14"/>
  <c r="AF4205" i="14" s="1"/>
  <c r="Y4863" i="14"/>
  <c r="AF4863" i="14" s="1"/>
  <c r="Y5094" i="14"/>
  <c r="AF5094" i="14" s="1"/>
  <c r="Y174" i="14"/>
  <c r="AF174" i="14" s="1"/>
  <c r="Y528" i="14"/>
  <c r="AF528" i="14" s="1"/>
  <c r="Y916" i="14"/>
  <c r="AF916" i="14" s="1"/>
  <c r="Y956" i="14"/>
  <c r="AF956" i="14" s="1"/>
  <c r="Y1239" i="14"/>
  <c r="AF1239" i="14" s="1"/>
  <c r="Y2509" i="14"/>
  <c r="AF2509" i="14" s="1"/>
  <c r="Y3096" i="14"/>
  <c r="AF3096" i="14" s="1"/>
  <c r="Y3200" i="14"/>
  <c r="AF3200" i="14" s="1"/>
  <c r="Y3863" i="14"/>
  <c r="AF3863" i="14" s="1"/>
  <c r="Y4098" i="14"/>
  <c r="AF4098" i="14" s="1"/>
  <c r="Y4206" i="14"/>
  <c r="AF4206" i="14" s="1"/>
  <c r="Y4764" i="14"/>
  <c r="AF4764" i="14" s="1"/>
  <c r="Y5203" i="14"/>
  <c r="AF5203" i="14" s="1"/>
  <c r="Y5424" i="14"/>
  <c r="AF5424" i="14" s="1"/>
  <c r="Y66" i="14"/>
  <c r="AF66" i="14" s="1"/>
  <c r="Y529" i="14"/>
  <c r="AF529" i="14" s="1"/>
  <c r="Y599" i="14"/>
  <c r="AF599" i="14" s="1"/>
  <c r="Y1240" i="14"/>
  <c r="AF1240" i="14" s="1"/>
  <c r="Y1378" i="14"/>
  <c r="AF1378" i="14" s="1"/>
  <c r="Y1944" i="14"/>
  <c r="AF1944" i="14" s="1"/>
  <c r="Y2510" i="14"/>
  <c r="AF2510" i="14" s="1"/>
  <c r="Y3036" i="14"/>
  <c r="AF3036" i="14" s="1"/>
  <c r="Y3201" i="14"/>
  <c r="AF3201" i="14" s="1"/>
  <c r="Y3705" i="14"/>
  <c r="AF3705" i="14" s="1"/>
  <c r="Y4008" i="14"/>
  <c r="AF4008" i="14" s="1"/>
  <c r="Y4535" i="14"/>
  <c r="AF4535" i="14" s="1"/>
  <c r="Y4864" i="14"/>
  <c r="AF4864" i="14" s="1"/>
  <c r="Y4981" i="14"/>
  <c r="AF4981" i="14" s="1"/>
  <c r="Y5204" i="14"/>
  <c r="AF5204" i="14" s="1"/>
  <c r="Y5365" i="14"/>
  <c r="AF5365" i="14" s="1"/>
  <c r="Y5529" i="14"/>
  <c r="AF5529" i="14" s="1"/>
  <c r="Y530" i="14"/>
  <c r="AF530" i="14" s="1"/>
  <c r="Y600" i="14"/>
  <c r="AF600" i="14" s="1"/>
  <c r="Y676" i="14"/>
  <c r="AF676" i="14" s="1"/>
  <c r="Y957" i="14"/>
  <c r="AF957" i="14" s="1"/>
  <c r="Y1379" i="14"/>
  <c r="AF1379" i="14" s="1"/>
  <c r="Y1845" i="14"/>
  <c r="AF1845" i="14" s="1"/>
  <c r="Y2265" i="14"/>
  <c r="AF2265" i="14" s="1"/>
  <c r="Y3097" i="14"/>
  <c r="AF3097" i="14" s="1"/>
  <c r="Y3202" i="14"/>
  <c r="AF3202" i="14" s="1"/>
  <c r="Y3752" i="14"/>
  <c r="AF3752" i="14" s="1"/>
  <c r="Y3864" i="14"/>
  <c r="AF3864" i="14" s="1"/>
  <c r="Y4423" i="14"/>
  <c r="AF4423" i="14" s="1"/>
  <c r="Y4536" i="14"/>
  <c r="AF4536" i="14" s="1"/>
  <c r="Y5095" i="14"/>
  <c r="AF5095" i="14" s="1"/>
  <c r="Y5205" i="14"/>
  <c r="AF5205" i="14" s="1"/>
  <c r="Y5425" i="14"/>
  <c r="AF5425" i="14" s="1"/>
  <c r="Y5708" i="14"/>
  <c r="AF5708" i="14" s="1"/>
  <c r="Y67" i="14"/>
  <c r="AF67" i="14" s="1"/>
  <c r="Y290" i="14"/>
  <c r="AF290" i="14" s="1"/>
  <c r="Y531" i="14"/>
  <c r="AF531" i="14" s="1"/>
  <c r="Y736" i="14"/>
  <c r="AF736" i="14" s="1"/>
  <c r="Y864" i="14"/>
  <c r="AF864" i="14" s="1"/>
  <c r="Y1185" i="14"/>
  <c r="AF1185" i="14" s="1"/>
  <c r="Y1322" i="14"/>
  <c r="AF1322" i="14" s="1"/>
  <c r="Y1519" i="14"/>
  <c r="AF1519" i="14" s="1"/>
  <c r="Y1697" i="14"/>
  <c r="AF1697" i="14" s="1"/>
  <c r="Y2140" i="14"/>
  <c r="AF2140" i="14" s="1"/>
  <c r="Y2176" i="14"/>
  <c r="AF2176" i="14" s="1"/>
  <c r="Y2315" i="14"/>
  <c r="AF2315" i="14" s="1"/>
  <c r="Y2704" i="14"/>
  <c r="AF2704" i="14" s="1"/>
  <c r="Y2991" i="14"/>
  <c r="AF2991" i="14" s="1"/>
  <c r="Y3203" i="14"/>
  <c r="Y3865" i="14"/>
  <c r="AF3865" i="14" s="1"/>
  <c r="Y4371" i="14"/>
  <c r="AF4371" i="14" s="1"/>
  <c r="Y4537" i="14"/>
  <c r="AF4537" i="14" s="1"/>
  <c r="Y4865" i="14"/>
  <c r="AF4865" i="14" s="1"/>
  <c r="Y5366" i="14"/>
  <c r="AF5366" i="14" s="1"/>
  <c r="Y5530" i="14"/>
  <c r="AF5530" i="14" s="1"/>
  <c r="Y5709" i="14"/>
  <c r="AF5709" i="14" s="1"/>
  <c r="Y68" i="14"/>
  <c r="AF68" i="14" s="1"/>
  <c r="Y291" i="14"/>
  <c r="AF291" i="14" s="1"/>
  <c r="Y1241" i="14"/>
  <c r="AF1241" i="14" s="1"/>
  <c r="Y1626" i="14"/>
  <c r="AF1626" i="14" s="1"/>
  <c r="Y1800" i="14"/>
  <c r="AF1800" i="14" s="1"/>
  <c r="Y1878" i="14"/>
  <c r="AF1878" i="14" s="1"/>
  <c r="Y2141" i="14"/>
  <c r="AF2141" i="14" s="1"/>
  <c r="Y2382" i="14"/>
  <c r="AF2382" i="14" s="1"/>
  <c r="Y2948" i="14"/>
  <c r="AF2948" i="14" s="1"/>
  <c r="Y3037" i="14"/>
  <c r="AF3037" i="14" s="1"/>
  <c r="Y3368" i="14"/>
  <c r="AF3368" i="14" s="1"/>
  <c r="Y3866" i="14"/>
  <c r="AF3866" i="14" s="1"/>
  <c r="Y4207" i="14"/>
  <c r="AF4207" i="14" s="1"/>
  <c r="Y4372" i="14"/>
  <c r="AF4372" i="14" s="1"/>
  <c r="Y4716" i="14"/>
  <c r="AF4716" i="14" s="1"/>
  <c r="Y5206" i="14"/>
  <c r="AF5206" i="14" s="1"/>
  <c r="Y5531" i="14"/>
  <c r="AF5531" i="14" s="1"/>
  <c r="Y219" i="14"/>
  <c r="AF219" i="14" s="1"/>
  <c r="Y413" i="14"/>
  <c r="AF413" i="14" s="1"/>
  <c r="Y1028" i="14"/>
  <c r="AF1028" i="14" s="1"/>
  <c r="Y1380" i="14"/>
  <c r="AF1380" i="14" s="1"/>
  <c r="Y2511" i="14"/>
  <c r="AF2511" i="14" s="1"/>
  <c r="Y2705" i="14"/>
  <c r="AF2705" i="14" s="1"/>
  <c r="Y3282" i="14"/>
  <c r="AF3282" i="14" s="1"/>
  <c r="Y3369" i="14"/>
  <c r="AF3369" i="14" s="1"/>
  <c r="Y3706" i="14"/>
  <c r="AF3706" i="14" s="1"/>
  <c r="Y3753" i="14"/>
  <c r="AF3753" i="14" s="1"/>
  <c r="Y4208" i="14"/>
  <c r="AF4208" i="14" s="1"/>
  <c r="Y4373" i="14"/>
  <c r="AF4373" i="14" s="1"/>
  <c r="Y4960" i="14"/>
  <c r="AF4960" i="14" s="1"/>
  <c r="Y5207" i="14"/>
  <c r="AF5207" i="14" s="1"/>
  <c r="Y69" i="14"/>
  <c r="AF69" i="14" s="1"/>
  <c r="Y175" i="14"/>
  <c r="AF175" i="14" s="1"/>
  <c r="Y677" i="14"/>
  <c r="AF677" i="14" s="1"/>
  <c r="Y865" i="14"/>
  <c r="AF865" i="14" s="1"/>
  <c r="Y1029" i="14"/>
  <c r="AF1029" i="14" s="1"/>
  <c r="Y2266" i="14"/>
  <c r="AF2266" i="14" s="1"/>
  <c r="Y2419" i="14"/>
  <c r="AF2419" i="14" s="1"/>
  <c r="Y2512" i="14"/>
  <c r="AF2512" i="14" s="1"/>
  <c r="Y3098" i="14"/>
  <c r="AF3098" i="14" s="1"/>
  <c r="Y3204" i="14"/>
  <c r="AF3204" i="14" s="1"/>
  <c r="Y4099" i="14"/>
  <c r="AF4099" i="14" s="1"/>
  <c r="Y4209" i="14"/>
  <c r="AF4209" i="14" s="1"/>
  <c r="Y4765" i="14"/>
  <c r="AF4765" i="14" s="1"/>
  <c r="Y4866" i="14"/>
  <c r="Y5472" i="14"/>
  <c r="AF5472" i="14" s="1"/>
  <c r="Y176" i="14"/>
  <c r="AF176" i="14" s="1"/>
  <c r="Y355" i="14"/>
  <c r="AF355" i="14" s="1"/>
  <c r="Y1030" i="14"/>
  <c r="AF1030" i="14" s="1"/>
  <c r="Y1186" i="14"/>
  <c r="AF1186" i="14" s="1"/>
  <c r="Y1627" i="14"/>
  <c r="AF1627" i="14" s="1"/>
  <c r="Y2069" i="14"/>
  <c r="AF2069" i="14" s="1"/>
  <c r="Y2267" i="14"/>
  <c r="AF2267" i="14" s="1"/>
  <c r="Y2513" i="14"/>
  <c r="AF2513" i="14" s="1"/>
  <c r="Y2861" i="14"/>
  <c r="AF2861" i="14" s="1"/>
  <c r="Y3205" i="14"/>
  <c r="AF3205" i="14" s="1"/>
  <c r="Y3707" i="14"/>
  <c r="AF3707" i="14" s="1"/>
  <c r="Y4100" i="14"/>
  <c r="AF4100" i="14" s="1"/>
  <c r="Y4210" i="14"/>
  <c r="AF4210" i="14" s="1"/>
  <c r="Y4343" i="14"/>
  <c r="AF4343" i="14" s="1"/>
  <c r="Y4867" i="14"/>
  <c r="AF4867" i="14" s="1"/>
  <c r="Y5208" i="14"/>
  <c r="AF5208" i="14" s="1"/>
  <c r="Y5367" i="14"/>
  <c r="AF5367" i="14" s="1"/>
  <c r="Y678" i="14"/>
  <c r="AF678" i="14" s="1"/>
  <c r="Y1187" i="14"/>
  <c r="AF1187" i="14" s="1"/>
  <c r="Y1520" i="14"/>
  <c r="AF1520" i="14" s="1"/>
  <c r="Y2706" i="14"/>
  <c r="AF2706" i="14" s="1"/>
  <c r="Y2992" i="14"/>
  <c r="AF2992" i="14" s="1"/>
  <c r="Y3206" i="14"/>
  <c r="AF3206" i="14" s="1"/>
  <c r="Y3311" i="14"/>
  <c r="AF3311" i="14" s="1"/>
  <c r="Y3419" i="14"/>
  <c r="AF3419" i="14" s="1"/>
  <c r="Y3708" i="14"/>
  <c r="AF3708" i="14" s="1"/>
  <c r="Y3867" i="14"/>
  <c r="AF3867" i="14" s="1"/>
  <c r="Y4211" i="14"/>
  <c r="AF4211" i="14" s="1"/>
  <c r="Y5042" i="14"/>
  <c r="AF5042" i="14" s="1"/>
  <c r="Y1462" i="14"/>
  <c r="AF1462" i="14" s="1"/>
  <c r="Y1945" i="14"/>
  <c r="AF1945" i="14" s="1"/>
  <c r="Y2707" i="14"/>
  <c r="AF2707" i="14" s="1"/>
  <c r="Y2862" i="14"/>
  <c r="AF2862" i="14" s="1"/>
  <c r="Y3283" i="14"/>
  <c r="AF3283" i="14" s="1"/>
  <c r="Y3619" i="14"/>
  <c r="AF3619" i="14" s="1"/>
  <c r="Y3804" i="14"/>
  <c r="AF3804" i="14" s="1"/>
  <c r="Y4137" i="14"/>
  <c r="AF4137" i="14" s="1"/>
  <c r="Y4469" i="14"/>
  <c r="AF4469" i="14" s="1"/>
  <c r="Y4626" i="14"/>
  <c r="AF4626" i="14" s="1"/>
  <c r="Y5296" i="14"/>
  <c r="AF5296" i="14" s="1"/>
  <c r="Y5532" i="14"/>
  <c r="AF5532" i="14" s="1"/>
  <c r="Y5606" i="14"/>
  <c r="AF5606" i="14" s="1"/>
  <c r="Y601" i="14"/>
  <c r="AF601" i="14" s="1"/>
  <c r="Y866" i="14"/>
  <c r="AF866" i="14" s="1"/>
  <c r="Y1302" i="14"/>
  <c r="AF1302" i="14" s="1"/>
  <c r="Y1946" i="14"/>
  <c r="AF1946" i="14" s="1"/>
  <c r="Y2441" i="14"/>
  <c r="AF2441" i="14" s="1"/>
  <c r="Y2753" i="14"/>
  <c r="AF2753" i="14" s="1"/>
  <c r="Y3284" i="14"/>
  <c r="AF3284" i="14" s="1"/>
  <c r="Y3620" i="14"/>
  <c r="AF3620" i="14" s="1"/>
  <c r="Y4138" i="14"/>
  <c r="AF4138" i="14" s="1"/>
  <c r="Y4424" i="14"/>
  <c r="AF4424" i="14" s="1"/>
  <c r="Y4809" i="14"/>
  <c r="AF4809" i="14" s="1"/>
  <c r="Y4982" i="14"/>
  <c r="AF4982" i="14" s="1"/>
  <c r="Y5140" i="14"/>
  <c r="AF5140" i="14" s="1"/>
  <c r="Y5426" i="14"/>
  <c r="AF5426" i="14" s="1"/>
  <c r="Y70" i="14"/>
  <c r="AF70" i="14" s="1"/>
  <c r="Y602" i="14"/>
  <c r="AF602" i="14" s="1"/>
  <c r="Y737" i="14"/>
  <c r="AF737" i="14" s="1"/>
  <c r="Y958" i="14"/>
  <c r="AF958" i="14" s="1"/>
  <c r="Y1105" i="14"/>
  <c r="AF1105" i="14" s="1"/>
  <c r="Y1381" i="14"/>
  <c r="AF1381" i="14" s="1"/>
  <c r="Y1759" i="14"/>
  <c r="AF1759" i="14" s="1"/>
  <c r="Y1879" i="14"/>
  <c r="AF1879" i="14" s="1"/>
  <c r="Y2070" i="14"/>
  <c r="AF2070" i="14" s="1"/>
  <c r="Y2226" i="14"/>
  <c r="AF2226" i="14" s="1"/>
  <c r="Y2514" i="14"/>
  <c r="AF2514" i="14" s="1"/>
  <c r="Y3038" i="14"/>
  <c r="AF3038" i="14" s="1"/>
  <c r="Y3535" i="14"/>
  <c r="AF3535" i="14" s="1"/>
  <c r="Y3709" i="14"/>
  <c r="AF3709" i="14" s="1"/>
  <c r="Y3868" i="14"/>
  <c r="AF3868" i="14" s="1"/>
  <c r="Y4344" i="14"/>
  <c r="AF4344" i="14" s="1"/>
  <c r="Y4868" i="14"/>
  <c r="AF4868" i="14" s="1"/>
  <c r="Y5368" i="14"/>
  <c r="AF5368" i="14" s="1"/>
  <c r="Y5533" i="14"/>
  <c r="AF5533" i="14" s="1"/>
  <c r="Y5658" i="14"/>
  <c r="AF5658" i="14" s="1"/>
  <c r="Y5710" i="14"/>
  <c r="AF5710" i="14" s="1"/>
  <c r="Y71" i="14"/>
  <c r="AF71" i="14" s="1"/>
  <c r="Y220" i="14"/>
  <c r="AF220" i="14" s="1"/>
  <c r="Y356" i="14"/>
  <c r="AF356" i="14" s="1"/>
  <c r="Y867" i="14"/>
  <c r="AF867" i="14" s="1"/>
  <c r="Y959" i="14"/>
  <c r="AF959" i="14" s="1"/>
  <c r="Y1149" i="14"/>
  <c r="AF1149" i="14" s="1"/>
  <c r="Y1382" i="14"/>
  <c r="AF1382" i="14" s="1"/>
  <c r="Y1760" i="14"/>
  <c r="AF1760" i="14" s="1"/>
  <c r="Y2754" i="14"/>
  <c r="AF2754" i="14" s="1"/>
  <c r="Y2863" i="14"/>
  <c r="AF2863" i="14" s="1"/>
  <c r="Y3420" i="14"/>
  <c r="AF3420" i="14" s="1"/>
  <c r="Y3536" i="14"/>
  <c r="AF3536" i="14" s="1"/>
  <c r="Y4101" i="14"/>
  <c r="AF4101" i="14" s="1"/>
  <c r="Y4212" i="14"/>
  <c r="AF4212" i="14" s="1"/>
  <c r="Y4538" i="14"/>
  <c r="AF4538" i="14" s="1"/>
  <c r="Y5096" i="14"/>
  <c r="AF5096" i="14" s="1"/>
  <c r="Y5209" i="14"/>
  <c r="AF5209" i="14" s="1"/>
  <c r="Y5659" i="14"/>
  <c r="AF5659" i="14" s="1"/>
  <c r="Y72" i="14"/>
  <c r="AF72" i="14" s="1"/>
  <c r="Y292" i="14"/>
  <c r="AF292" i="14" s="1"/>
  <c r="Y461" i="14"/>
  <c r="AF461" i="14" s="1"/>
  <c r="Y738" i="14"/>
  <c r="AF738" i="14" s="1"/>
  <c r="Y960" i="14"/>
  <c r="AF960" i="14" s="1"/>
  <c r="Y1106" i="14"/>
  <c r="AF1106" i="14" s="1"/>
  <c r="Y1242" i="14"/>
  <c r="AF1242" i="14" s="1"/>
  <c r="Y1383" i="14"/>
  <c r="AF1383" i="14" s="1"/>
  <c r="Y1549" i="14"/>
  <c r="AF1549" i="14" s="1"/>
  <c r="Y1628" i="14"/>
  <c r="AF1628" i="14" s="1"/>
  <c r="Y2177" i="14"/>
  <c r="AF2177" i="14" s="1"/>
  <c r="Y2515" i="14"/>
  <c r="AF2515" i="14" s="1"/>
  <c r="Y3039" i="14"/>
  <c r="AF3039" i="14" s="1"/>
  <c r="Y3207" i="14"/>
  <c r="AF3207" i="14" s="1"/>
  <c r="Y3621" i="14"/>
  <c r="AF3621" i="14" s="1"/>
  <c r="Y4048" i="14"/>
  <c r="AF4048" i="14" s="1"/>
  <c r="Y4374" i="14"/>
  <c r="AF4374" i="14" s="1"/>
  <c r="Y4766" i="14"/>
  <c r="AF4766" i="14" s="1"/>
  <c r="Y5007" i="14"/>
  <c r="AF5007" i="14" s="1"/>
  <c r="Y5210" i="14"/>
  <c r="AF5210" i="14" s="1"/>
  <c r="Y794" i="14"/>
  <c r="AF794" i="14" s="1"/>
  <c r="Y1188" i="14"/>
  <c r="AF1188" i="14" s="1"/>
  <c r="Y1323" i="14"/>
  <c r="AF1323" i="14" s="1"/>
  <c r="Y1497" i="14"/>
  <c r="AF1497" i="14" s="1"/>
  <c r="Y1629" i="14"/>
  <c r="AF1629" i="14" s="1"/>
  <c r="Y3208" i="14"/>
  <c r="AF3208" i="14" s="1"/>
  <c r="Y3312" i="14"/>
  <c r="AF3312" i="14" s="1"/>
  <c r="Y3869" i="14"/>
  <c r="AF3869" i="14" s="1"/>
  <c r="Y4539" i="14"/>
  <c r="AF4539" i="14" s="1"/>
  <c r="Y4653" i="14"/>
  <c r="AF4653" i="14" s="1"/>
  <c r="Y5427" i="14"/>
  <c r="AF5427" i="14" s="1"/>
  <c r="Y73" i="14"/>
  <c r="AF73" i="14" s="1"/>
  <c r="Y221" i="14"/>
  <c r="AF221" i="14" s="1"/>
  <c r="Y357" i="14"/>
  <c r="AF357" i="14" s="1"/>
  <c r="Y603" i="14"/>
  <c r="AF603" i="14" s="1"/>
  <c r="Y679" i="14"/>
  <c r="AF679" i="14" s="1"/>
  <c r="Y868" i="14"/>
  <c r="AF868" i="14" s="1"/>
  <c r="Y1463" i="14"/>
  <c r="AF1463" i="14" s="1"/>
  <c r="Y1630" i="14"/>
  <c r="AF1630" i="14" s="1"/>
  <c r="Y2316" i="14"/>
  <c r="AF2316" i="14" s="1"/>
  <c r="Y2516" i="14"/>
  <c r="AF2516" i="14" s="1"/>
  <c r="Y3040" i="14"/>
  <c r="AF3040" i="14" s="1"/>
  <c r="Y3209" i="14"/>
  <c r="AF3209" i="14" s="1"/>
  <c r="Y3754" i="14"/>
  <c r="AF3754" i="14" s="1"/>
  <c r="Y4294" i="14"/>
  <c r="AF4294" i="14" s="1"/>
  <c r="Y4540" i="14"/>
  <c r="AF4540" i="14" s="1"/>
  <c r="Y5043" i="14"/>
  <c r="AF5043" i="14" s="1"/>
  <c r="Y5211" i="14"/>
  <c r="AF5211" i="14" s="1"/>
  <c r="Y5369" i="14"/>
  <c r="AF5369" i="14" s="1"/>
  <c r="Y358" i="14"/>
  <c r="AF358" i="14" s="1"/>
  <c r="Y532" i="14"/>
  <c r="AF532" i="14" s="1"/>
  <c r="Y1243" i="14"/>
  <c r="AF1243" i="14" s="1"/>
  <c r="Y1384" i="14"/>
  <c r="AF1384" i="14" s="1"/>
  <c r="Y1761" i="14"/>
  <c r="AF1761" i="14" s="1"/>
  <c r="Y1947" i="14"/>
  <c r="AF1947" i="14" s="1"/>
  <c r="Y2071" i="14"/>
  <c r="AF2071" i="14" s="1"/>
  <c r="Y2517" i="14"/>
  <c r="AF2517" i="14" s="1"/>
  <c r="Y2631" i="14"/>
  <c r="AF2631" i="14" s="1"/>
  <c r="Y3338" i="14"/>
  <c r="AF3338" i="14" s="1"/>
  <c r="Y3870" i="14"/>
  <c r="AF3870" i="14" s="1"/>
  <c r="Y4541" i="14"/>
  <c r="AF4541" i="14" s="1"/>
  <c r="Y4654" i="14"/>
  <c r="AF4654" i="14" s="1"/>
  <c r="Y5212" i="14"/>
  <c r="AF5212" i="14" s="1"/>
  <c r="Y5314" i="14"/>
  <c r="AF5314" i="14" s="1"/>
  <c r="Y5607" i="14"/>
  <c r="AF5607" i="14" s="1"/>
  <c r="Y5660" i="14"/>
  <c r="AF5660" i="14" s="1"/>
  <c r="Y5711" i="14"/>
  <c r="AF5711" i="14" s="1"/>
  <c r="Y359" i="14"/>
  <c r="AF359" i="14" s="1"/>
  <c r="Y739" i="14"/>
  <c r="AF739" i="14" s="1"/>
  <c r="Y917" i="14"/>
  <c r="AF917" i="14" s="1"/>
  <c r="Y961" i="14"/>
  <c r="AF961" i="14" s="1"/>
  <c r="Y1189" i="14"/>
  <c r="AF1189" i="14" s="1"/>
  <c r="Y1385" i="14"/>
  <c r="AF1385" i="14" s="1"/>
  <c r="Y1631" i="14"/>
  <c r="AF1631" i="14" s="1"/>
  <c r="Y1737" i="14"/>
  <c r="AF1737" i="14" s="1"/>
  <c r="Y1801" i="14"/>
  <c r="AF1801" i="14" s="1"/>
  <c r="Y1948" i="14"/>
  <c r="AF1948" i="14" s="1"/>
  <c r="Y2142" i="14"/>
  <c r="AF2142" i="14" s="1"/>
  <c r="Y2383" i="14"/>
  <c r="AF2383" i="14" s="1"/>
  <c r="Y2518" i="14"/>
  <c r="AF2518" i="14" s="1"/>
  <c r="Y3099" i="14"/>
  <c r="AF3099" i="14" s="1"/>
  <c r="Y3210" i="14"/>
  <c r="AF3210" i="14" s="1"/>
  <c r="Y3537" i="14"/>
  <c r="AF3537" i="14" s="1"/>
  <c r="Y3710" i="14"/>
  <c r="AF3710" i="14" s="1"/>
  <c r="Y4049" i="14"/>
  <c r="AF4049" i="14" s="1"/>
  <c r="Y4213" i="14"/>
  <c r="AF4213" i="14" s="1"/>
  <c r="Y4767" i="14"/>
  <c r="AF4767" i="14" s="1"/>
  <c r="Y5097" i="14"/>
  <c r="AF5097" i="14" s="1"/>
  <c r="Y5213" i="14"/>
  <c r="AF5213" i="14" s="1"/>
  <c r="Y74" i="14"/>
  <c r="AF74" i="14" s="1"/>
  <c r="Y414" i="14"/>
  <c r="AF414" i="14" s="1"/>
  <c r="Y1031" i="14"/>
  <c r="AF1031" i="14" s="1"/>
  <c r="Y1190" i="14"/>
  <c r="AF1190" i="14" s="1"/>
  <c r="Y1386" i="14"/>
  <c r="AF1386" i="14" s="1"/>
  <c r="Y1762" i="14"/>
  <c r="AF1762" i="14" s="1"/>
  <c r="Y1880" i="14"/>
  <c r="AF1880" i="14" s="1"/>
  <c r="Y2864" i="14"/>
  <c r="AF2864" i="14" s="1"/>
  <c r="Y3100" i="14"/>
  <c r="AF3100" i="14" s="1"/>
  <c r="Y3211" i="14"/>
  <c r="AF3211" i="14" s="1"/>
  <c r="Y3755" i="14"/>
  <c r="AF3755" i="14" s="1"/>
  <c r="Y4425" i="14"/>
  <c r="AF4425" i="14" s="1"/>
  <c r="Y4542" i="14"/>
  <c r="AF4542" i="14" s="1"/>
  <c r="Y5098" i="14"/>
  <c r="AF5098" i="14" s="1"/>
  <c r="Y5214" i="14"/>
  <c r="AF5214" i="14" s="1"/>
  <c r="Y5534" i="14"/>
  <c r="AF5534" i="14" s="1"/>
  <c r="Y75" i="14"/>
  <c r="AF75" i="14" s="1"/>
  <c r="Y462" i="14"/>
  <c r="AF462" i="14" s="1"/>
  <c r="Y533" i="14"/>
  <c r="AF533" i="14" s="1"/>
  <c r="Y680" i="14"/>
  <c r="AF680" i="14" s="1"/>
  <c r="Y962" i="14"/>
  <c r="AF962" i="14" s="1"/>
  <c r="Y1191" i="14"/>
  <c r="AF1191" i="14" s="1"/>
  <c r="Y1387" i="14"/>
  <c r="AF1387" i="14" s="1"/>
  <c r="Y1498" i="14"/>
  <c r="AF1498" i="14" s="1"/>
  <c r="Y1881" i="14"/>
  <c r="AF1881" i="14" s="1"/>
  <c r="Y2072" i="14"/>
  <c r="AF2072" i="14" s="1"/>
  <c r="Y2317" i="14"/>
  <c r="AF2317" i="14" s="1"/>
  <c r="Y2519" i="14"/>
  <c r="AF2519" i="14" s="1"/>
  <c r="Y2865" i="14"/>
  <c r="AF2865" i="14" s="1"/>
  <c r="Y3421" i="14"/>
  <c r="AF3421" i="14" s="1"/>
  <c r="Y3711" i="14"/>
  <c r="AF3711" i="14" s="1"/>
  <c r="Y4009" i="14"/>
  <c r="AF4009" i="14" s="1"/>
  <c r="Y4295" i="14"/>
  <c r="AF4295" i="14" s="1"/>
  <c r="Y4717" i="14"/>
  <c r="AF4717" i="14" s="1"/>
  <c r="Y5044" i="14"/>
  <c r="AF5044" i="14" s="1"/>
  <c r="Y5215" i="14"/>
  <c r="AF5215" i="14" s="1"/>
  <c r="Y5661" i="14"/>
  <c r="AF5661" i="14" s="1"/>
  <c r="Y5712" i="14"/>
  <c r="AF5712" i="14" s="1"/>
  <c r="Y222" i="14"/>
  <c r="AF222" i="14" s="1"/>
  <c r="Y415" i="14"/>
  <c r="AF415" i="14" s="1"/>
  <c r="Y604" i="14"/>
  <c r="AF604" i="14" s="1"/>
  <c r="Y1107" i="14"/>
  <c r="AF1107" i="14" s="1"/>
  <c r="Y1244" i="14"/>
  <c r="AF1244" i="14" s="1"/>
  <c r="Y1802" i="14"/>
  <c r="AF1802" i="14" s="1"/>
  <c r="Y2268" i="14"/>
  <c r="AF2268" i="14" s="1"/>
  <c r="Y2520" i="14"/>
  <c r="AF2520" i="14" s="1"/>
  <c r="Y2708" i="14"/>
  <c r="AF2708" i="14" s="1"/>
  <c r="Y2866" i="14"/>
  <c r="AF2866" i="14" s="1"/>
  <c r="Y3370" i="14"/>
  <c r="AF3370" i="14" s="1"/>
  <c r="Y3871" i="14"/>
  <c r="AF3871" i="14" s="1"/>
  <c r="Y4050" i="14"/>
  <c r="AF4050" i="14" s="1"/>
  <c r="Y4543" i="14"/>
  <c r="AF4543" i="14" s="1"/>
  <c r="Y5008" i="14"/>
  <c r="AF5008" i="14" s="1"/>
  <c r="Y5216" i="14"/>
  <c r="AF5216" i="14" s="1"/>
  <c r="Y5343" i="14"/>
  <c r="AF5343" i="14" s="1"/>
  <c r="Y177" i="14"/>
  <c r="AF177" i="14" s="1"/>
  <c r="Y293" i="14"/>
  <c r="AF293" i="14" s="1"/>
  <c r="Y463" i="14"/>
  <c r="AF463" i="14" s="1"/>
  <c r="Y740" i="14"/>
  <c r="AF740" i="14" s="1"/>
  <c r="Y1032" i="14"/>
  <c r="AF1032" i="14" s="1"/>
  <c r="Y1192" i="14"/>
  <c r="AF1192" i="14" s="1"/>
  <c r="Y1388" i="14"/>
  <c r="AF1388" i="14" s="1"/>
  <c r="Y1521" i="14"/>
  <c r="AF1521" i="14" s="1"/>
  <c r="Y1949" i="14"/>
  <c r="AF1949" i="14" s="1"/>
  <c r="Y2073" i="14"/>
  <c r="AF2073" i="14" s="1"/>
  <c r="Y2318" i="14"/>
  <c r="AF2318" i="14" s="1"/>
  <c r="Y2867" i="14"/>
  <c r="AF2867" i="14" s="1"/>
  <c r="Y3212" i="14"/>
  <c r="AF3212" i="14" s="1"/>
  <c r="Y3538" i="14"/>
  <c r="AF3538" i="14" s="1"/>
  <c r="Y3677" i="14"/>
  <c r="AF3677" i="14" s="1"/>
  <c r="Y4102" i="14"/>
  <c r="AF4102" i="14" s="1"/>
  <c r="Y4676" i="14"/>
  <c r="AF4676" i="14" s="1"/>
  <c r="Y4961" i="14"/>
  <c r="AF4961" i="14" s="1"/>
  <c r="Y5535" i="14"/>
  <c r="AF5535" i="14" s="1"/>
  <c r="Y534" i="14"/>
  <c r="AF534" i="14" s="1"/>
  <c r="Y741" i="14"/>
  <c r="AF741" i="14" s="1"/>
  <c r="Y918" i="14"/>
  <c r="AF918" i="14" s="1"/>
  <c r="Y1389" i="14"/>
  <c r="AF1389" i="14" s="1"/>
  <c r="Y1698" i="14"/>
  <c r="AF1698" i="14" s="1"/>
  <c r="Y1803" i="14"/>
  <c r="AF1803" i="14" s="1"/>
  <c r="Y1950" i="14"/>
  <c r="AF1950" i="14" s="1"/>
  <c r="Y2074" i="14"/>
  <c r="AF2074" i="14" s="1"/>
  <c r="Y2319" i="14"/>
  <c r="AF2319" i="14" s="1"/>
  <c r="Y2632" i="14"/>
  <c r="AF2632" i="14" s="1"/>
  <c r="Y2949" i="14"/>
  <c r="AF2949" i="14" s="1"/>
  <c r="Y3371" i="14"/>
  <c r="AF3371" i="14" s="1"/>
  <c r="Y3965" i="14"/>
  <c r="AF3965" i="14" s="1"/>
  <c r="Y4214" i="14"/>
  <c r="AF4214" i="14" s="1"/>
  <c r="Y4544" i="14"/>
  <c r="AF4544" i="14" s="1"/>
  <c r="Y5099" i="14"/>
  <c r="AF5099" i="14" s="1"/>
  <c r="Y5370" i="14"/>
  <c r="AF5370" i="14" s="1"/>
  <c r="Y76" i="14"/>
  <c r="AF76" i="14" s="1"/>
  <c r="Y360" i="14"/>
  <c r="AF360" i="14" s="1"/>
  <c r="Y605" i="14"/>
  <c r="AF605" i="14" s="1"/>
  <c r="Y795" i="14"/>
  <c r="AF795" i="14" s="1"/>
  <c r="Y1882" i="14"/>
  <c r="AF1882" i="14" s="1"/>
  <c r="Y2017" i="14"/>
  <c r="AF2017" i="14" s="1"/>
  <c r="Y2592" i="14"/>
  <c r="AF2592" i="14" s="1"/>
  <c r="Y2755" i="14"/>
  <c r="AF2755" i="14" s="1"/>
  <c r="Y2868" i="14"/>
  <c r="AF2868" i="14" s="1"/>
  <c r="Y3422" i="14"/>
  <c r="AF3422" i="14" s="1"/>
  <c r="Y3539" i="14"/>
  <c r="AF3539" i="14" s="1"/>
  <c r="Y4103" i="14"/>
  <c r="AF4103" i="14" s="1"/>
  <c r="Y4215" i="14"/>
  <c r="AF4215" i="14" s="1"/>
  <c r="Y4768" i="14"/>
  <c r="AF4768" i="14" s="1"/>
  <c r="Y4962" i="14"/>
  <c r="AF4962" i="14" s="1"/>
  <c r="Y5713" i="14"/>
  <c r="AF5713" i="14" s="1"/>
  <c r="Y294" i="14"/>
  <c r="AF294" i="14" s="1"/>
  <c r="Y416" i="14"/>
  <c r="AF416" i="14" s="1"/>
  <c r="Y742" i="14"/>
  <c r="AF742" i="14" s="1"/>
  <c r="Y869" i="14"/>
  <c r="AF869" i="14" s="1"/>
  <c r="Y1033" i="14"/>
  <c r="AF1033" i="14" s="1"/>
  <c r="Y1245" i="14"/>
  <c r="AF1245" i="14" s="1"/>
  <c r="Y1550" i="14"/>
  <c r="AF1550" i="14" s="1"/>
  <c r="Y1699" i="14"/>
  <c r="AF1699" i="14" s="1"/>
  <c r="Y2795" i="14"/>
  <c r="AF2795" i="14" s="1"/>
  <c r="Y3041" i="14"/>
  <c r="AF3041" i="14" s="1"/>
  <c r="Y3339" i="14"/>
  <c r="AF3339" i="14" s="1"/>
  <c r="Y3756" i="14"/>
  <c r="AF3756" i="14" s="1"/>
  <c r="Y3872" i="14"/>
  <c r="AF3872" i="14" s="1"/>
  <c r="Y4345" i="14"/>
  <c r="AF4345" i="14" s="1"/>
  <c r="Y4627" i="14"/>
  <c r="AF4627" i="14" s="1"/>
  <c r="Y4963" i="14"/>
  <c r="AF4963" i="14" s="1"/>
  <c r="Y361" i="14"/>
  <c r="AF361" i="14" s="1"/>
  <c r="Y464" i="14"/>
  <c r="AF464" i="14" s="1"/>
  <c r="Y606" i="14"/>
  <c r="AF606" i="14" s="1"/>
  <c r="Y963" i="14"/>
  <c r="AF963" i="14" s="1"/>
  <c r="Y1324" i="14"/>
  <c r="AF1324" i="14" s="1"/>
  <c r="Y1499" i="14"/>
  <c r="AF1499" i="14" s="1"/>
  <c r="Y1551" i="14"/>
  <c r="AF1551" i="14" s="1"/>
  <c r="Y1883" i="14"/>
  <c r="Y2075" i="14"/>
  <c r="AF2075" i="14" s="1"/>
  <c r="Y2178" i="14"/>
  <c r="AF2178" i="14" s="1"/>
  <c r="Y2669" i="14"/>
  <c r="AF2669" i="14" s="1"/>
  <c r="Y2993" i="14"/>
  <c r="AF2993" i="14" s="1"/>
  <c r="Y3213" i="14"/>
  <c r="AF3213" i="14" s="1"/>
  <c r="Y3540" i="14"/>
  <c r="AF3540" i="14" s="1"/>
  <c r="Y3873" i="14"/>
  <c r="AF3873" i="14" s="1"/>
  <c r="Y4216" i="14"/>
  <c r="AF4216" i="14" s="1"/>
  <c r="Y4718" i="14"/>
  <c r="AF4718" i="14" s="1"/>
  <c r="Y5428" i="14"/>
  <c r="AF5428" i="14" s="1"/>
  <c r="Y5608" i="14"/>
  <c r="AF5608" i="14" s="1"/>
  <c r="Y5662" i="14"/>
  <c r="AF5662" i="14" s="1"/>
  <c r="Y5714" i="14"/>
  <c r="AF5714" i="14" s="1"/>
  <c r="Y1951" i="14"/>
  <c r="AF1951" i="14" s="1"/>
  <c r="Y2869" i="14"/>
  <c r="AF2869" i="14" s="1"/>
  <c r="Y2973" i="14"/>
  <c r="AF2973" i="14" s="1"/>
  <c r="Y3541" i="14"/>
  <c r="AF3541" i="14" s="1"/>
  <c r="Y3650" i="14"/>
  <c r="AF3650" i="14" s="1"/>
  <c r="Y3874" i="14"/>
  <c r="AF3874" i="14" s="1"/>
  <c r="Y4545" i="14"/>
  <c r="AF4545" i="14" s="1"/>
  <c r="Y4655" i="14"/>
  <c r="AF4655" i="14" s="1"/>
  <c r="Y5315" i="14"/>
  <c r="AF5315" i="14" s="1"/>
  <c r="Y5429" i="14"/>
  <c r="AF5429" i="14" s="1"/>
  <c r="Y5473" i="14"/>
  <c r="AF5473" i="14" s="1"/>
  <c r="Y77" i="14"/>
  <c r="AF77" i="14" s="1"/>
  <c r="Y295" i="14"/>
  <c r="AF295" i="14" s="1"/>
  <c r="Y607" i="14"/>
  <c r="AF607" i="14" s="1"/>
  <c r="Y743" i="14"/>
  <c r="AF743" i="14" s="1"/>
  <c r="Y1804" i="14"/>
  <c r="AF1804" i="14" s="1"/>
  <c r="Y2143" i="14"/>
  <c r="AF2143" i="14" s="1"/>
  <c r="Y2320" i="14"/>
  <c r="AF2320" i="14" s="1"/>
  <c r="Y2442" i="14"/>
  <c r="AF2442" i="14" s="1"/>
  <c r="Y2709" i="14"/>
  <c r="AF2709" i="14" s="1"/>
  <c r="Y3214" i="14"/>
  <c r="AF3214" i="14" s="1"/>
  <c r="Y3542" i="14"/>
  <c r="AF3542" i="14" s="1"/>
  <c r="Y3875" i="14"/>
  <c r="AF3875" i="14" s="1"/>
  <c r="Y4346" i="14"/>
  <c r="AF4346" i="14" s="1"/>
  <c r="Y4769" i="14"/>
  <c r="AF4769" i="14" s="1"/>
  <c r="Y4869" i="14"/>
  <c r="AF4869" i="14" s="1"/>
  <c r="Y5045" i="14"/>
  <c r="AF5045" i="14" s="1"/>
  <c r="Y5536" i="14"/>
  <c r="AF5536" i="14" s="1"/>
  <c r="Y78" i="14"/>
  <c r="AF78" i="14" s="1"/>
  <c r="Y223" i="14"/>
  <c r="AF223" i="14" s="1"/>
  <c r="Y417" i="14"/>
  <c r="AF417" i="14" s="1"/>
  <c r="Y870" i="14"/>
  <c r="AF870" i="14" s="1"/>
  <c r="Y1193" i="14"/>
  <c r="AF1193" i="14" s="1"/>
  <c r="Y1579" i="14"/>
  <c r="AF1579" i="14" s="1"/>
  <c r="Y1632" i="14"/>
  <c r="AF1632" i="14" s="1"/>
  <c r="Y2521" i="14"/>
  <c r="AF2521" i="14" s="1"/>
  <c r="Y2756" i="14"/>
  <c r="AF2756" i="14" s="1"/>
  <c r="Y3215" i="14"/>
  <c r="AF3215" i="14" s="1"/>
  <c r="Y3543" i="14"/>
  <c r="AF3543" i="14" s="1"/>
  <c r="Y3757" i="14"/>
  <c r="AF3757" i="14" s="1"/>
  <c r="Y3876" i="14"/>
  <c r="AF3876" i="14" s="1"/>
  <c r="Y4217" i="14"/>
  <c r="AF4217" i="14" s="1"/>
  <c r="Y4546" i="14"/>
  <c r="AF4546" i="14" s="1"/>
  <c r="Y5009" i="14"/>
  <c r="AF5009" i="14" s="1"/>
  <c r="Y5344" i="14"/>
  <c r="AF5344" i="14" s="1"/>
  <c r="Y5663" i="14"/>
  <c r="AF5663" i="14" s="1"/>
  <c r="Y79" i="14"/>
  <c r="AF79" i="14" s="1"/>
  <c r="Y418" i="14"/>
  <c r="AF418" i="14" s="1"/>
  <c r="Y919" i="14"/>
  <c r="AF919" i="14" s="1"/>
  <c r="Y964" i="14"/>
  <c r="AF964" i="14" s="1"/>
  <c r="Y1034" i="14"/>
  <c r="AF1034" i="14" s="1"/>
  <c r="Y1303" i="14"/>
  <c r="AF1303" i="14" s="1"/>
  <c r="Y1952" i="14"/>
  <c r="AF1952" i="14" s="1"/>
  <c r="Y2076" i="14"/>
  <c r="AF2076" i="14" s="1"/>
  <c r="Y2522" i="14"/>
  <c r="AF2522" i="14" s="1"/>
  <c r="Y2950" i="14"/>
  <c r="AF2950" i="14" s="1"/>
  <c r="Y3042" i="14"/>
  <c r="AF3042" i="14" s="1"/>
  <c r="Y3372" i="14"/>
  <c r="AF3372" i="14" s="1"/>
  <c r="Y3877" i="14"/>
  <c r="AF3877" i="14" s="1"/>
  <c r="Y4051" i="14"/>
  <c r="AF4051" i="14" s="1"/>
  <c r="Y4628" i="14"/>
  <c r="AF4628" i="14" s="1"/>
  <c r="Y4719" i="14"/>
  <c r="AF4719" i="14" s="1"/>
  <c r="Y5046" i="14"/>
  <c r="Y5430" i="14"/>
  <c r="AF5430" i="14" s="1"/>
  <c r="Y535" i="14"/>
  <c r="AF535" i="14" s="1"/>
  <c r="Y608" i="14"/>
  <c r="AF608" i="14" s="1"/>
  <c r="Y681" i="14"/>
  <c r="AF681" i="14" s="1"/>
  <c r="Y1464" i="14"/>
  <c r="AF1464" i="14" s="1"/>
  <c r="Y2144" i="14"/>
  <c r="AF2144" i="14" s="1"/>
  <c r="Y2227" i="14"/>
  <c r="AF2227" i="14" s="1"/>
  <c r="Y2796" i="14"/>
  <c r="AF2796" i="14" s="1"/>
  <c r="Y3043" i="14"/>
  <c r="AF3043" i="14" s="1"/>
  <c r="Y3285" i="14"/>
  <c r="AF3285" i="14" s="1"/>
  <c r="Y3471" i="14"/>
  <c r="AF3471" i="14" s="1"/>
  <c r="Y3966" i="14"/>
  <c r="AF3966" i="14" s="1"/>
  <c r="Y4296" i="14"/>
  <c r="AF4296" i="14" s="1"/>
  <c r="Y4656" i="14"/>
  <c r="AF4656" i="14" s="1"/>
  <c r="Y5100" i="14"/>
  <c r="AF5100" i="14" s="1"/>
  <c r="Y5297" i="14"/>
  <c r="AF5297" i="14" s="1"/>
  <c r="Y871" i="14"/>
  <c r="AF871" i="14" s="1"/>
  <c r="Y1465" i="14"/>
  <c r="AF1465" i="14" s="1"/>
  <c r="Y1552" i="14"/>
  <c r="AF1552" i="14" s="1"/>
  <c r="Y2018" i="14"/>
  <c r="AF2018" i="14" s="1"/>
  <c r="Y2420" i="14"/>
  <c r="AF2420" i="14" s="1"/>
  <c r="Y2523" i="14"/>
  <c r="AF2523" i="14" s="1"/>
  <c r="Y2994" i="14"/>
  <c r="AF2994" i="14" s="1"/>
  <c r="Y3216" i="14"/>
  <c r="AF3216" i="14" s="1"/>
  <c r="Y3423" i="14"/>
  <c r="AF3423" i="14" s="1"/>
  <c r="Y3544" i="14"/>
  <c r="AF3544" i="14" s="1"/>
  <c r="Y4104" i="14"/>
  <c r="AF4104" i="14" s="1"/>
  <c r="Y4218" i="14"/>
  <c r="AF4218" i="14" s="1"/>
  <c r="Y4770" i="14"/>
  <c r="AF4770" i="14" s="1"/>
  <c r="Y4870" i="14"/>
  <c r="AF4870" i="14" s="1"/>
  <c r="Y5715" i="14"/>
  <c r="AF5715" i="14" s="1"/>
  <c r="Y965" i="14"/>
  <c r="AF965" i="14" s="1"/>
  <c r="Y1108" i="14"/>
  <c r="AF1108" i="14" s="1"/>
  <c r="Y1246" i="14"/>
  <c r="AF1246" i="14" s="1"/>
  <c r="Y1390" i="14"/>
  <c r="AF1390" i="14" s="1"/>
  <c r="Y2145" i="14"/>
  <c r="AF2145" i="14" s="1"/>
  <c r="Y2421" i="14"/>
  <c r="AF2421" i="14" s="1"/>
  <c r="Y2524" i="14"/>
  <c r="AF2524" i="14" s="1"/>
  <c r="Y3424" i="14"/>
  <c r="AF3424" i="14" s="1"/>
  <c r="Y3545" i="14"/>
  <c r="AF3545" i="14" s="1"/>
  <c r="Y4105" i="14"/>
  <c r="AF4105" i="14" s="1"/>
  <c r="Y4219" i="14"/>
  <c r="AF4219" i="14" s="1"/>
  <c r="Y4771" i="14"/>
  <c r="AF4771" i="14" s="1"/>
  <c r="Y4871" i="14"/>
  <c r="AF4871" i="14" s="1"/>
  <c r="Y5537" i="14"/>
  <c r="AF5537" i="14" s="1"/>
  <c r="Y296" i="14"/>
  <c r="AF296" i="14" s="1"/>
  <c r="Y682" i="14"/>
  <c r="AF682" i="14" s="1"/>
  <c r="Y1035" i="14"/>
  <c r="AF1035" i="14" s="1"/>
  <c r="Y1150" i="14"/>
  <c r="AF1150" i="14" s="1"/>
  <c r="Y1391" i="14"/>
  <c r="AF1391" i="14" s="1"/>
  <c r="Y1884" i="14"/>
  <c r="AF1884" i="14" s="1"/>
  <c r="Y2525" i="14"/>
  <c r="AF2525" i="14" s="1"/>
  <c r="Y3101" i="14"/>
  <c r="AF3101" i="14" s="1"/>
  <c r="Y3217" i="14"/>
  <c r="AF3217" i="14" s="1"/>
  <c r="Y3878" i="14"/>
  <c r="AF3878" i="14" s="1"/>
  <c r="Y4106" i="14"/>
  <c r="AF4106" i="14" s="1"/>
  <c r="Y4220" i="14"/>
  <c r="AF4220" i="14" s="1"/>
  <c r="Y5101" i="14"/>
  <c r="AF5101" i="14" s="1"/>
  <c r="Y5217" i="14"/>
  <c r="AF5217" i="14" s="1"/>
  <c r="Y5371" i="14"/>
  <c r="AF5371" i="14" s="1"/>
  <c r="Y5431" i="14"/>
  <c r="AF5431" i="14" s="1"/>
  <c r="Y5474" i="14"/>
  <c r="AF5474" i="14" s="1"/>
  <c r="Y297" i="14"/>
  <c r="AF297" i="14" s="1"/>
  <c r="Y1763" i="14"/>
  <c r="AF1763" i="14" s="1"/>
  <c r="Y2974" i="14"/>
  <c r="AF2974" i="14" s="1"/>
  <c r="Y3218" i="14"/>
  <c r="AF3218" i="14" s="1"/>
  <c r="Y3313" i="14"/>
  <c r="AF3313" i="14" s="1"/>
  <c r="Y4221" i="14"/>
  <c r="AF4221" i="14" s="1"/>
  <c r="Y4317" i="14"/>
  <c r="AF4317" i="14" s="1"/>
  <c r="Y4547" i="14"/>
  <c r="AF4547" i="14" s="1"/>
  <c r="Y4657" i="14"/>
  <c r="AF4657" i="14" s="1"/>
  <c r="Y5218" i="14"/>
  <c r="AF5218" i="14" s="1"/>
  <c r="Y419" i="14"/>
  <c r="AF419" i="14" s="1"/>
  <c r="Y1633" i="14"/>
  <c r="AF1633" i="14" s="1"/>
  <c r="Y2077" i="14"/>
  <c r="AF2077" i="14" s="1"/>
  <c r="Y2757" i="14"/>
  <c r="AF2757" i="14" s="1"/>
  <c r="Y2870" i="14"/>
  <c r="AF2870" i="14" s="1"/>
  <c r="Y3425" i="14"/>
  <c r="AF3425" i="14" s="1"/>
  <c r="Y3546" i="14"/>
  <c r="AF3546" i="14" s="1"/>
  <c r="Y4426" i="14"/>
  <c r="AF4426" i="14" s="1"/>
  <c r="Y4548" i="14"/>
  <c r="AF4548" i="14" s="1"/>
  <c r="Y4772" i="14"/>
  <c r="AF4772" i="14" s="1"/>
  <c r="Y4872" i="14"/>
  <c r="AF4872" i="14" s="1"/>
  <c r="Y5219" i="14"/>
  <c r="AF5219" i="14" s="1"/>
  <c r="Y5372" i="14"/>
  <c r="AF5372" i="14" s="1"/>
  <c r="Y80" i="14"/>
  <c r="AF80" i="14" s="1"/>
  <c r="Y465" i="14"/>
  <c r="AF465" i="14" s="1"/>
  <c r="Y966" i="14"/>
  <c r="AF966" i="14" s="1"/>
  <c r="Y1247" i="14"/>
  <c r="AF1247" i="14" s="1"/>
  <c r="Y1392" i="14"/>
  <c r="AF1392" i="14" s="1"/>
  <c r="Y1805" i="14"/>
  <c r="AF1805" i="14" s="1"/>
  <c r="Y1953" i="14"/>
  <c r="AF1953" i="14" s="1"/>
  <c r="Y2321" i="14"/>
  <c r="AF2321" i="14" s="1"/>
  <c r="Y3102" i="14"/>
  <c r="AF3102" i="14" s="1"/>
  <c r="Y3219" i="14"/>
  <c r="AF3219" i="14" s="1"/>
  <c r="Y3758" i="14"/>
  <c r="AF3758" i="14" s="1"/>
  <c r="Y3879" i="14"/>
  <c r="AF3879" i="14" s="1"/>
  <c r="Y4107" i="14"/>
  <c r="AF4107" i="14" s="1"/>
  <c r="Y4427" i="14"/>
  <c r="AF4427" i="14" s="1"/>
  <c r="Y4873" i="14"/>
  <c r="AF4873" i="14" s="1"/>
  <c r="Y5102" i="14"/>
  <c r="AF5102" i="14" s="1"/>
  <c r="Y298" i="14"/>
  <c r="AF298" i="14" s="1"/>
  <c r="Y609" i="14"/>
  <c r="AF609" i="14" s="1"/>
  <c r="Y1522" i="14"/>
  <c r="AF1522" i="14" s="1"/>
  <c r="Y2322" i="14"/>
  <c r="AF2322" i="14" s="1"/>
  <c r="Y2710" i="14"/>
  <c r="AF2710" i="14" s="1"/>
  <c r="Y2797" i="14"/>
  <c r="AF2797" i="14" s="1"/>
  <c r="Y3044" i="14"/>
  <c r="AF3044" i="14" s="1"/>
  <c r="Y3980" i="14"/>
  <c r="AF3980" i="14" s="1"/>
  <c r="Y4010" i="14"/>
  <c r="AF4010" i="14" s="1"/>
  <c r="Y4222" i="14"/>
  <c r="AF4222" i="14" s="1"/>
  <c r="Y4470" i="14"/>
  <c r="AF4470" i="14" s="1"/>
  <c r="Y4658" i="14"/>
  <c r="AF4658" i="14" s="1"/>
  <c r="Y5220" i="14"/>
  <c r="AF5220" i="14" s="1"/>
  <c r="Y5373" i="14"/>
  <c r="AF5373" i="14" s="1"/>
  <c r="Y81" i="14"/>
  <c r="AF81" i="14" s="1"/>
  <c r="Y872" i="14"/>
  <c r="AF872" i="14" s="1"/>
  <c r="Y1036" i="14"/>
  <c r="AF1036" i="14" s="1"/>
  <c r="Y1248" i="14"/>
  <c r="AF1248" i="14" s="1"/>
  <c r="Y1523" i="14"/>
  <c r="AF1523" i="14" s="1"/>
  <c r="Y2078" i="14"/>
  <c r="AF2078" i="14" s="1"/>
  <c r="Y2384" i="14"/>
  <c r="AF2384" i="14" s="1"/>
  <c r="Y2711" i="14"/>
  <c r="AF2711" i="14" s="1"/>
  <c r="Y3220" i="14"/>
  <c r="AF3220" i="14" s="1"/>
  <c r="Y3712" i="14"/>
  <c r="AF3712" i="14" s="1"/>
  <c r="Y3880" i="14"/>
  <c r="AF3880" i="14" s="1"/>
  <c r="Y4223" i="14"/>
  <c r="AF4223" i="14" s="1"/>
  <c r="Y4375" i="14"/>
  <c r="AF4375" i="14" s="1"/>
  <c r="Y4720" i="14"/>
  <c r="AF4720" i="14" s="1"/>
  <c r="Y4964" i="14"/>
  <c r="AF4964" i="14" s="1"/>
  <c r="Y5345" i="14"/>
  <c r="AF5345" i="14" s="1"/>
  <c r="Y82" i="14"/>
  <c r="AF82" i="14" s="1"/>
  <c r="Y299" i="14"/>
  <c r="AF299" i="14" s="1"/>
  <c r="Y466" i="14"/>
  <c r="AF466" i="14" s="1"/>
  <c r="Y683" i="14"/>
  <c r="AF683" i="14" s="1"/>
  <c r="Y873" i="14"/>
  <c r="AF873" i="14" s="1"/>
  <c r="Y967" i="14"/>
  <c r="AF967" i="14" s="1"/>
  <c r="Y1393" i="14"/>
  <c r="AF1393" i="14" s="1"/>
  <c r="Y1591" i="14"/>
  <c r="AF1591" i="14" s="1"/>
  <c r="Y1700" i="14"/>
  <c r="AF1700" i="14" s="1"/>
  <c r="Y1806" i="14"/>
  <c r="AF1806" i="14" s="1"/>
  <c r="Y1954" i="14"/>
  <c r="AF1954" i="14" s="1"/>
  <c r="Y2146" i="14"/>
  <c r="AF2146" i="14" s="1"/>
  <c r="Y2323" i="14"/>
  <c r="AF2323" i="14" s="1"/>
  <c r="Y2526" i="14"/>
  <c r="AF2526" i="14" s="1"/>
  <c r="Y2951" i="14"/>
  <c r="AF2951" i="14" s="1"/>
  <c r="Y3045" i="14"/>
  <c r="AF3045" i="14" s="1"/>
  <c r="Y3622" i="14"/>
  <c r="AF3622" i="14" s="1"/>
  <c r="Y3713" i="14"/>
  <c r="AF3713" i="14" s="1"/>
  <c r="Y4376" i="14"/>
  <c r="AF4376" i="14" s="1"/>
  <c r="Y4874" i="14"/>
  <c r="AF4874" i="14" s="1"/>
  <c r="Y5538" i="14"/>
  <c r="AF5538" i="14" s="1"/>
  <c r="Y5664" i="14"/>
  <c r="AF5664" i="14" s="1"/>
  <c r="Y224" i="14"/>
  <c r="AF224" i="14" s="1"/>
  <c r="Y362" i="14"/>
  <c r="AF362" i="14" s="1"/>
  <c r="Y796" i="14"/>
  <c r="AF796" i="14" s="1"/>
  <c r="Y968" i="14"/>
  <c r="AF968" i="14" s="1"/>
  <c r="Y1466" i="14"/>
  <c r="AF1466" i="14" s="1"/>
  <c r="Y1553" i="14"/>
  <c r="AF1553" i="14" s="1"/>
  <c r="Y1634" i="14"/>
  <c r="AF1634" i="14" s="1"/>
  <c r="Y2147" i="14"/>
  <c r="AF2147" i="14" s="1"/>
  <c r="Y2169" i="14"/>
  <c r="AF2169" i="14" s="1"/>
  <c r="Y2385" i="14"/>
  <c r="AF2385" i="14" s="1"/>
  <c r="Y2758" i="14"/>
  <c r="AF2758" i="14" s="1"/>
  <c r="Y2952" i="14"/>
  <c r="AF2952" i="14" s="1"/>
  <c r="Y3340" i="14"/>
  <c r="AF3340" i="14" s="1"/>
  <c r="Y3547" i="14"/>
  <c r="AF3547" i="14" s="1"/>
  <c r="Y4011" i="14"/>
  <c r="AF4011" i="14" s="1"/>
  <c r="Y4347" i="14"/>
  <c r="AF4347" i="14" s="1"/>
  <c r="Y4965" i="14"/>
  <c r="AF4965" i="14" s="1"/>
  <c r="Y5609" i="14"/>
  <c r="AF5609" i="14" s="1"/>
  <c r="Y5665" i="14"/>
  <c r="AF5665" i="14" s="1"/>
  <c r="Y178" i="14"/>
  <c r="AF178" i="14" s="1"/>
  <c r="Y300" i="14"/>
  <c r="AF300" i="14" s="1"/>
  <c r="Y1467" i="14"/>
  <c r="AF1467" i="14" s="1"/>
  <c r="Y1635" i="14"/>
  <c r="AF1635" i="14" s="1"/>
  <c r="Y2079" i="14"/>
  <c r="AF2079" i="14" s="1"/>
  <c r="Y2228" i="14"/>
  <c r="AF2228" i="14" s="1"/>
  <c r="Y2527" i="14"/>
  <c r="AF2527" i="14" s="1"/>
  <c r="Y2871" i="14"/>
  <c r="AF2871" i="14" s="1"/>
  <c r="Y3341" i="14"/>
  <c r="AF3341" i="14" s="1"/>
  <c r="Y3678" i="14"/>
  <c r="AF3678" i="14" s="1"/>
  <c r="Y4052" i="14"/>
  <c r="AF4052" i="14" s="1"/>
  <c r="Y4549" i="14"/>
  <c r="AF4549" i="14" s="1"/>
  <c r="Y4677" i="14"/>
  <c r="AF4677" i="14" s="1"/>
  <c r="Y5221" i="14"/>
  <c r="AF5221" i="14" s="1"/>
  <c r="Y5374" i="14"/>
  <c r="AF5374" i="14" s="1"/>
  <c r="Y5666" i="14"/>
  <c r="AF5666" i="14" s="1"/>
  <c r="Y363" i="14"/>
  <c r="AF363" i="14" s="1"/>
  <c r="Y797" i="14"/>
  <c r="AF797" i="14" s="1"/>
  <c r="Y1394" i="14"/>
  <c r="AF1394" i="14" s="1"/>
  <c r="Y1701" i="14"/>
  <c r="AF1701" i="14" s="1"/>
  <c r="Y2080" i="14"/>
  <c r="AF2080" i="14" s="1"/>
  <c r="Y2670" i="14"/>
  <c r="AF2670" i="14" s="1"/>
  <c r="Y2759" i="14"/>
  <c r="AF2759" i="14" s="1"/>
  <c r="Y3046" i="14"/>
  <c r="AF3046" i="14" s="1"/>
  <c r="Y3314" i="14"/>
  <c r="AF3314" i="14" s="1"/>
  <c r="Y3426" i="14"/>
  <c r="AF3426" i="14" s="1"/>
  <c r="Y3881" i="14"/>
  <c r="AF3881" i="14" s="1"/>
  <c r="Y4224" i="14"/>
  <c r="AF4224" i="14" s="1"/>
  <c r="Y4550" i="14"/>
  <c r="AF4550" i="14" s="1"/>
  <c r="Y5222" i="14"/>
  <c r="AF5222" i="14" s="1"/>
  <c r="Y5375" i="14"/>
  <c r="AF5375" i="14" s="1"/>
  <c r="Y83" i="14"/>
  <c r="AF83" i="14" s="1"/>
  <c r="Y225" i="14"/>
  <c r="AF225" i="14" s="1"/>
  <c r="Y684" i="14"/>
  <c r="AF684" i="14" s="1"/>
  <c r="Y1109" i="14"/>
  <c r="AF1109" i="14" s="1"/>
  <c r="Y1249" i="14"/>
  <c r="AF1249" i="14" s="1"/>
  <c r="Y1636" i="14"/>
  <c r="AF1636" i="14" s="1"/>
  <c r="Y1807" i="14"/>
  <c r="AF1807" i="14" s="1"/>
  <c r="Y2386" i="14"/>
  <c r="AF2386" i="14" s="1"/>
  <c r="Y2528" i="14"/>
  <c r="AF2528" i="14" s="1"/>
  <c r="Y3047" i="14"/>
  <c r="AF3047" i="14" s="1"/>
  <c r="Y3286" i="14"/>
  <c r="AF3286" i="14" s="1"/>
  <c r="Y3882" i="14"/>
  <c r="AF3882" i="14" s="1"/>
  <c r="Y4225" i="14"/>
  <c r="AF4225" i="14" s="1"/>
  <c r="Y4678" i="14"/>
  <c r="AF4678" i="14" s="1"/>
  <c r="Y4875" i="14"/>
  <c r="AF4875" i="14" s="1"/>
  <c r="Y5539" i="14"/>
  <c r="AF5539" i="14" s="1"/>
  <c r="Y420" i="14"/>
  <c r="AF420" i="14" s="1"/>
  <c r="Y744" i="14"/>
  <c r="AF744" i="14" s="1"/>
  <c r="Y874" i="14"/>
  <c r="AF874" i="14" s="1"/>
  <c r="Y1395" i="14"/>
  <c r="AF1395" i="14" s="1"/>
  <c r="Y1955" i="14"/>
  <c r="AF1955" i="14" s="1"/>
  <c r="Y2081" i="14"/>
  <c r="AF2081" i="14" s="1"/>
  <c r="Y2179" i="14"/>
  <c r="AF2179" i="14" s="1"/>
  <c r="Y2324" i="14"/>
  <c r="AF2324" i="14" s="1"/>
  <c r="Y2529" i="14"/>
  <c r="AF2529" i="14" s="1"/>
  <c r="Y2671" i="14"/>
  <c r="AF2671" i="14" s="1"/>
  <c r="Y2872" i="14"/>
  <c r="AF2872" i="14" s="1"/>
  <c r="Y3427" i="14"/>
  <c r="AF3427" i="14" s="1"/>
  <c r="Y3548" i="14"/>
  <c r="AF3548" i="14" s="1"/>
  <c r="Y3883" i="14"/>
  <c r="AF3883" i="14" s="1"/>
  <c r="Y4428" i="14"/>
  <c r="AF4428" i="14" s="1"/>
  <c r="Y4551" i="14"/>
  <c r="AF4551" i="14" s="1"/>
  <c r="Y5540" i="14"/>
  <c r="AF5540" i="14" s="1"/>
  <c r="Y364" i="14"/>
  <c r="AF364" i="14" s="1"/>
  <c r="Y1396" i="14"/>
  <c r="AF1396" i="14" s="1"/>
  <c r="Y2325" i="14"/>
  <c r="AF2325" i="14" s="1"/>
  <c r="Y2633" i="14"/>
  <c r="AF2633" i="14" s="1"/>
  <c r="Y2873" i="14"/>
  <c r="AF2873" i="14" s="1"/>
  <c r="Y3549" i="14"/>
  <c r="AF3549" i="14" s="1"/>
  <c r="Y3651" i="14"/>
  <c r="AF3651" i="14" s="1"/>
  <c r="Y4318" i="14"/>
  <c r="AF4318" i="14" s="1"/>
  <c r="Y4876" i="14"/>
  <c r="AF4876" i="14" s="1"/>
  <c r="Y5223" i="14"/>
  <c r="AF5223" i="14" s="1"/>
  <c r="Y5316" i="14"/>
  <c r="AF5316" i="14" s="1"/>
  <c r="Y5432" i="14"/>
  <c r="AF5432" i="14" s="1"/>
  <c r="Y5667" i="14"/>
  <c r="AF5667" i="14" s="1"/>
  <c r="Y5716" i="14"/>
  <c r="AF5716" i="14" s="1"/>
  <c r="Y610" i="14"/>
  <c r="AF610" i="14" s="1"/>
  <c r="Y1397" i="14"/>
  <c r="AF1397" i="14" s="1"/>
  <c r="Y2148" i="14"/>
  <c r="AF2148" i="14" s="1"/>
  <c r="Y2326" i="14"/>
  <c r="AF2326" i="14" s="1"/>
  <c r="Y2443" i="14"/>
  <c r="AF2443" i="14" s="1"/>
  <c r="Y2593" i="14"/>
  <c r="AF2593" i="14" s="1"/>
  <c r="Y2995" i="14"/>
  <c r="AF2995" i="14" s="1"/>
  <c r="Y3129" i="14"/>
  <c r="AF3129" i="14" s="1"/>
  <c r="Y3287" i="14"/>
  <c r="AF3287" i="14" s="1"/>
  <c r="Y3805" i="14"/>
  <c r="AF3805" i="14" s="1"/>
  <c r="Y3967" i="14"/>
  <c r="AF3967" i="14" s="1"/>
  <c r="Y4471" i="14"/>
  <c r="AF4471" i="14" s="1"/>
  <c r="Y4629" i="14"/>
  <c r="AF4629" i="14" s="1"/>
  <c r="Y5298" i="14"/>
  <c r="AF5298" i="14" s="1"/>
  <c r="Y5433" i="14"/>
  <c r="AF5433" i="14" s="1"/>
  <c r="Y1398" i="14"/>
  <c r="AF1398" i="14" s="1"/>
  <c r="Y1764" i="14"/>
  <c r="AF1764" i="14" s="1"/>
  <c r="Y2019" i="14"/>
  <c r="AF2019" i="14" s="1"/>
  <c r="Y2327" i="14"/>
  <c r="AF2327" i="14" s="1"/>
  <c r="Y2996" i="14"/>
  <c r="AF2996" i="14" s="1"/>
  <c r="Y3221" i="14"/>
  <c r="AF3221" i="14" s="1"/>
  <c r="Y3342" i="14"/>
  <c r="AF3342" i="14" s="1"/>
  <c r="Y3884" i="14"/>
  <c r="AF3884" i="14" s="1"/>
  <c r="Y3981" i="14"/>
  <c r="AF3981" i="14" s="1"/>
  <c r="Y4226" i="14"/>
  <c r="Y4552" i="14"/>
  <c r="AF4552" i="14" s="1"/>
  <c r="Y4983" i="14"/>
  <c r="AF4983" i="14" s="1"/>
  <c r="Y5434" i="14"/>
  <c r="AF5434" i="14" s="1"/>
  <c r="Y84" i="14"/>
  <c r="AF84" i="14" s="1"/>
  <c r="Y421" i="14"/>
  <c r="AF421" i="14" s="1"/>
  <c r="Y611" i="14"/>
  <c r="AF611" i="14" s="1"/>
  <c r="Y969" i="14"/>
  <c r="AF969" i="14" s="1"/>
  <c r="Y1399" i="14"/>
  <c r="AF1399" i="14" s="1"/>
  <c r="Y1500" i="14"/>
  <c r="AF1500" i="14" s="1"/>
  <c r="Y1738" i="14"/>
  <c r="AF1738" i="14" s="1"/>
  <c r="Y1885" i="14"/>
  <c r="AF1885" i="14" s="1"/>
  <c r="Y3222" i="14"/>
  <c r="AF3222" i="14" s="1"/>
  <c r="Y3315" i="14"/>
  <c r="AF3315" i="14" s="1"/>
  <c r="Y3885" i="14"/>
  <c r="AF3885" i="14" s="1"/>
  <c r="Y4227" i="14"/>
  <c r="AF4227" i="14" s="1"/>
  <c r="Y4319" i="14"/>
  <c r="AF4319" i="14" s="1"/>
  <c r="Y4984" i="14"/>
  <c r="AF4984" i="14" s="1"/>
  <c r="Y5668" i="14"/>
  <c r="AF5668" i="14" s="1"/>
  <c r="Y85" i="14"/>
  <c r="AF85" i="14" s="1"/>
  <c r="Y226" i="14"/>
  <c r="AF226" i="14" s="1"/>
  <c r="Y875" i="14"/>
  <c r="AF875" i="14" s="1"/>
  <c r="Y920" i="14"/>
  <c r="AF920" i="14" s="1"/>
  <c r="Y970" i="14"/>
  <c r="AF970" i="14" s="1"/>
  <c r="Y1250" i="14"/>
  <c r="AF1250" i="14" s="1"/>
  <c r="Y1468" i="14"/>
  <c r="AF1468" i="14" s="1"/>
  <c r="Y1956" i="14"/>
  <c r="AF1956" i="14" s="1"/>
  <c r="Y2180" i="14"/>
  <c r="AF2180" i="14" s="1"/>
  <c r="Y2328" i="14"/>
  <c r="AF2328" i="14" s="1"/>
  <c r="Y2634" i="14"/>
  <c r="AF2634" i="14" s="1"/>
  <c r="Y2874" i="14"/>
  <c r="AF2874" i="14" s="1"/>
  <c r="Y3288" i="14"/>
  <c r="AF3288" i="14" s="1"/>
  <c r="Y3550" i="14"/>
  <c r="AF3550" i="14" s="1"/>
  <c r="Y3652" i="14"/>
  <c r="AF3652" i="14" s="1"/>
  <c r="Y3982" i="14"/>
  <c r="AF3982" i="14" s="1"/>
  <c r="Y4877" i="14"/>
  <c r="AF4877" i="14" s="1"/>
  <c r="Y5010" i="14"/>
  <c r="AF5010" i="14" s="1"/>
  <c r="Y5541" i="14"/>
  <c r="AF5541" i="14" s="1"/>
  <c r="Y86" i="14"/>
  <c r="AF86" i="14" s="1"/>
  <c r="Y301" i="14"/>
  <c r="AF301" i="14" s="1"/>
  <c r="Y1037" i="14"/>
  <c r="AF1037" i="14" s="1"/>
  <c r="Y2229" i="14"/>
  <c r="AF2229" i="14" s="1"/>
  <c r="Y2530" i="14"/>
  <c r="AF2530" i="14" s="1"/>
  <c r="Y2875" i="14"/>
  <c r="AF2875" i="14" s="1"/>
  <c r="Y2975" i="14"/>
  <c r="AF2975" i="14" s="1"/>
  <c r="Y3551" i="14"/>
  <c r="AF3551" i="14" s="1"/>
  <c r="Y3653" i="14"/>
  <c r="AF3653" i="14" s="1"/>
  <c r="Y4228" i="14"/>
  <c r="AF4228" i="14" s="1"/>
  <c r="Y4985" i="14"/>
  <c r="AF4985" i="14" s="1"/>
  <c r="Y5224" i="14"/>
  <c r="AF5224" i="14" s="1"/>
  <c r="Y5317" i="14"/>
  <c r="AF5317" i="14" s="1"/>
  <c r="Y5633" i="14"/>
  <c r="AF5633" i="14" s="1"/>
  <c r="Y365" i="14"/>
  <c r="AF365" i="14" s="1"/>
  <c r="Y971" i="14"/>
  <c r="AF971" i="14" s="1"/>
  <c r="Y1194" i="14"/>
  <c r="AF1194" i="14" s="1"/>
  <c r="Y1808" i="14"/>
  <c r="AF1808" i="14" s="1"/>
  <c r="Y2269" i="14"/>
  <c r="AF2269" i="14" s="1"/>
  <c r="Y2876" i="14"/>
  <c r="AF2876" i="14" s="1"/>
  <c r="Y2976" i="14"/>
  <c r="AF2976" i="14" s="1"/>
  <c r="Y3552" i="14"/>
  <c r="AF3552" i="14" s="1"/>
  <c r="Y3654" i="14"/>
  <c r="AF3654" i="14" s="1"/>
  <c r="Y3983" i="14"/>
  <c r="AF3983" i="14" s="1"/>
  <c r="Y4878" i="14"/>
  <c r="AF4878" i="14" s="1"/>
  <c r="Y5225" i="14"/>
  <c r="AF5225" i="14" s="1"/>
  <c r="Y5435" i="14"/>
  <c r="AF5435" i="14" s="1"/>
  <c r="Y366" i="14"/>
  <c r="AF366" i="14" s="1"/>
  <c r="Y876" i="14"/>
  <c r="AF876" i="14" s="1"/>
  <c r="Y1038" i="14"/>
  <c r="AF1038" i="14" s="1"/>
  <c r="Y1886" i="14"/>
  <c r="AF1886" i="14" s="1"/>
  <c r="Y2760" i="14"/>
  <c r="AF2760" i="14" s="1"/>
  <c r="Y2877" i="14"/>
  <c r="AF2877" i="14" s="1"/>
  <c r="Y3223" i="14"/>
  <c r="AF3223" i="14" s="1"/>
  <c r="Y3759" i="14"/>
  <c r="AF3759" i="14" s="1"/>
  <c r="Y3886" i="14"/>
  <c r="AF3886" i="14" s="1"/>
  <c r="Y4429" i="14"/>
  <c r="AF4429" i="14" s="1"/>
  <c r="Y4553" i="14"/>
  <c r="AF4553" i="14" s="1"/>
  <c r="Y5103" i="14"/>
  <c r="AF5103" i="14" s="1"/>
  <c r="Y5226" i="14"/>
  <c r="AF5226" i="14" s="1"/>
  <c r="Y5346" i="14"/>
  <c r="AF5346" i="14" s="1"/>
  <c r="Y536" i="14"/>
  <c r="AF536" i="14" s="1"/>
  <c r="Y612" i="14"/>
  <c r="AF612" i="14" s="1"/>
  <c r="Y798" i="14"/>
  <c r="AF798" i="14" s="1"/>
  <c r="Y1637" i="14"/>
  <c r="AF1637" i="14" s="1"/>
  <c r="Y1765" i="14"/>
  <c r="AF1765" i="14" s="1"/>
  <c r="Y2230" i="14"/>
  <c r="AF2230" i="14" s="1"/>
  <c r="Y2444" i="14"/>
  <c r="AF2444" i="14" s="1"/>
  <c r="Y2594" i="14"/>
  <c r="AF2594" i="14" s="1"/>
  <c r="Y3130" i="14"/>
  <c r="AF3130" i="14" s="1"/>
  <c r="Y3760" i="14"/>
  <c r="AF3760" i="14" s="1"/>
  <c r="Y4108" i="14"/>
  <c r="AF4108" i="14" s="1"/>
  <c r="Y4229" i="14"/>
  <c r="AF4229" i="14" s="1"/>
  <c r="Y4773" i="14"/>
  <c r="AF4773" i="14" s="1"/>
  <c r="Y4879" i="14"/>
  <c r="AF4879" i="14" s="1"/>
  <c r="Y5625" i="14"/>
  <c r="AF5625" i="14" s="1"/>
  <c r="Y5634" i="14"/>
  <c r="AF5634" i="14" s="1"/>
  <c r="Y302" i="14"/>
  <c r="AF302" i="14" s="1"/>
  <c r="Y799" i="14"/>
  <c r="AF799" i="14" s="1"/>
  <c r="Y877" i="14"/>
  <c r="AF877" i="14" s="1"/>
  <c r="Y1151" i="14"/>
  <c r="AF1151" i="14" s="1"/>
  <c r="Y1739" i="14"/>
  <c r="AF1739" i="14" s="1"/>
  <c r="Y2672" i="14"/>
  <c r="AF2672" i="14" s="1"/>
  <c r="Y3048" i="14"/>
  <c r="AF3048" i="14" s="1"/>
  <c r="Y3761" i="14"/>
  <c r="AF3761" i="14" s="1"/>
  <c r="Y3887" i="14"/>
  <c r="AF3887" i="14" s="1"/>
  <c r="Y4139" i="14"/>
  <c r="AF4139" i="14" s="1"/>
  <c r="Y4774" i="14"/>
  <c r="AF4774" i="14" s="1"/>
  <c r="Y4880" i="14"/>
  <c r="AF4880" i="14" s="1"/>
  <c r="Y5227" i="14"/>
  <c r="AF5227" i="14" s="1"/>
  <c r="Y5347" i="14"/>
  <c r="AF5347" i="14" s="1"/>
  <c r="Y5436" i="14"/>
  <c r="AF5436" i="14" s="1"/>
  <c r="Y5610" i="14"/>
  <c r="AF5610" i="14" s="1"/>
  <c r="Y87" i="14"/>
  <c r="AF87" i="14" s="1"/>
  <c r="Y303" i="14"/>
  <c r="AF303" i="14" s="1"/>
  <c r="Y422" i="14"/>
  <c r="AF422" i="14" s="1"/>
  <c r="Y685" i="14"/>
  <c r="AF685" i="14" s="1"/>
  <c r="Y878" i="14"/>
  <c r="AF878" i="14" s="1"/>
  <c r="Y1809" i="14"/>
  <c r="AF1809" i="14" s="1"/>
  <c r="Y2020" i="14"/>
  <c r="AF2020" i="14" s="1"/>
  <c r="Y2149" i="14"/>
  <c r="AF2149" i="14" s="1"/>
  <c r="Y2445" i="14"/>
  <c r="AF2445" i="14" s="1"/>
  <c r="Y2595" i="14"/>
  <c r="AF2595" i="14" s="1"/>
  <c r="Y3428" i="14"/>
  <c r="AF3428" i="14" s="1"/>
  <c r="Y3553" i="14"/>
  <c r="AF3553" i="14" s="1"/>
  <c r="Y3888" i="14"/>
  <c r="AF3888" i="14" s="1"/>
  <c r="Y4430" i="14"/>
  <c r="AF4430" i="14" s="1"/>
  <c r="Y4554" i="14"/>
  <c r="AF4554" i="14" s="1"/>
  <c r="Y5104" i="14"/>
  <c r="AF5104" i="14" s="1"/>
  <c r="Y5228" i="14"/>
  <c r="AF5228" i="14" s="1"/>
  <c r="Y5669" i="14"/>
  <c r="AF5669" i="14" s="1"/>
  <c r="Y227" i="14"/>
  <c r="AF227" i="14" s="1"/>
  <c r="Y613" i="14"/>
  <c r="AF613" i="14" s="1"/>
  <c r="Y686" i="14"/>
  <c r="AF686" i="14" s="1"/>
  <c r="Y1039" i="14"/>
  <c r="AF1039" i="14" s="1"/>
  <c r="Y1400" i="14"/>
  <c r="AF1400" i="14" s="1"/>
  <c r="Y2635" i="14"/>
  <c r="AF2635" i="14" s="1"/>
  <c r="Y3049" i="14"/>
  <c r="AF3049" i="14" s="1"/>
  <c r="Y3224" i="14"/>
  <c r="AF3224" i="14" s="1"/>
  <c r="Y3316" i="14"/>
  <c r="AF3316" i="14" s="1"/>
  <c r="Y3429" i="14"/>
  <c r="AF3429" i="14" s="1"/>
  <c r="Y3889" i="14"/>
  <c r="AF3889" i="14" s="1"/>
  <c r="Y4053" i="14"/>
  <c r="AF4053" i="14" s="1"/>
  <c r="Y4230" i="14"/>
  <c r="AF4230" i="14" s="1"/>
  <c r="Y4721" i="14"/>
  <c r="AF4721" i="14" s="1"/>
  <c r="Y4881" i="14"/>
  <c r="AF4881" i="14" s="1"/>
  <c r="Y5611" i="14"/>
  <c r="AF5611" i="14" s="1"/>
  <c r="Y5626" i="14"/>
  <c r="AF5626" i="14" s="1"/>
  <c r="Y467" i="14"/>
  <c r="AF467" i="14" s="1"/>
  <c r="Y972" i="14"/>
  <c r="AF972" i="14" s="1"/>
  <c r="Y1040" i="14"/>
  <c r="AF1040" i="14" s="1"/>
  <c r="Y1251" i="14"/>
  <c r="AF1251" i="14" s="1"/>
  <c r="Y1638" i="14"/>
  <c r="AF1638" i="14" s="1"/>
  <c r="Y2231" i="14"/>
  <c r="AF2231" i="14" s="1"/>
  <c r="Y2878" i="14"/>
  <c r="AF2878" i="14" s="1"/>
  <c r="Y3103" i="14"/>
  <c r="AF3103" i="14" s="1"/>
  <c r="Y3225" i="14"/>
  <c r="AF3225" i="14" s="1"/>
  <c r="Y4109" i="14"/>
  <c r="AF4109" i="14" s="1"/>
  <c r="Y4231" i="14"/>
  <c r="AF4231" i="14" s="1"/>
  <c r="Y4775" i="14"/>
  <c r="AF4775" i="14" s="1"/>
  <c r="Y4882" i="14"/>
  <c r="AF4882" i="14" s="1"/>
  <c r="Y5437" i="14"/>
  <c r="AF5437" i="14" s="1"/>
  <c r="Y5542" i="14"/>
  <c r="AF5542" i="14" s="1"/>
  <c r="Y5717" i="14"/>
  <c r="AF5717" i="14" s="1"/>
  <c r="Y88" i="14"/>
  <c r="AF88" i="14" s="1"/>
  <c r="Y745" i="14"/>
  <c r="AF745" i="14" s="1"/>
  <c r="Y973" i="14"/>
  <c r="AF973" i="14" s="1"/>
  <c r="Y1110" i="14"/>
  <c r="AF1110" i="14" s="1"/>
  <c r="Y1957" i="14"/>
  <c r="AF1957" i="14" s="1"/>
  <c r="Y2082" i="14"/>
  <c r="AF2082" i="14" s="1"/>
  <c r="Y2761" i="14"/>
  <c r="AF2761" i="14" s="1"/>
  <c r="Y2879" i="14"/>
  <c r="AF2879" i="14" s="1"/>
  <c r="Y3762" i="14"/>
  <c r="AF3762" i="14" s="1"/>
  <c r="Y3890" i="14"/>
  <c r="AF3890" i="14" s="1"/>
  <c r="Y4431" i="14"/>
  <c r="AF4431" i="14" s="1"/>
  <c r="Y4555" i="14"/>
  <c r="AF4555" i="14" s="1"/>
  <c r="Y5105" i="14"/>
  <c r="AF5105" i="14" s="1"/>
  <c r="Y5229" i="14"/>
  <c r="AF5229" i="14" s="1"/>
  <c r="Y5543" i="14"/>
  <c r="AF5543" i="14" s="1"/>
  <c r="Y179" i="14"/>
  <c r="AF179" i="14" s="1"/>
  <c r="Y468" i="14"/>
  <c r="AF468" i="14" s="1"/>
  <c r="Y1111" i="14"/>
  <c r="AF1111" i="14" s="1"/>
  <c r="Y1766" i="14"/>
  <c r="AF1766" i="14" s="1"/>
  <c r="Y2270" i="14"/>
  <c r="AF2270" i="14" s="1"/>
  <c r="Y2446" i="14"/>
  <c r="AF2446" i="14" s="1"/>
  <c r="Y2880" i="14"/>
  <c r="AF2880" i="14" s="1"/>
  <c r="Y3373" i="14"/>
  <c r="AF3373" i="14" s="1"/>
  <c r="Y3554" i="14"/>
  <c r="AF3554" i="14" s="1"/>
  <c r="Y3891" i="14"/>
  <c r="AF3891" i="14" s="1"/>
  <c r="Y4232" i="14"/>
  <c r="AF4232" i="14" s="1"/>
  <c r="Y4348" i="14"/>
  <c r="AF4348" i="14" s="1"/>
  <c r="Y4883" i="14"/>
  <c r="AF4883" i="14" s="1"/>
  <c r="Y5230" i="14"/>
  <c r="AF5230" i="14" s="1"/>
  <c r="Y5348" i="14"/>
  <c r="AF5348" i="14" s="1"/>
  <c r="Y180" i="14"/>
  <c r="AF180" i="14" s="1"/>
  <c r="Y469" i="14"/>
  <c r="AF469" i="14" s="1"/>
  <c r="Y614" i="14"/>
  <c r="AF614" i="14" s="1"/>
  <c r="Y1112" i="14"/>
  <c r="AF1112" i="14" s="1"/>
  <c r="Y1401" i="14"/>
  <c r="AF1401" i="14" s="1"/>
  <c r="Y2232" i="14"/>
  <c r="AF2232" i="14" s="1"/>
  <c r="Y2596" i="14"/>
  <c r="AF2596" i="14" s="1"/>
  <c r="Y2712" i="14"/>
  <c r="AF2712" i="14" s="1"/>
  <c r="Y3289" i="14"/>
  <c r="AF3289" i="14" s="1"/>
  <c r="Y3374" i="14"/>
  <c r="AF3374" i="14" s="1"/>
  <c r="Y3892" i="14"/>
  <c r="AF3892" i="14" s="1"/>
  <c r="Y4233" i="14"/>
  <c r="AF4233" i="14" s="1"/>
  <c r="Y4377" i="14"/>
  <c r="AF4377" i="14" s="1"/>
  <c r="Y4884" i="14"/>
  <c r="AF4884" i="14" s="1"/>
  <c r="Y5047" i="14"/>
  <c r="AF5047" i="14" s="1"/>
  <c r="Y423" i="14"/>
  <c r="AF423" i="14" s="1"/>
  <c r="Y615" i="14"/>
  <c r="AF615" i="14" s="1"/>
  <c r="Y1252" i="14"/>
  <c r="AF1252" i="14" s="1"/>
  <c r="Y1469" i="14"/>
  <c r="AF1469" i="14" s="1"/>
  <c r="Y1702" i="14"/>
  <c r="AF1702" i="14" s="1"/>
  <c r="Y2083" i="14"/>
  <c r="AF2083" i="14" s="1"/>
  <c r="Y2531" i="14"/>
  <c r="AF2531" i="14" s="1"/>
  <c r="Y3050" i="14"/>
  <c r="AF3050" i="14" s="1"/>
  <c r="Y3430" i="14"/>
  <c r="AF3430" i="14" s="1"/>
  <c r="Y3555" i="14"/>
  <c r="AF3555" i="14" s="1"/>
  <c r="Y4234" i="14"/>
  <c r="AF4234" i="14" s="1"/>
  <c r="Y4432" i="14"/>
  <c r="AF4432" i="14" s="1"/>
  <c r="Y4556" i="14"/>
  <c r="AF4556" i="14" s="1"/>
  <c r="Y5231" i="14"/>
  <c r="AF5231" i="14" s="1"/>
  <c r="Y5349" i="14"/>
  <c r="AF5349" i="14" s="1"/>
  <c r="Y89" i="14"/>
  <c r="AF89" i="14" s="1"/>
  <c r="Y470" i="14"/>
  <c r="AF470" i="14" s="1"/>
  <c r="Y616" i="14"/>
  <c r="AF616" i="14" s="1"/>
  <c r="Y800" i="14"/>
  <c r="AF800" i="14" s="1"/>
  <c r="Y879" i="14"/>
  <c r="AF879" i="14" s="1"/>
  <c r="Y1253" i="14"/>
  <c r="AF1253" i="14" s="1"/>
  <c r="Y1703" i="14"/>
  <c r="AF1703" i="14" s="1"/>
  <c r="Y1810" i="14"/>
  <c r="AF1810" i="14" s="1"/>
  <c r="Y1958" i="14"/>
  <c r="AF1958" i="14" s="1"/>
  <c r="Y2084" i="14"/>
  <c r="AF2084" i="14" s="1"/>
  <c r="Y2181" i="14"/>
  <c r="AF2181" i="14" s="1"/>
  <c r="Y2597" i="14"/>
  <c r="AF2597" i="14" s="1"/>
  <c r="Y3051" i="14"/>
  <c r="AF3051" i="14" s="1"/>
  <c r="Y3431" i="14"/>
  <c r="AF3431" i="14" s="1"/>
  <c r="Y3893" i="14"/>
  <c r="AF3893" i="14" s="1"/>
  <c r="Y4349" i="14"/>
  <c r="AF4349" i="14" s="1"/>
  <c r="Y4630" i="14"/>
  <c r="AF4630" i="14" s="1"/>
  <c r="Y4885" i="14"/>
  <c r="AF4885" i="14" s="1"/>
  <c r="Y5048" i="14"/>
  <c r="AF5048" i="14" s="1"/>
  <c r="Y5350" i="14"/>
  <c r="AF5350" i="14" s="1"/>
  <c r="Y304" i="14"/>
  <c r="AF304" i="14" s="1"/>
  <c r="Y471" i="14"/>
  <c r="AF471" i="14" s="1"/>
  <c r="Y1041" i="14"/>
  <c r="AF1041" i="14" s="1"/>
  <c r="Y1195" i="14"/>
  <c r="AF1195" i="14" s="1"/>
  <c r="Y1959" i="14"/>
  <c r="AF1959" i="14" s="1"/>
  <c r="Y2387" i="14"/>
  <c r="AF2387" i="14" s="1"/>
  <c r="Y2881" i="14"/>
  <c r="AF2881" i="14" s="1"/>
  <c r="Y2997" i="14"/>
  <c r="AF2997" i="14" s="1"/>
  <c r="Y3226" i="14"/>
  <c r="AF3226" i="14" s="1"/>
  <c r="Y3556" i="14"/>
  <c r="AF3556" i="14" s="1"/>
  <c r="Y3655" i="14"/>
  <c r="AF3655" i="14" s="1"/>
  <c r="Y4320" i="14"/>
  <c r="AF4320" i="14" s="1"/>
  <c r="Y4659" i="14"/>
  <c r="AF4659" i="14" s="1"/>
  <c r="Y5318" i="14"/>
  <c r="AF5318" i="14" s="1"/>
  <c r="Y5544" i="14"/>
  <c r="AF5544" i="14" s="1"/>
  <c r="Y90" i="14"/>
  <c r="AF90" i="14" s="1"/>
  <c r="Y228" i="14"/>
  <c r="AF228" i="14" s="1"/>
  <c r="Y424" i="14"/>
  <c r="AF424" i="14" s="1"/>
  <c r="Y687" i="14"/>
  <c r="AF687" i="14" s="1"/>
  <c r="Y880" i="14"/>
  <c r="AF880" i="14" s="1"/>
  <c r="Y1042" i="14"/>
  <c r="AF1042" i="14" s="1"/>
  <c r="Y1254" i="14"/>
  <c r="AF1254" i="14" s="1"/>
  <c r="Y1402" i="14"/>
  <c r="AF1402" i="14" s="1"/>
  <c r="Y1524" i="14"/>
  <c r="AF1524" i="14" s="1"/>
  <c r="Y1639" i="14"/>
  <c r="Y1960" i="14"/>
  <c r="AF1960" i="14" s="1"/>
  <c r="Y2085" i="14"/>
  <c r="AF2085" i="14" s="1"/>
  <c r="Y2329" i="14"/>
  <c r="AF2329" i="14" s="1"/>
  <c r="Y2532" i="14"/>
  <c r="AF2532" i="14" s="1"/>
  <c r="Y2882" i="14"/>
  <c r="AF2882" i="14" s="1"/>
  <c r="Y3227" i="14"/>
  <c r="AF3227" i="14" s="1"/>
  <c r="Y3714" i="14"/>
  <c r="AF3714" i="14" s="1"/>
  <c r="Y4054" i="14"/>
  <c r="AF4054" i="14" s="1"/>
  <c r="Y4679" i="14"/>
  <c r="AF4679" i="14" s="1"/>
  <c r="Y5011" i="14"/>
  <c r="AF5011" i="14" s="1"/>
  <c r="Y5545" i="14"/>
  <c r="AF5545" i="14" s="1"/>
  <c r="Y425" i="14"/>
  <c r="AF425" i="14" s="1"/>
  <c r="Y746" i="14"/>
  <c r="AF746" i="14" s="1"/>
  <c r="Y801" i="14"/>
  <c r="AF801" i="14" s="1"/>
  <c r="Y881" i="14"/>
  <c r="AF881" i="14" s="1"/>
  <c r="Y1043" i="14"/>
  <c r="AF1043" i="14" s="1"/>
  <c r="Y1255" i="14"/>
  <c r="AF1255" i="14" s="1"/>
  <c r="Y2447" i="14"/>
  <c r="AF2447" i="14" s="1"/>
  <c r="Y3104" i="14"/>
  <c r="AF3104" i="14" s="1"/>
  <c r="Y3290" i="14"/>
  <c r="AF3290" i="14" s="1"/>
  <c r="Y3432" i="14"/>
  <c r="AF3432" i="14" s="1"/>
  <c r="Y3656" i="14"/>
  <c r="AF3656" i="14" s="1"/>
  <c r="Y3715" i="14"/>
  <c r="AF3715" i="14" s="1"/>
  <c r="Y4631" i="14"/>
  <c r="AF4631" i="14" s="1"/>
  <c r="Y4966" i="14"/>
  <c r="AF4966" i="14" s="1"/>
  <c r="Y5049" i="14"/>
  <c r="AF5049" i="14" s="1"/>
  <c r="Y5475" i="14"/>
  <c r="AF5475" i="14" s="1"/>
  <c r="Y181" i="14"/>
  <c r="AF181" i="14" s="1"/>
  <c r="Y802" i="14"/>
  <c r="AF802" i="14" s="1"/>
  <c r="Y1044" i="14"/>
  <c r="AF1044" i="14" s="1"/>
  <c r="Y1403" i="14"/>
  <c r="AF1403" i="14" s="1"/>
  <c r="Y1640" i="14"/>
  <c r="AF1640" i="14" s="1"/>
  <c r="Y2330" i="14"/>
  <c r="AF2330" i="14" s="1"/>
  <c r="Y2713" i="14"/>
  <c r="AF2713" i="14" s="1"/>
  <c r="Y3052" i="14"/>
  <c r="AF3052" i="14" s="1"/>
  <c r="Y3557" i="14"/>
  <c r="AF3557" i="14" s="1"/>
  <c r="Y4055" i="14"/>
  <c r="AF4055" i="14" s="1"/>
  <c r="Y4235" i="14"/>
  <c r="AF4235" i="14" s="1"/>
  <c r="Y4350" i="14"/>
  <c r="AF4350" i="14" s="1"/>
  <c r="Y4886" i="14"/>
  <c r="AF4886" i="14" s="1"/>
  <c r="Y5012" i="14"/>
  <c r="AF5012" i="14" s="1"/>
  <c r="Y5476" i="14"/>
  <c r="AF5476" i="14" s="1"/>
  <c r="Y91" i="14"/>
  <c r="AF91" i="14" s="1"/>
  <c r="Y367" i="14"/>
  <c r="AF367" i="14" s="1"/>
  <c r="Y688" i="14"/>
  <c r="AF688" i="14" s="1"/>
  <c r="Y882" i="14"/>
  <c r="AF882" i="14" s="1"/>
  <c r="Y974" i="14"/>
  <c r="AF974" i="14" s="1"/>
  <c r="Y1404" i="14"/>
  <c r="AF1404" i="14" s="1"/>
  <c r="Y1554" i="14"/>
  <c r="AF1554" i="14" s="1"/>
  <c r="Y1641" i="14"/>
  <c r="AF1641" i="14" s="1"/>
  <c r="Y1811" i="14"/>
  <c r="AF1811" i="14" s="1"/>
  <c r="Y2086" i="14"/>
  <c r="AF2086" i="14" s="1"/>
  <c r="Y2182" i="14"/>
  <c r="AF2182" i="14" s="1"/>
  <c r="Y2331" i="14"/>
  <c r="AF2331" i="14" s="1"/>
  <c r="Y2533" i="14"/>
  <c r="AF2533" i="14" s="1"/>
  <c r="Y2998" i="14"/>
  <c r="AF2998" i="14" s="1"/>
  <c r="Y3623" i="14"/>
  <c r="AF3623" i="14" s="1"/>
  <c r="Y3763" i="14"/>
  <c r="AF3763" i="14" s="1"/>
  <c r="Y4378" i="14"/>
  <c r="AF4378" i="14" s="1"/>
  <c r="Y5106" i="14"/>
  <c r="AF5106" i="14" s="1"/>
  <c r="Y5299" i="14"/>
  <c r="AF5299" i="14" s="1"/>
  <c r="Y5612" i="14"/>
  <c r="AF5612" i="14" s="1"/>
  <c r="Y229" i="14"/>
  <c r="AF229" i="14" s="1"/>
  <c r="Y689" i="14"/>
  <c r="AF689" i="14" s="1"/>
  <c r="Y883" i="14"/>
  <c r="AF883" i="14" s="1"/>
  <c r="Y921" i="14"/>
  <c r="AF921" i="14" s="1"/>
  <c r="Y975" i="14"/>
  <c r="AF975" i="14" s="1"/>
  <c r="Y1325" i="14"/>
  <c r="AF1325" i="14" s="1"/>
  <c r="Y1767" i="14"/>
  <c r="AF1767" i="14" s="1"/>
  <c r="Y1961" i="14"/>
  <c r="AF1961" i="14" s="1"/>
  <c r="Y2087" i="14"/>
  <c r="AF2087" i="14" s="1"/>
  <c r="Y2388" i="14"/>
  <c r="AF2388" i="14" s="1"/>
  <c r="Y2534" i="14"/>
  <c r="AF2534" i="14" s="1"/>
  <c r="Y2883" i="14"/>
  <c r="AF2883" i="14" s="1"/>
  <c r="Y3228" i="14"/>
  <c r="AF3228" i="14" s="1"/>
  <c r="Y3716" i="14"/>
  <c r="AF3716" i="14" s="1"/>
  <c r="Y4012" i="14"/>
  <c r="AF4012" i="14" s="1"/>
  <c r="Y4321" i="14"/>
  <c r="AF4321" i="14" s="1"/>
  <c r="Y4680" i="14"/>
  <c r="AF4680" i="14" s="1"/>
  <c r="Y5232" i="14"/>
  <c r="AF5232" i="14" s="1"/>
  <c r="Y5546" i="14"/>
  <c r="AF5546" i="14" s="1"/>
  <c r="Y5718" i="14"/>
  <c r="AF5718" i="14" s="1"/>
  <c r="Y92" i="14"/>
  <c r="AF92" i="14" s="1"/>
  <c r="Y230" i="14"/>
  <c r="AF230" i="14" s="1"/>
  <c r="Y368" i="14"/>
  <c r="AF368" i="14" s="1"/>
  <c r="Y537" i="14"/>
  <c r="AF537" i="14" s="1"/>
  <c r="Y747" i="14"/>
  <c r="AF747" i="14" s="1"/>
  <c r="Y1256" i="14"/>
  <c r="AF1256" i="14" s="1"/>
  <c r="Y1768" i="14"/>
  <c r="AF1768" i="14" s="1"/>
  <c r="Y2021" i="14"/>
  <c r="AF2021" i="14" s="1"/>
  <c r="Y2332" i="14"/>
  <c r="AF2332" i="14" s="1"/>
  <c r="Y2535" i="14"/>
  <c r="AF2535" i="14" s="1"/>
  <c r="Y2884" i="14"/>
  <c r="AF2884" i="14" s="1"/>
  <c r="Y3375" i="14"/>
  <c r="AF3375" i="14" s="1"/>
  <c r="Y3679" i="14"/>
  <c r="AF3679" i="14" s="1"/>
  <c r="Y3894" i="14"/>
  <c r="AF3894" i="14" s="1"/>
  <c r="Y4236" i="14"/>
  <c r="AF4236" i="14" s="1"/>
  <c r="Y4722" i="14"/>
  <c r="AF4722" i="14" s="1"/>
  <c r="Y4887" i="14"/>
  <c r="AF4887" i="14" s="1"/>
  <c r="Y5376" i="14"/>
  <c r="AF5376" i="14" s="1"/>
  <c r="Y182" i="14"/>
  <c r="AF182" i="14" s="1"/>
  <c r="Y369" i="14"/>
  <c r="AF369" i="14" s="1"/>
  <c r="Y538" i="14"/>
  <c r="AF538" i="14" s="1"/>
  <c r="Y690" i="14"/>
  <c r="AF690" i="14" s="1"/>
  <c r="Y1045" i="14"/>
  <c r="AF1045" i="14" s="1"/>
  <c r="Y1704" i="14"/>
  <c r="AF1704" i="14" s="1"/>
  <c r="Y1812" i="14"/>
  <c r="AF1812" i="14" s="1"/>
  <c r="Y1887" i="14"/>
  <c r="AF1887" i="14" s="1"/>
  <c r="Y2088" i="14"/>
  <c r="AF2088" i="14" s="1"/>
  <c r="Y2271" i="14"/>
  <c r="AF2271" i="14" s="1"/>
  <c r="Y3105" i="14"/>
  <c r="AF3105" i="14" s="1"/>
  <c r="Y3229" i="14"/>
  <c r="AF3229" i="14" s="1"/>
  <c r="Y3764" i="14"/>
  <c r="AF3764" i="14" s="1"/>
  <c r="Y3895" i="14"/>
  <c r="AF3895" i="14" s="1"/>
  <c r="Y4237" i="14"/>
  <c r="AF4237" i="14" s="1"/>
  <c r="Y4776" i="14"/>
  <c r="AF4776" i="14" s="1"/>
  <c r="Y4888" i="14"/>
  <c r="AF4888" i="14" s="1"/>
  <c r="Y5438" i="14"/>
  <c r="AF5438" i="14" s="1"/>
  <c r="Y5547" i="14"/>
  <c r="AF5547" i="14" s="1"/>
  <c r="Y93" i="14"/>
  <c r="AF93" i="14" s="1"/>
  <c r="Y472" i="14"/>
  <c r="AF472" i="14" s="1"/>
  <c r="Y691" i="14"/>
  <c r="AF691" i="14" s="1"/>
  <c r="Y1304" i="14"/>
  <c r="AF1304" i="14" s="1"/>
  <c r="Y1642" i="14"/>
  <c r="AF1642" i="14" s="1"/>
  <c r="Y1846" i="14"/>
  <c r="AF1846" i="14" s="1"/>
  <c r="Y2536" i="14"/>
  <c r="AF2536" i="14" s="1"/>
  <c r="Y2885" i="14"/>
  <c r="AF2885" i="14" s="1"/>
  <c r="Y3053" i="14"/>
  <c r="AF3053" i="14" s="1"/>
  <c r="Y3558" i="14"/>
  <c r="AF3558" i="14" s="1"/>
  <c r="Y3717" i="14"/>
  <c r="AF3717" i="14" s="1"/>
  <c r="Y4056" i="14"/>
  <c r="AF4056" i="14" s="1"/>
  <c r="Y4557" i="14"/>
  <c r="AF4557" i="14" s="1"/>
  <c r="Y4889" i="14"/>
  <c r="AF4889" i="14" s="1"/>
  <c r="Y5050" i="14"/>
  <c r="AF5050" i="14" s="1"/>
  <c r="Y5548" i="14"/>
  <c r="AF5548" i="14" s="1"/>
  <c r="Y5719" i="14"/>
  <c r="AF5719" i="14" s="1"/>
  <c r="Y231" i="14"/>
  <c r="AF231" i="14" s="1"/>
  <c r="Y1046" i="14"/>
  <c r="AF1046" i="14" s="1"/>
  <c r="Y1555" i="14"/>
  <c r="AF1555" i="14" s="1"/>
  <c r="Y1813" i="14"/>
  <c r="AF1813" i="14" s="1"/>
  <c r="Y2022" i="14"/>
  <c r="AF2022" i="14" s="1"/>
  <c r="Y2762" i="14"/>
  <c r="AF2762" i="14" s="1"/>
  <c r="Y2886" i="14"/>
  <c r="AF2886" i="14" s="1"/>
  <c r="Y3291" i="14"/>
  <c r="Y3559" i="14"/>
  <c r="AF3559" i="14" s="1"/>
  <c r="Y3896" i="14"/>
  <c r="AF3896" i="14" s="1"/>
  <c r="Y4433" i="14"/>
  <c r="AF4433" i="14" s="1"/>
  <c r="Y4558" i="14"/>
  <c r="AF4558" i="14" s="1"/>
  <c r="Y4777" i="14"/>
  <c r="AF4777" i="14" s="1"/>
  <c r="Y183" i="14"/>
  <c r="AF183" i="14" s="1"/>
  <c r="Y803" i="14"/>
  <c r="AF803" i="14" s="1"/>
  <c r="Y1470" i="14"/>
  <c r="AF1470" i="14" s="1"/>
  <c r="Y1643" i="14"/>
  <c r="AF1643" i="14" s="1"/>
  <c r="Y1740" i="14"/>
  <c r="AF1740" i="14" s="1"/>
  <c r="Y2233" i="14"/>
  <c r="AF2233" i="14" s="1"/>
  <c r="Y2714" i="14"/>
  <c r="AF2714" i="14" s="1"/>
  <c r="Y3054" i="14"/>
  <c r="AF3054" i="14" s="1"/>
  <c r="Y3230" i="14"/>
  <c r="AF3230" i="14" s="1"/>
  <c r="Y3560" i="14"/>
  <c r="AF3560" i="14" s="1"/>
  <c r="Y3680" i="14"/>
  <c r="AF3680" i="14" s="1"/>
  <c r="Y4434" i="14"/>
  <c r="AF4434" i="14" s="1"/>
  <c r="Y4559" i="14"/>
  <c r="AF4559" i="14" s="1"/>
  <c r="Y5107" i="14"/>
  <c r="AF5107" i="14" s="1"/>
  <c r="Y5233" i="14"/>
  <c r="AF5233" i="14" s="1"/>
  <c r="Y184" i="14"/>
  <c r="AF184" i="14" s="1"/>
  <c r="Y305" i="14"/>
  <c r="AF305" i="14" s="1"/>
  <c r="Y539" i="14"/>
  <c r="AF539" i="14" s="1"/>
  <c r="Y1113" i="14"/>
  <c r="Y1257" i="14"/>
  <c r="AF1257" i="14" s="1"/>
  <c r="Y1471" i="14"/>
  <c r="AF1471" i="14" s="1"/>
  <c r="Y1814" i="14"/>
  <c r="AF1814" i="14" s="1"/>
  <c r="Y1962" i="14"/>
  <c r="AF1962" i="14" s="1"/>
  <c r="Y2089" i="14"/>
  <c r="AF2089" i="14" s="1"/>
  <c r="Y2272" i="14"/>
  <c r="AF2272" i="14" s="1"/>
  <c r="Y2537" i="14"/>
  <c r="AF2537" i="14" s="1"/>
  <c r="Y2763" i="14"/>
  <c r="AF2763" i="14" s="1"/>
  <c r="Y2887" i="14"/>
  <c r="AF2887" i="14" s="1"/>
  <c r="Y3433" i="14"/>
  <c r="AF3433" i="14" s="1"/>
  <c r="Y3561" i="14"/>
  <c r="AF3561" i="14" s="1"/>
  <c r="Y4057" i="14"/>
  <c r="AF4057" i="14" s="1"/>
  <c r="Y4297" i="14"/>
  <c r="AF4297" i="14" s="1"/>
  <c r="Y4723" i="14"/>
  <c r="AF4723" i="14" s="1"/>
  <c r="Y4967" i="14"/>
  <c r="AF4967" i="14" s="1"/>
  <c r="Y94" i="14"/>
  <c r="AF94" i="14" s="1"/>
  <c r="Y370" i="14"/>
  <c r="AF370" i="14" s="1"/>
  <c r="Y540" i="14"/>
  <c r="AF540" i="14" s="1"/>
  <c r="Y884" i="14"/>
  <c r="AF884" i="14" s="1"/>
  <c r="Y1258" i="14"/>
  <c r="AF1258" i="14" s="1"/>
  <c r="Y1644" i="14"/>
  <c r="AF1644" i="14" s="1"/>
  <c r="Y1741" i="14"/>
  <c r="AF1741" i="14" s="1"/>
  <c r="Y1847" i="14"/>
  <c r="Y2333" i="14"/>
  <c r="AF2333" i="14" s="1"/>
  <c r="Y2764" i="14"/>
  <c r="AF2764" i="14" s="1"/>
  <c r="Y2953" i="14"/>
  <c r="AF2953" i="14" s="1"/>
  <c r="Y3434" i="14"/>
  <c r="AF3434" i="14" s="1"/>
  <c r="Y3562" i="14"/>
  <c r="AF3562" i="14" s="1"/>
  <c r="Y4110" i="14"/>
  <c r="AF4110" i="14" s="1"/>
  <c r="Y4298" i="14"/>
  <c r="AF4298" i="14" s="1"/>
  <c r="Y4778" i="14"/>
  <c r="AF4778" i="14" s="1"/>
  <c r="Y4890" i="14"/>
  <c r="AF4890" i="14" s="1"/>
  <c r="Y5377" i="14"/>
  <c r="AF5377" i="14" s="1"/>
  <c r="Y473" i="14"/>
  <c r="AF473" i="14" s="1"/>
  <c r="Y885" i="14"/>
  <c r="AF885" i="14" s="1"/>
  <c r="Y1259" i="14"/>
  <c r="AF1259" i="14" s="1"/>
  <c r="Y1705" i="14"/>
  <c r="AF1705" i="14" s="1"/>
  <c r="Y1848" i="14"/>
  <c r="AF1848" i="14" s="1"/>
  <c r="Y1963" i="14"/>
  <c r="Y2183" i="14"/>
  <c r="AF2183" i="14" s="1"/>
  <c r="Y2273" i="14"/>
  <c r="AF2273" i="14" s="1"/>
  <c r="Y2888" i="14"/>
  <c r="AF2888" i="14" s="1"/>
  <c r="Y3106" i="14"/>
  <c r="AF3106" i="14" s="1"/>
  <c r="Y3231" i="14"/>
  <c r="AF3231" i="14" s="1"/>
  <c r="Y3765" i="14"/>
  <c r="AF3765" i="14" s="1"/>
  <c r="Y3897" i="14"/>
  <c r="AF3897" i="14" s="1"/>
  <c r="Y4779" i="14"/>
  <c r="AF4779" i="14" s="1"/>
  <c r="Y4891" i="14"/>
  <c r="AF4891" i="14" s="1"/>
  <c r="Y5477" i="14"/>
  <c r="AF5477" i="14" s="1"/>
  <c r="Y95" i="14"/>
  <c r="AF95" i="14" s="1"/>
  <c r="Y232" i="14"/>
  <c r="AF232" i="14" s="1"/>
  <c r="Y474" i="14"/>
  <c r="AF474" i="14" s="1"/>
  <c r="Y541" i="14"/>
  <c r="AF541" i="14" s="1"/>
  <c r="Y692" i="14"/>
  <c r="AF692" i="14" s="1"/>
  <c r="Y804" i="14"/>
  <c r="AF804" i="14" s="1"/>
  <c r="Y1260" i="14"/>
  <c r="AF1260" i="14" s="1"/>
  <c r="Y1556" i="14"/>
  <c r="AF1556" i="14" s="1"/>
  <c r="Y1706" i="14"/>
  <c r="AF1706" i="14" s="1"/>
  <c r="Y1964" i="14"/>
  <c r="AF1964" i="14" s="1"/>
  <c r="Y2090" i="14"/>
  <c r="AF2090" i="14" s="1"/>
  <c r="Y2673" i="14"/>
  <c r="AF2673" i="14" s="1"/>
  <c r="Y3232" i="14"/>
  <c r="AF3232" i="14" s="1"/>
  <c r="Y3563" i="14"/>
  <c r="AF3563" i="14" s="1"/>
  <c r="Y3718" i="14"/>
  <c r="AF3718" i="14" s="1"/>
  <c r="Y4238" i="14"/>
  <c r="AF4238" i="14" s="1"/>
  <c r="Y4560" i="14"/>
  <c r="AF4560" i="14" s="1"/>
  <c r="Y4724" i="14"/>
  <c r="AF4724" i="14" s="1"/>
  <c r="Y5234" i="14"/>
  <c r="AF5234" i="14" s="1"/>
  <c r="Y5378" i="14"/>
  <c r="AF5378" i="14" s="1"/>
  <c r="Y185" i="14"/>
  <c r="AF185" i="14" s="1"/>
  <c r="Y371" i="14"/>
  <c r="AF371" i="14" s="1"/>
  <c r="Y617" i="14"/>
  <c r="AF617" i="14" s="1"/>
  <c r="Y1525" i="14"/>
  <c r="AF1525" i="14" s="1"/>
  <c r="Y3233" i="14"/>
  <c r="AF3233" i="14" s="1"/>
  <c r="Y3376" i="14"/>
  <c r="AF3376" i="14" s="1"/>
  <c r="Y3806" i="14"/>
  <c r="AF3806" i="14" s="1"/>
  <c r="Y3898" i="14"/>
  <c r="AF3898" i="14" s="1"/>
  <c r="Y4472" i="14"/>
  <c r="AF4472" i="14" s="1"/>
  <c r="Y4561" i="14"/>
  <c r="AF4561" i="14" s="1"/>
  <c r="Y5478" i="14"/>
  <c r="AF5478" i="14" s="1"/>
  <c r="Y5549" i="14"/>
  <c r="AF5549" i="14" s="1"/>
  <c r="Y5635" i="14"/>
  <c r="AF5635" i="14" s="1"/>
  <c r="Y96" i="14"/>
  <c r="AF96" i="14" s="1"/>
  <c r="Y306" i="14"/>
  <c r="AF306" i="14" s="1"/>
  <c r="Y1305" i="14"/>
  <c r="AF1305" i="14" s="1"/>
  <c r="Y1742" i="14"/>
  <c r="AF1742" i="14" s="1"/>
  <c r="Y1815" i="14"/>
  <c r="AF1815" i="14" s="1"/>
  <c r="Y2184" i="14"/>
  <c r="AF2184" i="14" s="1"/>
  <c r="Y2422" i="14"/>
  <c r="AF2422" i="14" s="1"/>
  <c r="Y2538" i="14"/>
  <c r="AF2538" i="14" s="1"/>
  <c r="Y3107" i="14"/>
  <c r="AF3107" i="14" s="1"/>
  <c r="Y3234" i="14"/>
  <c r="AF3234" i="14" s="1"/>
  <c r="Y4111" i="14"/>
  <c r="AF4111" i="14" s="1"/>
  <c r="Y4239" i="14"/>
  <c r="AF4239" i="14" s="1"/>
  <c r="Y4780" i="14"/>
  <c r="AF4780" i="14" s="1"/>
  <c r="Y4892" i="14"/>
  <c r="AF4892" i="14" s="1"/>
  <c r="Y5235" i="14"/>
  <c r="AF5235" i="14" s="1"/>
  <c r="Y5550" i="14"/>
  <c r="AF5550" i="14" s="1"/>
  <c r="Y97" i="14"/>
  <c r="AF97" i="14" s="1"/>
  <c r="Y233" i="14"/>
  <c r="AF233" i="14" s="1"/>
  <c r="Y748" i="14"/>
  <c r="AF748" i="14" s="1"/>
  <c r="Y805" i="14"/>
  <c r="AF805" i="14" s="1"/>
  <c r="Y886" i="14"/>
  <c r="AF886" i="14" s="1"/>
  <c r="Y1645" i="14"/>
  <c r="AF1645" i="14" s="1"/>
  <c r="Y1816" i="14"/>
  <c r="AF1816" i="14" s="1"/>
  <c r="Y1965" i="14"/>
  <c r="AF1965" i="14" s="1"/>
  <c r="Y2150" i="14"/>
  <c r="AF2150" i="14" s="1"/>
  <c r="Y2334" i="14"/>
  <c r="AF2334" i="14" s="1"/>
  <c r="Y2889" i="14"/>
  <c r="AF2889" i="14" s="1"/>
  <c r="Y3055" i="14"/>
  <c r="AF3055" i="14" s="1"/>
  <c r="Y3235" i="14"/>
  <c r="AF3235" i="14" s="1"/>
  <c r="Y3624" i="14"/>
  <c r="AF3624" i="14" s="1"/>
  <c r="Y3899" i="14"/>
  <c r="AF3899" i="14" s="1"/>
  <c r="Y3984" i="14"/>
  <c r="AF3984" i="14" s="1"/>
  <c r="Y4240" i="14"/>
  <c r="AF4240" i="14" s="1"/>
  <c r="Y4562" i="14"/>
  <c r="AF4562" i="14" s="1"/>
  <c r="Y5013" i="14"/>
  <c r="AF5013" i="14" s="1"/>
  <c r="Y5379" i="14"/>
  <c r="AF5379" i="14" s="1"/>
  <c r="Y98" i="14"/>
  <c r="AF98" i="14" s="1"/>
  <c r="Y618" i="14"/>
  <c r="AF618" i="14" s="1"/>
  <c r="Y1261" i="14"/>
  <c r="AF1261" i="14" s="1"/>
  <c r="Y1405" i="14"/>
  <c r="AF1405" i="14" s="1"/>
  <c r="Y1966" i="14"/>
  <c r="AF1966" i="14" s="1"/>
  <c r="Y2091" i="14"/>
  <c r="AF2091" i="14" s="1"/>
  <c r="Y2539" i="14"/>
  <c r="AF2539" i="14" s="1"/>
  <c r="Y2765" i="14"/>
  <c r="AF2765" i="14" s="1"/>
  <c r="Y2890" i="14"/>
  <c r="AF2890" i="14" s="1"/>
  <c r="Y3435" i="14"/>
  <c r="AF3435" i="14" s="1"/>
  <c r="Y3564" i="14"/>
  <c r="AF3564" i="14" s="1"/>
  <c r="Y4435" i="14"/>
  <c r="AF4435" i="14" s="1"/>
  <c r="Y4563" i="14"/>
  <c r="AF4563" i="14" s="1"/>
  <c r="Y5108" i="14"/>
  <c r="AF5108" i="14" s="1"/>
  <c r="Y5236" i="14"/>
  <c r="AF5236" i="14" s="1"/>
  <c r="Y5551" i="14"/>
  <c r="AF5551" i="14" s="1"/>
  <c r="Y372" i="14"/>
  <c r="AF372" i="14" s="1"/>
  <c r="Y749" i="14"/>
  <c r="AF749" i="14" s="1"/>
  <c r="Y1646" i="14"/>
  <c r="AF1646" i="14" s="1"/>
  <c r="Y2092" i="14"/>
  <c r="AF2092" i="14" s="1"/>
  <c r="Y2423" i="14"/>
  <c r="AF2423" i="14" s="1"/>
  <c r="Y2540" i="14"/>
  <c r="AF2540" i="14" s="1"/>
  <c r="Y3108" i="14"/>
  <c r="AF3108" i="14" s="1"/>
  <c r="Y3236" i="14"/>
  <c r="AF3236" i="14" s="1"/>
  <c r="Y3766" i="14"/>
  <c r="AF3766" i="14" s="1"/>
  <c r="Y3900" i="14"/>
  <c r="AF3900" i="14" s="1"/>
  <c r="Y4781" i="14"/>
  <c r="AF4781" i="14" s="1"/>
  <c r="Y4893" i="14"/>
  <c r="AF4893" i="14" s="1"/>
  <c r="Y5237" i="14"/>
  <c r="AF5237" i="14" s="1"/>
  <c r="Y5720" i="14"/>
  <c r="AF5720" i="14" s="1"/>
  <c r="Y1262" i="14"/>
  <c r="AF1262" i="14" s="1"/>
  <c r="Y2891" i="14"/>
  <c r="AF2891" i="14" s="1"/>
  <c r="Y3237" i="14"/>
  <c r="AF3237" i="14" s="1"/>
  <c r="Y3317" i="14"/>
  <c r="AF3317" i="14" s="1"/>
  <c r="Y3901" i="14"/>
  <c r="AF3901" i="14" s="1"/>
  <c r="Y3985" i="14"/>
  <c r="AF3985" i="14" s="1"/>
  <c r="Y4894" i="14"/>
  <c r="AF4894" i="14" s="1"/>
  <c r="Y4986" i="14"/>
  <c r="AF4986" i="14" s="1"/>
  <c r="Y5439" i="14"/>
  <c r="AF5439" i="14" s="1"/>
  <c r="Y5552" i="14"/>
  <c r="AF5552" i="14" s="1"/>
  <c r="Y373" i="14"/>
  <c r="AF373" i="14" s="1"/>
  <c r="Y542" i="14"/>
  <c r="AF542" i="14" s="1"/>
  <c r="Y619" i="14"/>
  <c r="AF619" i="14" s="1"/>
  <c r="Y806" i="14"/>
  <c r="AF806" i="14" s="1"/>
  <c r="Y1047" i="14"/>
  <c r="AF1047" i="14" s="1"/>
  <c r="Y1406" i="14"/>
  <c r="AF1406" i="14" s="1"/>
  <c r="Y1647" i="14"/>
  <c r="AF1647" i="14" s="1"/>
  <c r="Y1769" i="14"/>
  <c r="AF1769" i="14" s="1"/>
  <c r="Y2389" i="14"/>
  <c r="AF2389" i="14" s="1"/>
  <c r="Y2766" i="14"/>
  <c r="AF2766" i="14" s="1"/>
  <c r="Y3238" i="14"/>
  <c r="AF3238" i="14" s="1"/>
  <c r="Y3436" i="14"/>
  <c r="AF3436" i="14" s="1"/>
  <c r="Y3657" i="14"/>
  <c r="AF3657" i="14" s="1"/>
  <c r="Y3902" i="14"/>
  <c r="AF3902" i="14" s="1"/>
  <c r="Y4140" i="14"/>
  <c r="AF4140" i="14" s="1"/>
  <c r="Y4564" i="14"/>
  <c r="AF4564" i="14" s="1"/>
  <c r="Y5109" i="14"/>
  <c r="AF5109" i="14" s="1"/>
  <c r="Y99" i="14"/>
  <c r="AF99" i="14" s="1"/>
  <c r="Y620" i="14"/>
  <c r="AF620" i="14" s="1"/>
  <c r="Y976" i="14"/>
  <c r="AF976" i="14" s="1"/>
  <c r="Y1114" i="14"/>
  <c r="AF1114" i="14" s="1"/>
  <c r="Y1407" i="14"/>
  <c r="AF1407" i="14" s="1"/>
  <c r="Y1888" i="14"/>
  <c r="AF1888" i="14" s="1"/>
  <c r="Y2093" i="14"/>
  <c r="AF2093" i="14" s="1"/>
  <c r="Y2674" i="14"/>
  <c r="AF2674" i="14" s="1"/>
  <c r="Y2892" i="14"/>
  <c r="AF2892" i="14" s="1"/>
  <c r="Y3625" i="14"/>
  <c r="AF3625" i="14" s="1"/>
  <c r="Y3807" i="14"/>
  <c r="AF3807" i="14" s="1"/>
  <c r="Y3903" i="14"/>
  <c r="AF3903" i="14" s="1"/>
  <c r="Y4473" i="14"/>
  <c r="AF4473" i="14" s="1"/>
  <c r="Y4565" i="14"/>
  <c r="AF4565" i="14" s="1"/>
  <c r="Y5479" i="14"/>
  <c r="AF5479" i="14" s="1"/>
  <c r="Y5553" i="14"/>
  <c r="AF5553" i="14" s="1"/>
  <c r="Y186" i="14"/>
  <c r="AF186" i="14" s="1"/>
  <c r="Y307" i="14"/>
  <c r="AF307" i="14" s="1"/>
  <c r="Y475" i="14"/>
  <c r="AF475" i="14" s="1"/>
  <c r="Y977" i="14"/>
  <c r="AF977" i="14" s="1"/>
  <c r="Y1501" i="14"/>
  <c r="AF1501" i="14" s="1"/>
  <c r="Y1557" i="14"/>
  <c r="AF1557" i="14" s="1"/>
  <c r="Y1648" i="14"/>
  <c r="AF1648" i="14" s="1"/>
  <c r="Y1967" i="14"/>
  <c r="AF1967" i="14" s="1"/>
  <c r="Y2390" i="14"/>
  <c r="AF2390" i="14" s="1"/>
  <c r="Y2893" i="14"/>
  <c r="AF2893" i="14" s="1"/>
  <c r="Y3056" i="14"/>
  <c r="AF3056" i="14" s="1"/>
  <c r="Y3437" i="14"/>
  <c r="AF3437" i="14" s="1"/>
  <c r="Y3681" i="14"/>
  <c r="AF3681" i="14" s="1"/>
  <c r="Y3767" i="14"/>
  <c r="AF3767" i="14" s="1"/>
  <c r="Y4379" i="14"/>
  <c r="AF4379" i="14" s="1"/>
  <c r="Y4566" i="14"/>
  <c r="AF4566" i="14" s="1"/>
  <c r="Y5300" i="14"/>
  <c r="AF5300" i="14" s="1"/>
  <c r="Y5554" i="14"/>
  <c r="AF5554" i="14" s="1"/>
  <c r="Y5721" i="14"/>
  <c r="AF5721" i="14" s="1"/>
  <c r="Y100" i="14"/>
  <c r="AF100" i="14" s="1"/>
  <c r="Y234" i="14"/>
  <c r="AF234" i="14" s="1"/>
  <c r="Y476" i="14"/>
  <c r="AF476" i="14" s="1"/>
  <c r="Y807" i="14"/>
  <c r="AF807" i="14" s="1"/>
  <c r="Y887" i="14"/>
  <c r="AF887" i="14" s="1"/>
  <c r="Y1196" i="14"/>
  <c r="AF1196" i="14" s="1"/>
  <c r="Y1408" i="14"/>
  <c r="AF1408" i="14" s="1"/>
  <c r="Y1502" i="14"/>
  <c r="AF1502" i="14" s="1"/>
  <c r="Y1558" i="14"/>
  <c r="AF1558" i="14" s="1"/>
  <c r="Y2094" i="14"/>
  <c r="AF2094" i="14" s="1"/>
  <c r="Y2391" i="14"/>
  <c r="AF2391" i="14" s="1"/>
  <c r="Y2541" i="14"/>
  <c r="AF2541" i="14" s="1"/>
  <c r="Y2894" i="14"/>
  <c r="AF2894" i="14" s="1"/>
  <c r="Y3565" i="14"/>
  <c r="AF3565" i="14" s="1"/>
  <c r="Y3719" i="14"/>
  <c r="AF3719" i="14" s="1"/>
  <c r="Y4058" i="14"/>
  <c r="AF4058" i="14" s="1"/>
  <c r="Y4632" i="14"/>
  <c r="AF4632" i="14" s="1"/>
  <c r="Y5110" i="14"/>
  <c r="AF5110" i="14" s="1"/>
  <c r="Y5555" i="14"/>
  <c r="AF5555" i="14" s="1"/>
  <c r="Y101" i="14"/>
  <c r="AF101" i="14" s="1"/>
  <c r="Y374" i="14"/>
  <c r="AF374" i="14" s="1"/>
  <c r="Y808" i="14"/>
  <c r="AF808" i="14" s="1"/>
  <c r="Y1115" i="14"/>
  <c r="AF1115" i="14" s="1"/>
  <c r="Y1472" i="14"/>
  <c r="AF1472" i="14" s="1"/>
  <c r="Y1849" i="14"/>
  <c r="AF1849" i="14" s="1"/>
  <c r="Y2023" i="14"/>
  <c r="AF2023" i="14" s="1"/>
  <c r="Y2274" i="14"/>
  <c r="AF2274" i="14" s="1"/>
  <c r="Y2448" i="14"/>
  <c r="AF2448" i="14" s="1"/>
  <c r="Y2954" i="14"/>
  <c r="AF2954" i="14" s="1"/>
  <c r="Y3109" i="14"/>
  <c r="AF3109" i="14" s="1"/>
  <c r="Y3472" i="14"/>
  <c r="AF3472" i="14" s="1"/>
  <c r="Y4112" i="14"/>
  <c r="AF4112" i="14" s="1"/>
  <c r="Y4299" i="14"/>
  <c r="AF4299" i="14" s="1"/>
  <c r="Y4633" i="14"/>
  <c r="AF4633" i="14" s="1"/>
  <c r="Y4895" i="14"/>
  <c r="AF4895" i="14" s="1"/>
  <c r="Y5141" i="14"/>
  <c r="AF5141" i="14" s="1"/>
  <c r="Y477" i="14"/>
  <c r="AF477" i="14" s="1"/>
  <c r="Y693" i="14"/>
  <c r="AF693" i="14" s="1"/>
  <c r="Y978" i="14"/>
  <c r="AF978" i="14" s="1"/>
  <c r="Y1048" i="14"/>
  <c r="AF1048" i="14" s="1"/>
  <c r="Y1770" i="14"/>
  <c r="AF1770" i="14" s="1"/>
  <c r="Y1889" i="14"/>
  <c r="AF1889" i="14" s="1"/>
  <c r="Y2024" i="14"/>
  <c r="AF2024" i="14" s="1"/>
  <c r="Y2234" i="14"/>
  <c r="AF2234" i="14" s="1"/>
  <c r="Y2392" i="14"/>
  <c r="AF2392" i="14" s="1"/>
  <c r="Y2895" i="14"/>
  <c r="AF2895" i="14" s="1"/>
  <c r="Y3438" i="14"/>
  <c r="AF3438" i="14" s="1"/>
  <c r="Y3566" i="14"/>
  <c r="AF3566" i="14" s="1"/>
  <c r="Y3904" i="14"/>
  <c r="AF3904" i="14" s="1"/>
  <c r="Y4141" i="14"/>
  <c r="AF4141" i="14" s="1"/>
  <c r="Y4380" i="14"/>
  <c r="AF4380" i="14" s="1"/>
  <c r="Y4660" i="14"/>
  <c r="AF4660" i="14" s="1"/>
  <c r="Y5238" i="14"/>
  <c r="AF5238" i="14" s="1"/>
  <c r="Y5480" i="14"/>
  <c r="AF5480" i="14" s="1"/>
  <c r="Y102" i="14"/>
  <c r="AF102" i="14" s="1"/>
  <c r="Y235" i="14"/>
  <c r="AF235" i="14" s="1"/>
  <c r="Y621" i="14"/>
  <c r="AF621" i="14" s="1"/>
  <c r="Y922" i="14"/>
  <c r="AF922" i="14" s="1"/>
  <c r="Y979" i="14"/>
  <c r="AF979" i="14" s="1"/>
  <c r="Y1116" i="14"/>
  <c r="AF1116" i="14" s="1"/>
  <c r="Y1649" i="14"/>
  <c r="AF1649" i="14" s="1"/>
  <c r="Y1968" i="14"/>
  <c r="AF1968" i="14" s="1"/>
  <c r="Y2393" i="14"/>
  <c r="AF2393" i="14" s="1"/>
  <c r="Y2715" i="14"/>
  <c r="AF2715" i="14" s="1"/>
  <c r="Y2999" i="14"/>
  <c r="AF2999" i="14" s="1"/>
  <c r="Y3439" i="14"/>
  <c r="AF3439" i="14" s="1"/>
  <c r="Y3626" i="14"/>
  <c r="AF3626" i="14" s="1"/>
  <c r="Y3905" i="14"/>
  <c r="AF3905" i="14" s="1"/>
  <c r="Y4567" i="14"/>
  <c r="AF4567" i="14" s="1"/>
  <c r="Y4725" i="14"/>
  <c r="AF4725" i="14" s="1"/>
  <c r="Y5051" i="14"/>
  <c r="AF5051" i="14" s="1"/>
  <c r="Y5556" i="14"/>
  <c r="AF5556" i="14" s="1"/>
  <c r="Y426" i="14"/>
  <c r="AF426" i="14" s="1"/>
  <c r="Y622" i="14"/>
  <c r="AF622" i="14" s="1"/>
  <c r="Y923" i="14"/>
  <c r="AF923" i="14" s="1"/>
  <c r="Y980" i="14"/>
  <c r="AF980" i="14" s="1"/>
  <c r="Y1049" i="14"/>
  <c r="AF1049" i="14" s="1"/>
  <c r="Y1263" i="14"/>
  <c r="AF1263" i="14" s="1"/>
  <c r="Y1409" i="14"/>
  <c r="AF1409" i="14" s="1"/>
  <c r="Y1850" i="14"/>
  <c r="AF1850" i="14" s="1"/>
  <c r="Y2449" i="14"/>
  <c r="AF2449" i="14" s="1"/>
  <c r="Y2598" i="14"/>
  <c r="AF2598" i="14" s="1"/>
  <c r="Y2896" i="14"/>
  <c r="AF2896" i="14" s="1"/>
  <c r="Y3440" i="14"/>
  <c r="AF3440" i="14" s="1"/>
  <c r="Y3567" i="14"/>
  <c r="AF3567" i="14" s="1"/>
  <c r="Y4436" i="14"/>
  <c r="AF4436" i="14" s="1"/>
  <c r="Y4568" i="14"/>
  <c r="AF4568" i="14" s="1"/>
  <c r="Y5111" i="14"/>
  <c r="AF5111" i="14" s="1"/>
  <c r="Y5239" i="14"/>
  <c r="AF5239" i="14" s="1"/>
  <c r="Y103" i="14"/>
  <c r="AF103" i="14" s="1"/>
  <c r="Y623" i="14"/>
  <c r="AF623" i="14" s="1"/>
  <c r="Y1264" i="14"/>
  <c r="AF1264" i="14" s="1"/>
  <c r="Y1650" i="14"/>
  <c r="AF1650" i="14" s="1"/>
  <c r="Y1851" i="14"/>
  <c r="AF1851" i="14" s="1"/>
  <c r="Y1969" i="14"/>
  <c r="AF1969" i="14" s="1"/>
  <c r="Y2151" i="14"/>
  <c r="AF2151" i="14" s="1"/>
  <c r="Y2235" i="14"/>
  <c r="AF2235" i="14" s="1"/>
  <c r="Y2394" i="14"/>
  <c r="AF2394" i="14" s="1"/>
  <c r="Y2767" i="14"/>
  <c r="AF2767" i="14" s="1"/>
  <c r="Y2955" i="14"/>
  <c r="AF2955" i="14" s="1"/>
  <c r="Y3239" i="14"/>
  <c r="AF3239" i="14" s="1"/>
  <c r="Y3720" i="14"/>
  <c r="AF3720" i="14" s="1"/>
  <c r="Y4300" i="14"/>
  <c r="AF4300" i="14" s="1"/>
  <c r="Y4381" i="14"/>
  <c r="AF4381" i="14" s="1"/>
  <c r="Y4896" i="14"/>
  <c r="AF4896" i="14" s="1"/>
  <c r="Y5052" i="14"/>
  <c r="AF5052" i="14" s="1"/>
  <c r="Y5557" i="14"/>
  <c r="AF5557" i="14" s="1"/>
  <c r="Y543" i="14"/>
  <c r="AF543" i="14" s="1"/>
  <c r="Y1117" i="14"/>
  <c r="Y1265" i="14"/>
  <c r="AF1265" i="14" s="1"/>
  <c r="Y1473" i="14"/>
  <c r="AF1473" i="14" s="1"/>
  <c r="Y1852" i="14"/>
  <c r="AF1852" i="14" s="1"/>
  <c r="Y2897" i="14"/>
  <c r="AF2897" i="14" s="1"/>
  <c r="Y2977" i="14"/>
  <c r="AF2977" i="14" s="1"/>
  <c r="Y3441" i="14"/>
  <c r="AF3441" i="14" s="1"/>
  <c r="Y3568" i="14"/>
  <c r="AF3568" i="14" s="1"/>
  <c r="Y4113" i="14"/>
  <c r="AF4113" i="14" s="1"/>
  <c r="Y4301" i="14"/>
  <c r="AF4301" i="14" s="1"/>
  <c r="Y4782" i="14"/>
  <c r="AF4782" i="14" s="1"/>
  <c r="Y4897" i="14"/>
  <c r="AF4897" i="14" s="1"/>
  <c r="Y5301" i="14"/>
  <c r="AF5301" i="14" s="1"/>
  <c r="Y5558" i="14"/>
  <c r="AF5558" i="14" s="1"/>
  <c r="Y104" i="14"/>
  <c r="AF104" i="14" s="1"/>
  <c r="Y924" i="14"/>
  <c r="AF924" i="14" s="1"/>
  <c r="Y1197" i="14"/>
  <c r="AF1197" i="14" s="1"/>
  <c r="Y1474" i="14"/>
  <c r="AF1474" i="14" s="1"/>
  <c r="Y1651" i="14"/>
  <c r="AF1651" i="14" s="1"/>
  <c r="Y2095" i="14"/>
  <c r="AF2095" i="14" s="1"/>
  <c r="Y2542" i="14"/>
  <c r="AF2542" i="14" s="1"/>
  <c r="Y3131" i="14"/>
  <c r="AF3131" i="14" s="1"/>
  <c r="Y3292" i="14"/>
  <c r="AF3292" i="14" s="1"/>
  <c r="Y3768" i="14"/>
  <c r="AF3768" i="14" s="1"/>
  <c r="Y3906" i="14"/>
  <c r="AF3906" i="14" s="1"/>
  <c r="Y4437" i="14"/>
  <c r="AF4437" i="14" s="1"/>
  <c r="Y4569" i="14"/>
  <c r="AF4569" i="14" s="1"/>
  <c r="Y5112" i="14"/>
  <c r="AF5112" i="14" s="1"/>
  <c r="Y5240" i="14"/>
  <c r="AF5240" i="14" s="1"/>
  <c r="Y5380" i="14"/>
  <c r="AF5380" i="14" s="1"/>
  <c r="Y5559" i="14"/>
  <c r="AF5559" i="14" s="1"/>
  <c r="Y236" i="14"/>
  <c r="AF236" i="14" s="1"/>
  <c r="Y427" i="14"/>
  <c r="AF427" i="14" s="1"/>
  <c r="Y694" i="14"/>
  <c r="AF694" i="14" s="1"/>
  <c r="Y809" i="14"/>
  <c r="AF809" i="14" s="1"/>
  <c r="Y981" i="14"/>
  <c r="AF981" i="14" s="1"/>
  <c r="Y1526" i="14"/>
  <c r="AF1526" i="14" s="1"/>
  <c r="Y1707" i="14"/>
  <c r="AF1707" i="14" s="1"/>
  <c r="Y1970" i="14"/>
  <c r="AF1970" i="14" s="1"/>
  <c r="Y2152" i="14"/>
  <c r="AF2152" i="14" s="1"/>
  <c r="Y2335" i="14"/>
  <c r="AF2335" i="14" s="1"/>
  <c r="Y2543" i="14"/>
  <c r="AF2543" i="14" s="1"/>
  <c r="Y2956" i="14"/>
  <c r="AF2956" i="14" s="1"/>
  <c r="Y3343" i="14"/>
  <c r="AF3343" i="14" s="1"/>
  <c r="Y3682" i="14"/>
  <c r="AF3682" i="14" s="1"/>
  <c r="Y3769" i="14"/>
  <c r="AF3769" i="14" s="1"/>
  <c r="Y4302" i="14"/>
  <c r="AF4302" i="14" s="1"/>
  <c r="Y4438" i="14"/>
  <c r="AF4438" i="14" s="1"/>
  <c r="Y4968" i="14"/>
  <c r="AF4968" i="14" s="1"/>
  <c r="Y5351" i="14"/>
  <c r="AF5351" i="14" s="1"/>
  <c r="Y428" i="14"/>
  <c r="AF428" i="14" s="1"/>
  <c r="Y810" i="14"/>
  <c r="AF810" i="14" s="1"/>
  <c r="Y1152" i="14"/>
  <c r="AF1152" i="14" s="1"/>
  <c r="Y1580" i="14"/>
  <c r="AF1580" i="14" s="1"/>
  <c r="Y1708" i="14"/>
  <c r="AF1708" i="14" s="1"/>
  <c r="Y2424" i="14"/>
  <c r="AF2424" i="14" s="1"/>
  <c r="Y2544" i="14"/>
  <c r="AF2544" i="14" s="1"/>
  <c r="Y3110" i="14"/>
  <c r="AF3110" i="14" s="1"/>
  <c r="Y3240" i="14"/>
  <c r="AF3240" i="14" s="1"/>
  <c r="Y3770" i="14"/>
  <c r="AF3770" i="14" s="1"/>
  <c r="Y3907" i="14"/>
  <c r="AF3907" i="14" s="1"/>
  <c r="Y4241" i="14"/>
  <c r="AF4241" i="14" s="1"/>
  <c r="Y4783" i="14"/>
  <c r="AF4783" i="14" s="1"/>
  <c r="Y4898" i="14"/>
  <c r="AF4898" i="14" s="1"/>
  <c r="Y478" i="14"/>
  <c r="AF478" i="14" s="1"/>
  <c r="Y1118" i="14"/>
  <c r="AF1118" i="14" s="1"/>
  <c r="Y1410" i="14"/>
  <c r="AF1410" i="14" s="1"/>
  <c r="Y1709" i="14"/>
  <c r="AF1709" i="14" s="1"/>
  <c r="Y1971" i="14"/>
  <c r="AF1971" i="14" s="1"/>
  <c r="Y2336" i="14"/>
  <c r="AF2336" i="14" s="1"/>
  <c r="Y2545" i="14"/>
  <c r="AF2545" i="14" s="1"/>
  <c r="Y2636" i="14"/>
  <c r="AF2636" i="14" s="1"/>
  <c r="Y2898" i="14"/>
  <c r="AF2898" i="14" s="1"/>
  <c r="Y3442" i="14"/>
  <c r="AF3442" i="14" s="1"/>
  <c r="Y3908" i="14"/>
  <c r="AF3908" i="14" s="1"/>
  <c r="Y4114" i="14"/>
  <c r="AF4114" i="14" s="1"/>
  <c r="Y4242" i="14"/>
  <c r="AF4242" i="14" s="1"/>
  <c r="Y4784" i="14"/>
  <c r="AF4784" i="14" s="1"/>
  <c r="Y5241" i="14"/>
  <c r="AF5241" i="14" s="1"/>
  <c r="Y105" i="14"/>
  <c r="AF105" i="14" s="1"/>
  <c r="Y624" i="14"/>
  <c r="AF624" i="14" s="1"/>
  <c r="Y811" i="14"/>
  <c r="AF811" i="14" s="1"/>
  <c r="Y925" i="14"/>
  <c r="AF925" i="14" s="1"/>
  <c r="Y1266" i="14"/>
  <c r="AF1266" i="14" s="1"/>
  <c r="Y1527" i="14"/>
  <c r="AF1527" i="14" s="1"/>
  <c r="Y2546" i="14"/>
  <c r="AF2546" i="14" s="1"/>
  <c r="Y3057" i="14"/>
  <c r="AF3057" i="14" s="1"/>
  <c r="Y3377" i="14"/>
  <c r="AF3377" i="14" s="1"/>
  <c r="Y3569" i="14"/>
  <c r="AF3569" i="14" s="1"/>
  <c r="Y3909" i="14"/>
  <c r="AF3909" i="14" s="1"/>
  <c r="Y4243" i="14"/>
  <c r="AF4243" i="14" s="1"/>
  <c r="Y4382" i="14"/>
  <c r="AF4382" i="14" s="1"/>
  <c r="Y4899" i="14"/>
  <c r="AF4899" i="14" s="1"/>
  <c r="Y5242" i="14"/>
  <c r="AF5242" i="14" s="1"/>
  <c r="Y5381" i="14"/>
  <c r="AF5381" i="14" s="1"/>
  <c r="Y5722" i="14"/>
  <c r="AF5722" i="14" s="1"/>
  <c r="Y187" i="14"/>
  <c r="AF187" i="14" s="1"/>
  <c r="Y695" i="14"/>
  <c r="AF695" i="14" s="1"/>
  <c r="Y812" i="14"/>
  <c r="AF812" i="14" s="1"/>
  <c r="Y982" i="14"/>
  <c r="AF982" i="14" s="1"/>
  <c r="Y1050" i="14"/>
  <c r="AF1050" i="14" s="1"/>
  <c r="Y1198" i="14"/>
  <c r="AF1198" i="14" s="1"/>
  <c r="Y1528" i="14"/>
  <c r="AF1528" i="14" s="1"/>
  <c r="Y1652" i="14"/>
  <c r="AF1652" i="14" s="1"/>
  <c r="Y1817" i="14"/>
  <c r="AF1817" i="14" s="1"/>
  <c r="Y2025" i="14"/>
  <c r="AF2025" i="14" s="1"/>
  <c r="Y2395" i="14"/>
  <c r="AF2395" i="14" s="1"/>
  <c r="Y2547" i="14"/>
  <c r="AF2547" i="14" s="1"/>
  <c r="Y3058" i="14"/>
  <c r="AF3058" i="14" s="1"/>
  <c r="Y3473" i="14"/>
  <c r="AF3473" i="14" s="1"/>
  <c r="Y3910" i="14"/>
  <c r="AF3910" i="14" s="1"/>
  <c r="Y4013" i="14"/>
  <c r="AF4013" i="14" s="1"/>
  <c r="Y4351" i="14"/>
  <c r="AF4351" i="14" s="1"/>
  <c r="Y4969" i="14"/>
  <c r="AF4969" i="14" s="1"/>
  <c r="Y5243" i="14"/>
  <c r="AF5243" i="14" s="1"/>
  <c r="Y5382" i="14"/>
  <c r="AF5382" i="14" s="1"/>
  <c r="Y106" i="14"/>
  <c r="AF106" i="14" s="1"/>
  <c r="Y375" i="14"/>
  <c r="AF375" i="14" s="1"/>
  <c r="Y479" i="14"/>
  <c r="AF479" i="14" s="1"/>
  <c r="Y696" i="14"/>
  <c r="AF696" i="14" s="1"/>
  <c r="Y1051" i="14"/>
  <c r="AF1051" i="14" s="1"/>
  <c r="Y1411" i="14"/>
  <c r="AF1411" i="14" s="1"/>
  <c r="Y1771" i="14"/>
  <c r="AF1771" i="14" s="1"/>
  <c r="Y2096" i="14"/>
  <c r="AF2096" i="14" s="1"/>
  <c r="Y2185" i="14"/>
  <c r="AF2185" i="14" s="1"/>
  <c r="Y2275" i="14"/>
  <c r="AF2275" i="14" s="1"/>
  <c r="Y2675" i="14"/>
  <c r="AF2675" i="14" s="1"/>
  <c r="Y3111" i="14"/>
  <c r="AF3111" i="14" s="1"/>
  <c r="Y3241" i="14"/>
  <c r="AF3241" i="14" s="1"/>
  <c r="Y3771" i="14"/>
  <c r="AF3771" i="14" s="1"/>
  <c r="Y3911" i="14"/>
  <c r="AF3911" i="14" s="1"/>
  <c r="Y4244" i="14"/>
  <c r="AF4244" i="14" s="1"/>
  <c r="Y4785" i="14"/>
  <c r="AF4785" i="14" s="1"/>
  <c r="Y4900" i="14"/>
  <c r="AF4900" i="14" s="1"/>
  <c r="Y480" i="14"/>
  <c r="AF480" i="14" s="1"/>
  <c r="Y983" i="14"/>
  <c r="AF983" i="14" s="1"/>
  <c r="Y1052" i="14"/>
  <c r="AF1052" i="14" s="1"/>
  <c r="Y1267" i="14"/>
  <c r="AF1267" i="14" s="1"/>
  <c r="Y1559" i="14"/>
  <c r="AF1559" i="14" s="1"/>
  <c r="Y2153" i="14"/>
  <c r="AF2153" i="14" s="1"/>
  <c r="Y2599" i="14"/>
  <c r="AF2599" i="14" s="1"/>
  <c r="Y3132" i="14"/>
  <c r="AF3132" i="14" s="1"/>
  <c r="Y3378" i="14"/>
  <c r="AF3378" i="14" s="1"/>
  <c r="Y3772" i="14"/>
  <c r="AF3772" i="14" s="1"/>
  <c r="Y4245" i="14"/>
  <c r="AF4245" i="14" s="1"/>
  <c r="Y4322" i="14"/>
  <c r="AF4322" i="14" s="1"/>
  <c r="Y4786" i="14"/>
  <c r="AF4786" i="14" s="1"/>
  <c r="Y5302" i="14"/>
  <c r="AF5302" i="14" s="1"/>
  <c r="Y107" i="14"/>
  <c r="AF107" i="14" s="1"/>
  <c r="Y544" i="14"/>
  <c r="AF544" i="14" s="1"/>
  <c r="Y1053" i="14"/>
  <c r="AF1053" i="14" s="1"/>
  <c r="Y1412" i="14"/>
  <c r="AF1412" i="14" s="1"/>
  <c r="Y1772" i="14"/>
  <c r="AF1772" i="14" s="1"/>
  <c r="Y1972" i="14"/>
  <c r="AF1972" i="14" s="1"/>
  <c r="Y2276" i="14"/>
  <c r="AF2276" i="14" s="1"/>
  <c r="Y2548" i="14"/>
  <c r="AF2548" i="14" s="1"/>
  <c r="Y2637" i="14"/>
  <c r="AF2637" i="14" s="1"/>
  <c r="Y3242" i="14"/>
  <c r="AF3242" i="14" s="1"/>
  <c r="Y3570" i="14"/>
  <c r="AF3570" i="14" s="1"/>
  <c r="Y3912" i="14"/>
  <c r="AF3912" i="14" s="1"/>
  <c r="Y3986" i="14"/>
  <c r="AF3986" i="14" s="1"/>
  <c r="Y4246" i="14"/>
  <c r="AF4246" i="14" s="1"/>
  <c r="Y4323" i="14"/>
  <c r="AF4323" i="14" s="1"/>
  <c r="Y4661" i="14"/>
  <c r="AF4661" i="14" s="1"/>
  <c r="Y5319" i="14"/>
  <c r="AF5319" i="14" s="1"/>
  <c r="Y429" i="14"/>
  <c r="AF429" i="14" s="1"/>
  <c r="Y697" i="14"/>
  <c r="AF697" i="14" s="1"/>
  <c r="Y1153" i="14"/>
  <c r="Y1306" i="14"/>
  <c r="AF1306" i="14" s="1"/>
  <c r="Y2026" i="14"/>
  <c r="AF2026" i="14" s="1"/>
  <c r="Y2236" i="14"/>
  <c r="AF2236" i="14" s="1"/>
  <c r="Y2337" i="14"/>
  <c r="AF2337" i="14" s="1"/>
  <c r="Y2549" i="14"/>
  <c r="AF2549" i="14" s="1"/>
  <c r="Y2638" i="14"/>
  <c r="AF2638" i="14" s="1"/>
  <c r="Y3112" i="14"/>
  <c r="AF3112" i="14" s="1"/>
  <c r="Y3443" i="14"/>
  <c r="AF3443" i="14" s="1"/>
  <c r="Y3571" i="14"/>
  <c r="AF3571" i="14" s="1"/>
  <c r="Y3913" i="14"/>
  <c r="AF3913" i="14" s="1"/>
  <c r="Y4439" i="14"/>
  <c r="AF4439" i="14" s="1"/>
  <c r="Y4901" i="14"/>
  <c r="AF4901" i="14" s="1"/>
  <c r="Y5481" i="14"/>
  <c r="AF5481" i="14" s="1"/>
  <c r="Y430" i="14"/>
  <c r="AF430" i="14" s="1"/>
  <c r="Y750" i="14"/>
  <c r="AF750" i="14" s="1"/>
  <c r="Y1653" i="14"/>
  <c r="AF1653" i="14" s="1"/>
  <c r="Y2027" i="14"/>
  <c r="AF2027" i="14" s="1"/>
  <c r="Y2186" i="14"/>
  <c r="AF2186" i="14" s="1"/>
  <c r="Y2277" i="14"/>
  <c r="AF2277" i="14" s="1"/>
  <c r="Y2768" i="14"/>
  <c r="AF2768" i="14" s="1"/>
  <c r="Y2899" i="14"/>
  <c r="AF2899" i="14" s="1"/>
  <c r="Y3572" i="14"/>
  <c r="AF3572" i="14" s="1"/>
  <c r="Y3773" i="14"/>
  <c r="AF3773" i="14" s="1"/>
  <c r="Y3914" i="14"/>
  <c r="AF3914" i="14" s="1"/>
  <c r="Y4440" i="14"/>
  <c r="AF4440" i="14" s="1"/>
  <c r="Y4570" i="14"/>
  <c r="AF4570" i="14" s="1"/>
  <c r="Y108" i="14"/>
  <c r="AF108" i="14" s="1"/>
  <c r="Y376" i="14"/>
  <c r="AF376" i="14" s="1"/>
  <c r="Y481" i="14"/>
  <c r="AF481" i="14" s="1"/>
  <c r="Y751" i="14"/>
  <c r="AF751" i="14" s="1"/>
  <c r="Y888" i="14"/>
  <c r="AF888" i="14" s="1"/>
  <c r="Y1307" i="14"/>
  <c r="AF1307" i="14" s="1"/>
  <c r="Y1560" i="14"/>
  <c r="AF1560" i="14" s="1"/>
  <c r="Y1973" i="14"/>
  <c r="AF1973" i="14" s="1"/>
  <c r="Y2097" i="14"/>
  <c r="AF2097" i="14" s="1"/>
  <c r="Y2187" i="14"/>
  <c r="Y2396" i="14"/>
  <c r="AF2396" i="14" s="1"/>
  <c r="Y2676" i="14"/>
  <c r="AF2676" i="14" s="1"/>
  <c r="Y3243" i="14"/>
  <c r="AF3243" i="14" s="1"/>
  <c r="Y3683" i="14"/>
  <c r="AF3683" i="14" s="1"/>
  <c r="Y3915" i="14"/>
  <c r="AF3915" i="14" s="1"/>
  <c r="Y4383" i="14"/>
  <c r="AF4383" i="14" s="1"/>
  <c r="Y4571" i="14"/>
  <c r="AF4571" i="14" s="1"/>
  <c r="Y5244" i="14"/>
  <c r="AF5244" i="14" s="1"/>
  <c r="Y5560" i="14"/>
  <c r="AF5560" i="14" s="1"/>
  <c r="Y5723" i="14"/>
  <c r="AF5723" i="14" s="1"/>
  <c r="Y237" i="14"/>
  <c r="AF237" i="14" s="1"/>
  <c r="Y431" i="14"/>
  <c r="AF431" i="14" s="1"/>
  <c r="Y1119" i="14"/>
  <c r="AF1119" i="14" s="1"/>
  <c r="Y1475" i="14"/>
  <c r="AF1475" i="14" s="1"/>
  <c r="Y1581" i="14"/>
  <c r="AF1581" i="14" s="1"/>
  <c r="Y1743" i="14"/>
  <c r="AF1743" i="14" s="1"/>
  <c r="Y1853" i="14"/>
  <c r="AF1853" i="14" s="1"/>
  <c r="Y2425" i="14"/>
  <c r="AF2425" i="14" s="1"/>
  <c r="Y2550" i="14"/>
  <c r="AF2550" i="14" s="1"/>
  <c r="Y3444" i="14"/>
  <c r="AF3444" i="14" s="1"/>
  <c r="Y3573" i="14"/>
  <c r="AF3573" i="14" s="1"/>
  <c r="Y4115" i="14"/>
  <c r="AF4115" i="14" s="1"/>
  <c r="Y4247" i="14"/>
  <c r="AF4247" i="14" s="1"/>
  <c r="Y4441" i="14"/>
  <c r="AF4441" i="14" s="1"/>
  <c r="Y5113" i="14"/>
  <c r="AF5113" i="14" s="1"/>
  <c r="Y5245" i="14"/>
  <c r="AF5245" i="14" s="1"/>
  <c r="Y109" i="14"/>
  <c r="AF109" i="14" s="1"/>
  <c r="Y238" i="14"/>
  <c r="AF238" i="14" s="1"/>
  <c r="Y432" i="14"/>
  <c r="AF432" i="14" s="1"/>
  <c r="Y1413" i="14"/>
  <c r="AF1413" i="14" s="1"/>
  <c r="Y1529" i="14"/>
  <c r="AF1529" i="14" s="1"/>
  <c r="Y1654" i="14"/>
  <c r="AF1654" i="14" s="1"/>
  <c r="Y2551" i="14"/>
  <c r="AF2551" i="14" s="1"/>
  <c r="Y3059" i="14"/>
  <c r="AF3059" i="14" s="1"/>
  <c r="Y3244" i="14"/>
  <c r="AF3244" i="14" s="1"/>
  <c r="Y3721" i="14"/>
  <c r="AF3721" i="14" s="1"/>
  <c r="Y4248" i="14"/>
  <c r="AF4248" i="14" s="1"/>
  <c r="Y4726" i="14"/>
  <c r="AF4726" i="14" s="1"/>
  <c r="Y4902" i="14"/>
  <c r="AF4902" i="14" s="1"/>
  <c r="Y5383" i="14"/>
  <c r="AF5383" i="14" s="1"/>
  <c r="Y5561" i="14"/>
  <c r="AF5561" i="14" s="1"/>
  <c r="Y110" i="14"/>
  <c r="AF110" i="14" s="1"/>
  <c r="Y188" i="14"/>
  <c r="AF188" i="14" s="1"/>
  <c r="Y1655" i="14"/>
  <c r="AF1655" i="14" s="1"/>
  <c r="Y1974" i="14"/>
  <c r="AF1974" i="14" s="1"/>
  <c r="Y2154" i="14"/>
  <c r="AF2154" i="14" s="1"/>
  <c r="Y2426" i="14"/>
  <c r="AF2426" i="14" s="1"/>
  <c r="Y2552" i="14"/>
  <c r="AF2552" i="14" s="1"/>
  <c r="Y3000" i="14"/>
  <c r="AF3000" i="14" s="1"/>
  <c r="Y3245" i="14"/>
  <c r="AF3245" i="14" s="1"/>
  <c r="Y3445" i="14"/>
  <c r="AF3445" i="14" s="1"/>
  <c r="Y3574" i="14"/>
  <c r="AF3574" i="14" s="1"/>
  <c r="Y4116" i="14"/>
  <c r="AF4116" i="14" s="1"/>
  <c r="Y4249" i="14"/>
  <c r="AF4249" i="14" s="1"/>
  <c r="Y5114" i="14"/>
  <c r="AF5114" i="14" s="1"/>
  <c r="Y5246" i="14"/>
  <c r="AF5246" i="14" s="1"/>
  <c r="Y482" i="14"/>
  <c r="AF482" i="14" s="1"/>
  <c r="Y625" i="14"/>
  <c r="AF625" i="14" s="1"/>
  <c r="Y1308" i="14"/>
  <c r="AF1308" i="14" s="1"/>
  <c r="Y2677" i="14"/>
  <c r="AF2677" i="14" s="1"/>
  <c r="Y3575" i="14"/>
  <c r="AF3575" i="14" s="1"/>
  <c r="Y3658" i="14"/>
  <c r="AF3658" i="14" s="1"/>
  <c r="Y3916" i="14"/>
  <c r="AF3916" i="14" s="1"/>
  <c r="Y4572" i="14"/>
  <c r="AF4572" i="14" s="1"/>
  <c r="Y4903" i="14"/>
  <c r="AF4903" i="14" s="1"/>
  <c r="Y4987" i="14"/>
  <c r="AF4987" i="14" s="1"/>
  <c r="Y5053" i="14"/>
  <c r="AF5053" i="14" s="1"/>
  <c r="Y5320" i="14"/>
  <c r="AF5320" i="14" s="1"/>
  <c r="Y889" i="14"/>
  <c r="AF889" i="14" s="1"/>
  <c r="Y1120" i="14"/>
  <c r="AF1120" i="14" s="1"/>
  <c r="Y1890" i="14"/>
  <c r="AF1890" i="14" s="1"/>
  <c r="Y2900" i="14"/>
  <c r="AF2900" i="14" s="1"/>
  <c r="Y2978" i="14"/>
  <c r="AF2978" i="14" s="1"/>
  <c r="Y3659" i="14"/>
  <c r="AF3659" i="14" s="1"/>
  <c r="Y3917" i="14"/>
  <c r="AF3917" i="14" s="1"/>
  <c r="Y3987" i="14"/>
  <c r="AF3987" i="14" s="1"/>
  <c r="Y4352" i="14"/>
  <c r="AF4352" i="14" s="1"/>
  <c r="Y4904" i="14"/>
  <c r="AF4904" i="14" s="1"/>
  <c r="Y4988" i="14"/>
  <c r="AF4988" i="14" s="1"/>
  <c r="Y5562" i="14"/>
  <c r="AF5562" i="14" s="1"/>
  <c r="Y189" i="14"/>
  <c r="AF189" i="14" s="1"/>
  <c r="Y377" i="14"/>
  <c r="AF377" i="14" s="1"/>
  <c r="Y1054" i="14"/>
  <c r="AF1054" i="14" s="1"/>
  <c r="Y1414" i="14"/>
  <c r="AF1414" i="14" s="1"/>
  <c r="Y1561" i="14"/>
  <c r="AF1561" i="14" s="1"/>
  <c r="Y1656" i="14"/>
  <c r="AF1656" i="14" s="1"/>
  <c r="Y2098" i="14"/>
  <c r="AF2098" i="14" s="1"/>
  <c r="Y2237" i="14"/>
  <c r="AF2237" i="14" s="1"/>
  <c r="Y2769" i="14"/>
  <c r="AF2769" i="14" s="1"/>
  <c r="Y2901" i="14"/>
  <c r="AF2901" i="14" s="1"/>
  <c r="Y3246" i="14"/>
  <c r="AF3246" i="14" s="1"/>
  <c r="Y3774" i="14"/>
  <c r="AF3774" i="14" s="1"/>
  <c r="Y4250" i="14"/>
  <c r="AF4250" i="14" s="1"/>
  <c r="Y4442" i="14"/>
  <c r="AF4442" i="14" s="1"/>
  <c r="Y4573" i="14"/>
  <c r="AF4573" i="14" s="1"/>
  <c r="Y5247" i="14"/>
  <c r="AF5247" i="14" s="1"/>
  <c r="Y111" i="14"/>
  <c r="AF111" i="14" s="1"/>
  <c r="Y433" i="14"/>
  <c r="AF433" i="14" s="1"/>
  <c r="Y545" i="14"/>
  <c r="AF545" i="14" s="1"/>
  <c r="Y698" i="14"/>
  <c r="AF698" i="14" s="1"/>
  <c r="Y1055" i="14"/>
  <c r="AF1055" i="14" s="1"/>
  <c r="Y1154" i="14"/>
  <c r="AF1154" i="14" s="1"/>
  <c r="Y1415" i="14"/>
  <c r="AF1415" i="14" s="1"/>
  <c r="Y1744" i="14"/>
  <c r="AF1744" i="14" s="1"/>
  <c r="Y2028" i="14"/>
  <c r="AF2028" i="14" s="1"/>
  <c r="Y2338" i="14"/>
  <c r="AF2338" i="14" s="1"/>
  <c r="Y3113" i="14"/>
  <c r="AF3113" i="14" s="1"/>
  <c r="Y3247" i="14"/>
  <c r="AF3247" i="14" s="1"/>
  <c r="Y4117" i="14"/>
  <c r="AF4117" i="14" s="1"/>
  <c r="Y4251" i="14"/>
  <c r="AF4251" i="14" s="1"/>
  <c r="Y4727" i="14"/>
  <c r="AF4727" i="14" s="1"/>
  <c r="Y4905" i="14"/>
  <c r="AF4905" i="14" s="1"/>
  <c r="Y5248" i="14"/>
  <c r="AF5248" i="14" s="1"/>
  <c r="Y239" i="14"/>
  <c r="AF239" i="14" s="1"/>
  <c r="Y546" i="14"/>
  <c r="AF546" i="14" s="1"/>
  <c r="Y699" i="14"/>
  <c r="AF699" i="14" s="1"/>
  <c r="Y752" i="14"/>
  <c r="AF752" i="14" s="1"/>
  <c r="Y1056" i="14"/>
  <c r="AF1056" i="14" s="1"/>
  <c r="Y1199" i="14"/>
  <c r="AF1199" i="14" s="1"/>
  <c r="Y1416" i="14"/>
  <c r="AF1416" i="14" s="1"/>
  <c r="Y1710" i="14"/>
  <c r="AF1710" i="14" s="1"/>
  <c r="Y2188" i="14"/>
  <c r="AF2188" i="14" s="1"/>
  <c r="Y2397" i="14"/>
  <c r="AF2397" i="14" s="1"/>
  <c r="Y2553" i="14"/>
  <c r="AF2553" i="14" s="1"/>
  <c r="Y3001" i="14"/>
  <c r="AF3001" i="14" s="1"/>
  <c r="Y3446" i="14"/>
  <c r="AF3446" i="14" s="1"/>
  <c r="Y3918" i="14"/>
  <c r="AF3918" i="14" s="1"/>
  <c r="Y4252" i="14"/>
  <c r="AF4252" i="14" s="1"/>
  <c r="Y4353" i="14"/>
  <c r="AF4353" i="14" s="1"/>
  <c r="Y5249" i="14"/>
  <c r="AF5249" i="14" s="1"/>
  <c r="Y5384" i="14"/>
  <c r="AF5384" i="14" s="1"/>
  <c r="Y308" i="14"/>
  <c r="AF308" i="14" s="1"/>
  <c r="Y1326" i="14"/>
  <c r="AF1326" i="14" s="1"/>
  <c r="Y1657" i="14"/>
  <c r="AF1657" i="14" s="1"/>
  <c r="Y2155" i="14"/>
  <c r="AF2155" i="14" s="1"/>
  <c r="Y2238" i="14"/>
  <c r="AF2238" i="14" s="1"/>
  <c r="Y2600" i="14"/>
  <c r="AF2600" i="14" s="1"/>
  <c r="Y2770" i="14"/>
  <c r="AF2770" i="14" s="1"/>
  <c r="Y2957" i="14"/>
  <c r="AF2957" i="14" s="1"/>
  <c r="Y3474" i="14"/>
  <c r="AF3474" i="14" s="1"/>
  <c r="Y3627" i="14"/>
  <c r="AF3627" i="14" s="1"/>
  <c r="Y3988" i="14"/>
  <c r="AF3988" i="14" s="1"/>
  <c r="Y4574" i="14"/>
  <c r="Y4787" i="14"/>
  <c r="AF4787" i="14" s="1"/>
  <c r="Y4906" i="14"/>
  <c r="AF4906" i="14" s="1"/>
  <c r="Y112" i="14"/>
  <c r="AF112" i="14" s="1"/>
  <c r="Y309" i="14"/>
  <c r="AF309" i="14" s="1"/>
  <c r="Y1268" i="14"/>
  <c r="AF1268" i="14" s="1"/>
  <c r="Y1975" i="14"/>
  <c r="AF1975" i="14" s="1"/>
  <c r="Y2099" i="14"/>
  <c r="AF2099" i="14" s="1"/>
  <c r="Y2239" i="14"/>
  <c r="Y2427" i="14"/>
  <c r="AF2427" i="14" s="1"/>
  <c r="Y2554" i="14"/>
  <c r="AF2554" i="14" s="1"/>
  <c r="Y2902" i="14"/>
  <c r="AF2902" i="14" s="1"/>
  <c r="Y3447" i="14"/>
  <c r="AF3447" i="14" s="1"/>
  <c r="Y3576" i="14"/>
  <c r="AF3576" i="14" s="1"/>
  <c r="Y4575" i="14"/>
  <c r="AF4575" i="14" s="1"/>
  <c r="Y4788" i="14"/>
  <c r="AF4788" i="14" s="1"/>
  <c r="Y4907" i="14"/>
  <c r="AF4907" i="14" s="1"/>
  <c r="Y113" i="14"/>
  <c r="AF113" i="14" s="1"/>
  <c r="Y626" i="14"/>
  <c r="AF626" i="14" s="1"/>
  <c r="Y813" i="14"/>
  <c r="AF813" i="14" s="1"/>
  <c r="Y890" i="14"/>
  <c r="AF890" i="14" s="1"/>
  <c r="Y1121" i="14"/>
  <c r="AF1121" i="14" s="1"/>
  <c r="Y1327" i="14"/>
  <c r="AF1327" i="14" s="1"/>
  <c r="Y1503" i="14"/>
  <c r="AF1503" i="14" s="1"/>
  <c r="Y1818" i="14"/>
  <c r="AF1818" i="14" s="1"/>
  <c r="Y2278" i="14"/>
  <c r="AF2278" i="14" s="1"/>
  <c r="Y2398" i="14"/>
  <c r="AF2398" i="14" s="1"/>
  <c r="Y2771" i="14"/>
  <c r="AF2771" i="14" s="1"/>
  <c r="Y3248" i="14"/>
  <c r="AF3248" i="14" s="1"/>
  <c r="Y3577" i="14"/>
  <c r="AF3577" i="14" s="1"/>
  <c r="Y3919" i="14"/>
  <c r="AF3919" i="14" s="1"/>
  <c r="Y4118" i="14"/>
  <c r="AF4118" i="14" s="1"/>
  <c r="Y4576" i="14"/>
  <c r="AF4576" i="14" s="1"/>
  <c r="Y4789" i="14"/>
  <c r="AF4789" i="14" s="1"/>
  <c r="Y5613" i="14"/>
  <c r="AF5613" i="14" s="1"/>
  <c r="Y114" i="14"/>
  <c r="AF114" i="14" s="1"/>
  <c r="Y1200" i="14"/>
  <c r="AF1200" i="14" s="1"/>
  <c r="Y1417" i="14"/>
  <c r="AF1417" i="14" s="1"/>
  <c r="Y2156" i="14"/>
  <c r="AF2156" i="14" s="1"/>
  <c r="Y2339" i="14"/>
  <c r="AF2339" i="14" s="1"/>
  <c r="Y2772" i="14"/>
  <c r="AF2772" i="14" s="1"/>
  <c r="Y2903" i="14"/>
  <c r="AF2903" i="14" s="1"/>
  <c r="Y3318" i="14"/>
  <c r="AF3318" i="14" s="1"/>
  <c r="Y3628" i="14"/>
  <c r="AF3628" i="14" s="1"/>
  <c r="Y3775" i="14"/>
  <c r="AF3775" i="14" s="1"/>
  <c r="Y4059" i="14"/>
  <c r="AF4059" i="14" s="1"/>
  <c r="Y4253" i="14"/>
  <c r="AF4253" i="14" s="1"/>
  <c r="Y4577" i="14"/>
  <c r="AF4577" i="14" s="1"/>
  <c r="Y5115" i="14"/>
  <c r="AF5115" i="14" s="1"/>
  <c r="Y5563" i="14"/>
  <c r="AF5563" i="14" s="1"/>
  <c r="Y115" i="14"/>
  <c r="AF115" i="14" s="1"/>
  <c r="Y378" i="14"/>
  <c r="AF378" i="14" s="1"/>
  <c r="Y891" i="14"/>
  <c r="AF891" i="14" s="1"/>
  <c r="Y1418" i="14"/>
  <c r="AF1418" i="14" s="1"/>
  <c r="Y1891" i="14"/>
  <c r="AF1891" i="14" s="1"/>
  <c r="Y2029" i="14"/>
  <c r="AF2029" i="14" s="1"/>
  <c r="Y2340" i="14"/>
  <c r="AF2340" i="14" s="1"/>
  <c r="Y2716" i="14"/>
  <c r="AF2716" i="14" s="1"/>
  <c r="Y3002" i="14"/>
  <c r="AF3002" i="14" s="1"/>
  <c r="Y3344" i="14"/>
  <c r="AF3344" i="14" s="1"/>
  <c r="Y3578" i="14"/>
  <c r="AF3578" i="14" s="1"/>
  <c r="Y3920" i="14"/>
  <c r="AF3920" i="14" s="1"/>
  <c r="Y4354" i="14"/>
  <c r="AF4354" i="14" s="1"/>
  <c r="Y4908" i="14"/>
  <c r="AF4908" i="14" s="1"/>
  <c r="Y5250" i="14"/>
  <c r="AF5250" i="14" s="1"/>
  <c r="Y5440" i="14"/>
  <c r="AF5440" i="14" s="1"/>
  <c r="Y814" i="14"/>
  <c r="AF814" i="14" s="1"/>
  <c r="Y1419" i="14"/>
  <c r="AF1419" i="14" s="1"/>
  <c r="Y1504" i="14"/>
  <c r="AF1504" i="14" s="1"/>
  <c r="Y1711" i="14"/>
  <c r="AF1711" i="14" s="1"/>
  <c r="Y2100" i="14"/>
  <c r="AF2100" i="14" s="1"/>
  <c r="Y3579" i="14"/>
  <c r="AF3579" i="14" s="1"/>
  <c r="Y3660" i="14"/>
  <c r="AF3660" i="14" s="1"/>
  <c r="Y3921" i="14"/>
  <c r="AF3921" i="14" s="1"/>
  <c r="Y4060" i="14"/>
  <c r="AF4060" i="14" s="1"/>
  <c r="Y4909" i="14"/>
  <c r="AF4909" i="14" s="1"/>
  <c r="Y4989" i="14"/>
  <c r="AF4989" i="14" s="1"/>
  <c r="Y5251" i="14"/>
  <c r="AF5251" i="14" s="1"/>
  <c r="Y190" i="14"/>
  <c r="AF190" i="14" s="1"/>
  <c r="Y483" i="14"/>
  <c r="AF483" i="14" s="1"/>
  <c r="Y926" i="14"/>
  <c r="AF926" i="14" s="1"/>
  <c r="Y984" i="14"/>
  <c r="AF984" i="14" s="1"/>
  <c r="Y1057" i="14"/>
  <c r="AF1057" i="14" s="1"/>
  <c r="Y1155" i="14"/>
  <c r="AF1155" i="14" s="1"/>
  <c r="Y1309" i="14"/>
  <c r="AF1309" i="14" s="1"/>
  <c r="Y1976" i="14"/>
  <c r="AF1976" i="14" s="1"/>
  <c r="Y2341" i="14"/>
  <c r="AF2341" i="14" s="1"/>
  <c r="Y2555" i="14"/>
  <c r="AF2555" i="14" s="1"/>
  <c r="Y2904" i="14"/>
  <c r="AF2904" i="14" s="1"/>
  <c r="Y3249" i="14"/>
  <c r="AF3249" i="14" s="1"/>
  <c r="Y3448" i="14"/>
  <c r="AF3448" i="14" s="1"/>
  <c r="Y3580" i="14"/>
  <c r="AF3580" i="14" s="1"/>
  <c r="Y4014" i="14"/>
  <c r="AF4014" i="14" s="1"/>
  <c r="Y4443" i="14"/>
  <c r="AF4443" i="14" s="1"/>
  <c r="Y4578" i="14"/>
  <c r="AF4578" i="14" s="1"/>
  <c r="Y5054" i="14"/>
  <c r="AF5054" i="14" s="1"/>
  <c r="Y5352" i="14"/>
  <c r="AF5352" i="14" s="1"/>
  <c r="Y892" i="14"/>
  <c r="AF892" i="14" s="1"/>
  <c r="Y1328" i="14"/>
  <c r="Y1854" i="14"/>
  <c r="AF1854" i="14" s="1"/>
  <c r="Y2240" i="14"/>
  <c r="AF2240" i="14" s="1"/>
  <c r="Y2450" i="14"/>
  <c r="AF2450" i="14" s="1"/>
  <c r="Y3060" i="14"/>
  <c r="AF3060" i="14" s="1"/>
  <c r="Y3776" i="14"/>
  <c r="AF3776" i="14" s="1"/>
  <c r="Y3922" i="14"/>
  <c r="AF3922" i="14" s="1"/>
  <c r="Y4119" i="14"/>
  <c r="AF4119" i="14" s="1"/>
  <c r="Y4681" i="14"/>
  <c r="AF4681" i="14" s="1"/>
  <c r="Y4910" i="14"/>
  <c r="AF4910" i="14" s="1"/>
  <c r="Y5055" i="14"/>
  <c r="AF5055" i="14" s="1"/>
  <c r="Y5252" i="14"/>
  <c r="AF5252" i="14" s="1"/>
  <c r="Y5627" i="14"/>
  <c r="AF5627" i="14" s="1"/>
  <c r="Y547" i="14"/>
  <c r="AF547" i="14" s="1"/>
  <c r="Y753" i="14"/>
  <c r="AF753" i="14" s="1"/>
  <c r="Y1269" i="14"/>
  <c r="AF1269" i="14" s="1"/>
  <c r="Y1420" i="14"/>
  <c r="Y1658" i="14"/>
  <c r="AF1658" i="14" s="1"/>
  <c r="Y1892" i="14"/>
  <c r="AF1892" i="14" s="1"/>
  <c r="Y2717" i="14"/>
  <c r="AF2717" i="14" s="1"/>
  <c r="Y3061" i="14"/>
  <c r="AF3061" i="14" s="1"/>
  <c r="Y3250" i="14"/>
  <c r="AF3250" i="14" s="1"/>
  <c r="Y3379" i="14"/>
  <c r="AF3379" i="14" s="1"/>
  <c r="Y3722" i="14"/>
  <c r="AF3722" i="14" s="1"/>
  <c r="Y3923" i="14"/>
  <c r="AF3923" i="14" s="1"/>
  <c r="Y4579" i="14"/>
  <c r="AF4579" i="14" s="1"/>
  <c r="Y4911" i="14"/>
  <c r="AF4911" i="14" s="1"/>
  <c r="Y5564" i="14"/>
  <c r="AF5564" i="14" s="1"/>
  <c r="Y116" i="14"/>
  <c r="AF116" i="14" s="1"/>
  <c r="Y240" i="14"/>
  <c r="AF240" i="14" s="1"/>
  <c r="Y815" i="14"/>
  <c r="AF815" i="14" s="1"/>
  <c r="Y1058" i="14"/>
  <c r="AF1058" i="14" s="1"/>
  <c r="Y1745" i="14"/>
  <c r="AF1745" i="14" s="1"/>
  <c r="Y1855" i="14"/>
  <c r="AF1855" i="14" s="1"/>
  <c r="Y1977" i="14"/>
  <c r="AF1977" i="14" s="1"/>
  <c r="Y2157" i="14"/>
  <c r="AF2157" i="14" s="1"/>
  <c r="Y2241" i="14"/>
  <c r="AF2241" i="14" s="1"/>
  <c r="Y2556" i="14"/>
  <c r="AF2556" i="14" s="1"/>
  <c r="Y2678" i="14"/>
  <c r="AF2678" i="14" s="1"/>
  <c r="Y3251" i="14"/>
  <c r="AF3251" i="14" s="1"/>
  <c r="Y3723" i="14"/>
  <c r="AF3723" i="14" s="1"/>
  <c r="Y4061" i="14"/>
  <c r="AF4061" i="14" s="1"/>
  <c r="Y4580" i="14"/>
  <c r="AF4580" i="14" s="1"/>
  <c r="Y4682" i="14"/>
  <c r="AF4682" i="14" s="1"/>
  <c r="Y5385" i="14"/>
  <c r="AF5385" i="14" s="1"/>
  <c r="Y5565" i="14"/>
  <c r="AF5565" i="14" s="1"/>
  <c r="Y117" i="14"/>
  <c r="AF117" i="14" s="1"/>
  <c r="Y310" i="14"/>
  <c r="AF310" i="14" s="1"/>
  <c r="Y1329" i="14"/>
  <c r="AF1329" i="14" s="1"/>
  <c r="Y1773" i="14"/>
  <c r="AF1773" i="14" s="1"/>
  <c r="Y2557" i="14"/>
  <c r="AF2557" i="14" s="1"/>
  <c r="Y2639" i="14"/>
  <c r="AF2639" i="14" s="1"/>
  <c r="Y3252" i="14"/>
  <c r="AF3252" i="14" s="1"/>
  <c r="Y3319" i="14"/>
  <c r="AF3319" i="14" s="1"/>
  <c r="Y4254" i="14"/>
  <c r="AF4254" i="14" s="1"/>
  <c r="Y4324" i="14"/>
  <c r="AF4324" i="14" s="1"/>
  <c r="Y4912" i="14"/>
  <c r="AF4912" i="14" s="1"/>
  <c r="Y4990" i="14"/>
  <c r="AF4990" i="14" s="1"/>
  <c r="Y5253" i="14"/>
  <c r="AF5253" i="14" s="1"/>
  <c r="Y1059" i="14"/>
  <c r="AF1059" i="14" s="1"/>
  <c r="Y1421" i="14"/>
  <c r="AF1421" i="14" s="1"/>
  <c r="Y1712" i="14"/>
  <c r="AF1712" i="14" s="1"/>
  <c r="Y1774" i="14"/>
  <c r="AF1774" i="14" s="1"/>
  <c r="Y1893" i="14"/>
  <c r="AF1893" i="14" s="1"/>
  <c r="Y2101" i="14"/>
  <c r="AF2101" i="14" s="1"/>
  <c r="Y2399" i="14"/>
  <c r="AF2399" i="14" s="1"/>
  <c r="Y2905" i="14"/>
  <c r="AF2905" i="14" s="1"/>
  <c r="Y3293" i="14"/>
  <c r="AF3293" i="14" s="1"/>
  <c r="Y3380" i="14"/>
  <c r="AF3380" i="14" s="1"/>
  <c r="Y3724" i="14"/>
  <c r="AF3724" i="14" s="1"/>
  <c r="Y4255" i="14"/>
  <c r="AF4255" i="14" s="1"/>
  <c r="Y4581" i="14"/>
  <c r="AF4581" i="14" s="1"/>
  <c r="Y4683" i="14"/>
  <c r="AF4683" i="14" s="1"/>
  <c r="Y5254" i="14"/>
  <c r="AF5254" i="14" s="1"/>
  <c r="Y5482" i="14"/>
  <c r="AF5482" i="14" s="1"/>
  <c r="Y118" i="14"/>
  <c r="AF118" i="14" s="1"/>
  <c r="Y311" i="14"/>
  <c r="AF311" i="14" s="1"/>
  <c r="Y816" i="14"/>
  <c r="AF816" i="14" s="1"/>
  <c r="Y1270" i="14"/>
  <c r="AF1270" i="14" s="1"/>
  <c r="Y1422" i="14"/>
  <c r="AF1422" i="14" s="1"/>
  <c r="Y1659" i="14"/>
  <c r="AF1659" i="14" s="1"/>
  <c r="Y2558" i="14"/>
  <c r="AF2558" i="14" s="1"/>
  <c r="Y3114" i="14"/>
  <c r="AF3114" i="14" s="1"/>
  <c r="Y3253" i="14"/>
  <c r="AF3253" i="14" s="1"/>
  <c r="Y3777" i="14"/>
  <c r="AF3777" i="14" s="1"/>
  <c r="Y3924" i="14"/>
  <c r="AF3924" i="14" s="1"/>
  <c r="Y4444" i="14"/>
  <c r="AF4444" i="14" s="1"/>
  <c r="Y4582" i="14"/>
  <c r="AF4582" i="14" s="1"/>
  <c r="Y5116" i="14"/>
  <c r="AF5116" i="14" s="1"/>
  <c r="Y5255" i="14"/>
  <c r="AF5255" i="14" s="1"/>
  <c r="Y627" i="14"/>
  <c r="AF627" i="14" s="1"/>
  <c r="Y893" i="14"/>
  <c r="AF893" i="14" s="1"/>
  <c r="Y1423" i="14"/>
  <c r="AF1423" i="14" s="1"/>
  <c r="Y2102" i="14"/>
  <c r="AF2102" i="14" s="1"/>
  <c r="Y2158" i="14"/>
  <c r="AF2158" i="14" s="1"/>
  <c r="Y3115" i="14"/>
  <c r="AF3115" i="14" s="1"/>
  <c r="Y3254" i="14"/>
  <c r="AF3254" i="14" s="1"/>
  <c r="Y3925" i="14"/>
  <c r="AF3925" i="14" s="1"/>
  <c r="Y4120" i="14"/>
  <c r="AF4120" i="14" s="1"/>
  <c r="Y4256" i="14"/>
  <c r="AF4256" i="14" s="1"/>
  <c r="Y4790" i="14"/>
  <c r="AF4790" i="14" s="1"/>
  <c r="Y4913" i="14"/>
  <c r="AF4913" i="14" s="1"/>
  <c r="Y5441" i="14"/>
  <c r="AF5441" i="14" s="1"/>
  <c r="Y5566" i="14"/>
  <c r="AF5566" i="14" s="1"/>
  <c r="Y191" i="14"/>
  <c r="AF191" i="14" s="1"/>
  <c r="Y434" i="14"/>
  <c r="AF434" i="14" s="1"/>
  <c r="Y628" i="14"/>
  <c r="AF628" i="14" s="1"/>
  <c r="Y817" i="14"/>
  <c r="AF817" i="14" s="1"/>
  <c r="Y1060" i="14"/>
  <c r="AF1060" i="14" s="1"/>
  <c r="Y1271" i="14"/>
  <c r="AF1271" i="14" s="1"/>
  <c r="Y2103" i="14"/>
  <c r="AF2103" i="14" s="1"/>
  <c r="Y2773" i="14"/>
  <c r="AF2773" i="14" s="1"/>
  <c r="Y3294" i="14"/>
  <c r="AF3294" i="14" s="1"/>
  <c r="Y3926" i="14"/>
  <c r="AF3926" i="14" s="1"/>
  <c r="Y4257" i="14"/>
  <c r="AF4257" i="14" s="1"/>
  <c r="Y4384" i="14"/>
  <c r="AF4384" i="14" s="1"/>
  <c r="Y4728" i="14"/>
  <c r="AF4728" i="14" s="1"/>
  <c r="Y5256" i="14"/>
  <c r="AF5256" i="14" s="1"/>
  <c r="Y5567" i="14"/>
  <c r="AF5567" i="14" s="1"/>
  <c r="Y484" i="14"/>
  <c r="AF484" i="14" s="1"/>
  <c r="Y629" i="14"/>
  <c r="AF629" i="14" s="1"/>
  <c r="Y1424" i="14"/>
  <c r="AF1424" i="14" s="1"/>
  <c r="Y2559" i="14"/>
  <c r="AF2559" i="14" s="1"/>
  <c r="Y2640" i="14"/>
  <c r="AF2640" i="14" s="1"/>
  <c r="Y3133" i="14"/>
  <c r="AF3133" i="14" s="1"/>
  <c r="Y3295" i="14"/>
  <c r="AF3295" i="14" s="1"/>
  <c r="Y3778" i="14"/>
  <c r="AF3778" i="14" s="1"/>
  <c r="Y3927" i="14"/>
  <c r="AF3927" i="14" s="1"/>
  <c r="Y4445" i="14"/>
  <c r="AF4445" i="14" s="1"/>
  <c r="Y4583" i="14"/>
  <c r="AF4583" i="14" s="1"/>
  <c r="Y5117" i="14"/>
  <c r="AF5117" i="14" s="1"/>
  <c r="Y435" i="14"/>
  <c r="AF435" i="14" s="1"/>
  <c r="Y1061" i="14"/>
  <c r="AF1061" i="14" s="1"/>
  <c r="Y1660" i="14"/>
  <c r="AF1660" i="14" s="1"/>
  <c r="Y1819" i="14"/>
  <c r="AF1819" i="14" s="1"/>
  <c r="Y1978" i="14"/>
  <c r="AF1978" i="14" s="1"/>
  <c r="Y2342" i="14"/>
  <c r="AF2342" i="14" s="1"/>
  <c r="Y2641" i="14"/>
  <c r="AF2641" i="14" s="1"/>
  <c r="Y3581" i="14"/>
  <c r="AF3581" i="14" s="1"/>
  <c r="Y3779" i="14"/>
  <c r="AF3779" i="14" s="1"/>
  <c r="Y3928" i="14"/>
  <c r="AF3928" i="14" s="1"/>
  <c r="Y4446" i="14"/>
  <c r="AF4446" i="14" s="1"/>
  <c r="Y4584" i="14"/>
  <c r="AF4584" i="14" s="1"/>
  <c r="Y4791" i="14"/>
  <c r="AF4791" i="14" s="1"/>
  <c r="Y4914" i="14"/>
  <c r="Y5386" i="14"/>
  <c r="AF5386" i="14" s="1"/>
  <c r="Y5568" i="14"/>
  <c r="AF5568" i="14" s="1"/>
  <c r="Y5636" i="14"/>
  <c r="AF5636" i="14" s="1"/>
  <c r="Y119" i="14"/>
  <c r="AF119" i="14" s="1"/>
  <c r="Y312" i="14"/>
  <c r="AF312" i="14" s="1"/>
  <c r="Y436" i="14"/>
  <c r="AF436" i="14" s="1"/>
  <c r="Y894" i="14"/>
  <c r="AF894" i="14" s="1"/>
  <c r="Y985" i="14"/>
  <c r="AF985" i="14" s="1"/>
  <c r="Y1201" i="14"/>
  <c r="AF1201" i="14" s="1"/>
  <c r="Y1562" i="14"/>
  <c r="AF1562" i="14" s="1"/>
  <c r="Y1713" i="14"/>
  <c r="AF1713" i="14" s="1"/>
  <c r="Y1894" i="14"/>
  <c r="AF1894" i="14" s="1"/>
  <c r="Y2104" i="14"/>
  <c r="AF2104" i="14" s="1"/>
  <c r="Y2560" i="14"/>
  <c r="AF2560" i="14" s="1"/>
  <c r="Y2679" i="14"/>
  <c r="AF2679" i="14" s="1"/>
  <c r="Y3381" i="14"/>
  <c r="AF3381" i="14" s="1"/>
  <c r="Y3629" i="14"/>
  <c r="AF3629" i="14" s="1"/>
  <c r="Y3929" i="14"/>
  <c r="AF3929" i="14" s="1"/>
  <c r="Y4258" i="14"/>
  <c r="AF4258" i="14" s="1"/>
  <c r="Y4385" i="14"/>
  <c r="AF4385" i="14" s="1"/>
  <c r="Y4915" i="14"/>
  <c r="AF4915" i="14" s="1"/>
  <c r="Y4991" i="14"/>
  <c r="AF4991" i="14" s="1"/>
  <c r="Y5257" i="14"/>
  <c r="AF5257" i="14" s="1"/>
  <c r="Y192" i="14"/>
  <c r="AF192" i="14" s="1"/>
  <c r="Y241" i="14"/>
  <c r="AF241" i="14" s="1"/>
  <c r="Y818" i="14"/>
  <c r="AF818" i="14" s="1"/>
  <c r="Y1661" i="14"/>
  <c r="AF1661" i="14" s="1"/>
  <c r="Y1820" i="14"/>
  <c r="AF1820" i="14" s="1"/>
  <c r="Y2279" i="14"/>
  <c r="AF2279" i="14" s="1"/>
  <c r="Y2451" i="14"/>
  <c r="AF2451" i="14" s="1"/>
  <c r="Y2601" i="14"/>
  <c r="AF2601" i="14" s="1"/>
  <c r="Y3255" i="14"/>
  <c r="AF3255" i="14" s="1"/>
  <c r="Y3449" i="14"/>
  <c r="AF3449" i="14" s="1"/>
  <c r="Y3630" i="14"/>
  <c r="AF3630" i="14" s="1"/>
  <c r="Y4121" i="14"/>
  <c r="AF4121" i="14" s="1"/>
  <c r="Y4303" i="14"/>
  <c r="AF4303" i="14" s="1"/>
  <c r="Y4916" i="14"/>
  <c r="AF4916" i="14" s="1"/>
  <c r="Y5118" i="14"/>
  <c r="AF5118" i="14" s="1"/>
  <c r="Y5303" i="14"/>
  <c r="AF5303" i="14" s="1"/>
  <c r="Y5670" i="14"/>
  <c r="AF5670" i="14" s="1"/>
  <c r="Y5724" i="14"/>
  <c r="AF5724" i="14" s="1"/>
  <c r="Y120" i="14"/>
  <c r="AF120" i="14" s="1"/>
  <c r="Y379" i="14"/>
  <c r="AF379" i="14" s="1"/>
  <c r="Y927" i="14"/>
  <c r="AF927" i="14" s="1"/>
  <c r="Y1330" i="14"/>
  <c r="AF1330" i="14" s="1"/>
  <c r="Y1476" i="14"/>
  <c r="AF1476" i="14" s="1"/>
  <c r="Y1714" i="14"/>
  <c r="AF1714" i="14" s="1"/>
  <c r="Y1821" i="14"/>
  <c r="AF1821" i="14" s="1"/>
  <c r="Y1979" i="14"/>
  <c r="AF1979" i="14" s="1"/>
  <c r="Y2642" i="14"/>
  <c r="AF2642" i="14" s="1"/>
  <c r="Y3320" i="14"/>
  <c r="AF3320" i="14" s="1"/>
  <c r="Y3930" i="14"/>
  <c r="AF3930" i="14" s="1"/>
  <c r="Y4259" i="14"/>
  <c r="AF4259" i="14" s="1"/>
  <c r="Y4917" i="14"/>
  <c r="AF4917" i="14" s="1"/>
  <c r="Y4992" i="14"/>
  <c r="AF4992" i="14" s="1"/>
  <c r="Y5321" i="14"/>
  <c r="AF5321" i="14" s="1"/>
  <c r="Y5442" i="14"/>
  <c r="AF5442" i="14" s="1"/>
  <c r="Y5569" i="14"/>
  <c r="AF5569" i="14" s="1"/>
  <c r="Y121" i="14"/>
  <c r="AF121" i="14" s="1"/>
  <c r="Y380" i="14"/>
  <c r="AF380" i="14" s="1"/>
  <c r="Y485" i="14"/>
  <c r="AF485" i="14" s="1"/>
  <c r="Y1062" i="14"/>
  <c r="AF1062" i="14" s="1"/>
  <c r="Y1272" i="14"/>
  <c r="AF1272" i="14" s="1"/>
  <c r="Y1856" i="14"/>
  <c r="AF1856" i="14" s="1"/>
  <c r="Y2343" i="14"/>
  <c r="AF2343" i="14" s="1"/>
  <c r="Y2561" i="14"/>
  <c r="AF2561" i="14" s="1"/>
  <c r="Y3256" i="14"/>
  <c r="AF3256" i="14" s="1"/>
  <c r="Y3780" i="14"/>
  <c r="AF3780" i="14" s="1"/>
  <c r="Y3931" i="14"/>
  <c r="AF3931" i="14" s="1"/>
  <c r="Y4260" i="14"/>
  <c r="AF4260" i="14" s="1"/>
  <c r="Y4792" i="14"/>
  <c r="AF4792" i="14" s="1"/>
  <c r="Y4918" i="14"/>
  <c r="AF4918" i="14" s="1"/>
  <c r="Y5056" i="14"/>
  <c r="AF5056" i="14" s="1"/>
  <c r="Y122" i="14"/>
  <c r="AF122" i="14" s="1"/>
  <c r="Y700" i="14"/>
  <c r="AF700" i="14" s="1"/>
  <c r="Y819" i="14"/>
  <c r="AF819" i="14" s="1"/>
  <c r="Y928" i="14"/>
  <c r="AF928" i="14" s="1"/>
  <c r="Y1063" i="14"/>
  <c r="AF1063" i="14" s="1"/>
  <c r="Y2030" i="14"/>
  <c r="AF2030" i="14" s="1"/>
  <c r="Y2159" i="14"/>
  <c r="AF2159" i="14" s="1"/>
  <c r="Y2562" i="14"/>
  <c r="AF2562" i="14" s="1"/>
  <c r="Y3062" i="14"/>
  <c r="AF3062" i="14" s="1"/>
  <c r="Y3321" i="14"/>
  <c r="AF3321" i="14" s="1"/>
  <c r="Y3725" i="14"/>
  <c r="AF3725" i="14" s="1"/>
  <c r="Y4261" i="14"/>
  <c r="AF4261" i="14" s="1"/>
  <c r="Y4585" i="14"/>
  <c r="AF4585" i="14" s="1"/>
  <c r="Y4919" i="14"/>
  <c r="AF4919" i="14" s="1"/>
  <c r="Y5057" i="14"/>
  <c r="AF5057" i="14" s="1"/>
  <c r="Y5387" i="14"/>
  <c r="AF5387" i="14" s="1"/>
  <c r="Y123" i="14"/>
  <c r="AF123" i="14" s="1"/>
  <c r="Y242" i="14"/>
  <c r="AF242" i="14" s="1"/>
  <c r="Y486" i="14"/>
  <c r="AF486" i="14" s="1"/>
  <c r="Y548" i="14"/>
  <c r="AF548" i="14" s="1"/>
  <c r="Y820" i="14"/>
  <c r="AF820" i="14" s="1"/>
  <c r="Y986" i="14"/>
  <c r="AF986" i="14" s="1"/>
  <c r="Y1425" i="14"/>
  <c r="AF1425" i="14" s="1"/>
  <c r="Y1715" i="14"/>
  <c r="AF1715" i="14" s="1"/>
  <c r="Y2105" i="14"/>
  <c r="AF2105" i="14" s="1"/>
  <c r="Y2242" i="14"/>
  <c r="AF2242" i="14" s="1"/>
  <c r="Y2400" i="14"/>
  <c r="AF2400" i="14" s="1"/>
  <c r="Y2958" i="14"/>
  <c r="AF2958" i="14" s="1"/>
  <c r="Y3003" i="14"/>
  <c r="AF3003" i="14" s="1"/>
  <c r="Y3345" i="14"/>
  <c r="AF3345" i="14" s="1"/>
  <c r="Y3582" i="14"/>
  <c r="AF3582" i="14" s="1"/>
  <c r="Y4015" i="14"/>
  <c r="AF4015" i="14" s="1"/>
  <c r="Y4586" i="14"/>
  <c r="AF4586" i="14" s="1"/>
  <c r="Y4729" i="14"/>
  <c r="AF4729" i="14" s="1"/>
  <c r="Y4920" i="14"/>
  <c r="AF4920" i="14" s="1"/>
  <c r="Y5322" i="14"/>
  <c r="AF5322" i="14" s="1"/>
  <c r="Y124" i="14"/>
  <c r="AF124" i="14" s="1"/>
  <c r="Y313" i="14"/>
  <c r="AF313" i="14" s="1"/>
  <c r="Y487" i="14"/>
  <c r="AF487" i="14" s="1"/>
  <c r="Y754" i="14"/>
  <c r="AF754" i="14" s="1"/>
  <c r="Y895" i="14"/>
  <c r="AF895" i="14" s="1"/>
  <c r="Y987" i="14"/>
  <c r="AF987" i="14" s="1"/>
  <c r="Y1064" i="14"/>
  <c r="AF1064" i="14" s="1"/>
  <c r="Y1530" i="14"/>
  <c r="AF1530" i="14" s="1"/>
  <c r="Y1662" i="14"/>
  <c r="AF1662" i="14" s="1"/>
  <c r="Y1980" i="14"/>
  <c r="AF1980" i="14" s="1"/>
  <c r="Y2106" i="14"/>
  <c r="AF2106" i="14" s="1"/>
  <c r="Y2280" i="14"/>
  <c r="AF2280" i="14" s="1"/>
  <c r="Y2563" i="14"/>
  <c r="AF2563" i="14" s="1"/>
  <c r="Y2906" i="14"/>
  <c r="AF2906" i="14" s="1"/>
  <c r="Y3322" i="14"/>
  <c r="AF3322" i="14" s="1"/>
  <c r="Y3726" i="14"/>
  <c r="AF3726" i="14" s="1"/>
  <c r="Y4262" i="14"/>
  <c r="AF4262" i="14" s="1"/>
  <c r="Y4587" i="14"/>
  <c r="AF4587" i="14" s="1"/>
  <c r="Y4730" i="14"/>
  <c r="AF4730" i="14" s="1"/>
  <c r="Y5058" i="14"/>
  <c r="AF5058" i="14" s="1"/>
  <c r="Y5570" i="14"/>
  <c r="AF5570" i="14" s="1"/>
  <c r="Y125" i="14"/>
  <c r="AF125" i="14" s="1"/>
  <c r="Y314" i="14"/>
  <c r="AF314" i="14" s="1"/>
  <c r="Y549" i="14"/>
  <c r="AF549" i="14" s="1"/>
  <c r="Y630" i="14"/>
  <c r="AF630" i="14" s="1"/>
  <c r="Y821" i="14"/>
  <c r="AF821" i="14" s="1"/>
  <c r="Y1122" i="14"/>
  <c r="AF1122" i="14" s="1"/>
  <c r="Y1426" i="14"/>
  <c r="AF1426" i="14" s="1"/>
  <c r="Y1563" i="14"/>
  <c r="AF1563" i="14" s="1"/>
  <c r="Y2107" i="14"/>
  <c r="AF2107" i="14" s="1"/>
  <c r="Y2243" i="14"/>
  <c r="AF2243" i="14" s="1"/>
  <c r="Y2602" i="14"/>
  <c r="AF2602" i="14" s="1"/>
  <c r="Y2907" i="14"/>
  <c r="AF2907" i="14" s="1"/>
  <c r="Y3063" i="14"/>
  <c r="AF3063" i="14" s="1"/>
  <c r="Y3450" i="14"/>
  <c r="AF3450" i="14" s="1"/>
  <c r="Y3932" i="14"/>
  <c r="AF3932" i="14" s="1"/>
  <c r="Y4355" i="14"/>
  <c r="AF4355" i="14" s="1"/>
  <c r="Y4588" i="14"/>
  <c r="AF4588" i="14" s="1"/>
  <c r="Y5119" i="14"/>
  <c r="AF5119" i="14" s="1"/>
  <c r="Y5571" i="14"/>
  <c r="AF5571" i="14" s="1"/>
  <c r="Y488" i="14"/>
  <c r="AF488" i="14" s="1"/>
  <c r="Y929" i="14"/>
  <c r="AF929" i="14" s="1"/>
  <c r="Y1427" i="14"/>
  <c r="AF1427" i="14" s="1"/>
  <c r="Y1716" i="14"/>
  <c r="AF1716" i="14" s="1"/>
  <c r="Y1895" i="14"/>
  <c r="AF1895" i="14" s="1"/>
  <c r="Y2108" i="14"/>
  <c r="AF2108" i="14" s="1"/>
  <c r="Y2189" i="14"/>
  <c r="AF2189" i="14" s="1"/>
  <c r="Y2401" i="14"/>
  <c r="AF2401" i="14" s="1"/>
  <c r="Y2908" i="14"/>
  <c r="AF2908" i="14" s="1"/>
  <c r="Y3004" i="14"/>
  <c r="AF3004" i="14" s="1"/>
  <c r="Y3583" i="14"/>
  <c r="AF3583" i="14" s="1"/>
  <c r="Y3933" i="14"/>
  <c r="AF3933" i="14" s="1"/>
  <c r="Y4016" i="14"/>
  <c r="AF4016" i="14" s="1"/>
  <c r="Y4589" i="14"/>
  <c r="AF4589" i="14" s="1"/>
  <c r="Y4684" i="14"/>
  <c r="AF4684" i="14" s="1"/>
  <c r="Y5120" i="14"/>
  <c r="AF5120" i="14" s="1"/>
  <c r="Y5572" i="14"/>
  <c r="AF5572" i="14" s="1"/>
  <c r="Y5725" i="14"/>
  <c r="AF5725" i="14" s="1"/>
  <c r="Y126" i="14"/>
  <c r="AF126" i="14" s="1"/>
  <c r="Y381" i="14"/>
  <c r="AF381" i="14" s="1"/>
  <c r="Y489" i="14"/>
  <c r="AF489" i="14" s="1"/>
  <c r="Y1202" i="14"/>
  <c r="AF1202" i="14" s="1"/>
  <c r="Y2402" i="14"/>
  <c r="AF2402" i="14" s="1"/>
  <c r="Y2564" i="14"/>
  <c r="AF2564" i="14" s="1"/>
  <c r="Y2718" i="14"/>
  <c r="AF2718" i="14" s="1"/>
  <c r="Y3631" i="14"/>
  <c r="AF3631" i="14" s="1"/>
  <c r="Y3781" i="14"/>
  <c r="AF3781" i="14" s="1"/>
  <c r="Y3934" i="14"/>
  <c r="AF3934" i="14" s="1"/>
  <c r="Y4590" i="14"/>
  <c r="AF4590" i="14" s="1"/>
  <c r="Y4793" i="14"/>
  <c r="AF4793" i="14" s="1"/>
  <c r="Y4993" i="14"/>
  <c r="AF4993" i="14" s="1"/>
  <c r="Y5121" i="14"/>
  <c r="AF5121" i="14" s="1"/>
  <c r="Y127" i="14"/>
  <c r="AF127" i="14" s="1"/>
  <c r="Y631" i="14"/>
  <c r="AF631" i="14" s="1"/>
  <c r="Y755" i="14"/>
  <c r="AF755" i="14" s="1"/>
  <c r="Y1273" i="14"/>
  <c r="AF1273" i="14" s="1"/>
  <c r="Y1477" i="14"/>
  <c r="AF1477" i="14" s="1"/>
  <c r="Y2281" i="14"/>
  <c r="AF2281" i="14" s="1"/>
  <c r="Y2774" i="14"/>
  <c r="AF2774" i="14" s="1"/>
  <c r="Y2909" i="14"/>
  <c r="AF2909" i="14" s="1"/>
  <c r="Y3116" i="14"/>
  <c r="AF3116" i="14" s="1"/>
  <c r="Y3451" i="14"/>
  <c r="AF3451" i="14" s="1"/>
  <c r="Y3584" i="14"/>
  <c r="AF3584" i="14" s="1"/>
  <c r="Y4263" i="14"/>
  <c r="AF4263" i="14" s="1"/>
  <c r="Y4447" i="14"/>
  <c r="AF4447" i="14" s="1"/>
  <c r="Y4921" i="14"/>
  <c r="AF4921" i="14" s="1"/>
  <c r="Y490" i="14"/>
  <c r="AF490" i="14" s="1"/>
  <c r="Y1981" i="14"/>
  <c r="AF1981" i="14" s="1"/>
  <c r="Y2344" i="14"/>
  <c r="AF2344" i="14" s="1"/>
  <c r="Y2428" i="14"/>
  <c r="AF2428" i="14" s="1"/>
  <c r="Y2775" i="14"/>
  <c r="AF2775" i="14" s="1"/>
  <c r="Y2910" i="14"/>
  <c r="AF2910" i="14" s="1"/>
  <c r="Y3257" i="14"/>
  <c r="AF3257" i="14" s="1"/>
  <c r="Y3585" i="14"/>
  <c r="AF3585" i="14" s="1"/>
  <c r="Y3782" i="14"/>
  <c r="AF3782" i="14" s="1"/>
  <c r="Y4264" i="14"/>
  <c r="AF4264" i="14" s="1"/>
  <c r="Y4591" i="14"/>
  <c r="AF4591" i="14" s="1"/>
  <c r="Y5258" i="14"/>
  <c r="AF5258" i="14" s="1"/>
  <c r="Y128" i="14"/>
  <c r="AF128" i="14" s="1"/>
  <c r="Y243" i="14"/>
  <c r="AF243" i="14" s="1"/>
  <c r="Y491" i="14"/>
  <c r="AF491" i="14" s="1"/>
  <c r="Y550" i="14"/>
  <c r="AF550" i="14" s="1"/>
  <c r="Y822" i="14"/>
  <c r="AF822" i="14" s="1"/>
  <c r="Y1203" i="14"/>
  <c r="AF1203" i="14" s="1"/>
  <c r="Y1663" i="14"/>
  <c r="AF1663" i="14" s="1"/>
  <c r="Y1775" i="14"/>
  <c r="AF1775" i="14" s="1"/>
  <c r="Y1982" i="14"/>
  <c r="AF1982" i="14" s="1"/>
  <c r="Y2160" i="14"/>
  <c r="AF2160" i="14" s="1"/>
  <c r="Y2282" i="14"/>
  <c r="AF2282" i="14" s="1"/>
  <c r="Y2643" i="14"/>
  <c r="AF2643" i="14" s="1"/>
  <c r="Y3258" i="14"/>
  <c r="AF3258" i="14" s="1"/>
  <c r="Y3586" i="14"/>
  <c r="AF3586" i="14" s="1"/>
  <c r="Y4062" i="14"/>
  <c r="AF4062" i="14" s="1"/>
  <c r="Y4386" i="14"/>
  <c r="AF4386" i="14" s="1"/>
  <c r="Y4592" i="14"/>
  <c r="AF4592" i="14" s="1"/>
  <c r="Y4922" i="14"/>
  <c r="AF4922" i="14" s="1"/>
  <c r="Y5323" i="14"/>
  <c r="AF5323" i="14" s="1"/>
  <c r="Y5573" i="14"/>
  <c r="AF5573" i="14" s="1"/>
  <c r="Y5671" i="14"/>
  <c r="AF5671" i="14" s="1"/>
  <c r="Y129" i="14"/>
  <c r="AF129" i="14" s="1"/>
  <c r="Y988" i="14"/>
  <c r="AF988" i="14" s="1"/>
  <c r="Y1274" i="14"/>
  <c r="AF1274" i="14" s="1"/>
  <c r="Y1428" i="14"/>
  <c r="Y1664" i="14"/>
  <c r="AF1664" i="14" s="1"/>
  <c r="Y2345" i="14"/>
  <c r="AF2345" i="14" s="1"/>
  <c r="Y2565" i="14"/>
  <c r="AF2565" i="14" s="1"/>
  <c r="Y2911" i="14"/>
  <c r="AF2911" i="14" s="1"/>
  <c r="Y3005" i="14"/>
  <c r="AF3005" i="14" s="1"/>
  <c r="Y3382" i="14"/>
  <c r="AF3382" i="14" s="1"/>
  <c r="Y3935" i="14"/>
  <c r="AF3935" i="14" s="1"/>
  <c r="Y4387" i="14"/>
  <c r="AF4387" i="14" s="1"/>
  <c r="Y4593" i="14"/>
  <c r="AF4593" i="14" s="1"/>
  <c r="Y4685" i="14"/>
  <c r="AF4685" i="14" s="1"/>
  <c r="Y5259" i="14"/>
  <c r="AF5259" i="14" s="1"/>
  <c r="Y5574" i="14"/>
  <c r="AF5574" i="14" s="1"/>
  <c r="Y130" i="14"/>
  <c r="AF130" i="14" s="1"/>
  <c r="Y989" i="14"/>
  <c r="AF989" i="14" s="1"/>
  <c r="Y1429" i="14"/>
  <c r="AF1429" i="14" s="1"/>
  <c r="Y1746" i="14"/>
  <c r="AF1746" i="14" s="1"/>
  <c r="Y2346" i="14"/>
  <c r="AF2346" i="14" s="1"/>
  <c r="Y2912" i="14"/>
  <c r="AF2912" i="14" s="1"/>
  <c r="Y2979" i="14"/>
  <c r="AF2979" i="14" s="1"/>
  <c r="Y3346" i="14"/>
  <c r="AF3346" i="14" s="1"/>
  <c r="Y4017" i="14"/>
  <c r="AF4017" i="14" s="1"/>
  <c r="Y4594" i="14"/>
  <c r="AF4594" i="14" s="1"/>
  <c r="Y4662" i="14"/>
  <c r="AF4662" i="14" s="1"/>
  <c r="Y5260" i="14"/>
  <c r="AF5260" i="14" s="1"/>
  <c r="Y5443" i="14"/>
  <c r="AF5443" i="14" s="1"/>
  <c r="Y5575" i="14"/>
  <c r="AF5575" i="14" s="1"/>
  <c r="Y990" i="14"/>
  <c r="AF990" i="14" s="1"/>
  <c r="Y3259" i="14"/>
  <c r="AF3259" i="14" s="1"/>
  <c r="Y3323" i="14"/>
  <c r="AF3323" i="14" s="1"/>
  <c r="Y3936" i="14"/>
  <c r="AF3936" i="14" s="1"/>
  <c r="Y3989" i="14"/>
  <c r="AF3989" i="14" s="1"/>
  <c r="Y4265" i="14"/>
  <c r="AF4265" i="14" s="1"/>
  <c r="Y4923" i="14"/>
  <c r="AF4923" i="14" s="1"/>
  <c r="Y4994" i="14"/>
  <c r="AF4994" i="14" s="1"/>
  <c r="Y5444" i="14"/>
  <c r="AF5444" i="14" s="1"/>
  <c r="Y5576" i="14"/>
  <c r="AF5576" i="14" s="1"/>
  <c r="Y437" i="14"/>
  <c r="AF437" i="14" s="1"/>
  <c r="Y1123" i="14"/>
  <c r="AF1123" i="14" s="1"/>
  <c r="Y1275" i="14"/>
  <c r="AF1275" i="14" s="1"/>
  <c r="Y1430" i="14"/>
  <c r="AF1430" i="14" s="1"/>
  <c r="Y1983" i="14"/>
  <c r="AF1983" i="14" s="1"/>
  <c r="Y2776" i="14"/>
  <c r="AF2776" i="14" s="1"/>
  <c r="Y2913" i="14"/>
  <c r="AF2913" i="14" s="1"/>
  <c r="Y3117" i="14"/>
  <c r="AF3117" i="14" s="1"/>
  <c r="Y3452" i="14"/>
  <c r="AF3452" i="14" s="1"/>
  <c r="Y3587" i="14"/>
  <c r="AF3587" i="14" s="1"/>
  <c r="Y3937" i="14"/>
  <c r="AF3937" i="14" s="1"/>
  <c r="Y4448" i="14"/>
  <c r="AF4448" i="14" s="1"/>
  <c r="Y4595" i="14"/>
  <c r="AF4595" i="14" s="1"/>
  <c r="Y5122" i="14"/>
  <c r="AF5122" i="14" s="1"/>
  <c r="Y5261" i="14"/>
  <c r="AF5261" i="14" s="1"/>
  <c r="Y5726" i="14"/>
  <c r="AF5726" i="14" s="1"/>
  <c r="Y131" i="14"/>
  <c r="Y632" i="14"/>
  <c r="AF632" i="14" s="1"/>
  <c r="Y823" i="14"/>
  <c r="AF823" i="14" s="1"/>
  <c r="Y1124" i="14"/>
  <c r="AF1124" i="14" s="1"/>
  <c r="Y1276" i="14"/>
  <c r="AF1276" i="14" s="1"/>
  <c r="Y1564" i="14"/>
  <c r="AF1564" i="14" s="1"/>
  <c r="Y1717" i="14"/>
  <c r="AF1717" i="14" s="1"/>
  <c r="Y1822" i="14"/>
  <c r="AF1822" i="14" s="1"/>
  <c r="Y1896" i="14"/>
  <c r="AF1896" i="14" s="1"/>
  <c r="Y2109" i="14"/>
  <c r="AF2109" i="14" s="1"/>
  <c r="Y2283" i="14"/>
  <c r="AF2283" i="14" s="1"/>
  <c r="Y2566" i="14"/>
  <c r="AF2566" i="14" s="1"/>
  <c r="Y2644" i="14"/>
  <c r="AF2644" i="14" s="1"/>
  <c r="Y3260" i="14"/>
  <c r="AF3260" i="14" s="1"/>
  <c r="Y3588" i="14"/>
  <c r="AF3588" i="14" s="1"/>
  <c r="Y4063" i="14"/>
  <c r="AF4063" i="14" s="1"/>
  <c r="Y4356" i="14"/>
  <c r="AF4356" i="14" s="1"/>
  <c r="Y4686" i="14"/>
  <c r="AF4686" i="14" s="1"/>
  <c r="Y4924" i="14"/>
  <c r="AF4924" i="14" s="1"/>
  <c r="Y5262" i="14"/>
  <c r="AF5262" i="14" s="1"/>
  <c r="Y132" i="14"/>
  <c r="AF132" i="14" s="1"/>
  <c r="Y438" i="14"/>
  <c r="AF438" i="14" s="1"/>
  <c r="Y633" i="14"/>
  <c r="AF633" i="14" s="1"/>
  <c r="Y1065" i="14"/>
  <c r="AF1065" i="14" s="1"/>
  <c r="Y1431" i="14"/>
  <c r="AF1431" i="14" s="1"/>
  <c r="Y1582" i="14"/>
  <c r="AF1582" i="14" s="1"/>
  <c r="Y2347" i="14"/>
  <c r="AF2347" i="14" s="1"/>
  <c r="Y2777" i="14"/>
  <c r="AF2777" i="14" s="1"/>
  <c r="Y3118" i="14"/>
  <c r="AF3118" i="14" s="1"/>
  <c r="Y3261" i="14"/>
  <c r="AF3261" i="14" s="1"/>
  <c r="Y4122" i="14"/>
  <c r="AF4122" i="14" s="1"/>
  <c r="Y4266" i="14"/>
  <c r="AF4266" i="14" s="1"/>
  <c r="Y4634" i="14"/>
  <c r="AF4634" i="14" s="1"/>
  <c r="Y5123" i="14"/>
  <c r="AF5123" i="14" s="1"/>
  <c r="Y5263" i="14"/>
  <c r="AF5263" i="14" s="1"/>
  <c r="Y244" i="14"/>
  <c r="AF244" i="14" s="1"/>
  <c r="Y756" i="14"/>
  <c r="AF756" i="14" s="1"/>
  <c r="Y824" i="14"/>
  <c r="AF824" i="14" s="1"/>
  <c r="Y1432" i="14"/>
  <c r="AF1432" i="14" s="1"/>
  <c r="Y1665" i="14"/>
  <c r="AF1665" i="14" s="1"/>
  <c r="Y1823" i="14"/>
  <c r="Y2680" i="14"/>
  <c r="AF2680" i="14" s="1"/>
  <c r="Y2798" i="14"/>
  <c r="AF2798" i="14" s="1"/>
  <c r="Y3262" i="14"/>
  <c r="AF3262" i="14" s="1"/>
  <c r="Y3589" i="14"/>
  <c r="AF3589" i="14" s="1"/>
  <c r="Y3684" i="14"/>
  <c r="AF3684" i="14" s="1"/>
  <c r="Y4064" i="14"/>
  <c r="AF4064" i="14" s="1"/>
  <c r="Y4474" i="14"/>
  <c r="AF4474" i="14" s="1"/>
  <c r="Y5014" i="14"/>
  <c r="AF5014" i="14" s="1"/>
  <c r="Y5059" i="14"/>
  <c r="AF5059" i="14" s="1"/>
  <c r="Y5264" i="14"/>
  <c r="AF5264" i="14" s="1"/>
  <c r="Y551" i="14"/>
  <c r="AF551" i="14" s="1"/>
  <c r="Y634" i="14"/>
  <c r="AF634" i="14" s="1"/>
  <c r="Y896" i="14"/>
  <c r="AF896" i="14" s="1"/>
  <c r="Y1277" i="14"/>
  <c r="AF1277" i="14" s="1"/>
  <c r="Y1984" i="14"/>
  <c r="AF1984" i="14" s="1"/>
  <c r="Y2284" i="14"/>
  <c r="AF2284" i="14" s="1"/>
  <c r="Y2645" i="14"/>
  <c r="AF2645" i="14" s="1"/>
  <c r="Y2778" i="14"/>
  <c r="AF2778" i="14" s="1"/>
  <c r="Y2914" i="14"/>
  <c r="AF2914" i="14" s="1"/>
  <c r="Y3263" i="14"/>
  <c r="AF3263" i="14" s="1"/>
  <c r="Y3783" i="14"/>
  <c r="AF3783" i="14" s="1"/>
  <c r="Y4267" i="14"/>
  <c r="AF4267" i="14" s="1"/>
  <c r="Y4731" i="14"/>
  <c r="AF4731" i="14" s="1"/>
  <c r="Y4925" i="14"/>
  <c r="AF4925" i="14" s="1"/>
  <c r="Y5265" i="14"/>
  <c r="AF5265" i="14" s="1"/>
  <c r="Y133" i="14"/>
  <c r="AF133" i="14" s="1"/>
  <c r="Y315" i="14"/>
  <c r="AF315" i="14" s="1"/>
  <c r="Y1204" i="14"/>
  <c r="AF1204" i="14" s="1"/>
  <c r="Y1433" i="14"/>
  <c r="AF1433" i="14" s="1"/>
  <c r="Y1583" i="14"/>
  <c r="AF1583" i="14" s="1"/>
  <c r="Y2348" i="14"/>
  <c r="AF2348" i="14" s="1"/>
  <c r="Y2646" i="14"/>
  <c r="AF2646" i="14" s="1"/>
  <c r="Y3264" i="14"/>
  <c r="AF3264" i="14" s="1"/>
  <c r="Y3324" i="14"/>
  <c r="AF3324" i="14" s="1"/>
  <c r="Y3590" i="14"/>
  <c r="AF3590" i="14" s="1"/>
  <c r="Y3784" i="14"/>
  <c r="AF3784" i="14" s="1"/>
  <c r="Y4449" i="14"/>
  <c r="AF4449" i="14" s="1"/>
  <c r="Y4596" i="14"/>
  <c r="AF4596" i="14" s="1"/>
  <c r="Y4926" i="14"/>
  <c r="AF4926" i="14" s="1"/>
  <c r="Y5266" i="14"/>
  <c r="AF5266" i="14" s="1"/>
  <c r="Y316" i="14"/>
  <c r="AF316" i="14" s="1"/>
  <c r="Y492" i="14"/>
  <c r="AF492" i="14" s="1"/>
  <c r="Y635" i="14"/>
  <c r="AF635" i="14" s="1"/>
  <c r="Y825" i="14"/>
  <c r="AF825" i="14" s="1"/>
  <c r="Y991" i="14"/>
  <c r="AF991" i="14" s="1"/>
  <c r="Y1125" i="14"/>
  <c r="AF1125" i="14" s="1"/>
  <c r="Y1434" i="14"/>
  <c r="AF1434" i="14" s="1"/>
  <c r="Y1776" i="14"/>
  <c r="AF1776" i="14" s="1"/>
  <c r="Y1897" i="14"/>
  <c r="AF1897" i="14" s="1"/>
  <c r="Y2244" i="14"/>
  <c r="AF2244" i="14" s="1"/>
  <c r="Y2719" i="14"/>
  <c r="AF2719" i="14" s="1"/>
  <c r="Y2959" i="14"/>
  <c r="AF2959" i="14" s="1"/>
  <c r="Y3383" i="14"/>
  <c r="AF3383" i="14" s="1"/>
  <c r="Y3685" i="14"/>
  <c r="AF3685" i="14" s="1"/>
  <c r="Y4268" i="14"/>
  <c r="AF4268" i="14" s="1"/>
  <c r="Y4794" i="14"/>
  <c r="AF4794" i="14" s="1"/>
  <c r="Y5267" i="14"/>
  <c r="AF5267" i="14" s="1"/>
  <c r="Y5388" i="14"/>
  <c r="AF5388" i="14" s="1"/>
  <c r="Y317" i="14"/>
  <c r="AF317" i="14" s="1"/>
  <c r="Y439" i="14"/>
  <c r="AF439" i="14" s="1"/>
  <c r="Y757" i="14"/>
  <c r="AF757" i="14" s="1"/>
  <c r="Y897" i="14"/>
  <c r="AF897" i="14" s="1"/>
  <c r="Y1278" i="14"/>
  <c r="AF1278" i="14" s="1"/>
  <c r="Y1565" i="14"/>
  <c r="AF1565" i="14" s="1"/>
  <c r="Y1666" i="14"/>
  <c r="AF1666" i="14" s="1"/>
  <c r="Y1824" i="14"/>
  <c r="AF1824" i="14" s="1"/>
  <c r="Y2110" i="14"/>
  <c r="AF2110" i="14" s="1"/>
  <c r="Y2603" i="14"/>
  <c r="AF2603" i="14" s="1"/>
  <c r="Y3006" i="14"/>
  <c r="AF3006" i="14" s="1"/>
  <c r="Y3384" i="14"/>
  <c r="AF3384" i="14" s="1"/>
  <c r="Y3938" i="14"/>
  <c r="AF3938" i="14" s="1"/>
  <c r="Y4269" i="14"/>
  <c r="AF4269" i="14" s="1"/>
  <c r="Y4732" i="14"/>
  <c r="AF4732" i="14" s="1"/>
  <c r="Y4970" i="14"/>
  <c r="AF4970" i="14" s="1"/>
  <c r="Y5060" i="14"/>
  <c r="AF5060" i="14" s="1"/>
  <c r="Y5389" i="14"/>
  <c r="AF5389" i="14" s="1"/>
  <c r="Y193" i="14"/>
  <c r="AF193" i="14" s="1"/>
  <c r="Y318" i="14"/>
  <c r="AF318" i="14" s="1"/>
  <c r="Y493" i="14"/>
  <c r="AF493" i="14" s="1"/>
  <c r="Y701" i="14"/>
  <c r="AF701" i="14" s="1"/>
  <c r="Y930" i="14"/>
  <c r="AF930" i="14" s="1"/>
  <c r="Y992" i="14"/>
  <c r="AF992" i="14" s="1"/>
  <c r="Y1310" i="14"/>
  <c r="AF1310" i="14" s="1"/>
  <c r="Y1478" i="14"/>
  <c r="AF1478" i="14" s="1"/>
  <c r="Y1718" i="14"/>
  <c r="AF1718" i="14" s="1"/>
  <c r="Y1857" i="14"/>
  <c r="AF1857" i="14" s="1"/>
  <c r="Y2779" i="14"/>
  <c r="AF2779" i="14" s="1"/>
  <c r="Y2915" i="14"/>
  <c r="AF2915" i="14" s="1"/>
  <c r="Y3453" i="14"/>
  <c r="AF3453" i="14" s="1"/>
  <c r="Y3591" i="14"/>
  <c r="AF3591" i="14" s="1"/>
  <c r="Y4123" i="14"/>
  <c r="AF4123" i="14" s="1"/>
  <c r="Y4270" i="14"/>
  <c r="AF4270" i="14" s="1"/>
  <c r="Y4795" i="14"/>
  <c r="AF4795" i="14" s="1"/>
  <c r="Y4927" i="14"/>
  <c r="AF4927" i="14" s="1"/>
  <c r="Y5268" i="14"/>
  <c r="AF5268" i="14" s="1"/>
  <c r="Y5727" i="14"/>
  <c r="AF5727" i="14" s="1"/>
  <c r="Y245" i="14"/>
  <c r="AF245" i="14" s="1"/>
  <c r="Y898" i="14"/>
  <c r="AF898" i="14" s="1"/>
  <c r="Y1066" i="14"/>
  <c r="AF1066" i="14" s="1"/>
  <c r="Y1279" i="14"/>
  <c r="AF1279" i="14" s="1"/>
  <c r="Y1531" i="14"/>
  <c r="AF1531" i="14" s="1"/>
  <c r="Y2567" i="14"/>
  <c r="AF2567" i="14" s="1"/>
  <c r="Y2720" i="14"/>
  <c r="AF2720" i="14" s="1"/>
  <c r="Y2916" i="14"/>
  <c r="AF2916" i="14" s="1"/>
  <c r="Y3785" i="14"/>
  <c r="AF3785" i="14" s="1"/>
  <c r="Y3939" i="14"/>
  <c r="AF3939" i="14" s="1"/>
  <c r="Y4450" i="14"/>
  <c r="AF4450" i="14" s="1"/>
  <c r="Y4928" i="14"/>
  <c r="AF4928" i="14" s="1"/>
  <c r="Y5445" i="14"/>
  <c r="AF5445" i="14" s="1"/>
  <c r="Y5577" i="14"/>
  <c r="AF5577" i="14" s="1"/>
  <c r="Y134" i="14"/>
  <c r="AF134" i="14" s="1"/>
  <c r="Y246" i="14"/>
  <c r="AF246" i="14" s="1"/>
  <c r="Y1435" i="14"/>
  <c r="AF1435" i="14" s="1"/>
  <c r="Y1667" i="14"/>
  <c r="Y2031" i="14"/>
  <c r="AF2031" i="14" s="1"/>
  <c r="Y2111" i="14"/>
  <c r="AF2111" i="14" s="1"/>
  <c r="Y2403" i="14"/>
  <c r="AF2403" i="14" s="1"/>
  <c r="Y2780" i="14"/>
  <c r="AF2780" i="14" s="1"/>
  <c r="Y2917" i="14"/>
  <c r="AF2917" i="14" s="1"/>
  <c r="Y3786" i="14"/>
  <c r="AF3786" i="14" s="1"/>
  <c r="Y3940" i="14"/>
  <c r="AF3940" i="14" s="1"/>
  <c r="Y4124" i="14"/>
  <c r="AF4124" i="14" s="1"/>
  <c r="Y4796" i="14"/>
  <c r="AF4796" i="14" s="1"/>
  <c r="Y4929" i="14"/>
  <c r="AF4929" i="14" s="1"/>
  <c r="Y5446" i="14"/>
  <c r="AF5446" i="14" s="1"/>
  <c r="Y5728" i="14"/>
  <c r="AF5728" i="14" s="1"/>
  <c r="Y194" i="14"/>
  <c r="AF194" i="14" s="1"/>
  <c r="Y319" i="14"/>
  <c r="AF319" i="14" s="1"/>
  <c r="Y702" i="14"/>
  <c r="AF702" i="14" s="1"/>
  <c r="Y1067" i="14"/>
  <c r="AF1067" i="14" s="1"/>
  <c r="Y1436" i="14"/>
  <c r="AF1436" i="14" s="1"/>
  <c r="Y1985" i="14"/>
  <c r="AF1985" i="14" s="1"/>
  <c r="Y2349" i="14"/>
  <c r="AF2349" i="14" s="1"/>
  <c r="Y2781" i="14"/>
  <c r="AF2781" i="14" s="1"/>
  <c r="Y3119" i="14"/>
  <c r="AF3119" i="14" s="1"/>
  <c r="Y3265" i="14"/>
  <c r="AF3265" i="14" s="1"/>
  <c r="Y3941" i="14"/>
  <c r="AF3941" i="14" s="1"/>
  <c r="Y4597" i="14"/>
  <c r="AF4597" i="14" s="1"/>
  <c r="Y4797" i="14"/>
  <c r="AF4797" i="14" s="1"/>
  <c r="Y4930" i="14"/>
  <c r="AF4930" i="14" s="1"/>
  <c r="Y5578" i="14"/>
  <c r="AF5578" i="14" s="1"/>
  <c r="Y636" i="14"/>
  <c r="AF636" i="14" s="1"/>
  <c r="Y931" i="14"/>
  <c r="AF931" i="14" s="1"/>
  <c r="Y993" i="14"/>
  <c r="AF993" i="14" s="1"/>
  <c r="Y1068" i="14"/>
  <c r="AF1068" i="14" s="1"/>
  <c r="Y1311" i="14"/>
  <c r="AF1311" i="14" s="1"/>
  <c r="Y1584" i="14"/>
  <c r="AF1584" i="14" s="1"/>
  <c r="Y1898" i="14"/>
  <c r="AF1898" i="14" s="1"/>
  <c r="Y2452" i="14"/>
  <c r="AF2452" i="14" s="1"/>
  <c r="Y2647" i="14"/>
  <c r="AF2647" i="14" s="1"/>
  <c r="Y3120" i="14"/>
  <c r="AF3120" i="14" s="1"/>
  <c r="Y3454" i="14"/>
  <c r="AF3454" i="14" s="1"/>
  <c r="Y3592" i="14"/>
  <c r="AF3592" i="14" s="1"/>
  <c r="Y4271" i="14"/>
  <c r="AF4271" i="14" s="1"/>
  <c r="Y4451" i="14"/>
  <c r="AF4451" i="14" s="1"/>
  <c r="Y5124" i="14"/>
  <c r="AF5124" i="14" s="1"/>
  <c r="Y5304" i="14"/>
  <c r="AF5304" i="14" s="1"/>
  <c r="Y5579" i="14"/>
  <c r="AF5579" i="14" s="1"/>
  <c r="Y247" i="14"/>
  <c r="AF247" i="14" s="1"/>
  <c r="Y494" i="14"/>
  <c r="AF494" i="14" s="1"/>
  <c r="Y703" i="14"/>
  <c r="AF703" i="14" s="1"/>
  <c r="Y899" i="14"/>
  <c r="AF899" i="14" s="1"/>
  <c r="Y1126" i="14"/>
  <c r="AF1126" i="14" s="1"/>
  <c r="Y1205" i="14"/>
  <c r="AF1205" i="14" s="1"/>
  <c r="Y1668" i="14"/>
  <c r="AF1668" i="14" s="1"/>
  <c r="Y1825" i="14"/>
  <c r="AF1825" i="14" s="1"/>
  <c r="Y2112" i="14"/>
  <c r="AF2112" i="14" s="1"/>
  <c r="Y2404" i="14"/>
  <c r="AF2404" i="14" s="1"/>
  <c r="Y2960" i="14"/>
  <c r="AF2960" i="14" s="1"/>
  <c r="Y3064" i="14"/>
  <c r="AF3064" i="14" s="1"/>
  <c r="Y3632" i="14"/>
  <c r="AF3632" i="14" s="1"/>
  <c r="Y3727" i="14"/>
  <c r="AF3727" i="14" s="1"/>
  <c r="Y4388" i="14"/>
  <c r="AF4388" i="14" s="1"/>
  <c r="Y4635" i="14"/>
  <c r="AF4635" i="14" s="1"/>
  <c r="Y4971" i="14"/>
  <c r="AF4971" i="14" s="1"/>
  <c r="Y5269" i="14"/>
  <c r="AF5269" i="14" s="1"/>
  <c r="Y195" i="14"/>
  <c r="AF195" i="14" s="1"/>
  <c r="Y248" i="14"/>
  <c r="AF248" i="14" s="1"/>
  <c r="Y495" i="14"/>
  <c r="AF495" i="14" s="1"/>
  <c r="Y704" i="14"/>
  <c r="AF704" i="14" s="1"/>
  <c r="Y1280" i="14"/>
  <c r="AF1280" i="14" s="1"/>
  <c r="Y1479" i="14"/>
  <c r="AF1479" i="14" s="1"/>
  <c r="Y1566" i="14"/>
  <c r="AF1566" i="14" s="1"/>
  <c r="Y1669" i="14"/>
  <c r="AF1669" i="14" s="1"/>
  <c r="Y1986" i="14"/>
  <c r="AF1986" i="14" s="1"/>
  <c r="Y2782" i="14"/>
  <c r="AF2782" i="14" s="1"/>
  <c r="Y2961" i="14"/>
  <c r="AF2961" i="14" s="1"/>
  <c r="Y3787" i="14"/>
  <c r="AF3787" i="14" s="1"/>
  <c r="Y3942" i="14"/>
  <c r="AF3942" i="14" s="1"/>
  <c r="Y4389" i="14"/>
  <c r="AF4389" i="14" s="1"/>
  <c r="Y4598" i="14"/>
  <c r="AF4598" i="14" s="1"/>
  <c r="Y5061" i="14"/>
  <c r="AF5061" i="14" s="1"/>
  <c r="Y5305" i="14"/>
  <c r="AF5305" i="14" s="1"/>
  <c r="Y5390" i="14"/>
  <c r="AF5390" i="14" s="1"/>
  <c r="Y5729" i="14"/>
  <c r="AF5729" i="14" s="1"/>
  <c r="Y320" i="14"/>
  <c r="AF320" i="14" s="1"/>
  <c r="Y552" i="14"/>
  <c r="AF552" i="14" s="1"/>
  <c r="Y705" i="14"/>
  <c r="AF705" i="14" s="1"/>
  <c r="Y826" i="14"/>
  <c r="AF826" i="14" s="1"/>
  <c r="Y1206" i="14"/>
  <c r="Y1437" i="14"/>
  <c r="AF1437" i="14" s="1"/>
  <c r="Y1585" i="14"/>
  <c r="AF1585" i="14" s="1"/>
  <c r="Y1747" i="14"/>
  <c r="AF1747" i="14" s="1"/>
  <c r="Y2350" i="14"/>
  <c r="AF2350" i="14" s="1"/>
  <c r="Y2453" i="14"/>
  <c r="AF2453" i="14" s="1"/>
  <c r="Y2604" i="14"/>
  <c r="AF2604" i="14" s="1"/>
  <c r="Y3065" i="14"/>
  <c r="AF3065" i="14" s="1"/>
  <c r="Y3943" i="14"/>
  <c r="AF3943" i="14" s="1"/>
  <c r="Y4065" i="14"/>
  <c r="AF4065" i="14" s="1"/>
  <c r="Y4798" i="14"/>
  <c r="AF4798" i="14" s="1"/>
  <c r="Y5125" i="14"/>
  <c r="AF5125" i="14" s="1"/>
  <c r="Y5270" i="14"/>
  <c r="AF5270" i="14" s="1"/>
  <c r="Y5353" i="14"/>
  <c r="AF5353" i="14" s="1"/>
  <c r="Y135" i="14"/>
  <c r="AF135" i="14" s="1"/>
  <c r="Y1281" i="14"/>
  <c r="AF1281" i="14" s="1"/>
  <c r="Y1567" i="14"/>
  <c r="AF1567" i="14" s="1"/>
  <c r="Y1670" i="14"/>
  <c r="AF1670" i="14" s="1"/>
  <c r="Y1826" i="14"/>
  <c r="AF1826" i="14" s="1"/>
  <c r="Y2568" i="14"/>
  <c r="AF2568" i="14" s="1"/>
  <c r="Y2783" i="14"/>
  <c r="AF2783" i="14" s="1"/>
  <c r="Y3266" i="14"/>
  <c r="AF3266" i="14" s="1"/>
  <c r="Y3325" i="14"/>
  <c r="AF3325" i="14" s="1"/>
  <c r="Y3455" i="14"/>
  <c r="AF3455" i="14" s="1"/>
  <c r="Y4125" i="14"/>
  <c r="AF4125" i="14" s="1"/>
  <c r="Y4272" i="14"/>
  <c r="AF4272" i="14" s="1"/>
  <c r="Y4799" i="14"/>
  <c r="AF4799" i="14" s="1"/>
  <c r="Y5271" i="14"/>
  <c r="AF5271" i="14" s="1"/>
  <c r="Y5447" i="14"/>
  <c r="AF5447" i="14" s="1"/>
  <c r="Y321" i="14"/>
  <c r="AF321" i="14" s="1"/>
  <c r="Y1438" i="14"/>
  <c r="AF1438" i="14" s="1"/>
  <c r="Y1532" i="14"/>
  <c r="AF1532" i="14" s="1"/>
  <c r="Y1777" i="14"/>
  <c r="AF1777" i="14" s="1"/>
  <c r="Y1899" i="14"/>
  <c r="AF1899" i="14" s="1"/>
  <c r="Y2648" i="14"/>
  <c r="AF2648" i="14" s="1"/>
  <c r="Y3121" i="14"/>
  <c r="AF3121" i="14" s="1"/>
  <c r="Y3267" i="14"/>
  <c r="AF3267" i="14" s="1"/>
  <c r="Y3456" i="14"/>
  <c r="AF3456" i="14" s="1"/>
  <c r="Y3593" i="14"/>
  <c r="AF3593" i="14" s="1"/>
  <c r="Y3944" i="14"/>
  <c r="AF3944" i="14" s="1"/>
  <c r="Y4452" i="14"/>
  <c r="AF4452" i="14" s="1"/>
  <c r="Y4599" i="14"/>
  <c r="AF4599" i="14" s="1"/>
  <c r="Y5448" i="14"/>
  <c r="AF5448" i="14" s="1"/>
  <c r="Y5580" i="14"/>
  <c r="AF5580" i="14" s="1"/>
  <c r="Y827" i="14"/>
  <c r="AF827" i="14" s="1"/>
  <c r="Y1282" i="14"/>
  <c r="AF1282" i="14" s="1"/>
  <c r="Y1568" i="14"/>
  <c r="AF1568" i="14" s="1"/>
  <c r="Y2454" i="14"/>
  <c r="AF2454" i="14" s="1"/>
  <c r="Y2918" i="14"/>
  <c r="AF2918" i="14" s="1"/>
  <c r="Y3457" i="14"/>
  <c r="AF3457" i="14" s="1"/>
  <c r="Y3633" i="14"/>
  <c r="AF3633" i="14" s="1"/>
  <c r="Y4126" i="14"/>
  <c r="AF4126" i="14" s="1"/>
  <c r="Y4600" i="14"/>
  <c r="AF4600" i="14" s="1"/>
  <c r="Y4733" i="14"/>
  <c r="AF4733" i="14" s="1"/>
  <c r="Y4931" i="14"/>
  <c r="AF4931" i="14" s="1"/>
  <c r="Y828" i="14"/>
  <c r="AF828" i="14" s="1"/>
  <c r="Y1069" i="14"/>
  <c r="AF1069" i="14" s="1"/>
  <c r="Y1719" i="14"/>
  <c r="AF1719" i="14" s="1"/>
  <c r="Y2245" i="14"/>
  <c r="AF2245" i="14" s="1"/>
  <c r="Y2455" i="14"/>
  <c r="AF2455" i="14" s="1"/>
  <c r="Y2721" i="14"/>
  <c r="AF2721" i="14" s="1"/>
  <c r="Y2962" i="14"/>
  <c r="AF2962" i="14" s="1"/>
  <c r="Y3268" i="14"/>
  <c r="AF3268" i="14" s="1"/>
  <c r="Y3326" i="14"/>
  <c r="AF3326" i="14" s="1"/>
  <c r="Y3728" i="14"/>
  <c r="AF3728" i="14" s="1"/>
  <c r="Y4390" i="14"/>
  <c r="AF4390" i="14" s="1"/>
  <c r="Y4932" i="14"/>
  <c r="AF4932" i="14" s="1"/>
  <c r="Y5062" i="14"/>
  <c r="AF5062" i="14" s="1"/>
  <c r="Y440" i="14"/>
  <c r="AF440" i="14" s="1"/>
  <c r="Y1070" i="14"/>
  <c r="AF1070" i="14" s="1"/>
  <c r="Y1671" i="14"/>
  <c r="AF1671" i="14" s="1"/>
  <c r="Y1987" i="14"/>
  <c r="AF1987" i="14" s="1"/>
  <c r="Y2113" i="14"/>
  <c r="AF2113" i="14" s="1"/>
  <c r="Y2681" i="14"/>
  <c r="AF2681" i="14" s="1"/>
  <c r="Y3269" i="14"/>
  <c r="AF3269" i="14" s="1"/>
  <c r="Y3458" i="14"/>
  <c r="AF3458" i="14" s="1"/>
  <c r="Y3594" i="14"/>
  <c r="AF3594" i="14" s="1"/>
  <c r="Y4127" i="14"/>
  <c r="AF4127" i="14" s="1"/>
  <c r="Y4273" i="14"/>
  <c r="AF4273" i="14" s="1"/>
  <c r="Y5126" i="14"/>
  <c r="AF5126" i="14" s="1"/>
  <c r="Y5272" i="14"/>
  <c r="AF5272" i="14" s="1"/>
  <c r="Y5730" i="14"/>
  <c r="AF5730" i="14" s="1"/>
  <c r="Y441" i="14"/>
  <c r="AF441" i="14" s="1"/>
  <c r="Y1127" i="14"/>
  <c r="AF1127" i="14" s="1"/>
  <c r="Y1480" i="14"/>
  <c r="AF1480" i="14" s="1"/>
  <c r="Y1586" i="14"/>
  <c r="AF1586" i="14" s="1"/>
  <c r="Y2032" i="14"/>
  <c r="AF2032" i="14" s="1"/>
  <c r="Y2569" i="14"/>
  <c r="AF2569" i="14" s="1"/>
  <c r="Y2784" i="14"/>
  <c r="AF2784" i="14" s="1"/>
  <c r="Y3066" i="14"/>
  <c r="AF3066" i="14" s="1"/>
  <c r="Y3459" i="14"/>
  <c r="AF3459" i="14" s="1"/>
  <c r="Y3945" i="14"/>
  <c r="AF3945" i="14" s="1"/>
  <c r="Y4142" i="14"/>
  <c r="AF4142" i="14" s="1"/>
  <c r="Y4453" i="14"/>
  <c r="AF4453" i="14" s="1"/>
  <c r="Y4933" i="14"/>
  <c r="AF4933" i="14" s="1"/>
  <c r="Y5127" i="14"/>
  <c r="AF5127" i="14" s="1"/>
  <c r="Y136" i="14"/>
  <c r="AF136" i="14" s="1"/>
  <c r="Y382" i="14"/>
  <c r="AF382" i="14" s="1"/>
  <c r="Y1156" i="14"/>
  <c r="AF1156" i="14" s="1"/>
  <c r="Y1569" i="14"/>
  <c r="AF1569" i="14" s="1"/>
  <c r="Y1778" i="14"/>
  <c r="AF1778" i="14" s="1"/>
  <c r="Y1988" i="14"/>
  <c r="AF1988" i="14" s="1"/>
  <c r="Y2405" i="14"/>
  <c r="AF2405" i="14" s="1"/>
  <c r="Y2570" i="14"/>
  <c r="AF2570" i="14" s="1"/>
  <c r="Y2649" i="14"/>
  <c r="AF2649" i="14" s="1"/>
  <c r="Y3067" i="14"/>
  <c r="AF3067" i="14" s="1"/>
  <c r="Y3788" i="14"/>
  <c r="AF3788" i="14" s="1"/>
  <c r="Y3946" i="14"/>
  <c r="AF3946" i="14" s="1"/>
  <c r="Y4454" i="14"/>
  <c r="AF4454" i="14" s="1"/>
  <c r="Y4972" i="14"/>
  <c r="AF4972" i="14" s="1"/>
  <c r="Y5128" i="14"/>
  <c r="AF5128" i="14" s="1"/>
  <c r="Y5273" i="14"/>
  <c r="AF5273" i="14" s="1"/>
  <c r="Y5581" i="14"/>
  <c r="AF5581" i="14" s="1"/>
  <c r="Y1283" i="14"/>
  <c r="AF1283" i="14" s="1"/>
  <c r="Y1827" i="14"/>
  <c r="AF1827" i="14" s="1"/>
  <c r="Y1989" i="14"/>
  <c r="AF1989" i="14" s="1"/>
  <c r="Y2571" i="14"/>
  <c r="AF2571" i="14" s="1"/>
  <c r="Y2785" i="14"/>
  <c r="AF2785" i="14" s="1"/>
  <c r="Y2919" i="14"/>
  <c r="AF2919" i="14" s="1"/>
  <c r="Y3595" i="14"/>
  <c r="AF3595" i="14" s="1"/>
  <c r="Y3729" i="14"/>
  <c r="AF3729" i="14" s="1"/>
  <c r="Y4274" i="14"/>
  <c r="AF4274" i="14" s="1"/>
  <c r="Y4391" i="14"/>
  <c r="AF4391" i="14" s="1"/>
  <c r="Y4601" i="14"/>
  <c r="AF4601" i="14" s="1"/>
  <c r="Y5063" i="14"/>
  <c r="AF5063" i="14" s="1"/>
  <c r="Y137" i="14"/>
  <c r="AF137" i="14" s="1"/>
  <c r="Y249" i="14"/>
  <c r="AF249" i="14" s="1"/>
  <c r="Y553" i="14"/>
  <c r="AF553" i="14" s="1"/>
  <c r="Y1071" i="14"/>
  <c r="AF1071" i="14" s="1"/>
  <c r="Y1331" i="14"/>
  <c r="AF1331" i="14" s="1"/>
  <c r="Y1672" i="14"/>
  <c r="AF1672" i="14" s="1"/>
  <c r="Y1828" i="14"/>
  <c r="AF1828" i="14" s="1"/>
  <c r="Y1990" i="14"/>
  <c r="AF1990" i="14" s="1"/>
  <c r="Y2161" i="14"/>
  <c r="AF2161" i="14" s="1"/>
  <c r="Y2190" i="14"/>
  <c r="AF2190" i="14" s="1"/>
  <c r="Y2722" i="14"/>
  <c r="AF2722" i="14" s="1"/>
  <c r="Y2920" i="14"/>
  <c r="AF2920" i="14" s="1"/>
  <c r="Y3385" i="14"/>
  <c r="AF3385" i="14" s="1"/>
  <c r="Y3596" i="14"/>
  <c r="AF3596" i="14" s="1"/>
  <c r="Y3947" i="14"/>
  <c r="AF3947" i="14" s="1"/>
  <c r="Y4357" i="14"/>
  <c r="AF4357" i="14" s="1"/>
  <c r="Y4734" i="14"/>
  <c r="AF4734" i="14" s="1"/>
  <c r="Y5274" i="14"/>
  <c r="AF5274" i="14" s="1"/>
  <c r="Y5391" i="14"/>
  <c r="AF5391" i="14" s="1"/>
  <c r="Y196" i="14"/>
  <c r="AF196" i="14" s="1"/>
  <c r="Y322" i="14"/>
  <c r="AF322" i="14" s="1"/>
  <c r="Y829" i="14"/>
  <c r="AF829" i="14" s="1"/>
  <c r="Y1284" i="14"/>
  <c r="AF1284" i="14" s="1"/>
  <c r="Y1481" i="14"/>
  <c r="AF1481" i="14" s="1"/>
  <c r="Y1673" i="14"/>
  <c r="AF1673" i="14" s="1"/>
  <c r="Y2351" i="14"/>
  <c r="AF2351" i="14" s="1"/>
  <c r="Y2723" i="14"/>
  <c r="AF2723" i="14" s="1"/>
  <c r="Y2963" i="14"/>
  <c r="AF2963" i="14" s="1"/>
  <c r="Y3068" i="14"/>
  <c r="AF3068" i="14" s="1"/>
  <c r="Y3789" i="14"/>
  <c r="AF3789" i="14" s="1"/>
  <c r="Y3968" i="14"/>
  <c r="AF3968" i="14" s="1"/>
  <c r="Y4392" i="14"/>
  <c r="AF4392" i="14" s="1"/>
  <c r="Y4602" i="14"/>
  <c r="AF4602" i="14" s="1"/>
  <c r="Y5064" i="14"/>
  <c r="AF5064" i="14" s="1"/>
  <c r="Y5275" i="14"/>
  <c r="AF5275" i="14" s="1"/>
  <c r="Y138" i="14"/>
  <c r="AF138" i="14" s="1"/>
  <c r="Y637" i="14"/>
  <c r="AF637" i="14" s="1"/>
  <c r="Y1674" i="14"/>
  <c r="AF1674" i="14" s="1"/>
  <c r="Y2724" i="14"/>
  <c r="AF2724" i="14" s="1"/>
  <c r="Y2921" i="14"/>
  <c r="AF2921" i="14" s="1"/>
  <c r="Y2980" i="14"/>
  <c r="AF2980" i="14" s="1"/>
  <c r="Y3460" i="14"/>
  <c r="AF3460" i="14" s="1"/>
  <c r="Y3597" i="14"/>
  <c r="AF3597" i="14" s="1"/>
  <c r="Y4455" i="14"/>
  <c r="AF4455" i="14" s="1"/>
  <c r="Y4603" i="14"/>
  <c r="AF4603" i="14" s="1"/>
  <c r="Y5276" i="14"/>
  <c r="AF5276" i="14" s="1"/>
  <c r="Y5392" i="14"/>
  <c r="AF5392" i="14" s="1"/>
  <c r="Y5582" i="14"/>
  <c r="AF5582" i="14" s="1"/>
  <c r="Y139" i="14"/>
  <c r="AF139" i="14" s="1"/>
  <c r="Y323" i="14"/>
  <c r="AF323" i="14" s="1"/>
  <c r="Y638" i="14"/>
  <c r="AF638" i="14" s="1"/>
  <c r="Y830" i="14"/>
  <c r="AF830" i="14" s="1"/>
  <c r="Y1128" i="14"/>
  <c r="AF1128" i="14" s="1"/>
  <c r="Y2352" i="14"/>
  <c r="AF2352" i="14" s="1"/>
  <c r="Y2786" i="14"/>
  <c r="AF2786" i="14" s="1"/>
  <c r="Y2922" i="14"/>
  <c r="AF2922" i="14" s="1"/>
  <c r="Y3270" i="14"/>
  <c r="AF3270" i="14" s="1"/>
  <c r="Y3790" i="14"/>
  <c r="AF3790" i="14" s="1"/>
  <c r="Y3948" i="14"/>
  <c r="AF3948" i="14" s="1"/>
  <c r="Y4456" i="14"/>
  <c r="AF4456" i="14" s="1"/>
  <c r="Y4604" i="14"/>
  <c r="AF4604" i="14" s="1"/>
  <c r="Y5449" i="14"/>
  <c r="AF5449" i="14" s="1"/>
  <c r="Y5583" i="14"/>
  <c r="AF5583" i="14" s="1"/>
  <c r="Y140" i="14"/>
  <c r="AF140" i="14" s="1"/>
  <c r="Y554" i="14"/>
  <c r="AF554" i="14" s="1"/>
  <c r="Y900" i="14"/>
  <c r="AF900" i="14" s="1"/>
  <c r="Y994" i="14"/>
  <c r="AF994" i="14" s="1"/>
  <c r="Y1072" i="14"/>
  <c r="AF1072" i="14" s="1"/>
  <c r="Y1285" i="14"/>
  <c r="AF1285" i="14" s="1"/>
  <c r="Y2162" i="14"/>
  <c r="AF2162" i="14" s="1"/>
  <c r="Y2353" i="14"/>
  <c r="AF2353" i="14" s="1"/>
  <c r="Y2456" i="14"/>
  <c r="AF2456" i="14" s="1"/>
  <c r="Y2605" i="14"/>
  <c r="AF2605" i="14" s="1"/>
  <c r="Y2725" i="14"/>
  <c r="AF2725" i="14" s="1"/>
  <c r="Y3386" i="14"/>
  <c r="AF3386" i="14" s="1"/>
  <c r="Y3634" i="14"/>
  <c r="AF3634" i="14" s="1"/>
  <c r="Y4457" i="14"/>
  <c r="AF4457" i="14" s="1"/>
  <c r="Y4636" i="14"/>
  <c r="AF4636" i="14" s="1"/>
  <c r="Y5129" i="14"/>
  <c r="AF5129" i="14" s="1"/>
  <c r="Y5277" i="14"/>
  <c r="AF5277" i="14" s="1"/>
  <c r="Y141" i="14"/>
  <c r="AF141" i="14" s="1"/>
  <c r="Y442" i="14"/>
  <c r="AF442" i="14" s="1"/>
  <c r="Y1207" i="14"/>
  <c r="AF1207" i="14" s="1"/>
  <c r="Y1858" i="14"/>
  <c r="AF1858" i="14" s="1"/>
  <c r="Y1900" i="14"/>
  <c r="AF1900" i="14" s="1"/>
  <c r="Y1991" i="14"/>
  <c r="AF1991" i="14" s="1"/>
  <c r="Y2191" i="14"/>
  <c r="AF2191" i="14" s="1"/>
  <c r="Y2406" i="14"/>
  <c r="AF2406" i="14" s="1"/>
  <c r="Y2923" i="14"/>
  <c r="AF2923" i="14" s="1"/>
  <c r="Y3271" i="14"/>
  <c r="AF3271" i="14" s="1"/>
  <c r="Y3686" i="14"/>
  <c r="AF3686" i="14" s="1"/>
  <c r="Y4018" i="14"/>
  <c r="AF4018" i="14" s="1"/>
  <c r="Y4358" i="14"/>
  <c r="Y4934" i="14"/>
  <c r="AF4934" i="14" s="1"/>
  <c r="Y5015" i="14"/>
  <c r="AF5015" i="14" s="1"/>
  <c r="Y5584" i="14"/>
  <c r="AF5584" i="14" s="1"/>
  <c r="Y5731" i="14"/>
  <c r="AF5731" i="14" s="1"/>
  <c r="Y142" i="14"/>
  <c r="AF142" i="14" s="1"/>
  <c r="Y1675" i="14"/>
  <c r="AF1675" i="14" s="1"/>
  <c r="Y2163" i="14"/>
  <c r="AF2163" i="14" s="1"/>
  <c r="Y2192" i="14"/>
  <c r="AF2192" i="14" s="1"/>
  <c r="Y2354" i="14"/>
  <c r="AF2354" i="14" s="1"/>
  <c r="Y2924" i="14"/>
  <c r="AF2924" i="14" s="1"/>
  <c r="Y3122" i="14"/>
  <c r="AF3122" i="14" s="1"/>
  <c r="Y3791" i="14"/>
  <c r="AF3791" i="14" s="1"/>
  <c r="Y3949" i="14"/>
  <c r="AF3949" i="14" s="1"/>
  <c r="Y4325" i="14"/>
  <c r="AF4325" i="14" s="1"/>
  <c r="Y4800" i="14"/>
  <c r="AF4800" i="14" s="1"/>
  <c r="Y4935" i="14"/>
  <c r="AF4935" i="14" s="1"/>
  <c r="Y5585" i="14"/>
  <c r="AF5585" i="14" s="1"/>
  <c r="Y383" i="14"/>
  <c r="AF383" i="14" s="1"/>
  <c r="Y639" i="14"/>
  <c r="AF639" i="14" s="1"/>
  <c r="Y1439" i="14"/>
  <c r="AF1439" i="14" s="1"/>
  <c r="Y1992" i="14"/>
  <c r="AF1992" i="14" s="1"/>
  <c r="Y2355" i="14"/>
  <c r="AF2355" i="14" s="1"/>
  <c r="Y2572" i="14"/>
  <c r="AF2572" i="14" s="1"/>
  <c r="Y2787" i="14"/>
  <c r="AF2787" i="14" s="1"/>
  <c r="Y2925" i="14"/>
  <c r="AF2925" i="14" s="1"/>
  <c r="Y3327" i="14"/>
  <c r="AF3327" i="14" s="1"/>
  <c r="Y3792" i="14"/>
  <c r="AF3792" i="14" s="1"/>
  <c r="Y3950" i="14"/>
  <c r="AF3950" i="14" s="1"/>
  <c r="Y4801" i="14"/>
  <c r="AF4801" i="14" s="1"/>
  <c r="Y4936" i="14"/>
  <c r="AF4936" i="14" s="1"/>
  <c r="Y5278" i="14"/>
  <c r="AF5278" i="14" s="1"/>
  <c r="Y143" i="14"/>
  <c r="AF143" i="14" s="1"/>
  <c r="Y640" i="14"/>
  <c r="AF640" i="14" s="1"/>
  <c r="Y932" i="14"/>
  <c r="AF932" i="14" s="1"/>
  <c r="Y1129" i="14"/>
  <c r="AF1129" i="14" s="1"/>
  <c r="Y1505" i="14"/>
  <c r="AF1505" i="14" s="1"/>
  <c r="Y1779" i="14"/>
  <c r="AF1779" i="14" s="1"/>
  <c r="Y1901" i="14"/>
  <c r="AF1901" i="14" s="1"/>
  <c r="Y2033" i="14"/>
  <c r="AF2033" i="14" s="1"/>
  <c r="Y2114" i="14"/>
  <c r="AF2114" i="14" s="1"/>
  <c r="Y2788" i="14"/>
  <c r="AF2788" i="14" s="1"/>
  <c r="Y2926" i="14"/>
  <c r="AF2926" i="14" s="1"/>
  <c r="Y3793" i="14"/>
  <c r="AF3793" i="14" s="1"/>
  <c r="Y3951" i="14"/>
  <c r="AF3951" i="14" s="1"/>
  <c r="Y4458" i="14"/>
  <c r="AF4458" i="14" s="1"/>
  <c r="Y4605" i="14"/>
  <c r="AF4605" i="14" s="1"/>
  <c r="Y4937" i="14"/>
  <c r="AF4937" i="14" s="1"/>
  <c r="Y5450" i="14"/>
  <c r="AF5450" i="14" s="1"/>
  <c r="Y5586" i="14"/>
  <c r="AF5586" i="14" s="1"/>
  <c r="Y144" i="14"/>
  <c r="AF144" i="14" s="1"/>
  <c r="Y443" i="14"/>
  <c r="AF443" i="14" s="1"/>
  <c r="Y555" i="14"/>
  <c r="AF555" i="14" s="1"/>
  <c r="Y995" i="14"/>
  <c r="AF995" i="14" s="1"/>
  <c r="Y1073" i="14"/>
  <c r="AF1073" i="14" s="1"/>
  <c r="Y1130" i="14"/>
  <c r="AF1130" i="14" s="1"/>
  <c r="Y1440" i="14"/>
  <c r="Y1570" i="14"/>
  <c r="AF1570" i="14" s="1"/>
  <c r="Y1676" i="14"/>
  <c r="AF1676" i="14" s="1"/>
  <c r="Y2034" i="14"/>
  <c r="AF2034" i="14" s="1"/>
  <c r="Y2606" i="14"/>
  <c r="AF2606" i="14" s="1"/>
  <c r="Y2789" i="14"/>
  <c r="AF2789" i="14" s="1"/>
  <c r="Y2927" i="14"/>
  <c r="AF2927" i="14" s="1"/>
  <c r="Y3661" i="14"/>
  <c r="AF3661" i="14" s="1"/>
  <c r="Y4066" i="14"/>
  <c r="AF4066" i="14" s="1"/>
  <c r="Y4304" i="14"/>
  <c r="AF4304" i="14" s="1"/>
  <c r="Y4475" i="14"/>
  <c r="AF4475" i="14" s="1"/>
  <c r="Y4938" i="14"/>
  <c r="AF4938" i="14" s="1"/>
  <c r="Y5637" i="14"/>
  <c r="AF5637" i="14" s="1"/>
  <c r="Y250" i="14"/>
  <c r="AF250" i="14" s="1"/>
  <c r="Y496" i="14"/>
  <c r="AF496" i="14" s="1"/>
  <c r="Y706" i="14"/>
  <c r="AF706" i="14" s="1"/>
  <c r="Y831" i="14"/>
  <c r="AF831" i="14" s="1"/>
  <c r="Y1312" i="14"/>
  <c r="AF1312" i="14" s="1"/>
  <c r="Y1677" i="14"/>
  <c r="AF1677" i="14" s="1"/>
  <c r="Y1780" i="14"/>
  <c r="AF1780" i="14" s="1"/>
  <c r="Y2115" i="14"/>
  <c r="AF2115" i="14" s="1"/>
  <c r="Y2573" i="14"/>
  <c r="AF2573" i="14" s="1"/>
  <c r="Y2682" i="14"/>
  <c r="AF2682" i="14" s="1"/>
  <c r="Y3069" i="14"/>
  <c r="AF3069" i="14" s="1"/>
  <c r="Y3598" i="14"/>
  <c r="AF3598" i="14" s="1"/>
  <c r="Y4019" i="14"/>
  <c r="AF4019" i="14" s="1"/>
  <c r="Y4275" i="14"/>
  <c r="AF4275" i="14" s="1"/>
  <c r="Y4393" i="14"/>
  <c r="AF4393" i="14" s="1"/>
  <c r="Y4939" i="14"/>
  <c r="AF4939" i="14" s="1"/>
  <c r="Y5279" i="14"/>
  <c r="AF5279" i="14" s="1"/>
  <c r="Y5393" i="14"/>
  <c r="AF5393" i="14" s="1"/>
  <c r="Y444" i="14"/>
  <c r="AF444" i="14" s="1"/>
  <c r="Y901" i="14"/>
  <c r="AF901" i="14" s="1"/>
  <c r="Y1286" i="14"/>
  <c r="AF1286" i="14" s="1"/>
  <c r="Y1441" i="14"/>
  <c r="AF1441" i="14" s="1"/>
  <c r="Y1720" i="14"/>
  <c r="AF1720" i="14" s="1"/>
  <c r="Y1859" i="14"/>
  <c r="AF1859" i="14" s="1"/>
  <c r="Y2928" i="14"/>
  <c r="AF2928" i="14" s="1"/>
  <c r="Y3070" i="14"/>
  <c r="AF3070" i="14" s="1"/>
  <c r="Y3328" i="14"/>
  <c r="AF3328" i="14" s="1"/>
  <c r="Y3730" i="14"/>
  <c r="AF3730" i="14" s="1"/>
  <c r="Y4020" i="14"/>
  <c r="AF4020" i="14" s="1"/>
  <c r="Y4394" i="14"/>
  <c r="AF4394" i="14" s="1"/>
  <c r="Y4606" i="14"/>
  <c r="AF4606" i="14" s="1"/>
  <c r="Y5065" i="14"/>
  <c r="AF5065" i="14" s="1"/>
  <c r="Y5394" i="14"/>
  <c r="AF5394" i="14" s="1"/>
  <c r="Y5614" i="14"/>
  <c r="AF5614" i="14" s="1"/>
  <c r="Y145" i="14"/>
  <c r="AF145" i="14" s="1"/>
  <c r="Y324" i="14"/>
  <c r="AF324" i="14" s="1"/>
  <c r="Y497" i="14"/>
  <c r="AF497" i="14" s="1"/>
  <c r="Y832" i="14"/>
  <c r="AF832" i="14" s="1"/>
  <c r="Y1131" i="14"/>
  <c r="AF1131" i="14" s="1"/>
  <c r="Y1442" i="14"/>
  <c r="AF1442" i="14" s="1"/>
  <c r="Y1533" i="14"/>
  <c r="AF1533" i="14" s="1"/>
  <c r="Y1721" i="14"/>
  <c r="AF1721" i="14" s="1"/>
  <c r="Y1993" i="14"/>
  <c r="AF1993" i="14" s="1"/>
  <c r="Y2164" i="14"/>
  <c r="AF2164" i="14" s="1"/>
  <c r="Y2407" i="14"/>
  <c r="AF2407" i="14" s="1"/>
  <c r="Y2929" i="14"/>
  <c r="AF2929" i="14" s="1"/>
  <c r="Y3071" i="14"/>
  <c r="AF3071" i="14" s="1"/>
  <c r="Y3635" i="14"/>
  <c r="AF3635" i="14" s="1"/>
  <c r="Y4067" i="14"/>
  <c r="AF4067" i="14" s="1"/>
  <c r="Y4276" i="14"/>
  <c r="AF4276" i="14" s="1"/>
  <c r="Y4663" i="14"/>
  <c r="AF4663" i="14" s="1"/>
  <c r="Y5016" i="14"/>
  <c r="AF5016" i="14" s="1"/>
  <c r="Y5587" i="14"/>
  <c r="AF5587" i="14" s="1"/>
  <c r="Y251" i="14"/>
  <c r="AF251" i="14" s="1"/>
  <c r="Y384" i="14"/>
  <c r="AF384" i="14" s="1"/>
  <c r="Y556" i="14"/>
  <c r="AF556" i="14" s="1"/>
  <c r="Y833" i="14"/>
  <c r="AF833" i="14" s="1"/>
  <c r="Y1074" i="14"/>
  <c r="AF1074" i="14" s="1"/>
  <c r="Y1860" i="14"/>
  <c r="AF1860" i="14" s="1"/>
  <c r="Y2035" i="14"/>
  <c r="AF2035" i="14" s="1"/>
  <c r="Y2356" i="14"/>
  <c r="AF2356" i="14" s="1"/>
  <c r="Y2726" i="14"/>
  <c r="AF2726" i="14" s="1"/>
  <c r="Y3007" i="14"/>
  <c r="AF3007" i="14" s="1"/>
  <c r="Y3461" i="14"/>
  <c r="AF3461" i="14" s="1"/>
  <c r="Y3952" i="14"/>
  <c r="AF3952" i="14" s="1"/>
  <c r="Y4277" i="14"/>
  <c r="AF4277" i="14" s="1"/>
  <c r="Y4607" i="14"/>
  <c r="AF4607" i="14" s="1"/>
  <c r="Y4664" i="14"/>
  <c r="AF4664" i="14" s="1"/>
  <c r="Y4973" i="14"/>
  <c r="AF4973" i="14" s="1"/>
  <c r="Y5280" i="14"/>
  <c r="AF5280" i="14" s="1"/>
  <c r="Y146" i="14"/>
  <c r="AF146" i="14" s="1"/>
  <c r="Y385" i="14"/>
  <c r="AF385" i="14" s="1"/>
  <c r="Y498" i="14"/>
  <c r="AF498" i="14" s="1"/>
  <c r="Y758" i="14"/>
  <c r="AF758" i="14" s="1"/>
  <c r="Y834" i="14"/>
  <c r="AF834" i="14" s="1"/>
  <c r="Y1443" i="14"/>
  <c r="AF1443" i="14" s="1"/>
  <c r="Y1678" i="14"/>
  <c r="AF1678" i="14" s="1"/>
  <c r="Y1781" i="14"/>
  <c r="AF1781" i="14" s="1"/>
  <c r="Y2116" i="14"/>
  <c r="AF2116" i="14" s="1"/>
  <c r="Y2285" i="14"/>
  <c r="AF2285" i="14" s="1"/>
  <c r="Y2727" i="14"/>
  <c r="AF2727" i="14" s="1"/>
  <c r="Y2930" i="14"/>
  <c r="AF2930" i="14" s="1"/>
  <c r="Y3687" i="14"/>
  <c r="AF3687" i="14" s="1"/>
  <c r="Y3953" i="14"/>
  <c r="AF3953" i="14" s="1"/>
  <c r="Y4395" i="14"/>
  <c r="AF4395" i="14" s="1"/>
  <c r="Y4687" i="14"/>
  <c r="AF4687" i="14" s="1"/>
  <c r="Y4940" i="14"/>
  <c r="AF4940" i="14" s="1"/>
  <c r="Y5281" i="14"/>
  <c r="AF5281" i="14" s="1"/>
  <c r="Y5588" i="14"/>
  <c r="AF5588" i="14" s="1"/>
  <c r="Y147" i="14"/>
  <c r="AF147" i="14" s="1"/>
  <c r="Y445" i="14"/>
  <c r="AF445" i="14" s="1"/>
  <c r="Y641" i="14"/>
  <c r="AF641" i="14" s="1"/>
  <c r="Y835" i="14"/>
  <c r="AF835" i="14" s="1"/>
  <c r="Y902" i="14"/>
  <c r="AF902" i="14" s="1"/>
  <c r="Y1132" i="14"/>
  <c r="AF1132" i="14" s="1"/>
  <c r="Y1482" i="14"/>
  <c r="AF1482" i="14" s="1"/>
  <c r="Y1722" i="14"/>
  <c r="AF1722" i="14" s="1"/>
  <c r="Y1994" i="14"/>
  <c r="AF1994" i="14" s="1"/>
  <c r="Y2117" i="14"/>
  <c r="AF2117" i="14" s="1"/>
  <c r="Y2193" i="14"/>
  <c r="AF2193" i="14" s="1"/>
  <c r="Y2574" i="14"/>
  <c r="AF2574" i="14" s="1"/>
  <c r="Y3462" i="14"/>
  <c r="AF3462" i="14" s="1"/>
  <c r="Y3636" i="14"/>
  <c r="AF3636" i="14" s="1"/>
  <c r="Y3688" i="14"/>
  <c r="AF3688" i="14" s="1"/>
  <c r="Y4278" i="14"/>
  <c r="AF4278" i="14" s="1"/>
  <c r="Y4326" i="14"/>
  <c r="AF4326" i="14" s="1"/>
  <c r="Y5066" i="14"/>
  <c r="AF5066" i="14" s="1"/>
  <c r="Y5324" i="14"/>
  <c r="AF5324" i="14" s="1"/>
  <c r="Y5589" i="14"/>
  <c r="AF5589" i="14" s="1"/>
  <c r="Y5638" i="14"/>
  <c r="AF5638" i="14" s="1"/>
  <c r="Y386" i="14"/>
  <c r="AF386" i="14" s="1"/>
  <c r="Y642" i="14"/>
  <c r="AF642" i="14" s="1"/>
  <c r="Y1208" i="14"/>
  <c r="AF1208" i="14" s="1"/>
  <c r="Y1679" i="14"/>
  <c r="AF1679" i="14" s="1"/>
  <c r="Y2650" i="14"/>
  <c r="AF2650" i="14" s="1"/>
  <c r="Y3272" i="14"/>
  <c r="AF3272" i="14" s="1"/>
  <c r="Y3599" i="14"/>
  <c r="AF3599" i="14" s="1"/>
  <c r="Y3794" i="14"/>
  <c r="AF3794" i="14" s="1"/>
  <c r="Y4021" i="14"/>
  <c r="AF4021" i="14" s="1"/>
  <c r="Y4279" i="14"/>
  <c r="AF4279" i="14" s="1"/>
  <c r="Y4459" i="14"/>
  <c r="AF4459" i="14" s="1"/>
  <c r="Y5130" i="14"/>
  <c r="AF5130" i="14" s="1"/>
  <c r="Y5282" i="14"/>
  <c r="AF5282" i="14" s="1"/>
  <c r="Y499" i="14"/>
  <c r="AF499" i="14" s="1"/>
  <c r="Y1075" i="14"/>
  <c r="AF1075" i="14" s="1"/>
  <c r="Y1995" i="14"/>
  <c r="AF1995" i="14" s="1"/>
  <c r="Y2286" i="14"/>
  <c r="AF2286" i="14" s="1"/>
  <c r="Y2651" i="14"/>
  <c r="AF2651" i="14" s="1"/>
  <c r="Y2790" i="14"/>
  <c r="AF2790" i="14" s="1"/>
  <c r="Y2931" i="14"/>
  <c r="AF2931" i="14" s="1"/>
  <c r="Y3463" i="14"/>
  <c r="AF3463" i="14" s="1"/>
  <c r="Y3795" i="14"/>
  <c r="AF3795" i="14" s="1"/>
  <c r="Y3954" i="14"/>
  <c r="AF3954" i="14" s="1"/>
  <c r="Y4280" i="14"/>
  <c r="AF4280" i="14" s="1"/>
  <c r="Y4608" i="14"/>
  <c r="AF4608" i="14" s="1"/>
  <c r="Y4802" i="14"/>
  <c r="AF4802" i="14" s="1"/>
  <c r="Y148" i="14"/>
  <c r="AF148" i="14" s="1"/>
  <c r="Y557" i="14"/>
  <c r="AF557" i="14" s="1"/>
  <c r="Y759" i="14"/>
  <c r="AF759" i="14" s="1"/>
  <c r="Y903" i="14"/>
  <c r="AF903" i="14" s="1"/>
  <c r="Y996" i="14"/>
  <c r="AF996" i="14" s="1"/>
  <c r="Y1209" i="14"/>
  <c r="AF1209" i="14" s="1"/>
  <c r="Y1723" i="14"/>
  <c r="AF1723" i="14" s="1"/>
  <c r="Y1996" i="14"/>
  <c r="AF1996" i="14" s="1"/>
  <c r="Y2118" i="14"/>
  <c r="AF2118" i="14" s="1"/>
  <c r="Y2408" i="14"/>
  <c r="AF2408" i="14" s="1"/>
  <c r="Y2607" i="14"/>
  <c r="AF2607" i="14" s="1"/>
  <c r="Y2728" i="14"/>
  <c r="AF2728" i="14" s="1"/>
  <c r="Y2932" i="14"/>
  <c r="AF2932" i="14" s="1"/>
  <c r="Y3387" i="14"/>
  <c r="AF3387" i="14" s="1"/>
  <c r="Y3955" i="14"/>
  <c r="AF3955" i="14" s="1"/>
  <c r="Y4022" i="14"/>
  <c r="AF4022" i="14" s="1"/>
  <c r="Y4396" i="14"/>
  <c r="AF4396" i="14" s="1"/>
  <c r="Y5067" i="14"/>
  <c r="AF5067" i="14" s="1"/>
  <c r="Y5306" i="14"/>
  <c r="AF5306" i="14" s="1"/>
  <c r="Y149" i="14"/>
  <c r="AF149" i="14" s="1"/>
  <c r="Y707" i="14"/>
  <c r="AF707" i="14" s="1"/>
  <c r="Y933" i="14"/>
  <c r="AF933" i="14" s="1"/>
  <c r="Y1483" i="14"/>
  <c r="AF1483" i="14" s="1"/>
  <c r="Y1724" i="14"/>
  <c r="AF1724" i="14" s="1"/>
  <c r="Y1829" i="14"/>
  <c r="AF1829" i="14" s="1"/>
  <c r="Y2119" i="14"/>
  <c r="Y2246" i="14"/>
  <c r="AF2246" i="14" s="1"/>
  <c r="Y2933" i="14"/>
  <c r="AF2933" i="14" s="1"/>
  <c r="Y3123" i="14"/>
  <c r="AF3123" i="14" s="1"/>
  <c r="Y3296" i="14"/>
  <c r="AF3296" i="14" s="1"/>
  <c r="Y3731" i="14"/>
  <c r="AF3731" i="14" s="1"/>
  <c r="Y3969" i="14"/>
  <c r="AF3969" i="14" s="1"/>
  <c r="Y4476" i="14"/>
  <c r="AF4476" i="14" s="1"/>
  <c r="Y4637" i="14"/>
  <c r="AF4637" i="14" s="1"/>
  <c r="Y5451" i="14"/>
  <c r="AF5451" i="14" s="1"/>
  <c r="Y5590" i="14"/>
  <c r="AF5590" i="14" s="1"/>
  <c r="Y558" i="14"/>
  <c r="AF558" i="14" s="1"/>
  <c r="Y1287" i="14"/>
  <c r="AF1287" i="14" s="1"/>
  <c r="Y1444" i="14"/>
  <c r="AF1444" i="14" s="1"/>
  <c r="Y2036" i="14"/>
  <c r="AF2036" i="14" s="1"/>
  <c r="Y2247" i="14"/>
  <c r="AF2247" i="14" s="1"/>
  <c r="Y3124" i="14"/>
  <c r="AF3124" i="14" s="1"/>
  <c r="Y3273" i="14"/>
  <c r="AF3273" i="14" s="1"/>
  <c r="Y3796" i="14"/>
  <c r="AF3796" i="14" s="1"/>
  <c r="Y3956" i="14"/>
  <c r="AF3956" i="14" s="1"/>
  <c r="Y4477" i="14"/>
  <c r="AF4477" i="14" s="1"/>
  <c r="Y4638" i="14"/>
  <c r="Y4974" i="14"/>
  <c r="AF4974" i="14" s="1"/>
  <c r="Y5452" i="14"/>
  <c r="AF5452" i="14" s="1"/>
  <c r="Y5591" i="14"/>
  <c r="AF5591" i="14" s="1"/>
  <c r="Y325" i="14"/>
  <c r="AF325" i="14" s="1"/>
  <c r="Y559" i="14"/>
  <c r="AF559" i="14" s="1"/>
  <c r="Y643" i="14"/>
  <c r="AF643" i="14" s="1"/>
  <c r="Y760" i="14"/>
  <c r="AF760" i="14" s="1"/>
  <c r="Y1157" i="14"/>
  <c r="AF1157" i="14" s="1"/>
  <c r="Y1680" i="14"/>
  <c r="AF1680" i="14" s="1"/>
  <c r="Y1997" i="14"/>
  <c r="AF1997" i="14" s="1"/>
  <c r="Y2194" i="14"/>
  <c r="AF2194" i="14" s="1"/>
  <c r="Y2791" i="14"/>
  <c r="AF2791" i="14" s="1"/>
  <c r="Y2934" i="14"/>
  <c r="AF2934" i="14" s="1"/>
  <c r="Y3464" i="14"/>
  <c r="AF3464" i="14" s="1"/>
  <c r="Y3600" i="14"/>
  <c r="AF3600" i="14" s="1"/>
  <c r="Y4460" i="14"/>
  <c r="AF4460" i="14" s="1"/>
  <c r="Y4609" i="14"/>
  <c r="AF4609" i="14" s="1"/>
  <c r="Y5283" i="14"/>
  <c r="AF5283" i="14" s="1"/>
  <c r="Y5453" i="14"/>
  <c r="AF5453" i="14" s="1"/>
  <c r="Y5592" i="14"/>
  <c r="AF5592" i="14" s="1"/>
  <c r="Y150" i="14"/>
  <c r="AF150" i="14" s="1"/>
  <c r="Y252" i="14"/>
  <c r="AF252" i="14" s="1"/>
  <c r="Y904" i="14"/>
  <c r="AF904" i="14" s="1"/>
  <c r="Y1076" i="14"/>
  <c r="AF1076" i="14" s="1"/>
  <c r="Y1313" i="14"/>
  <c r="AF1313" i="14" s="1"/>
  <c r="Y1725" i="14"/>
  <c r="AF1725" i="14" s="1"/>
  <c r="Y2120" i="14"/>
  <c r="AF2120" i="14" s="1"/>
  <c r="Y2357" i="14"/>
  <c r="AF2357" i="14" s="1"/>
  <c r="Y2935" i="14"/>
  <c r="AF2935" i="14" s="1"/>
  <c r="Y3008" i="14"/>
  <c r="AF3008" i="14" s="1"/>
  <c r="Y3601" i="14"/>
  <c r="AF3601" i="14" s="1"/>
  <c r="Y3957" i="14"/>
  <c r="AF3957" i="14" s="1"/>
  <c r="Y4281" i="14"/>
  <c r="AF4281" i="14" s="1"/>
  <c r="Y4397" i="14"/>
  <c r="AF4397" i="14" s="1"/>
  <c r="Y4665" i="14"/>
  <c r="AF4665" i="14" s="1"/>
  <c r="Y5017" i="14"/>
  <c r="AF5017" i="14" s="1"/>
  <c r="Y5593" i="14"/>
  <c r="AF5593" i="14" s="1"/>
  <c r="Y560" i="14"/>
  <c r="AF560" i="14" s="1"/>
  <c r="Y836" i="14"/>
  <c r="AF836" i="14" s="1"/>
  <c r="Y905" i="14"/>
  <c r="AF905" i="14" s="1"/>
  <c r="Y1861" i="14"/>
  <c r="AF1861" i="14" s="1"/>
  <c r="Y2358" i="14"/>
  <c r="AF2358" i="14" s="1"/>
  <c r="Y2575" i="14"/>
  <c r="AF2575" i="14" s="1"/>
  <c r="Y2652" i="14"/>
  <c r="AF2652" i="14" s="1"/>
  <c r="Y2936" i="14"/>
  <c r="AF2936" i="14" s="1"/>
  <c r="Y3125" i="14"/>
  <c r="AF3125" i="14" s="1"/>
  <c r="Y3465" i="14"/>
  <c r="AF3465" i="14" s="1"/>
  <c r="Y4128" i="14"/>
  <c r="AF4128" i="14" s="1"/>
  <c r="Y4282" i="14"/>
  <c r="Y4610" i="14"/>
  <c r="AF4610" i="14" s="1"/>
  <c r="Y4688" i="14"/>
  <c r="AF4688" i="14" s="1"/>
  <c r="Y4941" i="14"/>
  <c r="AF4941" i="14" s="1"/>
  <c r="Y5615" i="14"/>
  <c r="AF5615" i="14" s="1"/>
  <c r="Y151" i="14"/>
  <c r="AF151" i="14" s="1"/>
  <c r="Y644" i="14"/>
  <c r="AF644" i="14" s="1"/>
  <c r="Y1077" i="14"/>
  <c r="AF1077" i="14" s="1"/>
  <c r="Y1587" i="14"/>
  <c r="AF1587" i="14" s="1"/>
  <c r="Y1681" i="14"/>
  <c r="AF1681" i="14" s="1"/>
  <c r="Y2359" i="14"/>
  <c r="AF2359" i="14" s="1"/>
  <c r="Y2457" i="14"/>
  <c r="AF2457" i="14" s="1"/>
  <c r="Y2608" i="14"/>
  <c r="AF2608" i="14" s="1"/>
  <c r="Y2937" i="14"/>
  <c r="AF2937" i="14" s="1"/>
  <c r="Y3466" i="14"/>
  <c r="AF3466" i="14" s="1"/>
  <c r="Y3808" i="14"/>
  <c r="AF3808" i="14" s="1"/>
  <c r="Y3970" i="14"/>
  <c r="AF3970" i="14" s="1"/>
  <c r="Y4735" i="14"/>
  <c r="AF4735" i="14" s="1"/>
  <c r="Y4942" i="14"/>
  <c r="AF4942" i="14" s="1"/>
  <c r="Y197" i="14"/>
  <c r="AF197" i="14" s="1"/>
  <c r="Y645" i="14"/>
  <c r="AF645" i="14" s="1"/>
  <c r="Y1288" i="14"/>
  <c r="AF1288" i="14" s="1"/>
  <c r="Y1830" i="14"/>
  <c r="AF1830" i="14" s="1"/>
  <c r="Y1998" i="14"/>
  <c r="AF1998" i="14" s="1"/>
  <c r="Y2195" i="14"/>
  <c r="AF2195" i="14" s="1"/>
  <c r="Y2287" i="14"/>
  <c r="AF2287" i="14" s="1"/>
  <c r="Y2609" i="14"/>
  <c r="AF2609" i="14" s="1"/>
  <c r="Y2792" i="14"/>
  <c r="AF2792" i="14" s="1"/>
  <c r="Y2938" i="14"/>
  <c r="AF2938" i="14" s="1"/>
  <c r="Y3467" i="14"/>
  <c r="AF3467" i="14" s="1"/>
  <c r="Y3602" i="14"/>
  <c r="AF3602" i="14" s="1"/>
  <c r="Y4129" i="14"/>
  <c r="AF4129" i="14" s="1"/>
  <c r="Y4283" i="14"/>
  <c r="AF4283" i="14" s="1"/>
  <c r="Y5131" i="14"/>
  <c r="AF5131" i="14" s="1"/>
  <c r="Y5284" i="14"/>
  <c r="AF5284" i="14" s="1"/>
  <c r="Y253" i="14"/>
  <c r="AF253" i="14" s="1"/>
  <c r="Y646" i="14"/>
  <c r="AF646" i="14" s="1"/>
  <c r="Y997" i="14"/>
  <c r="AF997" i="14" s="1"/>
  <c r="Y1133" i="14"/>
  <c r="AF1133" i="14" s="1"/>
  <c r="Y2121" i="14"/>
  <c r="AF2121" i="14" s="1"/>
  <c r="Y2360" i="14"/>
  <c r="AF2360" i="14" s="1"/>
  <c r="Y2458" i="14"/>
  <c r="AF2458" i="14" s="1"/>
  <c r="Y2939" i="14"/>
  <c r="AF2939" i="14" s="1"/>
  <c r="Y3072" i="14"/>
  <c r="AF3072" i="14" s="1"/>
  <c r="Y3603" i="14"/>
  <c r="AF3603" i="14" s="1"/>
  <c r="Y4068" i="14"/>
  <c r="AF4068" i="14" s="1"/>
  <c r="Y4611" i="14"/>
  <c r="AF4611" i="14" s="1"/>
  <c r="Y4736" i="14"/>
  <c r="AF4736" i="14" s="1"/>
  <c r="Y4943" i="14"/>
  <c r="AF4943" i="14" s="1"/>
  <c r="Y5285" i="14"/>
  <c r="AF5285" i="14" s="1"/>
  <c r="Y5483" i="14"/>
  <c r="AF5483" i="14" s="1"/>
  <c r="Y5628" i="14"/>
  <c r="AF5628" i="14" s="1"/>
  <c r="Y152" i="14"/>
  <c r="AF152" i="14" s="1"/>
  <c r="Y708" i="14"/>
  <c r="AF708" i="14" s="1"/>
  <c r="Y1078" i="14"/>
  <c r="AF1078" i="14" s="1"/>
  <c r="Y1445" i="14"/>
  <c r="AF1445" i="14" s="1"/>
  <c r="Y1534" i="14"/>
  <c r="AF1534" i="14" s="1"/>
  <c r="Y1782" i="14"/>
  <c r="AF1782" i="14" s="1"/>
  <c r="Y2122" i="14"/>
  <c r="AF2122" i="14" s="1"/>
  <c r="Y2610" i="14"/>
  <c r="AF2610" i="14" s="1"/>
  <c r="Y2729" i="14"/>
  <c r="AF2729" i="14" s="1"/>
  <c r="Y3073" i="14"/>
  <c r="AF3073" i="14" s="1"/>
  <c r="Y3637" i="14"/>
  <c r="AF3637" i="14" s="1"/>
  <c r="Y3732" i="14"/>
  <c r="AF3732" i="14" s="1"/>
  <c r="Y4284" i="14"/>
  <c r="AF4284" i="14" s="1"/>
  <c r="Y4398" i="14"/>
  <c r="AF4398" i="14" s="1"/>
  <c r="Y4975" i="14"/>
  <c r="AF4975" i="14" s="1"/>
  <c r="Y5286" i="14"/>
  <c r="AF5286" i="14" s="1"/>
  <c r="Y387" i="14"/>
  <c r="AF387" i="14" s="1"/>
  <c r="Y500" i="14"/>
  <c r="AF500" i="14" s="1"/>
  <c r="Y837" i="14"/>
  <c r="AF837" i="14" s="1"/>
  <c r="Y1079" i="14"/>
  <c r="AF1079" i="14" s="1"/>
  <c r="Y1902" i="14"/>
  <c r="AF1902" i="14" s="1"/>
  <c r="Y2576" i="14"/>
  <c r="AF2576" i="14" s="1"/>
  <c r="Y2940" i="14"/>
  <c r="AF2940" i="14" s="1"/>
  <c r="Y3074" i="14"/>
  <c r="AF3074" i="14" s="1"/>
  <c r="Y3604" i="14"/>
  <c r="AF3604" i="14" s="1"/>
  <c r="Y3733" i="14"/>
  <c r="AF3733" i="14" s="1"/>
  <c r="Y4399" i="14"/>
  <c r="AF4399" i="14" s="1"/>
  <c r="Y4612" i="14"/>
  <c r="AF4612" i="14" s="1"/>
  <c r="Y5068" i="14"/>
  <c r="AF5068" i="14" s="1"/>
  <c r="Y5287" i="14"/>
  <c r="AF5287" i="14" s="1"/>
  <c r="Y198" i="14"/>
  <c r="AF198" i="14" s="1"/>
  <c r="Y761" i="14"/>
  <c r="AF761" i="14" s="1"/>
  <c r="Y1158" i="14"/>
  <c r="AF1158" i="14" s="1"/>
  <c r="Y1535" i="14"/>
  <c r="AF1535" i="14" s="1"/>
  <c r="Y2037" i="14"/>
  <c r="AF2037" i="14" s="1"/>
  <c r="Y2409" i="14"/>
  <c r="AF2409" i="14" s="1"/>
  <c r="Y2577" i="14"/>
  <c r="AF2577" i="14" s="1"/>
  <c r="Y3274" i="14"/>
  <c r="AF3274" i="14" s="1"/>
  <c r="Y3605" i="14"/>
  <c r="AF3605" i="14" s="1"/>
  <c r="Y3990" i="14"/>
  <c r="AF3990" i="14" s="1"/>
  <c r="Y4069" i="14"/>
  <c r="AF4069" i="14" s="1"/>
  <c r="Y4613" i="14"/>
  <c r="AF4613" i="14" s="1"/>
  <c r="Y4737" i="14"/>
  <c r="AF4737" i="14" s="1"/>
  <c r="Y5288" i="14"/>
  <c r="AF5288" i="14" s="1"/>
  <c r="Y153" i="14"/>
  <c r="AF153" i="14" s="1"/>
  <c r="Y254" i="14"/>
  <c r="AF254" i="14" s="1"/>
  <c r="Y446" i="14"/>
  <c r="AF446" i="14" s="1"/>
  <c r="Y647" i="14"/>
  <c r="AF647" i="14" s="1"/>
  <c r="Y906" i="14"/>
  <c r="AF906" i="14" s="1"/>
  <c r="Y1289" i="14"/>
  <c r="AF1289" i="14" s="1"/>
  <c r="Y1682" i="14"/>
  <c r="AF1682" i="14" s="1"/>
  <c r="Y2248" i="14"/>
  <c r="AF2248" i="14" s="1"/>
  <c r="Y2410" i="14"/>
  <c r="AF2410" i="14" s="1"/>
  <c r="Y2730" i="14"/>
  <c r="AF2730" i="14" s="1"/>
  <c r="Y3126" i="14"/>
  <c r="AF3126" i="14" s="1"/>
  <c r="Y3347" i="14"/>
  <c r="AF3347" i="14" s="1"/>
  <c r="Y4023" i="14"/>
  <c r="AF4023" i="14" s="1"/>
  <c r="Y4285" i="14"/>
  <c r="AF4285" i="14" s="1"/>
  <c r="Y4639" i="14"/>
  <c r="AF4639" i="14" s="1"/>
  <c r="Y4944" i="14"/>
  <c r="AF4944" i="14" s="1"/>
  <c r="Y5307" i="14"/>
  <c r="AF5307" i="14" s="1"/>
  <c r="Y388" i="14"/>
  <c r="AF388" i="14" s="1"/>
  <c r="Y648" i="14"/>
  <c r="AF648" i="14" s="1"/>
  <c r="Y709" i="14"/>
  <c r="AF709" i="14" s="1"/>
  <c r="Y838" i="14"/>
  <c r="AF838" i="14" s="1"/>
  <c r="Y1290" i="14"/>
  <c r="AF1290" i="14" s="1"/>
  <c r="Y1446" i="14"/>
  <c r="AF1446" i="14" s="1"/>
  <c r="Y1831" i="14"/>
  <c r="Y2793" i="14"/>
  <c r="AF2793" i="14" s="1"/>
  <c r="Y2941" i="14"/>
  <c r="AF2941" i="14" s="1"/>
  <c r="Y3275" i="14"/>
  <c r="AF3275" i="14" s="1"/>
  <c r="Y3468" i="14"/>
  <c r="AF3468" i="14" s="1"/>
  <c r="Y3606" i="14"/>
  <c r="AF3606" i="14" s="1"/>
  <c r="Y3958" i="14"/>
  <c r="AF3958" i="14" s="1"/>
  <c r="Y4461" i="14"/>
  <c r="AF4461" i="14" s="1"/>
  <c r="Y4803" i="14"/>
  <c r="AF4803" i="14" s="1"/>
  <c r="Y4945" i="14"/>
  <c r="AF4945" i="14" s="1"/>
  <c r="Y154" i="14"/>
  <c r="AF154" i="14" s="1"/>
  <c r="Y255" i="14"/>
  <c r="AF255" i="14" s="1"/>
  <c r="Y1484" i="14"/>
  <c r="AF1484" i="14" s="1"/>
  <c r="Y1726" i="14"/>
  <c r="AF1726" i="14" s="1"/>
  <c r="Y2165" i="14"/>
  <c r="AF2165" i="14" s="1"/>
  <c r="Y2459" i="14"/>
  <c r="AF2459" i="14" s="1"/>
  <c r="Y3075" i="14"/>
  <c r="AF3075" i="14" s="1"/>
  <c r="Y3276" i="14"/>
  <c r="AF3276" i="14" s="1"/>
  <c r="Y3991" i="14"/>
  <c r="AF3991" i="14" s="1"/>
  <c r="Y4462" i="14"/>
  <c r="AF4462" i="14" s="1"/>
  <c r="Y4640" i="14"/>
  <c r="AF4640" i="14" s="1"/>
  <c r="Y4738" i="14"/>
  <c r="AF4738" i="14" s="1"/>
  <c r="Y5132" i="14"/>
  <c r="AF5132" i="14" s="1"/>
  <c r="Y256" i="14"/>
  <c r="AF256" i="14" s="1"/>
  <c r="Y389" i="14"/>
  <c r="AF389" i="14" s="1"/>
  <c r="Y649" i="14"/>
  <c r="AF649" i="14" s="1"/>
  <c r="Y762" i="14"/>
  <c r="AF762" i="14" s="1"/>
  <c r="Y907" i="14"/>
  <c r="AF907" i="14" s="1"/>
  <c r="Y1080" i="14"/>
  <c r="AF1080" i="14" s="1"/>
  <c r="Y1210" i="14"/>
  <c r="AF1210" i="14" s="1"/>
  <c r="Y1485" i="14"/>
  <c r="AF1485" i="14" s="1"/>
  <c r="Y1727" i="14"/>
  <c r="AF1727" i="14" s="1"/>
  <c r="Y1999" i="14"/>
  <c r="Y2411" i="14"/>
  <c r="AF2411" i="14" s="1"/>
  <c r="Y2942" i="14"/>
  <c r="AF2942" i="14" s="1"/>
  <c r="Y3076" i="14"/>
  <c r="AF3076" i="14" s="1"/>
  <c r="Y3607" i="14"/>
  <c r="AF3607" i="14" s="1"/>
  <c r="Y3959" i="14"/>
  <c r="AF3959" i="14" s="1"/>
  <c r="Y4070" i="14"/>
  <c r="AF4070" i="14" s="1"/>
  <c r="Y4614" i="14"/>
  <c r="AF4614" i="14" s="1"/>
  <c r="Y5069" i="14"/>
  <c r="AF5069" i="14" s="1"/>
  <c r="Y5395" i="14"/>
  <c r="AF5395" i="14" s="1"/>
  <c r="Y155" i="14"/>
  <c r="AF155" i="14" s="1"/>
  <c r="Y390" i="14"/>
  <c r="AF390" i="14" s="1"/>
  <c r="Y561" i="14"/>
  <c r="AF561" i="14" s="1"/>
  <c r="Y763" i="14"/>
  <c r="AF763" i="14" s="1"/>
  <c r="Y934" i="14"/>
  <c r="AF934" i="14" s="1"/>
  <c r="Y998" i="14"/>
  <c r="AF998" i="14" s="1"/>
  <c r="Y1134" i="14"/>
  <c r="AF1134" i="14" s="1"/>
  <c r="Y1447" i="14"/>
  <c r="AF1447" i="14" s="1"/>
  <c r="Y1536" i="14"/>
  <c r="AF1536" i="14" s="1"/>
  <c r="Y2249" i="14"/>
  <c r="AF2249" i="14" s="1"/>
  <c r="Y2412" i="14"/>
  <c r="AF2412" i="14" s="1"/>
  <c r="Y2731" i="14"/>
  <c r="AF2731" i="14" s="1"/>
  <c r="Y3277" i="14"/>
  <c r="AF3277" i="14" s="1"/>
  <c r="Y3608" i="14"/>
  <c r="AF3608" i="14" s="1"/>
  <c r="Y4071" i="14"/>
  <c r="AF4071" i="14" s="1"/>
  <c r="Y4286" i="14"/>
  <c r="AF4286" i="14" s="1"/>
  <c r="Y4615" i="14"/>
  <c r="AF4615" i="14" s="1"/>
  <c r="Y4946" i="14"/>
  <c r="AF4946" i="14" s="1"/>
  <c r="Y5289" i="14"/>
  <c r="AF5289" i="14" s="1"/>
  <c r="Y326" i="14"/>
  <c r="AF326" i="14" s="1"/>
  <c r="Y650" i="14"/>
  <c r="AF650" i="14" s="1"/>
  <c r="Y908" i="14"/>
  <c r="AF908" i="14" s="1"/>
  <c r="Y1135" i="14"/>
  <c r="AF1135" i="14" s="1"/>
  <c r="Y2000" i="14"/>
  <c r="AF2000" i="14" s="1"/>
  <c r="Y2943" i="14"/>
  <c r="AF2943" i="14" s="1"/>
  <c r="Y3609" i="14"/>
  <c r="AF3609" i="14" s="1"/>
  <c r="Y4143" i="14"/>
  <c r="AF4143" i="14" s="1"/>
  <c r="Y4287" i="14"/>
  <c r="AF4287" i="14" s="1"/>
  <c r="Y4810" i="14"/>
  <c r="AF4810" i="14" s="1"/>
  <c r="Y4947" i="14"/>
  <c r="AF4947" i="14" s="1"/>
  <c r="Y5142" i="14"/>
  <c r="AF5142" i="14" s="1"/>
  <c r="Y5290" i="14"/>
  <c r="AF5290" i="14" s="1"/>
  <c r="Y199" i="14"/>
  <c r="AF199" i="14" s="1"/>
  <c r="Y257" i="14"/>
  <c r="AF257" i="14" s="1"/>
  <c r="Y710" i="14"/>
  <c r="AF710" i="14" s="1"/>
  <c r="Y909" i="14"/>
  <c r="AF909" i="14" s="1"/>
  <c r="Y1486" i="14"/>
  <c r="AF1486" i="14" s="1"/>
  <c r="Y1832" i="14"/>
  <c r="AF1832" i="14" s="1"/>
  <c r="Y1903" i="14"/>
  <c r="AF1903" i="14" s="1"/>
  <c r="Y2413" i="14"/>
  <c r="AF2413" i="14" s="1"/>
  <c r="Y2794" i="14"/>
  <c r="AF2794" i="14" s="1"/>
  <c r="Y3278" i="14"/>
  <c r="AF3278" i="14" s="1"/>
  <c r="Y3348" i="14"/>
  <c r="AF3348" i="14" s="1"/>
  <c r="Y3610" i="14"/>
  <c r="AF3610" i="14" s="1"/>
  <c r="Y3971" i="14"/>
  <c r="AF3971" i="14" s="1"/>
  <c r="Y4400" i="14"/>
  <c r="AF4400" i="14" s="1"/>
  <c r="Y4948" i="14"/>
  <c r="AF4948" i="14" s="1"/>
  <c r="Y5291" i="14"/>
  <c r="AF5291" i="14" s="1"/>
  <c r="Y562" i="14"/>
  <c r="AF562" i="14" s="1"/>
  <c r="Y764" i="14"/>
  <c r="AF764" i="14" s="1"/>
  <c r="Y1291" i="14"/>
  <c r="AF1291" i="14" s="1"/>
  <c r="Y2" i="14"/>
  <c r="AF2" i="14" s="1"/>
  <c r="D208" i="14"/>
  <c r="D126" i="14"/>
  <c r="D76" i="14"/>
  <c r="D326" i="14"/>
  <c r="D291" i="14"/>
  <c r="D141" i="14"/>
  <c r="D349" i="14"/>
  <c r="D212" i="14"/>
  <c r="D286" i="14"/>
  <c r="D8" i="14"/>
  <c r="D67" i="14"/>
  <c r="D35" i="14"/>
  <c r="D275" i="14"/>
  <c r="D236" i="14"/>
  <c r="D339" i="14"/>
  <c r="D231" i="14"/>
  <c r="D148" i="14"/>
  <c r="D334" i="14"/>
  <c r="D257" i="14"/>
  <c r="D16" i="14"/>
  <c r="D178" i="14"/>
  <c r="D324" i="14"/>
  <c r="D328" i="14"/>
  <c r="D52" i="14"/>
  <c r="D108" i="14"/>
  <c r="D226" i="14"/>
  <c r="D101" i="14"/>
  <c r="D234" i="14"/>
  <c r="D241" i="14"/>
  <c r="D218" i="14"/>
  <c r="D192" i="14"/>
  <c r="D59" i="14"/>
  <c r="D19" i="14"/>
  <c r="D37" i="14"/>
  <c r="D159" i="14"/>
  <c r="D82" i="14"/>
  <c r="D298" i="14"/>
  <c r="D142" i="14"/>
  <c r="D347" i="14"/>
  <c r="D337" i="14"/>
  <c r="D46" i="14"/>
  <c r="D260" i="14"/>
  <c r="D173" i="14"/>
  <c r="D153" i="14"/>
  <c r="D158" i="14"/>
  <c r="D333" i="14"/>
  <c r="D60" i="14"/>
  <c r="D93" i="14"/>
  <c r="D146" i="14"/>
  <c r="D115" i="14"/>
  <c r="D165" i="14"/>
  <c r="D74" i="14"/>
  <c r="D61" i="14"/>
  <c r="D139" i="14"/>
  <c r="D80" i="14"/>
  <c r="D323" i="14"/>
  <c r="D185" i="14"/>
  <c r="D69" i="14"/>
  <c r="D287" i="14"/>
  <c r="D267" i="14"/>
  <c r="D278" i="14"/>
  <c r="D228" i="14"/>
  <c r="D30" i="14"/>
  <c r="D53" i="14"/>
  <c r="D262" i="14"/>
  <c r="D242" i="14"/>
  <c r="D215" i="14"/>
  <c r="D86" i="14"/>
  <c r="D179" i="14"/>
  <c r="D263" i="14"/>
  <c r="D243" i="14"/>
  <c r="D3" i="14"/>
  <c r="D167" i="14"/>
  <c r="D222" i="14"/>
  <c r="D184" i="14"/>
  <c r="D199" i="14"/>
  <c r="D175" i="14"/>
  <c r="D163" i="14"/>
  <c r="D130" i="14"/>
  <c r="D232" i="14"/>
  <c r="D137" i="14"/>
  <c r="D308" i="14"/>
  <c r="D310" i="14"/>
  <c r="D48" i="14"/>
  <c r="D351" i="14"/>
  <c r="D276" i="14"/>
  <c r="D187" i="14"/>
  <c r="D274" i="14"/>
  <c r="D75" i="14"/>
  <c r="D235" i="14"/>
  <c r="D216" i="14"/>
  <c r="D224" i="14"/>
  <c r="D220" i="14"/>
  <c r="D180" i="14"/>
  <c r="D62" i="14"/>
  <c r="D32" i="14"/>
  <c r="D39" i="14"/>
  <c r="D149" i="14"/>
  <c r="D77" i="14"/>
  <c r="D96" i="14"/>
  <c r="D6" i="14"/>
  <c r="D352" i="14"/>
  <c r="D299" i="14"/>
  <c r="D111" i="14"/>
  <c r="D259" i="14"/>
  <c r="D254" i="14"/>
  <c r="D73" i="14"/>
  <c r="D94" i="14"/>
  <c r="D135" i="14"/>
  <c r="D120" i="14"/>
  <c r="D258" i="14"/>
  <c r="D240" i="14"/>
  <c r="D314" i="14"/>
  <c r="D268" i="14"/>
  <c r="D223" i="14"/>
  <c r="D312" i="14"/>
  <c r="D50" i="14"/>
  <c r="D87" i="14"/>
  <c r="D238" i="14"/>
  <c r="D41" i="14"/>
  <c r="D176" i="14"/>
  <c r="D128" i="14"/>
  <c r="D23" i="14"/>
  <c r="D10" i="14"/>
  <c r="D200" i="14"/>
  <c r="D271" i="14"/>
  <c r="D325" i="14"/>
  <c r="D346" i="14"/>
  <c r="D315" i="14"/>
  <c r="D191" i="14"/>
  <c r="D9" i="14"/>
  <c r="D57" i="14"/>
  <c r="D336" i="14"/>
  <c r="D133" i="14"/>
  <c r="D2" i="14"/>
  <c r="D118" i="14"/>
  <c r="D221" i="14"/>
  <c r="D281" i="14"/>
  <c r="D225" i="14"/>
  <c r="D340" i="14"/>
  <c r="D316" i="14"/>
  <c r="D255" i="14"/>
  <c r="D143" i="14"/>
  <c r="D318" i="14"/>
  <c r="D104" i="14"/>
  <c r="D22" i="14"/>
  <c r="D138" i="14"/>
  <c r="D292" i="14"/>
  <c r="D195" i="14"/>
  <c r="D55" i="14"/>
  <c r="D343" i="14"/>
  <c r="D166" i="14"/>
  <c r="D317" i="14"/>
  <c r="D72" i="14"/>
  <c r="D307" i="14"/>
  <c r="D31" i="14"/>
  <c r="D245" i="14"/>
  <c r="D100" i="14"/>
  <c r="D309" i="14"/>
  <c r="D85" i="14"/>
  <c r="D181" i="14"/>
  <c r="D29" i="14"/>
  <c r="D206" i="14"/>
  <c r="D71" i="14"/>
  <c r="D18" i="14"/>
  <c r="D198" i="14"/>
  <c r="D261" i="14"/>
  <c r="D33" i="14"/>
  <c r="D350" i="14"/>
  <c r="D131" i="14"/>
  <c r="D201" i="14"/>
  <c r="D230" i="14"/>
  <c r="D189" i="14"/>
  <c r="D169" i="14"/>
  <c r="D331" i="14"/>
  <c r="D151" i="14"/>
  <c r="D338" i="14"/>
  <c r="D193" i="14"/>
  <c r="D114" i="14"/>
  <c r="D174" i="14"/>
  <c r="D270" i="14"/>
  <c r="D28" i="14"/>
  <c r="D83" i="14"/>
  <c r="D297" i="14"/>
  <c r="D170" i="14"/>
  <c r="D156" i="14"/>
  <c r="D88" i="14"/>
  <c r="D295" i="14"/>
  <c r="D321" i="14"/>
  <c r="D345" i="14"/>
  <c r="D134" i="14"/>
  <c r="D12" i="14"/>
  <c r="D330" i="14"/>
  <c r="D99" i="14"/>
  <c r="D290" i="14"/>
  <c r="D177" i="14"/>
  <c r="D140" i="14"/>
  <c r="D283" i="14"/>
  <c r="D132" i="14"/>
  <c r="D205" i="14"/>
  <c r="D244" i="14"/>
  <c r="D196" i="14"/>
  <c r="D44" i="14"/>
  <c r="D300" i="14"/>
  <c r="D95" i="14"/>
  <c r="D229" i="14"/>
  <c r="D11" i="14"/>
  <c r="D161" i="14"/>
  <c r="D266" i="14"/>
  <c r="D17" i="14"/>
  <c r="D15" i="14"/>
  <c r="D24" i="14"/>
  <c r="D65" i="14"/>
  <c r="D54" i="14"/>
  <c r="D265" i="14"/>
  <c r="D211" i="14"/>
  <c r="D45" i="14"/>
  <c r="D145" i="14"/>
  <c r="D70" i="14"/>
  <c r="D280" i="14"/>
  <c r="D107" i="14"/>
  <c r="D79" i="14"/>
  <c r="D123" i="14"/>
  <c r="D252" i="14"/>
  <c r="D296" i="14"/>
  <c r="D341" i="14"/>
  <c r="D152" i="14"/>
  <c r="D26" i="14"/>
  <c r="D27" i="14"/>
  <c r="D186" i="14"/>
  <c r="D190" i="14"/>
  <c r="D63" i="14"/>
  <c r="D273" i="14"/>
  <c r="D68" i="14"/>
  <c r="D197" i="14"/>
  <c r="D144" i="14"/>
  <c r="D155" i="14"/>
  <c r="D207" i="14"/>
  <c r="D217" i="14"/>
  <c r="D164" i="14"/>
  <c r="D248" i="14"/>
  <c r="D58" i="14"/>
  <c r="D202" i="14"/>
  <c r="D92" i="14"/>
  <c r="D253" i="14"/>
  <c r="D117" i="14"/>
  <c r="D43" i="14"/>
  <c r="D154" i="14"/>
  <c r="D348" i="14"/>
  <c r="D183" i="14"/>
  <c r="D332" i="14"/>
  <c r="D320" i="14"/>
  <c r="D233" i="14"/>
  <c r="D284" i="14"/>
  <c r="D49" i="14"/>
  <c r="D251" i="14"/>
  <c r="D250" i="14"/>
  <c r="D56" i="14"/>
  <c r="D288" i="14"/>
  <c r="D81" i="14"/>
  <c r="D322" i="14"/>
  <c r="D106" i="14"/>
  <c r="D204" i="14"/>
  <c r="D105" i="14"/>
  <c r="D277" i="14"/>
  <c r="D282" i="14"/>
  <c r="D213" i="14"/>
  <c r="D304" i="14"/>
  <c r="D302" i="14"/>
  <c r="D91" i="14"/>
  <c r="D210" i="14"/>
  <c r="D157" i="14"/>
  <c r="D36" i="14"/>
  <c r="D42" i="14"/>
  <c r="D64" i="14"/>
  <c r="D344" i="14"/>
  <c r="D119" i="14"/>
  <c r="D51" i="14"/>
  <c r="D40" i="14"/>
  <c r="D102" i="14"/>
  <c r="D89" i="14"/>
  <c r="D329" i="14"/>
  <c r="D203" i="14"/>
  <c r="D194" i="14"/>
  <c r="D20" i="14"/>
  <c r="D66" i="14"/>
  <c r="D249" i="14"/>
  <c r="D214" i="14"/>
  <c r="D237" i="14"/>
  <c r="D116" i="14"/>
  <c r="D306" i="14"/>
  <c r="D90" i="14"/>
  <c r="D256" i="14"/>
  <c r="D289" i="14"/>
  <c r="D247" i="14"/>
  <c r="D109" i="14"/>
  <c r="D162" i="14"/>
  <c r="D112" i="14"/>
  <c r="D84" i="14"/>
  <c r="D209" i="14"/>
  <c r="D98" i="14"/>
  <c r="D272" i="14"/>
  <c r="D34" i="14"/>
  <c r="D305" i="14"/>
  <c r="D129" i="14"/>
  <c r="D188" i="14"/>
  <c r="D293" i="14"/>
  <c r="D327" i="14"/>
  <c r="D279" i="14"/>
  <c r="D246" i="14"/>
  <c r="D294" i="14"/>
  <c r="D172" i="14"/>
  <c r="D97" i="14"/>
  <c r="D127" i="14"/>
  <c r="D342" i="14"/>
  <c r="D311" i="14"/>
  <c r="D13" i="14"/>
  <c r="D147" i="14"/>
  <c r="D313" i="14"/>
  <c r="D182" i="14"/>
  <c r="D122" i="14"/>
  <c r="D113" i="14"/>
  <c r="D47" i="14"/>
  <c r="D136" i="14"/>
  <c r="D4" i="14"/>
  <c r="D7" i="14"/>
  <c r="D38" i="14"/>
  <c r="D125" i="14"/>
  <c r="D269" i="14"/>
  <c r="D301" i="14"/>
  <c r="D110" i="14"/>
  <c r="D124" i="14"/>
  <c r="D168" i="14"/>
  <c r="D264" i="14"/>
  <c r="D14" i="14"/>
  <c r="D239" i="14"/>
  <c r="D319" i="14"/>
  <c r="D171" i="14"/>
  <c r="D160" i="14"/>
  <c r="D21" i="14"/>
  <c r="D103" i="14"/>
  <c r="D227" i="14"/>
  <c r="D5" i="14"/>
  <c r="D121" i="14"/>
  <c r="D303" i="14"/>
  <c r="D150" i="14"/>
  <c r="D25" i="14"/>
  <c r="D78" i="14"/>
  <c r="D285" i="14"/>
  <c r="D353" i="14"/>
  <c r="D219" i="14"/>
  <c r="D335" i="14"/>
  <c r="K12" i="14"/>
  <c r="AF1667" i="14" l="1"/>
  <c r="AF2187" i="14"/>
  <c r="AF1153" i="14"/>
  <c r="AF4226" i="14"/>
  <c r="AF4314" i="14"/>
  <c r="AF1085" i="14"/>
  <c r="AF4282" i="14"/>
  <c r="AF1440" i="14"/>
  <c r="AF4358" i="14"/>
  <c r="AF2239" i="14"/>
  <c r="AF4574" i="14"/>
  <c r="AF2303" i="14"/>
  <c r="AF1145" i="14"/>
  <c r="AF2131" i="14"/>
  <c r="AF4818" i="14"/>
  <c r="AF1571" i="14"/>
  <c r="AF1999" i="14"/>
  <c r="AF1831" i="14"/>
  <c r="AF4638" i="14"/>
  <c r="AF1206" i="14"/>
  <c r="AF1823" i="14"/>
  <c r="AF131" i="14"/>
  <c r="AF1113" i="14"/>
  <c r="AF3291" i="14"/>
  <c r="AF1639" i="14"/>
  <c r="AF1238" i="14"/>
  <c r="AF2947" i="14"/>
  <c r="AF4834" i="14"/>
  <c r="AF4742" i="14"/>
  <c r="AF4362" i="14"/>
  <c r="AF2119" i="14"/>
  <c r="AF1428" i="14"/>
  <c r="AF4914" i="14"/>
  <c r="AF1420" i="14"/>
  <c r="E178" i="14" s="1"/>
  <c r="H178" i="14" s="1"/>
  <c r="AF1328" i="14"/>
  <c r="AF1117" i="14"/>
  <c r="E168" i="14" s="1"/>
  <c r="H168" i="14" s="1"/>
  <c r="AF1963" i="14"/>
  <c r="AF1847" i="14"/>
  <c r="AF5046" i="14"/>
  <c r="AF1883" i="14"/>
  <c r="AF4866" i="14"/>
  <c r="AF3203" i="14"/>
  <c r="AF2047" i="14"/>
  <c r="AF2255" i="14"/>
  <c r="E244" i="14"/>
  <c r="H244" i="14" s="1"/>
  <c r="AF1783" i="14"/>
  <c r="E159" i="14" l="1"/>
  <c r="H159" i="14" s="1"/>
  <c r="E227" i="14"/>
  <c r="H227" i="14" s="1"/>
  <c r="E336" i="14"/>
  <c r="H336" i="14" s="1"/>
  <c r="E2" i="14"/>
  <c r="H2" i="14" s="1"/>
  <c r="E353" i="14"/>
  <c r="H353" i="14" s="1"/>
  <c r="E325" i="14"/>
  <c r="H325" i="14" s="1"/>
  <c r="E286" i="14"/>
  <c r="H286" i="14" s="1"/>
  <c r="E91" i="14"/>
  <c r="H91" i="14" s="1"/>
  <c r="E84" i="14"/>
  <c r="H84" i="14" s="1"/>
  <c r="E209" i="14"/>
  <c r="H209" i="14" s="1"/>
  <c r="E208" i="14"/>
  <c r="H208" i="14" s="1"/>
  <c r="E275" i="14"/>
  <c r="H275" i="14" s="1"/>
  <c r="E269" i="14"/>
  <c r="H269" i="14" s="1"/>
  <c r="E282" i="14"/>
  <c r="H282" i="14" s="1"/>
  <c r="E303" i="14"/>
  <c r="H303" i="14" s="1"/>
  <c r="E259" i="14"/>
  <c r="H259" i="14" s="1"/>
  <c r="E177" i="14"/>
  <c r="H177" i="14" s="1"/>
  <c r="E21" i="14"/>
  <c r="H21" i="14" s="1"/>
  <c r="E331" i="14"/>
  <c r="H331" i="14" s="1"/>
  <c r="E216" i="14"/>
  <c r="H216" i="14" s="1"/>
  <c r="E39" i="14"/>
  <c r="H39" i="14" s="1"/>
  <c r="E299" i="14"/>
  <c r="H299" i="14" s="1"/>
  <c r="E113" i="14"/>
  <c r="H113" i="14" s="1"/>
  <c r="E326" i="14"/>
  <c r="H326" i="14" s="1"/>
  <c r="E101" i="14"/>
  <c r="H101" i="14" s="1"/>
  <c r="E18" i="14"/>
  <c r="H18" i="14" s="1"/>
  <c r="E46" i="14"/>
  <c r="H46" i="14" s="1"/>
  <c r="E3" i="14"/>
  <c r="H3" i="14" s="1"/>
  <c r="E28" i="14"/>
  <c r="H28" i="14" s="1"/>
  <c r="E47" i="14"/>
  <c r="H47" i="14" s="1"/>
  <c r="E29" i="14"/>
  <c r="H29" i="14" s="1"/>
  <c r="E80" i="14"/>
  <c r="H80" i="14" s="1"/>
  <c r="E220" i="14"/>
  <c r="H220" i="14" s="1"/>
  <c r="E258" i="14"/>
  <c r="H258" i="14" s="1"/>
  <c r="E214" i="14"/>
  <c r="H214" i="14" s="1"/>
  <c r="E311" i="14"/>
  <c r="H311" i="14" s="1"/>
  <c r="E105" i="14"/>
  <c r="H105" i="14" s="1"/>
  <c r="E262" i="14"/>
  <c r="H262" i="14" s="1"/>
  <c r="E140" i="14"/>
  <c r="H140" i="14" s="1"/>
  <c r="E195" i="14"/>
  <c r="H195" i="14" s="1"/>
  <c r="E340" i="14"/>
  <c r="H340" i="14" s="1"/>
  <c r="E253" i="14"/>
  <c r="H253" i="14" s="1"/>
  <c r="E9" i="14"/>
  <c r="H9" i="14" s="1"/>
  <c r="E129" i="14"/>
  <c r="H129" i="14" s="1"/>
  <c r="E63" i="14"/>
  <c r="H63" i="14" s="1"/>
  <c r="E272" i="14"/>
  <c r="H272" i="14" s="1"/>
  <c r="E123" i="14"/>
  <c r="H123" i="14" s="1"/>
  <c r="E289" i="14"/>
  <c r="H289" i="14" s="1"/>
  <c r="E249" i="14"/>
  <c r="H249" i="14" s="1"/>
  <c r="E17" i="14"/>
  <c r="H17" i="14" s="1"/>
  <c r="E42" i="14"/>
  <c r="H42" i="14" s="1"/>
  <c r="E14" i="14"/>
  <c r="H14" i="14" s="1"/>
  <c r="E136" i="14"/>
  <c r="H136" i="14" s="1"/>
  <c r="E251" i="14"/>
  <c r="H251" i="14" s="1"/>
  <c r="E343" i="14"/>
  <c r="H343" i="14" s="1"/>
  <c r="E292" i="14"/>
  <c r="H292" i="14" s="1"/>
  <c r="E225" i="14"/>
  <c r="H225" i="14" s="1"/>
  <c r="E147" i="14"/>
  <c r="H147" i="14" s="1"/>
  <c r="E97" i="14"/>
  <c r="H97" i="14" s="1"/>
  <c r="E156" i="14"/>
  <c r="H156" i="14" s="1"/>
  <c r="E26" i="14"/>
  <c r="H26" i="14" s="1"/>
  <c r="E112" i="14"/>
  <c r="H112" i="14" s="1"/>
  <c r="E247" i="14"/>
  <c r="H247" i="14" s="1"/>
  <c r="E90" i="14"/>
  <c r="H90" i="14" s="1"/>
  <c r="E237" i="14"/>
  <c r="H237" i="14" s="1"/>
  <c r="E230" i="14"/>
  <c r="H230" i="14" s="1"/>
  <c r="E350" i="14"/>
  <c r="H350" i="14" s="1"/>
  <c r="E157" i="14"/>
  <c r="H157" i="14" s="1"/>
  <c r="E302" i="14"/>
  <c r="H302" i="14" s="1"/>
  <c r="E181" i="14"/>
  <c r="H181" i="14" s="1"/>
  <c r="E31" i="14"/>
  <c r="H31" i="14" s="1"/>
  <c r="E141" i="14"/>
  <c r="H141" i="14" s="1"/>
  <c r="E126" i="14"/>
  <c r="H126" i="14" s="1"/>
  <c r="E281" i="14"/>
  <c r="H281" i="14" s="1"/>
  <c r="E202" i="14"/>
  <c r="H202" i="14" s="1"/>
  <c r="E164" i="14"/>
  <c r="H164" i="14" s="1"/>
  <c r="E240" i="14"/>
  <c r="H240" i="14" s="1"/>
  <c r="E6" i="14"/>
  <c r="H6" i="14" s="1"/>
  <c r="E186" i="14"/>
  <c r="H186" i="14" s="1"/>
  <c r="E152" i="14"/>
  <c r="H152" i="14" s="1"/>
  <c r="E296" i="14"/>
  <c r="H296" i="14" s="1"/>
  <c r="E48" i="14"/>
  <c r="H48" i="14" s="1"/>
  <c r="E184" i="14"/>
  <c r="H184" i="14" s="1"/>
  <c r="E219" i="14"/>
  <c r="H219" i="14" s="1"/>
  <c r="E194" i="14"/>
  <c r="H194" i="14" s="1"/>
  <c r="E146" i="14"/>
  <c r="H146" i="14" s="1"/>
  <c r="E33" i="14"/>
  <c r="H33" i="14" s="1"/>
  <c r="E142" i="14"/>
  <c r="H142" i="14" s="1"/>
  <c r="E37" i="14"/>
  <c r="H37" i="14" s="1"/>
  <c r="E206" i="14"/>
  <c r="H206" i="14" s="1"/>
  <c r="E16" i="14"/>
  <c r="H16" i="14" s="1"/>
  <c r="E132" i="14"/>
  <c r="H132" i="14" s="1"/>
  <c r="E284" i="14"/>
  <c r="H284" i="14" s="1"/>
  <c r="E255" i="14"/>
  <c r="H255" i="14" s="1"/>
  <c r="E127" i="14"/>
  <c r="H127" i="14" s="1"/>
  <c r="E345" i="14"/>
  <c r="H345" i="14" s="1"/>
  <c r="E321" i="14"/>
  <c r="H321" i="14" s="1"/>
  <c r="E314" i="14"/>
  <c r="H314" i="14" s="1"/>
  <c r="E111" i="14"/>
  <c r="H111" i="14" s="1"/>
  <c r="E149" i="14"/>
  <c r="H149" i="14" s="1"/>
  <c r="E27" i="14"/>
  <c r="H27" i="14" s="1"/>
  <c r="E274" i="14"/>
  <c r="H274" i="14" s="1"/>
  <c r="E232" i="14"/>
  <c r="H232" i="14" s="1"/>
  <c r="E175" i="14"/>
  <c r="H175" i="14" s="1"/>
  <c r="E243" i="14"/>
  <c r="H243" i="14" s="1"/>
  <c r="E189" i="14"/>
  <c r="H189" i="14" s="1"/>
  <c r="E53" i="14"/>
  <c r="H53" i="14" s="1"/>
  <c r="E267" i="14"/>
  <c r="H267" i="14" s="1"/>
  <c r="E185" i="14"/>
  <c r="H185" i="14" s="1"/>
  <c r="E165" i="14"/>
  <c r="H165" i="14" s="1"/>
  <c r="E266" i="14"/>
  <c r="H266" i="14" s="1"/>
  <c r="E261" i="14"/>
  <c r="H261" i="14" s="1"/>
  <c r="E210" i="14"/>
  <c r="H210" i="14" s="1"/>
  <c r="E317" i="14"/>
  <c r="H317" i="14" s="1"/>
  <c r="E348" i="14"/>
  <c r="H348" i="14" s="1"/>
  <c r="E182" i="14"/>
  <c r="H182" i="14" s="1"/>
  <c r="E197" i="14"/>
  <c r="H197" i="14" s="1"/>
  <c r="E270" i="14"/>
  <c r="H270" i="14" s="1"/>
  <c r="E280" i="14"/>
  <c r="H280" i="14" s="1"/>
  <c r="E20" i="14"/>
  <c r="H20" i="14" s="1"/>
  <c r="E65" i="14"/>
  <c r="H65" i="14" s="1"/>
  <c r="E171" i="14"/>
  <c r="H171" i="14" s="1"/>
  <c r="E44" i="14"/>
  <c r="H44" i="14" s="1"/>
  <c r="E204" i="14"/>
  <c r="H204" i="14" s="1"/>
  <c r="E307" i="14"/>
  <c r="H307" i="14" s="1"/>
  <c r="E49" i="14"/>
  <c r="H49" i="14" s="1"/>
  <c r="E55" i="14"/>
  <c r="H55" i="14" s="1"/>
  <c r="E138" i="14"/>
  <c r="H138" i="14" s="1"/>
  <c r="E316" i="14"/>
  <c r="H316" i="14" s="1"/>
  <c r="E221" i="14"/>
  <c r="H221" i="14" s="1"/>
  <c r="E330" i="14"/>
  <c r="H330" i="14" s="1"/>
  <c r="E188" i="14"/>
  <c r="H188" i="14" s="1"/>
  <c r="E174" i="14"/>
  <c r="H174" i="14" s="1"/>
  <c r="E116" i="14"/>
  <c r="H116" i="14" s="1"/>
  <c r="E102" i="14"/>
  <c r="H102" i="14" s="1"/>
  <c r="E121" i="14"/>
  <c r="H121" i="14" s="1"/>
  <c r="E160" i="14"/>
  <c r="H160" i="14" s="1"/>
  <c r="E71" i="14"/>
  <c r="H71" i="14" s="1"/>
  <c r="E309" i="14"/>
  <c r="H309" i="14" s="1"/>
  <c r="E106" i="14"/>
  <c r="H106" i="14" s="1"/>
  <c r="E7" i="14"/>
  <c r="H7" i="14" s="1"/>
  <c r="E205" i="14"/>
  <c r="H205" i="14" s="1"/>
  <c r="E183" i="14"/>
  <c r="H183" i="14" s="1"/>
  <c r="E118" i="14"/>
  <c r="H118" i="14" s="1"/>
  <c r="E207" i="14"/>
  <c r="H207" i="14" s="1"/>
  <c r="E120" i="14"/>
  <c r="H120" i="14" s="1"/>
  <c r="E190" i="14"/>
  <c r="H190" i="14" s="1"/>
  <c r="E34" i="14"/>
  <c r="H34" i="14" s="1"/>
  <c r="E114" i="14"/>
  <c r="H114" i="14" s="1"/>
  <c r="E98" i="14"/>
  <c r="H98" i="14" s="1"/>
  <c r="E79" i="14"/>
  <c r="H79" i="14" s="1"/>
  <c r="E306" i="14"/>
  <c r="H306" i="14" s="1"/>
  <c r="E263" i="14"/>
  <c r="H263" i="14" s="1"/>
  <c r="E285" i="14"/>
  <c r="H285" i="14" s="1"/>
  <c r="E25" i="14"/>
  <c r="H25" i="14" s="1"/>
  <c r="E15" i="14"/>
  <c r="H15" i="14" s="1"/>
  <c r="E119" i="14"/>
  <c r="H119" i="14" s="1"/>
  <c r="E198" i="14"/>
  <c r="H198" i="14" s="1"/>
  <c r="E19" i="14"/>
  <c r="H19" i="14" s="1"/>
  <c r="E234" i="14"/>
  <c r="H234" i="14" s="1"/>
  <c r="E264" i="14"/>
  <c r="H264" i="14" s="1"/>
  <c r="E334" i="14"/>
  <c r="H334" i="14" s="1"/>
  <c r="E339" i="14"/>
  <c r="H339" i="14" s="1"/>
  <c r="E8" i="14"/>
  <c r="H8" i="14" s="1"/>
  <c r="E291" i="14"/>
  <c r="H291" i="14" s="1"/>
  <c r="E233" i="14"/>
  <c r="H233" i="14" s="1"/>
  <c r="E92" i="14"/>
  <c r="H92" i="14" s="1"/>
  <c r="E172" i="14"/>
  <c r="H172" i="14" s="1"/>
  <c r="E271" i="14"/>
  <c r="H271" i="14" s="1"/>
  <c r="E50" i="14"/>
  <c r="H50" i="14" s="1"/>
  <c r="E327" i="14"/>
  <c r="H327" i="14" s="1"/>
  <c r="E135" i="14"/>
  <c r="H135" i="14" s="1"/>
  <c r="E170" i="14"/>
  <c r="H170" i="14" s="1"/>
  <c r="E32" i="14"/>
  <c r="H32" i="14" s="1"/>
  <c r="E235" i="14"/>
  <c r="H235" i="14" s="1"/>
  <c r="E338" i="14"/>
  <c r="H338" i="14" s="1"/>
  <c r="E130" i="14"/>
  <c r="H130" i="14" s="1"/>
  <c r="E145" i="14"/>
  <c r="H145" i="14" s="1"/>
  <c r="E242" i="14"/>
  <c r="H242" i="14" s="1"/>
  <c r="E30" i="14"/>
  <c r="H30" i="14" s="1"/>
  <c r="E287" i="14"/>
  <c r="H287" i="14" s="1"/>
  <c r="E323" i="14"/>
  <c r="H323" i="14" s="1"/>
  <c r="E24" i="14"/>
  <c r="H24" i="14" s="1"/>
  <c r="E158" i="14"/>
  <c r="H158" i="14" s="1"/>
  <c r="E11" i="14"/>
  <c r="H11" i="14" s="1"/>
  <c r="E319" i="14"/>
  <c r="H319" i="14" s="1"/>
  <c r="E226" i="14"/>
  <c r="H226" i="14" s="1"/>
  <c r="E124" i="14"/>
  <c r="H124" i="14" s="1"/>
  <c r="E196" i="14"/>
  <c r="H196" i="14" s="1"/>
  <c r="E166" i="14"/>
  <c r="H166" i="14" s="1"/>
  <c r="E22" i="14"/>
  <c r="H22" i="14" s="1"/>
  <c r="E117" i="14"/>
  <c r="H117" i="14" s="1"/>
  <c r="E246" i="14"/>
  <c r="H246" i="14" s="1"/>
  <c r="E293" i="14"/>
  <c r="H293" i="14" s="1"/>
  <c r="E83" i="14"/>
  <c r="H83" i="14" s="1"/>
  <c r="E193" i="14"/>
  <c r="H193" i="14" s="1"/>
  <c r="E54" i="14"/>
  <c r="H54" i="14" s="1"/>
  <c r="E103" i="14"/>
  <c r="H103" i="14" s="1"/>
  <c r="E304" i="14"/>
  <c r="H304" i="14" s="1"/>
  <c r="E288" i="14"/>
  <c r="H288" i="14" s="1"/>
  <c r="E122" i="14"/>
  <c r="H122" i="14" s="1"/>
  <c r="E313" i="14"/>
  <c r="H313" i="14" s="1"/>
  <c r="E58" i="14"/>
  <c r="H58" i="14" s="1"/>
  <c r="E68" i="14"/>
  <c r="H68" i="14" s="1"/>
  <c r="E305" i="14"/>
  <c r="H305" i="14" s="1"/>
  <c r="E162" i="14"/>
  <c r="H162" i="14" s="1"/>
  <c r="E256" i="14"/>
  <c r="H256" i="14" s="1"/>
  <c r="E169" i="14"/>
  <c r="H169" i="14" s="1"/>
  <c r="E211" i="14"/>
  <c r="H211" i="14" s="1"/>
  <c r="E40" i="14"/>
  <c r="H40" i="14" s="1"/>
  <c r="E5" i="14"/>
  <c r="H5" i="14" s="1"/>
  <c r="E229" i="14"/>
  <c r="H229" i="14" s="1"/>
  <c r="E277" i="14"/>
  <c r="H277" i="14" s="1"/>
  <c r="E125" i="14"/>
  <c r="H125" i="14" s="1"/>
  <c r="E245" i="14"/>
  <c r="H245" i="14" s="1"/>
  <c r="E250" i="14"/>
  <c r="H250" i="14" s="1"/>
  <c r="E290" i="14"/>
  <c r="H290" i="14" s="1"/>
  <c r="E318" i="14"/>
  <c r="H318" i="14" s="1"/>
  <c r="E99" i="14"/>
  <c r="H99" i="14" s="1"/>
  <c r="E13" i="14"/>
  <c r="H13" i="14" s="1"/>
  <c r="E279" i="14"/>
  <c r="H279" i="14" s="1"/>
  <c r="E144" i="14"/>
  <c r="H144" i="14" s="1"/>
  <c r="E297" i="14"/>
  <c r="H297" i="14" s="1"/>
  <c r="E224" i="14"/>
  <c r="H224" i="14" s="1"/>
  <c r="E187" i="14"/>
  <c r="H187" i="14" s="1"/>
  <c r="E151" i="14"/>
  <c r="H151" i="14" s="1"/>
  <c r="E222" i="14"/>
  <c r="H222" i="14" s="1"/>
  <c r="E45" i="14"/>
  <c r="H45" i="14" s="1"/>
  <c r="E66" i="14"/>
  <c r="H66" i="14" s="1"/>
  <c r="E203" i="14"/>
  <c r="H203" i="14" s="1"/>
  <c r="E74" i="14"/>
  <c r="H74" i="14" s="1"/>
  <c r="E93" i="14"/>
  <c r="H93" i="14" s="1"/>
  <c r="E173" i="14"/>
  <c r="H173" i="14" s="1"/>
  <c r="E82" i="14"/>
  <c r="H82" i="14" s="1"/>
  <c r="E59" i="14"/>
  <c r="H59" i="14" s="1"/>
  <c r="E300" i="14"/>
  <c r="H300" i="14" s="1"/>
  <c r="E110" i="14"/>
  <c r="H110" i="14" s="1"/>
  <c r="E38" i="14"/>
  <c r="H38" i="14" s="1"/>
  <c r="E35" i="14"/>
  <c r="H35" i="14" s="1"/>
  <c r="E212" i="14"/>
  <c r="H212" i="14" s="1"/>
  <c r="E76" i="14"/>
  <c r="H76" i="14" s="1"/>
  <c r="E320" i="14"/>
  <c r="H320" i="14" s="1"/>
  <c r="E104" i="14"/>
  <c r="H104" i="14" s="1"/>
  <c r="E12" i="14"/>
  <c r="H12" i="14" s="1"/>
  <c r="E248" i="14"/>
  <c r="H248" i="14" s="1"/>
  <c r="E10" i="14"/>
  <c r="H10" i="14" s="1"/>
  <c r="E268" i="14"/>
  <c r="H268" i="14" s="1"/>
  <c r="E88" i="14"/>
  <c r="H88" i="14" s="1"/>
  <c r="E62" i="14"/>
  <c r="H62" i="14" s="1"/>
  <c r="E341" i="14"/>
  <c r="H341" i="14" s="1"/>
  <c r="E252" i="14"/>
  <c r="H252" i="14" s="1"/>
  <c r="E201" i="14"/>
  <c r="H201" i="14" s="1"/>
  <c r="E69" i="14"/>
  <c r="H69" i="14" s="1"/>
  <c r="E329" i="14"/>
  <c r="H329" i="14" s="1"/>
  <c r="E51" i="14"/>
  <c r="H51" i="14" s="1"/>
  <c r="E344" i="14"/>
  <c r="H344" i="14" s="1"/>
  <c r="E64" i="14"/>
  <c r="H64" i="14" s="1"/>
  <c r="E218" i="14"/>
  <c r="H218" i="14" s="1"/>
  <c r="E85" i="14"/>
  <c r="H85" i="14" s="1"/>
  <c r="E328" i="14"/>
  <c r="H328" i="14" s="1"/>
  <c r="E236" i="14"/>
  <c r="H236" i="14" s="1"/>
  <c r="E131" i="14"/>
  <c r="H131" i="14" s="1"/>
  <c r="E56" i="14"/>
  <c r="H56" i="14" s="1"/>
  <c r="E301" i="14"/>
  <c r="H301" i="14" s="1"/>
  <c r="E239" i="14"/>
  <c r="H239" i="14" s="1"/>
  <c r="E89" i="14"/>
  <c r="H89" i="14" s="1"/>
  <c r="E137" i="14"/>
  <c r="H137" i="14" s="1"/>
  <c r="E295" i="14"/>
  <c r="H295" i="14" s="1"/>
  <c r="E57" i="14"/>
  <c r="H57" i="14" s="1"/>
  <c r="E72" i="14"/>
  <c r="H72" i="14" s="1"/>
  <c r="E161" i="14"/>
  <c r="H161" i="14" s="1"/>
  <c r="E278" i="14"/>
  <c r="H278" i="14" s="1"/>
  <c r="E109" i="14"/>
  <c r="H109" i="14" s="1"/>
  <c r="E94" i="14"/>
  <c r="H94" i="14" s="1"/>
  <c r="E191" i="14"/>
  <c r="H191" i="14" s="1"/>
  <c r="E133" i="14"/>
  <c r="H133" i="14" s="1"/>
  <c r="E81" i="14"/>
  <c r="H81" i="14" s="1"/>
  <c r="E322" i="14"/>
  <c r="H322" i="14" s="1"/>
  <c r="E60" i="14"/>
  <c r="H60" i="14" s="1"/>
  <c r="E199" i="14"/>
  <c r="H199" i="14" s="1"/>
  <c r="E254" i="14"/>
  <c r="H254" i="14" s="1"/>
  <c r="E176" i="14"/>
  <c r="H176" i="14" s="1"/>
  <c r="E283" i="14"/>
  <c r="H283" i="14" s="1"/>
  <c r="E337" i="14"/>
  <c r="H337" i="14" s="1"/>
  <c r="E215" i="14"/>
  <c r="H215" i="14" s="1"/>
  <c r="E273" i="14"/>
  <c r="H273" i="14" s="1"/>
  <c r="E217" i="14"/>
  <c r="H217" i="14" s="1"/>
  <c r="E43" i="14"/>
  <c r="H43" i="14" s="1"/>
  <c r="E52" i="14"/>
  <c r="H52" i="14" s="1"/>
  <c r="E36" i="14"/>
  <c r="H36" i="14" s="1"/>
  <c r="E78" i="14"/>
  <c r="H78" i="14" s="1"/>
  <c r="E70" i="14"/>
  <c r="H70" i="14" s="1"/>
  <c r="E75" i="14"/>
  <c r="H75" i="14" s="1"/>
  <c r="E180" i="14"/>
  <c r="H180" i="14" s="1"/>
  <c r="E294" i="14"/>
  <c r="H294" i="14" s="1"/>
  <c r="E154" i="14"/>
  <c r="H154" i="14" s="1"/>
  <c r="E349" i="14"/>
  <c r="H349" i="14" s="1"/>
  <c r="E95" i="14"/>
  <c r="H95" i="14" s="1"/>
  <c r="E150" i="14"/>
  <c r="H150" i="14" s="1"/>
  <c r="E276" i="14"/>
  <c r="H276" i="14" s="1"/>
  <c r="E155" i="14"/>
  <c r="H155" i="14" s="1"/>
  <c r="E143" i="14"/>
  <c r="H143" i="14" s="1"/>
  <c r="E100" i="14"/>
  <c r="H100" i="14" s="1"/>
  <c r="E213" i="14"/>
  <c r="H213" i="14" s="1"/>
  <c r="E265" i="14"/>
  <c r="H265" i="14" s="1"/>
  <c r="E107" i="14"/>
  <c r="H107" i="14" s="1"/>
  <c r="E134" i="14"/>
  <c r="H134" i="14" s="1"/>
  <c r="E4" i="14"/>
  <c r="H4" i="14" s="1"/>
  <c r="E342" i="14"/>
  <c r="H342" i="14" s="1"/>
  <c r="E332" i="14"/>
  <c r="H332" i="14" s="1"/>
  <c r="E346" i="14"/>
  <c r="H346" i="14" s="1"/>
  <c r="E241" i="14"/>
  <c r="H241" i="14" s="1"/>
  <c r="E298" i="14"/>
  <c r="H298" i="14" s="1"/>
  <c r="E347" i="14"/>
  <c r="H347" i="14" s="1"/>
  <c r="E167" i="14"/>
  <c r="H167" i="14" s="1"/>
  <c r="E351" i="14"/>
  <c r="H351" i="14" s="1"/>
  <c r="E223" i="14"/>
  <c r="H223" i="14" s="1"/>
  <c r="E128" i="14"/>
  <c r="H128" i="14" s="1"/>
  <c r="E335" i="14"/>
  <c r="H335" i="14" s="1"/>
  <c r="E231" i="14"/>
  <c r="H231" i="14" s="1"/>
  <c r="E115" i="14"/>
  <c r="H115" i="14" s="1"/>
  <c r="E179" i="14"/>
  <c r="H179" i="14" s="1"/>
  <c r="E315" i="14"/>
  <c r="H315" i="14" s="1"/>
  <c r="E192" i="14"/>
  <c r="H192" i="14" s="1"/>
  <c r="E228" i="14"/>
  <c r="H228" i="14" s="1"/>
  <c r="E86" i="14"/>
  <c r="H86" i="14" s="1"/>
  <c r="E163" i="14"/>
  <c r="H163" i="14" s="1"/>
  <c r="E310" i="14"/>
  <c r="H310" i="14" s="1"/>
  <c r="E96" i="14"/>
  <c r="H96" i="14" s="1"/>
  <c r="E73" i="14"/>
  <c r="H73" i="14" s="1"/>
  <c r="E87" i="14"/>
  <c r="H87" i="14" s="1"/>
  <c r="E200" i="14"/>
  <c r="H200" i="14" s="1"/>
  <c r="E260" i="14"/>
  <c r="H260" i="14" s="1"/>
  <c r="E333" i="14"/>
  <c r="H333" i="14" s="1"/>
  <c r="E308" i="14"/>
  <c r="H308" i="14" s="1"/>
  <c r="E77" i="14"/>
  <c r="H77" i="14" s="1"/>
  <c r="E312" i="14"/>
  <c r="H312" i="14" s="1"/>
  <c r="E23" i="14"/>
  <c r="H23" i="14" s="1"/>
  <c r="E67" i="14"/>
  <c r="H67" i="14" s="1"/>
  <c r="E148" i="14"/>
  <c r="H148" i="14" s="1"/>
  <c r="E257" i="14"/>
  <c r="H257" i="14" s="1"/>
  <c r="E108" i="14"/>
  <c r="H108" i="14" s="1"/>
  <c r="E61" i="14"/>
  <c r="H61" i="14" s="1"/>
  <c r="E352" i="14"/>
  <c r="H352" i="14" s="1"/>
  <c r="E41" i="14"/>
  <c r="H41" i="14" s="1"/>
  <c r="E324" i="14"/>
  <c r="H324" i="14" s="1"/>
  <c r="E153" i="14"/>
  <c r="H153" i="14" s="1"/>
  <c r="E139" i="14"/>
  <c r="H139" i="14" s="1"/>
  <c r="E238" i="14"/>
  <c r="H238" i="14" s="1"/>
  <c r="AE1437" i="14" l="1"/>
  <c r="AB1437" i="14"/>
  <c r="AG3106" i="14"/>
  <c r="AB1544" i="14"/>
  <c r="AE1544" i="14"/>
  <c r="AB374" i="14"/>
  <c r="AE374" i="14"/>
  <c r="AB1648" i="14"/>
  <c r="AE1648" i="14"/>
  <c r="AE5538" i="14"/>
  <c r="AB5538" i="14"/>
  <c r="AE1891" i="14"/>
  <c r="AB1891" i="14"/>
  <c r="AE3346" i="14"/>
  <c r="AB3346" i="14"/>
  <c r="AE2807" i="14"/>
  <c r="AB2807" i="14"/>
  <c r="AE1295" i="14"/>
  <c r="AB1295" i="14"/>
  <c r="AB1390" i="14"/>
  <c r="AE1390" i="14"/>
  <c r="AE2241" i="14"/>
  <c r="AB2241" i="14"/>
  <c r="AB2140" i="14"/>
  <c r="AE2140" i="14"/>
  <c r="AE3055" i="14"/>
  <c r="AB3055" i="14"/>
  <c r="AE2331" i="14"/>
  <c r="AB2331" i="14"/>
  <c r="AB2469" i="14"/>
  <c r="AE2469" i="14"/>
  <c r="AB3087" i="14"/>
  <c r="AE3087" i="14"/>
  <c r="AE3839" i="14"/>
  <c r="AB3839" i="14"/>
  <c r="AG2607" i="14"/>
  <c r="AG3756" i="14"/>
  <c r="AB770" i="14"/>
  <c r="AE770" i="14"/>
  <c r="AB2426" i="14"/>
  <c r="AE2426" i="14"/>
  <c r="AE5453" i="14"/>
  <c r="AB5453" i="14"/>
  <c r="AE2777" i="14"/>
  <c r="AB2777" i="14"/>
  <c r="AE1928" i="14"/>
  <c r="AB1928" i="14"/>
  <c r="AG985" i="14"/>
  <c r="AE2984" i="14"/>
  <c r="AB2984" i="14"/>
  <c r="AE4459" i="14"/>
  <c r="AB4459" i="14"/>
  <c r="AE5520" i="14"/>
  <c r="AB5520" i="14"/>
  <c r="AE1740" i="14"/>
  <c r="AB1740" i="14"/>
  <c r="AG5538" i="14"/>
  <c r="AA5538" i="14"/>
  <c r="AB4559" i="14"/>
  <c r="AE4559" i="14"/>
  <c r="AB4705" i="14"/>
  <c r="AE4705" i="14"/>
  <c r="AB1346" i="14"/>
  <c r="AE1346" i="14"/>
  <c r="AG4506" i="14"/>
  <c r="AB1813" i="14"/>
  <c r="AE1813" i="14"/>
  <c r="AB4188" i="14"/>
  <c r="AE4188" i="14"/>
  <c r="AB4369" i="14"/>
  <c r="AE4369" i="14"/>
  <c r="AB1585" i="14"/>
  <c r="AE1585" i="14"/>
  <c r="AB2768" i="14"/>
  <c r="AE2768" i="14"/>
  <c r="AE3311" i="14"/>
  <c r="AB3311" i="14"/>
  <c r="AB3106" i="14"/>
  <c r="AA3106" i="14"/>
  <c r="AE3106" i="14"/>
  <c r="AE635" i="14"/>
  <c r="AB635" i="14"/>
  <c r="AE3526" i="14"/>
  <c r="AB3526" i="14"/>
  <c r="AB462" i="14"/>
  <c r="AE462" i="14"/>
  <c r="AB935" i="14"/>
  <c r="AE935" i="14"/>
  <c r="AG2506" i="14"/>
  <c r="AG2905" i="14"/>
  <c r="AG4182" i="14"/>
  <c r="AG4089" i="14"/>
  <c r="AB2604" i="14"/>
  <c r="AE2604" i="14"/>
  <c r="AB1768" i="14"/>
  <c r="AE1768" i="14"/>
  <c r="AE5305" i="14"/>
  <c r="AB5305" i="14"/>
  <c r="AG3219" i="14"/>
  <c r="AB4250" i="14"/>
  <c r="AE4250" i="14"/>
  <c r="AG5011" i="14"/>
  <c r="AG2469" i="14"/>
  <c r="AA2469" i="14"/>
  <c r="AG4187" i="14"/>
  <c r="AE3318" i="14"/>
  <c r="AB3318" i="14"/>
  <c r="AG739" i="14"/>
  <c r="AB3359" i="14"/>
  <c r="AE3359" i="14"/>
  <c r="AE2092" i="14"/>
  <c r="AB2092" i="14"/>
  <c r="AG1706" i="14"/>
  <c r="AB2628" i="14"/>
  <c r="AE2628" i="14"/>
  <c r="AE2607" i="14"/>
  <c r="AA2607" i="14"/>
  <c r="AB2607" i="14"/>
  <c r="AE512" i="14"/>
  <c r="AB512" i="14"/>
  <c r="AB5340" i="14"/>
  <c r="AE5340" i="14"/>
  <c r="AE4810" i="14"/>
  <c r="AB4810" i="14"/>
  <c r="AB446" i="14"/>
  <c r="AE446" i="14"/>
  <c r="AB985" i="14"/>
  <c r="AA985" i="14"/>
  <c r="AE985" i="14"/>
  <c r="AE638" i="14"/>
  <c r="AB638" i="14"/>
  <c r="AB5594" i="14"/>
  <c r="AE5594" i="14"/>
  <c r="AE710" i="14"/>
  <c r="AB710" i="14"/>
  <c r="AE448" i="14"/>
  <c r="AB448" i="14"/>
  <c r="AG897" i="14"/>
  <c r="AG1481" i="14"/>
  <c r="AA5520" i="14"/>
  <c r="AG5520" i="14"/>
  <c r="AA1390" i="14"/>
  <c r="AG1390" i="14"/>
  <c r="AG4538" i="14"/>
  <c r="AE884" i="14"/>
  <c r="AB884" i="14"/>
  <c r="AB1124" i="14"/>
  <c r="AE1124" i="14"/>
  <c r="AG4605" i="14"/>
  <c r="AE5455" i="14"/>
  <c r="AB5455" i="14"/>
  <c r="AB3756" i="14"/>
  <c r="AA3756" i="14"/>
  <c r="AE3756" i="14"/>
  <c r="AE4089" i="14"/>
  <c r="AA4089" i="14"/>
  <c r="AB4089" i="14"/>
  <c r="AA3346" i="14"/>
  <c r="AG3346" i="14"/>
  <c r="AE4191" i="14"/>
  <c r="AB4191" i="14"/>
  <c r="AG2474" i="14"/>
  <c r="AE5797" i="14"/>
  <c r="AB5797" i="14"/>
  <c r="AE4538" i="14"/>
  <c r="AA4538" i="14"/>
  <c r="AB4538" i="14"/>
  <c r="AG1159" i="14"/>
  <c r="AB2832" i="14"/>
  <c r="AE2832" i="14"/>
  <c r="AB2210" i="14"/>
  <c r="AE2210" i="14"/>
  <c r="AB1072" i="14"/>
  <c r="AE1072" i="14"/>
  <c r="AB4877" i="14"/>
  <c r="AE4877" i="14"/>
  <c r="AG1813" i="14"/>
  <c r="AA1813" i="14"/>
  <c r="AA770" i="14"/>
  <c r="AG770" i="14"/>
  <c r="AE5601" i="14"/>
  <c r="AB5601" i="14"/>
  <c r="AG4444" i="14"/>
  <c r="AB4187" i="14"/>
  <c r="AA4187" i="14"/>
  <c r="AE4187" i="14"/>
  <c r="AB1590" i="14"/>
  <c r="AE1590" i="14"/>
  <c r="AE1466" i="14"/>
  <c r="AB1466" i="14"/>
  <c r="AB3986" i="14"/>
  <c r="AE3986" i="14"/>
  <c r="AB2905" i="14"/>
  <c r="AA2905" i="14"/>
  <c r="AE2905" i="14"/>
  <c r="AB4262" i="14"/>
  <c r="AE4262" i="14"/>
  <c r="AB4124" i="14"/>
  <c r="AE4124" i="14"/>
  <c r="AE1162" i="14"/>
  <c r="AB1162" i="14"/>
  <c r="AG3526" i="14"/>
  <c r="AA3526" i="14"/>
  <c r="AB5184" i="14"/>
  <c r="AE5184" i="14"/>
  <c r="AA2331" i="14"/>
  <c r="AG2331" i="14"/>
  <c r="AB2506" i="14"/>
  <c r="AA2506" i="14"/>
  <c r="AE2506" i="14"/>
  <c r="AB1159" i="14"/>
  <c r="AA1159" i="14"/>
  <c r="AE1159" i="14"/>
  <c r="AE4444" i="14"/>
  <c r="AA4444" i="14"/>
  <c r="AB4444" i="14"/>
  <c r="Z4089" i="14"/>
  <c r="AE4110" i="14"/>
  <c r="AB4110" i="14"/>
  <c r="AE3219" i="14"/>
  <c r="AA3219" i="14"/>
  <c r="AB3219" i="14"/>
  <c r="AB1759" i="14"/>
  <c r="AE1759" i="14"/>
  <c r="AB3782" i="14"/>
  <c r="AE3782" i="14"/>
  <c r="AB4639" i="14"/>
  <c r="AE4639" i="14"/>
  <c r="AE4334" i="14"/>
  <c r="AB4334" i="14"/>
  <c r="AB2444" i="14"/>
  <c r="AE2444" i="14"/>
  <c r="AB2068" i="14"/>
  <c r="AE2068" i="14"/>
  <c r="AA3055" i="14"/>
  <c r="Z3055" i="14"/>
  <c r="AG3055" i="14"/>
  <c r="AE4573" i="14"/>
  <c r="AB4573" i="14"/>
  <c r="AE978" i="14"/>
  <c r="AB978" i="14"/>
  <c r="AG1072" i="14"/>
  <c r="AA1072" i="14"/>
  <c r="AA3087" i="14"/>
  <c r="AG3087" i="14"/>
  <c r="AB4506" i="14"/>
  <c r="AA4506" i="14"/>
  <c r="AE4506" i="14"/>
  <c r="AE739" i="14"/>
  <c r="AA739" i="14"/>
  <c r="AB739" i="14"/>
  <c r="AB3528" i="14"/>
  <c r="AE3528" i="14"/>
  <c r="AG1648" i="14"/>
  <c r="AA1648" i="14"/>
  <c r="AG4124" i="14"/>
  <c r="AA4124" i="14"/>
  <c r="AG5203" i="14"/>
  <c r="AG2092" i="14"/>
  <c r="AA2092" i="14"/>
  <c r="AB2988" i="14"/>
  <c r="AE2988" i="14"/>
  <c r="AE2494" i="14"/>
  <c r="AB2494" i="14"/>
  <c r="AE3332" i="14"/>
  <c r="AB3332" i="14"/>
  <c r="AE5299" i="14"/>
  <c r="AB5299" i="14"/>
  <c r="AE1760" i="14"/>
  <c r="AB1760" i="14"/>
  <c r="AB4289" i="14"/>
  <c r="AE4289" i="14"/>
  <c r="AA4705" i="14"/>
  <c r="AG4705" i="14"/>
  <c r="AE2184" i="14"/>
  <c r="AB2184" i="14"/>
  <c r="AE3340" i="14"/>
  <c r="AB3340" i="14"/>
  <c r="AE2865" i="14"/>
  <c r="AB2865" i="14"/>
  <c r="AE814" i="14"/>
  <c r="AB814" i="14"/>
  <c r="AE1303" i="14"/>
  <c r="AB1303" i="14"/>
  <c r="AE5070" i="14"/>
  <c r="AB5070" i="14"/>
  <c r="AB1778" i="14"/>
  <c r="AE1778" i="14"/>
  <c r="AB3042" i="14"/>
  <c r="AE3042" i="14"/>
  <c r="AA2865" i="14"/>
  <c r="AG2865" i="14"/>
  <c r="AG3899" i="14"/>
  <c r="AB3747" i="14"/>
  <c r="AE3747" i="14"/>
  <c r="AB3339" i="14"/>
  <c r="AE3339" i="14"/>
  <c r="AG3318" i="14"/>
  <c r="AA3318" i="14"/>
  <c r="AG5594" i="14"/>
  <c r="AA5594" i="14"/>
  <c r="AG4819" i="14"/>
  <c r="AB4182" i="14"/>
  <c r="AA4182" i="14"/>
  <c r="AE4182" i="14"/>
  <c r="AB1706" i="14"/>
  <c r="AA1706" i="14"/>
  <c r="AE1706" i="14"/>
  <c r="AE5011" i="14"/>
  <c r="AA5011" i="14"/>
  <c r="AB5011" i="14"/>
  <c r="AB3899" i="14"/>
  <c r="Z3899" i="14"/>
  <c r="AA3899" i="14"/>
  <c r="AE3899" i="14"/>
  <c r="AG5070" i="14"/>
  <c r="Z5070" i="14"/>
  <c r="AA5070" i="14"/>
  <c r="AB1481" i="14"/>
  <c r="AA1481" i="14"/>
  <c r="AE1481" i="14"/>
  <c r="AE1916" i="14"/>
  <c r="AB1916" i="14"/>
  <c r="Z1390" i="14"/>
  <c r="Z2469" i="14"/>
  <c r="AE5685" i="14"/>
  <c r="AB5685" i="14"/>
  <c r="AE4576" i="14"/>
  <c r="AB4576" i="14"/>
  <c r="AG4188" i="14"/>
  <c r="AA4188" i="14"/>
  <c r="AE4239" i="14"/>
  <c r="AB4239" i="14"/>
  <c r="AG4239" i="14"/>
  <c r="AA4239" i="14"/>
  <c r="AB459" i="14"/>
  <c r="AE459" i="14"/>
  <c r="AB3384" i="14"/>
  <c r="AE3384" i="14"/>
  <c r="AE876" i="14"/>
  <c r="AB876" i="14"/>
  <c r="AB1299" i="14"/>
  <c r="AE1299" i="14"/>
  <c r="AG979" i="14"/>
  <c r="AB2288" i="14"/>
  <c r="AE2288" i="14"/>
  <c r="AA2444" i="14"/>
  <c r="AG2444" i="14"/>
  <c r="AA1590" i="14"/>
  <c r="AG1590" i="14"/>
  <c r="AG5294" i="14"/>
  <c r="AE4605" i="14"/>
  <c r="AA4605" i="14"/>
  <c r="AB4605" i="14"/>
  <c r="AE1220" i="14"/>
  <c r="AB1220" i="14"/>
  <c r="AA459" i="14"/>
  <c r="AG459" i="14"/>
  <c r="AB2070" i="14"/>
  <c r="AE2070" i="14"/>
  <c r="AE1762" i="14"/>
  <c r="AB1762" i="14"/>
  <c r="AG638" i="14"/>
  <c r="AA638" i="14"/>
  <c r="AE1833" i="14"/>
  <c r="AB1833" i="14"/>
  <c r="AE4421" i="14"/>
  <c r="AB4421" i="14"/>
  <c r="AE1599" i="14"/>
  <c r="AB1599" i="14"/>
  <c r="AB2398" i="14"/>
  <c r="AE2398" i="14"/>
  <c r="AE5621" i="14"/>
  <c r="AB5621" i="14"/>
  <c r="AB1566" i="14"/>
  <c r="AE1566" i="14"/>
  <c r="AB610" i="14"/>
  <c r="AE610" i="14"/>
  <c r="AA4559" i="14"/>
  <c r="AG4559" i="14"/>
  <c r="AB4164" i="14"/>
  <c r="AE4164" i="14"/>
  <c r="AE3104" i="14"/>
  <c r="AB3104" i="14"/>
  <c r="AA4191" i="14"/>
  <c r="Z4191" i="14"/>
  <c r="AG4191" i="14"/>
  <c r="AG3782" i="14"/>
  <c r="AA3782" i="14"/>
  <c r="AE3103" i="14"/>
  <c r="AB3103" i="14"/>
  <c r="AB572" i="14"/>
  <c r="AE572" i="14"/>
  <c r="AB2694" i="14"/>
  <c r="AE2694" i="14"/>
  <c r="AG4576" i="14"/>
  <c r="AA4576" i="14"/>
  <c r="Z4239" i="14"/>
  <c r="Z4705" i="14"/>
  <c r="Z4187" i="14"/>
  <c r="AE979" i="14"/>
  <c r="AA979" i="14"/>
  <c r="AB979" i="14"/>
  <c r="AG4668" i="14"/>
  <c r="AE4020" i="14"/>
  <c r="AB4020" i="14"/>
  <c r="AG4592" i="14"/>
  <c r="AB4066" i="14"/>
  <c r="AE4066" i="14"/>
  <c r="AE2578" i="14"/>
  <c r="AB2578" i="14"/>
  <c r="AG5347" i="14"/>
  <c r="AE1486" i="14"/>
  <c r="AB1486" i="14"/>
  <c r="AA3103" i="14"/>
  <c r="AG3103" i="14"/>
  <c r="AE391" i="14"/>
  <c r="AB391" i="14"/>
  <c r="AB4711" i="14"/>
  <c r="AE4711" i="14"/>
  <c r="AE5171" i="14"/>
  <c r="AB5171" i="14"/>
  <c r="AB5503" i="14"/>
  <c r="AE5503" i="14"/>
  <c r="AG5797" i="14"/>
  <c r="AA5797" i="14"/>
  <c r="AE1630" i="14"/>
  <c r="AB1630" i="14"/>
  <c r="AG1566" i="14"/>
  <c r="AA1566" i="14"/>
  <c r="AB4270" i="14"/>
  <c r="AE4270" i="14"/>
  <c r="AA1295" i="14"/>
  <c r="AG1295" i="14"/>
  <c r="AE2967" i="14"/>
  <c r="AB2967" i="14"/>
  <c r="AB4784" i="14"/>
  <c r="AE4784" i="14"/>
  <c r="AB4514" i="14"/>
  <c r="AE4514" i="14"/>
  <c r="AB3932" i="14"/>
  <c r="AE3932" i="14"/>
  <c r="AG2228" i="14"/>
  <c r="AE4588" i="14"/>
  <c r="AB4588" i="14"/>
  <c r="AB2228" i="14"/>
  <c r="AA2228" i="14"/>
  <c r="AE2228" i="14"/>
  <c r="AE5260" i="14"/>
  <c r="AB5260" i="14"/>
  <c r="AE4523" i="14"/>
  <c r="AB4523" i="14"/>
  <c r="AG3349" i="14"/>
  <c r="AA2241" i="14"/>
  <c r="AG2241" i="14"/>
  <c r="AG1226" i="14"/>
  <c r="AB502" i="14"/>
  <c r="AE502" i="14"/>
  <c r="AE1498" i="14"/>
  <c r="AB1498" i="14"/>
  <c r="AG1508" i="14"/>
  <c r="AE5310" i="14"/>
  <c r="AB5310" i="14"/>
  <c r="AB5349" i="14"/>
  <c r="AE5349" i="14"/>
  <c r="AE488" i="14"/>
  <c r="AB488" i="14"/>
  <c r="Z2331" i="14"/>
  <c r="AE1663" i="14"/>
  <c r="AB1663" i="14"/>
  <c r="AE5054" i="14"/>
  <c r="AB5054" i="14"/>
  <c r="AB3345" i="14"/>
  <c r="AE3345" i="14"/>
  <c r="AE1719" i="14"/>
  <c r="AB1719" i="14"/>
  <c r="AE5598" i="14"/>
  <c r="AB5598" i="14"/>
  <c r="AE929" i="14"/>
  <c r="AB929" i="14"/>
  <c r="AE2124" i="14"/>
  <c r="AB2124" i="14"/>
  <c r="AG3340" i="14"/>
  <c r="AA3340" i="14"/>
  <c r="AB5345" i="14"/>
  <c r="AE5345" i="14"/>
  <c r="AB4659" i="14"/>
  <c r="AE4659" i="14"/>
  <c r="AG1334" i="14"/>
  <c r="AG1094" i="14"/>
  <c r="AA5310" i="14"/>
  <c r="Z5310" i="14"/>
  <c r="AG5310" i="14"/>
  <c r="AE4494" i="14"/>
  <c r="AB4494" i="14"/>
  <c r="AB1334" i="14"/>
  <c r="AA1334" i="14"/>
  <c r="AE1334" i="14"/>
  <c r="Z2444" i="14"/>
  <c r="AG935" i="14"/>
  <c r="AA935" i="14"/>
  <c r="AG1740" i="14"/>
  <c r="AA1740" i="14"/>
  <c r="AB2087" i="14"/>
  <c r="AE2087" i="14"/>
  <c r="AG3839" i="14"/>
  <c r="AA3839" i="14"/>
  <c r="AG4020" i="14"/>
  <c r="AA4020" i="14"/>
  <c r="AB4553" i="14"/>
  <c r="AE4553" i="14"/>
  <c r="AA3747" i="14"/>
  <c r="AG3747" i="14"/>
  <c r="AG374" i="14"/>
  <c r="AA374" i="14"/>
  <c r="AG1486" i="14"/>
  <c r="AA1486" i="14"/>
  <c r="Z3087" i="14"/>
  <c r="Z1295" i="14"/>
  <c r="AG1346" i="14"/>
  <c r="AA1346" i="14"/>
  <c r="AG4109" i="14"/>
  <c r="AA1768" i="14"/>
  <c r="AG1768" i="14"/>
  <c r="AA2777" i="14"/>
  <c r="AG2777" i="14"/>
  <c r="AG1916" i="14"/>
  <c r="AA1916" i="14"/>
  <c r="AG572" i="14"/>
  <c r="AA572" i="14"/>
  <c r="AG3042" i="14"/>
  <c r="Z3042" i="14"/>
  <c r="AA3042" i="14"/>
  <c r="AA635" i="14"/>
  <c r="AG635" i="14"/>
  <c r="AA5305" i="14"/>
  <c r="AG5305" i="14"/>
  <c r="AE4819" i="14"/>
  <c r="AA4819" i="14"/>
  <c r="AB4819" i="14"/>
  <c r="AE658" i="14"/>
  <c r="AB658" i="14"/>
  <c r="AA1303" i="14"/>
  <c r="Z1303" i="14"/>
  <c r="AG1303" i="14"/>
  <c r="AB4592" i="14"/>
  <c r="AA4592" i="14"/>
  <c r="AE4592" i="14"/>
  <c r="Z2865" i="14"/>
  <c r="AA1466" i="14"/>
  <c r="AG1466" i="14"/>
  <c r="AE5347" i="14"/>
  <c r="Z5347" i="14"/>
  <c r="AA5347" i="14"/>
  <c r="AB5347" i="14"/>
  <c r="AG4553" i="14"/>
  <c r="AA4553" i="14"/>
  <c r="AG2140" i="14"/>
  <c r="Z2140" i="14"/>
  <c r="AA2140" i="14"/>
  <c r="AG4110" i="14"/>
  <c r="AA4110" i="14"/>
  <c r="AG448" i="14"/>
  <c r="AA448" i="14"/>
  <c r="AG742" i="14"/>
  <c r="AG1833" i="14"/>
  <c r="AA1833" i="14"/>
  <c r="AB2582" i="14"/>
  <c r="AE2582" i="14"/>
  <c r="Z5305" i="14"/>
  <c r="Z1566" i="14"/>
  <c r="AG5043" i="14"/>
  <c r="AG3932" i="14"/>
  <c r="AA3932" i="14"/>
  <c r="AA884" i="14"/>
  <c r="AG884" i="14"/>
  <c r="AG3332" i="14"/>
  <c r="AA3332" i="14"/>
  <c r="AG4132" i="14"/>
  <c r="AE2690" i="14"/>
  <c r="AB2690" i="14"/>
  <c r="Z1590" i="14"/>
  <c r="AG5455" i="14"/>
  <c r="AA5455" i="14"/>
  <c r="AA4289" i="14"/>
  <c r="AG4289" i="14"/>
  <c r="AB4988" i="14"/>
  <c r="AE4988" i="14"/>
  <c r="Z3219" i="14"/>
  <c r="AB4668" i="14"/>
  <c r="AA4668" i="14"/>
  <c r="AE4668" i="14"/>
  <c r="AB3876" i="14"/>
  <c r="AE3876" i="14"/>
  <c r="Z1740" i="14"/>
  <c r="Z4559" i="14"/>
  <c r="AE1825" i="14"/>
  <c r="AB1825" i="14"/>
  <c r="AB1226" i="14"/>
  <c r="AA1226" i="14"/>
  <c r="AE1226" i="14"/>
  <c r="AE4108" i="14"/>
  <c r="AB4108" i="14"/>
  <c r="AA1891" i="14"/>
  <c r="AG1891" i="14"/>
  <c r="AB1094" i="14"/>
  <c r="AA1094" i="14"/>
  <c r="AE1094" i="14"/>
  <c r="AE1830" i="14"/>
  <c r="AB1830" i="14"/>
  <c r="AG2945" i="14"/>
  <c r="AG814" i="14"/>
  <c r="AA814" i="14"/>
  <c r="AG2184" i="14"/>
  <c r="Z2184" i="14"/>
  <c r="AA2184" i="14"/>
  <c r="Z2506" i="14"/>
  <c r="AA2628" i="14"/>
  <c r="Z2628" i="14"/>
  <c r="AG2628" i="14"/>
  <c r="AA1599" i="14"/>
  <c r="AG1599" i="14"/>
  <c r="AB4276" i="14"/>
  <c r="AE4276" i="14"/>
  <c r="AG2087" i="14"/>
  <c r="AA2087" i="14"/>
  <c r="AG658" i="14"/>
  <c r="AA658" i="14"/>
  <c r="AE1508" i="14"/>
  <c r="AA1508" i="14"/>
  <c r="AB1508" i="14"/>
  <c r="AA5601" i="14"/>
  <c r="AG5601" i="14"/>
  <c r="AG2851" i="14"/>
  <c r="AB4157" i="14"/>
  <c r="AE4157" i="14"/>
  <c r="AA710" i="14"/>
  <c r="AG710" i="14"/>
  <c r="AG1436" i="14"/>
  <c r="AG3798" i="14"/>
  <c r="AE1812" i="14"/>
  <c r="AB1812" i="14"/>
  <c r="AG4164" i="14"/>
  <c r="AA4164" i="14"/>
  <c r="Z770" i="14"/>
  <c r="AB531" i="14"/>
  <c r="AE531" i="14"/>
  <c r="Z4182" i="14"/>
  <c r="AB1575" i="14"/>
  <c r="AE1575" i="14"/>
  <c r="AA4108" i="14"/>
  <c r="Z4108" i="14"/>
  <c r="AG4108" i="14"/>
  <c r="AB2770" i="14"/>
  <c r="AE2770" i="14"/>
  <c r="AG4935" i="14"/>
  <c r="AA1220" i="14"/>
  <c r="AG1220" i="14"/>
  <c r="AA2578" i="14"/>
  <c r="AG2578" i="14"/>
  <c r="Z4668" i="14"/>
  <c r="Z4592" i="14"/>
  <c r="AB4486" i="14"/>
  <c r="AE4486" i="14"/>
  <c r="AA1630" i="14"/>
  <c r="AG1630" i="14"/>
  <c r="AB4446" i="14"/>
  <c r="AE4446" i="14"/>
  <c r="AA4369" i="14"/>
  <c r="AG4369" i="14"/>
  <c r="AG4176" i="14"/>
  <c r="AA2398" i="14"/>
  <c r="AG2398" i="14"/>
  <c r="AB4821" i="14"/>
  <c r="AE4821" i="14"/>
  <c r="AB617" i="14"/>
  <c r="AE617" i="14"/>
  <c r="AB3980" i="14"/>
  <c r="AE3980" i="14"/>
  <c r="AG1868" i="14"/>
  <c r="AG3359" i="14"/>
  <c r="AA3359" i="14"/>
  <c r="AE3830" i="14"/>
  <c r="AB3830" i="14"/>
  <c r="Z4110" i="14"/>
  <c r="Z884" i="14"/>
  <c r="Z1072" i="14"/>
  <c r="AA5299" i="14"/>
  <c r="Z5299" i="14"/>
  <c r="AG5299" i="14"/>
  <c r="AA3876" i="14"/>
  <c r="AG3876" i="14"/>
  <c r="AG2288" i="14"/>
  <c r="AA2288" i="14"/>
  <c r="AG4013" i="14"/>
  <c r="AE1608" i="14"/>
  <c r="AB1608" i="14"/>
  <c r="AE1616" i="14"/>
  <c r="AB1616" i="14"/>
  <c r="AA2832" i="14"/>
  <c r="AG2832" i="14"/>
  <c r="AE3415" i="14"/>
  <c r="AB3415" i="14"/>
  <c r="AB5644" i="14"/>
  <c r="AE5644" i="14"/>
  <c r="Z3346" i="14"/>
  <c r="AB4013" i="14"/>
  <c r="AA4013" i="14"/>
  <c r="AE4013" i="14"/>
  <c r="Z4576" i="14"/>
  <c r="Z2398" i="14"/>
  <c r="AG427" i="14"/>
  <c r="AA2124" i="14"/>
  <c r="AG2124" i="14"/>
  <c r="AG1830" i="14"/>
  <c r="AA1830" i="14"/>
  <c r="AG5503" i="14"/>
  <c r="AA5503" i="14"/>
  <c r="AA4066" i="14"/>
  <c r="AG4066" i="14"/>
  <c r="AG3986" i="14"/>
  <c r="AA3986" i="14"/>
  <c r="AG1762" i="14"/>
  <c r="AA1762" i="14"/>
  <c r="AE766" i="14"/>
  <c r="AB766" i="14"/>
  <c r="AB4902" i="14"/>
  <c r="AE4902" i="14"/>
  <c r="AB3399" i="14"/>
  <c r="AE3399" i="14"/>
  <c r="AG5531" i="14"/>
  <c r="AB5183" i="14"/>
  <c r="AE5183" i="14"/>
  <c r="AE5358" i="14"/>
  <c r="AB5358" i="14"/>
  <c r="AE1735" i="14"/>
  <c r="AB1735" i="14"/>
  <c r="AB496" i="14"/>
  <c r="AE496" i="14"/>
  <c r="AE2394" i="14"/>
  <c r="AB2394" i="14"/>
  <c r="AG4711" i="14"/>
  <c r="AA4711" i="14"/>
  <c r="AB2235" i="14"/>
  <c r="AE2235" i="14"/>
  <c r="AB4775" i="14"/>
  <c r="AE4775" i="14"/>
  <c r="AE3778" i="14"/>
  <c r="AB3778" i="14"/>
  <c r="AA488" i="14"/>
  <c r="AG488" i="14"/>
  <c r="AE5639" i="14"/>
  <c r="AB5639" i="14"/>
  <c r="AA462" i="14"/>
  <c r="Z462" i="14"/>
  <c r="AG462" i="14"/>
  <c r="AA4588" i="14"/>
  <c r="AG4588" i="14"/>
  <c r="AA2494" i="14"/>
  <c r="AG2494" i="14"/>
  <c r="AE3349" i="14"/>
  <c r="AA3349" i="14"/>
  <c r="AB3349" i="14"/>
  <c r="AE3344" i="14"/>
  <c r="AB3344" i="14"/>
  <c r="AG4514" i="14"/>
  <c r="AA4514" i="14"/>
  <c r="AE3906" i="14"/>
  <c r="AB3906" i="14"/>
  <c r="AG3995" i="14"/>
  <c r="AE2784" i="14"/>
  <c r="AB2784" i="14"/>
  <c r="AB3739" i="14"/>
  <c r="AE3739" i="14"/>
  <c r="AE3153" i="14"/>
  <c r="AB3153" i="14"/>
  <c r="Z2777" i="14"/>
  <c r="AG3528" i="14"/>
  <c r="AA3528" i="14"/>
  <c r="AE4596" i="14"/>
  <c r="AB4596" i="14"/>
  <c r="AB3818" i="14"/>
  <c r="AE3818" i="14"/>
  <c r="AG4486" i="14"/>
  <c r="AA4486" i="14"/>
  <c r="AE2717" i="14"/>
  <c r="AB2717" i="14"/>
  <c r="AG2282" i="14"/>
  <c r="AE5258" i="14"/>
  <c r="AB5258" i="14"/>
  <c r="AB5163" i="14"/>
  <c r="AE5163" i="14"/>
  <c r="AG3818" i="14"/>
  <c r="AA3818" i="14"/>
  <c r="AG5694" i="14"/>
  <c r="AB2423" i="14"/>
  <c r="AE2423" i="14"/>
  <c r="AG2717" i="14"/>
  <c r="AA2717" i="14"/>
  <c r="AB5750" i="14"/>
  <c r="AE5750" i="14"/>
  <c r="AG1187" i="14"/>
  <c r="AB1547" i="14"/>
  <c r="AE1547" i="14"/>
  <c r="AE2558" i="14"/>
  <c r="AB2558" i="14"/>
  <c r="AE4348" i="14"/>
  <c r="AB4348" i="14"/>
  <c r="AB1179" i="14"/>
  <c r="AE1179" i="14"/>
  <c r="AB3891" i="14"/>
  <c r="AE3891" i="14"/>
  <c r="AG5750" i="14"/>
  <c r="AA5750" i="14"/>
  <c r="AG553" i="14"/>
  <c r="AB4790" i="14"/>
  <c r="AE4790" i="14"/>
  <c r="AE4785" i="14"/>
  <c r="AB4785" i="14"/>
  <c r="AE3847" i="14"/>
  <c r="AB3847" i="14"/>
  <c r="AB5249" i="14"/>
  <c r="AE5249" i="14"/>
  <c r="AA3739" i="14"/>
  <c r="AG3739" i="14"/>
  <c r="AB2539" i="14"/>
  <c r="AE2539" i="14"/>
  <c r="Z4444" i="14"/>
  <c r="AG2693" i="14"/>
  <c r="AB2725" i="14"/>
  <c r="AE2725" i="14"/>
  <c r="AB1584" i="14"/>
  <c r="AE1584" i="14"/>
  <c r="AG4366" i="14"/>
  <c r="AG848" i="14"/>
  <c r="AG878" i="14"/>
  <c r="AG1177" i="14"/>
  <c r="AG3980" i="14"/>
  <c r="AA3980" i="14"/>
  <c r="Z3932" i="14"/>
  <c r="Z4588" i="14"/>
  <c r="AG5260" i="14"/>
  <c r="Z5260" i="14"/>
  <c r="AA5260" i="14"/>
  <c r="Z5520" i="14"/>
  <c r="AG1575" i="14"/>
  <c r="AA1575" i="14"/>
  <c r="AE4132" i="14"/>
  <c r="AA4132" i="14"/>
  <c r="AB4132" i="14"/>
  <c r="AG1163" i="14"/>
  <c r="Z1508" i="14"/>
  <c r="Z5455" i="14"/>
  <c r="Z3876" i="14"/>
  <c r="AE5694" i="14"/>
  <c r="AA5694" i="14"/>
  <c r="AB5694" i="14"/>
  <c r="AB1525" i="14"/>
  <c r="AE1525" i="14"/>
  <c r="AB4781" i="14"/>
  <c r="AE4781" i="14"/>
  <c r="AG5183" i="14"/>
  <c r="AA5183" i="14"/>
  <c r="AA5345" i="14"/>
  <c r="AG5345" i="14"/>
  <c r="AA531" i="14"/>
  <c r="Z531" i="14"/>
  <c r="AG531" i="14"/>
  <c r="AE1868" i="14"/>
  <c r="AA1868" i="14"/>
  <c r="AB1868" i="14"/>
  <c r="AG4459" i="14"/>
  <c r="AA4459" i="14"/>
  <c r="AA4270" i="14"/>
  <c r="AG4270" i="14"/>
  <c r="AB3606" i="14"/>
  <c r="AE3606" i="14"/>
  <c r="AE3723" i="14"/>
  <c r="AB3723" i="14"/>
  <c r="AA4902" i="14"/>
  <c r="Z4902" i="14"/>
  <c r="AG4902" i="14"/>
  <c r="AG3069" i="14"/>
  <c r="Z1830" i="14"/>
  <c r="Z4188" i="14"/>
  <c r="AA2807" i="14"/>
  <c r="AG2807" i="14"/>
  <c r="Z935" i="14"/>
  <c r="AG2760" i="14"/>
  <c r="AG4468" i="14"/>
  <c r="Z1813" i="14"/>
  <c r="Z1466" i="14"/>
  <c r="Z3340" i="14"/>
  <c r="AG2276" i="14"/>
  <c r="AE5099" i="14"/>
  <c r="AB5099" i="14"/>
  <c r="AE2771" i="14"/>
  <c r="AB2771" i="14"/>
  <c r="Z3526" i="14"/>
  <c r="AE1712" i="14"/>
  <c r="AB1712" i="14"/>
  <c r="AE2669" i="14"/>
  <c r="AB2669" i="14"/>
  <c r="AB3124" i="14"/>
  <c r="AE3124" i="14"/>
  <c r="AE2657" i="14"/>
  <c r="AB2657" i="14"/>
  <c r="AE5071" i="14"/>
  <c r="AB5071" i="14"/>
  <c r="AE4043" i="14"/>
  <c r="AB4043" i="14"/>
  <c r="Z3782" i="14"/>
  <c r="AG859" i="14"/>
  <c r="AG610" i="14"/>
  <c r="AA610" i="14"/>
  <c r="AA3723" i="14"/>
  <c r="AG3723" i="14"/>
  <c r="AA2657" i="14"/>
  <c r="AG2657" i="14"/>
  <c r="AE5609" i="14"/>
  <c r="AB5609" i="14"/>
  <c r="Z5183" i="14"/>
  <c r="AB1688" i="14"/>
  <c r="AE1688" i="14"/>
  <c r="AG1928" i="14"/>
  <c r="AA1928" i="14"/>
  <c r="AG2770" i="14"/>
  <c r="AA2770" i="14"/>
  <c r="AE3155" i="14"/>
  <c r="AB3155" i="14"/>
  <c r="AA1825" i="14"/>
  <c r="AG1825" i="14"/>
  <c r="AB5436" i="14"/>
  <c r="AE5436" i="14"/>
  <c r="AE1418" i="14"/>
  <c r="AB1418" i="14"/>
  <c r="AE712" i="14"/>
  <c r="AB712" i="14"/>
  <c r="AB553" i="14"/>
  <c r="AA553" i="14"/>
  <c r="AE553" i="14"/>
  <c r="AA3830" i="14"/>
  <c r="AG3830" i="14"/>
  <c r="AB2601" i="14"/>
  <c r="AE2601" i="14"/>
  <c r="AB4105" i="14"/>
  <c r="AE4105" i="14"/>
  <c r="Z1599" i="14"/>
  <c r="Z1833" i="14"/>
  <c r="Z710" i="14"/>
  <c r="Z1486" i="14"/>
  <c r="AG2670" i="14"/>
  <c r="Z2124" i="14"/>
  <c r="AB1187" i="14"/>
  <c r="AA1187" i="14"/>
  <c r="AE1187" i="14"/>
  <c r="AG4257" i="14"/>
  <c r="AE1018" i="14"/>
  <c r="AB1018" i="14"/>
  <c r="AA4821" i="14"/>
  <c r="AG4821" i="14"/>
  <c r="AG4276" i="14"/>
  <c r="AA4276" i="14"/>
  <c r="AA4659" i="14"/>
  <c r="AG4659" i="14"/>
  <c r="AG4770" i="14"/>
  <c r="AA2988" i="14"/>
  <c r="AG2988" i="14"/>
  <c r="AB908" i="14"/>
  <c r="AE908" i="14"/>
  <c r="AE3064" i="14"/>
  <c r="AB3064" i="14"/>
  <c r="AA978" i="14"/>
  <c r="AG978" i="14"/>
  <c r="AG2275" i="14"/>
  <c r="AB4770" i="14"/>
  <c r="AA4770" i="14"/>
  <c r="AE4770" i="14"/>
  <c r="AG3155" i="14"/>
  <c r="AA3155" i="14"/>
  <c r="AG5621" i="14"/>
  <c r="Z5621" i="14"/>
  <c r="AA5621" i="14"/>
  <c r="AB1443" i="14"/>
  <c r="AE1443" i="14"/>
  <c r="AE1793" i="14"/>
  <c r="AB1793" i="14"/>
  <c r="AA4877" i="14"/>
  <c r="AG4877" i="14"/>
  <c r="AG2558" i="14"/>
  <c r="Z2558" i="14"/>
  <c r="AA2558" i="14"/>
  <c r="AA5071" i="14"/>
  <c r="AG5071" i="14"/>
  <c r="AA5171" i="14"/>
  <c r="AG5171" i="14"/>
  <c r="AE4881" i="14"/>
  <c r="AB4881" i="14"/>
  <c r="AG5598" i="14"/>
  <c r="AA5598" i="14"/>
  <c r="AG3124" i="14"/>
  <c r="AA3124" i="14"/>
  <c r="AB1832" i="14"/>
  <c r="AE1832" i="14"/>
  <c r="AG3036" i="14"/>
  <c r="AE4634" i="14"/>
  <c r="AB4634" i="14"/>
  <c r="AA4573" i="14"/>
  <c r="AG4573" i="14"/>
  <c r="Z1187" i="14"/>
  <c r="Z4164" i="14"/>
  <c r="Z3818" i="14"/>
  <c r="AG2690" i="14"/>
  <c r="AA2690" i="14"/>
  <c r="AA1663" i="14"/>
  <c r="Z1663" i="14"/>
  <c r="AG1663" i="14"/>
  <c r="AG4189" i="14"/>
  <c r="AE3922" i="14"/>
  <c r="AB3922" i="14"/>
  <c r="AG4446" i="14"/>
  <c r="AA4446" i="14"/>
  <c r="AA1018" i="14"/>
  <c r="AG1018" i="14"/>
  <c r="AG4974" i="14"/>
  <c r="AG766" i="14"/>
  <c r="Z766" i="14"/>
  <c r="AA766" i="14"/>
  <c r="AG4761" i="14"/>
  <c r="AB5441" i="14"/>
  <c r="AE5441" i="14"/>
  <c r="Z979" i="14"/>
  <c r="AB2275" i="14"/>
  <c r="AA2275" i="14"/>
  <c r="AE2275" i="14"/>
  <c r="Z2807" i="14"/>
  <c r="Z658" i="14"/>
  <c r="AB1305" i="14"/>
  <c r="AE1305" i="14"/>
  <c r="AB1316" i="14"/>
  <c r="AE1316" i="14"/>
  <c r="AE3241" i="14"/>
  <c r="AB3241" i="14"/>
  <c r="AB803" i="14"/>
  <c r="AE803" i="14"/>
  <c r="AE4830" i="14"/>
  <c r="AB4830" i="14"/>
  <c r="AE3724" i="14"/>
  <c r="AB3724" i="14"/>
  <c r="AG4252" i="14"/>
  <c r="AB1552" i="14"/>
  <c r="AE1552" i="14"/>
  <c r="Z3756" i="14"/>
  <c r="AB3596" i="14"/>
  <c r="AE3596" i="14"/>
  <c r="AE398" i="14"/>
  <c r="AB398" i="14"/>
  <c r="Z2092" i="14"/>
  <c r="AA3778" i="14"/>
  <c r="AG3778" i="14"/>
  <c r="AG5514" i="14"/>
  <c r="AG3241" i="14"/>
  <c r="AA3241" i="14"/>
  <c r="AA4596" i="14"/>
  <c r="AG4596" i="14"/>
  <c r="AG4409" i="14"/>
  <c r="AG2120" i="14"/>
  <c r="AB1369" i="14"/>
  <c r="AE1369" i="14"/>
  <c r="AG583" i="14"/>
  <c r="AB693" i="14"/>
  <c r="AE693" i="14"/>
  <c r="AG746" i="14"/>
  <c r="AB4189" i="14"/>
  <c r="AA4189" i="14"/>
  <c r="AE4189" i="14"/>
  <c r="AG3896" i="14"/>
  <c r="Z1018" i="14"/>
  <c r="Z459" i="14"/>
  <c r="AB4974" i="14"/>
  <c r="AA4974" i="14"/>
  <c r="AE4974" i="14"/>
  <c r="AG1608" i="14"/>
  <c r="Z1608" i="14"/>
  <c r="AA1608" i="14"/>
  <c r="AG1124" i="14"/>
  <c r="AA1124" i="14"/>
  <c r="AG5721" i="14"/>
  <c r="Z3103" i="14"/>
  <c r="AE5372" i="14"/>
  <c r="AB5372" i="14"/>
  <c r="AG3940" i="14"/>
  <c r="AB5514" i="14"/>
  <c r="AA5514" i="14"/>
  <c r="AE5514" i="14"/>
  <c r="AG1688" i="14"/>
  <c r="AA1688" i="14"/>
  <c r="AA4830" i="14"/>
  <c r="AG4830" i="14"/>
  <c r="AA4523" i="14"/>
  <c r="Z4523" i="14"/>
  <c r="AG4523" i="14"/>
  <c r="AA3724" i="14"/>
  <c r="AG3724" i="14"/>
  <c r="AE4252" i="14"/>
  <c r="AA4252" i="14"/>
  <c r="AB4252" i="14"/>
  <c r="AB4908" i="14"/>
  <c r="AE4908" i="14"/>
  <c r="AG4133" i="14"/>
  <c r="AB2083" i="14"/>
  <c r="AE2083" i="14"/>
  <c r="AG2521" i="14"/>
  <c r="AA1498" i="14"/>
  <c r="Z1498" i="14"/>
  <c r="AG1498" i="14"/>
  <c r="AG5501" i="14"/>
  <c r="AA4494" i="14"/>
  <c r="AG4494" i="14"/>
  <c r="AA5163" i="14"/>
  <c r="AG5163" i="14"/>
  <c r="Z1648" i="14"/>
  <c r="AB3109" i="14"/>
  <c r="AE3109" i="14"/>
  <c r="AE3330" i="14"/>
  <c r="AB3330" i="14"/>
  <c r="AB620" i="14"/>
  <c r="AE620" i="14"/>
  <c r="AA4348" i="14"/>
  <c r="AG4348" i="14"/>
  <c r="AG5107" i="14"/>
  <c r="Z5514" i="14"/>
  <c r="Z3747" i="14"/>
  <c r="AB2254" i="14"/>
  <c r="AE2254" i="14"/>
  <c r="Z1346" i="14"/>
  <c r="AG1839" i="14"/>
  <c r="AB2409" i="14"/>
  <c r="AE2409" i="14"/>
  <c r="AE5622" i="14"/>
  <c r="AB5622" i="14"/>
  <c r="AE1394" i="14"/>
  <c r="AB1394" i="14"/>
  <c r="Z3724" i="14"/>
  <c r="Z2905" i="14"/>
  <c r="AG4965" i="14"/>
  <c r="Z2241" i="14"/>
  <c r="Z3723" i="14"/>
  <c r="AG2314" i="14"/>
  <c r="AB520" i="14"/>
  <c r="AE520" i="14"/>
  <c r="AG3950" i="14"/>
  <c r="Z3359" i="14"/>
  <c r="AB2790" i="14"/>
  <c r="AE2790" i="14"/>
  <c r="AB2521" i="14"/>
  <c r="Z2521" i="14"/>
  <c r="AA2521" i="14"/>
  <c r="AE2521" i="14"/>
  <c r="AG2070" i="14"/>
  <c r="AA2070" i="14"/>
  <c r="AG5804" i="14"/>
  <c r="AA3596" i="14"/>
  <c r="AG3596" i="14"/>
  <c r="AB4193" i="14"/>
  <c r="AE4193" i="14"/>
  <c r="Z5538" i="14"/>
  <c r="AG2771" i="14"/>
  <c r="Z2771" i="14"/>
  <c r="AA2771" i="14"/>
  <c r="AB1723" i="14"/>
  <c r="AE1723" i="14"/>
  <c r="AB5488" i="14"/>
  <c r="AE5488" i="14"/>
  <c r="AG4043" i="14"/>
  <c r="AA4043" i="14"/>
  <c r="Z1825" i="14"/>
  <c r="AG4157" i="14"/>
  <c r="Z4157" i="14"/>
  <c r="AA4157" i="14"/>
  <c r="AB3896" i="14"/>
  <c r="Z3896" i="14"/>
  <c r="AA3896" i="14"/>
  <c r="AE3896" i="14"/>
  <c r="AG3074" i="14"/>
  <c r="AA3606" i="14"/>
  <c r="AG3606" i="14"/>
  <c r="AA2784" i="14"/>
  <c r="AG2784" i="14"/>
  <c r="AE567" i="14"/>
  <c r="AB567" i="14"/>
  <c r="AB5715" i="14"/>
  <c r="AE5715" i="14"/>
  <c r="AG5551" i="14"/>
  <c r="AE1974" i="14"/>
  <c r="AB1974" i="14"/>
  <c r="AB3101" i="14"/>
  <c r="AE3101" i="14"/>
  <c r="AA2694" i="14"/>
  <c r="AG2694" i="14"/>
  <c r="AG5099" i="14"/>
  <c r="AA5099" i="14"/>
  <c r="AE848" i="14"/>
  <c r="Z848" i="14"/>
  <c r="AA848" i="14"/>
  <c r="AB848" i="14"/>
  <c r="AG2704" i="14"/>
  <c r="AB3658" i="14"/>
  <c r="AE3658" i="14"/>
  <c r="AB4366" i="14"/>
  <c r="AA4366" i="14"/>
  <c r="AE4366" i="14"/>
  <c r="AG5291" i="14"/>
  <c r="AE5501" i="14"/>
  <c r="Z5501" i="14"/>
  <c r="AA5501" i="14"/>
  <c r="AB5501" i="14"/>
  <c r="AA1584" i="14"/>
  <c r="AG1584" i="14"/>
  <c r="AG5562" i="14"/>
  <c r="AB3802" i="14"/>
  <c r="AE3802" i="14"/>
  <c r="AG3064" i="14"/>
  <c r="Z3064" i="14"/>
  <c r="AA3064" i="14"/>
  <c r="AB2379" i="14"/>
  <c r="AE2379" i="14"/>
  <c r="AG1616" i="14"/>
  <c r="AA1616" i="14"/>
  <c r="AG2711" i="14"/>
  <c r="AA398" i="14"/>
  <c r="AG398" i="14"/>
  <c r="AE5489" i="14"/>
  <c r="AB5489" i="14"/>
  <c r="AE5477" i="14"/>
  <c r="AB5477" i="14"/>
  <c r="AA5685" i="14"/>
  <c r="AG5685" i="14"/>
  <c r="AG929" i="14"/>
  <c r="AA929" i="14"/>
  <c r="AG2725" i="14"/>
  <c r="Z2725" i="14"/>
  <c r="AA2725" i="14"/>
  <c r="Z1706" i="14"/>
  <c r="AA1299" i="14"/>
  <c r="AG1299" i="14"/>
  <c r="AE5291" i="14"/>
  <c r="Z5291" i="14"/>
  <c r="AA5291" i="14"/>
  <c r="AB5291" i="14"/>
  <c r="AB3097" i="14"/>
  <c r="AE3097" i="14"/>
  <c r="Z2494" i="14"/>
  <c r="Z2694" i="14"/>
  <c r="AG3206" i="14"/>
  <c r="AG5644" i="14"/>
  <c r="Z5644" i="14"/>
  <c r="AA5644" i="14"/>
  <c r="Z2288" i="14"/>
  <c r="Z1159" i="14"/>
  <c r="AA5349" i="14"/>
  <c r="AG5349" i="14"/>
  <c r="AG3922" i="14"/>
  <c r="AA3922" i="14"/>
  <c r="AA4775" i="14"/>
  <c r="Z4775" i="14"/>
  <c r="AG4775" i="14"/>
  <c r="Z5598" i="14"/>
  <c r="Z1220" i="14"/>
  <c r="AA1179" i="14"/>
  <c r="Z1179" i="14"/>
  <c r="AG1179" i="14"/>
  <c r="AB859" i="14"/>
  <c r="Z859" i="14"/>
  <c r="AA859" i="14"/>
  <c r="AE859" i="14"/>
  <c r="AB3940" i="14"/>
  <c r="AA3940" i="14"/>
  <c r="AE3940" i="14"/>
  <c r="AG693" i="14"/>
  <c r="AA693" i="14"/>
  <c r="AB4138" i="14"/>
  <c r="AE4138" i="14"/>
  <c r="AG2818" i="14"/>
  <c r="AB3385" i="14"/>
  <c r="AE3385" i="14"/>
  <c r="AB2668" i="14"/>
  <c r="AE2668" i="14"/>
  <c r="AG4550" i="14"/>
  <c r="AE5186" i="14"/>
  <c r="AB5186" i="14"/>
  <c r="AA2409" i="14"/>
  <c r="AG2409" i="14"/>
  <c r="AG3594" i="14"/>
  <c r="Z3596" i="14"/>
  <c r="Z553" i="14"/>
  <c r="AA1525" i="14"/>
  <c r="AG1525" i="14"/>
  <c r="AE5107" i="14"/>
  <c r="Z5107" i="14"/>
  <c r="AA5107" i="14"/>
  <c r="AB5107" i="14"/>
  <c r="AE1976" i="14"/>
  <c r="AB1976" i="14"/>
  <c r="AB5314" i="14"/>
  <c r="AE5314" i="14"/>
  <c r="AG3399" i="14"/>
  <c r="AA3399" i="14"/>
  <c r="AE5242" i="14"/>
  <c r="AB5242" i="14"/>
  <c r="AA4784" i="14"/>
  <c r="AG4784" i="14"/>
  <c r="AE4219" i="14"/>
  <c r="AB4219" i="14"/>
  <c r="AE3851" i="14"/>
  <c r="AB3851" i="14"/>
  <c r="AA5249" i="14"/>
  <c r="AG5249" i="14"/>
  <c r="AG2701" i="14"/>
  <c r="AE4218" i="14"/>
  <c r="AB4218" i="14"/>
  <c r="AA5715" i="14"/>
  <c r="AG5715" i="14"/>
  <c r="AG1723" i="14"/>
  <c r="AA1723" i="14"/>
  <c r="AG2210" i="14"/>
  <c r="Z2210" i="14"/>
  <c r="AA2210" i="14"/>
  <c r="AB4550" i="14"/>
  <c r="AA4550" i="14"/>
  <c r="AE4550" i="14"/>
  <c r="AG4721" i="14"/>
  <c r="AG4584" i="14"/>
  <c r="AA2423" i="14"/>
  <c r="Z2423" i="14"/>
  <c r="AG2423" i="14"/>
  <c r="AG5258" i="14"/>
  <c r="Z5258" i="14"/>
  <c r="AA5258" i="14"/>
  <c r="Z2578" i="14"/>
  <c r="AE4923" i="14"/>
  <c r="AB4923" i="14"/>
  <c r="AG5085" i="14"/>
  <c r="AE3706" i="14"/>
  <c r="AB3706" i="14"/>
  <c r="AA4781" i="14"/>
  <c r="Z4781" i="14"/>
  <c r="AG4781" i="14"/>
  <c r="AE1368" i="14"/>
  <c r="AB1368" i="14"/>
  <c r="AG5436" i="14"/>
  <c r="Z5436" i="14"/>
  <c r="AA5436" i="14"/>
  <c r="AB5077" i="14"/>
  <c r="AE5077" i="14"/>
  <c r="AE1447" i="14"/>
  <c r="AB1447" i="14"/>
  <c r="Z1768" i="14"/>
  <c r="AE3161" i="14"/>
  <c r="AB3161" i="14"/>
  <c r="AE366" i="14"/>
  <c r="AB366" i="14"/>
  <c r="AG2582" i="14"/>
  <c r="AA2582" i="14"/>
  <c r="AG846" i="14"/>
  <c r="AE2701" i="14"/>
  <c r="AA2701" i="14"/>
  <c r="AB2701" i="14"/>
  <c r="Z3739" i="14"/>
  <c r="Z3155" i="14"/>
  <c r="AB4126" i="14"/>
  <c r="AE4126" i="14"/>
  <c r="AG1219" i="14"/>
  <c r="AA4138" i="14"/>
  <c r="AG4138" i="14"/>
  <c r="AG4214" i="14"/>
  <c r="Z4514" i="14"/>
  <c r="AG3732" i="14"/>
  <c r="AG717" i="14"/>
  <c r="AA1974" i="14"/>
  <c r="AG1974" i="14"/>
  <c r="AA3330" i="14"/>
  <c r="AG3330" i="14"/>
  <c r="Z1334" i="14"/>
  <c r="Z5071" i="14"/>
  <c r="Z1916" i="14"/>
  <c r="AG5269" i="14"/>
  <c r="AG2068" i="14"/>
  <c r="Z2068" i="14"/>
  <c r="AA2068" i="14"/>
  <c r="AE1145" i="14"/>
  <c r="AB1145" i="14"/>
  <c r="Z4605" i="14"/>
  <c r="AA5609" i="14"/>
  <c r="Z5609" i="14"/>
  <c r="AG5609" i="14"/>
  <c r="AG5622" i="14"/>
  <c r="Z5622" i="14"/>
  <c r="AA5622" i="14"/>
  <c r="AA1760" i="14"/>
  <c r="AG1760" i="14"/>
  <c r="AB5394" i="14"/>
  <c r="AE5394" i="14"/>
  <c r="AG4923" i="14"/>
  <c r="AA4923" i="14"/>
  <c r="AG2655" i="14"/>
  <c r="Z4020" i="14"/>
  <c r="AB1011" i="14"/>
  <c r="AE1011" i="14"/>
  <c r="AA5340" i="14"/>
  <c r="AG5340" i="14"/>
  <c r="AE2949" i="14"/>
  <c r="AB2949" i="14"/>
  <c r="AG2601" i="14"/>
  <c r="AA2601" i="14"/>
  <c r="AG2457" i="14"/>
  <c r="AG835" i="14"/>
  <c r="AA3153" i="14"/>
  <c r="AG3153" i="14"/>
  <c r="Z693" i="14"/>
  <c r="Z978" i="14"/>
  <c r="AB3732" i="14"/>
  <c r="AA3732" i="14"/>
  <c r="AE3732" i="14"/>
  <c r="AB3164" i="14"/>
  <c r="AE3164" i="14"/>
  <c r="AA2254" i="14"/>
  <c r="AG2254" i="14"/>
  <c r="AB5085" i="14"/>
  <c r="Z5085" i="14"/>
  <c r="AA5085" i="14"/>
  <c r="AE5085" i="14"/>
  <c r="AG3775" i="14"/>
  <c r="AG3408" i="14"/>
  <c r="AB2247" i="14"/>
  <c r="AE2247" i="14"/>
  <c r="Z2254" i="14"/>
  <c r="Z2657" i="14"/>
  <c r="AE5111" i="14"/>
  <c r="AB5111" i="14"/>
  <c r="Z5601" i="14"/>
  <c r="AA2394" i="14"/>
  <c r="AG2394" i="14"/>
  <c r="AA2669" i="14"/>
  <c r="AG2669" i="14"/>
  <c r="Z5715" i="14"/>
  <c r="Z4770" i="14"/>
  <c r="AB1473" i="14"/>
  <c r="AE1473" i="14"/>
  <c r="AA1443" i="14"/>
  <c r="AG1443" i="14"/>
  <c r="Z1891" i="14"/>
  <c r="AE64" i="14"/>
  <c r="AB64" i="14"/>
  <c r="AA4219" i="14"/>
  <c r="Z4219" i="14"/>
  <c r="AG4219" i="14"/>
  <c r="Z3124" i="14"/>
  <c r="Z4974" i="14"/>
  <c r="Z4124" i="14"/>
  <c r="Z3940" i="14"/>
  <c r="Z5503" i="14"/>
  <c r="AG1305" i="14"/>
  <c r="Z1305" i="14"/>
  <c r="AA1305" i="14"/>
  <c r="AG1930" i="14"/>
  <c r="AA3109" i="14"/>
  <c r="AG3109" i="14"/>
  <c r="AA1712" i="14"/>
  <c r="Z1712" i="14"/>
  <c r="AG1712" i="14"/>
  <c r="AA1719" i="14"/>
  <c r="AG1719" i="14"/>
  <c r="AG1812" i="14"/>
  <c r="AA1812" i="14"/>
  <c r="AA1316" i="14"/>
  <c r="AG1316" i="14"/>
  <c r="AG1778" i="14"/>
  <c r="AA1778" i="14"/>
  <c r="AG1437" i="14"/>
  <c r="AA1437" i="14"/>
  <c r="AE3206" i="14"/>
  <c r="Z3206" i="14"/>
  <c r="AA3206" i="14"/>
  <c r="AB3206" i="14"/>
  <c r="AA391" i="14"/>
  <c r="AG391" i="14"/>
  <c r="AE2120" i="14"/>
  <c r="AA2120" i="14"/>
  <c r="AB2120" i="14"/>
  <c r="AB4409" i="14"/>
  <c r="AA4409" i="14"/>
  <c r="AE4409" i="14"/>
  <c r="Z739" i="14"/>
  <c r="AB2675" i="14"/>
  <c r="AE2675" i="14"/>
  <c r="AE2818" i="14"/>
  <c r="Z2818" i="14"/>
  <c r="AA2818" i="14"/>
  <c r="AB2818" i="14"/>
  <c r="Z2607" i="14"/>
  <c r="Z1723" i="14"/>
  <c r="AA4421" i="14"/>
  <c r="Z4421" i="14"/>
  <c r="AG4421" i="14"/>
  <c r="AE2778" i="14"/>
  <c r="AB2778" i="14"/>
  <c r="AB3475" i="14"/>
  <c r="AE3475" i="14"/>
  <c r="AE5269" i="14"/>
  <c r="Z5269" i="14"/>
  <c r="AA5269" i="14"/>
  <c r="AB5269" i="14"/>
  <c r="AE464" i="14"/>
  <c r="AB464" i="14"/>
  <c r="Z2070" i="14"/>
  <c r="AA5242" i="14"/>
  <c r="AG5242" i="14"/>
  <c r="AA2235" i="14"/>
  <c r="AG2235" i="14"/>
  <c r="AG550" i="14"/>
  <c r="AB4047" i="14"/>
  <c r="AE4047" i="14"/>
  <c r="Z3241" i="14"/>
  <c r="Z2275" i="14"/>
  <c r="AB622" i="14"/>
  <c r="AE622" i="14"/>
  <c r="Z5685" i="14"/>
  <c r="Z1316" i="14"/>
  <c r="AG4623" i="14"/>
  <c r="AB3950" i="14"/>
  <c r="AA3950" i="14"/>
  <c r="AE3950" i="14"/>
  <c r="Z5163" i="14"/>
  <c r="Z1688" i="14"/>
  <c r="AE4721" i="14"/>
  <c r="Z4721" i="14"/>
  <c r="AA4721" i="14"/>
  <c r="AB4721" i="14"/>
  <c r="AB4584" i="14"/>
  <c r="AA4584" i="14"/>
  <c r="AE4584" i="14"/>
  <c r="AB5804" i="14"/>
  <c r="AA5804" i="14"/>
  <c r="AE5804" i="14"/>
  <c r="AA5488" i="14"/>
  <c r="Z5488" i="14"/>
  <c r="AG5488" i="14"/>
  <c r="AA3475" i="14"/>
  <c r="Z3475" i="14"/>
  <c r="AG3475" i="14"/>
  <c r="AE4310" i="14"/>
  <c r="AB4310" i="14"/>
  <c r="AA4634" i="14"/>
  <c r="Z4634" i="14"/>
  <c r="AG4634" i="14"/>
  <c r="AG2198" i="14"/>
  <c r="AG4126" i="14"/>
  <c r="AA4126" i="14"/>
  <c r="AG2686" i="14"/>
  <c r="AG4790" i="14"/>
  <c r="Z4790" i="14"/>
  <c r="AA4790" i="14"/>
  <c r="AG496" i="14"/>
  <c r="AA496" i="14"/>
  <c r="AB1219" i="14"/>
  <c r="AA1219" i="14"/>
  <c r="AE1219" i="14"/>
  <c r="AG3344" i="14"/>
  <c r="Z3344" i="14"/>
  <c r="AA3344" i="14"/>
  <c r="AA4988" i="14"/>
  <c r="Z4988" i="14"/>
  <c r="AG4988" i="14"/>
  <c r="AA5441" i="14"/>
  <c r="Z5441" i="14"/>
  <c r="AG5441" i="14"/>
  <c r="AG3555" i="14"/>
  <c r="AB717" i="14"/>
  <c r="Z717" i="14"/>
  <c r="AA717" i="14"/>
  <c r="AE717" i="14"/>
  <c r="Z391" i="14"/>
  <c r="Z4553" i="14"/>
  <c r="AA2967" i="14"/>
  <c r="Z2967" i="14"/>
  <c r="AG2967" i="14"/>
  <c r="AE2282" i="14"/>
  <c r="Z2282" i="14"/>
  <c r="AA2282" i="14"/>
  <c r="AB2282" i="14"/>
  <c r="AB3074" i="14"/>
  <c r="AA3074" i="14"/>
  <c r="AE3074" i="14"/>
  <c r="AB5551" i="14"/>
  <c r="AA5551" i="14"/>
  <c r="AE5551" i="14"/>
  <c r="AA520" i="14"/>
  <c r="Z520" i="14"/>
  <c r="AG520" i="14"/>
  <c r="Z2690" i="14"/>
  <c r="AG3891" i="14"/>
  <c r="AA3891" i="14"/>
  <c r="AG4105" i="14"/>
  <c r="Z4105" i="14"/>
  <c r="AA4105" i="14"/>
  <c r="AB3995" i="14"/>
  <c r="AA3995" i="14"/>
  <c r="AE3995" i="14"/>
  <c r="Z1760" i="14"/>
  <c r="Z4538" i="14"/>
  <c r="AA5394" i="14"/>
  <c r="Z5394" i="14"/>
  <c r="AG5394" i="14"/>
  <c r="AE416" i="14"/>
  <c r="AB416" i="14"/>
  <c r="Z4819" i="14"/>
  <c r="AG5477" i="14"/>
  <c r="AA5477" i="14"/>
  <c r="AA5077" i="14"/>
  <c r="AG5077" i="14"/>
  <c r="AB5412" i="14"/>
  <c r="AE5412" i="14"/>
  <c r="AG537" i="14"/>
  <c r="AA3101" i="14"/>
  <c r="AG3101" i="14"/>
  <c r="Z3986" i="14"/>
  <c r="AA4047" i="14"/>
  <c r="Z4047" i="14"/>
  <c r="AG4047" i="14"/>
  <c r="AB4911" i="14"/>
  <c r="AE4911" i="14"/>
  <c r="AG5372" i="14"/>
  <c r="AA5372" i="14"/>
  <c r="AG2604" i="14"/>
  <c r="AA2604" i="14"/>
  <c r="Z3891" i="14"/>
  <c r="Z4348" i="14"/>
  <c r="Z2087" i="14"/>
  <c r="AG923" i="14"/>
  <c r="AG5365" i="14"/>
  <c r="AG3964" i="14"/>
  <c r="AE2346" i="14"/>
  <c r="AB2346" i="14"/>
  <c r="Z374" i="14"/>
  <c r="Z3109" i="14"/>
  <c r="AG824" i="14"/>
  <c r="AG3802" i="14"/>
  <c r="Z3802" i="14"/>
  <c r="AA3802" i="14"/>
  <c r="AE4133" i="14"/>
  <c r="Z4133" i="14"/>
  <c r="AA4133" i="14"/>
  <c r="AB4133" i="14"/>
  <c r="AG3255" i="14"/>
  <c r="AG4262" i="14"/>
  <c r="AA4262" i="14"/>
  <c r="AG5369" i="14"/>
  <c r="AG2147" i="14"/>
  <c r="AE359" i="14"/>
  <c r="AB359" i="14"/>
  <c r="AG4317" i="14"/>
  <c r="AB2474" i="14"/>
  <c r="Z2474" i="14"/>
  <c r="AA2474" i="14"/>
  <c r="AE2474" i="14"/>
  <c r="AG2675" i="14"/>
  <c r="Z2675" i="14"/>
  <c r="AA2675" i="14"/>
  <c r="AE2655" i="14"/>
  <c r="Z2655" i="14"/>
  <c r="AA2655" i="14"/>
  <c r="AB2655" i="14"/>
  <c r="AG1145" i="14"/>
  <c r="AA1145" i="14"/>
  <c r="AG4245" i="14"/>
  <c r="AG1735" i="14"/>
  <c r="AA1735" i="14"/>
  <c r="AE3376" i="14"/>
  <c r="AB3376" i="14"/>
  <c r="AE2906" i="14"/>
  <c r="AB2906" i="14"/>
  <c r="Z5171" i="14"/>
  <c r="Z1094" i="14"/>
  <c r="AB4986" i="14"/>
  <c r="AE4986" i="14"/>
  <c r="AB1910" i="14"/>
  <c r="AE1910" i="14"/>
  <c r="AB893" i="14"/>
  <c r="AE893" i="14"/>
  <c r="Z610" i="14"/>
  <c r="AE5562" i="14"/>
  <c r="Z5562" i="14"/>
  <c r="AA5562" i="14"/>
  <c r="AB5562" i="14"/>
  <c r="AG3851" i="14"/>
  <c r="AA3851" i="14"/>
  <c r="AG5639" i="14"/>
  <c r="Z5639" i="14"/>
  <c r="AA5639" i="14"/>
  <c r="AG3906" i="14"/>
  <c r="AA3906" i="14"/>
  <c r="Z3830" i="14"/>
  <c r="Z3332" i="14"/>
  <c r="AG3430" i="14"/>
  <c r="AE1963" i="14"/>
  <c r="AB1963" i="14"/>
  <c r="Z5477" i="14"/>
  <c r="Z3106" i="14"/>
  <c r="Z5077" i="14"/>
  <c r="Z4494" i="14"/>
  <c r="AG3892" i="14"/>
  <c r="AG1660" i="14"/>
  <c r="AA3104" i="14"/>
  <c r="AG3104" i="14"/>
  <c r="AG3345" i="14"/>
  <c r="AA3345" i="14"/>
  <c r="AE2704" i="14"/>
  <c r="Z2704" i="14"/>
  <c r="AA2704" i="14"/>
  <c r="AB2704" i="14"/>
  <c r="AG4719" i="14"/>
  <c r="AG2486" i="14"/>
  <c r="AE923" i="14"/>
  <c r="Z923" i="14"/>
  <c r="AA923" i="14"/>
  <c r="AB923" i="14"/>
  <c r="AB1896" i="14"/>
  <c r="AE1896" i="14"/>
  <c r="AG4414" i="14"/>
  <c r="AB537" i="14"/>
  <c r="Z537" i="14"/>
  <c r="AA537" i="14"/>
  <c r="AE537" i="14"/>
  <c r="AE3964" i="14"/>
  <c r="Z3964" i="14"/>
  <c r="AA3964" i="14"/>
  <c r="AB3964" i="14"/>
  <c r="AE5304" i="14"/>
  <c r="AB5304" i="14"/>
  <c r="AB3576" i="14"/>
  <c r="AE3576" i="14"/>
  <c r="AG2379" i="14"/>
  <c r="AA2379" i="14"/>
  <c r="AE4294" i="14"/>
  <c r="AB4294" i="14"/>
  <c r="AE1570" i="14"/>
  <c r="AB1570" i="14"/>
  <c r="AE2198" i="14"/>
  <c r="AA2198" i="14"/>
  <c r="AB2198" i="14"/>
  <c r="AE223" i="14"/>
  <c r="AB223" i="14"/>
  <c r="AG3443" i="14"/>
  <c r="AE1520" i="14"/>
  <c r="AB1520" i="14"/>
  <c r="AE3008" i="14"/>
  <c r="AB3008" i="14"/>
  <c r="AB171" i="14"/>
  <c r="AE171" i="14"/>
  <c r="AA502" i="14"/>
  <c r="Z502" i="14"/>
  <c r="AG502" i="14"/>
  <c r="AA1570" i="14"/>
  <c r="AG1570" i="14"/>
  <c r="Z5694" i="14"/>
  <c r="AG573" i="14"/>
  <c r="AE1930" i="14"/>
  <c r="AA1930" i="14"/>
  <c r="AB1930" i="14"/>
  <c r="AB4859" i="14"/>
  <c r="AE4859" i="14"/>
  <c r="AB3326" i="14"/>
  <c r="AE3326" i="14"/>
  <c r="AG1832" i="14"/>
  <c r="Z1832" i="14"/>
  <c r="AA1832" i="14"/>
  <c r="AE1284" i="14"/>
  <c r="AB1284" i="14"/>
  <c r="AG4193" i="14"/>
  <c r="AA4193" i="14"/>
  <c r="AG5160" i="14"/>
  <c r="AG5111" i="14"/>
  <c r="Z5111" i="14"/>
  <c r="AA5111" i="14"/>
  <c r="AE5327" i="14"/>
  <c r="AB5327" i="14"/>
  <c r="AG5634" i="14"/>
  <c r="Z5349" i="14"/>
  <c r="AG4742" i="14"/>
  <c r="Z1525" i="14"/>
  <c r="Z2604" i="14"/>
  <c r="Z1437" i="14"/>
  <c r="AE5487" i="14"/>
  <c r="AB5487" i="14"/>
  <c r="AE2629" i="14"/>
  <c r="AB2629" i="14"/>
  <c r="AG3097" i="14"/>
  <c r="AA3097" i="14"/>
  <c r="AA1369" i="14"/>
  <c r="AG1369" i="14"/>
  <c r="AE2246" i="14"/>
  <c r="AB2246" i="14"/>
  <c r="AB4554" i="14"/>
  <c r="AE4554" i="14"/>
  <c r="AB3226" i="14"/>
  <c r="AE3226" i="14"/>
  <c r="AG2346" i="14"/>
  <c r="Z2346" i="14"/>
  <c r="AA2346" i="14"/>
  <c r="AB118" i="14"/>
  <c r="AE118" i="14"/>
  <c r="Z4446" i="14"/>
  <c r="Z4584" i="14"/>
  <c r="AG4881" i="14"/>
  <c r="Z4881" i="14"/>
  <c r="AA4881" i="14"/>
  <c r="AE1845" i="14"/>
  <c r="AB1845" i="14"/>
  <c r="AE3305" i="14"/>
  <c r="AB3305" i="14"/>
  <c r="AB5748" i="14"/>
  <c r="AE5748" i="14"/>
  <c r="AG5332" i="14"/>
  <c r="AG2629" i="14"/>
  <c r="AA2629" i="14"/>
  <c r="AB1271" i="14"/>
  <c r="AE1271" i="14"/>
  <c r="Z1719" i="14"/>
  <c r="Z2717" i="14"/>
  <c r="AE5034" i="14"/>
  <c r="AB5034" i="14"/>
  <c r="AB4575" i="14"/>
  <c r="AE4575" i="14"/>
  <c r="AE4687" i="14"/>
  <c r="AB4687" i="14"/>
  <c r="AG4152" i="14"/>
  <c r="AB97" i="14"/>
  <c r="AE97" i="14"/>
  <c r="AE5043" i="14"/>
  <c r="AA5043" i="14"/>
  <c r="AB5043" i="14"/>
  <c r="AE13" i="14"/>
  <c r="AB13" i="14"/>
  <c r="AB1691" i="14"/>
  <c r="AE1691" i="14"/>
  <c r="AA1418" i="14"/>
  <c r="Z1418" i="14"/>
  <c r="AG1418" i="14"/>
  <c r="Z4369" i="14"/>
  <c r="AG5748" i="14"/>
  <c r="Z5748" i="14"/>
  <c r="AA5748" i="14"/>
  <c r="AG1947" i="14"/>
  <c r="AG3456" i="14"/>
  <c r="AG3602" i="14"/>
  <c r="AG5216" i="14"/>
  <c r="AB1944" i="14"/>
  <c r="AE1944" i="14"/>
  <c r="AB846" i="14"/>
  <c r="AA846" i="14"/>
  <c r="AE846" i="14"/>
  <c r="AE111" i="14"/>
  <c r="AB111" i="14"/>
  <c r="AA359" i="14"/>
  <c r="Z359" i="14"/>
  <c r="AG359" i="14"/>
  <c r="AA4911" i="14"/>
  <c r="Z4911" i="14"/>
  <c r="AG4911" i="14"/>
  <c r="AB5531" i="14"/>
  <c r="AA5531" i="14"/>
  <c r="AE5531" i="14"/>
  <c r="AG4677" i="14"/>
  <c r="AG2240" i="14"/>
  <c r="AE573" i="14"/>
  <c r="Z573" i="14"/>
  <c r="AA573" i="14"/>
  <c r="AB573" i="14"/>
  <c r="AA622" i="14"/>
  <c r="Z622" i="14"/>
  <c r="AG622" i="14"/>
  <c r="AB563" i="14"/>
  <c r="AE563" i="14"/>
  <c r="AG4310" i="14"/>
  <c r="AA4310" i="14"/>
  <c r="AG2539" i="14"/>
  <c r="AA2539" i="14"/>
  <c r="AA893" i="14"/>
  <c r="Z893" i="14"/>
  <c r="AG893" i="14"/>
  <c r="AG3020" i="14"/>
  <c r="AA4785" i="14"/>
  <c r="Z4785" i="14"/>
  <c r="AG4785" i="14"/>
  <c r="AG1011" i="14"/>
  <c r="Z1011" i="14"/>
  <c r="AA1011" i="14"/>
  <c r="AG1090" i="14"/>
  <c r="AB3375" i="14"/>
  <c r="AE3375" i="14"/>
  <c r="Z4132" i="14"/>
  <c r="AE2048" i="14"/>
  <c r="AB2048" i="14"/>
  <c r="AB3799" i="14"/>
  <c r="AE3799" i="14"/>
  <c r="AG4216" i="14"/>
  <c r="AE1247" i="14"/>
  <c r="AB1247" i="14"/>
  <c r="AA3799" i="14"/>
  <c r="AG3799" i="14"/>
  <c r="AB954" i="14"/>
  <c r="AE954" i="14"/>
  <c r="Z4459" i="14"/>
  <c r="AB1438" i="14"/>
  <c r="AE1438" i="14"/>
  <c r="AE2851" i="14"/>
  <c r="AA2851" i="14"/>
  <c r="AB2851" i="14"/>
  <c r="AE120" i="14"/>
  <c r="AB120" i="14"/>
  <c r="AG5225" i="14"/>
  <c r="AB20" i="14"/>
  <c r="AE20" i="14"/>
  <c r="AB5365" i="14"/>
  <c r="AA5365" i="14"/>
  <c r="AE5365" i="14"/>
  <c r="AE256" i="14"/>
  <c r="AB256" i="14"/>
  <c r="AA416" i="14"/>
  <c r="Z416" i="14"/>
  <c r="AG416" i="14"/>
  <c r="AE4913" i="14"/>
  <c r="AB4913" i="14"/>
  <c r="AG1223" i="14"/>
  <c r="AE5006" i="14"/>
  <c r="AB5006" i="14"/>
  <c r="AB135" i="14"/>
  <c r="AE135" i="14"/>
  <c r="AE326" i="14"/>
  <c r="AB326" i="14"/>
  <c r="Z2198" i="14"/>
  <c r="AG4436" i="14"/>
  <c r="AE4779" i="14"/>
  <c r="AB4779" i="14"/>
  <c r="AB335" i="14"/>
  <c r="AE335" i="14"/>
  <c r="AB2661" i="14"/>
  <c r="AE2661" i="14"/>
  <c r="AE912" i="14"/>
  <c r="AB912" i="14"/>
  <c r="AG1992" i="14"/>
  <c r="AG1061" i="14"/>
  <c r="Z2851" i="14"/>
  <c r="Z3528" i="14"/>
  <c r="AE3354" i="14"/>
  <c r="AB3354" i="14"/>
  <c r="AB2033" i="14"/>
  <c r="AE2033" i="14"/>
  <c r="AG3326" i="14"/>
  <c r="Z3326" i="14"/>
  <c r="AA3326" i="14"/>
  <c r="Z3839" i="14"/>
  <c r="AA1963" i="14"/>
  <c r="Z1963" i="14"/>
  <c r="AG1963" i="14"/>
  <c r="AE2693" i="14"/>
  <c r="AA2693" i="14"/>
  <c r="AB2693" i="14"/>
  <c r="AG620" i="14"/>
  <c r="AA620" i="14"/>
  <c r="AE2670" i="14"/>
  <c r="AA2670" i="14"/>
  <c r="AB2670" i="14"/>
  <c r="AB2686" i="14"/>
  <c r="AA2686" i="14"/>
  <c r="AE2686" i="14"/>
  <c r="AE5683" i="14"/>
  <c r="AB5683" i="14"/>
  <c r="AA1394" i="14"/>
  <c r="AG1394" i="14"/>
  <c r="Z1930" i="14"/>
  <c r="AA617" i="14"/>
  <c r="Z617" i="14"/>
  <c r="AG617" i="14"/>
  <c r="AG3706" i="14"/>
  <c r="AA3706" i="14"/>
  <c r="AB2672" i="14"/>
  <c r="AE2672" i="14"/>
  <c r="AA712" i="14"/>
  <c r="Z712" i="14"/>
  <c r="AG712" i="14"/>
  <c r="AG5327" i="14"/>
  <c r="Z5327" i="14"/>
  <c r="AA5327" i="14"/>
  <c r="AG512" i="14"/>
  <c r="Z512" i="14"/>
  <c r="AA512" i="14"/>
  <c r="AB3443" i="14"/>
  <c r="AA3443" i="14"/>
  <c r="AE3443" i="14"/>
  <c r="AE2476" i="14"/>
  <c r="AB2476" i="14"/>
  <c r="AB1620" i="14"/>
  <c r="AE1620" i="14"/>
  <c r="AG4630" i="14"/>
  <c r="AB4168" i="14"/>
  <c r="AE4168" i="14"/>
  <c r="AB4509" i="14"/>
  <c r="AE4509" i="14"/>
  <c r="AE309" i="14"/>
  <c r="AB309" i="14"/>
  <c r="AB5225" i="14"/>
  <c r="AA5225" i="14"/>
  <c r="AE5225" i="14"/>
  <c r="AB85" i="14"/>
  <c r="AE85" i="14"/>
  <c r="AB331" i="14"/>
  <c r="AE331" i="14"/>
  <c r="AG1863" i="14"/>
  <c r="AE1642" i="14"/>
  <c r="AB1642" i="14"/>
  <c r="AE4324" i="14"/>
  <c r="AB4324" i="14"/>
  <c r="AE58" i="14"/>
  <c r="AB58" i="14"/>
  <c r="AG3847" i="14"/>
  <c r="AA3847" i="14"/>
  <c r="AB100" i="14"/>
  <c r="AE100" i="14"/>
  <c r="AE38" i="14"/>
  <c r="AB38" i="14"/>
  <c r="AB119" i="14"/>
  <c r="AE119" i="14"/>
  <c r="AG3116" i="14"/>
  <c r="AB3960" i="14"/>
  <c r="AE3960" i="14"/>
  <c r="AB2557" i="14"/>
  <c r="AE2557" i="14"/>
  <c r="AE4146" i="14"/>
  <c r="AB4146" i="14"/>
  <c r="AG4655" i="14"/>
  <c r="AG3161" i="14"/>
  <c r="Z3161" i="14"/>
  <c r="AA3161" i="14"/>
  <c r="AA5412" i="14"/>
  <c r="Z5412" i="14"/>
  <c r="AG5412" i="14"/>
  <c r="AE3231" i="14"/>
  <c r="AB3231" i="14"/>
  <c r="AE5174" i="14"/>
  <c r="AB5174" i="14"/>
  <c r="AB163" i="14"/>
  <c r="AE163" i="14"/>
  <c r="AG4986" i="14"/>
  <c r="AA4986" i="14"/>
  <c r="AG3604" i="14"/>
  <c r="Z488" i="14"/>
  <c r="Z929" i="14"/>
  <c r="AE3897" i="14"/>
  <c r="AB3897" i="14"/>
  <c r="AA2778" i="14"/>
  <c r="AG2778" i="14"/>
  <c r="AA2048" i="14"/>
  <c r="Z2048" i="14"/>
  <c r="AG2048" i="14"/>
  <c r="AE4086" i="14"/>
  <c r="AB4086" i="14"/>
  <c r="AG5007" i="14"/>
  <c r="Z4923" i="14"/>
  <c r="AA5683" i="14"/>
  <c r="AG5683" i="14"/>
  <c r="AE2081" i="14"/>
  <c r="AB2081" i="14"/>
  <c r="AG3354" i="14"/>
  <c r="AA3354" i="14"/>
  <c r="AE91" i="14"/>
  <c r="AB91" i="14"/>
  <c r="AE1223" i="14"/>
  <c r="AA1223" i="14"/>
  <c r="AB1223" i="14"/>
  <c r="AB2206" i="14"/>
  <c r="AE2206" i="14"/>
  <c r="AG660" i="14"/>
  <c r="AG870" i="14"/>
  <c r="AG1120" i="14"/>
  <c r="Z1762" i="14"/>
  <c r="AA2247" i="14"/>
  <c r="Z2247" i="14"/>
  <c r="AG2247" i="14"/>
  <c r="AB3538" i="14"/>
  <c r="AE3538" i="14"/>
  <c r="AB86" i="14"/>
  <c r="AE86" i="14"/>
  <c r="AG579" i="14"/>
  <c r="AB4603" i="14"/>
  <c r="AE4603" i="14"/>
  <c r="AG5446" i="14"/>
  <c r="Z4550" i="14"/>
  <c r="Z2670" i="14"/>
  <c r="Z1394" i="14"/>
  <c r="AG3137" i="14"/>
  <c r="AB77" i="14"/>
  <c r="AE77" i="14"/>
  <c r="AG2476" i="14"/>
  <c r="AA2476" i="14"/>
  <c r="AE2347" i="14"/>
  <c r="AB2347" i="14"/>
  <c r="AG3415" i="14"/>
  <c r="AA3415" i="14"/>
  <c r="AG4859" i="14"/>
  <c r="AA4859" i="14"/>
  <c r="AE162" i="14"/>
  <c r="AB162" i="14"/>
  <c r="Z1219" i="14"/>
  <c r="AB333" i="14"/>
  <c r="AE333" i="14"/>
  <c r="AE4613" i="14"/>
  <c r="AB4613" i="14"/>
  <c r="AB5675" i="14"/>
  <c r="AE5675" i="14"/>
  <c r="Z2228" i="14"/>
  <c r="AG3566" i="14"/>
  <c r="AB92" i="14"/>
  <c r="AE92" i="14"/>
  <c r="AE67" i="14"/>
  <c r="AB67" i="14"/>
  <c r="AB116" i="14"/>
  <c r="AE116" i="14"/>
  <c r="AE2185" i="14"/>
  <c r="AB2185" i="14"/>
  <c r="Z4189" i="14"/>
  <c r="Z814" i="14"/>
  <c r="AB4910" i="14"/>
  <c r="AE4910" i="14"/>
  <c r="AG803" i="14"/>
  <c r="Z803" i="14"/>
  <c r="AA803" i="14"/>
  <c r="AG1585" i="14"/>
  <c r="Z1585" i="14"/>
  <c r="AA1585" i="14"/>
  <c r="Z4289" i="14"/>
  <c r="Z4486" i="14"/>
  <c r="AA2083" i="14"/>
  <c r="Z2083" i="14"/>
  <c r="AG2083" i="14"/>
  <c r="AB4962" i="14"/>
  <c r="AE4962" i="14"/>
  <c r="AG1793" i="14"/>
  <c r="Z1793" i="14"/>
  <c r="AA1793" i="14"/>
  <c r="AA2246" i="14"/>
  <c r="AG2246" i="14"/>
  <c r="AG3897" i="14"/>
  <c r="Z3897" i="14"/>
  <c r="AA3897" i="14"/>
  <c r="AG4908" i="14"/>
  <c r="Z4908" i="14"/>
  <c r="AA4908" i="14"/>
  <c r="AG5125" i="14"/>
  <c r="Z3922" i="14"/>
  <c r="AA1552" i="14"/>
  <c r="Z1552" i="14"/>
  <c r="AG1552" i="14"/>
  <c r="AA5487" i="14"/>
  <c r="Z5487" i="14"/>
  <c r="AG5487" i="14"/>
  <c r="AE5013" i="14"/>
  <c r="AB5013" i="14"/>
  <c r="AE154" i="14"/>
  <c r="AB154" i="14"/>
  <c r="Z5043" i="14"/>
  <c r="Z1630" i="14"/>
  <c r="AG475" i="14"/>
  <c r="AB2681" i="14"/>
  <c r="AE2681" i="14"/>
  <c r="AA5034" i="14"/>
  <c r="AG5034" i="14"/>
  <c r="AG5304" i="14"/>
  <c r="AA5304" i="14"/>
  <c r="AE66" i="14"/>
  <c r="AB66" i="14"/>
  <c r="AA912" i="14"/>
  <c r="Z912" i="14"/>
  <c r="AG912" i="14"/>
  <c r="Z5797" i="14"/>
  <c r="AB3137" i="14"/>
  <c r="AA3137" i="14"/>
  <c r="AE3137" i="14"/>
  <c r="AB7" i="14"/>
  <c r="AE7" i="14"/>
  <c r="AB117" i="14"/>
  <c r="AE117" i="14"/>
  <c r="AG5557" i="14"/>
  <c r="AB3467" i="14"/>
  <c r="AE3467" i="14"/>
  <c r="AG2964" i="14"/>
  <c r="AG3716" i="14"/>
  <c r="AG908" i="14"/>
  <c r="AA908" i="14"/>
  <c r="AB114" i="14"/>
  <c r="AE114" i="14"/>
  <c r="AG2347" i="14"/>
  <c r="Z2347" i="14"/>
  <c r="AA2347" i="14"/>
  <c r="AG3989" i="14"/>
  <c r="AG5766" i="14"/>
  <c r="Z2601" i="14"/>
  <c r="AE294" i="14"/>
  <c r="AB294" i="14"/>
  <c r="AE1356" i="14"/>
  <c r="AB1356" i="14"/>
  <c r="AE194" i="14"/>
  <c r="AB194" i="14"/>
  <c r="AB2284" i="14"/>
  <c r="AE2284" i="14"/>
  <c r="AG5358" i="14"/>
  <c r="AA5358" i="14"/>
  <c r="Z5249" i="14"/>
  <c r="Z4252" i="14"/>
  <c r="AB498" i="14"/>
  <c r="AE498" i="14"/>
  <c r="AB4199" i="14"/>
  <c r="AE4199" i="14"/>
  <c r="AE3736" i="14"/>
  <c r="AB3736" i="14"/>
  <c r="AG2867" i="14"/>
  <c r="AB43" i="14"/>
  <c r="AE43" i="14"/>
  <c r="AG1447" i="14"/>
  <c r="AA1447" i="14"/>
  <c r="AB146" i="14"/>
  <c r="AE146" i="14"/>
  <c r="AG1280" i="14"/>
  <c r="AG2046" i="14"/>
  <c r="Z2394" i="14"/>
  <c r="Z2235" i="14"/>
  <c r="Z5551" i="14"/>
  <c r="Z2539" i="14"/>
  <c r="Z5242" i="14"/>
  <c r="AG881" i="14"/>
  <c r="AB1120" i="14"/>
  <c r="Z1120" i="14"/>
  <c r="AA1120" i="14"/>
  <c r="AE1120" i="14"/>
  <c r="AE2177" i="14"/>
  <c r="AB2177" i="14"/>
  <c r="AG5786" i="14"/>
  <c r="AE180" i="14"/>
  <c r="AB180" i="14"/>
  <c r="AG4364" i="14"/>
  <c r="AB4677" i="14"/>
  <c r="Z4677" i="14"/>
  <c r="AA4677" i="14"/>
  <c r="AE4677" i="14"/>
  <c r="AG1896" i="14"/>
  <c r="AA1896" i="14"/>
  <c r="Z4193" i="14"/>
  <c r="Z5804" i="14"/>
  <c r="AG2813" i="14"/>
  <c r="AE3116" i="14"/>
  <c r="AA3116" i="14"/>
  <c r="AB3116" i="14"/>
  <c r="Z2832" i="14"/>
  <c r="AB2223" i="14"/>
  <c r="AE2223" i="14"/>
  <c r="AB5007" i="14"/>
  <c r="AA5007" i="14"/>
  <c r="AE5007" i="14"/>
  <c r="AA1284" i="14"/>
  <c r="AG1284" i="14"/>
  <c r="AE1750" i="14"/>
  <c r="AB1750" i="14"/>
  <c r="AA1473" i="14"/>
  <c r="AG1473" i="14"/>
  <c r="AB1601" i="14"/>
  <c r="AE1601" i="14"/>
  <c r="AE275" i="14"/>
  <c r="AB275" i="14"/>
  <c r="AE4017" i="14"/>
  <c r="AB4017" i="14"/>
  <c r="AB45" i="14"/>
  <c r="AE45" i="14"/>
  <c r="AE3735" i="14"/>
  <c r="AB3735" i="14"/>
  <c r="AB4414" i="14"/>
  <c r="AA4414" i="14"/>
  <c r="AE4414" i="14"/>
  <c r="AA5453" i="14"/>
  <c r="AG5453" i="14"/>
  <c r="AE5786" i="14"/>
  <c r="Z5786" i="14"/>
  <c r="AA5786" i="14"/>
  <c r="AB5786" i="14"/>
  <c r="AA4334" i="14"/>
  <c r="Z4334" i="14"/>
  <c r="AG4334" i="14"/>
  <c r="AB677" i="14"/>
  <c r="AE677" i="14"/>
  <c r="AB583" i="14"/>
  <c r="AA583" i="14"/>
  <c r="AE583" i="14"/>
  <c r="AA3385" i="14"/>
  <c r="Z3385" i="14"/>
  <c r="AG3385" i="14"/>
  <c r="AG2414" i="14"/>
  <c r="AA876" i="14"/>
  <c r="Z876" i="14"/>
  <c r="AG876" i="14"/>
  <c r="AE28" i="14"/>
  <c r="AB28" i="14"/>
  <c r="AB87" i="14"/>
  <c r="AE87" i="14"/>
  <c r="AB3871" i="14"/>
  <c r="AE3871" i="14"/>
  <c r="AE1651" i="14"/>
  <c r="AB1651" i="14"/>
  <c r="AE37" i="14"/>
  <c r="AB37" i="14"/>
  <c r="AE75" i="14"/>
  <c r="AB75" i="14"/>
  <c r="AG2284" i="14"/>
  <c r="AA2284" i="14"/>
  <c r="AB72" i="14"/>
  <c r="AE72" i="14"/>
  <c r="AE4970" i="14"/>
  <c r="AB4970" i="14"/>
  <c r="AG647" i="14"/>
  <c r="AA954" i="14"/>
  <c r="AG954" i="14"/>
  <c r="AG2436" i="14"/>
  <c r="AE132" i="14"/>
  <c r="AB132" i="14"/>
  <c r="AA563" i="14"/>
  <c r="Z563" i="14"/>
  <c r="AG563" i="14"/>
  <c r="AA5013" i="14"/>
  <c r="Z5013" i="14"/>
  <c r="AG5013" i="14"/>
  <c r="AE144" i="14"/>
  <c r="AB144" i="14"/>
  <c r="AE233" i="14"/>
  <c r="AB233" i="14"/>
  <c r="Z1584" i="14"/>
  <c r="Z5304" i="14"/>
  <c r="AE5787" i="14"/>
  <c r="AB5787" i="14"/>
  <c r="AG2949" i="14"/>
  <c r="AA2949" i="14"/>
  <c r="AB4256" i="14"/>
  <c r="AE4256" i="14"/>
  <c r="AG439" i="14"/>
  <c r="AA4603" i="14"/>
  <c r="AG4603" i="14"/>
  <c r="AG4017" i="14"/>
  <c r="Z4017" i="14"/>
  <c r="AA4017" i="14"/>
  <c r="AB4698" i="14"/>
  <c r="AE4698" i="14"/>
  <c r="AB3" i="14"/>
  <c r="AE3" i="14"/>
  <c r="AE89" i="14"/>
  <c r="AB89" i="14"/>
  <c r="AG3975" i="14"/>
  <c r="AE345" i="14"/>
  <c r="AB345" i="14"/>
  <c r="AE36" i="14"/>
  <c r="AB36" i="14"/>
  <c r="AA2661" i="14"/>
  <c r="AG2661" i="14"/>
  <c r="AE291" i="14"/>
  <c r="AB291" i="14"/>
  <c r="AG3683" i="14"/>
  <c r="AG1926" i="14"/>
  <c r="AA1651" i="14"/>
  <c r="AG1651" i="14"/>
  <c r="AE1192" i="14"/>
  <c r="AB1192" i="14"/>
  <c r="AB602" i="14"/>
  <c r="AE602" i="14"/>
  <c r="AE2211" i="14"/>
  <c r="AB2211" i="14"/>
  <c r="AB5422" i="14"/>
  <c r="AE5422" i="14"/>
  <c r="AE115" i="14"/>
  <c r="AB115" i="14"/>
  <c r="AE170" i="14"/>
  <c r="AB170" i="14"/>
  <c r="AB31" i="14"/>
  <c r="AE31" i="14"/>
  <c r="Z5011" i="14"/>
  <c r="AB2899" i="14"/>
  <c r="AE2899" i="14"/>
  <c r="AA3164" i="14"/>
  <c r="AG3164" i="14"/>
  <c r="AA1620" i="14"/>
  <c r="AG1620" i="14"/>
  <c r="Z1570" i="14"/>
  <c r="Z4066" i="14"/>
  <c r="Z4310" i="14"/>
  <c r="Z4830" i="14"/>
  <c r="Z4013" i="14"/>
  <c r="AB1899" i="14"/>
  <c r="AE1899" i="14"/>
  <c r="AB101" i="14"/>
  <c r="AE101" i="14"/>
  <c r="AA5054" i="14"/>
  <c r="AG5054" i="14"/>
  <c r="AB73" i="14"/>
  <c r="AE73" i="14"/>
  <c r="AB4590" i="14"/>
  <c r="AE4590" i="14"/>
  <c r="AE178" i="14"/>
  <c r="AB178" i="14"/>
  <c r="AB314" i="14"/>
  <c r="AE314" i="14"/>
  <c r="AB82" i="14"/>
  <c r="AE82" i="14"/>
  <c r="AE235" i="14"/>
  <c r="AB235" i="14"/>
  <c r="AB102" i="14"/>
  <c r="AE102" i="14"/>
  <c r="AA4698" i="14"/>
  <c r="Z4698" i="14"/>
  <c r="AG4698" i="14"/>
  <c r="AA1691" i="14"/>
  <c r="Z1691" i="14"/>
  <c r="AG1691" i="14"/>
  <c r="AB348" i="14"/>
  <c r="AE348" i="14"/>
  <c r="AG5090" i="14"/>
  <c r="AE3553" i="14"/>
  <c r="AB3553" i="14"/>
  <c r="AG4509" i="14"/>
  <c r="AA4509" i="14"/>
  <c r="AE3069" i="14"/>
  <c r="AA3069" i="14"/>
  <c r="AB3069" i="14"/>
  <c r="AB5706" i="14"/>
  <c r="AE5706" i="14"/>
  <c r="AE184" i="14"/>
  <c r="AB184" i="14"/>
  <c r="AE2868" i="14"/>
  <c r="AB2868" i="14"/>
  <c r="AG4962" i="14"/>
  <c r="AA4962" i="14"/>
  <c r="AE5332" i="14"/>
  <c r="Z5332" i="14"/>
  <c r="AA5332" i="14"/>
  <c r="AB5332" i="14"/>
  <c r="AB3989" i="14"/>
  <c r="Z3989" i="14"/>
  <c r="AA3989" i="14"/>
  <c r="AE3989" i="14"/>
  <c r="AG2768" i="14"/>
  <c r="AA2768" i="14"/>
  <c r="Z846" i="14"/>
  <c r="AE3437" i="14"/>
  <c r="AB3437" i="14"/>
  <c r="AG4970" i="14"/>
  <c r="Z4970" i="14"/>
  <c r="AA4970" i="14"/>
  <c r="AB4436" i="14"/>
  <c r="Z4436" i="14"/>
  <c r="AA4436" i="14"/>
  <c r="AE4436" i="14"/>
  <c r="AE2867" i="14"/>
  <c r="AA2867" i="14"/>
  <c r="AB2867" i="14"/>
  <c r="Z3847" i="14"/>
  <c r="Z1616" i="14"/>
  <c r="AB251" i="14"/>
  <c r="AE251" i="14"/>
  <c r="AG2317" i="14"/>
  <c r="AB2813" i="14"/>
  <c r="AA2813" i="14"/>
  <c r="AE2813" i="14"/>
  <c r="AA5174" i="14"/>
  <c r="Z5174" i="14"/>
  <c r="AG5174" i="14"/>
  <c r="AB145" i="14"/>
  <c r="AE145" i="14"/>
  <c r="AB197" i="14"/>
  <c r="AE197" i="14"/>
  <c r="AB17" i="14"/>
  <c r="AE17" i="14"/>
  <c r="Z5340" i="14"/>
  <c r="Z5034" i="14"/>
  <c r="AG5237" i="14"/>
  <c r="AA4554" i="14"/>
  <c r="AG4554" i="14"/>
  <c r="AB206" i="14"/>
  <c r="AE206" i="14"/>
  <c r="AA1910" i="14"/>
  <c r="Z1910" i="14"/>
  <c r="AG1910" i="14"/>
  <c r="AG5368" i="14"/>
  <c r="AA1520" i="14"/>
  <c r="Z1520" i="14"/>
  <c r="AG1520" i="14"/>
  <c r="AB126" i="14"/>
  <c r="AE126" i="14"/>
  <c r="AA5184" i="14"/>
  <c r="Z5184" i="14"/>
  <c r="AG5184" i="14"/>
  <c r="AB2414" i="14"/>
  <c r="AA2414" i="14"/>
  <c r="AE2414" i="14"/>
  <c r="AG3391" i="14"/>
  <c r="AE1202" i="14"/>
  <c r="AB1202" i="14"/>
  <c r="AB3398" i="14"/>
  <c r="AE3398" i="14"/>
  <c r="Z5345" i="14"/>
  <c r="AB647" i="14"/>
  <c r="AA647" i="14"/>
  <c r="AE647" i="14"/>
  <c r="Z954" i="14"/>
  <c r="Z2988" i="14"/>
  <c r="AE2436" i="14"/>
  <c r="AA2436" i="14"/>
  <c r="AB2436" i="14"/>
  <c r="AG4343" i="14"/>
  <c r="Z1896" i="14"/>
  <c r="Z1124" i="14"/>
  <c r="AE5090" i="14"/>
  <c r="Z5090" i="14"/>
  <c r="AA5090" i="14"/>
  <c r="AB5090" i="14"/>
  <c r="AA3960" i="14"/>
  <c r="AG3960" i="14"/>
  <c r="AG4913" i="14"/>
  <c r="Z4913" i="14"/>
  <c r="AA4913" i="14"/>
  <c r="AB2728" i="14"/>
  <c r="AE2728" i="14"/>
  <c r="AE3473" i="14"/>
  <c r="AB3473" i="14"/>
  <c r="AG3118" i="14"/>
  <c r="AB263" i="14"/>
  <c r="AE263" i="14"/>
  <c r="AG1944" i="14"/>
  <c r="AA1944" i="14"/>
  <c r="AG1703" i="14"/>
  <c r="AB3975" i="14"/>
  <c r="Z3975" i="14"/>
  <c r="AA3975" i="14"/>
  <c r="AE3975" i="14"/>
  <c r="AE63" i="14"/>
  <c r="AB63" i="14"/>
  <c r="AG4771" i="14"/>
  <c r="AB44" i="14"/>
  <c r="AE44" i="14"/>
  <c r="Z4262" i="14"/>
  <c r="AE188" i="14"/>
  <c r="AB188" i="14"/>
  <c r="AE327" i="14"/>
  <c r="AB327" i="14"/>
  <c r="AB5420" i="14"/>
  <c r="AE5420" i="14"/>
  <c r="AG4146" i="14"/>
  <c r="Z4146" i="14"/>
  <c r="AA4146" i="14"/>
  <c r="Z3164" i="14"/>
  <c r="Z1868" i="14"/>
  <c r="AG906" i="14"/>
  <c r="Z1620" i="14"/>
  <c r="Z3851" i="14"/>
  <c r="AB260" i="14"/>
  <c r="AE260" i="14"/>
  <c r="AE297" i="14"/>
  <c r="AB297" i="14"/>
  <c r="AG3473" i="14"/>
  <c r="Z3473" i="14"/>
  <c r="AA3473" i="14"/>
  <c r="AG3311" i="14"/>
  <c r="Z3311" i="14"/>
  <c r="AA3311" i="14"/>
  <c r="AB1113" i="14"/>
  <c r="AE1113" i="14"/>
  <c r="AE5132" i="14"/>
  <c r="AB5132" i="14"/>
  <c r="AB174" i="14"/>
  <c r="AE174" i="14"/>
  <c r="AB71" i="14"/>
  <c r="AE71" i="14"/>
  <c r="AE5656" i="14"/>
  <c r="AB5656" i="14"/>
  <c r="AG2211" i="14"/>
  <c r="AA2211" i="14"/>
  <c r="Z3137" i="14"/>
  <c r="Z3778" i="14"/>
  <c r="AG3467" i="14"/>
  <c r="Z3467" i="14"/>
  <c r="AA3467" i="14"/>
  <c r="AG1021" i="14"/>
  <c r="AB209" i="14"/>
  <c r="AE209" i="14"/>
  <c r="AB124" i="14"/>
  <c r="AE124" i="14"/>
  <c r="AB15" i="14"/>
  <c r="AE15" i="14"/>
  <c r="AG2448" i="14"/>
  <c r="AB1436" i="14"/>
  <c r="AA1436" i="14"/>
  <c r="AE1436" i="14"/>
  <c r="AE325" i="14"/>
  <c r="AB325" i="14"/>
  <c r="AB131" i="14"/>
  <c r="AE131" i="14"/>
  <c r="AE3655" i="14"/>
  <c r="AB3655" i="14"/>
  <c r="AG2995" i="14"/>
  <c r="AE51" i="14"/>
  <c r="AB51" i="14"/>
  <c r="AE550" i="14"/>
  <c r="Z550" i="14"/>
  <c r="AA550" i="14"/>
  <c r="AB550" i="14"/>
  <c r="AB1155" i="14"/>
  <c r="AE1155" i="14"/>
  <c r="AB2276" i="14"/>
  <c r="Z2276" i="14"/>
  <c r="AA2276" i="14"/>
  <c r="AE2276" i="14"/>
  <c r="AE4176" i="14"/>
  <c r="AA4176" i="14"/>
  <c r="AB4176" i="14"/>
  <c r="AE121" i="14"/>
  <c r="AB121" i="14"/>
  <c r="AB4343" i="14"/>
  <c r="AA4343" i="14"/>
  <c r="AE4343" i="14"/>
  <c r="AB29" i="14"/>
  <c r="AE29" i="14"/>
  <c r="AB1069" i="14"/>
  <c r="AE1069" i="14"/>
  <c r="AE286" i="14"/>
  <c r="AB286" i="14"/>
  <c r="AB4742" i="14"/>
  <c r="AA4742" i="14"/>
  <c r="AE4742" i="14"/>
  <c r="AB167" i="14"/>
  <c r="AE167" i="14"/>
  <c r="AB3347" i="14"/>
  <c r="AE3347" i="14"/>
  <c r="AE1061" i="14"/>
  <c r="Z1061" i="14"/>
  <c r="AA1061" i="14"/>
  <c r="AB1061" i="14"/>
  <c r="AG3871" i="14"/>
  <c r="AA3871" i="14"/>
  <c r="AE106" i="14"/>
  <c r="AB106" i="14"/>
  <c r="AG5314" i="14"/>
  <c r="AA5314" i="14"/>
  <c r="AE231" i="14"/>
  <c r="AB231" i="14"/>
  <c r="AE203" i="14"/>
  <c r="AB203" i="14"/>
  <c r="AB2234" i="14"/>
  <c r="AE2234" i="14"/>
  <c r="AG2426" i="14"/>
  <c r="AA2426" i="14"/>
  <c r="AB334" i="14"/>
  <c r="AE334" i="14"/>
  <c r="AG4218" i="14"/>
  <c r="Z4218" i="14"/>
  <c r="AA4218" i="14"/>
  <c r="AG3190" i="14"/>
  <c r="AG4613" i="14"/>
  <c r="AA4613" i="14"/>
  <c r="AA498" i="14"/>
  <c r="AG498" i="14"/>
  <c r="AB107" i="14"/>
  <c r="AE107" i="14"/>
  <c r="AB1029" i="14"/>
  <c r="AE1029" i="14"/>
  <c r="AB195" i="14"/>
  <c r="AE195" i="14"/>
  <c r="AE5148" i="14"/>
  <c r="AB5148" i="14"/>
  <c r="AG3826" i="14"/>
  <c r="AE3110" i="14"/>
  <c r="AB3110" i="14"/>
  <c r="AG5095" i="14"/>
  <c r="AB179" i="14"/>
  <c r="AE179" i="14"/>
  <c r="AG4294" i="14"/>
  <c r="Z4294" i="14"/>
  <c r="AA4294" i="14"/>
  <c r="AE313" i="14"/>
  <c r="AB313" i="14"/>
  <c r="AG2672" i="14"/>
  <c r="Z2672" i="14"/>
  <c r="AA2672" i="14"/>
  <c r="AE199" i="14"/>
  <c r="AB199" i="14"/>
  <c r="AB2726" i="14"/>
  <c r="AE2726" i="14"/>
  <c r="AE427" i="14"/>
  <c r="AA427" i="14"/>
  <c r="AB427" i="14"/>
  <c r="AE1068" i="14"/>
  <c r="AB1068" i="14"/>
  <c r="AB185" i="14"/>
  <c r="AE185" i="14"/>
  <c r="AB136" i="14"/>
  <c r="AE136" i="14"/>
  <c r="Z1145" i="14"/>
  <c r="Z2661" i="14"/>
  <c r="AB897" i="14"/>
  <c r="Z897" i="14"/>
  <c r="AA897" i="14"/>
  <c r="AE897" i="14"/>
  <c r="AB230" i="14"/>
  <c r="AE230" i="14"/>
  <c r="AE26" i="14"/>
  <c r="AB26" i="14"/>
  <c r="AE4" i="14"/>
  <c r="AB4" i="14"/>
  <c r="Z2867" i="14"/>
  <c r="AG5422" i="14"/>
  <c r="Z5422" i="14"/>
  <c r="AA5422" i="14"/>
  <c r="Z5594" i="14"/>
  <c r="AG899" i="14"/>
  <c r="AE3683" i="14"/>
  <c r="Z3683" i="14"/>
  <c r="AA3683" i="14"/>
  <c r="AB3683" i="14"/>
  <c r="AA4575" i="14"/>
  <c r="AG4575" i="14"/>
  <c r="AB5423" i="14"/>
  <c r="AE5423" i="14"/>
  <c r="AB53" i="14"/>
  <c r="AE53" i="14"/>
  <c r="AE906" i="14"/>
  <c r="AA906" i="14"/>
  <c r="AB906" i="14"/>
  <c r="AB1985" i="14"/>
  <c r="AE1985" i="14"/>
  <c r="AG1995" i="14"/>
  <c r="AG1397" i="14"/>
  <c r="AB3391" i="14"/>
  <c r="AA3391" i="14"/>
  <c r="AE3391" i="14"/>
  <c r="AA3538" i="14"/>
  <c r="Z3538" i="14"/>
  <c r="AG3538" i="14"/>
  <c r="AG5196" i="14"/>
  <c r="AB439" i="14"/>
  <c r="Z439" i="14"/>
  <c r="AA439" i="14"/>
  <c r="AE439" i="14"/>
  <c r="AE3118" i="14"/>
  <c r="Z3118" i="14"/>
  <c r="AA3118" i="14"/>
  <c r="AB3118" i="14"/>
  <c r="AB80" i="14"/>
  <c r="AE80" i="14"/>
  <c r="Z908" i="14"/>
  <c r="AB42" i="14"/>
  <c r="AE42" i="14"/>
  <c r="AG2886" i="14"/>
  <c r="AG4696" i="14"/>
  <c r="Z583" i="14"/>
  <c r="Z2211" i="14"/>
  <c r="Z4506" i="14"/>
  <c r="AE1863" i="14"/>
  <c r="Z1863" i="14"/>
  <c r="AA1863" i="14"/>
  <c r="AB1863" i="14"/>
  <c r="AG2381" i="14"/>
  <c r="AB3075" i="14"/>
  <c r="AE3075" i="14"/>
  <c r="Z3415" i="14"/>
  <c r="AB1725" i="14"/>
  <c r="AE1725" i="14"/>
  <c r="AG1642" i="14"/>
  <c r="AA1642" i="14"/>
  <c r="AE2164" i="14"/>
  <c r="AB2164" i="14"/>
  <c r="AE3598" i="14"/>
  <c r="AB3598" i="14"/>
  <c r="AG3598" i="14"/>
  <c r="AA3598" i="14"/>
  <c r="AG883" i="14"/>
  <c r="Z1284" i="14"/>
  <c r="Z1481" i="14"/>
  <c r="AE23" i="14"/>
  <c r="AB23" i="14"/>
  <c r="AB265" i="14"/>
  <c r="AE265" i="14"/>
  <c r="AE139" i="14"/>
  <c r="AB139" i="14"/>
  <c r="AB4780" i="14"/>
  <c r="AE4780" i="14"/>
  <c r="AG567" i="14"/>
  <c r="AA567" i="14"/>
  <c r="Z3097" i="14"/>
  <c r="AB5574" i="14"/>
  <c r="AE5574" i="14"/>
  <c r="AG694" i="14"/>
  <c r="AG1670" i="14"/>
  <c r="AB150" i="14"/>
  <c r="AE150" i="14"/>
  <c r="AB196" i="14"/>
  <c r="AE196" i="14"/>
  <c r="AG2223" i="14"/>
  <c r="AA2223" i="14"/>
  <c r="AB1998" i="14"/>
  <c r="AE1998" i="14"/>
  <c r="AA3226" i="14"/>
  <c r="AG3226" i="14"/>
  <c r="AG5706" i="14"/>
  <c r="Z5706" i="14"/>
  <c r="AA5706" i="14"/>
  <c r="AB187" i="14"/>
  <c r="AE187" i="14"/>
  <c r="AG3587" i="14"/>
  <c r="AG1417" i="14"/>
  <c r="AG5645" i="14"/>
  <c r="AG2581" i="14"/>
  <c r="AE2448" i="14"/>
  <c r="Z2448" i="14"/>
  <c r="AA2448" i="14"/>
  <c r="AB2448" i="14"/>
  <c r="AB4965" i="14"/>
  <c r="Z4965" i="14"/>
  <c r="AA4965" i="14"/>
  <c r="AE4965" i="14"/>
  <c r="AE16" i="14"/>
  <c r="AB16" i="14"/>
  <c r="AB343" i="14"/>
  <c r="AE343" i="14"/>
  <c r="AG3375" i="14"/>
  <c r="Z3375" i="14"/>
  <c r="AA3375" i="14"/>
  <c r="AE2995" i="14"/>
  <c r="Z2995" i="14"/>
  <c r="AA2995" i="14"/>
  <c r="AB2995" i="14"/>
  <c r="AE3594" i="14"/>
  <c r="AA3594" i="14"/>
  <c r="AB3594" i="14"/>
  <c r="AG2946" i="14"/>
  <c r="AB4630" i="14"/>
  <c r="AA4630" i="14"/>
  <c r="AE4630" i="14"/>
  <c r="AB3566" i="14"/>
  <c r="Z3566" i="14"/>
  <c r="AA3566" i="14"/>
  <c r="AE3566" i="14"/>
  <c r="AE33" i="14"/>
  <c r="AB33" i="14"/>
  <c r="AE261" i="14"/>
  <c r="AB261" i="14"/>
  <c r="AG3166" i="14"/>
  <c r="AA97" i="14"/>
  <c r="AG3764" i="14"/>
  <c r="AG4229" i="14"/>
  <c r="Z4962" i="14"/>
  <c r="AG2587" i="14"/>
  <c r="AG3952" i="14"/>
  <c r="AB269" i="14"/>
  <c r="AE269" i="14"/>
  <c r="AA1155" i="14"/>
  <c r="AG1155" i="14"/>
  <c r="AE5368" i="14"/>
  <c r="Z5368" i="14"/>
  <c r="AA5368" i="14"/>
  <c r="AB5368" i="14"/>
  <c r="AB219" i="14"/>
  <c r="AE219" i="14"/>
  <c r="AB88" i="14"/>
  <c r="AE88" i="14"/>
  <c r="AA1202" i="14"/>
  <c r="AG1202" i="14"/>
  <c r="Z1812" i="14"/>
  <c r="AG4809" i="14"/>
  <c r="AE46" i="14"/>
  <c r="AB46" i="14"/>
  <c r="Z2120" i="14"/>
  <c r="AG2397" i="14"/>
  <c r="AG598" i="14"/>
  <c r="AB302" i="14"/>
  <c r="AE302" i="14"/>
  <c r="AG2285" i="14"/>
  <c r="AA3384" i="14"/>
  <c r="Z3384" i="14"/>
  <c r="AG3384" i="14"/>
  <c r="AB280" i="14"/>
  <c r="AE280" i="14"/>
  <c r="AE210" i="14"/>
  <c r="AB210" i="14"/>
  <c r="AE2366" i="14"/>
  <c r="AB2366" i="14"/>
  <c r="AE176" i="14"/>
  <c r="AB176" i="14"/>
  <c r="AE347" i="14"/>
  <c r="AB347" i="14"/>
  <c r="AG2790" i="14"/>
  <c r="AA2790" i="14"/>
  <c r="Z2414" i="14"/>
  <c r="Z2686" i="14"/>
  <c r="Z3391" i="14"/>
  <c r="AG4395" i="14"/>
  <c r="AE48" i="14"/>
  <c r="AB48" i="14"/>
  <c r="AE4144" i="14"/>
  <c r="AB4144" i="14"/>
  <c r="AG3231" i="14"/>
  <c r="Z3231" i="14"/>
  <c r="AA3231" i="14"/>
  <c r="AE160" i="14"/>
  <c r="AB160" i="14"/>
  <c r="AA5420" i="14"/>
  <c r="AG5420" i="14"/>
  <c r="AB266" i="14"/>
  <c r="AE266" i="14"/>
  <c r="AE69" i="14"/>
  <c r="AB69" i="14"/>
  <c r="AG3659" i="14"/>
  <c r="AA1845" i="14"/>
  <c r="Z1845" i="14"/>
  <c r="AG1845" i="14"/>
  <c r="Z5099" i="14"/>
  <c r="Z2949" i="14"/>
  <c r="Z1778" i="14"/>
  <c r="AA1976" i="14"/>
  <c r="AG1976" i="14"/>
  <c r="AA2681" i="14"/>
  <c r="AG2681" i="14"/>
  <c r="AE273" i="14"/>
  <c r="AB273" i="14"/>
  <c r="AB290" i="14"/>
  <c r="AE290" i="14"/>
  <c r="AA1192" i="14"/>
  <c r="Z1192" i="14"/>
  <c r="AG1192" i="14"/>
  <c r="Z2768" i="14"/>
  <c r="Z3598" i="14"/>
  <c r="Z3069" i="14"/>
  <c r="Z496" i="14"/>
  <c r="AG5526" i="14"/>
  <c r="AG602" i="14"/>
  <c r="Z602" i="14"/>
  <c r="AA602" i="14"/>
  <c r="AB4669" i="14"/>
  <c r="AE4669" i="14"/>
  <c r="AG4192" i="14"/>
  <c r="Z498" i="14"/>
  <c r="Z1443" i="14"/>
  <c r="AE277" i="14"/>
  <c r="AB277" i="14"/>
  <c r="AG2233" i="14"/>
  <c r="AG5574" i="14"/>
  <c r="AA5574" i="14"/>
  <c r="AE749" i="14"/>
  <c r="AB749" i="14"/>
  <c r="Z3399" i="14"/>
  <c r="Z4176" i="14"/>
  <c r="AG3298" i="14"/>
  <c r="AE5369" i="14"/>
  <c r="Z5369" i="14"/>
  <c r="AA5369" i="14"/>
  <c r="AB5369" i="14"/>
  <c r="AB2853" i="14"/>
  <c r="AE2853" i="14"/>
  <c r="AE3603" i="14"/>
  <c r="AB3603" i="14"/>
  <c r="AB4372" i="14"/>
  <c r="AE4372" i="14"/>
  <c r="AB1703" i="14"/>
  <c r="AA1703" i="14"/>
  <c r="AE1703" i="14"/>
  <c r="AA4687" i="14"/>
  <c r="Z4687" i="14"/>
  <c r="AG4687" i="14"/>
  <c r="AB4729" i="14"/>
  <c r="AE4729" i="14"/>
  <c r="AE1690" i="14"/>
  <c r="AB1690" i="14"/>
  <c r="AE2418" i="14"/>
  <c r="AB2418" i="14"/>
  <c r="AA4168" i="14"/>
  <c r="Z4168" i="14"/>
  <c r="AG4168" i="14"/>
  <c r="AE5196" i="14"/>
  <c r="AA5196" i="14"/>
  <c r="AB5196" i="14"/>
  <c r="Z4554" i="14"/>
  <c r="AA5423" i="14"/>
  <c r="Z5423" i="14"/>
  <c r="AG5423" i="14"/>
  <c r="Z398" i="14"/>
  <c r="AB3191" i="14"/>
  <c r="AE3191" i="14"/>
  <c r="Z1928" i="14"/>
  <c r="AA3376" i="14"/>
  <c r="Z3376" i="14"/>
  <c r="AG3376" i="14"/>
  <c r="Z1976" i="14"/>
  <c r="Z5054" i="14"/>
  <c r="Z1155" i="14"/>
  <c r="AG440" i="14"/>
  <c r="AG3539" i="14"/>
  <c r="AA2728" i="14"/>
  <c r="Z2728" i="14"/>
  <c r="AG2728" i="14"/>
  <c r="AE156" i="14"/>
  <c r="AB156" i="14"/>
  <c r="AB237" i="14"/>
  <c r="AE237" i="14"/>
  <c r="AE110" i="14"/>
  <c r="AB110" i="14"/>
  <c r="AA5186" i="14"/>
  <c r="AG5186" i="14"/>
  <c r="AA4256" i="14"/>
  <c r="Z4256" i="14"/>
  <c r="AG4256" i="14"/>
  <c r="AB57" i="14"/>
  <c r="AE57" i="14"/>
  <c r="AG1998" i="14"/>
  <c r="Z1998" i="14"/>
  <c r="AA1998" i="14"/>
  <c r="AE190" i="14"/>
  <c r="AB190" i="14"/>
  <c r="AB1090" i="14"/>
  <c r="Z1090" i="14"/>
  <c r="AA1090" i="14"/>
  <c r="AE1090" i="14"/>
  <c r="AG3265" i="14"/>
  <c r="Z5358" i="14"/>
  <c r="Z1226" i="14"/>
  <c r="AB24" i="14"/>
  <c r="AE24" i="14"/>
  <c r="AG2517" i="14"/>
  <c r="AB221" i="14"/>
  <c r="AE221" i="14"/>
  <c r="AE134" i="14"/>
  <c r="AB134" i="14"/>
  <c r="Z2476" i="14"/>
  <c r="Z3799" i="14"/>
  <c r="AB208" i="14"/>
  <c r="AE208" i="14"/>
  <c r="AE19" i="14"/>
  <c r="AB19" i="14"/>
  <c r="AE279" i="14"/>
  <c r="AB279" i="14"/>
  <c r="AB299" i="14"/>
  <c r="AE299" i="14"/>
  <c r="AE272" i="14"/>
  <c r="AB272" i="14"/>
  <c r="AE49" i="14"/>
  <c r="AB49" i="14"/>
  <c r="AE2203" i="14"/>
  <c r="AB2203" i="14"/>
  <c r="AA1438" i="14"/>
  <c r="Z1438" i="14"/>
  <c r="AG1438" i="14"/>
  <c r="AB257" i="14"/>
  <c r="AE257" i="14"/>
  <c r="AE2368" i="14"/>
  <c r="AB2368" i="14"/>
  <c r="AE18" i="14"/>
  <c r="AB18" i="14"/>
  <c r="AE329" i="14"/>
  <c r="AB329" i="14"/>
  <c r="AB98" i="14"/>
  <c r="AE98" i="14"/>
  <c r="AA2203" i="14"/>
  <c r="AG2203" i="14"/>
  <c r="Z3318" i="14"/>
  <c r="AE217" i="14"/>
  <c r="AB217" i="14"/>
  <c r="AB3298" i="14"/>
  <c r="Z3298" i="14"/>
  <c r="AA3298" i="14"/>
  <c r="AE3298" i="14"/>
  <c r="AB315" i="14"/>
  <c r="AE315" i="14"/>
  <c r="Z4742" i="14"/>
  <c r="AB1108" i="14"/>
  <c r="AE1108" i="14"/>
  <c r="AG4350" i="14"/>
  <c r="AE93" i="14"/>
  <c r="AB93" i="14"/>
  <c r="AE3764" i="14"/>
  <c r="Z3764" i="14"/>
  <c r="AA3764" i="14"/>
  <c r="AB3764" i="14"/>
  <c r="AB2711" i="14"/>
  <c r="Z2711" i="14"/>
  <c r="AA2711" i="14"/>
  <c r="AE2711" i="14"/>
  <c r="AE283" i="14"/>
  <c r="AB283" i="14"/>
  <c r="AE5236" i="14"/>
  <c r="AB5236" i="14"/>
  <c r="Z5750" i="14"/>
  <c r="AB1242" i="14"/>
  <c r="AE1242" i="14"/>
  <c r="AG4101" i="14"/>
  <c r="AE1839" i="14"/>
  <c r="Z1839" i="14"/>
  <c r="AA1839" i="14"/>
  <c r="AB1839" i="14"/>
  <c r="AB201" i="14"/>
  <c r="AE201" i="14"/>
  <c r="AA1985" i="14"/>
  <c r="AG1985" i="14"/>
  <c r="AB288" i="14"/>
  <c r="AE288" i="14"/>
  <c r="AE4696" i="14"/>
  <c r="Z4696" i="14"/>
  <c r="AA4696" i="14"/>
  <c r="AB4696" i="14"/>
  <c r="AE5645" i="14"/>
  <c r="Z5645" i="14"/>
  <c r="AA5645" i="14"/>
  <c r="AB5645" i="14"/>
  <c r="Z2701" i="14"/>
  <c r="Z2223" i="14"/>
  <c r="AG5328" i="14"/>
  <c r="AA1899" i="14"/>
  <c r="Z1899" i="14"/>
  <c r="AG1899" i="14"/>
  <c r="Z2426" i="14"/>
  <c r="Z1974" i="14"/>
  <c r="Z647" i="14"/>
  <c r="Z906" i="14"/>
  <c r="AB523" i="14"/>
  <c r="AE523" i="14"/>
  <c r="AB68" i="14"/>
  <c r="AE68" i="14"/>
  <c r="AG2625" i="14"/>
  <c r="AE4295" i="14"/>
  <c r="AB4295" i="14"/>
  <c r="AA2984" i="14"/>
  <c r="Z2984" i="14"/>
  <c r="AG2984" i="14"/>
  <c r="AA1271" i="14"/>
  <c r="Z1271" i="14"/>
  <c r="AG1271" i="14"/>
  <c r="AE4416" i="14"/>
  <c r="AB4416" i="14"/>
  <c r="Z4276" i="14"/>
  <c r="AE3667" i="14"/>
  <c r="AB3667" i="14"/>
  <c r="AA2177" i="14"/>
  <c r="AG2177" i="14"/>
  <c r="AE4734" i="14"/>
  <c r="AB4734" i="14"/>
  <c r="AG3090" i="14"/>
  <c r="AB5557" i="14"/>
  <c r="Z5557" i="14"/>
  <c r="AA5557" i="14"/>
  <c r="AE5557" i="14"/>
  <c r="AE2886" i="14"/>
  <c r="Z2886" i="14"/>
  <c r="AA2886" i="14"/>
  <c r="AB2886" i="14"/>
  <c r="AG3567" i="14"/>
  <c r="AE4312" i="14"/>
  <c r="AB4312" i="14"/>
  <c r="AB660" i="14"/>
  <c r="Z660" i="14"/>
  <c r="AA660" i="14"/>
  <c r="AE660" i="14"/>
  <c r="AA1242" i="14"/>
  <c r="AG1242" i="14"/>
  <c r="Z4613" i="14"/>
  <c r="Z2409" i="14"/>
  <c r="AB883" i="14"/>
  <c r="Z883" i="14"/>
  <c r="AA883" i="14"/>
  <c r="AE883" i="14"/>
  <c r="Z1436" i="14"/>
  <c r="Z1985" i="14"/>
  <c r="AB4884" i="14"/>
  <c r="AE4884" i="14"/>
  <c r="AE3628" i="14"/>
  <c r="AB3628" i="14"/>
  <c r="AB320" i="14"/>
  <c r="AE320" i="14"/>
  <c r="AB310" i="14"/>
  <c r="AE310" i="14"/>
  <c r="AE94" i="14"/>
  <c r="AB94" i="14"/>
  <c r="AE3535" i="14"/>
  <c r="AB3535" i="14"/>
  <c r="AG1774" i="14"/>
  <c r="Z3606" i="14"/>
  <c r="AE191" i="14"/>
  <c r="AB191" i="14"/>
  <c r="AB105" i="14"/>
  <c r="AE105" i="14"/>
  <c r="Z4986" i="14"/>
  <c r="AB350" i="14"/>
  <c r="AE350" i="14"/>
  <c r="AB319" i="14"/>
  <c r="AE319" i="14"/>
  <c r="Z2379" i="14"/>
  <c r="AG4319" i="14"/>
  <c r="AB50" i="14"/>
  <c r="AE50" i="14"/>
  <c r="AG2614" i="14"/>
  <c r="AB1660" i="14"/>
  <c r="Z1660" i="14"/>
  <c r="AA1660" i="14"/>
  <c r="AE1660" i="14"/>
  <c r="AG4793" i="14"/>
  <c r="AE881" i="14"/>
  <c r="AA881" i="14"/>
  <c r="AB881" i="14"/>
  <c r="AE322" i="14"/>
  <c r="AB322" i="14"/>
  <c r="Z572" i="14"/>
  <c r="AG5074" i="14"/>
  <c r="AE142" i="14"/>
  <c r="AB142" i="14"/>
  <c r="AE165" i="14"/>
  <c r="AB165" i="14"/>
  <c r="AA5132" i="14"/>
  <c r="AG5132" i="14"/>
  <c r="AG390" i="14"/>
  <c r="AB2662" i="14"/>
  <c r="AE2662" i="14"/>
  <c r="AG2668" i="14"/>
  <c r="AA2668" i="14"/>
  <c r="AE76" i="14"/>
  <c r="AB76" i="14"/>
  <c r="AG4250" i="14"/>
  <c r="AA4250" i="14"/>
  <c r="AG1459" i="14"/>
  <c r="AA3008" i="14"/>
  <c r="Z3008" i="14"/>
  <c r="AG3008" i="14"/>
  <c r="AB147" i="14"/>
  <c r="AE147" i="14"/>
  <c r="Z4659" i="14"/>
  <c r="Z3226" i="14"/>
  <c r="AB330" i="14"/>
  <c r="AE330" i="14"/>
  <c r="AB4257" i="14"/>
  <c r="Z4257" i="14"/>
  <c r="AA4257" i="14"/>
  <c r="AE4257" i="14"/>
  <c r="AG2206" i="14"/>
  <c r="Z2206" i="14"/>
  <c r="AA2206" i="14"/>
  <c r="AG4910" i="14"/>
  <c r="Z4910" i="14"/>
  <c r="AA4910" i="14"/>
  <c r="AG3339" i="14"/>
  <c r="Z3339" i="14"/>
  <c r="AA3339" i="14"/>
  <c r="AB2496" i="14"/>
  <c r="AE2496" i="14"/>
  <c r="AE287" i="14"/>
  <c r="AB287" i="14"/>
  <c r="AA2234" i="14"/>
  <c r="Z2234" i="14"/>
  <c r="AG2234" i="14"/>
  <c r="AB4643" i="14"/>
  <c r="AE4643" i="14"/>
  <c r="AG2462" i="14"/>
  <c r="AE4771" i="14"/>
  <c r="Z4771" i="14"/>
  <c r="AA4771" i="14"/>
  <c r="AB4771" i="14"/>
  <c r="AA5675" i="14"/>
  <c r="Z5675" i="14"/>
  <c r="AG5675" i="14"/>
  <c r="Z4414" i="14"/>
  <c r="AG1368" i="14"/>
  <c r="Z1368" i="14"/>
  <c r="AA1368" i="14"/>
  <c r="AG366" i="14"/>
  <c r="Z366" i="14"/>
  <c r="AA366" i="14"/>
  <c r="AG2302" i="14"/>
  <c r="AA144" i="14"/>
  <c r="AG4144" i="14"/>
  <c r="Z4144" i="14"/>
  <c r="AA4144" i="14"/>
  <c r="AB5" i="14"/>
  <c r="AE5" i="14"/>
  <c r="AE1021" i="14"/>
  <c r="AA1021" i="14"/>
  <c r="AB1021" i="14"/>
  <c r="AG5076" i="14"/>
  <c r="AG4563" i="14"/>
  <c r="AB78" i="14"/>
  <c r="AE78" i="14"/>
  <c r="AE304" i="14"/>
  <c r="AB304" i="14"/>
  <c r="AA2185" i="14"/>
  <c r="Z2185" i="14"/>
  <c r="AG2185" i="14"/>
  <c r="AG5169" i="14"/>
  <c r="AG2557" i="14"/>
  <c r="AA2557" i="14"/>
  <c r="AB173" i="14"/>
  <c r="AE173" i="14"/>
  <c r="Z3594" i="14"/>
  <c r="Z2681" i="14"/>
  <c r="AB276" i="14"/>
  <c r="AE276" i="14"/>
  <c r="AG3398" i="14"/>
  <c r="Z3398" i="14"/>
  <c r="AA3398" i="14"/>
  <c r="AE1926" i="14"/>
  <c r="AA1926" i="14"/>
  <c r="AB1926" i="14"/>
  <c r="AE2921" i="14"/>
  <c r="AB2921" i="14"/>
  <c r="AA4729" i="14"/>
  <c r="AG4729" i="14"/>
  <c r="Z2669" i="14"/>
  <c r="AA2906" i="14"/>
  <c r="Z2906" i="14"/>
  <c r="AG2906" i="14"/>
  <c r="AB22" i="14"/>
  <c r="AE22" i="14"/>
  <c r="AA1725" i="14"/>
  <c r="Z1725" i="14"/>
  <c r="AG1725" i="14"/>
  <c r="AB3190" i="14"/>
  <c r="Z3190" i="14"/>
  <c r="AA3190" i="14"/>
  <c r="AE3190" i="14"/>
  <c r="AG3553" i="14"/>
  <c r="Z3553" i="14"/>
  <c r="AA3553" i="14"/>
  <c r="AB4229" i="14"/>
  <c r="Z4229" i="14"/>
  <c r="AA4229" i="14"/>
  <c r="AE4229" i="14"/>
  <c r="AA3576" i="14"/>
  <c r="AG3576" i="14"/>
  <c r="AB159" i="14"/>
  <c r="AE159" i="14"/>
  <c r="AG1765" i="14"/>
  <c r="AG4639" i="14"/>
  <c r="Z4639" i="14"/>
  <c r="AA4639" i="14"/>
  <c r="AG3249" i="14"/>
  <c r="AG838" i="14"/>
  <c r="AB5526" i="14"/>
  <c r="AA5526" i="14"/>
  <c r="AE5526" i="14"/>
  <c r="AE3539" i="14"/>
  <c r="Z3539" i="14"/>
  <c r="AA3539" i="14"/>
  <c r="AB3539" i="14"/>
  <c r="AB243" i="14"/>
  <c r="AE243" i="14"/>
  <c r="AG2518" i="14"/>
  <c r="AG1247" i="14"/>
  <c r="Z1247" i="14"/>
  <c r="AA1247" i="14"/>
  <c r="AE3587" i="14"/>
  <c r="AA3587" i="14"/>
  <c r="AB3587" i="14"/>
  <c r="AB307" i="14"/>
  <c r="AE307" i="14"/>
  <c r="AG1644" i="14"/>
  <c r="AB238" i="14"/>
  <c r="AE238" i="14"/>
  <c r="AB270" i="14"/>
  <c r="AE270" i="14"/>
  <c r="AE227" i="14"/>
  <c r="AB227" i="14"/>
  <c r="AA2899" i="14"/>
  <c r="Z2899" i="14"/>
  <c r="AG2899" i="14"/>
  <c r="AB1417" i="14"/>
  <c r="Z1417" i="14"/>
  <c r="AA1417" i="14"/>
  <c r="AE1417" i="14"/>
  <c r="AA4324" i="14"/>
  <c r="AG4324" i="14"/>
  <c r="AB4059" i="14"/>
  <c r="AE4059" i="14"/>
  <c r="AE6" i="14"/>
  <c r="AB6" i="14"/>
  <c r="AB4350" i="14"/>
  <c r="AA4350" i="14"/>
  <c r="AE4350" i="14"/>
  <c r="AE337" i="14"/>
  <c r="AB337" i="14"/>
  <c r="AG730" i="14"/>
  <c r="AE175" i="14"/>
  <c r="AB175" i="14"/>
  <c r="AE202" i="14"/>
  <c r="AB202" i="14"/>
  <c r="AG2863" i="14"/>
  <c r="AB152" i="14"/>
  <c r="AE152" i="14"/>
  <c r="AB5578" i="14"/>
  <c r="AE5578" i="14"/>
  <c r="AG4372" i="14"/>
  <c r="AA4372" i="14"/>
  <c r="AA1547" i="14"/>
  <c r="AG1547" i="14"/>
  <c r="AG5760" i="14"/>
  <c r="AE5095" i="14"/>
  <c r="Z5095" i="14"/>
  <c r="AA5095" i="14"/>
  <c r="AB5095" i="14"/>
  <c r="AG3884" i="14"/>
  <c r="AG4581" i="14"/>
  <c r="AG1208" i="14"/>
  <c r="AG446" i="14"/>
  <c r="Z446" i="14"/>
  <c r="AA446" i="14"/>
  <c r="AG4416" i="14"/>
  <c r="AA4416" i="14"/>
  <c r="AE104" i="14"/>
  <c r="AB104" i="14"/>
  <c r="AB55" i="14"/>
  <c r="AE55" i="14"/>
  <c r="AA1759" i="14"/>
  <c r="Z1759" i="14"/>
  <c r="AG1759" i="14"/>
  <c r="AG1750" i="14"/>
  <c r="AA1750" i="14"/>
  <c r="Z4416" i="14"/>
  <c r="Z1021" i="14"/>
  <c r="AB318" i="14"/>
  <c r="AE318" i="14"/>
  <c r="AG3305" i="14"/>
  <c r="Z3305" i="14"/>
  <c r="AA3305" i="14"/>
  <c r="AE186" i="14"/>
  <c r="AB186" i="14"/>
  <c r="AG2810" i="14"/>
  <c r="AE3567" i="14"/>
  <c r="Z3567" i="14"/>
  <c r="AA3567" i="14"/>
  <c r="AB3567" i="14"/>
  <c r="Z1242" i="14"/>
  <c r="Z5007" i="14"/>
  <c r="Z2177" i="14"/>
  <c r="AE3884" i="14"/>
  <c r="AA3884" i="14"/>
  <c r="AB3884" i="14"/>
  <c r="AG3511" i="14"/>
  <c r="AG2734" i="14"/>
  <c r="AG382" i="14"/>
  <c r="AB249" i="14"/>
  <c r="AE249" i="14"/>
  <c r="AE99" i="14"/>
  <c r="AB99" i="14"/>
  <c r="AB274" i="14"/>
  <c r="AE274" i="14"/>
  <c r="AG3496" i="14"/>
  <c r="AG2853" i="14"/>
  <c r="AA2853" i="14"/>
  <c r="Z4784" i="14"/>
  <c r="AA1113" i="14"/>
  <c r="AG1113" i="14"/>
  <c r="AB2381" i="14"/>
  <c r="Z2381" i="14"/>
  <c r="AA2381" i="14"/>
  <c r="AE2381" i="14"/>
  <c r="AA1069" i="14"/>
  <c r="Z1069" i="14"/>
  <c r="AG1069" i="14"/>
  <c r="AE5446" i="14"/>
  <c r="Z5446" i="14"/>
  <c r="AA5446" i="14"/>
  <c r="AB5446" i="14"/>
  <c r="AB4109" i="14"/>
  <c r="Z4109" i="14"/>
  <c r="AA4109" i="14"/>
  <c r="AE4109" i="14"/>
  <c r="AA5787" i="14"/>
  <c r="AG5787" i="14"/>
  <c r="AG1307" i="14"/>
  <c r="AA4199" i="14"/>
  <c r="Z4199" i="14"/>
  <c r="AG4199" i="14"/>
  <c r="AB4319" i="14"/>
  <c r="AA4319" i="14"/>
  <c r="AE4319" i="14"/>
  <c r="AG4065" i="14"/>
  <c r="Z4138" i="14"/>
  <c r="AB2760" i="14"/>
  <c r="Z2760" i="14"/>
  <c r="AA2760" i="14"/>
  <c r="AE2760" i="14"/>
  <c r="AG2921" i="14"/>
  <c r="AA2921" i="14"/>
  <c r="AB211" i="14"/>
  <c r="AE211" i="14"/>
  <c r="AE84" i="14"/>
  <c r="AB84" i="14"/>
  <c r="Z4729" i="14"/>
  <c r="Z3345" i="14"/>
  <c r="AE205" i="14"/>
  <c r="AB205" i="14"/>
  <c r="AE3250" i="14"/>
  <c r="AB3250" i="14"/>
  <c r="AG3595" i="14"/>
  <c r="Z2203" i="14"/>
  <c r="Z3995" i="14"/>
  <c r="AE130" i="14"/>
  <c r="AB130" i="14"/>
  <c r="AE284" i="14"/>
  <c r="AB284" i="14"/>
  <c r="AE311" i="14"/>
  <c r="AB311" i="14"/>
  <c r="AG4429" i="14"/>
  <c r="AE236" i="14"/>
  <c r="AB236" i="14"/>
  <c r="AB899" i="14"/>
  <c r="Z899" i="14"/>
  <c r="AA899" i="14"/>
  <c r="AE899" i="14"/>
  <c r="AB4581" i="14"/>
  <c r="Z4581" i="14"/>
  <c r="AA4581" i="14"/>
  <c r="AE4581" i="14"/>
  <c r="AB5721" i="14"/>
  <c r="Z5721" i="14"/>
  <c r="AA5721" i="14"/>
  <c r="AE5721" i="14"/>
  <c r="AE3020" i="14"/>
  <c r="Z3020" i="14"/>
  <c r="AA3020" i="14"/>
  <c r="AB3020" i="14"/>
  <c r="Z2921" i="14"/>
  <c r="Z4603" i="14"/>
  <c r="AG2868" i="14"/>
  <c r="Z2868" i="14"/>
  <c r="AA2868" i="14"/>
  <c r="Z1651" i="14"/>
  <c r="Z3906" i="14"/>
  <c r="AG3535" i="14"/>
  <c r="Z3535" i="14"/>
  <c r="AA3535" i="14"/>
  <c r="AE5169" i="14"/>
  <c r="AA5169" i="14"/>
  <c r="AB5169" i="14"/>
  <c r="AB4245" i="14"/>
  <c r="AA4245" i="14"/>
  <c r="AE4245" i="14"/>
  <c r="AB2457" i="14"/>
  <c r="AA2457" i="14"/>
  <c r="AE2457" i="14"/>
  <c r="AE253" i="14"/>
  <c r="AB253" i="14"/>
  <c r="AA3736" i="14"/>
  <c r="Z3736" i="14"/>
  <c r="AG3736" i="14"/>
  <c r="AG2033" i="14"/>
  <c r="Z2033" i="14"/>
  <c r="AA2033" i="14"/>
  <c r="AB282" i="14"/>
  <c r="AE282" i="14"/>
  <c r="AG2368" i="14"/>
  <c r="Z2368" i="14"/>
  <c r="AA2368" i="14"/>
  <c r="AA3658" i="14"/>
  <c r="AG3658" i="14"/>
  <c r="AE342" i="14"/>
  <c r="AB342" i="14"/>
  <c r="AG5578" i="14"/>
  <c r="Z5578" i="14"/>
  <c r="AA5578" i="14"/>
  <c r="AG677" i="14"/>
  <c r="AA677" i="14"/>
  <c r="AB2233" i="14"/>
  <c r="Z2233" i="14"/>
  <c r="AA2233" i="14"/>
  <c r="AE2233" i="14"/>
  <c r="AA94" i="14"/>
  <c r="AB10" i="14"/>
  <c r="AE10" i="14"/>
  <c r="AA4059" i="14"/>
  <c r="Z4059" i="14"/>
  <c r="AG4059" i="14"/>
  <c r="AE30" i="14"/>
  <c r="AB30" i="14"/>
  <c r="AG1852" i="14"/>
  <c r="AE3798" i="14"/>
  <c r="Z3798" i="14"/>
  <c r="AA3798" i="14"/>
  <c r="AB3798" i="14"/>
  <c r="AA110" i="14"/>
  <c r="AE4068" i="14"/>
  <c r="AB4068" i="14"/>
  <c r="AG4236" i="14"/>
  <c r="AA3735" i="14"/>
  <c r="AG3735" i="14"/>
  <c r="AB59" i="14"/>
  <c r="AE59" i="14"/>
  <c r="AB141" i="14"/>
  <c r="AE141" i="14"/>
  <c r="AG4295" i="14"/>
  <c r="Z4295" i="14"/>
  <c r="AA4295" i="14"/>
  <c r="AG4590" i="14"/>
  <c r="AA4590" i="14"/>
  <c r="AA1356" i="14"/>
  <c r="Z1356" i="14"/>
  <c r="AG1356" i="14"/>
  <c r="AE12" i="14"/>
  <c r="AB12" i="14"/>
  <c r="AB285" i="14"/>
  <c r="AE285" i="14"/>
  <c r="AE2946" i="14"/>
  <c r="Z2946" i="14"/>
  <c r="AA2946" i="14"/>
  <c r="AB2946" i="14"/>
  <c r="AB3036" i="14"/>
  <c r="AA3036" i="14"/>
  <c r="AE3036" i="14"/>
  <c r="AB2842" i="14"/>
  <c r="AE2842" i="14"/>
  <c r="AB964" i="14"/>
  <c r="AE964" i="14"/>
  <c r="AB5130" i="14"/>
  <c r="AE5130" i="14"/>
  <c r="AG750" i="14"/>
  <c r="Z635" i="14"/>
  <c r="AG962" i="14"/>
  <c r="AG5576" i="14"/>
  <c r="Z4575" i="14"/>
  <c r="Z3576" i="14"/>
  <c r="AE870" i="14"/>
  <c r="Z870" i="14"/>
  <c r="AA870" i="14"/>
  <c r="AB870" i="14"/>
  <c r="AG1690" i="14"/>
  <c r="Z1690" i="14"/>
  <c r="AA1690" i="14"/>
  <c r="AE96" i="14"/>
  <c r="AB96" i="14"/>
  <c r="AA464" i="14"/>
  <c r="Z464" i="14"/>
  <c r="AG464" i="14"/>
  <c r="AE5760" i="14"/>
  <c r="Z5760" i="14"/>
  <c r="AA5760" i="14"/>
  <c r="AB5760" i="14"/>
  <c r="AE4192" i="14"/>
  <c r="AA4192" i="14"/>
  <c r="AB4192" i="14"/>
  <c r="AB177" i="14"/>
  <c r="AE177" i="14"/>
  <c r="AB149" i="14"/>
  <c r="AE149" i="14"/>
  <c r="AG2823" i="14"/>
  <c r="AE90" i="14"/>
  <c r="AB90" i="14"/>
  <c r="AE3892" i="14"/>
  <c r="AA3892" i="14"/>
  <c r="AB3892" i="14"/>
  <c r="AB4563" i="14"/>
  <c r="Z4563" i="14"/>
  <c r="AA4563" i="14"/>
  <c r="AE4563" i="14"/>
  <c r="AG5489" i="14"/>
  <c r="Z5489" i="14"/>
  <c r="AA5489" i="14"/>
  <c r="AB41" i="14"/>
  <c r="AE41" i="14"/>
  <c r="AB169" i="14"/>
  <c r="AE169" i="14"/>
  <c r="AA2496" i="14"/>
  <c r="Z2496" i="14"/>
  <c r="AG2496" i="14"/>
  <c r="Z2778" i="14"/>
  <c r="Z2284" i="14"/>
  <c r="AB198" i="14"/>
  <c r="AE198" i="14"/>
  <c r="AB241" i="14"/>
  <c r="AE241" i="14"/>
  <c r="AG1820" i="14"/>
  <c r="AE2302" i="14"/>
  <c r="Z2302" i="14"/>
  <c r="AA2302" i="14"/>
  <c r="AB2302" i="14"/>
  <c r="Z4859" i="14"/>
  <c r="AE3456" i="14"/>
  <c r="Z3456" i="14"/>
  <c r="AA3456" i="14"/>
  <c r="AB3456" i="14"/>
  <c r="AB70" i="14"/>
  <c r="AE70" i="14"/>
  <c r="AG3667" i="14"/>
  <c r="Z3667" i="14"/>
  <c r="AA3667" i="14"/>
  <c r="AB308" i="14"/>
  <c r="AE308" i="14"/>
  <c r="Z2784" i="14"/>
  <c r="AE475" i="14"/>
  <c r="Z475" i="14"/>
  <c r="AA475" i="14"/>
  <c r="AB475" i="14"/>
  <c r="AE5076" i="14"/>
  <c r="Z5076" i="14"/>
  <c r="AA5076" i="14"/>
  <c r="AB5076" i="14"/>
  <c r="Z2693" i="14"/>
  <c r="AA198" i="14"/>
  <c r="AB3511" i="14"/>
  <c r="AA3511" i="14"/>
  <c r="AE3511" i="14"/>
  <c r="AE213" i="14"/>
  <c r="AB213" i="14"/>
  <c r="AE204" i="14"/>
  <c r="AB204" i="14"/>
  <c r="AE4152" i="14"/>
  <c r="Z4152" i="14"/>
  <c r="AA4152" i="14"/>
  <c r="AB4152" i="14"/>
  <c r="AB3952" i="14"/>
  <c r="Z3952" i="14"/>
  <c r="AA3952" i="14"/>
  <c r="AE3952" i="14"/>
  <c r="Z2668" i="14"/>
  <c r="AA71" i="14"/>
  <c r="AE3249" i="14"/>
  <c r="Z3249" i="14"/>
  <c r="AA3249" i="14"/>
  <c r="AB3249" i="14"/>
  <c r="AE3826" i="14"/>
  <c r="Z3826" i="14"/>
  <c r="AA3826" i="14"/>
  <c r="AB3826" i="14"/>
  <c r="Z4126" i="14"/>
  <c r="Z3104" i="14"/>
  <c r="Z881" i="14"/>
  <c r="Z5365" i="14"/>
  <c r="Z1944" i="14"/>
  <c r="Z3036" i="14"/>
  <c r="AB122" i="14"/>
  <c r="AE122" i="14"/>
  <c r="AE264" i="14"/>
  <c r="AB264" i="14"/>
  <c r="AG5316" i="14"/>
  <c r="Z5186" i="14"/>
  <c r="Z1735" i="14"/>
  <c r="AG3191" i="14"/>
  <c r="Z3191" i="14"/>
  <c r="AA3191" i="14"/>
  <c r="AB1307" i="14"/>
  <c r="Z1307" i="14"/>
  <c r="AA1307" i="14"/>
  <c r="AE1307" i="14"/>
  <c r="AE339" i="14"/>
  <c r="AB339" i="14"/>
  <c r="AE271" i="14"/>
  <c r="AB271" i="14"/>
  <c r="AB232" i="14"/>
  <c r="AE232" i="14"/>
  <c r="AG1601" i="14"/>
  <c r="AA1601" i="14"/>
  <c r="AB338" i="14"/>
  <c r="AE338" i="14"/>
  <c r="AB39" i="14"/>
  <c r="AE39" i="14"/>
  <c r="AB4761" i="14"/>
  <c r="Z4761" i="14"/>
  <c r="AA4761" i="14"/>
  <c r="AE4761" i="14"/>
  <c r="Z2629" i="14"/>
  <c r="AB730" i="14"/>
  <c r="Z730" i="14"/>
  <c r="AA730" i="14"/>
  <c r="AE730" i="14"/>
  <c r="AE3775" i="14"/>
  <c r="Z3775" i="14"/>
  <c r="AA3775" i="14"/>
  <c r="AB3775" i="14"/>
  <c r="Z3074" i="14"/>
  <c r="AG5236" i="14"/>
  <c r="Z5236" i="14"/>
  <c r="AA5236" i="14"/>
  <c r="Z4821" i="14"/>
  <c r="Z3443" i="14"/>
  <c r="AG2277" i="14"/>
  <c r="AG5130" i="14"/>
  <c r="Z5130" i="14"/>
  <c r="AA5130" i="14"/>
  <c r="Z4596" i="14"/>
  <c r="AE222" i="14"/>
  <c r="AB222" i="14"/>
  <c r="AB27" i="14"/>
  <c r="AE27" i="14"/>
  <c r="AE2738" i="14"/>
  <c r="AB2738" i="14"/>
  <c r="AA4734" i="14"/>
  <c r="Z4734" i="14"/>
  <c r="AG4734" i="14"/>
  <c r="AE123" i="14"/>
  <c r="AB123" i="14"/>
  <c r="AA19" i="14"/>
  <c r="AB5328" i="14"/>
  <c r="Z5328" i="14"/>
  <c r="AA5328" i="14"/>
  <c r="AE5328" i="14"/>
  <c r="AB382" i="14"/>
  <c r="Z382" i="14"/>
  <c r="AA382" i="14"/>
  <c r="AE382" i="14"/>
  <c r="AB3496" i="14"/>
  <c r="Z3496" i="14"/>
  <c r="AA3496" i="14"/>
  <c r="AE3496" i="14"/>
  <c r="Z2853" i="14"/>
  <c r="Z5526" i="14"/>
  <c r="Z5420" i="14"/>
  <c r="AB750" i="14"/>
  <c r="Z750" i="14"/>
  <c r="AA750" i="14"/>
  <c r="AE750" i="14"/>
  <c r="AG4068" i="14"/>
  <c r="AA4068" i="14"/>
  <c r="AE4111" i="14"/>
  <c r="AB4111" i="14"/>
  <c r="AB250" i="14"/>
  <c r="AE250" i="14"/>
  <c r="AE3651" i="14"/>
  <c r="AB3651" i="14"/>
  <c r="AB2008" i="14"/>
  <c r="AE2008" i="14"/>
  <c r="AB183" i="14"/>
  <c r="AE183" i="14"/>
  <c r="AE95" i="14"/>
  <c r="AB95" i="14"/>
  <c r="AE2964" i="14"/>
  <c r="Z2964" i="14"/>
  <c r="AA2964" i="14"/>
  <c r="AB2964" i="14"/>
  <c r="AB3595" i="14"/>
  <c r="AA3595" i="14"/>
  <c r="AE3595" i="14"/>
  <c r="AB127" i="14"/>
  <c r="AE127" i="14"/>
  <c r="AE32" i="14"/>
  <c r="AB32" i="14"/>
  <c r="AB35" i="14"/>
  <c r="AE35" i="14"/>
  <c r="AB62" i="14"/>
  <c r="AE62" i="14"/>
  <c r="AA4086" i="14"/>
  <c r="AG4086" i="14"/>
  <c r="Z4711" i="14"/>
  <c r="AA2726" i="14"/>
  <c r="Z2726" i="14"/>
  <c r="AG2726" i="14"/>
  <c r="AG3549" i="14"/>
  <c r="AA3655" i="14"/>
  <c r="Z3655" i="14"/>
  <c r="AG3655" i="14"/>
  <c r="AG5656" i="14"/>
  <c r="Z5656" i="14"/>
  <c r="AA5656" i="14"/>
  <c r="AG4669" i="14"/>
  <c r="Z4669" i="14"/>
  <c r="AA4669" i="14"/>
  <c r="AB254" i="14"/>
  <c r="AE254" i="14"/>
  <c r="AB340" i="14"/>
  <c r="AE340" i="14"/>
  <c r="AE1526" i="14"/>
  <c r="AB1526" i="14"/>
  <c r="Z5531" i="14"/>
  <c r="Z4372" i="14"/>
  <c r="AB4236" i="14"/>
  <c r="Z4236" i="14"/>
  <c r="AA4236" i="14"/>
  <c r="AE4236" i="14"/>
  <c r="Z3735" i="14"/>
  <c r="Z3349" i="14"/>
  <c r="AE292" i="14"/>
  <c r="AB292" i="14"/>
  <c r="AG3235" i="14"/>
  <c r="AE5589" i="14"/>
  <c r="AB5589" i="14"/>
  <c r="AE878" i="14"/>
  <c r="Z878" i="14"/>
  <c r="AA878" i="14"/>
  <c r="AB878" i="14"/>
  <c r="AE4429" i="14"/>
  <c r="Z4429" i="14"/>
  <c r="AA4429" i="14"/>
  <c r="AB4429" i="14"/>
  <c r="AE1387" i="14"/>
  <c r="AB1387" i="14"/>
  <c r="AB3555" i="14"/>
  <c r="Z3555" i="14"/>
  <c r="AA3555" i="14"/>
  <c r="AE3555" i="14"/>
  <c r="AE301" i="14"/>
  <c r="AB301" i="14"/>
  <c r="AE1995" i="14"/>
  <c r="AA1995" i="14"/>
  <c r="AB1995" i="14"/>
  <c r="Z4086" i="14"/>
  <c r="Z4409" i="14"/>
  <c r="Z1926" i="14"/>
  <c r="AB5316" i="14"/>
  <c r="AA5316" i="14"/>
  <c r="AE5316" i="14"/>
  <c r="AG3347" i="14"/>
  <c r="Z3347" i="14"/>
  <c r="AA3347" i="14"/>
  <c r="Z985" i="14"/>
  <c r="AG3628" i="14"/>
  <c r="Z3628" i="14"/>
  <c r="AA3628" i="14"/>
  <c r="Z4877" i="14"/>
  <c r="AG2842" i="14"/>
  <c r="Z2842" i="14"/>
  <c r="AA2842" i="14"/>
  <c r="AG5139" i="14"/>
  <c r="AB2863" i="14"/>
  <c r="Z2863" i="14"/>
  <c r="AA2863" i="14"/>
  <c r="AE2863" i="14"/>
  <c r="AG4312" i="14"/>
  <c r="Z4312" i="14"/>
  <c r="AA4312" i="14"/>
  <c r="AG964" i="14"/>
  <c r="Z964" i="14"/>
  <c r="AA964" i="14"/>
  <c r="AG523" i="14"/>
  <c r="AA523" i="14"/>
  <c r="Z1299" i="14"/>
  <c r="AE2397" i="14"/>
  <c r="Z2397" i="14"/>
  <c r="AA2397" i="14"/>
  <c r="AB2397" i="14"/>
  <c r="AB2734" i="14"/>
  <c r="Z2734" i="14"/>
  <c r="AA2734" i="14"/>
  <c r="AE2734" i="14"/>
  <c r="AB2285" i="14"/>
  <c r="Z2285" i="14"/>
  <c r="AA2285" i="14"/>
  <c r="AE2285" i="14"/>
  <c r="AA223" i="14"/>
  <c r="AE83" i="14"/>
  <c r="AB83" i="14"/>
  <c r="AE3230" i="14"/>
  <c r="AB3230" i="14"/>
  <c r="AE4793" i="14"/>
  <c r="AA4793" i="14"/>
  <c r="AB4793" i="14"/>
  <c r="AE2280" i="14"/>
  <c r="AB2280" i="14"/>
  <c r="AB137" i="14"/>
  <c r="AE137" i="14"/>
  <c r="Z5196" i="14"/>
  <c r="AA4643" i="14"/>
  <c r="Z4643" i="14"/>
  <c r="AG4643" i="14"/>
  <c r="AA184" i="14"/>
  <c r="Z2436" i="14"/>
  <c r="AA2164" i="14"/>
  <c r="Z2164" i="14"/>
  <c r="AG2164" i="14"/>
  <c r="AB54" i="14"/>
  <c r="AE54" i="14"/>
  <c r="Z4270" i="14"/>
  <c r="AB224" i="14"/>
  <c r="AE224" i="14"/>
  <c r="AA302" i="14"/>
  <c r="AG4269" i="14"/>
  <c r="AB109" i="14"/>
  <c r="AE109" i="14"/>
  <c r="AB2614" i="14"/>
  <c r="Z2614" i="14"/>
  <c r="AA2614" i="14"/>
  <c r="AE2614" i="14"/>
  <c r="AB5216" i="14"/>
  <c r="AA5216" i="14"/>
  <c r="AE5216" i="14"/>
  <c r="AG3582" i="14"/>
  <c r="AG795" i="14"/>
  <c r="AG3603" i="14"/>
  <c r="AA3603" i="14"/>
  <c r="AG2819" i="14"/>
  <c r="AG2428" i="14"/>
  <c r="AG4278" i="14"/>
  <c r="AA2081" i="14"/>
  <c r="AG2081" i="14"/>
  <c r="AA1029" i="14"/>
  <c r="AG1029" i="14"/>
  <c r="AG3002" i="14"/>
  <c r="AB113" i="14"/>
  <c r="AE113" i="14"/>
  <c r="AG5062" i="14"/>
  <c r="AB14" i="14"/>
  <c r="AE14" i="14"/>
  <c r="AB5044" i="14"/>
  <c r="AE5044" i="14"/>
  <c r="AG1387" i="14"/>
  <c r="Z1387" i="14"/>
  <c r="AA1387" i="14"/>
  <c r="AE3126" i="14"/>
  <c r="AB3126" i="14"/>
  <c r="AE8" i="14"/>
  <c r="AB8" i="14"/>
  <c r="AG4243" i="14"/>
  <c r="Z5132" i="14"/>
  <c r="AB242" i="14"/>
  <c r="AE242" i="14"/>
  <c r="AA275" i="14"/>
  <c r="AG3437" i="14"/>
  <c r="Z3437" i="14"/>
  <c r="AA3437" i="14"/>
  <c r="AA4780" i="14"/>
  <c r="Z4780" i="14"/>
  <c r="AG4780" i="14"/>
  <c r="AE181" i="14"/>
  <c r="AB181" i="14"/>
  <c r="AB1618" i="14"/>
  <c r="AE1618" i="14"/>
  <c r="AB4468" i="14"/>
  <c r="Z4468" i="14"/>
  <c r="AA4468" i="14"/>
  <c r="AE4468" i="14"/>
  <c r="AA217" i="14"/>
  <c r="AG2418" i="14"/>
  <c r="Z2418" i="14"/>
  <c r="AA2418" i="14"/>
  <c r="AA3075" i="14"/>
  <c r="Z3075" i="14"/>
  <c r="AG3075" i="14"/>
  <c r="AA4779" i="14"/>
  <c r="Z4779" i="14"/>
  <c r="AG4779" i="14"/>
  <c r="AA5148" i="14"/>
  <c r="Z5148" i="14"/>
  <c r="AG5148" i="14"/>
  <c r="AA335" i="14"/>
  <c r="AE247" i="14"/>
  <c r="AB247" i="14"/>
  <c r="AE244" i="14"/>
  <c r="AB244" i="14"/>
  <c r="AE289" i="14"/>
  <c r="AB289" i="14"/>
  <c r="AB3120" i="14"/>
  <c r="AE3120" i="14"/>
  <c r="AB1765" i="14"/>
  <c r="Z1765" i="14"/>
  <c r="AA1765" i="14"/>
  <c r="AE1765" i="14"/>
  <c r="AA96" i="14"/>
  <c r="AE324" i="14"/>
  <c r="AB324" i="14"/>
  <c r="AB3711" i="14"/>
  <c r="AE3711" i="14"/>
  <c r="AE2328" i="14"/>
  <c r="AB2328" i="14"/>
  <c r="AA1068" i="14"/>
  <c r="Z1068" i="14"/>
  <c r="AG1068" i="14"/>
  <c r="AB5602" i="14"/>
  <c r="AE5602" i="14"/>
  <c r="AB61" i="14"/>
  <c r="AE61" i="14"/>
  <c r="AG2366" i="14"/>
  <c r="AA2366" i="14"/>
  <c r="AE4269" i="14"/>
  <c r="Z4269" i="14"/>
  <c r="AA4269" i="14"/>
  <c r="AB4269" i="14"/>
  <c r="Z3892" i="14"/>
  <c r="Z1750" i="14"/>
  <c r="Z2582" i="14"/>
  <c r="AG2148" i="14"/>
  <c r="AG2857" i="14"/>
  <c r="AE4317" i="14"/>
  <c r="AA4317" i="14"/>
  <c r="AB4317" i="14"/>
  <c r="AB60" i="14"/>
  <c r="AE60" i="14"/>
  <c r="AB193" i="14"/>
  <c r="AE193" i="14"/>
  <c r="AB312" i="14"/>
  <c r="AE312" i="14"/>
  <c r="AB3361" i="14"/>
  <c r="AE3361" i="14"/>
  <c r="AB746" i="14"/>
  <c r="Z746" i="14"/>
  <c r="AA746" i="14"/>
  <c r="AE746" i="14"/>
  <c r="AA203" i="14"/>
  <c r="AB248" i="14"/>
  <c r="AE248" i="14"/>
  <c r="AE1033" i="14"/>
  <c r="AB1033" i="14"/>
  <c r="AG2441" i="14"/>
  <c r="Z4319" i="14"/>
  <c r="AE1463" i="14"/>
  <c r="AB1463" i="14"/>
  <c r="AA2280" i="14"/>
  <c r="Z2280" i="14"/>
  <c r="AG2280" i="14"/>
  <c r="AB3007" i="14"/>
  <c r="AE3007" i="14"/>
  <c r="Z2366" i="14"/>
  <c r="Z3153" i="14"/>
  <c r="AG5602" i="14"/>
  <c r="AA5602" i="14"/>
  <c r="AG749" i="14"/>
  <c r="Z749" i="14"/>
  <c r="AA749" i="14"/>
  <c r="AB352" i="14"/>
  <c r="AE352" i="14"/>
  <c r="AG2862" i="14"/>
  <c r="AE5062" i="14"/>
  <c r="Z5062" i="14"/>
  <c r="AA5062" i="14"/>
  <c r="AB5062" i="14"/>
  <c r="Z4250" i="14"/>
  <c r="Z4573" i="14"/>
  <c r="AE303" i="14"/>
  <c r="AB303" i="14"/>
  <c r="AB3659" i="14"/>
  <c r="Z3659" i="14"/>
  <c r="AA3659" i="14"/>
  <c r="AE3659" i="14"/>
  <c r="AE5634" i="14"/>
  <c r="Z5634" i="14"/>
  <c r="AA5634" i="14"/>
  <c r="AB5634" i="14"/>
  <c r="AB2518" i="14"/>
  <c r="Z2518" i="14"/>
  <c r="AA2518" i="14"/>
  <c r="AE2518" i="14"/>
  <c r="AE598" i="14"/>
  <c r="Z598" i="14"/>
  <c r="AA598" i="14"/>
  <c r="AB598" i="14"/>
  <c r="AE192" i="14"/>
  <c r="AB192" i="14"/>
  <c r="AE258" i="14"/>
  <c r="AB258" i="14"/>
  <c r="AB2823" i="14"/>
  <c r="Z2823" i="14"/>
  <c r="AA2823" i="14"/>
  <c r="AE2823" i="14"/>
  <c r="AA102" i="14"/>
  <c r="AE161" i="14"/>
  <c r="AB161" i="14"/>
  <c r="Z2813" i="14"/>
  <c r="Z3330" i="14"/>
  <c r="AB795" i="14"/>
  <c r="Z795" i="14"/>
  <c r="AA795" i="14"/>
  <c r="AE795" i="14"/>
  <c r="Z3732" i="14"/>
  <c r="AA93" i="14"/>
  <c r="AB1644" i="14"/>
  <c r="Z1644" i="14"/>
  <c r="AA1644" i="14"/>
  <c r="AE1644" i="14"/>
  <c r="Z3603" i="14"/>
  <c r="Z4068" i="14"/>
  <c r="AE215" i="14"/>
  <c r="AB215" i="14"/>
  <c r="AG1544" i="14"/>
  <c r="AA1544" i="14"/>
  <c r="AB79" i="14"/>
  <c r="AE79" i="14"/>
  <c r="AB11" i="14"/>
  <c r="AE11" i="14"/>
  <c r="AB140" i="14"/>
  <c r="AE140" i="14"/>
  <c r="AA348" i="14"/>
  <c r="AA4111" i="14"/>
  <c r="Z4111" i="14"/>
  <c r="AG4111" i="14"/>
  <c r="AB4935" i="14"/>
  <c r="AA4935" i="14"/>
  <c r="AE4935" i="14"/>
  <c r="AA176" i="14"/>
  <c r="AB2277" i="14"/>
  <c r="Z2277" i="14"/>
  <c r="AA2277" i="14"/>
  <c r="AE2277" i="14"/>
  <c r="AE306" i="14"/>
  <c r="AB306" i="14"/>
  <c r="Z4793" i="14"/>
  <c r="Z1202" i="14"/>
  <c r="Z4590" i="14"/>
  <c r="AB490" i="14"/>
  <c r="AE490" i="14"/>
  <c r="AE1459" i="14"/>
  <c r="Z1459" i="14"/>
  <c r="AA1459" i="14"/>
  <c r="AB1459" i="14"/>
  <c r="AA271" i="14"/>
  <c r="AG5648" i="14"/>
  <c r="Z3658" i="14"/>
  <c r="AG1110" i="14"/>
  <c r="AE234" i="14"/>
  <c r="AB234" i="14"/>
  <c r="AG2731" i="14"/>
  <c r="AE4434" i="14"/>
  <c r="AB4434" i="14"/>
  <c r="AE4540" i="14"/>
  <c r="AB4540" i="14"/>
  <c r="AA49" i="14"/>
  <c r="AB5125" i="14"/>
  <c r="Z5125" i="14"/>
  <c r="AA5125" i="14"/>
  <c r="AE5125" i="14"/>
  <c r="AB579" i="14"/>
  <c r="AA579" i="14"/>
  <c r="AE579" i="14"/>
  <c r="AB158" i="14"/>
  <c r="AE158" i="14"/>
  <c r="Z5316" i="14"/>
  <c r="AE25" i="14"/>
  <c r="AB25" i="14"/>
  <c r="AG3754" i="14"/>
  <c r="AG3534" i="14"/>
  <c r="AA5044" i="14"/>
  <c r="Z5044" i="14"/>
  <c r="AG5044" i="14"/>
  <c r="AE40" i="14"/>
  <c r="AB40" i="14"/>
  <c r="Z1473" i="14"/>
  <c r="AB2787" i="14"/>
  <c r="AE2787" i="14"/>
  <c r="AG4260" i="14"/>
  <c r="AE961" i="14"/>
  <c r="AB961" i="14"/>
  <c r="AA330" i="14"/>
  <c r="AG3168" i="14"/>
  <c r="AG1462" i="14"/>
  <c r="AG3263" i="14"/>
  <c r="AG2012" i="14"/>
  <c r="AB262" i="14"/>
  <c r="AE262" i="14"/>
  <c r="Z3354" i="14"/>
  <c r="AE5554" i="14"/>
  <c r="AB5554" i="14"/>
  <c r="AB1670" i="14"/>
  <c r="AA1670" i="14"/>
  <c r="AE1670" i="14"/>
  <c r="Z5314" i="14"/>
  <c r="AB694" i="14"/>
  <c r="AA694" i="14"/>
  <c r="AE694" i="14"/>
  <c r="AG4944" i="14"/>
  <c r="AB3451" i="14"/>
  <c r="AE3451" i="14"/>
  <c r="AG4030" i="14"/>
  <c r="AG355" i="14"/>
  <c r="AE4101" i="14"/>
  <c r="Z4101" i="14"/>
  <c r="AA4101" i="14"/>
  <c r="AB4101" i="14"/>
  <c r="AB1208" i="14"/>
  <c r="Z1208" i="14"/>
  <c r="AA1208" i="14"/>
  <c r="AE1208" i="14"/>
  <c r="AB2317" i="14"/>
  <c r="Z2317" i="14"/>
  <c r="AA2317" i="14"/>
  <c r="AE2317" i="14"/>
  <c r="Z3960" i="14"/>
  <c r="AG5244" i="14"/>
  <c r="AG3548" i="14"/>
  <c r="AA30" i="14"/>
  <c r="AE1774" i="14"/>
  <c r="Z1774" i="14"/>
  <c r="AA1774" i="14"/>
  <c r="AB1774" i="14"/>
  <c r="AA5589" i="14"/>
  <c r="AG5589" i="14"/>
  <c r="AE246" i="14"/>
  <c r="AB246" i="14"/>
  <c r="AG653" i="14"/>
  <c r="AG388" i="14"/>
  <c r="AA202" i="14"/>
  <c r="AA1033" i="14"/>
  <c r="Z1033" i="14"/>
  <c r="AG1033" i="14"/>
  <c r="AE4750" i="14"/>
  <c r="AB4750" i="14"/>
  <c r="AG993" i="14"/>
  <c r="AA3230" i="14"/>
  <c r="Z3230" i="14"/>
  <c r="AG3230" i="14"/>
  <c r="AE317" i="14"/>
  <c r="AB317" i="14"/>
  <c r="AA17" i="14"/>
  <c r="AE1643" i="14"/>
  <c r="AB1643" i="14"/>
  <c r="AB3754" i="14"/>
  <c r="Z3754" i="14"/>
  <c r="AA3754" i="14"/>
  <c r="AE3754" i="14"/>
  <c r="AB4835" i="14"/>
  <c r="AE4835" i="14"/>
  <c r="AE240" i="14"/>
  <c r="AB240" i="14"/>
  <c r="AB344" i="14"/>
  <c r="AE344" i="14"/>
  <c r="AB2054" i="14"/>
  <c r="AE2054" i="14"/>
  <c r="AG3441" i="14"/>
  <c r="AG4591" i="14"/>
  <c r="AB1550" i="14"/>
  <c r="AE1550" i="14"/>
  <c r="AG1950" i="14"/>
  <c r="AE1000" i="14"/>
  <c r="AB1000" i="14"/>
  <c r="AB1987" i="14"/>
  <c r="AE1987" i="14"/>
  <c r="AG2873" i="14"/>
  <c r="Z1544" i="14"/>
  <c r="AA135" i="14"/>
  <c r="AG5233" i="14"/>
  <c r="AE323" i="14"/>
  <c r="AB323" i="14"/>
  <c r="AG5068" i="14"/>
  <c r="AE4732" i="14"/>
  <c r="AB4732" i="14"/>
  <c r="AE3166" i="14"/>
  <c r="Z3166" i="14"/>
  <c r="AA3166" i="14"/>
  <c r="AB3166" i="14"/>
  <c r="AA343" i="14"/>
  <c r="AG5607" i="14"/>
  <c r="Z448" i="14"/>
  <c r="AG3273" i="14"/>
  <c r="AE21" i="14"/>
  <c r="AB21" i="14"/>
  <c r="AE3590" i="14"/>
  <c r="AB3590" i="14"/>
  <c r="AE5389" i="14"/>
  <c r="AB5389" i="14"/>
  <c r="AG2420" i="14"/>
  <c r="AA318" i="14"/>
  <c r="Z3871" i="14"/>
  <c r="Z5216" i="14"/>
  <c r="AB3022" i="14"/>
  <c r="AE3022" i="14"/>
  <c r="AB81" i="14"/>
  <c r="AE81" i="14"/>
  <c r="AG401" i="14"/>
  <c r="Z1575" i="14"/>
  <c r="AB157" i="14"/>
  <c r="AE157" i="14"/>
  <c r="AG3035" i="14"/>
  <c r="AG1824" i="14"/>
  <c r="AE603" i="14"/>
  <c r="AB603" i="14"/>
  <c r="AG5105" i="14"/>
  <c r="AG5005" i="14"/>
  <c r="AG1209" i="14"/>
  <c r="AE143" i="14"/>
  <c r="AB143" i="14"/>
  <c r="AE218" i="14"/>
  <c r="AB218" i="14"/>
  <c r="AE328" i="14"/>
  <c r="AB328" i="14"/>
  <c r="AE5139" i="14"/>
  <c r="AA5139" i="14"/>
  <c r="AB5139" i="14"/>
  <c r="AE2046" i="14"/>
  <c r="Z2046" i="14"/>
  <c r="AA2046" i="14"/>
  <c r="AB2046" i="14"/>
  <c r="Z427" i="14"/>
  <c r="Z694" i="14"/>
  <c r="AB440" i="14"/>
  <c r="Z440" i="14"/>
  <c r="AA440" i="14"/>
  <c r="AE440" i="14"/>
  <c r="AB2486" i="14"/>
  <c r="Z2486" i="14"/>
  <c r="AA2486" i="14"/>
  <c r="AE2486" i="14"/>
  <c r="AE1734" i="14"/>
  <c r="AB1734" i="14"/>
  <c r="AB1947" i="14"/>
  <c r="Z1947" i="14"/>
  <c r="AA1947" i="14"/>
  <c r="AE1947" i="14"/>
  <c r="AG648" i="14"/>
  <c r="AG1883" i="14"/>
  <c r="AA3451" i="14"/>
  <c r="AG3451" i="14"/>
  <c r="Z3451" i="14"/>
  <c r="Z3116" i="14"/>
  <c r="AG2434" i="14"/>
  <c r="AE4345" i="14"/>
  <c r="AB4345" i="14"/>
  <c r="AE3209" i="14"/>
  <c r="AB3209" i="14"/>
  <c r="AG844" i="14"/>
  <c r="AG2447" i="14"/>
  <c r="AE4065" i="14"/>
  <c r="Z4065" i="14"/>
  <c r="AA4065" i="14"/>
  <c r="AB4065" i="14"/>
  <c r="AG1289" i="14"/>
  <c r="AG1104" i="14"/>
  <c r="AG357" i="14"/>
  <c r="AG5194" i="14"/>
  <c r="AG4253" i="14"/>
  <c r="Z1029" i="14"/>
  <c r="Z677" i="14"/>
  <c r="AB351" i="14"/>
  <c r="AE351" i="14"/>
  <c r="AB56" i="14"/>
  <c r="AE56" i="14"/>
  <c r="AG1245" i="14"/>
  <c r="AG2110" i="14"/>
  <c r="AG3041" i="14"/>
  <c r="AG5761" i="14"/>
  <c r="AG1426" i="14"/>
  <c r="AG4171" i="14"/>
  <c r="AG3426" i="14"/>
  <c r="AB278" i="14"/>
  <c r="AE278" i="14"/>
  <c r="AG2730" i="14"/>
  <c r="AG1439" i="14"/>
  <c r="AE2240" i="14"/>
  <c r="Z2240" i="14"/>
  <c r="AA2240" i="14"/>
  <c r="AB2240" i="14"/>
  <c r="AB5233" i="14"/>
  <c r="Z5233" i="14"/>
  <c r="AA5233" i="14"/>
  <c r="AE5233" i="14"/>
  <c r="AE4717" i="14"/>
  <c r="AB4717" i="14"/>
  <c r="AE680" i="14"/>
  <c r="AB680" i="14"/>
  <c r="AG1083" i="14"/>
  <c r="AG2041" i="14"/>
  <c r="AG4545" i="14"/>
  <c r="AA23" i="14"/>
  <c r="AG3637" i="14"/>
  <c r="AG2101" i="14"/>
  <c r="AG5720" i="14"/>
  <c r="AB4041" i="14"/>
  <c r="AE4041" i="14"/>
  <c r="AB1533" i="14"/>
  <c r="AE1533" i="14"/>
  <c r="AB1659" i="14"/>
  <c r="AE1659" i="14"/>
  <c r="AG2257" i="14"/>
  <c r="AB4778" i="14"/>
  <c r="AE4778" i="14"/>
  <c r="AB2563" i="14"/>
  <c r="AE2563" i="14"/>
  <c r="AG4746" i="14"/>
  <c r="AA75" i="14"/>
  <c r="AG2463" i="14"/>
  <c r="AB5766" i="14"/>
  <c r="AA5766" i="14"/>
  <c r="AE5766" i="14"/>
  <c r="AG2738" i="14"/>
  <c r="Z2738" i="14"/>
  <c r="AA2738" i="14"/>
  <c r="AG2207" i="14"/>
  <c r="AA1162" i="14"/>
  <c r="Z1162" i="14"/>
  <c r="AG1162" i="14"/>
  <c r="AA208" i="14"/>
  <c r="AG5060" i="14"/>
  <c r="AG3316" i="14"/>
  <c r="AA18" i="14"/>
  <c r="AG5549" i="14"/>
  <c r="AG1172" i="14"/>
  <c r="AG1354" i="14"/>
  <c r="AG4692" i="14"/>
  <c r="AA344" i="14"/>
  <c r="AG3741" i="14"/>
  <c r="AG4894" i="14"/>
  <c r="AG5388" i="14"/>
  <c r="AB5045" i="14"/>
  <c r="AE5045" i="14"/>
  <c r="AG5485" i="14"/>
  <c r="AG4080" i="14"/>
  <c r="AB2562" i="14"/>
  <c r="AE2562" i="14"/>
  <c r="AG538" i="14"/>
  <c r="AG524" i="14"/>
  <c r="AE5718" i="14"/>
  <c r="AB5718" i="14"/>
  <c r="AE497" i="14"/>
  <c r="AB497" i="14"/>
  <c r="AB5655" i="14"/>
  <c r="AE5655" i="14"/>
  <c r="AE5734" i="14"/>
  <c r="AB5734" i="14"/>
  <c r="AG2990" i="14"/>
  <c r="AE2460" i="14"/>
  <c r="AB2460" i="14"/>
  <c r="AG2555" i="14"/>
  <c r="AG4650" i="14"/>
  <c r="AG5230" i="14"/>
  <c r="AB216" i="14"/>
  <c r="AE216" i="14"/>
  <c r="Z3950" i="14"/>
  <c r="AG3120" i="14"/>
  <c r="Z3120" i="14"/>
  <c r="AA3120" i="14"/>
  <c r="AG3388" i="14"/>
  <c r="AG4265" i="14"/>
  <c r="AA288" i="14"/>
  <c r="AG2809" i="14"/>
  <c r="AG490" i="14"/>
  <c r="Z490" i="14"/>
  <c r="AA490" i="14"/>
  <c r="AG1618" i="14"/>
  <c r="Z1618" i="14"/>
  <c r="AA1618" i="14"/>
  <c r="AB2314" i="14"/>
  <c r="Z2314" i="14"/>
  <c r="AA2314" i="14"/>
  <c r="AE2314" i="14"/>
  <c r="AB2463" i="14"/>
  <c r="Z2463" i="14"/>
  <c r="AA2463" i="14"/>
  <c r="AE2463" i="14"/>
  <c r="AB3090" i="14"/>
  <c r="Z3090" i="14"/>
  <c r="AA3090" i="14"/>
  <c r="AE3090" i="14"/>
  <c r="Z4324" i="14"/>
  <c r="Z2557" i="14"/>
  <c r="AG680" i="14"/>
  <c r="Z680" i="14"/>
  <c r="AA680" i="14"/>
  <c r="AA308" i="14"/>
  <c r="AG4717" i="14"/>
  <c r="Z4717" i="14"/>
  <c r="AA4717" i="14"/>
  <c r="AG5478" i="14"/>
  <c r="AG3110" i="14"/>
  <c r="Z3110" i="14"/>
  <c r="AA3110" i="14"/>
  <c r="AG3560" i="14"/>
  <c r="AB148" i="14"/>
  <c r="AE148" i="14"/>
  <c r="AE296" i="14"/>
  <c r="AB296" i="14"/>
  <c r="AE4944" i="14"/>
  <c r="Z4944" i="14"/>
  <c r="AA4944" i="14"/>
  <c r="AB4944" i="14"/>
  <c r="AG4732" i="14"/>
  <c r="Z4732" i="14"/>
  <c r="AA4732" i="14"/>
  <c r="AE3002" i="14"/>
  <c r="Z3002" i="14"/>
  <c r="AA3002" i="14"/>
  <c r="AB3002" i="14"/>
  <c r="AE3235" i="14"/>
  <c r="Z3235" i="14"/>
  <c r="AA3235" i="14"/>
  <c r="AB3235" i="14"/>
  <c r="AB5237" i="14"/>
  <c r="Z5237" i="14"/>
  <c r="AA5237" i="14"/>
  <c r="AE5237" i="14"/>
  <c r="AB2819" i="14"/>
  <c r="Z2819" i="14"/>
  <c r="AA2819" i="14"/>
  <c r="AE2819" i="14"/>
  <c r="AB4623" i="14"/>
  <c r="Z4623" i="14"/>
  <c r="AA4623" i="14"/>
  <c r="AE4623" i="14"/>
  <c r="AE4395" i="14"/>
  <c r="Z4395" i="14"/>
  <c r="AA4395" i="14"/>
  <c r="AB4395" i="14"/>
  <c r="AE3604" i="14"/>
  <c r="Z3604" i="14"/>
  <c r="AA3604" i="14"/>
  <c r="AB3604" i="14"/>
  <c r="AE1397" i="14"/>
  <c r="Z1397" i="14"/>
  <c r="AA1397" i="14"/>
  <c r="AB1397" i="14"/>
  <c r="AE2428" i="14"/>
  <c r="Z2428" i="14"/>
  <c r="AA2428" i="14"/>
  <c r="AB2428" i="14"/>
  <c r="AA123" i="14"/>
  <c r="AB2857" i="14"/>
  <c r="Z2857" i="14"/>
  <c r="AA2857" i="14"/>
  <c r="AE2857" i="14"/>
  <c r="AE3582" i="14"/>
  <c r="Z3582" i="14"/>
  <c r="AA3582" i="14"/>
  <c r="AB3582" i="14"/>
  <c r="AB3430" i="14"/>
  <c r="Z3430" i="14"/>
  <c r="AA3430" i="14"/>
  <c r="AE3430" i="14"/>
  <c r="AB4809" i="14"/>
  <c r="Z4809" i="14"/>
  <c r="AA4809" i="14"/>
  <c r="AE4809" i="14"/>
  <c r="AE3408" i="14"/>
  <c r="Z3408" i="14"/>
  <c r="AA3408" i="14"/>
  <c r="AB3408" i="14"/>
  <c r="AB3255" i="14"/>
  <c r="Z3255" i="14"/>
  <c r="AA3255" i="14"/>
  <c r="AE3255" i="14"/>
  <c r="AE74" i="14"/>
  <c r="AB74" i="14"/>
  <c r="AE229" i="14"/>
  <c r="AB229" i="14"/>
  <c r="AB298" i="14"/>
  <c r="AE298" i="14"/>
  <c r="AB153" i="14"/>
  <c r="AE153" i="14"/>
  <c r="AG1895" i="14"/>
  <c r="AA7" i="14"/>
  <c r="AG5006" i="14"/>
  <c r="Z5006" i="14"/>
  <c r="AA5006" i="14"/>
  <c r="AA73" i="14"/>
  <c r="AB5203" i="14"/>
  <c r="AA5203" i="14"/>
  <c r="AE5203" i="14"/>
  <c r="AA2008" i="14"/>
  <c r="Z2008" i="14"/>
  <c r="AG2008" i="14"/>
  <c r="AG2662" i="14"/>
  <c r="Z2662" i="14"/>
  <c r="AA2662" i="14"/>
  <c r="AA4884" i="14"/>
  <c r="Z4884" i="14"/>
  <c r="AG4884" i="14"/>
  <c r="AG421" i="14"/>
  <c r="AA69" i="14"/>
  <c r="AE168" i="14"/>
  <c r="AB168" i="14"/>
  <c r="AG5126" i="14"/>
  <c r="AB2517" i="14"/>
  <c r="Z2517" i="14"/>
  <c r="AA2517" i="14"/>
  <c r="AE2517" i="14"/>
  <c r="AG1463" i="14"/>
  <c r="Z1463" i="14"/>
  <c r="AA1463" i="14"/>
  <c r="AE172" i="14"/>
  <c r="AB172" i="14"/>
  <c r="AE2587" i="14"/>
  <c r="Z2587" i="14"/>
  <c r="AA2587" i="14"/>
  <c r="AB2587" i="14"/>
  <c r="AG2036" i="14"/>
  <c r="AG2362" i="14"/>
  <c r="AB166" i="14"/>
  <c r="AE166" i="14"/>
  <c r="AG1521" i="14"/>
  <c r="AA15" i="14"/>
  <c r="AB2795" i="14"/>
  <c r="AE2795" i="14"/>
  <c r="AA114" i="14"/>
  <c r="AE4216" i="14"/>
  <c r="Z4216" i="14"/>
  <c r="AA4216" i="14"/>
  <c r="AB4216" i="14"/>
  <c r="AE4037" i="14"/>
  <c r="AB4037" i="14"/>
  <c r="AG1433" i="14"/>
  <c r="AG4551" i="14"/>
  <c r="AG2894" i="14"/>
  <c r="AG1981" i="14"/>
  <c r="AE151" i="14"/>
  <c r="AB151" i="14"/>
  <c r="AE267" i="14"/>
  <c r="AB267" i="14"/>
  <c r="AE824" i="14"/>
  <c r="Z824" i="14"/>
  <c r="AA824" i="14"/>
  <c r="AB824" i="14"/>
  <c r="AB281" i="14"/>
  <c r="AE281" i="14"/>
  <c r="AG3786" i="14"/>
  <c r="AB2809" i="14"/>
  <c r="AA2809" i="14"/>
  <c r="AE2809" i="14"/>
  <c r="AG3023" i="14"/>
  <c r="AG5389" i="14"/>
  <c r="Z5389" i="14"/>
  <c r="AA5389" i="14"/>
  <c r="AA28" i="14"/>
  <c r="AG1514" i="14"/>
  <c r="AG3209" i="14"/>
  <c r="Z3209" i="14"/>
  <c r="AA3209" i="14"/>
  <c r="AG5692" i="14"/>
  <c r="AG5172" i="14"/>
  <c r="AG5509" i="14"/>
  <c r="AG1526" i="14"/>
  <c r="Z1526" i="14"/>
  <c r="AA1526" i="14"/>
  <c r="AG2353" i="14"/>
  <c r="AA3250" i="14"/>
  <c r="Z3250" i="14"/>
  <c r="AG3250" i="14"/>
  <c r="AA297" i="14"/>
  <c r="AG5481" i="14"/>
  <c r="AE182" i="14"/>
  <c r="AB182" i="14"/>
  <c r="Z1447" i="14"/>
  <c r="AB3441" i="14"/>
  <c r="Z3441" i="14"/>
  <c r="AA3441" i="14"/>
  <c r="AE3441" i="14"/>
  <c r="AG1040" i="14"/>
  <c r="AG2719" i="14"/>
  <c r="AA1000" i="14"/>
  <c r="AG1000" i="14"/>
  <c r="AB4023" i="14"/>
  <c r="AE4023" i="14"/>
  <c r="AG3727" i="14"/>
  <c r="AG2316" i="14"/>
  <c r="AG5229" i="14"/>
  <c r="AG2918" i="14"/>
  <c r="AG724" i="14"/>
  <c r="AG3126" i="14"/>
  <c r="Z3126" i="14"/>
  <c r="AA3126" i="14"/>
  <c r="AE200" i="14"/>
  <c r="AB200" i="14"/>
  <c r="AE3040" i="14"/>
  <c r="AB3040" i="14"/>
  <c r="AA130" i="14"/>
  <c r="AG4772" i="14"/>
  <c r="AG3808" i="14"/>
  <c r="AG1586" i="14"/>
  <c r="AB321" i="14"/>
  <c r="AE321" i="14"/>
  <c r="AE293" i="14"/>
  <c r="AB293" i="14"/>
  <c r="AB3035" i="14"/>
  <c r="Z3035" i="14"/>
  <c r="AA3035" i="14"/>
  <c r="AE3035" i="14"/>
  <c r="AA290" i="14"/>
  <c r="AG2359" i="14"/>
  <c r="AG2798" i="14"/>
  <c r="AA244" i="14"/>
  <c r="AG2895" i="14"/>
  <c r="AB138" i="14"/>
  <c r="AE138" i="14"/>
  <c r="AA171" i="14"/>
  <c r="AG2399" i="14"/>
  <c r="AB108" i="14"/>
  <c r="AE108" i="14"/>
  <c r="AG624" i="14"/>
  <c r="AA168" i="14"/>
  <c r="AB3265" i="14"/>
  <c r="Z3265" i="14"/>
  <c r="AA3265" i="14"/>
  <c r="AE3265" i="14"/>
  <c r="AE4214" i="14"/>
  <c r="Z4214" i="14"/>
  <c r="AA4214" i="14"/>
  <c r="AB4214" i="14"/>
  <c r="AB1992" i="14"/>
  <c r="Z1992" i="14"/>
  <c r="AA1992" i="14"/>
  <c r="AE1992" i="14"/>
  <c r="AA1643" i="14"/>
  <c r="Z1643" i="14"/>
  <c r="AG1643" i="14"/>
  <c r="AG2723" i="14"/>
  <c r="AB2581" i="14"/>
  <c r="Z2581" i="14"/>
  <c r="AA2581" i="14"/>
  <c r="AE2581" i="14"/>
  <c r="AB3602" i="14"/>
  <c r="Z3602" i="14"/>
  <c r="AA3602" i="14"/>
  <c r="AE3602" i="14"/>
  <c r="AB835" i="14"/>
  <c r="AA835" i="14"/>
  <c r="AE835" i="14"/>
  <c r="AG4835" i="14"/>
  <c r="Z4835" i="14"/>
  <c r="AA4835" i="14"/>
  <c r="AG3492" i="14"/>
  <c r="AG2299" i="14"/>
  <c r="AA151" i="14"/>
  <c r="AB1289" i="14"/>
  <c r="Z1289" i="14"/>
  <c r="AA1289" i="14"/>
  <c r="AE1289" i="14"/>
  <c r="AA124" i="14"/>
  <c r="AA247" i="14"/>
  <c r="AA325" i="14"/>
  <c r="AA4750" i="14"/>
  <c r="Z4750" i="14"/>
  <c r="AG4750" i="14"/>
  <c r="AG1170" i="14"/>
  <c r="AA42" i="14"/>
  <c r="AG825" i="14"/>
  <c r="AB1245" i="14"/>
  <c r="Z1245" i="14"/>
  <c r="AA1245" i="14"/>
  <c r="AE1245" i="14"/>
  <c r="AB2110" i="14"/>
  <c r="Z2110" i="14"/>
  <c r="AA2110" i="14"/>
  <c r="AE2110" i="14"/>
  <c r="AG3618" i="14"/>
  <c r="AB1824" i="14"/>
  <c r="Z1824" i="14"/>
  <c r="AA1824" i="14"/>
  <c r="AE1824" i="14"/>
  <c r="AG904" i="14"/>
  <c r="AE47" i="14"/>
  <c r="AB47" i="14"/>
  <c r="AA35" i="14"/>
  <c r="AB2730" i="14"/>
  <c r="Z2730" i="14"/>
  <c r="AA2730" i="14"/>
  <c r="AE2730" i="14"/>
  <c r="AG5114" i="14"/>
  <c r="AG4487" i="14"/>
  <c r="AG2475" i="14"/>
  <c r="AG1875" i="14"/>
  <c r="AA51" i="14"/>
  <c r="AA138" i="14"/>
  <c r="AG1231" i="14"/>
  <c r="AG5220" i="14"/>
  <c r="AG4518" i="14"/>
  <c r="AG4434" i="14"/>
  <c r="Z4434" i="14"/>
  <c r="AA4434" i="14"/>
  <c r="AA150" i="14"/>
  <c r="AA603" i="14"/>
  <c r="Z603" i="14"/>
  <c r="AG603" i="14"/>
  <c r="AG1449" i="14"/>
  <c r="AA4810" i="14"/>
  <c r="Z4810" i="14"/>
  <c r="AG4810" i="14"/>
  <c r="AG3256" i="14"/>
  <c r="AG5712" i="14"/>
  <c r="AA292" i="14"/>
  <c r="AG3590" i="14"/>
  <c r="Z3590" i="14"/>
  <c r="AA3590" i="14"/>
  <c r="AA70" i="14"/>
  <c r="AG1453" i="14"/>
  <c r="AG3040" i="14"/>
  <c r="Z3040" i="14"/>
  <c r="AA3040" i="14"/>
  <c r="AG1143" i="14"/>
  <c r="AA273" i="14"/>
  <c r="AE2862" i="14"/>
  <c r="AA2862" i="14"/>
  <c r="AB2862" i="14"/>
  <c r="AG3065" i="14"/>
  <c r="AG4968" i="14"/>
  <c r="AA2328" i="14"/>
  <c r="Z2328" i="14"/>
  <c r="AG2328" i="14"/>
  <c r="AG521" i="14"/>
  <c r="AG5429" i="14"/>
  <c r="AG5278" i="14"/>
  <c r="AA37" i="14"/>
  <c r="AG857" i="14"/>
  <c r="AB1874" i="14"/>
  <c r="AE1874" i="14"/>
  <c r="AE2279" i="14"/>
  <c r="AB2279" i="14"/>
  <c r="AG5699" i="14"/>
  <c r="AA4540" i="14"/>
  <c r="Z4540" i="14"/>
  <c r="AG4540" i="14"/>
  <c r="AE5729" i="14"/>
  <c r="AB5729" i="14"/>
  <c r="AE3721" i="14"/>
  <c r="AB3721" i="14"/>
  <c r="AG571" i="14"/>
  <c r="AG3131" i="14"/>
  <c r="AB909" i="14"/>
  <c r="AE909" i="14"/>
  <c r="AB2596" i="14"/>
  <c r="AE2596" i="14"/>
  <c r="AG1502" i="14"/>
  <c r="AG4255" i="14"/>
  <c r="AG2937" i="14"/>
  <c r="AG2209" i="14"/>
  <c r="AG3188" i="14"/>
  <c r="AB1177" i="14"/>
  <c r="AA1177" i="14"/>
  <c r="AE1177" i="14"/>
  <c r="AG1924" i="14"/>
  <c r="AB2556" i="14"/>
  <c r="AE2556" i="14"/>
  <c r="AG2958" i="14"/>
  <c r="AG1470" i="14"/>
  <c r="AA219" i="14"/>
  <c r="AA2795" i="14"/>
  <c r="Z2795" i="14"/>
  <c r="AG2795" i="14"/>
  <c r="AB1506" i="14"/>
  <c r="AE1506" i="14"/>
  <c r="AB1230" i="14"/>
  <c r="AE1230" i="14"/>
  <c r="AG2127" i="14"/>
  <c r="AG2071" i="14"/>
  <c r="AE3079" i="14"/>
  <c r="AB3079" i="14"/>
  <c r="AG4023" i="14"/>
  <c r="Z4023" i="14"/>
  <c r="AA4023" i="14"/>
  <c r="AG4011" i="14"/>
  <c r="AB4924" i="14"/>
  <c r="AE4924" i="14"/>
  <c r="AG3136" i="14"/>
  <c r="AE779" i="14"/>
  <c r="AB779" i="14"/>
  <c r="AB2060" i="14"/>
  <c r="AE2060" i="14"/>
  <c r="AG3701" i="14"/>
  <c r="AG2654" i="14"/>
  <c r="AE764" i="14"/>
  <c r="AB764" i="14"/>
  <c r="AG880" i="14"/>
  <c r="AG4628" i="14"/>
  <c r="AG990" i="14"/>
  <c r="AG1917" i="14"/>
  <c r="AA182" i="14"/>
  <c r="AG455" i="14"/>
  <c r="AG4582" i="14"/>
  <c r="AG3217" i="14"/>
  <c r="AB5754" i="14"/>
  <c r="AE5754" i="14"/>
  <c r="AE1344" i="14"/>
  <c r="AB1344" i="14"/>
  <c r="AG380" i="14"/>
  <c r="AA191" i="14"/>
  <c r="AG834" i="14"/>
  <c r="AB4587" i="14"/>
  <c r="AE4587" i="14"/>
  <c r="AE4320" i="14"/>
  <c r="AB4320" i="14"/>
  <c r="AB4532" i="14"/>
  <c r="AE4532" i="14"/>
  <c r="AG5266" i="14"/>
  <c r="AG5800" i="14"/>
  <c r="AG5254" i="14"/>
  <c r="AA8" i="14"/>
  <c r="AG527" i="14"/>
  <c r="AG3784" i="14"/>
  <c r="AA179" i="14"/>
  <c r="AG2520" i="14"/>
  <c r="AG767" i="14"/>
  <c r="AE3803" i="14"/>
  <c r="AB3803" i="14"/>
  <c r="AB4604" i="14"/>
  <c r="AE4604" i="14"/>
  <c r="AB2135" i="14"/>
  <c r="AE2135" i="14"/>
  <c r="AG3981" i="14"/>
  <c r="AG3954" i="14"/>
  <c r="AG1711" i="14"/>
  <c r="AG530" i="14"/>
  <c r="AG4070" i="14"/>
  <c r="AG2983" i="14"/>
  <c r="AA231" i="14"/>
  <c r="AG2533" i="14"/>
  <c r="AG5515" i="14"/>
  <c r="AG1045" i="14"/>
  <c r="AG672" i="14"/>
  <c r="AG2014" i="14"/>
  <c r="AG2619" i="14"/>
  <c r="AE5359" i="14"/>
  <c r="AB5359" i="14"/>
  <c r="AB3352" i="14"/>
  <c r="AE3352" i="14"/>
  <c r="AG3287" i="14"/>
  <c r="AG2762" i="14"/>
  <c r="AE2929" i="14"/>
  <c r="AB2929" i="14"/>
  <c r="AA2460" i="14"/>
  <c r="Z2460" i="14"/>
  <c r="AG2460" i="14"/>
  <c r="AB2090" i="14"/>
  <c r="AE2090" i="14"/>
  <c r="AG1212" i="14"/>
  <c r="AG1662" i="14"/>
  <c r="AG2759" i="14"/>
  <c r="AB3841" i="14"/>
  <c r="AE3841" i="14"/>
  <c r="AG2718" i="14"/>
  <c r="AE4979" i="14"/>
  <c r="AB4979" i="14"/>
  <c r="AB4999" i="14"/>
  <c r="AE4999" i="14"/>
  <c r="AA59" i="14"/>
  <c r="AG760" i="14"/>
  <c r="AG5681" i="14"/>
  <c r="AG2960" i="14"/>
  <c r="AG1421" i="14"/>
  <c r="AG2941" i="14"/>
  <c r="AG3111" i="14"/>
  <c r="AB695" i="14"/>
  <c r="AE695" i="14"/>
  <c r="AE1724" i="14"/>
  <c r="AB1724" i="14"/>
  <c r="AB4172" i="14"/>
  <c r="AE4172" i="14"/>
  <c r="AG1115" i="14"/>
  <c r="AG5224" i="14"/>
  <c r="AG4769" i="14"/>
  <c r="AG3070" i="14"/>
  <c r="AG3651" i="14"/>
  <c r="Z3651" i="14"/>
  <c r="AA3651" i="14"/>
  <c r="AE295" i="14"/>
  <c r="AB295" i="14"/>
  <c r="AE4655" i="14"/>
  <c r="AA4655" i="14"/>
  <c r="AB4655" i="14"/>
  <c r="AE1666" i="14"/>
  <c r="AB1666" i="14"/>
  <c r="AE228" i="14"/>
  <c r="AB228" i="14"/>
  <c r="AB316" i="14"/>
  <c r="AE316" i="14"/>
  <c r="AB2147" i="14"/>
  <c r="Z2147" i="14"/>
  <c r="AA2147" i="14"/>
  <c r="AE2147" i="14"/>
  <c r="AB1280" i="14"/>
  <c r="Z1280" i="14"/>
  <c r="AA1280" i="14"/>
  <c r="AE1280" i="14"/>
  <c r="AE1820" i="14"/>
  <c r="Z1820" i="14"/>
  <c r="AA1820" i="14"/>
  <c r="AB1820" i="14"/>
  <c r="AB4719" i="14"/>
  <c r="Z4719" i="14"/>
  <c r="AA4719" i="14"/>
  <c r="AE4719" i="14"/>
  <c r="AB5160" i="14"/>
  <c r="Z5160" i="14"/>
  <c r="AA5160" i="14"/>
  <c r="AE5160" i="14"/>
  <c r="AE5060" i="14"/>
  <c r="Z5060" i="14"/>
  <c r="AA5060" i="14"/>
  <c r="AB5060" i="14"/>
  <c r="AG2482" i="14"/>
  <c r="AA309" i="14"/>
  <c r="AB3872" i="14"/>
  <c r="AE3872" i="14"/>
  <c r="AB2360" i="14"/>
  <c r="AE2360" i="14"/>
  <c r="AE103" i="14"/>
  <c r="AB103" i="14"/>
  <c r="AE332" i="14"/>
  <c r="AB332" i="14"/>
  <c r="Z3884" i="14"/>
  <c r="AB52" i="14"/>
  <c r="AA52" i="14"/>
  <c r="AE52" i="14"/>
  <c r="AB346" i="14"/>
  <c r="AE346" i="14"/>
  <c r="Z4509" i="14"/>
  <c r="Z3511" i="14"/>
  <c r="AE34" i="14"/>
  <c r="AB34" i="14"/>
  <c r="AE742" i="14"/>
  <c r="Z742" i="14"/>
  <c r="AA742" i="14"/>
  <c r="AB742" i="14"/>
  <c r="AG5662" i="14"/>
  <c r="AA329" i="14"/>
  <c r="AA279" i="14"/>
  <c r="AE9" i="14"/>
  <c r="AB9" i="14"/>
  <c r="AE268" i="14"/>
  <c r="AB268" i="14"/>
  <c r="AG2750" i="14"/>
  <c r="AG4415" i="14"/>
  <c r="AA46" i="14"/>
  <c r="AA11" i="14"/>
  <c r="AB214" i="14"/>
  <c r="AE214" i="14"/>
  <c r="AB300" i="14"/>
  <c r="AA300" i="14"/>
  <c r="AE300" i="14"/>
  <c r="AE133" i="14"/>
  <c r="AA133" i="14"/>
  <c r="AB133" i="14"/>
  <c r="AG4345" i="14"/>
  <c r="Z4345" i="14"/>
  <c r="AA4345" i="14"/>
  <c r="AG4471" i="14"/>
  <c r="AG2054" i="14"/>
  <c r="Z2054" i="14"/>
  <c r="AA2054" i="14"/>
  <c r="Z1223" i="14"/>
  <c r="AG1807" i="14"/>
  <c r="AA44" i="14"/>
  <c r="AG3022" i="14"/>
  <c r="Z3022" i="14"/>
  <c r="AA3022" i="14"/>
  <c r="AG5209" i="14"/>
  <c r="AG1606" i="14"/>
  <c r="AE2810" i="14"/>
  <c r="Z2810" i="14"/>
  <c r="AA2810" i="14"/>
  <c r="AB2810" i="14"/>
  <c r="AE838" i="14"/>
  <c r="Z838" i="14"/>
  <c r="AA838" i="14"/>
  <c r="AB838" i="14"/>
  <c r="AA303" i="14"/>
  <c r="AG3382" i="14"/>
  <c r="AB305" i="14"/>
  <c r="AE305" i="14"/>
  <c r="AG5354" i="14"/>
  <c r="AE65" i="14"/>
  <c r="AB65" i="14"/>
  <c r="Z3101" i="14"/>
  <c r="AG2355" i="14"/>
  <c r="AE3560" i="14"/>
  <c r="Z3560" i="14"/>
  <c r="AA3560" i="14"/>
  <c r="AB3560" i="14"/>
  <c r="AA136" i="14"/>
  <c r="AE3938" i="14"/>
  <c r="AB3938" i="14"/>
  <c r="AE225" i="14"/>
  <c r="AB225" i="14"/>
  <c r="AB357" i="14"/>
  <c r="Z357" i="14"/>
  <c r="AA357" i="14"/>
  <c r="AE357" i="14"/>
  <c r="AG690" i="14"/>
  <c r="AG2181" i="14"/>
  <c r="AE129" i="14"/>
  <c r="AB129" i="14"/>
  <c r="Z1703" i="14"/>
  <c r="Z4630" i="14"/>
  <c r="AE3041" i="14"/>
  <c r="Z3041" i="14"/>
  <c r="AA3041" i="14"/>
  <c r="AB3041" i="14"/>
  <c r="AB868" i="14"/>
  <c r="AE868" i="14"/>
  <c r="AA1550" i="14"/>
  <c r="Z1550" i="14"/>
  <c r="AG1550" i="14"/>
  <c r="AE128" i="14"/>
  <c r="AB128" i="14"/>
  <c r="AG1432" i="14"/>
  <c r="AA250" i="14"/>
  <c r="AG5162" i="14"/>
  <c r="AG492" i="14"/>
  <c r="AG3400" i="14"/>
  <c r="AB2299" i="14"/>
  <c r="Z2299" i="14"/>
  <c r="AA2299" i="14"/>
  <c r="AE2299" i="14"/>
  <c r="AG4027" i="14"/>
  <c r="AA295" i="14"/>
  <c r="AG4051" i="14"/>
  <c r="AG451" i="14"/>
  <c r="AB5576" i="14"/>
  <c r="Z5576" i="14"/>
  <c r="AA5576" i="14"/>
  <c r="AE5576" i="14"/>
  <c r="Z4366" i="14"/>
  <c r="AA64" i="14"/>
  <c r="AG3640" i="14"/>
  <c r="AA22" i="14"/>
  <c r="AG2956" i="14"/>
  <c r="AE2316" i="14"/>
  <c r="Z2316" i="14"/>
  <c r="AA2316" i="14"/>
  <c r="AB2316" i="14"/>
  <c r="AB207" i="14"/>
  <c r="AE207" i="14"/>
  <c r="AG3904" i="14"/>
  <c r="AG4234" i="14"/>
  <c r="AG2329" i="14"/>
  <c r="AG1080" i="14"/>
  <c r="Z2790" i="14"/>
  <c r="Z1995" i="14"/>
  <c r="AB624" i="14"/>
  <c r="Z624" i="14"/>
  <c r="AA624" i="14"/>
  <c r="AE624" i="14"/>
  <c r="AG4718" i="14"/>
  <c r="AG2985" i="14"/>
  <c r="AG2088" i="14"/>
  <c r="AG5521" i="14"/>
  <c r="AA99" i="14"/>
  <c r="AB5712" i="14"/>
  <c r="Z5712" i="14"/>
  <c r="AA5712" i="14"/>
  <c r="AE5712" i="14"/>
  <c r="AG2134" i="14"/>
  <c r="AE125" i="14"/>
  <c r="AB125" i="14"/>
  <c r="AE1163" i="14"/>
  <c r="Z1163" i="14"/>
  <c r="AA1163" i="14"/>
  <c r="AB1163" i="14"/>
  <c r="AE5481" i="14"/>
  <c r="Z5481" i="14"/>
  <c r="AA5481" i="14"/>
  <c r="AB5481" i="14"/>
  <c r="AB1453" i="14"/>
  <c r="Z1453" i="14"/>
  <c r="AA1453" i="14"/>
  <c r="AE1453" i="14"/>
  <c r="AG5731" i="14"/>
  <c r="AG885" i="14"/>
  <c r="AB5074" i="14"/>
  <c r="Z5074" i="14"/>
  <c r="AA5074" i="14"/>
  <c r="AE5074" i="14"/>
  <c r="AA100" i="14"/>
  <c r="AA82" i="14"/>
  <c r="AG5614" i="14"/>
  <c r="AB757" i="14"/>
  <c r="AE757" i="14"/>
  <c r="AA211" i="14"/>
  <c r="AE1699" i="14"/>
  <c r="AB1699" i="14"/>
  <c r="AB155" i="14"/>
  <c r="AE155" i="14"/>
  <c r="AG2021" i="14"/>
  <c r="AG5004" i="14"/>
  <c r="AG4893" i="14"/>
  <c r="AG1747" i="14"/>
  <c r="AE666" i="14"/>
  <c r="AB666" i="14"/>
  <c r="AE4739" i="14"/>
  <c r="AB4739" i="14"/>
  <c r="AG2528" i="14"/>
  <c r="AE5803" i="14"/>
  <c r="AB5803" i="14"/>
  <c r="AE1564" i="14"/>
  <c r="AB1564" i="14"/>
  <c r="AB1669" i="14"/>
  <c r="AE1669" i="14"/>
  <c r="AE975" i="14"/>
  <c r="AB975" i="14"/>
  <c r="AB2462" i="14"/>
  <c r="Z2462" i="14"/>
  <c r="AA2462" i="14"/>
  <c r="AE2462" i="14"/>
  <c r="AB5648" i="14"/>
  <c r="Z5648" i="14"/>
  <c r="AA5648" i="14"/>
  <c r="AE5648" i="14"/>
  <c r="AE2945" i="14"/>
  <c r="Z2945" i="14"/>
  <c r="AA2945" i="14"/>
  <c r="AB2945" i="14"/>
  <c r="AG1565" i="14"/>
  <c r="Z5169" i="14"/>
  <c r="Z1547" i="14"/>
  <c r="Z5139" i="14"/>
  <c r="AG4806" i="14"/>
  <c r="Z638" i="14"/>
  <c r="AA149" i="14"/>
  <c r="AA87" i="14"/>
  <c r="AG1987" i="14"/>
  <c r="Z1987" i="14"/>
  <c r="AA1987" i="14"/>
  <c r="Z1113" i="14"/>
  <c r="Z5766" i="14"/>
  <c r="AA257" i="14"/>
  <c r="AG2765" i="14"/>
  <c r="AG2707" i="14"/>
  <c r="AG564" i="14"/>
  <c r="AG4149" i="14"/>
  <c r="AA210" i="14"/>
  <c r="AG3611" i="14"/>
  <c r="AG4891" i="14"/>
  <c r="AA40" i="14"/>
  <c r="AG2802" i="14"/>
  <c r="AG5014" i="14"/>
  <c r="AA192" i="14"/>
  <c r="AA221" i="14"/>
  <c r="AG4449" i="14"/>
  <c r="AG3770" i="14"/>
  <c r="AG1932" i="14"/>
  <c r="AA67" i="14"/>
  <c r="AG4926" i="14"/>
  <c r="AG1960" i="14"/>
  <c r="AG4544" i="14"/>
  <c r="AE5495" i="14"/>
  <c r="AB5495" i="14"/>
  <c r="AG422" i="14"/>
  <c r="AB1993" i="14"/>
  <c r="AE1993" i="14"/>
  <c r="Z5203" i="14"/>
  <c r="AG4600" i="14"/>
  <c r="AA225" i="14"/>
  <c r="AG1623" i="14"/>
  <c r="AG1191" i="14"/>
  <c r="AG2566" i="14"/>
  <c r="AG4082" i="14"/>
  <c r="AG3129" i="14"/>
  <c r="AE3973" i="14"/>
  <c r="AB3973" i="14"/>
  <c r="AG2361" i="14"/>
  <c r="AG1699" i="14"/>
  <c r="Z1699" i="14"/>
  <c r="AA1699" i="14"/>
  <c r="AE1017" i="14"/>
  <c r="AB1017" i="14"/>
  <c r="AB5362" i="14"/>
  <c r="AE5362" i="14"/>
  <c r="AE3701" i="14"/>
  <c r="Z3701" i="14"/>
  <c r="AA3701" i="14"/>
  <c r="AB3701" i="14"/>
  <c r="AB1258" i="14"/>
  <c r="AE1258" i="14"/>
  <c r="AG4952" i="14"/>
  <c r="AG1707" i="14"/>
  <c r="AG3812" i="14"/>
  <c r="AG2710" i="14"/>
  <c r="AG3529" i="14"/>
  <c r="AB3151" i="14"/>
  <c r="AE3151" i="14"/>
  <c r="AG5065" i="14"/>
  <c r="AA117" i="14"/>
  <c r="AG5226" i="14"/>
  <c r="AG3827" i="14"/>
  <c r="AG4268" i="14"/>
  <c r="AA66" i="14"/>
  <c r="AG4008" i="14"/>
  <c r="AG4609" i="14"/>
  <c r="AA301" i="14"/>
  <c r="AG590" i="14"/>
  <c r="AG4090" i="14"/>
  <c r="AG5582" i="14"/>
  <c r="AG4495" i="14"/>
  <c r="AG1085" i="14"/>
  <c r="AG2100" i="14"/>
  <c r="AG656" i="14"/>
  <c r="AG783" i="14"/>
  <c r="AG484" i="14"/>
  <c r="AG3275" i="14"/>
  <c r="AG4493" i="14"/>
  <c r="AG5542" i="14"/>
  <c r="AG4528" i="14"/>
  <c r="AG2930" i="14"/>
  <c r="AA3711" i="14"/>
  <c r="Z3711" i="14"/>
  <c r="AG3711" i="14"/>
  <c r="AG2697" i="14"/>
  <c r="AG5173" i="14"/>
  <c r="AG4834" i="14"/>
  <c r="AB2922" i="14"/>
  <c r="AE2922" i="14"/>
  <c r="AG1920" i="14"/>
  <c r="AA346" i="14"/>
  <c r="AB3015" i="14"/>
  <c r="AE3015" i="14"/>
  <c r="AG1848" i="14"/>
  <c r="AG5571" i="14"/>
  <c r="AG797" i="14"/>
  <c r="AG4933" i="14"/>
  <c r="AG5145" i="14"/>
  <c r="AB5403" i="14"/>
  <c r="AE5403" i="14"/>
  <c r="AG1147" i="14"/>
  <c r="AE1693" i="14"/>
  <c r="AB1693" i="14"/>
  <c r="AG3888" i="14"/>
  <c r="AG5030" i="14"/>
  <c r="AG963" i="14"/>
  <c r="AE508" i="14"/>
  <c r="AB508" i="14"/>
  <c r="AB3483" i="14"/>
  <c r="AE3483" i="14"/>
  <c r="AG1551" i="14"/>
  <c r="AB1652" i="14"/>
  <c r="AE1652" i="14"/>
  <c r="AB3793" i="14"/>
  <c r="AE3793" i="14"/>
  <c r="AG3794" i="14"/>
  <c r="AA45" i="14"/>
  <c r="AG3652" i="14"/>
  <c r="AB1936" i="14"/>
  <c r="AE1936" i="14"/>
  <c r="AG3198" i="14"/>
  <c r="AB5413" i="14"/>
  <c r="AE5413" i="14"/>
  <c r="AG367" i="14"/>
  <c r="AB3663" i="14"/>
  <c r="AE3663" i="14"/>
  <c r="AB4969" i="14"/>
  <c r="AE4969" i="14"/>
  <c r="AG4917" i="14"/>
  <c r="AG3676" i="14"/>
  <c r="AG1079" i="14"/>
  <c r="AG3936" i="14"/>
  <c r="AG5066" i="14"/>
  <c r="AG2531" i="14"/>
  <c r="AE1968" i="14"/>
  <c r="AB1968" i="14"/>
  <c r="AG5113" i="14"/>
  <c r="AG4971" i="14"/>
  <c r="AG1948" i="14"/>
  <c r="AA316" i="14"/>
  <c r="AG1530" i="14"/>
  <c r="AB3192" i="14"/>
  <c r="AE3192" i="14"/>
  <c r="AE1183" i="14"/>
  <c r="AB1183" i="14"/>
  <c r="AE688" i="14"/>
  <c r="AB688" i="14"/>
  <c r="AE2204" i="14"/>
  <c r="AB2204" i="14"/>
  <c r="Z3980" i="14"/>
  <c r="AE1522" i="14"/>
  <c r="AB1522" i="14"/>
  <c r="AG1659" i="14"/>
  <c r="Z1659" i="14"/>
  <c r="AA1659" i="14"/>
  <c r="AG1715" i="14"/>
  <c r="AG5112" i="14"/>
  <c r="AG3466" i="14"/>
  <c r="AG5205" i="14"/>
  <c r="AG3108" i="14"/>
  <c r="AG895" i="14"/>
  <c r="AG4748" i="14"/>
  <c r="AG5632" i="14"/>
  <c r="AG5627" i="14"/>
  <c r="AG618" i="14"/>
  <c r="Z2809" i="14"/>
  <c r="Z567" i="14"/>
  <c r="AE390" i="14"/>
  <c r="Z390" i="14"/>
  <c r="AA390" i="14"/>
  <c r="AB390" i="14"/>
  <c r="AA126" i="14"/>
  <c r="AG554" i="14"/>
  <c r="AA105" i="14"/>
  <c r="AG5785" i="14"/>
  <c r="AG4760" i="14"/>
  <c r="AA205" i="14"/>
  <c r="AA313" i="14"/>
  <c r="Z835" i="14"/>
  <c r="Z5589" i="14"/>
  <c r="AA280" i="14"/>
  <c r="AA193" i="14"/>
  <c r="AG1395" i="14"/>
  <c r="AG4332" i="14"/>
  <c r="AG1667" i="14"/>
  <c r="AA2360" i="14"/>
  <c r="Z2360" i="14"/>
  <c r="AG2360" i="14"/>
  <c r="AA282" i="14"/>
  <c r="AA232" i="14"/>
  <c r="AG4398" i="14"/>
  <c r="AG2571" i="14"/>
  <c r="AE938" i="14"/>
  <c r="AB938" i="14"/>
  <c r="AB3414" i="14"/>
  <c r="AE3414" i="14"/>
  <c r="AE3648" i="14"/>
  <c r="AB3648" i="14"/>
  <c r="AG4570" i="14"/>
  <c r="AB4190" i="14"/>
  <c r="AE4190" i="14"/>
  <c r="AB2262" i="14"/>
  <c r="AE2262" i="14"/>
  <c r="AG1904" i="14"/>
  <c r="AG4433" i="14"/>
  <c r="AB1363" i="14"/>
  <c r="AE1363" i="14"/>
  <c r="AE3136" i="14"/>
  <c r="Z3136" i="14"/>
  <c r="AA3136" i="14"/>
  <c r="AB3136" i="14"/>
  <c r="AG1398" i="14"/>
  <c r="AB4991" i="14"/>
  <c r="AE4991" i="14"/>
  <c r="AG3817" i="14"/>
  <c r="AG2298" i="14"/>
  <c r="AG2640" i="14"/>
  <c r="AG5700" i="14"/>
  <c r="AG3761" i="14"/>
  <c r="AE226" i="14"/>
  <c r="AB226" i="14"/>
  <c r="AG928" i="14"/>
  <c r="AE4090" i="14"/>
  <c r="Z4090" i="14"/>
  <c r="AA4090" i="14"/>
  <c r="AB4090" i="14"/>
  <c r="AE725" i="14"/>
  <c r="AB725" i="14"/>
  <c r="AG541" i="14"/>
  <c r="AA304" i="14"/>
  <c r="AG1869" i="14"/>
  <c r="AG3001" i="14"/>
  <c r="AE3924" i="14"/>
  <c r="AB3924" i="14"/>
  <c r="AE2429" i="14"/>
  <c r="AB2429" i="14"/>
  <c r="AG4402" i="14"/>
  <c r="AA4739" i="14"/>
  <c r="AG4739" i="14"/>
  <c r="AG4056" i="14"/>
  <c r="AB2205" i="14"/>
  <c r="AE2205" i="14"/>
  <c r="AB5419" i="14"/>
  <c r="AE5419" i="14"/>
  <c r="AG3941" i="14"/>
  <c r="AG3575" i="14"/>
  <c r="AB2654" i="14"/>
  <c r="Z2654" i="14"/>
  <c r="AA2654" i="14"/>
  <c r="AE2654" i="14"/>
  <c r="AE2547" i="14"/>
  <c r="AB2547" i="14"/>
  <c r="AE1353" i="14"/>
  <c r="AB1353" i="14"/>
  <c r="AB921" i="14"/>
  <c r="AE921" i="14"/>
  <c r="AG2910" i="14"/>
  <c r="AG2158" i="14"/>
  <c r="AG5695" i="14"/>
  <c r="AG2133" i="14"/>
  <c r="AG1527" i="14"/>
  <c r="AG5131" i="14"/>
  <c r="AG4104" i="14"/>
  <c r="AB2875" i="14"/>
  <c r="AE2875" i="14"/>
  <c r="AE2679" i="14"/>
  <c r="AB2679" i="14"/>
  <c r="AG2735" i="14"/>
  <c r="AG4533" i="14"/>
  <c r="AG558" i="14"/>
  <c r="AG1480" i="14"/>
  <c r="AB4248" i="14"/>
  <c r="AE4248" i="14"/>
  <c r="AB4582" i="14"/>
  <c r="Z4582" i="14"/>
  <c r="AA4582" i="14"/>
  <c r="AE4582" i="14"/>
  <c r="AG2617" i="14"/>
  <c r="AB4201" i="14"/>
  <c r="AE4201" i="14"/>
  <c r="AB2104" i="14"/>
  <c r="AE2104" i="14"/>
  <c r="AB5800" i="14"/>
  <c r="Z5800" i="14"/>
  <c r="AA5800" i="14"/>
  <c r="AE5800" i="14"/>
  <c r="AG1138" i="14"/>
  <c r="AG1961" i="14"/>
  <c r="AG4854" i="14"/>
  <c r="AG4224" i="14"/>
  <c r="AG1290" i="14"/>
  <c r="AG3796" i="14"/>
  <c r="AG4807" i="14"/>
  <c r="AG5283" i="14"/>
  <c r="AG1965" i="14"/>
  <c r="AG1331" i="14"/>
  <c r="AB1491" i="14"/>
  <c r="AE1491" i="14"/>
  <c r="AG371" i="14"/>
  <c r="AG2774" i="14"/>
  <c r="AG2651" i="14"/>
  <c r="AG3140" i="14"/>
  <c r="AG696" i="14"/>
  <c r="AG2598" i="14"/>
  <c r="AG849" i="14"/>
  <c r="AG649" i="14"/>
  <c r="AA109" i="14"/>
  <c r="AG2408" i="14"/>
  <c r="AA55" i="14"/>
  <c r="AG4755" i="14"/>
  <c r="AE3516" i="14"/>
  <c r="AB3516" i="14"/>
  <c r="AG449" i="14"/>
  <c r="AB4298" i="14"/>
  <c r="AE4298" i="14"/>
  <c r="AG2178" i="14"/>
  <c r="AE4351" i="14"/>
  <c r="AB4351" i="14"/>
  <c r="AE895" i="14"/>
  <c r="Z895" i="14"/>
  <c r="AA895" i="14"/>
  <c r="AB895" i="14"/>
  <c r="AG1416" i="14"/>
  <c r="AG1996" i="14"/>
  <c r="AG1594" i="14"/>
  <c r="AG4978" i="14"/>
  <c r="AE4558" i="14"/>
  <c r="AB4558" i="14"/>
  <c r="AB3253" i="14"/>
  <c r="AE3253" i="14"/>
  <c r="AG5079" i="14"/>
  <c r="AA242" i="14"/>
  <c r="AG4864" i="14"/>
  <c r="AG5788" i="14"/>
  <c r="AG2313" i="14"/>
  <c r="AG1474" i="14"/>
  <c r="AG4113" i="14"/>
  <c r="AG2826" i="14"/>
  <c r="AG1482" i="14"/>
  <c r="AG3091" i="14"/>
  <c r="AA156" i="14"/>
  <c r="AG5784" i="14"/>
  <c r="AA305" i="14"/>
  <c r="AA241" i="14"/>
  <c r="AG4264" i="14"/>
  <c r="AG4879" i="14"/>
  <c r="AA6" i="14"/>
  <c r="AG1324" i="14"/>
  <c r="AG3327" i="14"/>
  <c r="AG5710" i="14"/>
  <c r="AG621" i="14"/>
  <c r="AG2325" i="14"/>
  <c r="AG4619" i="14"/>
  <c r="Z1177" i="14"/>
  <c r="Z523" i="14"/>
  <c r="AG3875" i="14"/>
  <c r="AG4958" i="14"/>
  <c r="AA961" i="14"/>
  <c r="Z961" i="14"/>
  <c r="AG961" i="14"/>
  <c r="AG3823" i="14"/>
  <c r="AA3872" i="14"/>
  <c r="Z3872" i="14"/>
  <c r="AG3872" i="14"/>
  <c r="AB4758" i="14"/>
  <c r="AE4758" i="14"/>
  <c r="AG4322" i="14"/>
  <c r="AG540" i="14"/>
  <c r="AB1224" i="14"/>
  <c r="AE1224" i="14"/>
  <c r="AG4338" i="14"/>
  <c r="AG3877" i="14"/>
  <c r="AE5633" i="14"/>
  <c r="AB5633" i="14"/>
  <c r="AA331" i="14"/>
  <c r="AG1186" i="14"/>
  <c r="AG3009" i="14"/>
  <c r="AG3820" i="14"/>
  <c r="AE5385" i="14"/>
  <c r="AB5385" i="14"/>
  <c r="AG1469" i="14"/>
  <c r="AG5405" i="14"/>
  <c r="AG3725" i="14"/>
  <c r="AE5513" i="14"/>
  <c r="AB5513" i="14"/>
  <c r="AG3429" i="14"/>
  <c r="AE5224" i="14"/>
  <c r="AA5224" i="14"/>
  <c r="AB5224" i="14"/>
  <c r="AG2263" i="14"/>
  <c r="AG3720" i="14"/>
  <c r="AG1709" i="14"/>
  <c r="AG2593" i="14"/>
  <c r="AG5452" i="14"/>
  <c r="AA72" i="14"/>
  <c r="AA29" i="14"/>
  <c r="AG1583" i="14"/>
  <c r="AG1597" i="14"/>
  <c r="AG5059" i="14"/>
  <c r="AA270" i="14"/>
  <c r="AG4210" i="14"/>
  <c r="AG3955" i="14"/>
  <c r="AA113" i="14"/>
  <c r="AG470" i="14"/>
  <c r="AG775" i="14"/>
  <c r="AG3147" i="14"/>
  <c r="AG2112" i="14"/>
  <c r="AB2388" i="14"/>
  <c r="AE2388" i="14"/>
  <c r="AG5419" i="14"/>
  <c r="Z5419" i="14"/>
  <c r="AA5419" i="14"/>
  <c r="AG5312" i="14"/>
  <c r="AB4650" i="14"/>
  <c r="Z4650" i="14"/>
  <c r="AA4650" i="14"/>
  <c r="AE4650" i="14"/>
  <c r="AG423" i="14"/>
  <c r="AG3425" i="14"/>
  <c r="AG5128" i="14"/>
  <c r="AB5294" i="14"/>
  <c r="Z5294" i="14"/>
  <c r="AA5294" i="14"/>
  <c r="AE5294" i="14"/>
  <c r="AG2386" i="14"/>
  <c r="AG2354" i="14"/>
  <c r="AG4153" i="14"/>
  <c r="AG385" i="14"/>
  <c r="AB527" i="14"/>
  <c r="Z527" i="14"/>
  <c r="AA527" i="14"/>
  <c r="AE527" i="14"/>
  <c r="AG5684" i="14"/>
  <c r="AG3351" i="14"/>
  <c r="AG4616" i="14"/>
  <c r="AG2167" i="14"/>
  <c r="AG4010" i="14"/>
  <c r="AG5110" i="14"/>
  <c r="AG1942" i="14"/>
  <c r="AG3976" i="14"/>
  <c r="AG616" i="14"/>
  <c r="AE4484" i="14"/>
  <c r="AB4484" i="14"/>
  <c r="AG356" i="14"/>
  <c r="AB432" i="14"/>
  <c r="AE432" i="14"/>
  <c r="AG918" i="14"/>
  <c r="AG3631" i="14"/>
  <c r="AG3842" i="14"/>
  <c r="AG5529" i="14"/>
  <c r="AG4077" i="14"/>
  <c r="AG3293" i="14"/>
  <c r="AB2292" i="14"/>
  <c r="AE2292" i="14"/>
  <c r="AG673" i="14"/>
  <c r="AE609" i="14"/>
  <c r="AB609" i="14"/>
  <c r="AB5451" i="14"/>
  <c r="AE5451" i="14"/>
  <c r="AG4777" i="14"/>
  <c r="AG706" i="14"/>
  <c r="AG614" i="14"/>
  <c r="AB2361" i="14"/>
  <c r="Z2361" i="14"/>
  <c r="AA2361" i="14"/>
  <c r="AE2361" i="14"/>
  <c r="AG4336" i="14"/>
  <c r="AA3151" i="14"/>
  <c r="Z3151" i="14"/>
  <c r="AG3151" i="14"/>
  <c r="AG833" i="14"/>
  <c r="AG3924" i="14"/>
  <c r="Z3924" i="14"/>
  <c r="AA3924" i="14"/>
  <c r="AG4248" i="14"/>
  <c r="Z4248" i="14"/>
  <c r="AA4248" i="14"/>
  <c r="AG4649" i="14"/>
  <c r="AG4949" i="14"/>
  <c r="AA3352" i="14"/>
  <c r="Z3352" i="14"/>
  <c r="AG3352" i="14"/>
  <c r="AG2404" i="14"/>
  <c r="AA98" i="14"/>
  <c r="AG4957" i="14"/>
  <c r="AG3498" i="14"/>
  <c r="AG2547" i="14"/>
  <c r="Z2547" i="14"/>
  <c r="AA2547" i="14"/>
  <c r="AG3007" i="14"/>
  <c r="Z3007" i="14"/>
  <c r="AA3007" i="14"/>
  <c r="AA222" i="14"/>
  <c r="AA111" i="14"/>
  <c r="AE4364" i="14"/>
  <c r="Z4364" i="14"/>
  <c r="AA4364" i="14"/>
  <c r="AB4364" i="14"/>
  <c r="AA298" i="14"/>
  <c r="AG4674" i="14"/>
  <c r="AG1108" i="14"/>
  <c r="Z1108" i="14"/>
  <c r="AA1108" i="14"/>
  <c r="AA1666" i="14"/>
  <c r="Z1666" i="14"/>
  <c r="AG1666" i="14"/>
  <c r="AG1919" i="14"/>
  <c r="AE1606" i="14"/>
  <c r="AA1606" i="14"/>
  <c r="AB1606" i="14"/>
  <c r="AB252" i="14"/>
  <c r="AE252" i="14"/>
  <c r="Z5574" i="14"/>
  <c r="AA84" i="14"/>
  <c r="AE164" i="14"/>
  <c r="AB164" i="14"/>
  <c r="AG2642" i="14"/>
  <c r="AA286" i="14"/>
  <c r="AG4663" i="14"/>
  <c r="AG837" i="14"/>
  <c r="AA246" i="14"/>
  <c r="AA5403" i="14"/>
  <c r="Z5403" i="14"/>
  <c r="AG5403" i="14"/>
  <c r="AG3247" i="14"/>
  <c r="AG3579" i="14"/>
  <c r="AE1490" i="14"/>
  <c r="AB1490" i="14"/>
  <c r="AE3260" i="14"/>
  <c r="AB3260" i="14"/>
  <c r="AG684" i="14"/>
  <c r="AB1398" i="14"/>
  <c r="Z1398" i="14"/>
  <c r="AA1398" i="14"/>
  <c r="AE1398" i="14"/>
  <c r="AG4985" i="14"/>
  <c r="AB2298" i="14"/>
  <c r="AA2298" i="14"/>
  <c r="AE2298" i="14"/>
  <c r="AG1122" i="14"/>
  <c r="AG4145" i="14"/>
  <c r="AG3853" i="14"/>
  <c r="AG5166" i="14"/>
  <c r="AA91" i="14"/>
  <c r="AG3083" i="14"/>
  <c r="AA39" i="14"/>
  <c r="AA291" i="14"/>
  <c r="AG920" i="14"/>
  <c r="AG5346" i="14"/>
  <c r="AB2697" i="14"/>
  <c r="Z2697" i="14"/>
  <c r="AA2697" i="14"/>
  <c r="AE2697" i="14"/>
  <c r="AG4713" i="14"/>
  <c r="AB4890" i="14"/>
  <c r="AE4890" i="14"/>
  <c r="AE4467" i="14"/>
  <c r="AB4467" i="14"/>
  <c r="AA2060" i="14"/>
  <c r="Z2060" i="14"/>
  <c r="AG2060" i="14"/>
  <c r="AE1513" i="14"/>
  <c r="AB1513" i="14"/>
  <c r="AG772" i="14"/>
  <c r="AG3054" i="14"/>
  <c r="AB1565" i="14"/>
  <c r="Z1565" i="14"/>
  <c r="AA1565" i="14"/>
  <c r="AE1565" i="14"/>
  <c r="AG751" i="14"/>
  <c r="AG2737" i="14"/>
  <c r="AG4604" i="14"/>
  <c r="Z4604" i="14"/>
  <c r="AA4604" i="14"/>
  <c r="AG1156" i="14"/>
  <c r="AE2735" i="14"/>
  <c r="Z2735" i="14"/>
  <c r="AA2735" i="14"/>
  <c r="AB2735" i="14"/>
  <c r="AG2179" i="14"/>
  <c r="AG3170" i="14"/>
  <c r="AG5375" i="14"/>
  <c r="AG600" i="14"/>
  <c r="AE2762" i="14"/>
  <c r="Z2762" i="14"/>
  <c r="AA2762" i="14"/>
  <c r="AB2762" i="14"/>
  <c r="AG822" i="14"/>
  <c r="AG3766" i="14"/>
  <c r="Z5787" i="14"/>
  <c r="AG2943" i="14"/>
  <c r="AG1057" i="14"/>
  <c r="AG3828" i="14"/>
  <c r="AG2391" i="14"/>
  <c r="AA234" i="14"/>
  <c r="AB409" i="14"/>
  <c r="AE409" i="14"/>
  <c r="AB662" i="14"/>
  <c r="AE662" i="14"/>
  <c r="AE2025" i="14"/>
  <c r="AB2025" i="14"/>
  <c r="AG4867" i="14"/>
  <c r="AA256" i="14"/>
  <c r="AA10" i="14"/>
  <c r="AG901" i="14"/>
  <c r="AG3059" i="14"/>
  <c r="AG1012" i="14"/>
  <c r="AG5356" i="14"/>
  <c r="AG4922" i="14"/>
  <c r="AA153" i="14"/>
  <c r="AG394" i="14"/>
  <c r="AG3276" i="14"/>
  <c r="AG2061" i="14"/>
  <c r="AG1062" i="14"/>
  <c r="AG5480" i="14"/>
  <c r="AG4341" i="14"/>
  <c r="AG1766" i="14"/>
  <c r="AB5561" i="14"/>
  <c r="AE5561" i="14"/>
  <c r="AE1297" i="14"/>
  <c r="AB1297" i="14"/>
  <c r="AG4127" i="14"/>
  <c r="AG5527" i="14"/>
  <c r="AG5425" i="14"/>
  <c r="AG5738" i="14"/>
  <c r="AG3397" i="14"/>
  <c r="AG3148" i="14"/>
  <c r="AG2522" i="14"/>
  <c r="AB962" i="14"/>
  <c r="Z962" i="14"/>
  <c r="AA962" i="14"/>
  <c r="AE962" i="14"/>
  <c r="AB3716" i="14"/>
  <c r="Z3716" i="14"/>
  <c r="AA3716" i="14"/>
  <c r="AE3716" i="14"/>
  <c r="AG2165" i="14"/>
  <c r="AA162" i="14"/>
  <c r="AG2586" i="14"/>
  <c r="AA14" i="14"/>
  <c r="AG5591" i="14"/>
  <c r="AG4633" i="14"/>
  <c r="AB3981" i="14"/>
  <c r="Z3981" i="14"/>
  <c r="AA3981" i="14"/>
  <c r="AE3981" i="14"/>
  <c r="AE3514" i="14"/>
  <c r="AB3514" i="14"/>
  <c r="AB2843" i="14"/>
  <c r="AE2843" i="14"/>
  <c r="AG5586" i="14"/>
  <c r="AG3223" i="14"/>
  <c r="AG3571" i="14"/>
  <c r="AG2330" i="14"/>
  <c r="AA1652" i="14"/>
  <c r="Z1652" i="14"/>
  <c r="AG1652" i="14"/>
  <c r="AG5727" i="14"/>
  <c r="AG1734" i="14"/>
  <c r="Z1734" i="14"/>
  <c r="AA1734" i="14"/>
  <c r="AA31" i="14"/>
  <c r="AA283" i="14"/>
  <c r="AA251" i="14"/>
  <c r="AG3470" i="14"/>
  <c r="AA85" i="14"/>
  <c r="AG5320" i="14"/>
  <c r="AG3656" i="14"/>
  <c r="AG1890" i="14"/>
  <c r="AA293" i="14"/>
  <c r="AG3237" i="14"/>
  <c r="AG424" i="14"/>
  <c r="Z1670" i="14"/>
  <c r="AG1546" i="14"/>
  <c r="Z4935" i="14"/>
  <c r="AG2437" i="14"/>
  <c r="Z5372" i="14"/>
  <c r="AA276" i="14"/>
  <c r="AG4204" i="14"/>
  <c r="AG3457" i="14"/>
  <c r="AG950" i="14"/>
  <c r="AG3477" i="14"/>
  <c r="AG5321" i="14"/>
  <c r="AE1921" i="14"/>
  <c r="AB1921" i="14"/>
  <c r="AG2843" i="14"/>
  <c r="Z2843" i="14"/>
  <c r="AA2843" i="14"/>
  <c r="AG1132" i="14"/>
  <c r="AA53" i="14"/>
  <c r="AG3913" i="14"/>
  <c r="AG2812" i="14"/>
  <c r="AE792" i="14"/>
  <c r="AB792" i="14"/>
  <c r="AG2231" i="14"/>
  <c r="AG2515" i="14"/>
  <c r="AB1610" i="14"/>
  <c r="AE1610" i="14"/>
  <c r="AG1337" i="14"/>
  <c r="AA160" i="14"/>
  <c r="Z4043" i="14"/>
  <c r="AG2076" i="14"/>
  <c r="AG3505" i="14"/>
  <c r="AG3800" i="14"/>
  <c r="AG1287" i="14"/>
  <c r="AG4060" i="14"/>
  <c r="AG3504" i="14"/>
  <c r="AG1197" i="14"/>
  <c r="AB2413" i="14"/>
  <c r="AE2413" i="14"/>
  <c r="AG3650" i="14"/>
  <c r="AG4866" i="14"/>
  <c r="AG1389" i="14"/>
  <c r="AG1448" i="14"/>
  <c r="AB3828" i="14"/>
  <c r="Z3828" i="14"/>
  <c r="AA3828" i="14"/>
  <c r="AE3828" i="14"/>
  <c r="AG5733" i="14"/>
  <c r="AG5497" i="14"/>
  <c r="AG3956" i="14"/>
  <c r="AG5245" i="14"/>
  <c r="AG576" i="14"/>
  <c r="AA115" i="14"/>
  <c r="AG5719" i="14"/>
  <c r="AG1612" i="14"/>
  <c r="AG3883" i="14"/>
  <c r="AG5335" i="14"/>
  <c r="AG5222" i="14"/>
  <c r="Z4343" i="14"/>
  <c r="AA101" i="14"/>
  <c r="AG3592" i="14"/>
  <c r="AB1010" i="14"/>
  <c r="AE1010" i="14"/>
  <c r="AB5679" i="14"/>
  <c r="AE5679" i="14"/>
  <c r="AG2096" i="14"/>
  <c r="AG1333" i="14"/>
  <c r="AE1961" i="14"/>
  <c r="Z1961" i="14"/>
  <c r="AA1961" i="14"/>
  <c r="AB1961" i="14"/>
  <c r="AG4963" i="14"/>
  <c r="Z4245" i="14"/>
  <c r="AG4517" i="14"/>
  <c r="AA154" i="14"/>
  <c r="AG3487" i="14"/>
  <c r="AB2333" i="14"/>
  <c r="AE2333" i="14"/>
  <c r="AG582" i="14"/>
  <c r="AG2902" i="14"/>
  <c r="AB421" i="14"/>
  <c r="Z421" i="14"/>
  <c r="AA421" i="14"/>
  <c r="AE421" i="14"/>
  <c r="AG2982" i="14"/>
  <c r="AG3927" i="14"/>
  <c r="AE1687" i="14"/>
  <c r="AB1687" i="14"/>
  <c r="AB518" i="14"/>
  <c r="AE518" i="14"/>
  <c r="AA4969" i="14"/>
  <c r="Z4969" i="14"/>
  <c r="AG4969" i="14"/>
  <c r="AG1059" i="14"/>
  <c r="AG4457" i="14"/>
  <c r="AG2817" i="14"/>
  <c r="AG1638" i="14"/>
  <c r="AG989" i="14"/>
  <c r="AG5165" i="14"/>
  <c r="AB5670" i="14"/>
  <c r="AE5670" i="14"/>
  <c r="AG2430" i="14"/>
  <c r="AG2529" i="14"/>
  <c r="AG4909" i="14"/>
  <c r="AG5142" i="14"/>
  <c r="AE3559" i="14"/>
  <c r="AB3559" i="14"/>
  <c r="AB4712" i="14"/>
  <c r="AE4712" i="14"/>
  <c r="AB3857" i="14"/>
  <c r="AE3857" i="14"/>
  <c r="AE1144" i="14"/>
  <c r="AB1144" i="14"/>
  <c r="AB4010" i="14"/>
  <c r="Z4010" i="14"/>
  <c r="AA4010" i="14"/>
  <c r="AE4010" i="14"/>
  <c r="AG4624" i="14"/>
  <c r="AG4838" i="14"/>
  <c r="AG5056" i="14"/>
  <c r="AG3207" i="14"/>
  <c r="AG4390" i="14"/>
  <c r="AG4418" i="14"/>
  <c r="AG3482" i="14"/>
  <c r="AG3870" i="14"/>
  <c r="AG3076" i="14"/>
  <c r="AG4744" i="14"/>
  <c r="AG3791" i="14"/>
  <c r="AG1888" i="14"/>
  <c r="AG2043" i="14"/>
  <c r="AG3028" i="14"/>
  <c r="AG2351" i="14"/>
  <c r="AG2500" i="14"/>
  <c r="AG2775" i="14"/>
  <c r="AG3972" i="14"/>
  <c r="AA321" i="14"/>
  <c r="Z3587" i="14"/>
  <c r="AA281" i="14"/>
  <c r="AA323" i="14"/>
  <c r="AG2532" i="14"/>
  <c r="AG2994" i="14"/>
  <c r="AG4170" i="14"/>
  <c r="AG4461" i="14"/>
  <c r="AB3336" i="14"/>
  <c r="AE3336" i="14"/>
  <c r="AG444" i="14"/>
  <c r="AB2229" i="14"/>
  <c r="AE2229" i="14"/>
  <c r="AG2062" i="14"/>
  <c r="AG1049" i="14"/>
  <c r="AB1195" i="14"/>
  <c r="AE1195" i="14"/>
  <c r="AG1479" i="14"/>
  <c r="AG4934" i="14"/>
  <c r="AB533" i="14"/>
  <c r="AE533" i="14"/>
  <c r="AG5768" i="14"/>
  <c r="AA226" i="14"/>
  <c r="Z579" i="14"/>
  <c r="Z1606" i="14"/>
  <c r="AG969" i="14"/>
  <c r="AG986" i="14"/>
  <c r="AA177" i="14"/>
  <c r="AA174" i="14"/>
  <c r="AE4337" i="14"/>
  <c r="AB4337" i="14"/>
  <c r="AG4726" i="14"/>
  <c r="AB4812" i="14"/>
  <c r="AE4812" i="14"/>
  <c r="AE4079" i="14"/>
  <c r="AB4079" i="14"/>
  <c r="AG796" i="14"/>
  <c r="AG2962" i="14"/>
  <c r="AB1116" i="14"/>
  <c r="AE1116" i="14"/>
  <c r="AG4683" i="14"/>
  <c r="AG4685" i="14"/>
  <c r="AG3401" i="14"/>
  <c r="AA169" i="14"/>
  <c r="AG3058" i="14"/>
  <c r="AG4185" i="14"/>
  <c r="AG5559" i="14"/>
  <c r="AE4067" i="14"/>
  <c r="AB4067" i="14"/>
  <c r="Z5683" i="14"/>
  <c r="AA146" i="14"/>
  <c r="AG3216" i="14"/>
  <c r="AE3855" i="14"/>
  <c r="AB3855" i="14"/>
  <c r="AE540" i="14"/>
  <c r="Z540" i="14"/>
  <c r="AA540" i="14"/>
  <c r="AB540" i="14"/>
  <c r="AG1598" i="14"/>
  <c r="AE2997" i="14"/>
  <c r="AB2997" i="14"/>
  <c r="AG407" i="14"/>
  <c r="AE816" i="14"/>
  <c r="AB816" i="14"/>
  <c r="AG4959" i="14"/>
  <c r="AG2689" i="14"/>
  <c r="AA237" i="14"/>
  <c r="AG5667" i="14"/>
  <c r="AG3057" i="14"/>
  <c r="AG934" i="14"/>
  <c r="AG3815" i="14"/>
  <c r="AA267" i="14"/>
  <c r="AA41" i="14"/>
  <c r="AG5544" i="14"/>
  <c r="AG457" i="14"/>
  <c r="AG2251" i="14"/>
  <c r="AG1013" i="14"/>
  <c r="AA161" i="14"/>
  <c r="AG951" i="14"/>
  <c r="AG2792" i="14"/>
  <c r="AG5430" i="14"/>
  <c r="AG5535" i="14"/>
  <c r="AG2977" i="14"/>
  <c r="AA147" i="14"/>
  <c r="AG4301" i="14"/>
  <c r="AE4341" i="14"/>
  <c r="Z4341" i="14"/>
  <c r="AA4341" i="14"/>
  <c r="AB4341" i="14"/>
  <c r="AG1524" i="14"/>
  <c r="AG3186" i="14"/>
  <c r="AG2499" i="14"/>
  <c r="AG5192" i="14"/>
  <c r="AB832" i="14"/>
  <c r="AE832" i="14"/>
  <c r="AE3169" i="14"/>
  <c r="AB3169" i="14"/>
  <c r="AB5325" i="14"/>
  <c r="AE5325" i="14"/>
  <c r="AG4862" i="14"/>
  <c r="AG2219" i="14"/>
  <c r="AG4751" i="14"/>
  <c r="AB4854" i="14"/>
  <c r="Z4854" i="14"/>
  <c r="AA4854" i="14"/>
  <c r="AE4854" i="14"/>
  <c r="AE3059" i="14"/>
  <c r="Z3059" i="14"/>
  <c r="AA3059" i="14"/>
  <c r="AB3059" i="14"/>
  <c r="AB4996" i="14"/>
  <c r="AE4996" i="14"/>
  <c r="AG2491" i="14"/>
  <c r="AG4745" i="14"/>
  <c r="AA76" i="14"/>
  <c r="AG2808" i="14"/>
  <c r="AA120" i="14"/>
  <c r="AA206" i="14"/>
  <c r="AG1153" i="14"/>
  <c r="AG4699" i="14"/>
  <c r="AG4208" i="14"/>
  <c r="AG4774" i="14"/>
  <c r="AG2194" i="14"/>
  <c r="AA90" i="14"/>
  <c r="AG3262" i="14"/>
  <c r="AG5089" i="14"/>
  <c r="AG1720" i="14"/>
  <c r="AG831" i="14"/>
  <c r="AG1215" i="14"/>
  <c r="AA296" i="14"/>
  <c r="AG2917" i="14"/>
  <c r="AG3542" i="14"/>
  <c r="AG2991" i="14"/>
  <c r="AG2337" i="14"/>
  <c r="AG4791" i="14"/>
  <c r="AG1780" i="14"/>
  <c r="AG3561" i="14"/>
  <c r="AG1359" i="14"/>
  <c r="AG801" i="14"/>
  <c r="AA320" i="14"/>
  <c r="AG1410" i="14"/>
  <c r="AA80" i="14"/>
  <c r="AG4671" i="14"/>
  <c r="AA285" i="14"/>
  <c r="AG5650" i="14"/>
  <c r="AG1619" i="14"/>
  <c r="AG3804" i="14"/>
  <c r="AG3568" i="14"/>
  <c r="AG2757" i="14"/>
  <c r="AG1026" i="14"/>
  <c r="AG5464" i="14"/>
  <c r="AG2225" i="14"/>
  <c r="AG4100" i="14"/>
  <c r="AG5433" i="14"/>
  <c r="AA338" i="14"/>
  <c r="AA307" i="14"/>
  <c r="AG5399" i="14"/>
  <c r="AG2291" i="14"/>
  <c r="AG2035" i="14"/>
  <c r="AG3660" i="14"/>
  <c r="AE1595" i="14"/>
  <c r="AB1595" i="14"/>
  <c r="AE5326" i="14"/>
  <c r="AB5326" i="14"/>
  <c r="AB4331" i="14"/>
  <c r="AE4331" i="14"/>
  <c r="AG3469" i="14"/>
  <c r="AG1201" i="14"/>
  <c r="AE4029" i="14"/>
  <c r="AB4029" i="14"/>
  <c r="AG4903" i="14"/>
  <c r="AB5016" i="14"/>
  <c r="AE5016" i="14"/>
  <c r="AG3034" i="14"/>
  <c r="AA1513" i="14"/>
  <c r="AG1513" i="14"/>
  <c r="AA5803" i="14"/>
  <c r="AG5803" i="14"/>
  <c r="AG5159" i="14"/>
  <c r="AG743" i="14"/>
  <c r="AB5699" i="14"/>
  <c r="Z5699" i="14"/>
  <c r="AA5699" i="14"/>
  <c r="AE5699" i="14"/>
  <c r="AG5780" i="14"/>
  <c r="AE3969" i="14"/>
  <c r="AB3969" i="14"/>
  <c r="AG1210" i="14"/>
  <c r="AG3565" i="14"/>
  <c r="AG2959" i="14"/>
  <c r="AG2931" i="14"/>
  <c r="AA199" i="14"/>
  <c r="AG4088" i="14"/>
  <c r="AE1847" i="14"/>
  <c r="AB1847" i="14"/>
  <c r="AG2292" i="14"/>
  <c r="Z2292" i="14"/>
  <c r="AA2292" i="14"/>
  <c r="AG5783" i="14"/>
  <c r="AB1528" i="14"/>
  <c r="AE1528" i="14"/>
  <c r="AG4939" i="14"/>
  <c r="AG2773" i="14"/>
  <c r="AA337" i="14"/>
  <c r="AG2876" i="14"/>
  <c r="AA163" i="14"/>
  <c r="AG3878" i="14"/>
  <c r="AG2342" i="14"/>
  <c r="AG2866" i="14"/>
  <c r="AG1665" i="14"/>
  <c r="AA48" i="14"/>
  <c r="AG4106" i="14"/>
  <c r="AG4895" i="14"/>
  <c r="AG3668" i="14"/>
  <c r="AG5136" i="14"/>
  <c r="AG5380" i="14"/>
  <c r="AG5443" i="14"/>
  <c r="AG4712" i="14"/>
  <c r="Z4712" i="14"/>
  <c r="AA4712" i="14"/>
  <c r="AE4027" i="14"/>
  <c r="AA4027" i="14"/>
  <c r="AB4027" i="14"/>
  <c r="AA132" i="14"/>
  <c r="AA190" i="14"/>
  <c r="AG4690" i="14"/>
  <c r="AG3907" i="14"/>
  <c r="AG5223" i="14"/>
  <c r="AG3614" i="14"/>
  <c r="AG2466" i="14"/>
  <c r="AG3282" i="14"/>
  <c r="AG5298" i="14"/>
  <c r="AA34" i="14"/>
  <c r="AG4510" i="14"/>
  <c r="AA194" i="14"/>
  <c r="AA432" i="14"/>
  <c r="Z432" i="14"/>
  <c r="AG432" i="14"/>
  <c r="AG1495" i="14"/>
  <c r="AA167" i="14"/>
  <c r="AA188" i="14"/>
  <c r="AG3609" i="14"/>
  <c r="AA83" i="14"/>
  <c r="AG4247" i="14"/>
  <c r="AA5385" i="14"/>
  <c r="Z5385" i="14"/>
  <c r="AG5385" i="14"/>
  <c r="AG2745" i="14"/>
  <c r="AG3452" i="14"/>
  <c r="AG4357" i="14"/>
  <c r="AG4081" i="14"/>
  <c r="AG4733" i="14"/>
  <c r="AG3368" i="14"/>
  <c r="AA5554" i="14"/>
  <c r="Z5554" i="14"/>
  <c r="AG5554" i="14"/>
  <c r="AG2344" i="14"/>
  <c r="AG3806" i="14"/>
  <c r="AG3428" i="14"/>
  <c r="AA5326" i="14"/>
  <c r="Z5326" i="14"/>
  <c r="AG5326" i="14"/>
  <c r="AG4846" i="14"/>
  <c r="AG3068" i="14"/>
  <c r="AG3248" i="14"/>
  <c r="AG4358" i="14"/>
  <c r="AG1698" i="14"/>
  <c r="AG2472" i="14"/>
  <c r="AA265" i="14"/>
  <c r="AG2105" i="14"/>
  <c r="AG4682" i="14"/>
  <c r="AA2135" i="14"/>
  <c r="Z2135" i="14"/>
  <c r="AG2135" i="14"/>
  <c r="AG463" i="14"/>
  <c r="AG4387" i="14"/>
  <c r="AG2296" i="14"/>
  <c r="AG3236" i="14"/>
  <c r="AG827" i="14"/>
  <c r="AG3627" i="14"/>
  <c r="AG5647" i="14"/>
  <c r="AG2151" i="14"/>
  <c r="AG3431" i="14"/>
  <c r="AG4869" i="14"/>
  <c r="AG1553" i="14"/>
  <c r="AG2125" i="14"/>
  <c r="AG2017" i="14"/>
  <c r="AG966" i="14"/>
  <c r="AE1507" i="14"/>
  <c r="AB1507" i="14"/>
  <c r="AG882" i="14"/>
  <c r="AG3365" i="14"/>
  <c r="AA2262" i="14"/>
  <c r="Z2262" i="14"/>
  <c r="AG2262" i="14"/>
  <c r="AG1726" i="14"/>
  <c r="AG3513" i="14"/>
  <c r="AG1087" i="14"/>
  <c r="Z1642" i="14"/>
  <c r="AG3152" i="14"/>
  <c r="AG4050" i="14"/>
  <c r="AG2259" i="14"/>
  <c r="AG3369" i="14"/>
  <c r="AG630" i="14"/>
  <c r="AG1627" i="14"/>
  <c r="AG2622" i="14"/>
  <c r="AG2132" i="14"/>
  <c r="AE1806" i="14"/>
  <c r="AB1806" i="14"/>
  <c r="AG1610" i="14"/>
  <c r="Z1610" i="14"/>
  <c r="AA1610" i="14"/>
  <c r="AB852" i="14"/>
  <c r="AE852" i="14"/>
  <c r="AB4755" i="14"/>
  <c r="Z4755" i="14"/>
  <c r="AA4755" i="14"/>
  <c r="AE4755" i="14"/>
  <c r="AG4737" i="14"/>
  <c r="AG1496" i="14"/>
  <c r="AG370" i="14"/>
  <c r="AB4874" i="14"/>
  <c r="AE4874" i="14"/>
  <c r="AB4730" i="14"/>
  <c r="AE4730" i="14"/>
  <c r="AE2042" i="14"/>
  <c r="AB2042" i="14"/>
  <c r="AG4222" i="14"/>
  <c r="AB3058" i="14"/>
  <c r="Z3058" i="14"/>
  <c r="AA3058" i="14"/>
  <c r="AE3058" i="14"/>
  <c r="AE5583" i="14"/>
  <c r="AB5583" i="14"/>
  <c r="AG412" i="14"/>
  <c r="AA5513" i="14"/>
  <c r="Z5513" i="14"/>
  <c r="AG5513" i="14"/>
  <c r="AE1099" i="14"/>
  <c r="AB1099" i="14"/>
  <c r="AE960" i="14"/>
  <c r="AB960" i="14"/>
  <c r="AA5016" i="14"/>
  <c r="Z5016" i="14"/>
  <c r="AG5016" i="14"/>
  <c r="AA195" i="14"/>
  <c r="AG3015" i="14"/>
  <c r="Z3015" i="14"/>
  <c r="AA3015" i="14"/>
  <c r="AG578" i="14"/>
  <c r="AE3670" i="14"/>
  <c r="AB3670" i="14"/>
  <c r="AB3905" i="14"/>
  <c r="AE3905" i="14"/>
  <c r="AE5317" i="14"/>
  <c r="AB5317" i="14"/>
  <c r="AA2429" i="14"/>
  <c r="Z2429" i="14"/>
  <c r="AG2429" i="14"/>
  <c r="AG5264" i="14"/>
  <c r="AG1877" i="14"/>
  <c r="AB4261" i="14"/>
  <c r="AE4261" i="14"/>
  <c r="AB4749" i="14"/>
  <c r="AE4749" i="14"/>
  <c r="AG1064" i="14"/>
  <c r="AE1661" i="14"/>
  <c r="AB1661" i="14"/>
  <c r="AG5561" i="14"/>
  <c r="Z5561" i="14"/>
  <c r="AA5561" i="14"/>
  <c r="AG3361" i="14"/>
  <c r="Z3361" i="14"/>
  <c r="AA3361" i="14"/>
  <c r="AA662" i="14"/>
  <c r="AG662" i="14"/>
  <c r="AG2997" i="14"/>
  <c r="Z2997" i="14"/>
  <c r="AA2997" i="14"/>
  <c r="AA20" i="14"/>
  <c r="AG2596" i="14"/>
  <c r="Z2596" i="14"/>
  <c r="AA2596" i="14"/>
  <c r="AG2891" i="14"/>
  <c r="AG3930" i="14"/>
  <c r="AA1595" i="14"/>
  <c r="Z1595" i="14"/>
  <c r="AG1595" i="14"/>
  <c r="AG1119" i="14"/>
  <c r="Z5602" i="14"/>
  <c r="Z2246" i="14"/>
  <c r="AE5596" i="14"/>
  <c r="AB5596" i="14"/>
  <c r="AB3474" i="14"/>
  <c r="AE3474" i="14"/>
  <c r="AE2371" i="14"/>
  <c r="AB2371" i="14"/>
  <c r="AG5101" i="14"/>
  <c r="AE3274" i="14"/>
  <c r="AB3274" i="14"/>
  <c r="AB1555" i="14"/>
  <c r="AE1555" i="14"/>
  <c r="AB5486" i="14"/>
  <c r="AE5486" i="14"/>
  <c r="AE1597" i="14"/>
  <c r="Z1597" i="14"/>
  <c r="AA1597" i="14"/>
  <c r="AB1597" i="14"/>
  <c r="AB5709" i="14"/>
  <c r="AE5709" i="14"/>
  <c r="AG1979" i="14"/>
  <c r="AG4568" i="14"/>
  <c r="AG1332" i="14"/>
  <c r="AB4847" i="14"/>
  <c r="AE4847" i="14"/>
  <c r="AG1535" i="14"/>
  <c r="AE1460" i="14"/>
  <c r="AB1460" i="14"/>
  <c r="AE4490" i="14"/>
  <c r="AB4490" i="14"/>
  <c r="AE4906" i="14"/>
  <c r="AB4906" i="14"/>
  <c r="AE1074" i="14"/>
  <c r="AB1074" i="14"/>
  <c r="AB4607" i="14"/>
  <c r="AE4607" i="14"/>
  <c r="Z1601" i="14"/>
  <c r="AE1865" i="14"/>
  <c r="AB1865" i="14"/>
  <c r="AB3374" i="14"/>
  <c r="AE3374" i="14"/>
  <c r="AE2019" i="14"/>
  <c r="AB2019" i="14"/>
  <c r="AG3322" i="14"/>
  <c r="AB3668" i="14"/>
  <c r="Z3668" i="14"/>
  <c r="AA3668" i="14"/>
  <c r="AE3668" i="14"/>
  <c r="AE3529" i="14"/>
  <c r="Z3529" i="14"/>
  <c r="AA3529" i="14"/>
  <c r="AB3529" i="14"/>
  <c r="AE1024" i="14"/>
  <c r="AB1024" i="14"/>
  <c r="AG5197" i="14"/>
  <c r="AB2534" i="14"/>
  <c r="AE2534" i="14"/>
  <c r="AG5210" i="14"/>
  <c r="AB2718" i="14"/>
  <c r="Z2718" i="14"/>
  <c r="AA2718" i="14"/>
  <c r="AE2718" i="14"/>
  <c r="AE1470" i="14"/>
  <c r="Z1470" i="14"/>
  <c r="AA1470" i="14"/>
  <c r="AB1470" i="14"/>
  <c r="AE4518" i="14"/>
  <c r="Z4518" i="14"/>
  <c r="AA4518" i="14"/>
  <c r="AB4518" i="14"/>
  <c r="AG3046" i="14"/>
  <c r="AE5263" i="14"/>
  <c r="AB5263" i="14"/>
  <c r="Z662" i="14"/>
  <c r="Z1513" i="14"/>
  <c r="Z2298" i="14"/>
  <c r="Z5803" i="14"/>
  <c r="AE3014" i="14"/>
  <c r="AB3014" i="14"/>
  <c r="AE4335" i="14"/>
  <c r="AB4335" i="14"/>
  <c r="AE438" i="14"/>
  <c r="AB438" i="14"/>
  <c r="AB3134" i="14"/>
  <c r="AE3134" i="14"/>
  <c r="AG2154" i="14"/>
  <c r="AG4560" i="14"/>
  <c r="AG687" i="14"/>
  <c r="AG3979" i="14"/>
  <c r="AE2794" i="14"/>
  <c r="AB2794" i="14"/>
  <c r="AB5118" i="14"/>
  <c r="AE5118" i="14"/>
  <c r="AG1347" i="14"/>
  <c r="AB5061" i="14"/>
  <c r="AE5061" i="14"/>
  <c r="AE4585" i="14"/>
  <c r="AB4585" i="14"/>
  <c r="AG515" i="14"/>
  <c r="AB466" i="14"/>
  <c r="AE466" i="14"/>
  <c r="AE3929" i="14"/>
  <c r="AB3929" i="14"/>
  <c r="AG5454" i="14"/>
  <c r="AE922" i="14"/>
  <c r="AB922" i="14"/>
  <c r="AG1400" i="14"/>
  <c r="AG1764" i="14"/>
  <c r="AG2677" i="14"/>
  <c r="AG5567" i="14"/>
  <c r="AB2773" i="14"/>
  <c r="Z2773" i="14"/>
  <c r="AA2773" i="14"/>
  <c r="AE2773" i="14"/>
  <c r="AE5612" i="14"/>
  <c r="AB5612" i="14"/>
  <c r="Z4739" i="14"/>
  <c r="AG3381" i="14"/>
  <c r="AA3274" i="14"/>
  <c r="Z3274" i="14"/>
  <c r="AG3274" i="14"/>
  <c r="AA1506" i="14"/>
  <c r="Z1506" i="14"/>
  <c r="AG1506" i="14"/>
  <c r="AE5025" i="14"/>
  <c r="AB5025" i="14"/>
  <c r="AG1607" i="14"/>
  <c r="AG4091" i="14"/>
  <c r="AG2180" i="14"/>
  <c r="AG2786" i="14"/>
  <c r="AG983" i="14"/>
  <c r="AA218" i="14"/>
  <c r="AG354" i="14"/>
  <c r="AG1392" i="14"/>
  <c r="AG4469" i="14"/>
  <c r="AE3337" i="14"/>
  <c r="AB3337" i="14"/>
  <c r="AG5390" i="14"/>
  <c r="AB1489" i="14"/>
  <c r="AE1489" i="14"/>
  <c r="AG4840" i="14"/>
  <c r="AA175" i="14"/>
  <c r="AG2338" i="14"/>
  <c r="AG2736" i="14"/>
  <c r="AA159" i="14"/>
  <c r="AG1501" i="14"/>
  <c r="AG1532" i="14"/>
  <c r="AG1129" i="14"/>
  <c r="AG5135" i="14"/>
  <c r="AG5655" i="14"/>
  <c r="Z5655" i="14"/>
  <c r="AA5655" i="14"/>
  <c r="AG2335" i="14"/>
  <c r="AG3509" i="14"/>
  <c r="AG3849" i="14"/>
  <c r="AG2327" i="14"/>
  <c r="AA832" i="14"/>
  <c r="Z832" i="14"/>
  <c r="AG832" i="14"/>
  <c r="AG3060" i="14"/>
  <c r="AE5075" i="14"/>
  <c r="AB5075" i="14"/>
  <c r="AG1773" i="14"/>
  <c r="AG5252" i="14"/>
  <c r="AG3240" i="14"/>
  <c r="AG5042" i="14"/>
  <c r="AG2407" i="14"/>
  <c r="AG5180" i="14"/>
  <c r="AG5624" i="14"/>
  <c r="AA345" i="14"/>
  <c r="AG4914" i="14"/>
  <c r="AG4822" i="14"/>
  <c r="AG4837" i="14"/>
  <c r="AG5450" i="14"/>
  <c r="AG3460" i="14"/>
  <c r="AG2095" i="14"/>
  <c r="AG2121" i="14"/>
  <c r="AG2171" i="14"/>
  <c r="AG4800" i="14"/>
  <c r="AG665" i="14"/>
  <c r="AG2972" i="14"/>
  <c r="AG4261" i="14"/>
  <c r="AA4261" i="14"/>
  <c r="AG4426" i="14"/>
  <c r="AG4798" i="14"/>
  <c r="AG5270" i="14"/>
  <c r="AG654" i="14"/>
  <c r="AG2159" i="14"/>
  <c r="AA204" i="14"/>
  <c r="AG5214" i="14"/>
  <c r="AG3608" i="14"/>
  <c r="AG2006" i="14"/>
  <c r="AA26" i="14"/>
  <c r="AG2435" i="14"/>
  <c r="AG4987" i="14"/>
  <c r="AA81" i="14"/>
  <c r="AA164" i="14"/>
  <c r="AG5502" i="14"/>
  <c r="AG588" i="14"/>
  <c r="AG4498" i="14"/>
  <c r="AA725" i="14"/>
  <c r="Z725" i="14"/>
  <c r="AG725" i="14"/>
  <c r="AG3338" i="14"/>
  <c r="AG942" i="14"/>
  <c r="AG1673" i="14"/>
  <c r="AG5606" i="14"/>
  <c r="AA3" i="14"/>
  <c r="AG1731" i="14"/>
  <c r="AG3314" i="14"/>
  <c r="AA224" i="14"/>
  <c r="AG5256" i="14"/>
  <c r="AG479" i="14"/>
  <c r="AG606" i="14"/>
  <c r="AG2498" i="14"/>
  <c r="AG2220" i="14"/>
  <c r="AG3968" i="14"/>
  <c r="AA1183" i="14"/>
  <c r="Z1183" i="14"/>
  <c r="AG1183" i="14"/>
  <c r="AG4942" i="14"/>
  <c r="AG5029" i="14"/>
  <c r="AG2514" i="14"/>
  <c r="AG5769" i="14"/>
  <c r="AG3673" i="14"/>
  <c r="AG1294" i="14"/>
  <c r="AB1574" i="14"/>
  <c r="AE1574" i="14"/>
  <c r="AA68" i="14"/>
  <c r="AG2455" i="14"/>
  <c r="AG2115" i="14"/>
  <c r="AG3971" i="14"/>
  <c r="AG3776" i="14"/>
  <c r="AG965" i="14"/>
  <c r="AG3499" i="14"/>
  <c r="AG1798" i="14"/>
  <c r="AG716" i="14"/>
  <c r="AG5608" i="14"/>
  <c r="AG2658" i="14"/>
  <c r="AG4482" i="14"/>
  <c r="AG3917" i="14"/>
  <c r="AA792" i="14"/>
  <c r="Z792" i="14"/>
  <c r="AG792" i="14"/>
  <c r="AG1277" i="14"/>
  <c r="AG4825" i="14"/>
  <c r="AA314" i="14"/>
  <c r="AG3707" i="14"/>
  <c r="AG2401" i="14"/>
  <c r="AA103" i="14"/>
  <c r="AG4362" i="14"/>
  <c r="AG4404" i="14"/>
  <c r="AA230" i="14"/>
  <c r="AA868" i="14"/>
  <c r="Z868" i="14"/>
  <c r="AG868" i="14"/>
  <c r="AG4052" i="14"/>
  <c r="AG1978" i="14"/>
  <c r="AG2787" i="14"/>
  <c r="Z2787" i="14"/>
  <c r="AA2787" i="14"/>
  <c r="AG1130" i="14"/>
  <c r="AG1808" i="14"/>
  <c r="AA24" i="14"/>
  <c r="AA78" i="14"/>
  <c r="AG1152" i="14"/>
  <c r="AA229" i="14"/>
  <c r="AG5793" i="14"/>
  <c r="AA178" i="14"/>
  <c r="AG3304" i="14"/>
  <c r="AG1414" i="14"/>
  <c r="AA54" i="14"/>
  <c r="AG3061" i="14"/>
  <c r="AG1077" i="14"/>
  <c r="AA227" i="14"/>
  <c r="Z2862" i="14"/>
  <c r="AG5261" i="14"/>
  <c r="AG1559" i="14"/>
  <c r="AG1536" i="14"/>
  <c r="AG3908" i="14"/>
  <c r="AG2015" i="14"/>
  <c r="AG3807" i="14"/>
  <c r="AG4961" i="14"/>
  <c r="AG3105" i="14"/>
  <c r="AG3642" i="14"/>
  <c r="AG2664" i="14"/>
  <c r="AG1704" i="14"/>
  <c r="AA3938" i="14"/>
  <c r="Z3938" i="14"/>
  <c r="AG3938" i="14"/>
  <c r="AG2458" i="14"/>
  <c r="AG1856" i="14"/>
  <c r="AG4880" i="14"/>
  <c r="AG3646" i="14"/>
  <c r="AG982" i="14"/>
  <c r="AG1241" i="14"/>
  <c r="AG1234" i="14"/>
  <c r="AG3821" i="14"/>
  <c r="AG3714" i="14"/>
  <c r="AG2108" i="14"/>
  <c r="AA4996" i="14"/>
  <c r="Z4996" i="14"/>
  <c r="AG4996" i="14"/>
  <c r="AA264" i="14"/>
  <c r="AA310" i="14"/>
  <c r="AA254" i="14"/>
  <c r="AG4481" i="14"/>
  <c r="AG3480" i="14"/>
  <c r="AG2218" i="14"/>
  <c r="AA166" i="14"/>
  <c r="AG562" i="14"/>
  <c r="AG5367" i="14"/>
  <c r="AG4272" i="14"/>
  <c r="AG5659" i="14"/>
  <c r="AG1445" i="14"/>
  <c r="AG2779" i="14"/>
  <c r="AG4607" i="14"/>
  <c r="Z4607" i="14"/>
  <c r="AA4607" i="14"/>
  <c r="AG5301" i="14"/>
  <c r="AG2099" i="14"/>
  <c r="AG3355" i="14"/>
  <c r="AG1441" i="14"/>
  <c r="AA3192" i="14"/>
  <c r="Z3192" i="14"/>
  <c r="AG3192" i="14"/>
  <c r="AA5045" i="14"/>
  <c r="AG5045" i="14"/>
  <c r="AG2846" i="14"/>
  <c r="AG1020" i="14"/>
  <c r="AA1921" i="14"/>
  <c r="Z1921" i="14"/>
  <c r="AG1921" i="14"/>
  <c r="AG2649" i="14"/>
  <c r="AG1574" i="14"/>
  <c r="Z1574" i="14"/>
  <c r="AA1574" i="14"/>
  <c r="AG361" i="14"/>
  <c r="AG5281" i="14"/>
  <c r="AG1569" i="14"/>
  <c r="AG5033" i="14"/>
  <c r="AG3779" i="14"/>
  <c r="AG1229" i="14"/>
  <c r="AG3259" i="14"/>
  <c r="AG3483" i="14"/>
  <c r="Z3483" i="14"/>
  <c r="AA3483" i="14"/>
  <c r="AE5783" i="14"/>
  <c r="Z5783" i="14"/>
  <c r="AA5783" i="14"/>
  <c r="AB5783" i="14"/>
  <c r="AG2308" i="14"/>
  <c r="AG5735" i="14"/>
  <c r="AG4915" i="14"/>
  <c r="AG2898" i="14"/>
  <c r="AG2319" i="14"/>
  <c r="AG2287" i="14"/>
  <c r="AG714" i="14"/>
  <c r="AA1353" i="14"/>
  <c r="Z1353" i="14"/>
  <c r="AG1353" i="14"/>
  <c r="AB731" i="14"/>
  <c r="AE731" i="14"/>
  <c r="AG3721" i="14"/>
  <c r="Z3721" i="14"/>
  <c r="AA3721" i="14"/>
  <c r="AG3215" i="14"/>
  <c r="AE1901" i="14"/>
  <c r="AB1901" i="14"/>
  <c r="AA1968" i="14"/>
  <c r="Z1968" i="14"/>
  <c r="AG1968" i="14"/>
  <c r="AG466" i="14"/>
  <c r="Z466" i="14"/>
  <c r="AA466" i="14"/>
  <c r="AG1954" i="14"/>
  <c r="AE471" i="14"/>
  <c r="AB471" i="14"/>
  <c r="AG4802" i="14"/>
  <c r="AG4197" i="14"/>
  <c r="AG1925" i="14"/>
  <c r="AG4973" i="14"/>
  <c r="AG5149" i="14"/>
  <c r="AB614" i="14"/>
  <c r="Z614" i="14"/>
  <c r="AA614" i="14"/>
  <c r="AE614" i="14"/>
  <c r="AE5777" i="14"/>
  <c r="AB5777" i="14"/>
  <c r="AA3905" i="14"/>
  <c r="Z3905" i="14"/>
  <c r="AG3905" i="14"/>
  <c r="AE489" i="14"/>
  <c r="AB489" i="14"/>
  <c r="AG2199" i="14"/>
  <c r="AG3260" i="14"/>
  <c r="Z3260" i="14"/>
  <c r="AA3260" i="14"/>
  <c r="AA4172" i="14"/>
  <c r="Z4172" i="14"/>
  <c r="AG4172" i="14"/>
  <c r="AB1106" i="14"/>
  <c r="AE1106" i="14"/>
  <c r="AG5550" i="14"/>
  <c r="AG2505" i="14"/>
  <c r="AG4637" i="14"/>
  <c r="AB2253" i="14"/>
  <c r="AE2253" i="14"/>
  <c r="AG2951" i="14"/>
  <c r="AG4246" i="14"/>
  <c r="AG5610" i="14"/>
  <c r="AB3291" i="14"/>
  <c r="AE3291" i="14"/>
  <c r="AE2176" i="14"/>
  <c r="AB2176" i="14"/>
  <c r="AG1697" i="14"/>
  <c r="AE4537" i="14"/>
  <c r="AB4537" i="14"/>
  <c r="AG1166" i="14"/>
  <c r="AG4167" i="14"/>
  <c r="AG3574" i="14"/>
  <c r="AG994" i="14"/>
  <c r="AA1901" i="14"/>
  <c r="Z1901" i="14"/>
  <c r="AG1901" i="14"/>
  <c r="AB1923" i="14"/>
  <c r="AE1923" i="14"/>
  <c r="AG892" i="14"/>
  <c r="AE2264" i="14"/>
  <c r="AB2264" i="14"/>
  <c r="AE4787" i="14"/>
  <c r="AB4787" i="14"/>
  <c r="AB4664" i="14"/>
  <c r="AE4664" i="14"/>
  <c r="AB3016" i="14"/>
  <c r="AE3016" i="14"/>
  <c r="AB2526" i="14"/>
  <c r="AE2526" i="14"/>
  <c r="AE5330" i="14"/>
  <c r="AB5330" i="14"/>
  <c r="AE5620" i="14"/>
  <c r="AB5620" i="14"/>
  <c r="AE1938" i="14"/>
  <c r="AB1938" i="14"/>
  <c r="AG3726" i="14"/>
  <c r="AG5600" i="14"/>
  <c r="AG5762" i="14"/>
  <c r="AG5143" i="14"/>
  <c r="Z5045" i="14"/>
  <c r="AB3622" i="14"/>
  <c r="AE3622" i="14"/>
  <c r="AE5087" i="14"/>
  <c r="AB5087" i="14"/>
  <c r="AG526" i="14"/>
  <c r="AA214" i="14"/>
  <c r="AG3843" i="14"/>
  <c r="AG5081" i="14"/>
  <c r="AB4258" i="14"/>
  <c r="AE4258" i="14"/>
  <c r="AB3746" i="14"/>
  <c r="AE3746" i="14"/>
  <c r="AG4804" i="14"/>
  <c r="AB2096" i="14"/>
  <c r="Z2096" i="14"/>
  <c r="AA2096" i="14"/>
  <c r="AE2096" i="14"/>
  <c r="AG5382" i="14"/>
  <c r="AG3324" i="14"/>
  <c r="AG1907" i="14"/>
  <c r="AB1060" i="14"/>
  <c r="AE1060" i="14"/>
  <c r="AE2052" i="14"/>
  <c r="AB2052" i="14"/>
  <c r="AA5734" i="14"/>
  <c r="Z5734" i="14"/>
  <c r="AG5734" i="14"/>
  <c r="AG4472" i="14"/>
  <c r="AG668" i="14"/>
  <c r="AA5330" i="14"/>
  <c r="Z5330" i="14"/>
  <c r="AG5330" i="14"/>
  <c r="AG1988" i="14"/>
  <c r="AG3822" i="14"/>
  <c r="AG487" i="14"/>
  <c r="AG437" i="14"/>
  <c r="AG2176" i="14"/>
  <c r="Z2176" i="14"/>
  <c r="AA2176" i="14"/>
  <c r="AG1500" i="14"/>
  <c r="AG1248" i="14"/>
  <c r="AA119" i="14"/>
  <c r="AG3862" i="14"/>
  <c r="AE5390" i="14"/>
  <c r="Z5390" i="14"/>
  <c r="AA5390" i="14"/>
  <c r="AB5390" i="14"/>
  <c r="AG3860" i="14"/>
  <c r="AA666" i="14"/>
  <c r="Z666" i="14"/>
  <c r="AG666" i="14"/>
  <c r="AG5635" i="14"/>
  <c r="AG2416" i="14"/>
  <c r="AA5612" i="14"/>
  <c r="Z5612" i="14"/>
  <c r="AG5612" i="14"/>
  <c r="AG1412" i="14"/>
  <c r="AA4201" i="14"/>
  <c r="Z4201" i="14"/>
  <c r="AG4201" i="14"/>
  <c r="AG5512" i="14"/>
  <c r="AA1116" i="14"/>
  <c r="Z1116" i="14"/>
  <c r="AG1116" i="14"/>
  <c r="AG1344" i="14"/>
  <c r="Z1344" i="14"/>
  <c r="AA1344" i="14"/>
  <c r="AG2495" i="14"/>
  <c r="AA4335" i="14"/>
  <c r="Z4335" i="14"/>
  <c r="AG4335" i="14"/>
  <c r="AA4351" i="14"/>
  <c r="Z4351" i="14"/>
  <c r="AG4351" i="14"/>
  <c r="AA4029" i="14"/>
  <c r="Z4029" i="14"/>
  <c r="AG4029" i="14"/>
  <c r="AG3501" i="14"/>
  <c r="AG2205" i="14"/>
  <c r="Z2205" i="14"/>
  <c r="AA2205" i="14"/>
  <c r="AG5027" i="14"/>
  <c r="AG1259" i="14"/>
  <c r="AG1267" i="14"/>
  <c r="AG4794" i="14"/>
  <c r="AA3291" i="14"/>
  <c r="Z3291" i="14"/>
  <c r="AG3291" i="14"/>
  <c r="AA3663" i="14"/>
  <c r="Z3663" i="14"/>
  <c r="AG3663" i="14"/>
  <c r="AG1074" i="14"/>
  <c r="Z1074" i="14"/>
  <c r="AA1074" i="14"/>
  <c r="AG4525" i="14"/>
  <c r="AG5185" i="14"/>
  <c r="AG1681" i="14"/>
  <c r="AG4037" i="14"/>
  <c r="Z4037" i="14"/>
  <c r="AA4037" i="14"/>
  <c r="AG5495" i="14"/>
  <c r="Z5495" i="14"/>
  <c r="AA5495" i="14"/>
  <c r="AG3624" i="14"/>
  <c r="AG5516" i="14"/>
  <c r="AE5485" i="14"/>
  <c r="Z5485" i="14"/>
  <c r="AA5485" i="14"/>
  <c r="AB5485" i="14"/>
  <c r="AG1871" i="14"/>
  <c r="AA764" i="14"/>
  <c r="Z764" i="14"/>
  <c r="AG764" i="14"/>
  <c r="AG1970" i="14"/>
  <c r="AG3564" i="14"/>
  <c r="AG3893" i="14"/>
  <c r="AG4747" i="14"/>
  <c r="AA294" i="14"/>
  <c r="AG447" i="14"/>
  <c r="AG4079" i="14"/>
  <c r="Z4079" i="14"/>
  <c r="AA4079" i="14"/>
  <c r="AG4827" i="14"/>
  <c r="AG1178" i="14"/>
  <c r="AG4480" i="14"/>
  <c r="AG1568" i="14"/>
  <c r="AG1818" i="14"/>
  <c r="AG4930" i="14"/>
  <c r="AG2109" i="14"/>
  <c r="AG3370" i="14"/>
  <c r="AB1333" i="14"/>
  <c r="Z1333" i="14"/>
  <c r="AA1333" i="14"/>
  <c r="AE1333" i="14"/>
  <c r="AG3763" i="14"/>
  <c r="AG5075" i="14"/>
  <c r="AA5075" i="14"/>
  <c r="AA497" i="14"/>
  <c r="Z497" i="14"/>
  <c r="AG497" i="14"/>
  <c r="AG3844" i="14"/>
  <c r="AA1224" i="14"/>
  <c r="Z1224" i="14"/>
  <c r="AG1224" i="14"/>
  <c r="AG5490" i="14"/>
  <c r="AG1576" i="14"/>
  <c r="AG5471" i="14"/>
  <c r="AG2238" i="14"/>
  <c r="AG3931" i="14"/>
  <c r="AG3982" i="14"/>
  <c r="AG5730" i="14"/>
  <c r="AA1865" i="14"/>
  <c r="Z1865" i="14"/>
  <c r="AG1865" i="14"/>
  <c r="AG688" i="14"/>
  <c r="Z688" i="14"/>
  <c r="AA688" i="14"/>
  <c r="AG1211" i="14"/>
  <c r="AG4956" i="14"/>
  <c r="AG5460" i="14"/>
  <c r="AG5175" i="14"/>
  <c r="AB1538" i="14"/>
  <c r="AE1538" i="14"/>
  <c r="AG1288" i="14"/>
  <c r="AG5401" i="14"/>
  <c r="AG4597" i="14"/>
  <c r="AG4651" i="14"/>
  <c r="AA2204" i="14"/>
  <c r="Z2204" i="14"/>
  <c r="AG2204" i="14"/>
  <c r="AG3396" i="14"/>
  <c r="AG4642" i="14"/>
  <c r="AG586" i="14"/>
  <c r="AG3478" i="14"/>
  <c r="AG4427" i="14"/>
  <c r="AG2600" i="14"/>
  <c r="AG482" i="14"/>
  <c r="AG2835" i="14"/>
  <c r="AG2911" i="14"/>
  <c r="AB1925" i="14"/>
  <c r="Z1925" i="14"/>
  <c r="AA1925" i="14"/>
  <c r="AE1925" i="14"/>
  <c r="AA235" i="14"/>
  <c r="AG5168" i="14"/>
  <c r="AG4725" i="14"/>
  <c r="AE584" i="14"/>
  <c r="AB584" i="14"/>
  <c r="AG2300" i="14"/>
  <c r="AG1222" i="14"/>
  <c r="AE5565" i="14"/>
  <c r="AB5565" i="14"/>
  <c r="AG2568" i="14"/>
  <c r="AE4616" i="14"/>
  <c r="Z4616" i="14"/>
  <c r="AA4616" i="14"/>
  <c r="AB4616" i="14"/>
  <c r="AE830" i="14"/>
  <c r="AB830" i="14"/>
  <c r="AE1128" i="14"/>
  <c r="AB1128" i="14"/>
  <c r="AB2132" i="14"/>
  <c r="Z2132" i="14"/>
  <c r="AA2132" i="14"/>
  <c r="AE2132" i="14"/>
  <c r="AB665" i="14"/>
  <c r="Z665" i="14"/>
  <c r="AA665" i="14"/>
  <c r="AE665" i="14"/>
  <c r="AB4028" i="14"/>
  <c r="AE4028" i="14"/>
  <c r="AG5434" i="14"/>
  <c r="AE1535" i="14"/>
  <c r="Z1535" i="14"/>
  <c r="AA1535" i="14"/>
  <c r="AB1535" i="14"/>
  <c r="AG4283" i="14"/>
  <c r="AG2431" i="14"/>
  <c r="AG3497" i="14"/>
  <c r="AA3803" i="14"/>
  <c r="Z3803" i="14"/>
  <c r="AG3803" i="14"/>
  <c r="AB3280" i="14"/>
  <c r="AE3280" i="14"/>
  <c r="AG1058" i="14"/>
  <c r="AB2199" i="14"/>
  <c r="Z2199" i="14"/>
  <c r="AA2199" i="14"/>
  <c r="AE2199" i="14"/>
  <c r="AG3737" i="14"/>
  <c r="AG2425" i="14"/>
  <c r="AG2024" i="14"/>
  <c r="AE1792" i="14"/>
  <c r="AB1792" i="14"/>
  <c r="AG3546" i="14"/>
  <c r="AG2487" i="14"/>
  <c r="AB4954" i="14"/>
  <c r="AE4954" i="14"/>
  <c r="AA92" i="14"/>
  <c r="Z4192" i="14"/>
  <c r="AG3423" i="14"/>
  <c r="AG1165" i="14"/>
  <c r="AG1105" i="14"/>
  <c r="AG4154" i="14"/>
  <c r="AG2892" i="14"/>
  <c r="AA277" i="14"/>
  <c r="AA299" i="14"/>
  <c r="AG2954" i="14"/>
  <c r="AG494" i="14"/>
  <c r="AG733" i="14"/>
  <c r="AG2312" i="14"/>
  <c r="AG1204" i="14"/>
  <c r="AG1834" i="14"/>
  <c r="AG4186" i="14"/>
  <c r="AG852" i="14"/>
  <c r="Z852" i="14"/>
  <c r="AA852" i="14"/>
  <c r="AG1419" i="14"/>
  <c r="AA306" i="14"/>
  <c r="AA252" i="14"/>
  <c r="AA134" i="14"/>
  <c r="AA60" i="14"/>
  <c r="AG3569" i="14"/>
  <c r="AA197" i="14"/>
  <c r="AA129" i="14"/>
  <c r="AG4541" i="14"/>
  <c r="AG2822" i="14"/>
  <c r="AA116" i="14"/>
  <c r="AG3004" i="14"/>
  <c r="AG4053" i="14"/>
  <c r="AA27" i="14"/>
  <c r="AG1886" i="14"/>
  <c r="AG2163" i="14"/>
  <c r="AG2888" i="14"/>
  <c r="AG4631" i="14"/>
  <c r="AG4408" i="14"/>
  <c r="AG842" i="14"/>
  <c r="AG3418" i="14"/>
  <c r="AG4666" i="14"/>
  <c r="AG5234" i="14"/>
  <c r="AA65" i="14"/>
  <c r="AG1654" i="14"/>
  <c r="AB1977" i="14"/>
  <c r="AE1977" i="14"/>
  <c r="AE3150" i="14"/>
  <c r="AB3150" i="14"/>
  <c r="AG3665" i="14"/>
  <c r="AG5213" i="14"/>
  <c r="AG454" i="14"/>
  <c r="AB4637" i="14"/>
  <c r="Z4637" i="14"/>
  <c r="AA4637" i="14"/>
  <c r="AE4637" i="14"/>
  <c r="AB1529" i="14"/>
  <c r="AE1529" i="14"/>
  <c r="AG1269" i="14"/>
  <c r="AG2031" i="14"/>
  <c r="AG5292" i="14"/>
  <c r="AG1782" i="14"/>
  <c r="AG4162" i="14"/>
  <c r="AG2606" i="14"/>
  <c r="AG5758" i="14"/>
  <c r="AE5165" i="14"/>
  <c r="Z5165" i="14"/>
  <c r="AA5165" i="14"/>
  <c r="AB5165" i="14"/>
  <c r="AG3962" i="14"/>
  <c r="AG3715" i="14"/>
  <c r="AG1639" i="14"/>
  <c r="AG2660" i="14"/>
  <c r="AG3898" i="14"/>
  <c r="AG3863" i="14"/>
  <c r="AG3805" i="14"/>
  <c r="AG4046" i="14"/>
  <c r="AG4502" i="14"/>
  <c r="AG4886" i="14"/>
  <c r="AG4960" i="14"/>
  <c r="AG1227" i="14"/>
  <c r="AA13" i="14"/>
  <c r="AA5" i="14"/>
  <c r="AG2821" i="14"/>
  <c r="AG3309" i="14"/>
  <c r="AG5725" i="14"/>
  <c r="AG2615" i="14"/>
  <c r="AG419" i="14"/>
  <c r="AG5141" i="14"/>
  <c r="AG2411" i="14"/>
  <c r="AG3386" i="14"/>
  <c r="AG5630" i="14"/>
  <c r="Z3595" i="14"/>
  <c r="AG1604" i="14"/>
  <c r="AG1867" i="14"/>
  <c r="AG5686" i="14"/>
  <c r="AG2729" i="14"/>
  <c r="AG3094" i="14"/>
  <c r="AG1028" i="14"/>
  <c r="AG1728" i="14"/>
  <c r="AG4829" i="14"/>
  <c r="AA200" i="14"/>
  <c r="AG1646" i="14"/>
  <c r="AG4704" i="14"/>
  <c r="AG2454" i="14"/>
  <c r="AG3890" i="14"/>
  <c r="AG3811" i="14"/>
  <c r="AG4667" i="14"/>
  <c r="Z4350" i="14"/>
  <c r="AG3819" i="14"/>
  <c r="AG1405" i="14"/>
  <c r="AG1967" i="14"/>
  <c r="AG3178" i="14"/>
  <c r="AG2602" i="14"/>
  <c r="AA240" i="14"/>
  <c r="AG3225" i="14"/>
  <c r="AG2079" i="14"/>
  <c r="AG972" i="14"/>
  <c r="AG2461" i="14"/>
  <c r="AG5117" i="14"/>
  <c r="AG3792" i="14"/>
  <c r="AG2123" i="14"/>
  <c r="AG3533" i="14"/>
  <c r="AG1255" i="14"/>
  <c r="AG1308" i="14"/>
  <c r="AG1134" i="14"/>
  <c r="AG4004" i="14"/>
  <c r="AG4936" i="14"/>
  <c r="AG5255" i="14"/>
  <c r="AG4632" i="14"/>
  <c r="AG4946" i="14"/>
  <c r="AG3702" i="14"/>
  <c r="AG5361" i="14"/>
  <c r="AG2695" i="14"/>
  <c r="AG4304" i="14"/>
  <c r="AG1043" i="14"/>
  <c r="AG3290" i="14"/>
  <c r="AG4315" i="14"/>
  <c r="AG1385" i="14"/>
  <c r="AG1053" i="14"/>
  <c r="AG4803" i="14"/>
  <c r="AG3625" i="14"/>
  <c r="AG4325" i="14"/>
  <c r="AG5284" i="14"/>
  <c r="AG2034" i="14"/>
  <c r="AG4920" i="14"/>
  <c r="AG3506" i="14"/>
  <c r="AG2478" i="14"/>
  <c r="AG2129" i="14"/>
  <c r="AG3146" i="14"/>
  <c r="AG2352" i="14"/>
  <c r="AG1658" i="14"/>
  <c r="AG417" i="14"/>
  <c r="AE2086" i="14"/>
  <c r="AB2086" i="14"/>
  <c r="AG3527" i="14"/>
  <c r="AG826" i="14"/>
  <c r="AG4937" i="14"/>
  <c r="AG1971" i="14"/>
  <c r="AA4874" i="14"/>
  <c r="Z4874" i="14"/>
  <c r="AG4874" i="14"/>
  <c r="AG4826" i="14"/>
  <c r="AE2961" i="14"/>
  <c r="AB2961" i="14"/>
  <c r="AA2229" i="14"/>
  <c r="AG2229" i="14"/>
  <c r="AG2805" i="14"/>
  <c r="AE1013" i="14"/>
  <c r="Z1013" i="14"/>
  <c r="AA1013" i="14"/>
  <c r="AB1013" i="14"/>
  <c r="AE1745" i="14"/>
  <c r="AB1745" i="14"/>
  <c r="AG2272" i="14"/>
  <c r="AG2939" i="14"/>
  <c r="AB2155" i="14"/>
  <c r="AE2155" i="14"/>
  <c r="AE3172" i="14"/>
  <c r="AB3172" i="14"/>
  <c r="AE2933" i="14"/>
  <c r="AB2933" i="14"/>
  <c r="AA5777" i="14"/>
  <c r="Z5777" i="14"/>
  <c r="AG5777" i="14"/>
  <c r="AG2493" i="14"/>
  <c r="AG2297" i="14"/>
  <c r="AG1415" i="14"/>
  <c r="AG1054" i="14"/>
  <c r="AE3816" i="14"/>
  <c r="AB3816" i="14"/>
  <c r="AG1006" i="14"/>
  <c r="AG3432" i="14"/>
  <c r="AE1697" i="14"/>
  <c r="Z1697" i="14"/>
  <c r="AA1697" i="14"/>
  <c r="AB1697" i="14"/>
  <c r="AB2991" i="14"/>
  <c r="Z2991" i="14"/>
  <c r="AA2991" i="14"/>
  <c r="AE2991" i="14"/>
  <c r="AE1166" i="14"/>
  <c r="Z1166" i="14"/>
  <c r="AA1166" i="14"/>
  <c r="AB1166" i="14"/>
  <c r="AE4167" i="14"/>
  <c r="Z4167" i="14"/>
  <c r="AA4167" i="14"/>
  <c r="AB4167" i="14"/>
  <c r="AB4495" i="14"/>
  <c r="Z4495" i="14"/>
  <c r="AA4495" i="14"/>
  <c r="AE4495" i="14"/>
  <c r="AB2658" i="14"/>
  <c r="Z2658" i="14"/>
  <c r="AA2658" i="14"/>
  <c r="AE2658" i="14"/>
  <c r="AG2806" i="14"/>
  <c r="AG4293" i="14"/>
  <c r="AG1112" i="14"/>
  <c r="AG3845" i="14"/>
  <c r="AG3213" i="14"/>
  <c r="AE833" i="14"/>
  <c r="Z833" i="14"/>
  <c r="AA833" i="14"/>
  <c r="AB833" i="14"/>
  <c r="AE4077" i="14"/>
  <c r="Z4077" i="14"/>
  <c r="AA4077" i="14"/>
  <c r="AB4077" i="14"/>
  <c r="AE674" i="14"/>
  <c r="AB674" i="14"/>
  <c r="AB4753" i="14"/>
  <c r="AE4753" i="14"/>
  <c r="AG1180" i="14"/>
  <c r="AE2490" i="14"/>
  <c r="AB2490" i="14"/>
  <c r="AE3135" i="14"/>
  <c r="AB3135" i="14"/>
  <c r="AB4277" i="14"/>
  <c r="AE4277" i="14"/>
  <c r="AG3653" i="14"/>
  <c r="AB3504" i="14"/>
  <c r="Z3504" i="14"/>
  <c r="AA3504" i="14"/>
  <c r="AE3504" i="14"/>
  <c r="AG4752" i="14"/>
  <c r="AG984" i="14"/>
  <c r="AG1635" i="14"/>
  <c r="AG2309" i="14"/>
  <c r="AB5680" i="14"/>
  <c r="AE5680" i="14"/>
  <c r="AB4226" i="14"/>
  <c r="AE4226" i="14"/>
  <c r="AG5633" i="14"/>
  <c r="AA5633" i="14"/>
  <c r="AB1622" i="14"/>
  <c r="AE1622" i="14"/>
  <c r="AG3581" i="14"/>
  <c r="AE5027" i="14"/>
  <c r="Z5027" i="14"/>
  <c r="AA5027" i="14"/>
  <c r="AB5027" i="14"/>
  <c r="AG2415" i="14"/>
  <c r="AE3911" i="14"/>
  <c r="AB3911" i="14"/>
  <c r="AG5046" i="14"/>
  <c r="AG4783" i="14"/>
  <c r="AG4865" i="14"/>
  <c r="AB882" i="14"/>
  <c r="Z882" i="14"/>
  <c r="AA882" i="14"/>
  <c r="AE882" i="14"/>
  <c r="AB2533" i="14"/>
  <c r="Z2533" i="14"/>
  <c r="AA2533" i="14"/>
  <c r="AE2533" i="14"/>
  <c r="AE4222" i="14"/>
  <c r="Z4222" i="14"/>
  <c r="AA4222" i="14"/>
  <c r="AB4222" i="14"/>
  <c r="AB2166" i="14"/>
  <c r="AE2166" i="14"/>
  <c r="AB4048" i="14"/>
  <c r="AE4048" i="14"/>
  <c r="AG4378" i="14"/>
  <c r="AG2687" i="14"/>
  <c r="AE5158" i="14"/>
  <c r="AB5158" i="14"/>
  <c r="AG2236" i="14"/>
  <c r="AG1811" i="14"/>
  <c r="AA315" i="14"/>
  <c r="AG2882" i="14"/>
  <c r="AG5418" i="14"/>
  <c r="AG4130" i="14"/>
  <c r="AG1216" i="14"/>
  <c r="AG5440" i="14"/>
  <c r="AG2230" i="14"/>
  <c r="AA143" i="14"/>
  <c r="AG4845" i="14"/>
  <c r="AG784" i="14"/>
  <c r="AG1151" i="14"/>
  <c r="AG5795" i="14"/>
  <c r="AG2673" i="14"/>
  <c r="AG504" i="14"/>
  <c r="AG2915" i="14"/>
  <c r="AA342" i="14"/>
  <c r="AG698" i="14"/>
  <c r="AG4306" i="14"/>
  <c r="Z1369" i="14"/>
  <c r="AA324" i="14"/>
  <c r="AG1539" i="14"/>
  <c r="AG5240" i="14"/>
  <c r="AG2221" i="14"/>
  <c r="AG3638" i="14"/>
  <c r="AG4422" i="14"/>
  <c r="AG1767" i="14"/>
  <c r="AG2332" i="14"/>
  <c r="AG4536" i="14"/>
  <c r="AG5759" i="14"/>
  <c r="AG5287" i="14"/>
  <c r="AG3933" i="14"/>
  <c r="AG1512" i="14"/>
  <c r="AG4542" i="14"/>
  <c r="AG807" i="14"/>
  <c r="AG3494" i="14"/>
  <c r="AG4562" i="14"/>
  <c r="AG5728" i="14"/>
  <c r="AG3393" i="14"/>
  <c r="AG1517" i="14"/>
  <c r="AG2066" i="14"/>
  <c r="AG4786" i="14"/>
  <c r="AG2909" i="14"/>
  <c r="AG1796" i="14"/>
  <c r="AG1554" i="14"/>
  <c r="AG5300" i="14"/>
  <c r="AG3295" i="14"/>
  <c r="AG5037" i="14"/>
  <c r="AG2293" i="14"/>
  <c r="AG4693" i="14"/>
  <c r="AG4093" i="14"/>
  <c r="Z1000" i="14"/>
  <c r="AG2903" i="14"/>
  <c r="AG3649" i="14"/>
  <c r="AG3227" i="14"/>
  <c r="AG4452" i="14"/>
  <c r="AA274" i="14"/>
  <c r="AG5518" i="14"/>
  <c r="AG5047" i="14"/>
  <c r="AG4707" i="14"/>
  <c r="AG5792" i="14"/>
  <c r="AG4473" i="14"/>
  <c r="AG4815" i="14"/>
  <c r="AG778" i="14"/>
  <c r="AA260" i="14"/>
  <c r="AG5120" i="14"/>
  <c r="AG3128" i="14"/>
  <c r="AG946" i="14"/>
  <c r="AG5408" i="14"/>
  <c r="AG655" i="14"/>
  <c r="AG1067" i="14"/>
  <c r="AG3142" i="14"/>
  <c r="AG2872" i="14"/>
  <c r="AG2594" i="14"/>
  <c r="AG2369" i="14"/>
  <c r="AA36" i="14"/>
  <c r="AG4215" i="14"/>
  <c r="AB4045" i="14"/>
  <c r="AE4045" i="14"/>
  <c r="AA4331" i="14"/>
  <c r="Z4331" i="14"/>
  <c r="AG4331" i="14"/>
  <c r="AG4447" i="14"/>
  <c r="AG2169" i="14"/>
  <c r="AG1776" i="14"/>
  <c r="AG3684" i="14"/>
  <c r="AG4382" i="14"/>
  <c r="AG4505" i="14"/>
  <c r="AG5714" i="14"/>
  <c r="AG1736" i="14"/>
  <c r="AG3953" i="14"/>
  <c r="AG2387" i="14"/>
  <c r="AG2376" i="14"/>
  <c r="AE607" i="14"/>
  <c r="AB607" i="14"/>
  <c r="AB5757" i="14"/>
  <c r="AE5757" i="14"/>
  <c r="AB3605" i="14"/>
  <c r="AE3605" i="14"/>
  <c r="AE2957" i="14"/>
  <c r="AB2957" i="14"/>
  <c r="AE3745" i="14"/>
  <c r="AB3745" i="14"/>
  <c r="AG1233" i="14"/>
  <c r="AE5434" i="14"/>
  <c r="Z5434" i="14"/>
  <c r="AA5434" i="14"/>
  <c r="AB5434" i="14"/>
  <c r="AG3182" i="14"/>
  <c r="AG565" i="14"/>
  <c r="AG4814" i="14"/>
  <c r="AG4228" i="14"/>
  <c r="AE3951" i="14"/>
  <c r="AB3951" i="14"/>
  <c r="AA4906" i="14"/>
  <c r="AG4906" i="14"/>
  <c r="AA284" i="14"/>
  <c r="AG3719" i="14"/>
  <c r="AE1811" i="14"/>
  <c r="Z1811" i="14"/>
  <c r="AA1811" i="14"/>
  <c r="AB1811" i="14"/>
  <c r="AE2487" i="14"/>
  <c r="Z2487" i="14"/>
  <c r="AA2487" i="14"/>
  <c r="AB2487" i="14"/>
  <c r="AE1562" i="14"/>
  <c r="AB1562" i="14"/>
  <c r="AG1755" i="14"/>
  <c r="AB1519" i="14"/>
  <c r="AE1519" i="14"/>
  <c r="AE864" i="14"/>
  <c r="AB864" i="14"/>
  <c r="AB3817" i="14"/>
  <c r="Z3817" i="14"/>
  <c r="AA3817" i="14"/>
  <c r="AE3817" i="14"/>
  <c r="AB5493" i="14"/>
  <c r="AE5493" i="14"/>
  <c r="AB3737" i="14"/>
  <c r="Z3737" i="14"/>
  <c r="AA3737" i="14"/>
  <c r="AE3737" i="14"/>
  <c r="AG4828" i="14"/>
  <c r="AG5749" i="14"/>
  <c r="AG2026" i="14"/>
  <c r="AG1537" i="14"/>
  <c r="AE1341" i="14"/>
  <c r="AB1341" i="14"/>
  <c r="AE212" i="14"/>
  <c r="AB212" i="14"/>
  <c r="AG2836" i="14"/>
  <c r="AB1326" i="14"/>
  <c r="AE1326" i="14"/>
  <c r="AE683" i="14"/>
  <c r="AB683" i="14"/>
  <c r="AE1700" i="14"/>
  <c r="AB1700" i="14"/>
  <c r="AE469" i="14"/>
  <c r="AB469" i="14"/>
  <c r="AE4038" i="14"/>
  <c r="AB4038" i="14"/>
  <c r="AE1342" i="14"/>
  <c r="AB1342" i="14"/>
  <c r="AA1938" i="14"/>
  <c r="Z1938" i="14"/>
  <c r="AG1938" i="14"/>
  <c r="AE3296" i="14"/>
  <c r="AB3296" i="14"/>
  <c r="AG4438" i="14"/>
  <c r="AG2534" i="14"/>
  <c r="Z2534" i="14"/>
  <c r="AA2534" i="14"/>
  <c r="AB2489" i="14"/>
  <c r="AE2489" i="14"/>
  <c r="AB2266" i="14"/>
  <c r="AE2266" i="14"/>
  <c r="AB790" i="14"/>
  <c r="AE790" i="14"/>
  <c r="AE1733" i="14"/>
  <c r="AB1733" i="14"/>
  <c r="AB5080" i="14"/>
  <c r="AE5080" i="14"/>
  <c r="AB704" i="14"/>
  <c r="AE704" i="14"/>
  <c r="AB4007" i="14"/>
  <c r="AE4007" i="14"/>
  <c r="AA311" i="14"/>
  <c r="AG4117" i="14"/>
  <c r="AG1549" i="14"/>
  <c r="AG4740" i="14"/>
  <c r="AB4076" i="14"/>
  <c r="AE4076" i="14"/>
  <c r="AE2058" i="14"/>
  <c r="AB2058" i="14"/>
  <c r="AG386" i="14"/>
  <c r="AE1771" i="14"/>
  <c r="AB1771" i="14"/>
  <c r="AG3768" i="14"/>
  <c r="AE5454" i="14"/>
  <c r="Z5454" i="14"/>
  <c r="AA5454" i="14"/>
  <c r="AB5454" i="14"/>
  <c r="AG5724" i="14"/>
  <c r="AB2415" i="14"/>
  <c r="Z2415" i="14"/>
  <c r="AA2415" i="14"/>
  <c r="AE2415" i="14"/>
  <c r="AG3005" i="14"/>
  <c r="AG4842" i="14"/>
  <c r="AG2103" i="14"/>
  <c r="AE367" i="14"/>
  <c r="Z367" i="14"/>
  <c r="AA367" i="14"/>
  <c r="AB367" i="14"/>
  <c r="AE3713" i="14"/>
  <c r="AB3713" i="14"/>
  <c r="AG2052" i="14"/>
  <c r="Z2052" i="14"/>
  <c r="AA2052" i="14"/>
  <c r="AE700" i="14"/>
  <c r="AB700" i="14"/>
  <c r="AE5780" i="14"/>
  <c r="Z5780" i="14"/>
  <c r="AA5780" i="14"/>
  <c r="AB5780" i="14"/>
  <c r="AB5031" i="14"/>
  <c r="AE5031" i="14"/>
  <c r="AG802" i="14"/>
  <c r="AA266" i="14"/>
  <c r="AA95" i="14"/>
  <c r="AG5479" i="14"/>
  <c r="AE4305" i="14"/>
  <c r="AB4305" i="14"/>
  <c r="AG1721" i="14"/>
  <c r="AB640" i="14"/>
  <c r="AE640" i="14"/>
  <c r="K5" i="14"/>
  <c r="AG3728" i="14"/>
  <c r="AG2481" i="14"/>
  <c r="AG3570" i="14"/>
  <c r="AG3390" i="14"/>
  <c r="AG5001" i="14"/>
  <c r="AG889" i="14"/>
  <c r="AG2497" i="14"/>
  <c r="AG4556" i="14"/>
  <c r="AG5564" i="14"/>
  <c r="AG3508" i="14"/>
  <c r="AA86" i="14"/>
  <c r="AG3801" i="14"/>
  <c r="AG1341" i="14"/>
  <c r="Z1341" i="14"/>
  <c r="AA1341" i="14"/>
  <c r="AG2678" i="14"/>
  <c r="AA261" i="14"/>
  <c r="AG5458" i="14"/>
  <c r="AG2318" i="14"/>
  <c r="AG485" i="14"/>
  <c r="AG4763" i="14"/>
  <c r="AG2375" i="14"/>
  <c r="AG2743" i="14"/>
  <c r="AG3030" i="14"/>
  <c r="AG1799" i="14"/>
  <c r="AG5306" i="14"/>
  <c r="AA125" i="14"/>
  <c r="AG5285" i="14"/>
  <c r="AG5491" i="14"/>
  <c r="AG1285" i="14"/>
  <c r="AG2117" i="14"/>
  <c r="AG941" i="14"/>
  <c r="AG4991" i="14"/>
  <c r="Z4991" i="14"/>
  <c r="AA4991" i="14"/>
  <c r="AG2556" i="14"/>
  <c r="Z2556" i="14"/>
  <c r="AA2556" i="14"/>
  <c r="AA1687" i="14"/>
  <c r="Z1687" i="14"/>
  <c r="AG1687" i="14"/>
  <c r="AG2595" i="14"/>
  <c r="AA5679" i="14"/>
  <c r="Z5679" i="14"/>
  <c r="AG5679" i="14"/>
  <c r="AG2679" i="14"/>
  <c r="Z2679" i="14"/>
  <c r="AA2679" i="14"/>
  <c r="AG1408" i="14"/>
  <c r="AG5003" i="14"/>
  <c r="AG5486" i="14"/>
  <c r="Z5486" i="14"/>
  <c r="AA5486" i="14"/>
  <c r="AG2084" i="14"/>
  <c r="AG506" i="14"/>
  <c r="AG2137" i="14"/>
  <c r="AA1326" i="14"/>
  <c r="AG1326" i="14"/>
  <c r="AG3459" i="14"/>
  <c r="AA170" i="14"/>
  <c r="AG2131" i="14"/>
  <c r="AA4753" i="14"/>
  <c r="Z4753" i="14"/>
  <c r="AG4753" i="14"/>
  <c r="AG845" i="14"/>
  <c r="AG4931" i="14"/>
  <c r="AG5295" i="14"/>
  <c r="AG5484" i="14"/>
  <c r="AA3474" i="14"/>
  <c r="AG3474" i="14"/>
  <c r="AG2603" i="14"/>
  <c r="AG933" i="14"/>
  <c r="AG1382" i="14"/>
  <c r="AG4292" i="14"/>
  <c r="AG1403" i="14"/>
  <c r="AA3079" i="14"/>
  <c r="Z3079" i="14"/>
  <c r="AG3079" i="14"/>
  <c r="AG2780" i="14"/>
  <c r="AG1273" i="14"/>
  <c r="AA4924" i="14"/>
  <c r="Z4924" i="14"/>
  <c r="AG4924" i="14"/>
  <c r="AG518" i="14"/>
  <c r="Z518" i="14"/>
  <c r="AA518" i="14"/>
  <c r="AG5672" i="14"/>
  <c r="AB454" i="14"/>
  <c r="Z454" i="14"/>
  <c r="AA454" i="14"/>
  <c r="AE454" i="14"/>
  <c r="AG3000" i="14"/>
  <c r="AG2156" i="14"/>
  <c r="AA2086" i="14"/>
  <c r="Z2086" i="14"/>
  <c r="AG2086" i="14"/>
  <c r="AG1847" i="14"/>
  <c r="Z1847" i="14"/>
  <c r="AA1847" i="14"/>
  <c r="AA253" i="14"/>
  <c r="AG1936" i="14"/>
  <c r="Z1936" i="14"/>
  <c r="AA1936" i="14"/>
  <c r="Z5075" i="14"/>
  <c r="AG2155" i="14"/>
  <c r="AA2155" i="14"/>
  <c r="AA3016" i="14"/>
  <c r="Z3016" i="14"/>
  <c r="AG3016" i="14"/>
  <c r="AG1378" i="14"/>
  <c r="AG1374" i="14"/>
  <c r="AG1150" i="14"/>
  <c r="AG4028" i="14"/>
  <c r="Z4028" i="14"/>
  <c r="AA4028" i="14"/>
  <c r="AG2202" i="14"/>
  <c r="AG645" i="14"/>
  <c r="AG1881" i="14"/>
  <c r="AG1694" i="14"/>
  <c r="AG1783" i="14"/>
  <c r="AG556" i="14"/>
  <c r="AG3374" i="14"/>
  <c r="Z3374" i="14"/>
  <c r="AA3374" i="14"/>
  <c r="AG4614" i="14"/>
  <c r="AA4467" i="14"/>
  <c r="Z4467" i="14"/>
  <c r="AG4467" i="14"/>
  <c r="AA3253" i="14"/>
  <c r="Z3253" i="14"/>
  <c r="AG3253" i="14"/>
  <c r="AB4689" i="14"/>
  <c r="AE4689" i="14"/>
  <c r="AA5325" i="14"/>
  <c r="Z5325" i="14"/>
  <c r="AG5325" i="14"/>
  <c r="AB1431" i="14"/>
  <c r="AE1431" i="14"/>
  <c r="AE633" i="14"/>
  <c r="AB633" i="14"/>
  <c r="AB4728" i="14"/>
  <c r="AE4728" i="14"/>
  <c r="AE3294" i="14"/>
  <c r="AB3294" i="14"/>
  <c r="AE4233" i="14"/>
  <c r="AB4233" i="14"/>
  <c r="AA3514" i="14"/>
  <c r="Z3514" i="14"/>
  <c r="AG3514" i="14"/>
  <c r="AA1977" i="14"/>
  <c r="Z1977" i="14"/>
  <c r="AG1977" i="14"/>
  <c r="AG4552" i="14"/>
  <c r="AG4795" i="14"/>
  <c r="AB1239" i="14"/>
  <c r="AE1239" i="14"/>
  <c r="AE891" i="14"/>
  <c r="AB891" i="14"/>
  <c r="AB5440" i="14"/>
  <c r="Z5440" i="14"/>
  <c r="AA5440" i="14"/>
  <c r="AE5440" i="14"/>
  <c r="AB664" i="14"/>
  <c r="AE664" i="14"/>
  <c r="AB2622" i="14"/>
  <c r="Z2622" i="14"/>
  <c r="AA2622" i="14"/>
  <c r="AE2622" i="14"/>
  <c r="AB2208" i="14"/>
  <c r="AE2208" i="14"/>
  <c r="AA891" i="14"/>
  <c r="Z891" i="14"/>
  <c r="AG891" i="14"/>
  <c r="AG4099" i="14"/>
  <c r="AG691" i="14"/>
  <c r="AA148" i="14"/>
  <c r="AG2799" i="14"/>
  <c r="AB777" i="14"/>
  <c r="AE777" i="14"/>
  <c r="AB5047" i="14"/>
  <c r="Z5047" i="14"/>
  <c r="AA5047" i="14"/>
  <c r="AE5047" i="14"/>
  <c r="AB5197" i="14"/>
  <c r="Z5197" i="14"/>
  <c r="AA5197" i="14"/>
  <c r="AE5197" i="14"/>
  <c r="AG3353" i="14"/>
  <c r="AB5739" i="14"/>
  <c r="AE5739" i="14"/>
  <c r="AE3626" i="14"/>
  <c r="AB3626" i="14"/>
  <c r="AB2094" i="14"/>
  <c r="AE2094" i="14"/>
  <c r="AE3570" i="14"/>
  <c r="Z3570" i="14"/>
  <c r="AA3570" i="14"/>
  <c r="AB3570" i="14"/>
  <c r="AG3193" i="14"/>
  <c r="AA108" i="14"/>
  <c r="AG4680" i="14"/>
  <c r="AG4464" i="14"/>
  <c r="AG3997" i="14"/>
  <c r="AG4516" i="14"/>
  <c r="AG4136" i="14"/>
  <c r="AG3420" i="14"/>
  <c r="AG2145" i="14"/>
  <c r="AG3531" i="14"/>
  <c r="AA61" i="14"/>
  <c r="AG2427" i="14"/>
  <c r="AG4396" i="14"/>
  <c r="AA63" i="14"/>
  <c r="AG2056" i="14"/>
  <c r="AG4063" i="14"/>
  <c r="AG2948" i="14"/>
  <c r="AG3085" i="14"/>
  <c r="AG1959" i="14"/>
  <c r="AG4074" i="14"/>
  <c r="AG5713" i="14"/>
  <c r="AG2193" i="14"/>
  <c r="AG2149" i="14"/>
  <c r="AG5416" i="14"/>
  <c r="AG5505" i="14"/>
  <c r="AG4611" i="14"/>
  <c r="AG561" i="14"/>
  <c r="AG1661" i="14"/>
  <c r="Z1661" i="14"/>
  <c r="AA1661" i="14"/>
  <c r="AG1923" i="14"/>
  <c r="Z1923" i="14"/>
  <c r="AA1923" i="14"/>
  <c r="AA816" i="14"/>
  <c r="Z816" i="14"/>
  <c r="AG816" i="14"/>
  <c r="AG3856" i="14"/>
  <c r="AB4814" i="14"/>
  <c r="Z4814" i="14"/>
  <c r="AA4814" i="14"/>
  <c r="AE4814" i="14"/>
  <c r="AG968" i="14"/>
  <c r="AG3243" i="14"/>
  <c r="AG3081" i="14"/>
  <c r="AG2126" i="14"/>
  <c r="AG675" i="14"/>
  <c r="AG1997" i="14"/>
  <c r="AG5507" i="14"/>
  <c r="AG4021" i="14"/>
  <c r="AA4076" i="14"/>
  <c r="Z4076" i="14"/>
  <c r="AG4076" i="14"/>
  <c r="AG3973" i="14"/>
  <c r="Z3973" i="14"/>
  <c r="AA3973" i="14"/>
  <c r="AG5315" i="14"/>
  <c r="AG3708" i="14"/>
  <c r="AG5341" i="14"/>
  <c r="AG4160" i="14"/>
  <c r="AG3348" i="14"/>
  <c r="AG5581" i="14"/>
  <c r="AE1455" i="14"/>
  <c r="AB1455" i="14"/>
  <c r="AG2793" i="14"/>
  <c r="AG4131" i="14"/>
  <c r="AG5253" i="14"/>
  <c r="AG1538" i="14"/>
  <c r="Z1538" i="14"/>
  <c r="AA1538" i="14"/>
  <c r="AG1571" i="14"/>
  <c r="AA4558" i="14"/>
  <c r="Z4558" i="14"/>
  <c r="AG4558" i="14"/>
  <c r="AG5579" i="14"/>
  <c r="AA4999" i="14"/>
  <c r="Z4999" i="14"/>
  <c r="AG4999" i="14"/>
  <c r="AG1310" i="14"/>
  <c r="AG1669" i="14"/>
  <c r="Z1669" i="14"/>
  <c r="AA1669" i="14"/>
  <c r="AG3834" i="14"/>
  <c r="AG4320" i="14"/>
  <c r="Z4320" i="14"/>
  <c r="AA4320" i="14"/>
  <c r="AA1528" i="14"/>
  <c r="Z1528" i="14"/>
  <c r="AG1528" i="14"/>
  <c r="AG2871" i="14"/>
  <c r="AG4392" i="14"/>
  <c r="AA2413" i="14"/>
  <c r="Z2413" i="14"/>
  <c r="AG2413" i="14"/>
  <c r="AG4512" i="14"/>
  <c r="AG4654" i="14"/>
  <c r="AG5082" i="14"/>
  <c r="AG922" i="14"/>
  <c r="Z922" i="14"/>
  <c r="AA922" i="14"/>
  <c r="AG3141" i="14"/>
  <c r="AG2082" i="14"/>
  <c r="AG1454" i="14"/>
  <c r="AG1281" i="14"/>
  <c r="AE5397" i="14"/>
  <c r="AB5397" i="14"/>
  <c r="AG4646" i="14"/>
  <c r="AA4787" i="14"/>
  <c r="AG4787" i="14"/>
  <c r="AG2715" i="14"/>
  <c r="AG2186" i="14"/>
  <c r="AG953" i="14"/>
  <c r="Z5224" i="14"/>
  <c r="Z5633" i="14"/>
  <c r="Z2229" i="14"/>
  <c r="AG2584" i="14"/>
  <c r="AA1490" i="14"/>
  <c r="Z1490" i="14"/>
  <c r="AG1490" i="14"/>
  <c r="AE4291" i="14"/>
  <c r="AB4291" i="14"/>
  <c r="AA5583" i="14"/>
  <c r="Z5583" i="14"/>
  <c r="AG5583" i="14"/>
  <c r="AG3998" i="14"/>
  <c r="AA3337" i="14"/>
  <c r="Z3337" i="14"/>
  <c r="AG3337" i="14"/>
  <c r="AE3680" i="14"/>
  <c r="AB3680" i="14"/>
  <c r="AB2030" i="14"/>
  <c r="AE2030" i="14"/>
  <c r="AB5250" i="14"/>
  <c r="AE5250" i="14"/>
  <c r="AG2018" i="14"/>
  <c r="AG1621" i="14"/>
  <c r="AG5439" i="14"/>
  <c r="AG468" i="14"/>
  <c r="AA1010" i="14"/>
  <c r="Z1010" i="14"/>
  <c r="AG1010" i="14"/>
  <c r="AG1161" i="14"/>
  <c r="AG510" i="14"/>
  <c r="AG5676" i="14"/>
  <c r="AG840" i="14"/>
  <c r="AA3135" i="14"/>
  <c r="Z3135" i="14"/>
  <c r="AG3135" i="14"/>
  <c r="AE1036" i="14"/>
  <c r="AB1036" i="14"/>
  <c r="AB3835" i="14"/>
  <c r="AE3835" i="14"/>
  <c r="AB4058" i="14"/>
  <c r="AE4058" i="14"/>
  <c r="AB3489" i="14"/>
  <c r="AE3489" i="14"/>
  <c r="AE1053" i="14"/>
  <c r="Z1053" i="14"/>
  <c r="AA1053" i="14"/>
  <c r="AB1053" i="14"/>
  <c r="AB1772" i="14"/>
  <c r="AE1772" i="14"/>
  <c r="AB4246" i="14"/>
  <c r="Z4246" i="14"/>
  <c r="AA4246" i="14"/>
  <c r="AE4246" i="14"/>
  <c r="AB1866" i="14"/>
  <c r="AE1866" i="14"/>
  <c r="AB2751" i="14"/>
  <c r="AE2751" i="14"/>
  <c r="AB2551" i="14"/>
  <c r="AE2551" i="14"/>
  <c r="AB3889" i="14"/>
  <c r="AE3889" i="14"/>
  <c r="AE3316" i="14"/>
  <c r="Z3316" i="14"/>
  <c r="AA3316" i="14"/>
  <c r="AB3316" i="14"/>
  <c r="AA1297" i="14"/>
  <c r="Z1297" i="14"/>
  <c r="AG1297" i="14"/>
  <c r="AE3204" i="14"/>
  <c r="AB3204" i="14"/>
  <c r="AE4099" i="14"/>
  <c r="Z4099" i="14"/>
  <c r="AA4099" i="14"/>
  <c r="AB4099" i="14"/>
  <c r="AE5106" i="14"/>
  <c r="AB5106" i="14"/>
  <c r="AB2479" i="14"/>
  <c r="AE2479" i="14"/>
  <c r="AG3623" i="14"/>
  <c r="AE2168" i="14"/>
  <c r="AB2168" i="14"/>
  <c r="AB3410" i="14"/>
  <c r="AE3410" i="14"/>
  <c r="AB2764" i="14"/>
  <c r="AE2764" i="14"/>
  <c r="AE2407" i="14"/>
  <c r="Z2407" i="14"/>
  <c r="AA2407" i="14"/>
  <c r="AB2407" i="14"/>
  <c r="AB1860" i="14"/>
  <c r="AE1860" i="14"/>
  <c r="AB3449" i="14"/>
  <c r="AE3449" i="14"/>
  <c r="AE5533" i="14"/>
  <c r="AB5533" i="14"/>
  <c r="AE2755" i="14"/>
  <c r="AB2755" i="14"/>
  <c r="AG5705" i="14"/>
  <c r="AE1624" i="14"/>
  <c r="AB1624" i="14"/>
  <c r="AE5732" i="14"/>
  <c r="AB5732" i="14"/>
  <c r="AB4053" i="14"/>
  <c r="Z4053" i="14"/>
  <c r="AA4053" i="14"/>
  <c r="AE4053" i="14"/>
  <c r="AB3261" i="14"/>
  <c r="AE3261" i="14"/>
  <c r="AG3014" i="14"/>
  <c r="Z3014" i="14"/>
  <c r="AA3014" i="14"/>
  <c r="AB434" i="14"/>
  <c r="AE434" i="14"/>
  <c r="AE5189" i="14"/>
  <c r="AB5189" i="14"/>
  <c r="AG4700" i="14"/>
  <c r="AB3662" i="14"/>
  <c r="AE3662" i="14"/>
  <c r="AB747" i="14"/>
  <c r="AE747" i="14"/>
  <c r="AE3998" i="14"/>
  <c r="Z3998" i="14"/>
  <c r="AA3998" i="14"/>
  <c r="AB3998" i="14"/>
  <c r="AE2481" i="14"/>
  <c r="Z2481" i="14"/>
  <c r="AA2481" i="14"/>
  <c r="AB2481" i="14"/>
  <c r="AB3497" i="14"/>
  <c r="Z3497" i="14"/>
  <c r="AA3497" i="14"/>
  <c r="AE3497" i="14"/>
  <c r="AB4746" i="14"/>
  <c r="Z4746" i="14"/>
  <c r="AA4746" i="14"/>
  <c r="AE4746" i="14"/>
  <c r="AG3699" i="14"/>
  <c r="AE3258" i="14"/>
  <c r="AB3258" i="14"/>
  <c r="AE1203" i="14"/>
  <c r="AB1203" i="14"/>
  <c r="AE999" i="14"/>
  <c r="AB999" i="14"/>
  <c r="AE3141" i="14"/>
  <c r="Z3141" i="14"/>
  <c r="AA3141" i="14"/>
  <c r="AB3141" i="14"/>
  <c r="AG5022" i="14"/>
  <c r="AE3413" i="14"/>
  <c r="AB3413" i="14"/>
  <c r="AG2820" i="14"/>
  <c r="AG2908" i="14"/>
  <c r="AG387" i="14"/>
  <c r="AG4475" i="14"/>
  <c r="AG3222" i="14"/>
  <c r="AG1777" i="14"/>
  <c r="AG1268" i="14"/>
  <c r="AG1126" i="14"/>
  <c r="AA107" i="14"/>
  <c r="AA864" i="14"/>
  <c r="Z864" i="14"/>
  <c r="AG864" i="14"/>
  <c r="AG5716" i="14"/>
  <c r="AG1111" i="14"/>
  <c r="AG4808" i="14"/>
  <c r="AG2324" i="14"/>
  <c r="AG5470" i="14"/>
  <c r="AG1678" i="14"/>
  <c r="AG777" i="14"/>
  <c r="Z777" i="14"/>
  <c r="AA777" i="14"/>
  <c r="AA258" i="14"/>
  <c r="AG4811" i="14"/>
  <c r="AG930" i="14"/>
  <c r="AG1557" i="14"/>
  <c r="AG1880" i="14"/>
  <c r="AA3648" i="14"/>
  <c r="Z3648" i="14"/>
  <c r="AG3648" i="14"/>
  <c r="AG1451" i="14"/>
  <c r="AG3098" i="14"/>
  <c r="AG2975" i="14"/>
  <c r="AG593" i="14"/>
  <c r="AG1545" i="14"/>
  <c r="AG4980" i="14"/>
  <c r="AG2797" i="14"/>
  <c r="AA1529" i="14"/>
  <c r="Z1529" i="14"/>
  <c r="AG1529" i="14"/>
  <c r="AG3112" i="14"/>
  <c r="AG4593" i="14"/>
  <c r="AG3096" i="14"/>
  <c r="AG2536" i="14"/>
  <c r="AG5121" i="14"/>
  <c r="AG3335" i="14"/>
  <c r="AG2563" i="14"/>
  <c r="Z2563" i="14"/>
  <c r="AA2563" i="14"/>
  <c r="AA4067" i="14"/>
  <c r="Z4067" i="14"/>
  <c r="AG4067" i="14"/>
  <c r="AG4206" i="14"/>
  <c r="AG879" i="14"/>
  <c r="AG5366" i="14"/>
  <c r="AG1008" i="14"/>
  <c r="AG1507" i="14"/>
  <c r="Z1507" i="14"/>
  <c r="AA1507" i="14"/>
  <c r="AG612" i="14"/>
  <c r="AG2065" i="14"/>
  <c r="AG1428" i="14"/>
  <c r="AG3797" i="14"/>
  <c r="AG4254" i="14"/>
  <c r="AG793" i="14"/>
  <c r="AG4448" i="14"/>
  <c r="AG948" i="14"/>
  <c r="AG5652" i="14"/>
  <c r="AA664" i="14"/>
  <c r="Z664" i="14"/>
  <c r="AG664" i="14"/>
  <c r="AG2417" i="14"/>
  <c r="AG4594" i="14"/>
  <c r="AG5084" i="14"/>
  <c r="AG3278" i="14"/>
  <c r="AG5469" i="14"/>
  <c r="AE2710" i="14"/>
  <c r="Z2710" i="14"/>
  <c r="AA2710" i="14"/>
  <c r="AB2710" i="14"/>
  <c r="AB1167" i="14"/>
  <c r="AE1167" i="14"/>
  <c r="AG1380" i="14"/>
  <c r="AG2524" i="14"/>
  <c r="AG3095" i="14"/>
  <c r="AE5232" i="14"/>
  <c r="AB5232" i="14"/>
  <c r="AG1913" i="14"/>
  <c r="AG570" i="14"/>
  <c r="AG1999" i="14"/>
  <c r="AB5550" i="14"/>
  <c r="Z5550" i="14"/>
  <c r="AA5550" i="14"/>
  <c r="AE5550" i="14"/>
  <c r="AB4892" i="14"/>
  <c r="AE4892" i="14"/>
  <c r="AG1772" i="14"/>
  <c r="Z1772" i="14"/>
  <c r="AA1772" i="14"/>
  <c r="AA5670" i="14"/>
  <c r="Z5670" i="14"/>
  <c r="AG5670" i="14"/>
  <c r="AE2037" i="14"/>
  <c r="AB2037" i="14"/>
  <c r="AB4765" i="14"/>
  <c r="AE4765" i="14"/>
  <c r="AE1554" i="14"/>
  <c r="Z1554" i="14"/>
  <c r="AA1554" i="14"/>
  <c r="AB1554" i="14"/>
  <c r="AG3829" i="14"/>
  <c r="AE1641" i="14"/>
  <c r="AB1641" i="14"/>
  <c r="AB2308" i="14"/>
  <c r="Z2308" i="14"/>
  <c r="AA2308" i="14"/>
  <c r="AE2308" i="14"/>
  <c r="AG3969" i="14"/>
  <c r="Z3969" i="14"/>
  <c r="AA3969" i="14"/>
  <c r="AE5051" i="14"/>
  <c r="AB5051" i="14"/>
  <c r="AG2030" i="14"/>
  <c r="AA2030" i="14"/>
  <c r="AG896" i="14"/>
  <c r="Z4261" i="14"/>
  <c r="Z2030" i="14"/>
  <c r="AB5611" i="14"/>
  <c r="AE5611" i="14"/>
  <c r="AB3025" i="14"/>
  <c r="AE3025" i="14"/>
  <c r="AG368" i="14"/>
  <c r="AB4552" i="14"/>
  <c r="Z4552" i="14"/>
  <c r="AA4552" i="14"/>
  <c r="AE4552" i="14"/>
  <c r="AG2947" i="14"/>
  <c r="AE2022" i="14"/>
  <c r="AB2022" i="14"/>
  <c r="AB4777" i="14"/>
  <c r="Z4777" i="14"/>
  <c r="AA4777" i="14"/>
  <c r="AE4777" i="14"/>
  <c r="AG875" i="14"/>
  <c r="AE1817" i="14"/>
  <c r="AB1817" i="14"/>
  <c r="AG4288" i="14"/>
  <c r="AE4580" i="14"/>
  <c r="AB4580" i="14"/>
  <c r="AA3410" i="14"/>
  <c r="Z3410" i="14"/>
  <c r="AG3410" i="14"/>
  <c r="AG601" i="14"/>
  <c r="AG2913" i="14"/>
  <c r="AG758" i="14"/>
  <c r="AG1364" i="14"/>
  <c r="AG3246" i="14"/>
  <c r="AG1214" i="14"/>
  <c r="AA351" i="14"/>
  <c r="AG5504" i="14"/>
  <c r="AG1853" i="14"/>
  <c r="AG1953" i="14"/>
  <c r="AG1320" i="14"/>
  <c r="AG1274" i="14"/>
  <c r="AG3195" i="14"/>
  <c r="AG5696" i="14"/>
  <c r="AG910" i="14"/>
  <c r="AG858" i="14"/>
  <c r="AG3144" i="14"/>
  <c r="AG1906" i="14"/>
  <c r="AG5493" i="14"/>
  <c r="Z5493" i="14"/>
  <c r="AA5493" i="14"/>
  <c r="AG5302" i="14"/>
  <c r="AG2002" i="14"/>
  <c r="AG4445" i="14"/>
  <c r="AG3149" i="14"/>
  <c r="AA332" i="14"/>
  <c r="AG4756" i="14"/>
  <c r="AG1989" i="14"/>
  <c r="AG5296" i="14"/>
  <c r="AG1975" i="14"/>
  <c r="AA268" i="14"/>
  <c r="AG3181" i="14"/>
  <c r="AG5195" i="14"/>
  <c r="AA43" i="14"/>
  <c r="AG2646" i="14"/>
  <c r="AG3403" i="14"/>
  <c r="AG1348" i="14"/>
  <c r="AG2644" i="14"/>
  <c r="AG1278" i="14"/>
  <c r="AG1237" i="14"/>
  <c r="Z4655" i="14"/>
  <c r="AG4701" i="14"/>
  <c r="AG999" i="14"/>
  <c r="Z999" i="14"/>
  <c r="AA999" i="14"/>
  <c r="AG4137" i="14"/>
  <c r="AE4346" i="14"/>
  <c r="AB4346" i="14"/>
  <c r="AG1039" i="14"/>
  <c r="AG2890" i="14"/>
  <c r="AG2440" i="14"/>
  <c r="AG525" i="14"/>
  <c r="AG3045" i="14"/>
  <c r="AG5701" i="14"/>
  <c r="AG3366" i="14"/>
  <c r="AG4316" i="14"/>
  <c r="AG2716" i="14"/>
  <c r="AG757" i="14"/>
  <c r="Z757" i="14"/>
  <c r="AA757" i="14"/>
  <c r="AG4537" i="14"/>
  <c r="Z4537" i="14"/>
  <c r="AA4537" i="14"/>
  <c r="AG3336" i="14"/>
  <c r="Z3336" i="14"/>
  <c r="AA3336" i="14"/>
  <c r="AG3502" i="14"/>
  <c r="AG2311" i="14"/>
  <c r="AG592" i="14"/>
  <c r="AG5688" i="14"/>
  <c r="AG1519" i="14"/>
  <c r="Z1519" i="14"/>
  <c r="AA1519" i="14"/>
  <c r="AA50" i="14"/>
  <c r="AG4899" i="14"/>
  <c r="AG4511" i="14"/>
  <c r="AG4569" i="14"/>
  <c r="AA269" i="14"/>
  <c r="AG5674" i="14"/>
  <c r="AG1984" i="14"/>
  <c r="AG5473" i="14"/>
  <c r="AG1543" i="14"/>
  <c r="AG2020" i="14"/>
  <c r="AG1827" i="14"/>
  <c r="AG2007" i="14"/>
  <c r="AG3857" i="14"/>
  <c r="Z3857" i="14"/>
  <c r="AA3857" i="14"/>
  <c r="AG2363" i="14"/>
  <c r="AG1592" i="14"/>
  <c r="AA74" i="14"/>
  <c r="AG4904" i="14"/>
  <c r="AG3413" i="14"/>
  <c r="Z3413" i="14"/>
  <c r="AA3413" i="14"/>
  <c r="AG5770" i="14"/>
  <c r="AG1420" i="14"/>
  <c r="AG480" i="14"/>
  <c r="AG5666" i="14"/>
  <c r="AA533" i="14"/>
  <c r="Z533" i="14"/>
  <c r="AG533" i="14"/>
  <c r="AG3417" i="14"/>
  <c r="AG2261" i="14"/>
  <c r="AA1195" i="14"/>
  <c r="Z1195" i="14"/>
  <c r="AG1195" i="14"/>
  <c r="AG3740" i="14"/>
  <c r="AA16" i="14"/>
  <c r="AG4311" i="14"/>
  <c r="AG5687" i="14"/>
  <c r="AG4455" i="14"/>
  <c r="AG1286" i="14"/>
  <c r="AG1091" i="14"/>
  <c r="AG3409" i="14"/>
  <c r="AB3787" i="14"/>
  <c r="AE3787" i="14"/>
  <c r="AB1064" i="14"/>
  <c r="Z1064" i="14"/>
  <c r="AA1064" i="14"/>
  <c r="AE1064" i="14"/>
  <c r="AG1379" i="14"/>
  <c r="AG1541" i="14"/>
  <c r="AG5246" i="14"/>
  <c r="AB3045" i="14"/>
  <c r="Z3045" i="14"/>
  <c r="AA3045" i="14"/>
  <c r="AE3045" i="14"/>
  <c r="AG2264" i="14"/>
  <c r="Z2264" i="14"/>
  <c r="AA2264" i="14"/>
  <c r="AG5031" i="14"/>
  <c r="Z5031" i="14"/>
  <c r="AA5031" i="14"/>
  <c r="AA1489" i="14"/>
  <c r="Z1489" i="14"/>
  <c r="AG1489" i="14"/>
  <c r="AG2549" i="14"/>
  <c r="AG3031" i="14"/>
  <c r="AA2253" i="14"/>
  <c r="Z2253" i="14"/>
  <c r="AG2253" i="14"/>
  <c r="AB2951" i="14"/>
  <c r="Z2951" i="14"/>
  <c r="AA2951" i="14"/>
  <c r="AE2951" i="14"/>
  <c r="AG3621" i="14"/>
  <c r="AG1751" i="14"/>
  <c r="AE2066" i="14"/>
  <c r="Z2066" i="14"/>
  <c r="AA2066" i="14"/>
  <c r="AB2066" i="14"/>
  <c r="AB4958" i="14"/>
  <c r="Z4958" i="14"/>
  <c r="AA4958" i="14"/>
  <c r="AE4958" i="14"/>
  <c r="AG4435" i="14"/>
  <c r="AG4058" i="14"/>
  <c r="AA4058" i="14"/>
  <c r="AG1125" i="14"/>
  <c r="AB5632" i="14"/>
  <c r="Z5632" i="14"/>
  <c r="AA5632" i="14"/>
  <c r="AE5632" i="14"/>
  <c r="AE1537" i="14"/>
  <c r="Z1537" i="14"/>
  <c r="AA1537" i="14"/>
  <c r="AB1537" i="14"/>
  <c r="AG5218" i="14"/>
  <c r="AE400" i="14"/>
  <c r="AB400" i="14"/>
  <c r="AB556" i="14"/>
  <c r="Z556" i="14"/>
  <c r="AA556" i="14"/>
  <c r="AE556" i="14"/>
  <c r="AG3461" i="14"/>
  <c r="AB2715" i="14"/>
  <c r="Z2715" i="14"/>
  <c r="AA2715" i="14"/>
  <c r="AE2715" i="14"/>
  <c r="AG1927" i="14"/>
  <c r="AA38" i="14"/>
  <c r="AG3210" i="14"/>
  <c r="AG1442" i="14"/>
  <c r="AG1050" i="14"/>
  <c r="AB5210" i="14"/>
  <c r="Z5210" i="14"/>
  <c r="AA5210" i="14"/>
  <c r="AE5210" i="14"/>
  <c r="AG3160" i="14"/>
  <c r="AG1710" i="14"/>
  <c r="AG1945" i="14"/>
  <c r="AG3780" i="14"/>
  <c r="AG1060" i="14"/>
  <c r="Z1060" i="14"/>
  <c r="AA1060" i="14"/>
  <c r="AE2114" i="14"/>
  <c r="AB2114" i="14"/>
  <c r="AG2512" i="14"/>
  <c r="AG3372" i="14"/>
  <c r="AG1831" i="14"/>
  <c r="AG3599" i="14"/>
  <c r="AG2788" i="14"/>
  <c r="AE1907" i="14"/>
  <c r="Z1907" i="14"/>
  <c r="AA1907" i="14"/>
  <c r="AB1907" i="14"/>
  <c r="AB449" i="14"/>
  <c r="Z449" i="14"/>
  <c r="AA449" i="14"/>
  <c r="AE449" i="14"/>
  <c r="AB4949" i="14"/>
  <c r="Z4949" i="14"/>
  <c r="AA4949" i="14"/>
  <c r="AE4949" i="14"/>
  <c r="AB4865" i="14"/>
  <c r="Z4865" i="14"/>
  <c r="AA4865" i="14"/>
  <c r="AE4865" i="14"/>
  <c r="AB1920" i="14"/>
  <c r="Z1920" i="14"/>
  <c r="AA1920" i="14"/>
  <c r="AE1920" i="14"/>
  <c r="AE942" i="14"/>
  <c r="Z942" i="14"/>
  <c r="AA942" i="14"/>
  <c r="AB942" i="14"/>
  <c r="AE775" i="14"/>
  <c r="Z775" i="14"/>
  <c r="AA775" i="14"/>
  <c r="AB775" i="14"/>
  <c r="AB5256" i="14"/>
  <c r="Z5256" i="14"/>
  <c r="AA5256" i="14"/>
  <c r="AE5256" i="14"/>
  <c r="AB2103" i="14"/>
  <c r="Z2103" i="14"/>
  <c r="AA2103" i="14"/>
  <c r="AE2103" i="14"/>
  <c r="AE5567" i="14"/>
  <c r="Z5567" i="14"/>
  <c r="AA5567" i="14"/>
  <c r="AB5567" i="14"/>
  <c r="AG5782" i="14"/>
  <c r="AG2049" i="14"/>
  <c r="AB1161" i="14"/>
  <c r="Z1161" i="14"/>
  <c r="AA1161" i="14"/>
  <c r="AE1161" i="14"/>
  <c r="AG1075" i="14"/>
  <c r="AG4412" i="14"/>
  <c r="AB3556" i="14"/>
  <c r="AE3556" i="14"/>
  <c r="AG4670" i="14"/>
  <c r="AG414" i="14"/>
  <c r="AG2519" i="14"/>
  <c r="AG3313" i="14"/>
  <c r="AA185" i="14"/>
  <c r="AG1282" i="14"/>
  <c r="AG4578" i="14"/>
  <c r="AG4242" i="14"/>
  <c r="AG4887" i="14"/>
  <c r="AE2" i="14"/>
  <c r="AA2" i="14"/>
  <c r="AB2" i="14"/>
  <c r="AG992" i="14"/>
  <c r="AG1240" i="14"/>
  <c r="AG2168" i="14"/>
  <c r="Z2168" i="14"/>
  <c r="AA2168" i="14"/>
  <c r="AG3977" i="14"/>
  <c r="AG4706" i="14"/>
  <c r="AA333" i="14"/>
  <c r="AG3949" i="14"/>
  <c r="AA21" i="14"/>
  <c r="AG707" i="14"/>
  <c r="AG1802" i="14"/>
  <c r="AG3577" i="14"/>
  <c r="AG5318" i="14"/>
  <c r="AG1349" i="14"/>
  <c r="AG3315" i="14"/>
  <c r="AG4139" i="14"/>
  <c r="AG1522" i="14"/>
  <c r="Z1522" i="14"/>
  <c r="AA1522" i="14"/>
  <c r="AG3572" i="14"/>
  <c r="AG555" i="14"/>
  <c r="AG3402" i="14"/>
  <c r="AG2837" i="14"/>
  <c r="AG2605" i="14"/>
  <c r="AG5104" i="14"/>
  <c r="AG5273" i="14"/>
  <c r="AG843" i="14"/>
  <c r="AG5718" i="14"/>
  <c r="Z5718" i="14"/>
  <c r="AA5718" i="14"/>
  <c r="AG5122" i="14"/>
  <c r="AG3787" i="14"/>
  <c r="Z3787" i="14"/>
  <c r="AA3787" i="14"/>
  <c r="AG2320" i="14"/>
  <c r="AA1363" i="14"/>
  <c r="Z1363" i="14"/>
  <c r="AG1363" i="14"/>
  <c r="AG1131" i="14"/>
  <c r="AG4258" i="14"/>
  <c r="Z4258" i="14"/>
  <c r="AA4258" i="14"/>
  <c r="AA1993" i="14"/>
  <c r="Z1993" i="14"/>
  <c r="AG1993" i="14"/>
  <c r="AG5359" i="14"/>
  <c r="Z5359" i="14"/>
  <c r="AA5359" i="14"/>
  <c r="AG4251" i="14"/>
  <c r="AG4057" i="14"/>
  <c r="AG4018" i="14"/>
  <c r="AG2961" i="14"/>
  <c r="Z2961" i="14"/>
  <c r="AA2961" i="14"/>
  <c r="AG1555" i="14"/>
  <c r="Z1555" i="14"/>
  <c r="AA1555" i="14"/>
  <c r="AA5709" i="14"/>
  <c r="Z5709" i="14"/>
  <c r="AG5709" i="14"/>
  <c r="AG4470" i="14"/>
  <c r="AG5552" i="14"/>
  <c r="AG3445" i="14"/>
  <c r="AG3196" i="14"/>
  <c r="AG3086" i="14"/>
  <c r="AA4226" i="14"/>
  <c r="Z4226" i="14"/>
  <c r="AG4226" i="14"/>
  <c r="AG1370" i="14"/>
  <c r="AA584" i="14"/>
  <c r="Z584" i="14"/>
  <c r="AG584" i="14"/>
  <c r="AG1128" i="14"/>
  <c r="Z1128" i="14"/>
  <c r="AA1128" i="14"/>
  <c r="AG1100" i="14"/>
  <c r="AG1217" i="14"/>
  <c r="AA4490" i="14"/>
  <c r="Z4490" i="14"/>
  <c r="AG4490" i="14"/>
  <c r="AG2878" i="14"/>
  <c r="AG5596" i="14"/>
  <c r="Z5596" i="14"/>
  <c r="AA5596" i="14"/>
  <c r="AG4697" i="14"/>
  <c r="AG1838" i="14"/>
  <c r="AG1035" i="14"/>
  <c r="AG785" i="14"/>
  <c r="AG2274" i="14"/>
  <c r="AG2680" i="14"/>
  <c r="AG4890" i="14"/>
  <c r="Z4890" i="14"/>
  <c r="AA4890" i="14"/>
  <c r="AG1884" i="14"/>
  <c r="AA1806" i="14"/>
  <c r="Z1806" i="14"/>
  <c r="AG1806" i="14"/>
  <c r="AG4212" i="14"/>
  <c r="AA3855" i="14"/>
  <c r="Z3855" i="14"/>
  <c r="AG3855" i="14"/>
  <c r="AA4758" i="14"/>
  <c r="Z4758" i="14"/>
  <c r="AG4758" i="14"/>
  <c r="AG1846" i="14"/>
  <c r="AA1017" i="14"/>
  <c r="Z1017" i="14"/>
  <c r="AG1017" i="14"/>
  <c r="AG409" i="14"/>
  <c r="Z409" i="14"/>
  <c r="AA409" i="14"/>
  <c r="AA1024" i="14"/>
  <c r="Z1024" i="14"/>
  <c r="AG1024" i="14"/>
  <c r="AG2025" i="14"/>
  <c r="Z2025" i="14"/>
  <c r="AA2025" i="14"/>
  <c r="Z2155" i="14"/>
  <c r="Z4787" i="14"/>
  <c r="Z4906" i="14"/>
  <c r="Z2770" i="14"/>
  <c r="Z3474" i="14"/>
  <c r="Z1326" i="14"/>
  <c r="AG768" i="14"/>
  <c r="AG4841" i="14"/>
  <c r="AG2037" i="14"/>
  <c r="Z2037" i="14"/>
  <c r="AA2037" i="14"/>
  <c r="AG1855" i="14"/>
  <c r="AG720" i="14"/>
  <c r="AG2727" i="14"/>
  <c r="AG597" i="14"/>
  <c r="AG2733" i="14"/>
  <c r="AG1460" i="14"/>
  <c r="Z1460" i="14"/>
  <c r="AA1460" i="14"/>
  <c r="AA683" i="14"/>
  <c r="Z683" i="14"/>
  <c r="AG683" i="14"/>
  <c r="AG2844" i="14"/>
  <c r="AG1055" i="14"/>
  <c r="AG1118" i="14"/>
  <c r="AG894" i="14"/>
  <c r="AG2051" i="14"/>
  <c r="AE817" i="14"/>
  <c r="AB817" i="14"/>
  <c r="AG1218" i="14"/>
  <c r="AB3588" i="14"/>
  <c r="AE3588" i="14"/>
  <c r="AA1693" i="14"/>
  <c r="Z1693" i="14"/>
  <c r="AG1693" i="14"/>
  <c r="AB5796" i="14"/>
  <c r="AE5796" i="14"/>
  <c r="AB5021" i="14"/>
  <c r="AE5021" i="14"/>
  <c r="AB3926" i="14"/>
  <c r="AE3926" i="14"/>
  <c r="AB378" i="14"/>
  <c r="AE378" i="14"/>
  <c r="AG3220" i="14"/>
  <c r="AG2237" i="14"/>
  <c r="AG1757" i="14"/>
  <c r="AG3088" i="14"/>
  <c r="AG4062" i="14"/>
  <c r="AE5058" i="14"/>
  <c r="AB5058" i="14"/>
  <c r="AE3095" i="14"/>
  <c r="Z3095" i="14"/>
  <c r="AA3095" i="14"/>
  <c r="AB3095" i="14"/>
  <c r="AG4585" i="14"/>
  <c r="Z4585" i="14"/>
  <c r="AA4585" i="14"/>
  <c r="AG1849" i="14"/>
  <c r="AG4281" i="14"/>
  <c r="AG3018" i="14"/>
  <c r="AG937" i="14"/>
  <c r="AG2243" i="14"/>
  <c r="AG5259" i="14"/>
  <c r="AG3825" i="14"/>
  <c r="AG3983" i="14"/>
  <c r="AG4665" i="14"/>
  <c r="AG3850" i="14"/>
  <c r="AG441" i="14"/>
  <c r="AG2456" i="14"/>
  <c r="AG2848" i="14"/>
  <c r="AA213" i="14"/>
  <c r="AG1175" i="14"/>
  <c r="AG1633" i="14"/>
  <c r="AG4871" i="14"/>
  <c r="AG5008" i="14"/>
  <c r="AG1266" i="14"/>
  <c r="AG5198" i="14"/>
  <c r="AG2761" i="14"/>
  <c r="AG2153" i="14"/>
  <c r="AG1313" i="14"/>
  <c r="AG1946" i="14"/>
  <c r="AG2852" i="14"/>
  <c r="AG5058" i="14"/>
  <c r="Z5058" i="14"/>
  <c r="AA5058" i="14"/>
  <c r="AG3130" i="14"/>
  <c r="AG3328" i="14"/>
  <c r="AG4992" i="14"/>
  <c r="AA3559" i="14"/>
  <c r="Z3559" i="14"/>
  <c r="AG3559" i="14"/>
  <c r="AA975" i="14"/>
  <c r="Z975" i="14"/>
  <c r="AG975" i="14"/>
  <c r="AA508" i="14"/>
  <c r="Z508" i="14"/>
  <c r="AG508" i="14"/>
  <c r="AG634" i="14"/>
  <c r="AG1396" i="14"/>
  <c r="AG944" i="14"/>
  <c r="AG5711" i="14"/>
  <c r="AG4799" i="14"/>
  <c r="AG2763" i="14"/>
  <c r="AG667" i="14"/>
  <c r="AG3672" i="14"/>
  <c r="AG2116" i="14"/>
  <c r="AE684" i="14"/>
  <c r="AA684" i="14"/>
  <c r="AB684" i="14"/>
  <c r="AA607" i="14"/>
  <c r="Z607" i="14"/>
  <c r="AG607" i="14"/>
  <c r="AG4279" i="14"/>
  <c r="AG1792" i="14"/>
  <c r="Z1792" i="14"/>
  <c r="AA1792" i="14"/>
  <c r="AG5558" i="14"/>
  <c r="AG5641" i="14"/>
  <c r="AG5482" i="14"/>
  <c r="AG3920" i="14"/>
  <c r="AG3610" i="14"/>
  <c r="AG626" i="14"/>
  <c r="AG1589" i="14"/>
  <c r="AG3150" i="14"/>
  <c r="Z3150" i="14"/>
  <c r="AA3150" i="14"/>
  <c r="AG406" i="14"/>
  <c r="AG5362" i="14"/>
  <c r="Z5362" i="14"/>
  <c r="AA5362" i="14"/>
  <c r="AG2922" i="14"/>
  <c r="Z2922" i="14"/>
  <c r="AA2922" i="14"/>
  <c r="AA3169" i="14"/>
  <c r="Z3169" i="14"/>
  <c r="AG3169" i="14"/>
  <c r="AA5118" i="14"/>
  <c r="Z5118" i="14"/>
  <c r="AG5118" i="14"/>
  <c r="AG4354" i="14"/>
  <c r="AG2996" i="14"/>
  <c r="AG5754" i="14"/>
  <c r="Z5754" i="14"/>
  <c r="AA5754" i="14"/>
  <c r="AG1533" i="14"/>
  <c r="Z1533" i="14"/>
  <c r="AA1533" i="14"/>
  <c r="AA2114" i="14"/>
  <c r="Z2114" i="14"/>
  <c r="AG2114" i="14"/>
  <c r="AG2794" i="14"/>
  <c r="Z2794" i="14"/>
  <c r="AA2794" i="14"/>
  <c r="AG3951" i="14"/>
  <c r="Z3951" i="14"/>
  <c r="AA3951" i="14"/>
  <c r="AG2671" i="14"/>
  <c r="AG4640" i="14"/>
  <c r="AG804" i="14"/>
  <c r="AA5080" i="14"/>
  <c r="Z5080" i="14"/>
  <c r="AG5080" i="14"/>
  <c r="AG2245" i="14"/>
  <c r="AG3670" i="14"/>
  <c r="Z3670" i="14"/>
  <c r="AA3670" i="14"/>
  <c r="AG4571" i="14"/>
  <c r="AG5620" i="14"/>
  <c r="Z5620" i="14"/>
  <c r="AA5620" i="14"/>
  <c r="AG3439" i="14"/>
  <c r="AA4664" i="14"/>
  <c r="Z4664" i="14"/>
  <c r="AG4664" i="14"/>
  <c r="AG469" i="14"/>
  <c r="Z469" i="14"/>
  <c r="AA469" i="14"/>
  <c r="AG3267" i="14"/>
  <c r="AG3331" i="14"/>
  <c r="AA5317" i="14"/>
  <c r="Z5317" i="14"/>
  <c r="AG5317" i="14"/>
  <c r="AG5661" i="14"/>
  <c r="AE2692" i="14"/>
  <c r="AB2692" i="14"/>
  <c r="AG1982" i="14"/>
  <c r="AA3134" i="14"/>
  <c r="Z3134" i="14"/>
  <c r="AG3134" i="14"/>
  <c r="AG3816" i="14"/>
  <c r="Z3816" i="14"/>
  <c r="AA3816" i="14"/>
  <c r="AG5765" i="14"/>
  <c r="AE3996" i="14"/>
  <c r="AB3996" i="14"/>
  <c r="AG5519" i="14"/>
  <c r="AG715" i="14"/>
  <c r="AG2385" i="14"/>
  <c r="AG1814" i="14"/>
  <c r="AG1076" i="14"/>
  <c r="AE5676" i="14"/>
  <c r="Z5676" i="14"/>
  <c r="AA5676" i="14"/>
  <c r="AB5676" i="14"/>
  <c r="AB2011" i="14"/>
  <c r="AE2011" i="14"/>
  <c r="AE5771" i="14"/>
  <c r="AB5771" i="14"/>
  <c r="AB3880" i="14"/>
  <c r="AE3880" i="14"/>
  <c r="AB5193" i="14"/>
  <c r="AE5193" i="14"/>
  <c r="AE4515" i="14"/>
  <c r="AB4515" i="14"/>
  <c r="AG2438" i="14"/>
  <c r="AB605" i="14"/>
  <c r="AE605" i="14"/>
  <c r="AG5746" i="14"/>
  <c r="AE733" i="14"/>
  <c r="Z733" i="14"/>
  <c r="AA733" i="14"/>
  <c r="AB733" i="14"/>
  <c r="AB5088" i="14"/>
  <c r="AE5088" i="14"/>
  <c r="AE3562" i="14"/>
  <c r="AB3562" i="14"/>
  <c r="AG5590" i="14"/>
  <c r="AG2580" i="14"/>
  <c r="AA5796" i="14"/>
  <c r="Z5796" i="14"/>
  <c r="AG5796" i="14"/>
  <c r="AE4950" i="14"/>
  <c r="AB4950" i="14"/>
  <c r="AG4180" i="14"/>
  <c r="AG4530" i="14"/>
  <c r="AG4519" i="14"/>
  <c r="AG2403" i="14"/>
  <c r="AG3522" i="14"/>
  <c r="AB2063" i="14"/>
  <c r="AE2063" i="14"/>
  <c r="AG1181" i="14"/>
  <c r="AG5063" i="14"/>
  <c r="AG2216" i="14"/>
  <c r="AG4014" i="14"/>
  <c r="AG4290" i="14"/>
  <c r="AA89" i="14"/>
  <c r="AG2322" i="14"/>
  <c r="AG3633" i="14"/>
  <c r="AG911" i="14"/>
  <c r="AG643" i="14"/>
  <c r="AG5153" i="14"/>
  <c r="AG2286" i="14"/>
  <c r="AG3444" i="14"/>
  <c r="AG4263" i="14"/>
  <c r="AG413" i="14"/>
  <c r="AG2242" i="14"/>
  <c r="AG3269" i="14"/>
  <c r="AA47" i="14"/>
  <c r="AG3442" i="14"/>
  <c r="AG1695" i="14"/>
  <c r="AG3669" i="14"/>
  <c r="AG2488" i="14"/>
  <c r="AG2265" i="14"/>
  <c r="AA104" i="14"/>
  <c r="AG4340" i="14"/>
  <c r="AG5444" i="14"/>
  <c r="AG3879" i="14"/>
  <c r="AG1922" i="14"/>
  <c r="AG821" i="14"/>
  <c r="AG871" i="14"/>
  <c r="AG4735" i="14"/>
  <c r="AG3301" i="14"/>
  <c r="AG2969" i="14"/>
  <c r="AG646" i="14"/>
  <c r="AG2783" i="14"/>
  <c r="AG460" i="14"/>
  <c r="AG1488" i="14"/>
  <c r="AG2477" i="14"/>
  <c r="AG3944" i="14"/>
  <c r="AG483" i="14"/>
  <c r="AG1296" i="14"/>
  <c r="AG3261" i="14"/>
  <c r="Z3261" i="14"/>
  <c r="AA3261" i="14"/>
  <c r="AG1756" i="14"/>
  <c r="AA3204" i="14"/>
  <c r="Z3204" i="14"/>
  <c r="AG3204" i="14"/>
  <c r="AG991" i="14"/>
  <c r="AA180" i="14"/>
  <c r="AG5682" i="14"/>
  <c r="AA5158" i="14"/>
  <c r="Z5158" i="14"/>
  <c r="AG5158" i="14"/>
  <c r="AG2713" i="14"/>
  <c r="AG574" i="14"/>
  <c r="AG4045" i="14"/>
  <c r="Z4045" i="14"/>
  <c r="AA4045" i="14"/>
  <c r="AG817" i="14"/>
  <c r="Z817" i="14"/>
  <c r="AA817" i="14"/>
  <c r="AG3713" i="14"/>
  <c r="Z3713" i="14"/>
  <c r="AA3713" i="14"/>
  <c r="AG5308" i="14"/>
  <c r="AG3900" i="14"/>
  <c r="AG2698" i="14"/>
  <c r="AG997" i="14"/>
  <c r="AG5791" i="14"/>
  <c r="AG1476" i="14"/>
  <c r="AG4858" i="14"/>
  <c r="AG5010" i="14"/>
  <c r="AG2174" i="14"/>
  <c r="AG2273" i="14"/>
  <c r="AB1913" i="14"/>
  <c r="Z1913" i="14"/>
  <c r="AA1913" i="14"/>
  <c r="AE1913" i="14"/>
  <c r="AB570" i="14"/>
  <c r="Z570" i="14"/>
  <c r="AA570" i="14"/>
  <c r="AE570" i="14"/>
  <c r="AG1036" i="14"/>
  <c r="Z1036" i="14"/>
  <c r="AA1036" i="14"/>
  <c r="AB2643" i="14"/>
  <c r="AE2643" i="14"/>
  <c r="AA5413" i="14"/>
  <c r="Z5413" i="14"/>
  <c r="AG5413" i="14"/>
  <c r="AA3841" i="14"/>
  <c r="Z3841" i="14"/>
  <c r="AG3841" i="14"/>
  <c r="AG5279" i="14"/>
  <c r="AG1790" i="14"/>
  <c r="AG3412" i="14"/>
  <c r="AE2516" i="14"/>
  <c r="AB2516" i="14"/>
  <c r="AG4722" i="14"/>
  <c r="AE5083" i="14"/>
  <c r="AB5083" i="14"/>
  <c r="AB2432" i="14"/>
  <c r="AE2432" i="14"/>
  <c r="AG2471" i="14"/>
  <c r="AG4007" i="14"/>
  <c r="Z4007" i="14"/>
  <c r="AA4007" i="14"/>
  <c r="AG1256" i="14"/>
  <c r="AG3405" i="14"/>
  <c r="AE4737" i="14"/>
  <c r="Z4737" i="14"/>
  <c r="AA4737" i="14"/>
  <c r="AB4737" i="14"/>
  <c r="AB1822" i="14"/>
  <c r="AE1822" i="14"/>
  <c r="AG782" i="14"/>
  <c r="AA2764" i="14"/>
  <c r="Z2764" i="14"/>
  <c r="AG2764" i="14"/>
  <c r="AG1862" i="14"/>
  <c r="AG2091" i="14"/>
  <c r="AE3038" i="14"/>
  <c r="AB3038" i="14"/>
  <c r="AG2094" i="14"/>
  <c r="AA2094" i="14"/>
  <c r="AA4812" i="14"/>
  <c r="Z4812" i="14"/>
  <c r="AG4812" i="14"/>
  <c r="AA1099" i="14"/>
  <c r="Z1099" i="14"/>
  <c r="AG1099" i="14"/>
  <c r="AG2589" i="14"/>
  <c r="AG3632" i="14"/>
  <c r="AA605" i="14"/>
  <c r="Z605" i="14"/>
  <c r="AG605" i="14"/>
  <c r="AA2692" i="14"/>
  <c r="Z2692" i="14"/>
  <c r="AG2692" i="14"/>
  <c r="AG3852" i="14"/>
  <c r="AG1702" i="14"/>
  <c r="AG458" i="14"/>
  <c r="AG5457" i="14"/>
  <c r="AG5466" i="14"/>
  <c r="AG917" i="14"/>
  <c r="AG4477" i="14"/>
  <c r="AA339" i="14"/>
  <c r="AG2190" i="14"/>
  <c r="AG3992" i="14"/>
  <c r="AG465" i="14"/>
  <c r="AG1738" i="14"/>
  <c r="AG1722" i="14"/>
  <c r="AG4645" i="14"/>
  <c r="AA9" i="14"/>
  <c r="AG5036" i="14"/>
  <c r="AG5802" i="14"/>
  <c r="AG5200" i="14"/>
  <c r="AG2464" i="14"/>
  <c r="AG753" i="14"/>
  <c r="AG1718" i="14"/>
  <c r="AG2278" i="14"/>
  <c r="AG3885" i="14"/>
  <c r="AA106" i="14"/>
  <c r="AG820" i="14"/>
  <c r="AG3643" i="14"/>
  <c r="AG2130" i="14"/>
  <c r="AG467" i="14"/>
  <c r="AG3810" i="14"/>
  <c r="AG1468" i="14"/>
  <c r="AG2057" i="14"/>
  <c r="AG3310" i="14"/>
  <c r="AG1602" i="14"/>
  <c r="AG2074" i="14"/>
  <c r="AG1317" i="14"/>
  <c r="AG639" i="14"/>
  <c r="AG637" i="14"/>
  <c r="AG4038" i="14"/>
  <c r="Z4038" i="14"/>
  <c r="AA4038" i="14"/>
  <c r="AG395" i="14"/>
  <c r="AG3874" i="14"/>
  <c r="AG2887" i="14"/>
  <c r="AG729" i="14"/>
  <c r="AG2973" i="14"/>
  <c r="AG1746" i="14"/>
  <c r="AG3175" i="14"/>
  <c r="AG611" i="14"/>
  <c r="AG3901" i="14"/>
  <c r="AG2854" i="14"/>
  <c r="AG1650" i="14"/>
  <c r="AG4672" i="14"/>
  <c r="AG3512" i="14"/>
  <c r="AA243" i="14"/>
  <c r="AG3686" i="14"/>
  <c r="AG3019" i="14"/>
  <c r="AG2544" i="14"/>
  <c r="AG3174" i="14"/>
  <c r="AG2933" i="14"/>
  <c r="Z2933" i="14"/>
  <c r="AA2933" i="14"/>
  <c r="AG5049" i="14"/>
  <c r="AG3636" i="14"/>
  <c r="AG2712" i="14"/>
  <c r="AG4617" i="14"/>
  <c r="AG4951" i="14"/>
  <c r="AG4981" i="14"/>
  <c r="AG1027" i="14"/>
  <c r="AG3558" i="14"/>
  <c r="AA322" i="14"/>
  <c r="AG551" i="14"/>
  <c r="AG1700" i="14"/>
  <c r="Z1700" i="14"/>
  <c r="AA1700" i="14"/>
  <c r="AG1073" i="14"/>
  <c r="AG5717" i="14"/>
  <c r="AG4143" i="14"/>
  <c r="AG2122" i="14"/>
  <c r="AG3530" i="14"/>
  <c r="AG2027" i="14"/>
  <c r="AG4220" i="14"/>
  <c r="AG800" i="14"/>
  <c r="AG926" i="14"/>
  <c r="AG869" i="14"/>
  <c r="AG2443" i="14"/>
  <c r="AG1431" i="14"/>
  <c r="Z1431" i="14"/>
  <c r="AA1431" i="14"/>
  <c r="AG2785" i="14"/>
  <c r="Z5453" i="14"/>
  <c r="AG4648" i="14"/>
  <c r="AA262" i="14"/>
  <c r="AG3945" i="14"/>
  <c r="AG5348" i="14"/>
  <c r="AG2781" i="14"/>
  <c r="AG2525" i="14"/>
  <c r="AG3032" i="14"/>
  <c r="AG1078" i="14"/>
  <c r="AG5343" i="14"/>
  <c r="AG4158" i="14"/>
  <c r="AE3690" i="14"/>
  <c r="AB3690" i="14"/>
  <c r="AE2126" i="14"/>
  <c r="Z2126" i="14"/>
  <c r="AA2126" i="14"/>
  <c r="AB2126" i="14"/>
  <c r="AG1819" i="14"/>
  <c r="AG4684" i="14"/>
  <c r="AE1218" i="14"/>
  <c r="Z1218" i="14"/>
  <c r="AA1218" i="14"/>
  <c r="AB1218" i="14"/>
  <c r="AG3664" i="14"/>
  <c r="AG5603" i="14"/>
  <c r="AB4378" i="14"/>
  <c r="Z4378" i="14"/>
  <c r="AA4378" i="14"/>
  <c r="AE4378" i="14"/>
  <c r="AB2035" i="14"/>
  <c r="Z2035" i="14"/>
  <c r="AA2035" i="14"/>
  <c r="AE2035" i="14"/>
  <c r="AE3461" i="14"/>
  <c r="Z3461" i="14"/>
  <c r="AA3461" i="14"/>
  <c r="AB3461" i="14"/>
  <c r="AB5292" i="14"/>
  <c r="Z5292" i="14"/>
  <c r="AA5292" i="14"/>
  <c r="AE5292" i="14"/>
  <c r="AB2430" i="14"/>
  <c r="Z2430" i="14"/>
  <c r="AA2430" i="14"/>
  <c r="AE2430" i="14"/>
  <c r="AE1927" i="14"/>
  <c r="Z1927" i="14"/>
  <c r="AA1927" i="14"/>
  <c r="AB1927" i="14"/>
  <c r="AB5361" i="14"/>
  <c r="Z5361" i="14"/>
  <c r="AA5361" i="14"/>
  <c r="AE5361" i="14"/>
  <c r="AE4511" i="14"/>
  <c r="Z4511" i="14"/>
  <c r="AA4511" i="14"/>
  <c r="AB4511" i="14"/>
  <c r="AE3610" i="14"/>
  <c r="Z3610" i="14"/>
  <c r="AA3610" i="14"/>
  <c r="AB3610" i="14"/>
  <c r="AB3348" i="14"/>
  <c r="Z3348" i="14"/>
  <c r="AA3348" i="14"/>
  <c r="AE3348" i="14"/>
  <c r="AB3506" i="14"/>
  <c r="Z3506" i="14"/>
  <c r="AA3506" i="14"/>
  <c r="AE3506" i="14"/>
  <c r="AG4901" i="14"/>
  <c r="AB381" i="14"/>
  <c r="AE381" i="14"/>
  <c r="AE474" i="14"/>
  <c r="AB474" i="14"/>
  <c r="AG1056" i="14"/>
  <c r="AB732" i="14"/>
  <c r="AE732" i="14"/>
  <c r="AB2197" i="14"/>
  <c r="AE2197" i="14"/>
  <c r="AG4759" i="14"/>
  <c r="AG3914" i="14"/>
  <c r="AG4824" i="14"/>
  <c r="AG1732" i="14"/>
  <c r="AA327" i="14"/>
  <c r="AG3201" i="14"/>
  <c r="AB3200" i="14"/>
  <c r="AE3200" i="14"/>
  <c r="AE768" i="14"/>
  <c r="Z768" i="14"/>
  <c r="AA768" i="14"/>
  <c r="AB768" i="14"/>
  <c r="AB3797" i="14"/>
  <c r="Z3797" i="14"/>
  <c r="AA3797" i="14"/>
  <c r="AE3797" i="14"/>
  <c r="AG2648" i="14"/>
  <c r="AB3429" i="14"/>
  <c r="Z3429" i="14"/>
  <c r="AA3429" i="14"/>
  <c r="AE3429" i="14"/>
  <c r="AE1400" i="14"/>
  <c r="Z1400" i="14"/>
  <c r="AA1400" i="14"/>
  <c r="AB1400" i="14"/>
  <c r="AA350" i="14"/>
  <c r="AE4384" i="14"/>
  <c r="AB4384" i="14"/>
  <c r="AG435" i="14"/>
  <c r="AG1167" i="14"/>
  <c r="Z1167" i="14"/>
  <c r="AA1167" i="14"/>
  <c r="AB2495" i="14"/>
  <c r="Z2495" i="14"/>
  <c r="AA2495" i="14"/>
  <c r="AE2495" i="14"/>
  <c r="AG3540" i="14"/>
  <c r="AG2749" i="14"/>
  <c r="AB1517" i="14"/>
  <c r="Z1517" i="14"/>
  <c r="AA1517" i="14"/>
  <c r="AE1517" i="14"/>
  <c r="AB487" i="14"/>
  <c r="Z487" i="14"/>
  <c r="AA487" i="14"/>
  <c r="AE487" i="14"/>
  <c r="AB1291" i="14"/>
  <c r="AE1291" i="14"/>
  <c r="AG569" i="14"/>
  <c r="AG701" i="14"/>
  <c r="AG4349" i="14"/>
  <c r="AG450" i="14"/>
  <c r="AG5517" i="14"/>
  <c r="AG501" i="14"/>
  <c r="AG3993" i="14"/>
  <c r="AG4231" i="14"/>
  <c r="AG755" i="14"/>
  <c r="AG886" i="14"/>
  <c r="AG780" i="14"/>
  <c r="AG3288" i="14"/>
  <c r="AG5741" i="14"/>
  <c r="AG369" i="14"/>
  <c r="AG2685" i="14"/>
  <c r="AG5052" i="14"/>
  <c r="AG3491" i="14"/>
  <c r="AG1587" i="14"/>
  <c r="AG3421" i="14"/>
  <c r="AG3744" i="14"/>
  <c r="AG4989" i="14"/>
  <c r="AG1815" i="14"/>
  <c r="AG3233" i="14"/>
  <c r="AG4087" i="14"/>
  <c r="AG699" i="14"/>
  <c r="AG1009" i="14"/>
  <c r="AG478" i="14"/>
  <c r="AG4716" i="14"/>
  <c r="AG1962" i="14"/>
  <c r="AG5421" i="14"/>
  <c r="AG2406" i="14"/>
  <c r="AG2072" i="14"/>
  <c r="AG2367" i="14"/>
  <c r="AG3510" i="14"/>
  <c r="AE2320" i="14"/>
  <c r="Z2320" i="14"/>
  <c r="AA2320" i="14"/>
  <c r="AB2320" i="14"/>
  <c r="AG2303" i="14"/>
  <c r="AG1683" i="14"/>
  <c r="AG1641" i="14"/>
  <c r="Z1641" i="14"/>
  <c r="AA1641" i="14"/>
  <c r="AG3277" i="14"/>
  <c r="AG2561" i="14"/>
  <c r="AG5018" i="14"/>
  <c r="AA326" i="14"/>
  <c r="AG763" i="14"/>
  <c r="AG4599" i="14"/>
  <c r="AG1250" i="14"/>
  <c r="AG2196" i="14"/>
  <c r="AG3294" i="14"/>
  <c r="Z3294" i="14"/>
  <c r="AA3294" i="14"/>
  <c r="AG2217" i="14"/>
  <c r="AG671" i="14"/>
  <c r="AG4767" i="14"/>
  <c r="AA317" i="14"/>
  <c r="AG5653" i="14"/>
  <c r="AG627" i="14"/>
  <c r="AG5467" i="14"/>
  <c r="AG3695" i="14"/>
  <c r="AG5247" i="14"/>
  <c r="AG1292" i="14"/>
  <c r="AB5681" i="14"/>
  <c r="Z5681" i="14"/>
  <c r="AA5681" i="14"/>
  <c r="AE5681" i="14"/>
  <c r="AG5026" i="14"/>
  <c r="AG3379" i="14"/>
  <c r="AG3013" i="14"/>
  <c r="AG3620" i="14"/>
  <c r="AG428" i="14"/>
  <c r="AG1452" i="14"/>
  <c r="AB5590" i="14"/>
  <c r="Z5590" i="14"/>
  <c r="AA5590" i="14"/>
  <c r="AE5590" i="14"/>
  <c r="AG4462" i="14"/>
  <c r="AE894" i="14"/>
  <c r="Z894" i="14"/>
  <c r="AA894" i="14"/>
  <c r="AB894" i="14"/>
  <c r="AB1198" i="14"/>
  <c r="AE1198" i="14"/>
  <c r="AE3062" i="14"/>
  <c r="AB3062" i="14"/>
  <c r="AE3220" i="14"/>
  <c r="Z3220" i="14"/>
  <c r="AA3220" i="14"/>
  <c r="AB3220" i="14"/>
  <c r="AG1866" i="14"/>
  <c r="Z1866" i="14"/>
  <c r="AA1866" i="14"/>
  <c r="AG3012" i="14"/>
  <c r="AG2641" i="14"/>
  <c r="AG924" i="14"/>
  <c r="AG5539" i="14"/>
  <c r="AG5461" i="14"/>
  <c r="AG1133" i="14"/>
  <c r="AA201" i="14"/>
  <c r="AG4492" i="14"/>
  <c r="AG4888" i="14"/>
  <c r="AG5483" i="14"/>
  <c r="AA183" i="14"/>
  <c r="AG2271" i="14"/>
  <c r="AG1682" i="14"/>
  <c r="AA145" i="14"/>
  <c r="AG433" i="14"/>
  <c r="AG949" i="14"/>
  <c r="AG3889" i="14"/>
  <c r="Z3889" i="14"/>
  <c r="AA3889" i="14"/>
  <c r="AG4848" i="14"/>
  <c r="AG663" i="14"/>
  <c r="AG5671" i="14"/>
  <c r="AG1114" i="14"/>
  <c r="AG4625" i="14"/>
  <c r="AG5566" i="14"/>
  <c r="AG977" i="14"/>
  <c r="AG3218" i="14"/>
  <c r="AG1265" i="14"/>
  <c r="AG4876" i="14"/>
  <c r="AA131" i="14"/>
  <c r="AG2424" i="14"/>
  <c r="AG2803" i="14"/>
  <c r="AG2364" i="14"/>
  <c r="AG1684" i="14"/>
  <c r="AG3693" i="14"/>
  <c r="AA248" i="14"/>
  <c r="AG2989" i="14"/>
  <c r="AG405" i="14"/>
  <c r="AG1225" i="14"/>
  <c r="AA272" i="14"/>
  <c r="AG1705" i="14"/>
  <c r="AG4602" i="14"/>
  <c r="AG1343" i="14"/>
  <c r="AG360" i="14"/>
  <c r="AG1174" i="14"/>
  <c r="AG3583" i="14"/>
  <c r="AA233" i="14"/>
  <c r="AG2608" i="14"/>
  <c r="AG3434" i="14"/>
  <c r="AG4522" i="14"/>
  <c r="AG2395" i="14"/>
  <c r="AG4174" i="14"/>
  <c r="AG2106" i="14"/>
  <c r="AG1779" i="14"/>
  <c r="AG2739" i="14"/>
  <c r="AG2107" i="14"/>
  <c r="AG1081" i="14"/>
  <c r="AG4801" i="14"/>
  <c r="AG4025" i="14"/>
  <c r="AG3557" i="14"/>
  <c r="AG1933" i="14"/>
  <c r="AG5751" i="14"/>
  <c r="AG2914" i="14"/>
  <c r="AG1206" i="14"/>
  <c r="AG3597" i="14"/>
  <c r="AG5032" i="14"/>
  <c r="AG2201" i="14"/>
  <c r="AG3619" i="14"/>
  <c r="AE5765" i="14"/>
  <c r="Z5765" i="14"/>
  <c r="AA5765" i="14"/>
  <c r="AB5765" i="14"/>
  <c r="AG5123" i="14"/>
  <c r="AE3894" i="14"/>
  <c r="AB3894" i="14"/>
  <c r="AE3699" i="14"/>
  <c r="Z3699" i="14"/>
  <c r="AA3699" i="14"/>
  <c r="AB3699" i="14"/>
  <c r="AG4102" i="14"/>
  <c r="AG396" i="14"/>
  <c r="AG4589" i="14"/>
  <c r="AG2920" i="14"/>
  <c r="AE5746" i="14"/>
  <c r="Z5746" i="14"/>
  <c r="AA5746" i="14"/>
  <c r="AB5746" i="14"/>
  <c r="AE4887" i="14"/>
  <c r="Z4887" i="14"/>
  <c r="AA4887" i="14"/>
  <c r="AB4887" i="14"/>
  <c r="AG1203" i="14"/>
  <c r="Z1203" i="14"/>
  <c r="AA1203" i="14"/>
  <c r="AG4175" i="14"/>
  <c r="AB2438" i="14"/>
  <c r="Z2438" i="14"/>
  <c r="AA2438" i="14"/>
  <c r="AE2438" i="14"/>
  <c r="AE4722" i="14"/>
  <c r="Z4722" i="14"/>
  <c r="AA4722" i="14"/>
  <c r="AB4722" i="14"/>
  <c r="AB657" i="14"/>
  <c r="AE657" i="14"/>
  <c r="AB628" i="14"/>
  <c r="AE628" i="14"/>
  <c r="AG4572" i="14"/>
  <c r="AB1093" i="14"/>
  <c r="AE1093" i="14"/>
  <c r="AG847" i="14"/>
  <c r="AG5510" i="14"/>
  <c r="AG4385" i="14"/>
  <c r="AG3025" i="14"/>
  <c r="Z3025" i="14"/>
  <c r="AA3025" i="14"/>
  <c r="AB686" i="14"/>
  <c r="AE686" i="14"/>
  <c r="AE4720" i="14"/>
  <c r="AB4720" i="14"/>
  <c r="AB4230" i="14"/>
  <c r="AE4230" i="14"/>
  <c r="AB2656" i="14"/>
  <c r="AE2656" i="14"/>
  <c r="AE4823" i="14"/>
  <c r="AB4823" i="14"/>
  <c r="AE1256" i="14"/>
  <c r="Z1256" i="14"/>
  <c r="AA1256" i="14"/>
  <c r="AB1256" i="14"/>
  <c r="AA747" i="14"/>
  <c r="Z747" i="14"/>
  <c r="AG747" i="14"/>
  <c r="AE1260" i="14"/>
  <c r="AB1260" i="14"/>
  <c r="AB1181" i="14"/>
  <c r="Z1181" i="14"/>
  <c r="AA1181" i="14"/>
  <c r="AE1181" i="14"/>
  <c r="AE1370" i="14"/>
  <c r="Z1370" i="14"/>
  <c r="AA1370" i="14"/>
  <c r="AB1370" i="14"/>
  <c r="AG3537" i="14"/>
  <c r="AG4275" i="14"/>
  <c r="AG3753" i="14"/>
  <c r="Z3706" i="14"/>
  <c r="AG4327" i="14"/>
  <c r="AG5207" i="14"/>
  <c r="AG996" i="14"/>
  <c r="AA187" i="14"/>
  <c r="AG2507" i="14"/>
  <c r="AG5660" i="14"/>
  <c r="AG519" i="14"/>
  <c r="AA238" i="14"/>
  <c r="AG3984" i="14"/>
  <c r="AG4836" i="14"/>
  <c r="AG659" i="14"/>
  <c r="AG545" i="14"/>
  <c r="AG1360" i="14"/>
  <c r="AG2527" i="14"/>
  <c r="AG629" i="14"/>
  <c r="AG633" i="14"/>
  <c r="Z633" i="14"/>
  <c r="AA633" i="14"/>
  <c r="AG2565" i="14"/>
  <c r="AG2696" i="14"/>
  <c r="AG3838" i="14"/>
  <c r="AG486" i="14"/>
  <c r="AG1262" i="14"/>
  <c r="AG4754" i="14"/>
  <c r="AA127" i="14"/>
  <c r="AG4287" i="14"/>
  <c r="AG2935" i="14"/>
  <c r="AG2213" i="14"/>
  <c r="AG3371" i="14"/>
  <c r="AG1887" i="14"/>
  <c r="AG5338" i="14"/>
  <c r="AG4994" i="14"/>
  <c r="AG4534" i="14"/>
  <c r="AG3184" i="14"/>
  <c r="AG430" i="14"/>
  <c r="AG1935" i="14"/>
  <c r="AG1951" i="14"/>
  <c r="AG5649" i="14"/>
  <c r="AG5282" i="14"/>
  <c r="AG3063" i="14"/>
  <c r="AG5673" i="14"/>
  <c r="AG1836" i="14"/>
  <c r="AG5363" i="14"/>
  <c r="AG2993" i="14"/>
  <c r="AG2442" i="14"/>
  <c r="AG4300" i="14"/>
  <c r="AG3133" i="14"/>
  <c r="AG670" i="14"/>
  <c r="AG4009" i="14"/>
  <c r="AG5722" i="14"/>
  <c r="AG5494" i="14"/>
  <c r="AG1600" i="14"/>
  <c r="AG1194" i="14"/>
  <c r="AG4425" i="14"/>
  <c r="AG5202" i="14"/>
  <c r="AG2492" i="14"/>
  <c r="AG5239" i="14"/>
  <c r="AA328" i="14"/>
  <c r="AG516" i="14"/>
  <c r="AG3552" i="14"/>
  <c r="AG4741" i="14"/>
  <c r="AG5344" i="14"/>
  <c r="AG4147" i="14"/>
  <c r="AG1800" i="14"/>
  <c r="AG5161" i="14"/>
  <c r="AG4151" i="14"/>
  <c r="AG5177" i="14"/>
  <c r="AG1086" i="14"/>
  <c r="AG5772" i="14"/>
  <c r="AG5351" i="14"/>
  <c r="AG2966" i="14"/>
  <c r="AG1082" i="14"/>
  <c r="AG2591" i="14"/>
  <c r="AG420" i="14"/>
  <c r="AG1744" i="14"/>
  <c r="AA5397" i="14"/>
  <c r="Z5397" i="14"/>
  <c r="AG5397" i="14"/>
  <c r="AG3082" i="14"/>
  <c r="AG3957" i="14"/>
  <c r="AG3772" i="14"/>
  <c r="AG3056" i="14"/>
  <c r="AA158" i="14"/>
  <c r="AG5053" i="14"/>
  <c r="AG549" i="14"/>
  <c r="AG3867" i="14"/>
  <c r="AG4072" i="14"/>
  <c r="AG3433" i="14"/>
  <c r="AG1367" i="14"/>
  <c r="AG2897" i="14"/>
  <c r="AG1338" i="14"/>
  <c r="AG1636" i="14"/>
  <c r="AG741" i="14"/>
  <c r="AG2974" i="14"/>
  <c r="AG2470" i="14"/>
  <c r="AG1625" i="14"/>
  <c r="AG4883" i="14"/>
  <c r="AA141" i="14"/>
  <c r="AG2870" i="14"/>
  <c r="AG443" i="14"/>
  <c r="AG1478" i="14"/>
  <c r="AG2142" i="14"/>
  <c r="AG1207" i="14"/>
  <c r="AG4241" i="14"/>
  <c r="AG3617" i="14"/>
  <c r="AE2503" i="14"/>
  <c r="AB2503" i="14"/>
  <c r="AG5640" i="14"/>
  <c r="AG3380" i="14"/>
  <c r="AB2471" i="14"/>
  <c r="Z2471" i="14"/>
  <c r="AA2471" i="14"/>
  <c r="AE2471" i="14"/>
  <c r="AE2548" i="14"/>
  <c r="AB2548" i="14"/>
  <c r="AB3017" i="14"/>
  <c r="AE3017" i="14"/>
  <c r="AB1855" i="14"/>
  <c r="Z1855" i="14"/>
  <c r="AA1855" i="14"/>
  <c r="AE1855" i="14"/>
  <c r="AG4432" i="14"/>
  <c r="AB1160" i="14"/>
  <c r="AE1160" i="14"/>
  <c r="AG676" i="14"/>
  <c r="AG2058" i="14"/>
  <c r="Z2058" i="14"/>
  <c r="AA2058" i="14"/>
  <c r="AA2656" i="14"/>
  <c r="Z2656" i="14"/>
  <c r="AG2656" i="14"/>
  <c r="AG4223" i="14"/>
  <c r="AA731" i="14"/>
  <c r="Z731" i="14"/>
  <c r="AG731" i="14"/>
  <c r="AA4765" i="14"/>
  <c r="Z4765" i="14"/>
  <c r="AG4765" i="14"/>
  <c r="AG2162" i="14"/>
  <c r="AG3942" i="14"/>
  <c r="AG1239" i="14"/>
  <c r="Z1239" i="14"/>
  <c r="AA1239" i="14"/>
  <c r="AA3516" i="14"/>
  <c r="Z3516" i="14"/>
  <c r="AG3516" i="14"/>
  <c r="AG4975" i="14"/>
  <c r="AA4384" i="14"/>
  <c r="Z4384" i="14"/>
  <c r="AG4384" i="14"/>
  <c r="AG4305" i="14"/>
  <c r="Z4305" i="14"/>
  <c r="AA4305" i="14"/>
  <c r="AG1893" i="14"/>
  <c r="AG1801" i="14"/>
  <c r="AG1383" i="14"/>
  <c r="AB1046" i="14"/>
  <c r="AE1046" i="14"/>
  <c r="AG4048" i="14"/>
  <c r="Z4048" i="14"/>
  <c r="AA4048" i="14"/>
  <c r="AE4661" i="14"/>
  <c r="AB4661" i="14"/>
  <c r="AG5323" i="14"/>
  <c r="AB4964" i="14"/>
  <c r="AE4964" i="14"/>
  <c r="AE5022" i="14"/>
  <c r="Z5022" i="14"/>
  <c r="AA5022" i="14"/>
  <c r="AB5022" i="14"/>
  <c r="AE3831" i="14"/>
  <c r="AB3831" i="14"/>
  <c r="AG1002" i="14"/>
  <c r="AB4032" i="14"/>
  <c r="AE4032" i="14"/>
  <c r="AB2592" i="14"/>
  <c r="AE2592" i="14"/>
  <c r="AB2310" i="14"/>
  <c r="AE2310" i="14"/>
  <c r="AE2182" i="14"/>
  <c r="AB2182" i="14"/>
  <c r="AB5377" i="14"/>
  <c r="AE5377" i="14"/>
  <c r="AB3434" i="14"/>
  <c r="Z3434" i="14"/>
  <c r="AA3434" i="14"/>
  <c r="AE3434" i="14"/>
  <c r="AG4984" i="14"/>
  <c r="AE1982" i="14"/>
  <c r="Z1982" i="14"/>
  <c r="AA1982" i="14"/>
  <c r="AB1982" i="14"/>
  <c r="AG713" i="14"/>
  <c r="AE5469" i="14"/>
  <c r="Z5469" i="14"/>
  <c r="AA5469" i="14"/>
  <c r="AB5469" i="14"/>
  <c r="AE4598" i="14"/>
  <c r="AB4598" i="14"/>
  <c r="AG4202" i="14"/>
  <c r="AE4122" i="14"/>
  <c r="AB4122" i="14"/>
  <c r="AE974" i="14"/>
  <c r="AB974" i="14"/>
  <c r="AB3704" i="14"/>
  <c r="AE3704" i="14"/>
  <c r="AB2684" i="14"/>
  <c r="AE2684" i="14"/>
  <c r="AE5319" i="14"/>
  <c r="AB5319" i="14"/>
  <c r="AG2879" i="14"/>
  <c r="AG2509" i="14"/>
  <c r="AB1412" i="14"/>
  <c r="Z1412" i="14"/>
  <c r="AA1412" i="14"/>
  <c r="AE1412" i="14"/>
  <c r="AB1972" i="14"/>
  <c r="AE1972" i="14"/>
  <c r="AG2078" i="14"/>
  <c r="AB849" i="14"/>
  <c r="Z849" i="14"/>
  <c r="AA849" i="14"/>
  <c r="AE849" i="14"/>
  <c r="AE1039" i="14"/>
  <c r="Z1039" i="14"/>
  <c r="AA1039" i="14"/>
  <c r="AB1039" i="14"/>
  <c r="AB3049" i="14"/>
  <c r="AE3049" i="14"/>
  <c r="AE1065" i="14"/>
  <c r="AB1065" i="14"/>
  <c r="AE3234" i="14"/>
  <c r="AB3234" i="14"/>
  <c r="AG2577" i="14"/>
  <c r="AA4580" i="14"/>
  <c r="Z4580" i="14"/>
  <c r="AG4580" i="14"/>
  <c r="AE5674" i="14"/>
  <c r="Z5674" i="14"/>
  <c r="AA5674" i="14"/>
  <c r="AB5674" i="14"/>
  <c r="AE4025" i="14"/>
  <c r="Z4025" i="14"/>
  <c r="AA4025" i="14"/>
  <c r="AB4025" i="14"/>
  <c r="AG5755" i="14"/>
  <c r="AG4626" i="14"/>
  <c r="AG1154" i="14"/>
  <c r="AB4691" i="14"/>
  <c r="AE4691" i="14"/>
  <c r="AE2580" i="14"/>
  <c r="Z2580" i="14"/>
  <c r="AA2580" i="14"/>
  <c r="AB2580" i="14"/>
  <c r="AE591" i="14"/>
  <c r="AB591" i="14"/>
  <c r="AB3627" i="14"/>
  <c r="Z3627" i="14"/>
  <c r="AA3627" i="14"/>
  <c r="AE3627" i="14"/>
  <c r="AE4868" i="14"/>
  <c r="AB4868" i="14"/>
  <c r="AG5643" i="14"/>
  <c r="AG2611" i="14"/>
  <c r="AG2307" i="14"/>
  <c r="AG3923" i="14"/>
  <c r="AG1484" i="14"/>
  <c r="AA118" i="14"/>
  <c r="AG2104" i="14"/>
  <c r="Z2104" i="14"/>
  <c r="AA2104" i="14"/>
  <c r="AG909" i="14"/>
  <c r="Z909" i="14"/>
  <c r="AA909" i="14"/>
  <c r="AG5573" i="14"/>
  <c r="AG2050" i="14"/>
  <c r="AG3525" i="14"/>
  <c r="AG3698" i="14"/>
  <c r="AA4730" i="14"/>
  <c r="Z4730" i="14"/>
  <c r="AG4730" i="14"/>
  <c r="AG2371" i="14"/>
  <c r="Z2371" i="14"/>
  <c r="AA2371" i="14"/>
  <c r="AA5025" i="14"/>
  <c r="Z5025" i="14"/>
  <c r="AG5025" i="14"/>
  <c r="AG1588" i="14"/>
  <c r="AG5235" i="14"/>
  <c r="AG2998" i="14"/>
  <c r="AG5193" i="14"/>
  <c r="Z5193" i="14"/>
  <c r="AA5193" i="14"/>
  <c r="AG1213" i="14"/>
  <c r="AG1775" i="14"/>
  <c r="Z4058" i="14"/>
  <c r="Z2094" i="14"/>
  <c r="AG1741" i="14"/>
  <c r="AG1730" i="14"/>
  <c r="AA5106" i="14"/>
  <c r="Z5106" i="14"/>
  <c r="AG5106" i="14"/>
  <c r="AG3197" i="14"/>
  <c r="AG408" i="14"/>
  <c r="AA2432" i="14"/>
  <c r="Z2432" i="14"/>
  <c r="AG2432" i="14"/>
  <c r="AG503" i="14"/>
  <c r="AB5539" i="14"/>
  <c r="AA5539" i="14"/>
  <c r="AE5539" i="14"/>
  <c r="AA3605" i="14"/>
  <c r="Z3605" i="14"/>
  <c r="AG3605" i="14"/>
  <c r="AA4823" i="14"/>
  <c r="Z4823" i="14"/>
  <c r="AG4823" i="14"/>
  <c r="AG5611" i="14"/>
  <c r="Z5611" i="14"/>
  <c r="AA5611" i="14"/>
  <c r="AG2053" i="14"/>
  <c r="AG4950" i="14"/>
  <c r="Z4950" i="14"/>
  <c r="AA4950" i="14"/>
  <c r="AG3795" i="14"/>
  <c r="AG2883" i="14"/>
  <c r="AG2893" i="14"/>
  <c r="AG4266" i="14"/>
  <c r="AG4235" i="14"/>
  <c r="AG945" i="14"/>
  <c r="AG2919" i="14"/>
  <c r="AA400" i="14"/>
  <c r="Z400" i="14"/>
  <c r="AG400" i="14"/>
  <c r="AG3239" i="14"/>
  <c r="AG2326" i="14"/>
  <c r="AG2980" i="14"/>
  <c r="AG4036" i="14"/>
  <c r="AG2585" i="14"/>
  <c r="AG3859" i="14"/>
  <c r="AG5437" i="14"/>
  <c r="AG5355" i="14"/>
  <c r="AG5798" i="14"/>
  <c r="AG3264" i="14"/>
  <c r="AG2699" i="14"/>
  <c r="AG976" i="14"/>
  <c r="AG4621" i="14"/>
  <c r="AB3082" i="14"/>
  <c r="Z3082" i="14"/>
  <c r="AA3082" i="14"/>
  <c r="AE3082" i="14"/>
  <c r="AE4470" i="14"/>
  <c r="Z4470" i="14"/>
  <c r="AA4470" i="14"/>
  <c r="AB4470" i="14"/>
  <c r="AE4354" i="14"/>
  <c r="Z4354" i="14"/>
  <c r="AA4354" i="14"/>
  <c r="AB4354" i="14"/>
  <c r="AG952" i="14"/>
  <c r="AG4439" i="14"/>
  <c r="AG1261" i="14"/>
  <c r="AG378" i="14"/>
  <c r="Z378" i="14"/>
  <c r="AA378" i="14"/>
  <c r="AG5771" i="14"/>
  <c r="Z5771" i="14"/>
  <c r="AA5771" i="14"/>
  <c r="AE4062" i="14"/>
  <c r="Z4062" i="14"/>
  <c r="AA4062" i="14"/>
  <c r="AB4062" i="14"/>
  <c r="AE3763" i="14"/>
  <c r="Z3763" i="14"/>
  <c r="AA3763" i="14"/>
  <c r="AB3763" i="14"/>
  <c r="AE5647" i="14"/>
  <c r="Z5647" i="14"/>
  <c r="AA5647" i="14"/>
  <c r="AB5647" i="14"/>
  <c r="AB3623" i="14"/>
  <c r="Z3623" i="14"/>
  <c r="AA3623" i="14"/>
  <c r="AE3623" i="14"/>
  <c r="AB5789" i="14"/>
  <c r="AE5789" i="14"/>
  <c r="AG2953" i="14"/>
  <c r="AG4678" i="14"/>
  <c r="AA2516" i="14"/>
  <c r="Z2516" i="14"/>
  <c r="AG2516" i="14"/>
  <c r="AE1176" i="14"/>
  <c r="AB1176" i="14"/>
  <c r="AG2782" i="14"/>
  <c r="AE4433" i="14"/>
  <c r="Z4433" i="14"/>
  <c r="AA4433" i="14"/>
  <c r="AB4433" i="14"/>
  <c r="AE5376" i="14"/>
  <c r="AB5376" i="14"/>
  <c r="AB1158" i="14"/>
  <c r="AE1158" i="14"/>
  <c r="AB823" i="14"/>
  <c r="AE823" i="14"/>
  <c r="AE405" i="14"/>
  <c r="Z405" i="14"/>
  <c r="AA405" i="14"/>
  <c r="AB405" i="14"/>
  <c r="AB4841" i="14"/>
  <c r="Z4841" i="14"/>
  <c r="AA4841" i="14"/>
  <c r="AE4841" i="14"/>
  <c r="AB782" i="14"/>
  <c r="Z782" i="14"/>
  <c r="AA782" i="14"/>
  <c r="AE782" i="14"/>
  <c r="AB1171" i="14"/>
  <c r="AE1171" i="14"/>
  <c r="AB3829" i="14"/>
  <c r="Z3829" i="14"/>
  <c r="AA3829" i="14"/>
  <c r="AE3829" i="14"/>
  <c r="AA3562" i="14"/>
  <c r="Z3562" i="14"/>
  <c r="AG3562" i="14"/>
  <c r="AG3296" i="14"/>
  <c r="Z3296" i="14"/>
  <c r="AA3296" i="14"/>
  <c r="AE5791" i="14"/>
  <c r="Z5791" i="14"/>
  <c r="AA5791" i="14"/>
  <c r="AB5791" i="14"/>
  <c r="AG1135" i="14"/>
  <c r="AA2929" i="14"/>
  <c r="Z2929" i="14"/>
  <c r="AG2929" i="14"/>
  <c r="AG1596" i="14"/>
  <c r="AG3745" i="14"/>
  <c r="Z3745" i="14"/>
  <c r="AA3745" i="14"/>
  <c r="AG3373" i="14"/>
  <c r="AG5048" i="14"/>
  <c r="AE3942" i="14"/>
  <c r="Z3942" i="14"/>
  <c r="AA3942" i="14"/>
  <c r="AB3942" i="14"/>
  <c r="AG1850" i="14"/>
  <c r="AG3422" i="14"/>
  <c r="AA5189" i="14"/>
  <c r="Z5189" i="14"/>
  <c r="AG5189" i="14"/>
  <c r="AG5745" i="14"/>
  <c r="AG3089" i="14"/>
  <c r="AG980" i="14"/>
  <c r="AG5178" i="14"/>
  <c r="AG5726" i="14"/>
  <c r="AG2483" i="14"/>
  <c r="AB1815" i="14"/>
  <c r="Z1815" i="14"/>
  <c r="AA1815" i="14"/>
  <c r="AE1815" i="14"/>
  <c r="AE513" i="14"/>
  <c r="AB513" i="14"/>
  <c r="AE2637" i="14"/>
  <c r="AB2637" i="14"/>
  <c r="AA4954" i="14"/>
  <c r="Z4954" i="14"/>
  <c r="AG4954" i="14"/>
  <c r="AG914" i="14"/>
  <c r="AB3613" i="14"/>
  <c r="AE3613" i="14"/>
  <c r="AE2488" i="14"/>
  <c r="Z2488" i="14"/>
  <c r="AA2488" i="14"/>
  <c r="AB2488" i="14"/>
  <c r="AB1607" i="14"/>
  <c r="Z1607" i="14"/>
  <c r="AA1607" i="14"/>
  <c r="AE1607" i="14"/>
  <c r="AB5323" i="14"/>
  <c r="Z5323" i="14"/>
  <c r="AA5323" i="14"/>
  <c r="AE5323" i="14"/>
  <c r="AE5671" i="14"/>
  <c r="Z5671" i="14"/>
  <c r="AA5671" i="14"/>
  <c r="AB5671" i="14"/>
  <c r="AE2815" i="14"/>
  <c r="AB2815" i="14"/>
  <c r="AE1882" i="14"/>
  <c r="AB1882" i="14"/>
  <c r="AE3394" i="14"/>
  <c r="AB3394" i="14"/>
  <c r="AA1822" i="14"/>
  <c r="Z1822" i="14"/>
  <c r="AG1822" i="14"/>
  <c r="AB2136" i="14"/>
  <c r="AE2136" i="14"/>
  <c r="AB1741" i="14"/>
  <c r="Z1741" i="14"/>
  <c r="AA1741" i="14"/>
  <c r="AE1741" i="14"/>
  <c r="AE692" i="14"/>
  <c r="AB692" i="14"/>
  <c r="AG5331" i="14"/>
  <c r="AG495" i="14"/>
  <c r="AG3493" i="14"/>
  <c r="AB3731" i="14"/>
  <c r="AE3731" i="14"/>
  <c r="AG1004" i="14"/>
  <c r="AE5280" i="14"/>
  <c r="AB5280" i="14"/>
  <c r="AB5465" i="14"/>
  <c r="AE5465" i="14"/>
  <c r="AB2419" i="14"/>
  <c r="AE2419" i="14"/>
  <c r="AB4766" i="14"/>
  <c r="AE4766" i="14"/>
  <c r="AB2215" i="14"/>
  <c r="AE2215" i="14"/>
  <c r="AB2509" i="14"/>
  <c r="Z2509" i="14"/>
  <c r="AA2509" i="14"/>
  <c r="AE2509" i="14"/>
  <c r="AE3712" i="14"/>
  <c r="AB3712" i="14"/>
  <c r="AE1248" i="14"/>
  <c r="Z1248" i="14"/>
  <c r="AA1248" i="14"/>
  <c r="AB1248" i="14"/>
  <c r="AB2078" i="14"/>
  <c r="Z2078" i="14"/>
  <c r="AA2078" i="14"/>
  <c r="AE2078" i="14"/>
  <c r="AB4223" i="14"/>
  <c r="Z4223" i="14"/>
  <c r="AA4223" i="14"/>
  <c r="AE4223" i="14"/>
  <c r="AE822" i="14"/>
  <c r="Z822" i="14"/>
  <c r="AA822" i="14"/>
  <c r="AB822" i="14"/>
  <c r="AB4244" i="14"/>
  <c r="AE4244" i="14"/>
  <c r="AG4085" i="14"/>
  <c r="AG4652" i="14"/>
  <c r="AG4797" i="14"/>
  <c r="AG2987" i="14"/>
  <c r="AG2077" i="14"/>
  <c r="AG4238" i="14"/>
  <c r="AE580" i="14"/>
  <c r="AB580" i="14"/>
  <c r="AG596" i="14"/>
  <c r="AG3038" i="14"/>
  <c r="Z3038" i="14"/>
  <c r="AA3038" i="14"/>
  <c r="AA57" i="14"/>
  <c r="AG3214" i="14"/>
  <c r="AA5732" i="14"/>
  <c r="Z5732" i="14"/>
  <c r="AG5732" i="14"/>
  <c r="AG971" i="14"/>
  <c r="AG3084" i="14"/>
  <c r="AE2021" i="14"/>
  <c r="Z2021" i="14"/>
  <c r="AA2021" i="14"/>
  <c r="AB2021" i="14"/>
  <c r="AG790" i="14"/>
  <c r="Z790" i="14"/>
  <c r="AA790" i="14"/>
  <c r="AG3172" i="14"/>
  <c r="Z3172" i="14"/>
  <c r="AA3172" i="14"/>
  <c r="AG2279" i="14"/>
  <c r="Z2279" i="14"/>
  <c r="AA2279" i="14"/>
  <c r="AG5083" i="14"/>
  <c r="Z5083" i="14"/>
  <c r="AA5083" i="14"/>
  <c r="AA3835" i="14"/>
  <c r="Z3835" i="14"/>
  <c r="AG3835" i="14"/>
  <c r="AG491" i="14"/>
  <c r="AG3733" i="14"/>
  <c r="AG3062" i="14"/>
  <c r="Z3062" i="14"/>
  <c r="AA3062" i="14"/>
  <c r="AG1900" i="14"/>
  <c r="AA2643" i="14"/>
  <c r="Z2643" i="14"/>
  <c r="AG2643" i="14"/>
  <c r="AA2136" i="14"/>
  <c r="Z2136" i="14"/>
  <c r="AG2136" i="14"/>
  <c r="AG4919" i="14"/>
  <c r="AG872" i="14"/>
  <c r="AA2479" i="14"/>
  <c r="Z2479" i="14"/>
  <c r="AG2479" i="14"/>
  <c r="AG3635" i="14"/>
  <c r="Z4027" i="14"/>
  <c r="AA960" i="14"/>
  <c r="Z960" i="14"/>
  <c r="AG960" i="14"/>
  <c r="AA4244" i="14"/>
  <c r="Z4244" i="14"/>
  <c r="AG4244" i="14"/>
  <c r="AG1258" i="14"/>
  <c r="Z1258" i="14"/>
  <c r="AA1258" i="14"/>
  <c r="AG1404" i="14"/>
  <c r="AG4291" i="14"/>
  <c r="Z4291" i="14"/>
  <c r="AA4291" i="14"/>
  <c r="AG3517" i="14"/>
  <c r="AA2548" i="14"/>
  <c r="Z2548" i="14"/>
  <c r="AG2548" i="14"/>
  <c r="AA4298" i="14"/>
  <c r="Z4298" i="14"/>
  <c r="AG4298" i="14"/>
  <c r="AG1882" i="14"/>
  <c r="Z1882" i="14"/>
  <c r="AA1882" i="14"/>
  <c r="AG3588" i="14"/>
  <c r="Z3588" i="14"/>
  <c r="AA3588" i="14"/>
  <c r="AG1257" i="14"/>
  <c r="AB3520" i="14"/>
  <c r="AE3520" i="14"/>
  <c r="AG1146" i="14"/>
  <c r="AG4155" i="14"/>
  <c r="AG4328" i="14"/>
  <c r="AG5392" i="14"/>
  <c r="AG2172" i="14"/>
  <c r="AA312" i="14"/>
  <c r="AG585" i="14"/>
  <c r="AG2468" i="14"/>
  <c r="AG5290" i="14"/>
  <c r="AA657" i="14"/>
  <c r="Z657" i="14"/>
  <c r="AG657" i="14"/>
  <c r="AG383" i="14"/>
  <c r="AA4532" i="14"/>
  <c r="Z4532" i="14"/>
  <c r="AG4532" i="14"/>
  <c r="AG3767" i="14"/>
  <c r="AG2564" i="14"/>
  <c r="AA3793" i="14"/>
  <c r="Z3793" i="14"/>
  <c r="AG3793" i="14"/>
  <c r="AG1413" i="14"/>
  <c r="AG1144" i="14"/>
  <c r="Z1144" i="14"/>
  <c r="AA1144" i="14"/>
  <c r="AG2526" i="14"/>
  <c r="Z2526" i="14"/>
  <c r="AA2526" i="14"/>
  <c r="AG5265" i="14"/>
  <c r="AG3690" i="14"/>
  <c r="Z3690" i="14"/>
  <c r="AA3690" i="14"/>
  <c r="AG604" i="14"/>
  <c r="AG5386" i="14"/>
  <c r="AG4166" i="14"/>
  <c r="AG4401" i="14"/>
  <c r="AG3389" i="14"/>
  <c r="AG5752" i="14"/>
  <c r="AG5508" i="14"/>
  <c r="AG3113" i="14"/>
  <c r="AG902" i="14"/>
  <c r="AG1952" i="14"/>
  <c r="AG5474" i="14"/>
  <c r="AG3159" i="14"/>
  <c r="AE3107" i="14"/>
  <c r="AB3107" i="14"/>
  <c r="AG411" i="14"/>
  <c r="AG1106" i="14"/>
  <c r="Z1106" i="14"/>
  <c r="AA1106" i="14"/>
  <c r="AG3586" i="14"/>
  <c r="AG5690" i="14"/>
  <c r="AG4768" i="14"/>
  <c r="AG4389" i="14"/>
  <c r="AE5262" i="14"/>
  <c r="AB5262" i="14"/>
  <c r="AE1717" i="14"/>
  <c r="AB1717" i="14"/>
  <c r="AE4702" i="14"/>
  <c r="AB4702" i="14"/>
  <c r="AG2390" i="14"/>
  <c r="AG4499" i="14"/>
  <c r="AG4177" i="14"/>
  <c r="AA4122" i="14"/>
  <c r="Z4122" i="14"/>
  <c r="AG4122" i="14"/>
  <c r="AG5324" i="14"/>
  <c r="AB4069" i="14"/>
  <c r="AE4069" i="14"/>
  <c r="AE5640" i="14"/>
  <c r="Z5640" i="14"/>
  <c r="AA5640" i="14"/>
  <c r="AB5640" i="14"/>
  <c r="AB1164" i="14"/>
  <c r="AE1164" i="14"/>
  <c r="AE5288" i="14"/>
  <c r="AB5288" i="14"/>
  <c r="AG2923" i="14"/>
  <c r="AG3837" i="14"/>
  <c r="AG5548" i="14"/>
  <c r="AG5097" i="14"/>
  <c r="AB4386" i="14"/>
  <c r="AE4386" i="14"/>
  <c r="AE491" i="14"/>
  <c r="Z491" i="14"/>
  <c r="AA491" i="14"/>
  <c r="AB491" i="14"/>
  <c r="AE5464" i="14"/>
  <c r="Z5464" i="14"/>
  <c r="AA5464" i="14"/>
  <c r="AB5464" i="14"/>
  <c r="AG718" i="14"/>
  <c r="AB2017" i="14"/>
  <c r="Z2017" i="14"/>
  <c r="AA2017" i="14"/>
  <c r="AE2017" i="14"/>
  <c r="AE5449" i="14"/>
  <c r="AB5449" i="14"/>
  <c r="AE368" i="14"/>
  <c r="Z368" i="14"/>
  <c r="AA368" i="14"/>
  <c r="AB368" i="14"/>
  <c r="AB840" i="14"/>
  <c r="Z840" i="14"/>
  <c r="AA840" i="14"/>
  <c r="AE840" i="14"/>
  <c r="AB370" i="14"/>
  <c r="Z370" i="14"/>
  <c r="AA370" i="14"/>
  <c r="AE370" i="14"/>
  <c r="AE1131" i="14"/>
  <c r="Z1131" i="14"/>
  <c r="AA1131" i="14"/>
  <c r="AB1131" i="14"/>
  <c r="AB4663" i="14"/>
  <c r="Z4663" i="14"/>
  <c r="AA4663" i="14"/>
  <c r="AE4663" i="14"/>
  <c r="AB1442" i="14"/>
  <c r="Z1442" i="14"/>
  <c r="AA1442" i="14"/>
  <c r="AE1442" i="14"/>
  <c r="AB3071" i="14"/>
  <c r="AE3071" i="14"/>
  <c r="AE5587" i="14"/>
  <c r="AB5587" i="14"/>
  <c r="AE1721" i="14"/>
  <c r="Z1721" i="14"/>
  <c r="AA1721" i="14"/>
  <c r="AB1721" i="14"/>
  <c r="AB3477" i="14"/>
  <c r="Z3477" i="14"/>
  <c r="AA3477" i="14"/>
  <c r="AE3477" i="14"/>
  <c r="AB2422" i="14"/>
  <c r="AE2422" i="14"/>
  <c r="AB2535" i="14"/>
  <c r="AE2535" i="14"/>
  <c r="AE2840" i="14"/>
  <c r="AB2840" i="14"/>
  <c r="AE4412" i="14"/>
  <c r="Z4412" i="14"/>
  <c r="AA4412" i="14"/>
  <c r="AB4412" i="14"/>
  <c r="AG2004" i="14"/>
  <c r="AE4808" i="14"/>
  <c r="Z4808" i="14"/>
  <c r="AA4808" i="14"/>
  <c r="AB4808" i="14"/>
  <c r="AE1523" i="14"/>
  <c r="AB1523" i="14"/>
  <c r="AB1004" i="14"/>
  <c r="Z1004" i="14"/>
  <c r="AA1004" i="14"/>
  <c r="AE1004" i="14"/>
  <c r="AB3358" i="14"/>
  <c r="AE3358" i="14"/>
  <c r="AE656" i="14"/>
  <c r="Z656" i="14"/>
  <c r="AA656" i="14"/>
  <c r="AB656" i="14"/>
  <c r="AB1343" i="14"/>
  <c r="Z1343" i="14"/>
  <c r="AA1343" i="14"/>
  <c r="AE1343" i="14"/>
  <c r="AE407" i="14"/>
  <c r="Z407" i="14"/>
  <c r="AA407" i="14"/>
  <c r="AB407" i="14"/>
  <c r="AB3844" i="14"/>
  <c r="Z3844" i="14"/>
  <c r="AA3844" i="14"/>
  <c r="AE3844" i="14"/>
  <c r="AE2745" i="14"/>
  <c r="Z2745" i="14"/>
  <c r="AA2745" i="14"/>
  <c r="AB2745" i="14"/>
  <c r="AB1546" i="14"/>
  <c r="Z1546" i="14"/>
  <c r="AA1546" i="14"/>
  <c r="AE1546" i="14"/>
  <c r="AB1596" i="14"/>
  <c r="Z1596" i="14"/>
  <c r="AA1596" i="14"/>
  <c r="AE1596" i="14"/>
  <c r="AE1786" i="14"/>
  <c r="AB1786" i="14"/>
  <c r="AE2222" i="14"/>
  <c r="AB2222" i="14"/>
  <c r="AG3242" i="14"/>
  <c r="AB2659" i="14"/>
  <c r="AE2659" i="14"/>
  <c r="AG5707" i="14"/>
  <c r="AG2260" i="14"/>
  <c r="AG3915" i="14"/>
  <c r="AB2673" i="14"/>
  <c r="Z2673" i="14"/>
  <c r="AA2673" i="14"/>
  <c r="AE2673" i="14"/>
  <c r="AE4238" i="14"/>
  <c r="Z4238" i="14"/>
  <c r="AA4238" i="14"/>
  <c r="AB4238" i="14"/>
  <c r="AE2372" i="14"/>
  <c r="AB2372" i="14"/>
  <c r="AB1594" i="14"/>
  <c r="Z1594" i="14"/>
  <c r="AA1594" i="14"/>
  <c r="AE1594" i="14"/>
  <c r="AA172" i="14"/>
  <c r="AG5584" i="14"/>
  <c r="AG754" i="14"/>
  <c r="AG4284" i="14"/>
  <c r="AG3073" i="14"/>
  <c r="AG3629" i="14"/>
  <c r="AG4200" i="14"/>
  <c r="AG4163" i="14"/>
  <c r="AG5370" i="14"/>
  <c r="AG5050" i="14"/>
  <c r="AG2592" i="14"/>
  <c r="Z2592" i="14"/>
  <c r="AA2592" i="14"/>
  <c r="AG1193" i="14"/>
  <c r="AG1097" i="14"/>
  <c r="AG4743" i="14"/>
  <c r="AG4547" i="14"/>
  <c r="AG2410" i="14"/>
  <c r="AG5078" i="14"/>
  <c r="AG474" i="14"/>
  <c r="Z474" i="14"/>
  <c r="AA474" i="14"/>
  <c r="AE1657" i="14"/>
  <c r="AB1657" i="14"/>
  <c r="AG4012" i="14"/>
  <c r="AG4561" i="14"/>
  <c r="AG3765" i="14"/>
  <c r="AG1758" i="14"/>
  <c r="AG2659" i="14"/>
  <c r="Z2659" i="14"/>
  <c r="AA2659" i="14"/>
  <c r="AB2053" i="14"/>
  <c r="Z2053" i="14"/>
  <c r="AA2053" i="14"/>
  <c r="AE2053" i="14"/>
  <c r="AB4095" i="14"/>
  <c r="AE4095" i="14"/>
  <c r="AG4318" i="14"/>
  <c r="AG4115" i="14"/>
  <c r="AG5384" i="14"/>
  <c r="AA139" i="14"/>
  <c r="AA122" i="14"/>
  <c r="AG1615" i="14"/>
  <c r="AG534" i="14"/>
  <c r="AG1304" i="14"/>
  <c r="AG5364" i="14"/>
  <c r="AG4679" i="14"/>
  <c r="AG640" i="14"/>
  <c r="Z640" i="14"/>
  <c r="AA640" i="14"/>
  <c r="AG744" i="14"/>
  <c r="AG358" i="14"/>
  <c r="AG4805" i="14"/>
  <c r="AG3486" i="14"/>
  <c r="AA207" i="14"/>
  <c r="AG3024" i="14"/>
  <c r="AG4905" i="14"/>
  <c r="AG2740" i="14"/>
  <c r="AG2979" i="14"/>
  <c r="AG2560" i="14"/>
  <c r="AG4211" i="14"/>
  <c r="AG959" i="14"/>
  <c r="AG1835" i="14"/>
  <c r="AG5704" i="14"/>
  <c r="AG4728" i="14"/>
  <c r="Z4728" i="14"/>
  <c r="AA4728" i="14"/>
  <c r="AG1003" i="14"/>
  <c r="AG4116" i="14"/>
  <c r="AG3232" i="14"/>
  <c r="AG1376" i="14"/>
  <c r="AG4391" i="14"/>
  <c r="AG379" i="14"/>
  <c r="AG2412" i="14"/>
  <c r="AG2069" i="14"/>
  <c r="AG3127" i="14"/>
  <c r="AG4535" i="14"/>
  <c r="AG599" i="14"/>
  <c r="AG1318" i="14"/>
  <c r="AG372" i="14"/>
  <c r="AG5248" i="14"/>
  <c r="AG4927" i="14"/>
  <c r="AG3139" i="14"/>
  <c r="AG3358" i="14"/>
  <c r="Z3358" i="14"/>
  <c r="AA3358" i="14"/>
  <c r="AG2348" i="14"/>
  <c r="AG4129" i="14"/>
  <c r="AG709" i="14"/>
  <c r="AG3211" i="14"/>
  <c r="AG1795" i="14"/>
  <c r="AG4857" i="14"/>
  <c r="AG3341" i="14"/>
  <c r="AG1391" i="14"/>
  <c r="AG3536" i="14"/>
  <c r="AG1823" i="14"/>
  <c r="AG5541" i="14"/>
  <c r="AG4566" i="14"/>
  <c r="AG3607" i="14"/>
  <c r="AG2849" i="14"/>
  <c r="AG4005" i="14"/>
  <c r="AG1173" i="14"/>
  <c r="AA216" i="14"/>
  <c r="AG4998" i="14"/>
  <c r="AG5199" i="14"/>
  <c r="AG3279" i="14"/>
  <c r="AG4907" i="14"/>
  <c r="AG5352" i="14"/>
  <c r="AG3585" i="14"/>
  <c r="AG3066" i="14"/>
  <c r="AG5742" i="14"/>
  <c r="AG2940" i="14"/>
  <c r="AG888" i="14"/>
  <c r="AG2073" i="14"/>
  <c r="AG1689" i="14"/>
  <c r="AG1956" i="14"/>
  <c r="AG2747" i="14"/>
  <c r="AG4209" i="14"/>
  <c r="AG2093" i="14"/>
  <c r="AG461" i="14"/>
  <c r="AG5395" i="14"/>
  <c r="AG3177" i="14"/>
  <c r="AG1327" i="14"/>
  <c r="AG2570" i="14"/>
  <c r="AE5573" i="14"/>
  <c r="Z5573" i="14"/>
  <c r="AA5573" i="14"/>
  <c r="AB5573" i="14"/>
  <c r="AE1404" i="14"/>
  <c r="Z1404" i="14"/>
  <c r="AA1404" i="14"/>
  <c r="AB1404" i="14"/>
  <c r="AG4757" i="14"/>
  <c r="AE2577" i="14"/>
  <c r="Z2577" i="14"/>
  <c r="AA2577" i="14"/>
  <c r="AB2577" i="14"/>
  <c r="AG5263" i="14"/>
  <c r="Z5263" i="14"/>
  <c r="AA5263" i="14"/>
  <c r="AG2840" i="14"/>
  <c r="Z2840" i="14"/>
  <c r="AA2840" i="14"/>
  <c r="AA4587" i="14"/>
  <c r="Z4587" i="14"/>
  <c r="AG4587" i="14"/>
  <c r="AG2029" i="14"/>
  <c r="AG3203" i="14"/>
  <c r="AG591" i="14"/>
  <c r="Z591" i="14"/>
  <c r="AA591" i="14"/>
  <c r="AG1911" i="14"/>
  <c r="AE5643" i="14"/>
  <c r="Z5643" i="14"/>
  <c r="AA5643" i="14"/>
  <c r="AB5643" i="14"/>
  <c r="AA2490" i="14"/>
  <c r="Z2490" i="14"/>
  <c r="AG2490" i="14"/>
  <c r="AE4678" i="14"/>
  <c r="AA4678" i="14"/>
  <c r="AB4678" i="14"/>
  <c r="AG5217" i="14"/>
  <c r="AG2345" i="14"/>
  <c r="AG1260" i="14"/>
  <c r="Z1260" i="14"/>
  <c r="AA1260" i="14"/>
  <c r="AG925" i="14"/>
  <c r="AG1991" i="14"/>
  <c r="AG5498" i="14"/>
  <c r="AG3463" i="14"/>
  <c r="AE5123" i="14"/>
  <c r="Z5123" i="14"/>
  <c r="AA5123" i="14"/>
  <c r="AB5123" i="14"/>
  <c r="AG513" i="14"/>
  <c r="Z513" i="14"/>
  <c r="AA513" i="14"/>
  <c r="AG2631" i="14"/>
  <c r="AA3996" i="14"/>
  <c r="Z3996" i="14"/>
  <c r="AG3996" i="14"/>
  <c r="AG3882" i="14"/>
  <c r="AB5235" i="14"/>
  <c r="Z5235" i="14"/>
  <c r="AA5235" i="14"/>
  <c r="AE5235" i="14"/>
  <c r="AB1775" i="14"/>
  <c r="Z1775" i="14"/>
  <c r="AA1775" i="14"/>
  <c r="AE1775" i="14"/>
  <c r="AG2170" i="14"/>
  <c r="AG3078" i="14"/>
  <c r="AE4103" i="14"/>
  <c r="AB4103" i="14"/>
  <c r="AE2998" i="14"/>
  <c r="Z2998" i="14"/>
  <c r="AA2998" i="14"/>
  <c r="AB2998" i="14"/>
  <c r="AG861" i="14"/>
  <c r="AE2953" i="14"/>
  <c r="Z2953" i="14"/>
  <c r="AA2953" i="14"/>
  <c r="AB2953" i="14"/>
  <c r="AG3257" i="14"/>
  <c r="AB3912" i="14"/>
  <c r="AE3912" i="14"/>
  <c r="AB738" i="14"/>
  <c r="AE738" i="14"/>
  <c r="AG5465" i="14"/>
  <c r="Z5465" i="14"/>
  <c r="AA5465" i="14"/>
  <c r="AB3242" i="14"/>
  <c r="Z3242" i="14"/>
  <c r="AA3242" i="14"/>
  <c r="AE3242" i="14"/>
  <c r="AB5499" i="14"/>
  <c r="AE5499" i="14"/>
  <c r="AE5693" i="14"/>
  <c r="AB5693" i="14"/>
  <c r="AA1817" i="14"/>
  <c r="Z1817" i="14"/>
  <c r="AG1817" i="14"/>
  <c r="AG2541" i="14"/>
  <c r="AG5219" i="14"/>
  <c r="Z2457" i="14"/>
  <c r="AE393" i="14"/>
  <c r="AB393" i="14"/>
  <c r="AG4044" i="14"/>
  <c r="AG2900" i="14"/>
  <c r="AG781" i="14"/>
  <c r="B262" i="14"/>
  <c r="AG3485" i="14"/>
  <c r="AG1101" i="14"/>
  <c r="AA340" i="14"/>
  <c r="AA2166" i="14"/>
  <c r="Z2166" i="14"/>
  <c r="AG2166" i="14"/>
  <c r="AG4868" i="14"/>
  <c r="Z4868" i="14"/>
  <c r="AA4868" i="14"/>
  <c r="AG4689" i="14"/>
  <c r="Z4689" i="14"/>
  <c r="AA4689" i="14"/>
  <c r="AG4227" i="14"/>
  <c r="AG2755" i="14"/>
  <c r="Z2755" i="14"/>
  <c r="AA2755" i="14"/>
  <c r="AG686" i="14"/>
  <c r="Z686" i="14"/>
  <c r="AA686" i="14"/>
  <c r="AA4892" i="14"/>
  <c r="Z4892" i="14"/>
  <c r="AG4892" i="14"/>
  <c r="AA628" i="14"/>
  <c r="Z628" i="14"/>
  <c r="AG628" i="14"/>
  <c r="AG3759" i="14"/>
  <c r="AG4055" i="14"/>
  <c r="AG2388" i="14"/>
  <c r="Z2388" i="14"/>
  <c r="AA2388" i="14"/>
  <c r="AA4979" i="14"/>
  <c r="Z4979" i="14"/>
  <c r="AG4979" i="14"/>
  <c r="AG5729" i="14"/>
  <c r="Z5729" i="14"/>
  <c r="AA5729" i="14"/>
  <c r="AA4190" i="14"/>
  <c r="Z4190" i="14"/>
  <c r="AG4190" i="14"/>
  <c r="AA4103" i="14"/>
  <c r="Z4103" i="14"/>
  <c r="AG4103" i="14"/>
  <c r="AG4749" i="14"/>
  <c r="Z4749" i="14"/>
  <c r="AA4749" i="14"/>
  <c r="AG3704" i="14"/>
  <c r="Z3704" i="14"/>
  <c r="AA3704" i="14"/>
  <c r="AG704" i="14"/>
  <c r="Z704" i="14"/>
  <c r="AA704" i="14"/>
  <c r="AA5680" i="14"/>
  <c r="Z5680" i="14"/>
  <c r="AG5680" i="14"/>
  <c r="AG392" i="14"/>
  <c r="AG3143" i="14"/>
  <c r="AG509" i="14"/>
  <c r="AG544" i="14"/>
  <c r="AG4982" i="14"/>
  <c r="AG3424" i="14"/>
  <c r="AG5108" i="14"/>
  <c r="AG1461" i="14"/>
  <c r="AG2612" i="14"/>
  <c r="AG703" i="14"/>
  <c r="AG4107" i="14"/>
  <c r="AG3047" i="14"/>
  <c r="AA1972" i="14"/>
  <c r="Z1972" i="14"/>
  <c r="AG1972" i="14"/>
  <c r="AG2620" i="14"/>
  <c r="AG1393" i="14"/>
  <c r="AG3300" i="14"/>
  <c r="AG1472" i="14"/>
  <c r="AG3963" i="14"/>
  <c r="AG4483" i="14"/>
  <c r="AG2950" i="14"/>
  <c r="AG791" i="14"/>
  <c r="AG1515" i="14"/>
  <c r="AG2847" i="14"/>
  <c r="AG5537" i="14"/>
  <c r="AG3462" i="14"/>
  <c r="AG1770" i="14"/>
  <c r="AA5250" i="14"/>
  <c r="Z5250" i="14"/>
  <c r="AG5250" i="14"/>
  <c r="AG5451" i="14"/>
  <c r="Z5451" i="14"/>
  <c r="AA5451" i="14"/>
  <c r="AG4964" i="14"/>
  <c r="Z4964" i="14"/>
  <c r="AA4964" i="14"/>
  <c r="AG1444" i="14"/>
  <c r="AA1733" i="14"/>
  <c r="Z1733" i="14"/>
  <c r="AG1733" i="14"/>
  <c r="AE5507" i="14"/>
  <c r="Z5507" i="14"/>
  <c r="AA5507" i="14"/>
  <c r="AB5507" i="14"/>
  <c r="AG3880" i="14"/>
  <c r="Z3880" i="14"/>
  <c r="AA3880" i="14"/>
  <c r="AB2782" i="14"/>
  <c r="Z2782" i="14"/>
  <c r="AA2782" i="14"/>
  <c r="AE2782" i="14"/>
  <c r="AB1143" i="14"/>
  <c r="Z1143" i="14"/>
  <c r="AA1143" i="14"/>
  <c r="AE1143" i="14"/>
  <c r="AA5319" i="14"/>
  <c r="Z5319" i="14"/>
  <c r="AG5319" i="14"/>
  <c r="AG2310" i="14"/>
  <c r="Z2310" i="14"/>
  <c r="AA2310" i="14"/>
  <c r="AA1860" i="14"/>
  <c r="Z1860" i="14"/>
  <c r="AG1860" i="14"/>
  <c r="AB1862" i="14"/>
  <c r="Z1862" i="14"/>
  <c r="AA1862" i="14"/>
  <c r="AE1862" i="14"/>
  <c r="AG4118" i="14"/>
  <c r="AG3107" i="14"/>
  <c r="Z3107" i="14"/>
  <c r="AA3107" i="14"/>
  <c r="AG1399" i="14"/>
  <c r="AA921" i="14"/>
  <c r="Z921" i="14"/>
  <c r="AG921" i="14"/>
  <c r="AA1342" i="14"/>
  <c r="Z1342" i="14"/>
  <c r="AG1342" i="14"/>
  <c r="AG3873" i="14"/>
  <c r="AA1198" i="14"/>
  <c r="Z1198" i="14"/>
  <c r="AG1198" i="14"/>
  <c r="AG1164" i="14"/>
  <c r="Z1164" i="14"/>
  <c r="AA1164" i="14"/>
  <c r="AB3422" i="14"/>
  <c r="Z3422" i="14"/>
  <c r="AA3422" i="14"/>
  <c r="AE3422" i="14"/>
  <c r="AG4096" i="14"/>
  <c r="AG3781" i="14"/>
  <c r="AG3612" i="14"/>
  <c r="AG5472" i="14"/>
  <c r="AG3910" i="14"/>
  <c r="AA381" i="14"/>
  <c r="Z381" i="14"/>
  <c r="AG381" i="14"/>
  <c r="AA2333" i="14"/>
  <c r="Z2333" i="14"/>
  <c r="AG2333" i="14"/>
  <c r="AG4764" i="14"/>
  <c r="AG5618" i="14"/>
  <c r="AG384" i="14"/>
  <c r="AE1749" i="14"/>
  <c r="AB1749" i="14"/>
  <c r="AG3071" i="14"/>
  <c r="Z3071" i="14"/>
  <c r="AA3071" i="14"/>
  <c r="AB5331" i="14"/>
  <c r="Z5331" i="14"/>
  <c r="AA5331" i="14"/>
  <c r="AE5331" i="14"/>
  <c r="AG708" i="14"/>
  <c r="AG3832" i="14"/>
  <c r="AB5756" i="14"/>
  <c r="AE5756" i="14"/>
  <c r="AB1742" i="14"/>
  <c r="AE1742" i="14"/>
  <c r="AG1717" i="14"/>
  <c r="Z1717" i="14"/>
  <c r="AA1717" i="14"/>
  <c r="AG2001" i="14"/>
  <c r="AG3881" i="14"/>
  <c r="AG1492" i="14"/>
  <c r="AB2635" i="14"/>
  <c r="AE2635" i="14"/>
  <c r="AG2372" i="14"/>
  <c r="Z2372" i="14"/>
  <c r="AA2372" i="14"/>
  <c r="AA196" i="14"/>
  <c r="AG2833" i="14"/>
  <c r="AG1983" i="14"/>
  <c r="AG4993" i="14"/>
  <c r="AG1918" i="14"/>
  <c r="AG799" i="14"/>
  <c r="AG4458" i="14"/>
  <c r="AA471" i="14"/>
  <c r="Z471" i="14"/>
  <c r="AG471" i="14"/>
  <c r="AG761" i="14"/>
  <c r="AG5061" i="14"/>
  <c r="Z5061" i="14"/>
  <c r="AA5061" i="14"/>
  <c r="AG689" i="14"/>
  <c r="AG5021" i="14"/>
  <c r="Z5021" i="14"/>
  <c r="AA5021" i="14"/>
  <c r="AA4346" i="14"/>
  <c r="Z4346" i="14"/>
  <c r="AG4346" i="14"/>
  <c r="AG3626" i="14"/>
  <c r="Z3626" i="14"/>
  <c r="AA3626" i="14"/>
  <c r="AG5597" i="14"/>
  <c r="AA3489" i="14"/>
  <c r="Z3489" i="14"/>
  <c r="AG3489" i="14"/>
  <c r="AG1309" i="14"/>
  <c r="AA5377" i="14"/>
  <c r="Z5377" i="14"/>
  <c r="AG5377" i="14"/>
  <c r="AG5133" i="14"/>
  <c r="AG4489" i="14"/>
  <c r="AG4003" i="14"/>
  <c r="AA1160" i="14"/>
  <c r="Z1160" i="14"/>
  <c r="AG1160" i="14"/>
  <c r="AG3245" i="14"/>
  <c r="AG938" i="14"/>
  <c r="Z938" i="14"/>
  <c r="AA938" i="14"/>
  <c r="AG2957" i="14"/>
  <c r="Z2957" i="14"/>
  <c r="AA2957" i="14"/>
  <c r="AG5781" i="14"/>
  <c r="AG1562" i="14"/>
  <c r="Z1562" i="14"/>
  <c r="AA1562" i="14"/>
  <c r="AA2042" i="14"/>
  <c r="Z2042" i="14"/>
  <c r="AG2042" i="14"/>
  <c r="AG4230" i="14"/>
  <c r="Z4230" i="14"/>
  <c r="AA4230" i="14"/>
  <c r="AG489" i="14"/>
  <c r="Z489" i="14"/>
  <c r="AA489" i="14"/>
  <c r="AG5739" i="14"/>
  <c r="Z5739" i="14"/>
  <c r="AA5739" i="14"/>
  <c r="AG2758" i="14"/>
  <c r="AG1093" i="14"/>
  <c r="Z1093" i="14"/>
  <c r="AA1093" i="14"/>
  <c r="AG2503" i="14"/>
  <c r="Z2503" i="14"/>
  <c r="AA2503" i="14"/>
  <c r="AG3662" i="14"/>
  <c r="Z3662" i="14"/>
  <c r="AA3662" i="14"/>
  <c r="AG5459" i="14"/>
  <c r="AG1840" i="14"/>
  <c r="AG3011" i="14"/>
  <c r="AG632" i="14"/>
  <c r="AG2970" i="14"/>
  <c r="AA58" i="14"/>
  <c r="AG1314" i="14"/>
  <c r="AG1030" i="14"/>
  <c r="AG3446" i="14"/>
  <c r="AG4778" i="14"/>
  <c r="Z4778" i="14"/>
  <c r="AA4778" i="14"/>
  <c r="AG1874" i="14"/>
  <c r="Z1874" i="14"/>
  <c r="AA1874" i="14"/>
  <c r="AG2830" i="14"/>
  <c r="AG4321" i="14"/>
  <c r="AG3051" i="14"/>
  <c r="AA4847" i="14"/>
  <c r="Z4847" i="14"/>
  <c r="AG4847" i="14"/>
  <c r="AG5409" i="14"/>
  <c r="AG5677" i="14"/>
  <c r="AG3925" i="14"/>
  <c r="AG3173" i="14"/>
  <c r="AG3929" i="14"/>
  <c r="Z3929" i="14"/>
  <c r="AA3929" i="14"/>
  <c r="AG2791" i="14"/>
  <c r="AG3921" i="14"/>
  <c r="AG2896" i="14"/>
  <c r="AG532" i="14"/>
  <c r="AA5088" i="14"/>
  <c r="Z5088" i="14"/>
  <c r="AG5088" i="14"/>
  <c r="AG4500" i="14"/>
  <c r="AG559" i="14"/>
  <c r="AG3122" i="14"/>
  <c r="AG5164" i="14"/>
  <c r="AG1748" i="14"/>
  <c r="AE411" i="14"/>
  <c r="Z411" i="14"/>
  <c r="AA411" i="14"/>
  <c r="AB411" i="14"/>
  <c r="AE4519" i="14"/>
  <c r="Z4519" i="14"/>
  <c r="AA4519" i="14"/>
  <c r="AB4519" i="14"/>
  <c r="AB3635" i="14"/>
  <c r="Z3635" i="14"/>
  <c r="AA3635" i="14"/>
  <c r="AE3635" i="14"/>
  <c r="AE1905" i="14"/>
  <c r="AB1905" i="14"/>
  <c r="AG5547" i="14"/>
  <c r="AA1065" i="14"/>
  <c r="Z1065" i="14"/>
  <c r="AG1065" i="14"/>
  <c r="AE1213" i="14"/>
  <c r="Z1213" i="14"/>
  <c r="AA1213" i="14"/>
  <c r="AB1213" i="14"/>
  <c r="AE4768" i="14"/>
  <c r="Z4768" i="14"/>
  <c r="AA4768" i="14"/>
  <c r="AB4768" i="14"/>
  <c r="AE4389" i="14"/>
  <c r="Z4389" i="14"/>
  <c r="AA4389" i="14"/>
  <c r="AB4389" i="14"/>
  <c r="AA347" i="14"/>
  <c r="AB3214" i="14"/>
  <c r="Z3214" i="14"/>
  <c r="AA3214" i="14"/>
  <c r="AE3214" i="14"/>
  <c r="AG5723" i="14"/>
  <c r="AG4375" i="14"/>
  <c r="AG3682" i="14"/>
  <c r="AG3730" i="14"/>
  <c r="AG5585" i="14"/>
  <c r="AG1841" i="14"/>
  <c r="AG362" i="14"/>
  <c r="AG3551" i="14"/>
  <c r="AB2402" i="14"/>
  <c r="AE2402" i="14"/>
  <c r="AG3831" i="14"/>
  <c r="Z3831" i="14"/>
  <c r="AA3831" i="14"/>
  <c r="AB4323" i="14"/>
  <c r="AE4323" i="14"/>
  <c r="AG1505" i="14"/>
  <c r="AG3709" i="14"/>
  <c r="AG4123" i="14"/>
  <c r="AG375" i="14"/>
  <c r="AG587" i="14"/>
  <c r="AE4085" i="14"/>
  <c r="Z4085" i="14"/>
  <c r="AA4085" i="14"/>
  <c r="AB4085" i="14"/>
  <c r="AG4773" i="14"/>
  <c r="AG4042" i="14"/>
  <c r="AG5743" i="14"/>
  <c r="AG4274" i="14"/>
  <c r="AG3886" i="14"/>
  <c r="AG1063" i="14"/>
  <c r="AG2473" i="14"/>
  <c r="AG5271" i="14"/>
  <c r="AG1052" i="14"/>
  <c r="AA2751" i="14"/>
  <c r="Z2751" i="14"/>
  <c r="AG2751" i="14"/>
  <c r="AG669" i="14"/>
  <c r="AG4586" i="14"/>
  <c r="AG5276" i="14"/>
  <c r="AG3272" i="14"/>
  <c r="AG1821" i="14"/>
  <c r="AG1791" i="14"/>
  <c r="AA173" i="14"/>
  <c r="AG682" i="14"/>
  <c r="AG1014" i="14"/>
  <c r="AG728" i="14"/>
  <c r="AB1092" i="14"/>
  <c r="AE1092" i="14"/>
  <c r="AB5038" i="14"/>
  <c r="AE5038" i="14"/>
  <c r="AG5402" i="14"/>
  <c r="AA2684" i="14"/>
  <c r="Z2684" i="14"/>
  <c r="AG2684" i="14"/>
  <c r="AG4424" i="14"/>
  <c r="AG3762" i="14"/>
  <c r="AB1915" i="14"/>
  <c r="AE1915" i="14"/>
  <c r="AE4249" i="14"/>
  <c r="AB4249" i="14"/>
  <c r="AG5138" i="14"/>
  <c r="AG4766" i="14"/>
  <c r="Z4766" i="14"/>
  <c r="AA4766" i="14"/>
  <c r="AG2574" i="14"/>
  <c r="AG2208" i="14"/>
  <c r="Z2208" i="14"/>
  <c r="AA2208" i="14"/>
  <c r="AA88" i="14"/>
  <c r="AA25" i="14"/>
  <c r="AG2357" i="14"/>
  <c r="AA32" i="14"/>
  <c r="AG5540" i="14"/>
  <c r="AG3447" i="14"/>
  <c r="AG3479" i="14"/>
  <c r="AG5221" i="14"/>
  <c r="AG1298" i="14"/>
  <c r="AG5251" i="14"/>
  <c r="AA128" i="14"/>
  <c r="AG472" i="14"/>
  <c r="AG4430" i="14"/>
  <c r="AG3123" i="14"/>
  <c r="AG3343" i="14"/>
  <c r="AG1876" i="14"/>
  <c r="AG5658" i="14"/>
  <c r="AG4084" i="14"/>
  <c r="AG1781" i="14"/>
  <c r="AG5387" i="14"/>
  <c r="AG1254" i="14"/>
  <c r="AG3317" i="14"/>
  <c r="AG5528" i="14"/>
  <c r="AG3254" i="14"/>
  <c r="AG5190" i="14"/>
  <c r="AG517" i="14"/>
  <c r="AG4002" i="14"/>
  <c r="AG1931" i="14"/>
  <c r="AG1523" i="14"/>
  <c r="Z1523" i="14"/>
  <c r="AA1523" i="14"/>
  <c r="AG2022" i="14"/>
  <c r="Z2022" i="14"/>
  <c r="AA2022" i="14"/>
  <c r="AG2722" i="14"/>
  <c r="AG678" i="14"/>
  <c r="AG3179" i="14"/>
  <c r="AG3790" i="14"/>
  <c r="AG1283" i="14"/>
  <c r="AA186" i="14"/>
  <c r="AG4442" i="14"/>
  <c r="AG2537" i="14"/>
  <c r="AG1149" i="14"/>
  <c r="AG575" i="14"/>
  <c r="AG3518" i="14"/>
  <c r="AG1467" i="14"/>
  <c r="AG1503" i="14"/>
  <c r="AG5779" i="14"/>
  <c r="AG1854" i="14"/>
  <c r="AG2864" i="14"/>
  <c r="AG988" i="14"/>
  <c r="AG3468" i="14"/>
  <c r="AG3145" i="14"/>
  <c r="AG3654" i="14"/>
  <c r="AG1477" i="14"/>
  <c r="AG3454" i="14"/>
  <c r="AG4612" i="14"/>
  <c r="AG2523" i="14"/>
  <c r="AG5288" i="14"/>
  <c r="Z5288" i="14"/>
  <c r="AA5288" i="14"/>
  <c r="AG1272" i="14"/>
  <c r="AG4504" i="14"/>
  <c r="AG4302" i="14"/>
  <c r="AG3965" i="14"/>
  <c r="AG1885" i="14"/>
  <c r="AG3472" i="14"/>
  <c r="AG1937" i="14"/>
  <c r="Z4317" i="14"/>
  <c r="AG2439" i="14"/>
  <c r="AG1440" i="14"/>
  <c r="AG5140" i="14"/>
  <c r="AG736" i="14"/>
  <c r="AB2644" i="14"/>
  <c r="Z2644" i="14"/>
  <c r="AA2644" i="14"/>
  <c r="AE2644" i="14"/>
  <c r="AG3678" i="14"/>
  <c r="AG695" i="14"/>
  <c r="Z695" i="14"/>
  <c r="AA695" i="14"/>
  <c r="AG900" i="14"/>
  <c r="AB495" i="14"/>
  <c r="Z495" i="14"/>
  <c r="AA495" i="14"/>
  <c r="AE495" i="14"/>
  <c r="AE2002" i="14"/>
  <c r="Z2002" i="14"/>
  <c r="AA2002" i="14"/>
  <c r="AB2002" i="14"/>
  <c r="AA352" i="14"/>
  <c r="AG4782" i="14"/>
  <c r="AG762" i="14"/>
  <c r="AG426" i="14"/>
  <c r="AE3726" i="14"/>
  <c r="Z3726" i="14"/>
  <c r="AA3726" i="14"/>
  <c r="AB3726" i="14"/>
  <c r="AE1767" i="14"/>
  <c r="Z1767" i="14"/>
  <c r="AA1767" i="14"/>
  <c r="AB1767" i="14"/>
  <c r="AE3842" i="14"/>
  <c r="Z3842" i="14"/>
  <c r="AA3842" i="14"/>
  <c r="AB3842" i="14"/>
  <c r="AG3252" i="14"/>
  <c r="AG2637" i="14"/>
  <c r="Z2637" i="14"/>
  <c r="AA2637" i="14"/>
  <c r="AG3613" i="14"/>
  <c r="Z3613" i="14"/>
  <c r="AA3613" i="14"/>
  <c r="AB5597" i="14"/>
  <c r="Z5597" i="14"/>
  <c r="AA5597" i="14"/>
  <c r="AE5597" i="14"/>
  <c r="AG1205" i="14"/>
  <c r="AG3176" i="14"/>
  <c r="AB5762" i="14"/>
  <c r="Z5762" i="14"/>
  <c r="AA5762" i="14"/>
  <c r="AE5762" i="14"/>
  <c r="AE5713" i="14"/>
  <c r="Z5713" i="14"/>
  <c r="AA5713" i="14"/>
  <c r="AB5713" i="14"/>
  <c r="AG5789" i="14"/>
  <c r="Z5789" i="14"/>
  <c r="AA5789" i="14"/>
  <c r="AE786" i="14"/>
  <c r="AB786" i="14"/>
  <c r="AG995" i="14"/>
  <c r="AB5690" i="14"/>
  <c r="Z5690" i="14"/>
  <c r="AA5690" i="14"/>
  <c r="AE5690" i="14"/>
  <c r="AB3517" i="14"/>
  <c r="Z3517" i="14"/>
  <c r="AA3517" i="14"/>
  <c r="AE3517" i="14"/>
  <c r="AE514" i="14"/>
  <c r="AB514" i="14"/>
  <c r="AB5333" i="14"/>
  <c r="AE5333" i="14"/>
  <c r="AE544" i="14"/>
  <c r="Z544" i="14"/>
  <c r="AA544" i="14"/>
  <c r="AB544" i="14"/>
  <c r="AG2419" i="14"/>
  <c r="Z2419" i="14"/>
  <c r="AA2419" i="14"/>
  <c r="AA3049" i="14"/>
  <c r="Z3049" i="14"/>
  <c r="AG3049" i="14"/>
  <c r="AE4266" i="14"/>
  <c r="Z4266" i="14"/>
  <c r="AA4266" i="14"/>
  <c r="AB4266" i="14"/>
  <c r="AE399" i="14"/>
  <c r="AB399" i="14"/>
  <c r="AG3854" i="14"/>
  <c r="AB4951" i="14"/>
  <c r="Z4951" i="14"/>
  <c r="AA4951" i="14"/>
  <c r="AE4951" i="14"/>
  <c r="AB5724" i="14"/>
  <c r="Z5724" i="14"/>
  <c r="AA5724" i="14"/>
  <c r="AE5724" i="14"/>
  <c r="AG3102" i="14"/>
  <c r="AG3221" i="14"/>
  <c r="AG1958" i="14"/>
  <c r="AB3140" i="14"/>
  <c r="Z3140" i="14"/>
  <c r="AA3140" i="14"/>
  <c r="AE3140" i="14"/>
  <c r="AG5124" i="14"/>
  <c r="AG4618" i="14"/>
  <c r="AG2845" i="14"/>
  <c r="AG5414" i="14"/>
  <c r="AG397" i="14"/>
  <c r="AG2884" i="14"/>
  <c r="AA236" i="14"/>
  <c r="AG5017" i="14"/>
  <c r="AG2667" i="14"/>
  <c r="AG5170" i="14"/>
  <c r="AG818" i="14"/>
  <c r="AG2183" i="14"/>
  <c r="AE1654" i="14"/>
  <c r="Z1654" i="14"/>
  <c r="AA1654" i="14"/>
  <c r="AB1654" i="14"/>
  <c r="AG2666" i="14"/>
  <c r="AG1516" i="14"/>
  <c r="AA33" i="14"/>
  <c r="AG5309" i="14"/>
  <c r="AG3593" i="14"/>
  <c r="AG5506" i="14"/>
  <c r="AG4676" i="14"/>
  <c r="AG1127" i="14"/>
  <c r="AG5605" i="14"/>
  <c r="AG3661" i="14"/>
  <c r="AG2304" i="14"/>
  <c r="AG1870" i="14"/>
  <c r="AG4451" i="14"/>
  <c r="AG4885" i="14"/>
  <c r="AG2767" i="14"/>
  <c r="AG1253" i="14"/>
  <c r="AG4178" i="14"/>
  <c r="AG4565" i="14"/>
  <c r="AG2467" i="14"/>
  <c r="AG3281" i="14"/>
  <c r="AG2616" i="14"/>
  <c r="AG2741" i="14"/>
  <c r="AG2742" i="14"/>
  <c r="AG4497" i="14"/>
  <c r="AB5356" i="14"/>
  <c r="Z5356" i="14"/>
  <c r="AA5356" i="14"/>
  <c r="AE5356" i="14"/>
  <c r="AB1940" i="14"/>
  <c r="AE1940" i="14"/>
  <c r="AB5133" i="14"/>
  <c r="Z5133" i="14"/>
  <c r="AA5133" i="14"/>
  <c r="AE5133" i="14"/>
  <c r="AG3688" i="14"/>
  <c r="AG3675" i="14"/>
  <c r="AG1786" i="14"/>
  <c r="Z1786" i="14"/>
  <c r="AA1786" i="14"/>
  <c r="AE4764" i="14"/>
  <c r="Z4764" i="14"/>
  <c r="AA4764" i="14"/>
  <c r="AB4764" i="14"/>
  <c r="AG4365" i="14"/>
  <c r="AA823" i="14"/>
  <c r="Z823" i="14"/>
  <c r="AG823" i="14"/>
  <c r="AA1171" i="14"/>
  <c r="Z1171" i="14"/>
  <c r="AG1171" i="14"/>
  <c r="AG4658" i="14"/>
  <c r="AG839" i="14"/>
  <c r="AG3696" i="14"/>
  <c r="AG4267" i="14"/>
  <c r="AG3634" i="14"/>
  <c r="AG3789" i="14"/>
  <c r="AG2554" i="14"/>
  <c r="AG2927" i="14"/>
  <c r="AG3641" i="14"/>
  <c r="AG1558" i="14"/>
  <c r="AB5618" i="14"/>
  <c r="Z5618" i="14"/>
  <c r="AA5618" i="14"/>
  <c r="AE5618" i="14"/>
  <c r="AE1002" i="14"/>
  <c r="Z1002" i="14"/>
  <c r="AA1002" i="14"/>
  <c r="AB1002" i="14"/>
  <c r="AB2170" i="14"/>
  <c r="Z2170" i="14"/>
  <c r="AA2170" i="14"/>
  <c r="AE2170" i="14"/>
  <c r="AB384" i="14"/>
  <c r="Z384" i="14"/>
  <c r="AA384" i="14"/>
  <c r="AE384" i="14"/>
  <c r="AB3078" i="14"/>
  <c r="Z3078" i="14"/>
  <c r="AA3078" i="14"/>
  <c r="AE3078" i="14"/>
  <c r="AA3394" i="14"/>
  <c r="Z3394" i="14"/>
  <c r="AG3394" i="14"/>
  <c r="AB4700" i="14"/>
  <c r="Z4700" i="14"/>
  <c r="AA4700" i="14"/>
  <c r="AE4700" i="14"/>
  <c r="AB861" i="14"/>
  <c r="Z861" i="14"/>
  <c r="AA861" i="14"/>
  <c r="AE861" i="14"/>
  <c r="AG505" i="14"/>
  <c r="AE3653" i="14"/>
  <c r="Z3653" i="14"/>
  <c r="AA3653" i="14"/>
  <c r="AB3653" i="14"/>
  <c r="AG1902" i="14"/>
  <c r="AB4161" i="14"/>
  <c r="AE4161" i="14"/>
  <c r="AB503" i="14"/>
  <c r="Z503" i="14"/>
  <c r="AA503" i="14"/>
  <c r="AE503" i="14"/>
  <c r="AA2215" i="14"/>
  <c r="Z2215" i="14"/>
  <c r="AG2215" i="14"/>
  <c r="AA3712" i="14"/>
  <c r="Z3712" i="14"/>
  <c r="AG3712" i="14"/>
  <c r="AE3934" i="14"/>
  <c r="AB3934" i="14"/>
  <c r="AG2452" i="14"/>
  <c r="AG4702" i="14"/>
  <c r="Z4702" i="14"/>
  <c r="AA4702" i="14"/>
  <c r="AE2001" i="14"/>
  <c r="Z2001" i="14"/>
  <c r="AA2001" i="14"/>
  <c r="AB2001" i="14"/>
  <c r="AG3229" i="14"/>
  <c r="AG1465" i="14"/>
  <c r="AG4069" i="14"/>
  <c r="Z4069" i="14"/>
  <c r="AA4069" i="14"/>
  <c r="AG3093" i="14"/>
  <c r="AG4169" i="14"/>
  <c r="AG5102" i="14"/>
  <c r="AG1315" i="14"/>
  <c r="AG1784" i="14"/>
  <c r="AG4098" i="14"/>
  <c r="AG1435" i="14"/>
  <c r="AG2535" i="14"/>
  <c r="Z2535" i="14"/>
  <c r="AA2535" i="14"/>
  <c r="AG3189" i="14"/>
  <c r="AG1001" i="14"/>
  <c r="AG5546" i="14"/>
  <c r="AG4413" i="14"/>
  <c r="AA165" i="14"/>
  <c r="AG2573" i="14"/>
  <c r="AG1656" i="14"/>
  <c r="AG4833" i="14"/>
  <c r="AG2880" i="14"/>
  <c r="AG5286" i="14"/>
  <c r="AG5379" i="14"/>
  <c r="AG5799" i="14"/>
  <c r="AG3639" i="14"/>
  <c r="AG927" i="14"/>
  <c r="AG4441" i="14"/>
  <c r="AG1655" i="14"/>
  <c r="AG1828" i="14"/>
  <c r="AG5532" i="14"/>
  <c r="AG2445" i="14"/>
  <c r="AG5431" i="14"/>
  <c r="AG4977" i="14"/>
  <c r="AG3427" i="14"/>
  <c r="AG2627" i="14"/>
  <c r="AG2301" i="14"/>
  <c r="AG5415" i="14"/>
  <c r="AB916" i="14"/>
  <c r="AE916" i="14"/>
  <c r="AG2378" i="14"/>
  <c r="AG5337" i="14"/>
  <c r="AG865" i="14"/>
  <c r="AE4359" i="14"/>
  <c r="AB4359" i="14"/>
  <c r="AA5262" i="14"/>
  <c r="Z5262" i="14"/>
  <c r="AG5262" i="14"/>
  <c r="AG3383" i="14"/>
  <c r="AG2955" i="14"/>
  <c r="AG4019" i="14"/>
  <c r="AG2610" i="14"/>
  <c r="AG5432" i="14"/>
  <c r="AG1973" i="14"/>
  <c r="AG644" i="14"/>
  <c r="AG2380" i="14"/>
  <c r="AB761" i="14"/>
  <c r="Z761" i="14"/>
  <c r="AA761" i="14"/>
  <c r="AE761" i="14"/>
  <c r="AE872" i="14"/>
  <c r="Z872" i="14"/>
  <c r="AA872" i="14"/>
  <c r="AB872" i="14"/>
  <c r="AB1986" i="14"/>
  <c r="AE1986" i="14"/>
  <c r="AG5167" i="14"/>
  <c r="AE1505" i="14"/>
  <c r="Z1505" i="14"/>
  <c r="AA1505" i="14"/>
  <c r="AB1505" i="14"/>
  <c r="AE2514" i="14"/>
  <c r="Z2514" i="14"/>
  <c r="AA2514" i="14"/>
  <c r="AB2514" i="14"/>
  <c r="AB3709" i="14"/>
  <c r="Z3709" i="14"/>
  <c r="AA3709" i="14"/>
  <c r="AE3709" i="14"/>
  <c r="AG4579" i="14"/>
  <c r="AB375" i="14"/>
  <c r="Z375" i="14"/>
  <c r="AA375" i="14"/>
  <c r="AE375" i="14"/>
  <c r="AE2356" i="14"/>
  <c r="AB2356" i="14"/>
  <c r="AE3689" i="14"/>
  <c r="AB3689" i="14"/>
  <c r="AG3395" i="14"/>
  <c r="AA319" i="14"/>
  <c r="AG3928" i="14"/>
  <c r="AB4922" i="14"/>
  <c r="Z4922" i="14"/>
  <c r="AA4922" i="14"/>
  <c r="AE4922" i="14"/>
  <c r="AE3492" i="14"/>
  <c r="Z3492" i="14"/>
  <c r="AA3492" i="14"/>
  <c r="AB3492" i="14"/>
  <c r="AG415" i="14"/>
  <c r="AG2244" i="14"/>
  <c r="AA215" i="14"/>
  <c r="AG1051" i="14"/>
  <c r="AG1753" i="14"/>
  <c r="AG1475" i="14"/>
  <c r="AG5774" i="14"/>
  <c r="AG1251" i="14"/>
  <c r="AG3077" i="14"/>
  <c r="AG811" i="14"/>
  <c r="AG1787" i="14"/>
  <c r="AG4943" i="14"/>
  <c r="AG631" i="14"/>
  <c r="AG5155" i="14"/>
  <c r="AB3128" i="14"/>
  <c r="Z3128" i="14"/>
  <c r="AA3128" i="14"/>
  <c r="AE3128" i="14"/>
  <c r="AB3405" i="14"/>
  <c r="Z3405" i="14"/>
  <c r="AA3405" i="14"/>
  <c r="AE3405" i="14"/>
  <c r="AE2600" i="14"/>
  <c r="Z2600" i="14"/>
  <c r="AA2600" i="14"/>
  <c r="AB2600" i="14"/>
  <c r="AG3769" i="14"/>
  <c r="AG4855" i="14"/>
  <c r="AB5122" i="14"/>
  <c r="Z5122" i="14"/>
  <c r="AA5122" i="14"/>
  <c r="AE5122" i="14"/>
  <c r="AB4448" i="14"/>
  <c r="Z4448" i="14"/>
  <c r="AA4448" i="14"/>
  <c r="AE4448" i="14"/>
  <c r="AE5774" i="14"/>
  <c r="Z5774" i="14"/>
  <c r="AA5774" i="14"/>
  <c r="AB5774" i="14"/>
  <c r="AB805" i="14"/>
  <c r="AE805" i="14"/>
  <c r="AA4359" i="14"/>
  <c r="Z4359" i="14"/>
  <c r="AG4359" i="14"/>
  <c r="AB1041" i="14"/>
  <c r="AE1041" i="14"/>
  <c r="AB5318" i="14"/>
  <c r="Z5318" i="14"/>
  <c r="AA5318" i="14"/>
  <c r="AE5318" i="14"/>
  <c r="AE2883" i="14"/>
  <c r="Z2883" i="14"/>
  <c r="AA2883" i="14"/>
  <c r="AB2883" i="14"/>
  <c r="AE4321" i="14"/>
  <c r="Z4321" i="14"/>
  <c r="AA4321" i="14"/>
  <c r="AB4321" i="14"/>
  <c r="AE689" i="14"/>
  <c r="Z689" i="14"/>
  <c r="AA689" i="14"/>
  <c r="AB689" i="14"/>
  <c r="AB4680" i="14"/>
  <c r="Z4680" i="14"/>
  <c r="AA4680" i="14"/>
  <c r="AE4680" i="14"/>
  <c r="AE2383" i="14"/>
  <c r="AB2383" i="14"/>
  <c r="AB5625" i="14"/>
  <c r="AE5625" i="14"/>
  <c r="AE4200" i="14"/>
  <c r="Z4200" i="14"/>
  <c r="AA4200" i="14"/>
  <c r="AB4200" i="14"/>
  <c r="AB2618" i="14"/>
  <c r="AE2618" i="14"/>
  <c r="AG2011" i="14"/>
  <c r="Z2011" i="14"/>
  <c r="AA2011" i="14"/>
  <c r="AA5333" i="14"/>
  <c r="Z5333" i="14"/>
  <c r="AG5333" i="14"/>
  <c r="AB3542" i="14"/>
  <c r="Z3542" i="14"/>
  <c r="AA3542" i="14"/>
  <c r="AE3542" i="14"/>
  <c r="AB4769" i="14"/>
  <c r="Z4769" i="14"/>
  <c r="AA4769" i="14"/>
  <c r="AE4769" i="14"/>
  <c r="AE2143" i="14"/>
  <c r="AB2143" i="14"/>
  <c r="AB4869" i="14"/>
  <c r="Z4869" i="14"/>
  <c r="AA4869" i="14"/>
  <c r="AE4869" i="14"/>
  <c r="AE2442" i="14"/>
  <c r="Z2442" i="14"/>
  <c r="AA2442" i="14"/>
  <c r="AB2442" i="14"/>
  <c r="AE3875" i="14"/>
  <c r="Z3875" i="14"/>
  <c r="AA3875" i="14"/>
  <c r="AB3875" i="14"/>
  <c r="AE743" i="14"/>
  <c r="Z743" i="14"/>
  <c r="AA743" i="14"/>
  <c r="AB743" i="14"/>
  <c r="AB4063" i="14"/>
  <c r="Z4063" i="14"/>
  <c r="AA4063" i="14"/>
  <c r="AE4063" i="14"/>
  <c r="AB632" i="14"/>
  <c r="Z632" i="14"/>
  <c r="AA632" i="14"/>
  <c r="AE632" i="14"/>
  <c r="AE2109" i="14"/>
  <c r="Z2109" i="14"/>
  <c r="AA2109" i="14"/>
  <c r="AB2109" i="14"/>
  <c r="AE2985" i="14"/>
  <c r="Z2985" i="14"/>
  <c r="AA2985" i="14"/>
  <c r="AB2985" i="14"/>
  <c r="AA4041" i="14"/>
  <c r="Z4041" i="14"/>
  <c r="AG4041" i="14"/>
  <c r="AB4983" i="14"/>
  <c r="AE4983" i="14"/>
  <c r="AE1764" i="14"/>
  <c r="Z1764" i="14"/>
  <c r="AA1764" i="14"/>
  <c r="AB1764" i="14"/>
  <c r="AE2498" i="14"/>
  <c r="Z2498" i="14"/>
  <c r="AA2498" i="14"/>
  <c r="AB2498" i="14"/>
  <c r="AE933" i="14"/>
  <c r="Z933" i="14"/>
  <c r="AA933" i="14"/>
  <c r="AB933" i="14"/>
  <c r="AE1146" i="14"/>
  <c r="Z1146" i="14"/>
  <c r="AA1146" i="14"/>
  <c r="AB1146" i="14"/>
  <c r="AE4624" i="14"/>
  <c r="Z4624" i="14"/>
  <c r="AA4624" i="14"/>
  <c r="AB4624" i="14"/>
  <c r="AE2836" i="14"/>
  <c r="Z2836" i="14"/>
  <c r="AA2836" i="14"/>
  <c r="AB2836" i="14"/>
  <c r="AB4567" i="14"/>
  <c r="AE4567" i="14"/>
  <c r="AE4995" i="14"/>
  <c r="AB4995" i="14"/>
  <c r="AE2799" i="14"/>
  <c r="Z2799" i="14"/>
  <c r="AA2799" i="14"/>
  <c r="AB2799" i="14"/>
  <c r="AB3638" i="14"/>
  <c r="Z3638" i="14"/>
  <c r="AA3638" i="14"/>
  <c r="AE3638" i="14"/>
  <c r="AE2250" i="14"/>
  <c r="AB2250" i="14"/>
  <c r="AE4155" i="14"/>
  <c r="Z4155" i="14"/>
  <c r="AA4155" i="14"/>
  <c r="AB4155" i="14"/>
  <c r="AE4998" i="14"/>
  <c r="Z4998" i="14"/>
  <c r="AA4998" i="14"/>
  <c r="AB4998" i="14"/>
  <c r="AB379" i="14"/>
  <c r="AA379" i="14"/>
  <c r="AE379" i="14"/>
  <c r="Z620" i="14"/>
  <c r="AG1955" i="14"/>
  <c r="AG1031" i="14"/>
  <c r="AG4503" i="14"/>
  <c r="AG877" i="14"/>
  <c r="AG2044" i="14"/>
  <c r="AG4967" i="14"/>
  <c r="AG3743" i="14"/>
  <c r="AG5015" i="14"/>
  <c r="AG1048" i="14"/>
  <c r="AG2373" i="14"/>
  <c r="AG5775" i="14"/>
  <c r="AA4" i="14"/>
  <c r="AG3205" i="14"/>
  <c r="AG1797" i="14"/>
  <c r="AG1084" i="14"/>
  <c r="AG4114" i="14"/>
  <c r="AG2510" i="14"/>
  <c r="AG4356" i="14"/>
  <c r="AG1941" i="14"/>
  <c r="AG4850" i="14"/>
  <c r="AG5208" i="14"/>
  <c r="AG2128" i="14"/>
  <c r="AG5545" i="14"/>
  <c r="AG3788" i="14"/>
  <c r="AG5381" i="14"/>
  <c r="AG2924" i="14"/>
  <c r="AG3943" i="14"/>
  <c r="AG1713" i="14"/>
  <c r="AG5646" i="14"/>
  <c r="AG2999" i="14"/>
  <c r="AG363" i="14"/>
  <c r="AG2856" i="14"/>
  <c r="AG3970" i="14"/>
  <c r="AG3307" i="14"/>
  <c r="AG4995" i="14"/>
  <c r="Z4995" i="14"/>
  <c r="AA4995" i="14"/>
  <c r="AG3700" i="14"/>
  <c r="AG3584" i="14"/>
  <c r="AG5587" i="14"/>
  <c r="Z5587" i="14"/>
  <c r="AA5587" i="14"/>
  <c r="AG4240" i="14"/>
  <c r="AG3154" i="14"/>
  <c r="AG2599" i="14"/>
  <c r="AG3321" i="14"/>
  <c r="AA580" i="14"/>
  <c r="Z580" i="14"/>
  <c r="AG580" i="14"/>
  <c r="AG3303" i="14"/>
  <c r="AG2239" i="14"/>
  <c r="AG756" i="14"/>
  <c r="AG3364" i="14"/>
  <c r="AG2045" i="14"/>
  <c r="Z5225" i="14"/>
  <c r="AG867" i="14"/>
  <c r="AG2249" i="14"/>
  <c r="AG5020" i="14"/>
  <c r="AG2597" i="14"/>
  <c r="AA5449" i="14"/>
  <c r="Z5449" i="14"/>
  <c r="AG5449" i="14"/>
  <c r="AG2350" i="14"/>
  <c r="AG2700" i="14"/>
  <c r="AG4125" i="14"/>
  <c r="AG3357" i="14"/>
  <c r="AG4792" i="14"/>
  <c r="AB3937" i="14"/>
  <c r="AE3937" i="14"/>
  <c r="AB5261" i="14"/>
  <c r="Z5261" i="14"/>
  <c r="AA5261" i="14"/>
  <c r="AE5261" i="14"/>
  <c r="AB3930" i="14"/>
  <c r="AA3930" i="14"/>
  <c r="AE3930" i="14"/>
  <c r="AE5523" i="14"/>
  <c r="AB5523" i="14"/>
  <c r="AA2383" i="14"/>
  <c r="Z2383" i="14"/>
  <c r="AG2383" i="14"/>
  <c r="AB2748" i="14"/>
  <c r="AE2748" i="14"/>
  <c r="AB4725" i="14"/>
  <c r="Z4725" i="14"/>
  <c r="AA4725" i="14"/>
  <c r="AE4725" i="14"/>
  <c r="AE4121" i="14"/>
  <c r="AB4121" i="14"/>
  <c r="AE4636" i="14"/>
  <c r="AB4636" i="14"/>
  <c r="AE2972" i="14"/>
  <c r="Z2972" i="14"/>
  <c r="AA2972" i="14"/>
  <c r="AB2972" i="14"/>
  <c r="AB4651" i="14"/>
  <c r="Z4651" i="14"/>
  <c r="AA4651" i="14"/>
  <c r="AE4651" i="14"/>
  <c r="AB952" i="14"/>
  <c r="Z952" i="14"/>
  <c r="AA952" i="14"/>
  <c r="AE952" i="14"/>
  <c r="AG1270" i="14"/>
  <c r="AG5555" i="14"/>
  <c r="AE2055" i="14"/>
  <c r="AB2055" i="14"/>
  <c r="AE4973" i="14"/>
  <c r="Z4973" i="14"/>
  <c r="AA4973" i="14"/>
  <c r="AB4973" i="14"/>
  <c r="AE2045" i="14"/>
  <c r="Z2045" i="14"/>
  <c r="AA2045" i="14"/>
  <c r="AB2045" i="14"/>
  <c r="AB1050" i="14"/>
  <c r="Z1050" i="14"/>
  <c r="AA1050" i="14"/>
  <c r="AE1050" i="14"/>
  <c r="AB1479" i="14"/>
  <c r="Z1479" i="14"/>
  <c r="AA1479" i="14"/>
  <c r="AE1479" i="14"/>
  <c r="AB613" i="14"/>
  <c r="AE613" i="14"/>
  <c r="AG1905" i="14"/>
  <c r="Z1905" i="14"/>
  <c r="AA1905" i="14"/>
  <c r="AB5383" i="14"/>
  <c r="AE5383" i="14"/>
  <c r="AB1413" i="14"/>
  <c r="Z1413" i="14"/>
  <c r="AA1413" i="14"/>
  <c r="AE1413" i="14"/>
  <c r="Z4678" i="14"/>
  <c r="Z5539" i="14"/>
  <c r="Z684" i="14"/>
  <c r="AA1291" i="14"/>
  <c r="Z1291" i="14"/>
  <c r="AG1291" i="14"/>
  <c r="AB3387" i="14"/>
  <c r="AE3387" i="14"/>
  <c r="AE2542" i="14"/>
  <c r="AB2542" i="14"/>
  <c r="AG1381" i="14"/>
  <c r="AA4661" i="14"/>
  <c r="Z4661" i="14"/>
  <c r="AG4661" i="14"/>
  <c r="AE5398" i="14"/>
  <c r="AB5398" i="14"/>
  <c r="AB5366" i="14"/>
  <c r="Z5366" i="14"/>
  <c r="AA5366" i="14"/>
  <c r="AE5366" i="14"/>
  <c r="AB1185" i="14"/>
  <c r="AE1185" i="14"/>
  <c r="AG2489" i="14"/>
  <c r="Z2489" i="14"/>
  <c r="AA2489" i="14"/>
  <c r="AG936" i="14"/>
  <c r="AG5697" i="14"/>
  <c r="AG3589" i="14"/>
  <c r="AG4165" i="14"/>
  <c r="AG4608" i="14"/>
  <c r="AE3862" i="14"/>
  <c r="AA3862" i="14"/>
  <c r="AB3862" i="14"/>
  <c r="AG3680" i="14"/>
  <c r="Z3680" i="14"/>
  <c r="AA3680" i="14"/>
  <c r="AA3414" i="14"/>
  <c r="Z3414" i="14"/>
  <c r="AG3414" i="14"/>
  <c r="AG5595" i="14"/>
  <c r="AG1622" i="14"/>
  <c r="Z1622" i="14"/>
  <c r="AA1622" i="14"/>
  <c r="AE1189" i="14"/>
  <c r="AB1189" i="14"/>
  <c r="AG1456" i="14"/>
  <c r="AA1041" i="14"/>
  <c r="Z1041" i="14"/>
  <c r="AG1041" i="14"/>
  <c r="AG5212" i="14"/>
  <c r="AG5227" i="14"/>
  <c r="AG812" i="14"/>
  <c r="AG2635" i="14"/>
  <c r="Z2635" i="14"/>
  <c r="AA2635" i="14"/>
  <c r="AB1784" i="14"/>
  <c r="Z1784" i="14"/>
  <c r="AA1784" i="14"/>
  <c r="AE1784" i="14"/>
  <c r="AB3351" i="14"/>
  <c r="Z3351" i="14"/>
  <c r="AA3351" i="14"/>
  <c r="AE3351" i="14"/>
  <c r="AB3488" i="14"/>
  <c r="AE3488" i="14"/>
  <c r="AE569" i="14"/>
  <c r="Z569" i="14"/>
  <c r="AA569" i="14"/>
  <c r="AB569" i="14"/>
  <c r="AE4489" i="14"/>
  <c r="Z4489" i="14"/>
  <c r="AA4489" i="14"/>
  <c r="AB4489" i="14"/>
  <c r="AE4160" i="14"/>
  <c r="Z4160" i="14"/>
  <c r="AA4160" i="14"/>
  <c r="AB4160" i="14"/>
  <c r="AB1103" i="14"/>
  <c r="AE1103" i="14"/>
  <c r="AG1727" i="14"/>
  <c r="AA4337" i="14"/>
  <c r="Z4337" i="14"/>
  <c r="AG4337" i="14"/>
  <c r="AG987" i="14"/>
  <c r="AE3563" i="14"/>
  <c r="AB3563" i="14"/>
  <c r="AE2590" i="14"/>
  <c r="AB2590" i="14"/>
  <c r="AE1148" i="14"/>
  <c r="AB1148" i="14"/>
  <c r="AG1915" i="14"/>
  <c r="Z1915" i="14"/>
  <c r="AA1915" i="14"/>
  <c r="AG4453" i="14"/>
  <c r="AG903" i="14"/>
  <c r="AB1335" i="14"/>
  <c r="AE1335" i="14"/>
  <c r="AE5704" i="14"/>
  <c r="Z5704" i="14"/>
  <c r="AA5704" i="14"/>
  <c r="AB5704" i="14"/>
  <c r="AB3812" i="14"/>
  <c r="Z3812" i="14"/>
  <c r="AA3812" i="14"/>
  <c r="AE3812" i="14"/>
  <c r="AB5458" i="14"/>
  <c r="Z5458" i="14"/>
  <c r="AA5458" i="14"/>
  <c r="AE5458" i="14"/>
  <c r="AB5001" i="14"/>
  <c r="Z5001" i="14"/>
  <c r="AA5001" i="14"/>
  <c r="AE5001" i="14"/>
  <c r="AE505" i="14"/>
  <c r="Z505" i="14"/>
  <c r="AA505" i="14"/>
  <c r="AB505" i="14"/>
  <c r="AE2387" i="14"/>
  <c r="Z2387" i="14"/>
  <c r="AA2387" i="14"/>
  <c r="AB2387" i="14"/>
  <c r="AB1959" i="14"/>
  <c r="Z1959" i="14"/>
  <c r="AA1959" i="14"/>
  <c r="AE1959" i="14"/>
  <c r="AE2881" i="14"/>
  <c r="AB2881" i="14"/>
  <c r="AG805" i="14"/>
  <c r="Z805" i="14"/>
  <c r="AA805" i="14"/>
  <c r="AB2365" i="14"/>
  <c r="AE2365" i="14"/>
  <c r="AA2055" i="14"/>
  <c r="Z2055" i="14"/>
  <c r="AG2055" i="14"/>
  <c r="AG5146" i="14"/>
  <c r="AA5398" i="14"/>
  <c r="Z5398" i="14"/>
  <c r="AG5398" i="14"/>
  <c r="AG1137" i="14"/>
  <c r="AA3017" i="14"/>
  <c r="Z3017" i="14"/>
  <c r="AG3017" i="14"/>
  <c r="AE1321" i="14"/>
  <c r="AB1321" i="14"/>
  <c r="AE2150" i="14"/>
  <c r="AB2150" i="14"/>
  <c r="AG2200" i="14"/>
  <c r="AG5150" i="14"/>
  <c r="AB1549" i="14"/>
  <c r="Z1549" i="14"/>
  <c r="AA1549" i="14"/>
  <c r="AE1549" i="14"/>
  <c r="AE3666" i="14"/>
  <c r="AB3666" i="14"/>
  <c r="AB1623" i="14"/>
  <c r="Z1623" i="14"/>
  <c r="AA1623" i="14"/>
  <c r="AE1623" i="14"/>
  <c r="AB734" i="14"/>
  <c r="AE734" i="14"/>
  <c r="AG2748" i="14"/>
  <c r="Z2748" i="14"/>
  <c r="AA2748" i="14"/>
  <c r="AG3363" i="14"/>
  <c r="AG1556" i="14"/>
  <c r="AE2374" i="14"/>
  <c r="AB2374" i="14"/>
  <c r="AB4611" i="14"/>
  <c r="Z4611" i="14"/>
  <c r="AA4611" i="14"/>
  <c r="AE4611" i="14"/>
  <c r="AB5285" i="14"/>
  <c r="Z5285" i="14"/>
  <c r="AA5285" i="14"/>
  <c r="AE5285" i="14"/>
  <c r="AG4352" i="14"/>
  <c r="AE3303" i="14"/>
  <c r="Z3303" i="14"/>
  <c r="AA3303" i="14"/>
  <c r="AB3303" i="14"/>
  <c r="AB447" i="14"/>
  <c r="Z447" i="14"/>
  <c r="AA447" i="14"/>
  <c r="AE447" i="14"/>
  <c r="AB5673" i="14"/>
  <c r="Z5673" i="14"/>
  <c r="AA5673" i="14"/>
  <c r="AE5673" i="14"/>
  <c r="AB443" i="14"/>
  <c r="Z443" i="14"/>
  <c r="AA443" i="14"/>
  <c r="AE443" i="14"/>
  <c r="AE1121" i="14"/>
  <c r="AB1121" i="14"/>
  <c r="AG2691" i="14"/>
  <c r="AG5182" i="14"/>
  <c r="AG1763" i="14"/>
  <c r="AB1787" i="14"/>
  <c r="Z1787" i="14"/>
  <c r="AA1787" i="14"/>
  <c r="AE1787" i="14"/>
  <c r="AE2797" i="14"/>
  <c r="Z2797" i="14"/>
  <c r="AA2797" i="14"/>
  <c r="AB2797" i="14"/>
  <c r="AE5220" i="14"/>
  <c r="Z5220" i="14"/>
  <c r="AA5220" i="14"/>
  <c r="AB5220" i="14"/>
  <c r="AE5373" i="14"/>
  <c r="AB5373" i="14"/>
  <c r="AG956" i="14"/>
  <c r="AE2828" i="14"/>
  <c r="AB2828" i="14"/>
  <c r="AE3696" i="14"/>
  <c r="Z3696" i="14"/>
  <c r="AA3696" i="14"/>
  <c r="AB3696" i="14"/>
  <c r="AG2801" i="14"/>
  <c r="AB2403" i="14"/>
  <c r="Z2403" i="14"/>
  <c r="AA2403" i="14"/>
  <c r="AE2403" i="14"/>
  <c r="AE1435" i="14"/>
  <c r="Z1435" i="14"/>
  <c r="AA1435" i="14"/>
  <c r="AB1435" i="14"/>
  <c r="AB3338" i="14"/>
  <c r="Z3338" i="14"/>
  <c r="AA3338" i="14"/>
  <c r="AE3338" i="14"/>
  <c r="AE2631" i="14"/>
  <c r="Z2631" i="14"/>
  <c r="AA2631" i="14"/>
  <c r="AB2631" i="14"/>
  <c r="AB5607" i="14"/>
  <c r="Z5607" i="14"/>
  <c r="AA5607" i="14"/>
  <c r="AE5607" i="14"/>
  <c r="AB3870" i="14"/>
  <c r="Z3870" i="14"/>
  <c r="AA3870" i="14"/>
  <c r="AE3870" i="14"/>
  <c r="AB1761" i="14"/>
  <c r="AE1761" i="14"/>
  <c r="AE2311" i="14"/>
  <c r="AA2311" i="14"/>
  <c r="AB2311" i="14"/>
  <c r="AE2623" i="14"/>
  <c r="AB2623" i="14"/>
  <c r="AG4900" i="14"/>
  <c r="AB2714" i="14"/>
  <c r="AE2714" i="14"/>
  <c r="AG5703" i="14"/>
  <c r="AB2146" i="14"/>
  <c r="AE2146" i="14"/>
  <c r="AE4686" i="14"/>
  <c r="AB4686" i="14"/>
  <c r="AE3551" i="14"/>
  <c r="Z3551" i="14"/>
  <c r="AA3551" i="14"/>
  <c r="AB3551" i="14"/>
  <c r="AB3644" i="14"/>
  <c r="AE3644" i="14"/>
  <c r="AB4658" i="14"/>
  <c r="Z4658" i="14"/>
  <c r="AA4658" i="14"/>
  <c r="AE4658" i="14"/>
  <c r="AE1649" i="14"/>
  <c r="AB1649" i="14"/>
  <c r="AB2834" i="14"/>
  <c r="AE2834" i="14"/>
  <c r="AE1173" i="14"/>
  <c r="Z1173" i="14"/>
  <c r="AA1173" i="14"/>
  <c r="AB1173" i="14"/>
  <c r="AE3508" i="14"/>
  <c r="Z3508" i="14"/>
  <c r="AA3508" i="14"/>
  <c r="AB3508" i="14"/>
  <c r="AB2741" i="14"/>
  <c r="Z2741" i="14"/>
  <c r="AA2741" i="14"/>
  <c r="AE2741" i="14"/>
  <c r="AE781" i="14"/>
  <c r="Z781" i="14"/>
  <c r="AA781" i="14"/>
  <c r="AB781" i="14"/>
  <c r="AE4508" i="14"/>
  <c r="AB4508" i="14"/>
  <c r="AB541" i="14"/>
  <c r="Z541" i="14"/>
  <c r="AA541" i="14"/>
  <c r="AE541" i="14"/>
  <c r="AB3232" i="14"/>
  <c r="Z3232" i="14"/>
  <c r="AA3232" i="14"/>
  <c r="AE3232" i="14"/>
  <c r="AE4724" i="14"/>
  <c r="AB4724" i="14"/>
  <c r="AB3868" i="14"/>
  <c r="AE3868" i="14"/>
  <c r="AG4344" i="14"/>
  <c r="AG4000" i="14"/>
  <c r="AB2996" i="14"/>
  <c r="Z2996" i="14"/>
  <c r="AA2996" i="14"/>
  <c r="AE2996" i="14"/>
  <c r="AE3221" i="14"/>
  <c r="Z3221" i="14"/>
  <c r="AA3221" i="14"/>
  <c r="AB3221" i="14"/>
  <c r="AB3342" i="14"/>
  <c r="AE3342" i="14"/>
  <c r="AE3123" i="14"/>
  <c r="Z3123" i="14"/>
  <c r="AA3123" i="14"/>
  <c r="AB3123" i="14"/>
  <c r="AB1829" i="14"/>
  <c r="AE1829" i="14"/>
  <c r="AB4374" i="14"/>
  <c r="AE4374" i="14"/>
  <c r="AE2485" i="14"/>
  <c r="AB2485" i="14"/>
  <c r="AE1446" i="14"/>
  <c r="AB1446" i="14"/>
  <c r="AE4870" i="14"/>
  <c r="AB4870" i="14"/>
  <c r="AB3890" i="14"/>
  <c r="AA3890" i="14"/>
  <c r="AE3890" i="14"/>
  <c r="AG2266" i="14"/>
  <c r="Z2266" i="14"/>
  <c r="AA2266" i="14"/>
  <c r="AE2301" i="14"/>
  <c r="Z2301" i="14"/>
  <c r="AA2301" i="14"/>
  <c r="AB2301" i="14"/>
  <c r="AG2396" i="14"/>
  <c r="AB1527" i="14"/>
  <c r="Z1527" i="14"/>
  <c r="AA1527" i="14"/>
  <c r="AE1527" i="14"/>
  <c r="AE4243" i="14"/>
  <c r="Z4243" i="14"/>
  <c r="AA4243" i="14"/>
  <c r="AB4243" i="14"/>
  <c r="AE4151" i="14"/>
  <c r="Z4151" i="14"/>
  <c r="AA4151" i="14"/>
  <c r="AB4151" i="14"/>
  <c r="AB1448" i="14"/>
  <c r="Z1448" i="14"/>
  <c r="AA1448" i="14"/>
  <c r="AE1448" i="14"/>
  <c r="AB4885" i="14"/>
  <c r="Z4885" i="14"/>
  <c r="AA4885" i="14"/>
  <c r="AE4885" i="14"/>
  <c r="AE5580" i="14"/>
  <c r="AB5580" i="14"/>
  <c r="AB2154" i="14"/>
  <c r="Z2154" i="14"/>
  <c r="AA2154" i="14"/>
  <c r="AE2154" i="14"/>
  <c r="AE5114" i="14"/>
  <c r="Z5114" i="14"/>
  <c r="AA5114" i="14"/>
  <c r="AB5114" i="14"/>
  <c r="AB3000" i="14"/>
  <c r="Z3000" i="14"/>
  <c r="AA3000" i="14"/>
  <c r="AE3000" i="14"/>
  <c r="AB3452" i="14"/>
  <c r="Z3452" i="14"/>
  <c r="AA3452" i="14"/>
  <c r="AE3452" i="14"/>
  <c r="AG5231" i="14"/>
  <c r="AE5788" i="14"/>
  <c r="Z5788" i="14"/>
  <c r="AA5788" i="14"/>
  <c r="AB5788" i="14"/>
  <c r="AE5518" i="14"/>
  <c r="Z5518" i="14"/>
  <c r="AA5518" i="14"/>
  <c r="AB5518" i="14"/>
  <c r="AE1558" i="14"/>
  <c r="Z1558" i="14"/>
  <c r="AA1558" i="14"/>
  <c r="AB1558" i="14"/>
  <c r="AE4632" i="14"/>
  <c r="Z4632" i="14"/>
  <c r="AA4632" i="14"/>
  <c r="AB4632" i="14"/>
  <c r="AE1502" i="14"/>
  <c r="Z1502" i="14"/>
  <c r="AA1502" i="14"/>
  <c r="AB1502" i="14"/>
  <c r="AB668" i="14"/>
  <c r="Z668" i="14"/>
  <c r="AA668" i="14"/>
  <c r="AE668" i="14"/>
  <c r="AB4704" i="14"/>
  <c r="Z4704" i="14"/>
  <c r="AA4704" i="14"/>
  <c r="AE4704" i="14"/>
  <c r="AB2350" i="14"/>
  <c r="Z2350" i="14"/>
  <c r="AA2350" i="14"/>
  <c r="AE2350" i="14"/>
  <c r="AB1133" i="14"/>
  <c r="Z1133" i="14"/>
  <c r="AA1133" i="14"/>
  <c r="AE1133" i="14"/>
  <c r="AG2550" i="14"/>
  <c r="AE3244" i="14"/>
  <c r="AB3244" i="14"/>
  <c r="AE772" i="14"/>
  <c r="Z772" i="14"/>
  <c r="AA772" i="14"/>
  <c r="AB772" i="14"/>
  <c r="AB813" i="14"/>
  <c r="AE813" i="14"/>
  <c r="AE5462" i="14"/>
  <c r="AB5462" i="14"/>
  <c r="AB2340" i="14"/>
  <c r="AE2340" i="14"/>
  <c r="AE406" i="14"/>
  <c r="Z406" i="14"/>
  <c r="AA406" i="14"/>
  <c r="AB406" i="14"/>
  <c r="AA3258" i="14"/>
  <c r="Z3258" i="14"/>
  <c r="AG3258" i="14"/>
  <c r="AG2708" i="14"/>
  <c r="AB2588" i="14"/>
  <c r="AE2588" i="14"/>
  <c r="AB2831" i="14"/>
  <c r="AE2831" i="14"/>
  <c r="AG4695" i="14"/>
  <c r="AG3519" i="14"/>
  <c r="AG4194" i="14"/>
  <c r="AG5098" i="14"/>
  <c r="AG539" i="14"/>
  <c r="AB2820" i="14"/>
  <c r="Z2820" i="14"/>
  <c r="AA2820" i="14"/>
  <c r="AE2820" i="14"/>
  <c r="AE3948" i="14"/>
  <c r="AB3948" i="14"/>
  <c r="AE5416" i="14"/>
  <c r="AA5416" i="14"/>
  <c r="AB5416" i="14"/>
  <c r="AE4899" i="14"/>
  <c r="Z4899" i="14"/>
  <c r="AA4899" i="14"/>
  <c r="AB4899" i="14"/>
  <c r="AE2731" i="14"/>
  <c r="Z2731" i="14"/>
  <c r="AA2731" i="14"/>
  <c r="AB2731" i="14"/>
  <c r="AE4286" i="14"/>
  <c r="AB4286" i="14"/>
  <c r="AB1150" i="14"/>
  <c r="Z1150" i="14"/>
  <c r="AA1150" i="14"/>
  <c r="AE1150" i="14"/>
  <c r="AB4106" i="14"/>
  <c r="Z4106" i="14"/>
  <c r="AA4106" i="14"/>
  <c r="AE4106" i="14"/>
  <c r="AB2525" i="14"/>
  <c r="Z2525" i="14"/>
  <c r="AA2525" i="14"/>
  <c r="AE2525" i="14"/>
  <c r="AE682" i="14"/>
  <c r="Z682" i="14"/>
  <c r="AA682" i="14"/>
  <c r="AB682" i="14"/>
  <c r="AE5474" i="14"/>
  <c r="Z5474" i="14"/>
  <c r="AA5474" i="14"/>
  <c r="AB5474" i="14"/>
  <c r="AE1391" i="14"/>
  <c r="Z1391" i="14"/>
  <c r="AA1391" i="14"/>
  <c r="AB1391" i="14"/>
  <c r="AE4220" i="14"/>
  <c r="Z4220" i="14"/>
  <c r="AA4220" i="14"/>
  <c r="AB4220" i="14"/>
  <c r="AB5371" i="14"/>
  <c r="AE5371" i="14"/>
  <c r="AE1681" i="14"/>
  <c r="Z1681" i="14"/>
  <c r="AA1681" i="14"/>
  <c r="AB1681" i="14"/>
  <c r="AB2937" i="14"/>
  <c r="Z2937" i="14"/>
  <c r="AA2937" i="14"/>
  <c r="AE2937" i="14"/>
  <c r="AB644" i="14"/>
  <c r="Z644" i="14"/>
  <c r="AA644" i="14"/>
  <c r="AE644" i="14"/>
  <c r="AE2359" i="14"/>
  <c r="Z2359" i="14"/>
  <c r="AA2359" i="14"/>
  <c r="AB2359" i="14"/>
  <c r="AB1587" i="14"/>
  <c r="Z1587" i="14"/>
  <c r="AA1587" i="14"/>
  <c r="AE1587" i="14"/>
  <c r="AE3808" i="14"/>
  <c r="Z3808" i="14"/>
  <c r="AA3808" i="14"/>
  <c r="AB3808" i="14"/>
  <c r="AB2293" i="14"/>
  <c r="Z2293" i="14"/>
  <c r="AA2293" i="14"/>
  <c r="AE2293" i="14"/>
  <c r="AE2561" i="14"/>
  <c r="AA2561" i="14"/>
  <c r="AB2561" i="14"/>
  <c r="AG4635" i="14"/>
  <c r="AG3934" i="14"/>
  <c r="Z3934" i="14"/>
  <c r="AA3934" i="14"/>
  <c r="AG1236" i="14"/>
  <c r="AB1429" i="14"/>
  <c r="AE1429" i="14"/>
  <c r="AE636" i="14"/>
  <c r="AB636" i="14"/>
  <c r="AB1261" i="14"/>
  <c r="Z1261" i="14"/>
  <c r="AA1261" i="14"/>
  <c r="AE1261" i="14"/>
  <c r="AE2091" i="14"/>
  <c r="Z2091" i="14"/>
  <c r="AA2091" i="14"/>
  <c r="AB2091" i="14"/>
  <c r="AB618" i="14"/>
  <c r="Z618" i="14"/>
  <c r="AA618" i="14"/>
  <c r="AE618" i="14"/>
  <c r="AE4390" i="14"/>
  <c r="Z4390" i="14"/>
  <c r="AA4390" i="14"/>
  <c r="AB4390" i="14"/>
  <c r="AE2455" i="14"/>
  <c r="Z2455" i="14"/>
  <c r="AA2455" i="14"/>
  <c r="AB2455" i="14"/>
  <c r="AA121" i="14"/>
  <c r="AE2283" i="14"/>
  <c r="AB2283" i="14"/>
  <c r="AB5801" i="14"/>
  <c r="AE5801" i="14"/>
  <c r="AB3694" i="14"/>
  <c r="AE3694" i="14"/>
  <c r="AG1761" i="14"/>
  <c r="Z1761" i="14"/>
  <c r="AA1761" i="14"/>
  <c r="AG4184" i="14"/>
  <c r="AG2010" i="14"/>
  <c r="AG1384" i="14"/>
  <c r="AG528" i="14"/>
  <c r="AG3895" i="14"/>
  <c r="AG5289" i="14"/>
  <c r="AG3846" i="14"/>
  <c r="AG2252" i="14"/>
  <c r="AG5002" i="14"/>
  <c r="AG2938" i="14"/>
  <c r="AA2182" i="14"/>
  <c r="Z2182" i="14"/>
  <c r="AG2182" i="14"/>
  <c r="AG1898" i="14"/>
  <c r="AG815" i="14"/>
  <c r="AG2256" i="14"/>
  <c r="AG745" i="14"/>
  <c r="AG4691" i="14"/>
  <c r="Z4691" i="14"/>
  <c r="AA4691" i="14"/>
  <c r="AE1731" i="14"/>
  <c r="Z1731" i="14"/>
  <c r="AA1731" i="14"/>
  <c r="AB1731" i="14"/>
  <c r="AA1657" i="14"/>
  <c r="Z1657" i="14"/>
  <c r="AG1657" i="14"/>
  <c r="AG4788" i="14"/>
  <c r="AG5669" i="14"/>
  <c r="AA2714" i="14"/>
  <c r="Z2714" i="14"/>
  <c r="AG2714" i="14"/>
  <c r="AG2138" i="14"/>
  <c r="AG1664" i="14"/>
  <c r="AE4413" i="14"/>
  <c r="Z4413" i="14"/>
  <c r="AA4413" i="14"/>
  <c r="AB4413" i="14"/>
  <c r="AB2196" i="14"/>
  <c r="Z2196" i="14"/>
  <c r="AA2196" i="14"/>
  <c r="AE2196" i="14"/>
  <c r="AB4479" i="14"/>
  <c r="AE4479" i="14"/>
  <c r="AE5382" i="14"/>
  <c r="Z5382" i="14"/>
  <c r="AA5382" i="14"/>
  <c r="AB5382" i="14"/>
  <c r="AE3910" i="14"/>
  <c r="Z3910" i="14"/>
  <c r="AA3910" i="14"/>
  <c r="AB3910" i="14"/>
  <c r="AE2395" i="14"/>
  <c r="Z2395" i="14"/>
  <c r="AA2395" i="14"/>
  <c r="AB2395" i="14"/>
  <c r="AE5243" i="14"/>
  <c r="AB5243" i="14"/>
  <c r="AB982" i="14"/>
  <c r="Z982" i="14"/>
  <c r="AA982" i="14"/>
  <c r="AE982" i="14"/>
  <c r="AG738" i="14"/>
  <c r="Z738" i="14"/>
  <c r="AA738" i="14"/>
  <c r="AE349" i="14"/>
  <c r="AB349" i="14"/>
  <c r="AA289" i="14"/>
  <c r="AG5040" i="14"/>
  <c r="AG2023" i="14"/>
  <c r="AG4371" i="14"/>
  <c r="AG393" i="14"/>
  <c r="Z393" i="14"/>
  <c r="AA393" i="14"/>
  <c r="AA1185" i="14"/>
  <c r="Z1185" i="14"/>
  <c r="AG1185" i="14"/>
  <c r="AE3152" i="14"/>
  <c r="Z3152" i="14"/>
  <c r="AA3152" i="14"/>
  <c r="AB3152" i="14"/>
  <c r="AB4492" i="14"/>
  <c r="Z4492" i="14"/>
  <c r="AA4492" i="14"/>
  <c r="AE4492" i="14"/>
  <c r="AE2127" i="14"/>
  <c r="Z2127" i="14"/>
  <c r="AA2127" i="14"/>
  <c r="AB2127" i="14"/>
  <c r="AB1461" i="14"/>
  <c r="Z1461" i="14"/>
  <c r="AA1461" i="14"/>
  <c r="AE1461" i="14"/>
  <c r="AG568" i="14"/>
  <c r="AE1737" i="14"/>
  <c r="AB1737" i="14"/>
  <c r="AB5613" i="14"/>
  <c r="AE5613" i="14"/>
  <c r="AA1745" i="14"/>
  <c r="Z1745" i="14"/>
  <c r="AG1745" i="14"/>
  <c r="AG436" i="14"/>
  <c r="AB1383" i="14"/>
  <c r="Z1383" i="14"/>
  <c r="AA1383" i="14"/>
  <c r="AE1383" i="14"/>
  <c r="AE3039" i="14"/>
  <c r="AB3039" i="14"/>
  <c r="AB461" i="14"/>
  <c r="Z461" i="14"/>
  <c r="AA461" i="14"/>
  <c r="AE461" i="14"/>
  <c r="AG1103" i="14"/>
  <c r="Z1103" i="14"/>
  <c r="AA1103" i="14"/>
  <c r="AB3760" i="14"/>
  <c r="AE3760" i="14"/>
  <c r="AE932" i="14"/>
  <c r="AB932" i="14"/>
  <c r="AB5790" i="14"/>
  <c r="AE5790" i="14"/>
  <c r="AG1232" i="14"/>
  <c r="AG3524" i="14"/>
  <c r="AA1564" i="14"/>
  <c r="Z1564" i="14"/>
  <c r="AG1564" i="14"/>
  <c r="AA3622" i="14"/>
  <c r="Z3622" i="14"/>
  <c r="AG3622" i="14"/>
  <c r="AA2090" i="14"/>
  <c r="Z2090" i="14"/>
  <c r="AG2090" i="14"/>
  <c r="AE2944" i="14"/>
  <c r="AB2944" i="14"/>
  <c r="AG4465" i="14"/>
  <c r="AA3912" i="14"/>
  <c r="Z3912" i="14"/>
  <c r="AG3912" i="14"/>
  <c r="AE1005" i="14"/>
  <c r="AB1005" i="14"/>
  <c r="AA3911" i="14"/>
  <c r="Z3911" i="14"/>
  <c r="AG3911" i="14"/>
  <c r="AG788" i="14"/>
  <c r="AG1096" i="14"/>
  <c r="AG4040" i="14"/>
  <c r="AG940" i="14"/>
  <c r="AG3630" i="14"/>
  <c r="AA4277" i="14"/>
  <c r="Z4277" i="14"/>
  <c r="AG4277" i="14"/>
  <c r="AG932" i="14"/>
  <c r="Z932" i="14"/>
  <c r="AA932" i="14"/>
  <c r="AG5091" i="14"/>
  <c r="AB5595" i="14"/>
  <c r="Z5595" i="14"/>
  <c r="AA5595" i="14"/>
  <c r="AE5595" i="14"/>
  <c r="AB4303" i="14"/>
  <c r="AE4303" i="14"/>
  <c r="AG732" i="14"/>
  <c r="Z732" i="14"/>
  <c r="AA732" i="14"/>
  <c r="AG1325" i="14"/>
  <c r="AG2097" i="14"/>
  <c r="AG2676" i="14"/>
  <c r="AG2009" i="14"/>
  <c r="AG1804" i="14"/>
  <c r="AG4515" i="14"/>
  <c r="Z4515" i="14"/>
  <c r="AA4515" i="14"/>
  <c r="AG3666" i="14"/>
  <c r="AA3666" i="14"/>
  <c r="AB2425" i="14"/>
  <c r="AA2425" i="14"/>
  <c r="AE2425" i="14"/>
  <c r="AG5051" i="14"/>
  <c r="Z5051" i="14"/>
  <c r="AA5051" i="14"/>
  <c r="AA434" i="14"/>
  <c r="Z434" i="14"/>
  <c r="AG434" i="14"/>
  <c r="AG4183" i="14"/>
  <c r="AG1158" i="14"/>
  <c r="Z1158" i="14"/>
  <c r="AA1158" i="14"/>
  <c r="AE4400" i="14"/>
  <c r="AB4400" i="14"/>
  <c r="AG4526" i="14"/>
  <c r="AG2502" i="14"/>
  <c r="AG2449" i="14"/>
  <c r="AG1894" i="14"/>
  <c r="AG4121" i="14"/>
  <c r="Z4121" i="14"/>
  <c r="AA4121" i="14"/>
  <c r="AB1322" i="14"/>
  <c r="AE1322" i="14"/>
  <c r="AE1713" i="14"/>
  <c r="Z1713" i="14"/>
  <c r="AA1713" i="14"/>
  <c r="AB1713" i="14"/>
  <c r="AB679" i="14"/>
  <c r="AE679" i="14"/>
  <c r="AB4215" i="14"/>
  <c r="Z4215" i="14"/>
  <c r="AA4215" i="14"/>
  <c r="AE4215" i="14"/>
  <c r="AB4375" i="14"/>
  <c r="Z4375" i="14"/>
  <c r="AA4375" i="14"/>
  <c r="AE4375" i="14"/>
  <c r="AG2965" i="14"/>
  <c r="AB1300" i="14"/>
  <c r="AE1300" i="14"/>
  <c r="AB5150" i="14"/>
  <c r="Z5150" i="14"/>
  <c r="AA5150" i="14"/>
  <c r="AE5150" i="14"/>
  <c r="Z3666" i="14"/>
  <c r="AG4816" i="14"/>
  <c r="AG2226" i="14"/>
  <c r="AG2653" i="14"/>
  <c r="AA3244" i="14"/>
  <c r="Z3244" i="14"/>
  <c r="AG3244" i="14"/>
  <c r="AG2150" i="14"/>
  <c r="Z2150" i="14"/>
  <c r="AA2150" i="14"/>
  <c r="AG1914" i="14"/>
  <c r="AB2552" i="14"/>
  <c r="AE2552" i="14"/>
  <c r="AG3990" i="14"/>
  <c r="AG2214" i="14"/>
  <c r="AE685" i="14"/>
  <c r="AB685" i="14"/>
  <c r="AG3284" i="14"/>
  <c r="AE2071" i="14"/>
  <c r="Z2071" i="14"/>
  <c r="AA2071" i="14"/>
  <c r="AB2071" i="14"/>
  <c r="AB358" i="14"/>
  <c r="Z358" i="14"/>
  <c r="AA358" i="14"/>
  <c r="AE358" i="14"/>
  <c r="AB3898" i="14"/>
  <c r="Z3898" i="14"/>
  <c r="AA3898" i="14"/>
  <c r="AE3898" i="14"/>
  <c r="AB371" i="14"/>
  <c r="Z371" i="14"/>
  <c r="AA371" i="14"/>
  <c r="AE371" i="14"/>
  <c r="AE4472" i="14"/>
  <c r="Z4472" i="14"/>
  <c r="AA4472" i="14"/>
  <c r="AB4472" i="14"/>
  <c r="AE4561" i="14"/>
  <c r="Z4561" i="14"/>
  <c r="AA4561" i="14"/>
  <c r="AB4561" i="14"/>
  <c r="AB1360" i="14"/>
  <c r="Z1360" i="14"/>
  <c r="AA1360" i="14"/>
  <c r="AE1360" i="14"/>
  <c r="AB2217" i="14"/>
  <c r="Z2217" i="14"/>
  <c r="AA2217" i="14"/>
  <c r="AE2217" i="14"/>
  <c r="AB458" i="14"/>
  <c r="Z458" i="14"/>
  <c r="AA458" i="14"/>
  <c r="AE458" i="14"/>
  <c r="AB5516" i="14"/>
  <c r="Z5516" i="14"/>
  <c r="AA5516" i="14"/>
  <c r="AE5516" i="14"/>
  <c r="AE521" i="14"/>
  <c r="Z521" i="14"/>
  <c r="AA521" i="14"/>
  <c r="AB521" i="14"/>
  <c r="AB2134" i="14"/>
  <c r="Z2134" i="14"/>
  <c r="AA2134" i="14"/>
  <c r="AE2134" i="14"/>
  <c r="AG2160" i="14"/>
  <c r="AG5533" i="14"/>
  <c r="Z5533" i="14"/>
  <c r="AA5533" i="14"/>
  <c r="AB1168" i="14"/>
  <c r="AE1168" i="14"/>
  <c r="AG1322" i="14"/>
  <c r="Z1322" i="14"/>
  <c r="AA1322" i="14"/>
  <c r="AG2978" i="14"/>
  <c r="AA228" i="14"/>
  <c r="AG808" i="14"/>
  <c r="AG4817" i="14"/>
  <c r="AG854" i="14"/>
  <c r="AG3729" i="14"/>
  <c r="AG4419" i="14"/>
  <c r="Z2081" i="14"/>
  <c r="AG1680" i="14"/>
  <c r="AG4479" i="14"/>
  <c r="Z4479" i="14"/>
  <c r="AA4479" i="14"/>
  <c r="AG3550" i="14"/>
  <c r="AG1591" i="14"/>
  <c r="AG1892" i="14"/>
  <c r="AG3495" i="14"/>
  <c r="AG776" i="14"/>
  <c r="AG3644" i="14"/>
  <c r="Z3644" i="14"/>
  <c r="AA3644" i="14"/>
  <c r="AG4966" i="14"/>
  <c r="AG3010" i="14"/>
  <c r="AG1889" i="14"/>
  <c r="AG1355" i="14"/>
  <c r="AG2753" i="14"/>
  <c r="AG3037" i="14"/>
  <c r="AG1302" i="14"/>
  <c r="AG4832" i="14"/>
  <c r="AG5568" i="14"/>
  <c r="AG2039" i="14"/>
  <c r="AG1752" i="14"/>
  <c r="AG2828" i="14"/>
  <c r="Z2828" i="14"/>
  <c r="AA2828" i="14"/>
  <c r="AG2546" i="14"/>
  <c r="AG2305" i="14"/>
  <c r="AG5424" i="14"/>
  <c r="AG5534" i="14"/>
  <c r="AG5435" i="14"/>
  <c r="AG4972" i="14"/>
  <c r="AG3554" i="14"/>
  <c r="AG2143" i="14"/>
  <c r="Z2143" i="14"/>
  <c r="AA2143" i="14"/>
  <c r="AG4213" i="14"/>
  <c r="AG1593" i="14"/>
  <c r="AG4363" i="14"/>
  <c r="AG2294" i="14"/>
  <c r="AG4024" i="14"/>
  <c r="AA249" i="14"/>
  <c r="AG855" i="14"/>
  <c r="AG4940" i="14"/>
  <c r="AG1969" i="14"/>
  <c r="AG2829" i="14"/>
  <c r="AG4071" i="14"/>
  <c r="AG1121" i="14"/>
  <c r="Z1121" i="14"/>
  <c r="AA1121" i="14"/>
  <c r="AG4443" i="14"/>
  <c r="AG4330" i="14"/>
  <c r="AG661" i="14"/>
  <c r="AG4945" i="14"/>
  <c r="AG1102" i="14"/>
  <c r="AG2451" i="14"/>
  <c r="AE4240" i="14"/>
  <c r="Z4240" i="14"/>
  <c r="AA4240" i="14"/>
  <c r="AB4240" i="14"/>
  <c r="AE4546" i="14"/>
  <c r="AB4546" i="14"/>
  <c r="AE3203" i="14"/>
  <c r="Z3203" i="14"/>
  <c r="AA3203" i="14"/>
  <c r="AB3203" i="14"/>
  <c r="AE4165" i="14"/>
  <c r="Z4165" i="14"/>
  <c r="AA4165" i="14"/>
  <c r="AB4165" i="14"/>
  <c r="AA609" i="14"/>
  <c r="Z609" i="14"/>
  <c r="AG609" i="14"/>
  <c r="AB1785" i="14"/>
  <c r="AE1785" i="14"/>
  <c r="AE2999" i="14"/>
  <c r="Z2999" i="14"/>
  <c r="AA2999" i="14"/>
  <c r="AB2999" i="14"/>
  <c r="AG3926" i="14"/>
  <c r="Z3926" i="14"/>
  <c r="AA3926" i="14"/>
  <c r="AE2353" i="14"/>
  <c r="Z2353" i="14"/>
  <c r="AA2353" i="14"/>
  <c r="AB2353" i="14"/>
  <c r="AE994" i="14"/>
  <c r="Z994" i="14"/>
  <c r="AA994" i="14"/>
  <c r="AB994" i="14"/>
  <c r="AB2982" i="14"/>
  <c r="Z2982" i="14"/>
  <c r="AA2982" i="14"/>
  <c r="AE2982" i="14"/>
  <c r="AE1834" i="14"/>
  <c r="Z1834" i="14"/>
  <c r="AA1834" i="14"/>
  <c r="AB1834" i="14"/>
  <c r="AE4618" i="14"/>
  <c r="Z4618" i="14"/>
  <c r="AA4618" i="14"/>
  <c r="AB4618" i="14"/>
  <c r="AB1850" i="14"/>
  <c r="Z1850" i="14"/>
  <c r="AA1850" i="14"/>
  <c r="AE1850" i="14"/>
  <c r="AE1914" i="14"/>
  <c r="Z1914" i="14"/>
  <c r="AA1914" i="14"/>
  <c r="AB1914" i="14"/>
  <c r="AE5678" i="14"/>
  <c r="AB5678" i="14"/>
  <c r="AG1306" i="14"/>
  <c r="AG2343" i="14"/>
  <c r="AA1230" i="14"/>
  <c r="Z1230" i="14"/>
  <c r="AG1230" i="14"/>
  <c r="AG1785" i="14"/>
  <c r="Z1785" i="14"/>
  <c r="AA1785" i="14"/>
  <c r="AG1742" i="14"/>
  <c r="Z1742" i="14"/>
  <c r="AA1742" i="14"/>
  <c r="AA2222" i="14"/>
  <c r="Z2222" i="14"/>
  <c r="AG2222" i="14"/>
  <c r="AG2197" i="14"/>
  <c r="Z2197" i="14"/>
  <c r="AA2197" i="14"/>
  <c r="AE4371" i="14"/>
  <c r="Z4371" i="14"/>
  <c r="AA4371" i="14"/>
  <c r="AB4371" i="14"/>
  <c r="AG1148" i="14"/>
  <c r="AA1148" i="14"/>
  <c r="AE4411" i="14"/>
  <c r="AB4411" i="14"/>
  <c r="AE4505" i="14"/>
  <c r="Z4505" i="14"/>
  <c r="AA4505" i="14"/>
  <c r="AB4505" i="14"/>
  <c r="AG1157" i="14"/>
  <c r="AG4161" i="14"/>
  <c r="Z4161" i="14"/>
  <c r="AA4161" i="14"/>
  <c r="AG5371" i="14"/>
  <c r="Z5371" i="14"/>
  <c r="AA5371" i="14"/>
  <c r="AG4983" i="14"/>
  <c r="Z4983" i="14"/>
  <c r="AA4983" i="14"/>
  <c r="AG1803" i="14"/>
  <c r="AG3114" i="14"/>
  <c r="AE1263" i="14"/>
  <c r="AB1263" i="14"/>
  <c r="AA5376" i="14"/>
  <c r="Z5376" i="14"/>
  <c r="AG5376" i="14"/>
  <c r="AA974" i="14"/>
  <c r="Z974" i="14"/>
  <c r="AG974" i="14"/>
  <c r="AA4233" i="14"/>
  <c r="Z4233" i="14"/>
  <c r="AG4233" i="14"/>
  <c r="AG4303" i="14"/>
  <c r="Z4303" i="14"/>
  <c r="AA4303" i="14"/>
  <c r="AG4574" i="14"/>
  <c r="AG4720" i="14"/>
  <c r="Z4720" i="14"/>
  <c r="AA4720" i="14"/>
  <c r="AG5428" i="14"/>
  <c r="AG1491" i="14"/>
  <c r="Z1491" i="14"/>
  <c r="AA1491" i="14"/>
  <c r="AG5511" i="14"/>
  <c r="AE1182" i="14"/>
  <c r="AB1182" i="14"/>
  <c r="AE2044" i="14"/>
  <c r="Z2044" i="14"/>
  <c r="AA2044" i="14"/>
  <c r="AB2044" i="14"/>
  <c r="AB941" i="14"/>
  <c r="Z941" i="14"/>
  <c r="AA941" i="14"/>
  <c r="AE941" i="14"/>
  <c r="AG1548" i="14"/>
  <c r="AG1624" i="14"/>
  <c r="Z1624" i="14"/>
  <c r="AA1624" i="14"/>
  <c r="AG1176" i="14"/>
  <c r="Z1176" i="14"/>
  <c r="AA1176" i="14"/>
  <c r="AE5795" i="14"/>
  <c r="Z5795" i="14"/>
  <c r="AA5795" i="14"/>
  <c r="AB5795" i="14"/>
  <c r="AG3691" i="14"/>
  <c r="AB5182" i="14"/>
  <c r="Z5182" i="14"/>
  <c r="AA5182" i="14"/>
  <c r="AE5182" i="14"/>
  <c r="AB5313" i="14"/>
  <c r="AE5313" i="14"/>
  <c r="AG3738" i="14"/>
  <c r="AG4355" i="14"/>
  <c r="AG5756" i="14"/>
  <c r="Z5756" i="14"/>
  <c r="AA5756" i="14"/>
  <c r="AG1358" i="14"/>
  <c r="AB5669" i="14"/>
  <c r="Z5669" i="14"/>
  <c r="AA5669" i="14"/>
  <c r="AE5669" i="14"/>
  <c r="AE1579" i="14"/>
  <c r="AB1579" i="14"/>
  <c r="AA4546" i="14"/>
  <c r="Z4546" i="14"/>
  <c r="AG4546" i="14"/>
  <c r="AE4039" i="14"/>
  <c r="AB4039" i="14"/>
  <c r="AE5626" i="14"/>
  <c r="AB5626" i="14"/>
  <c r="AA3387" i="14"/>
  <c r="Z3387" i="14"/>
  <c r="AG3387" i="14"/>
  <c r="AE2591" i="14"/>
  <c r="Z2591" i="14"/>
  <c r="AA2591" i="14"/>
  <c r="AB2591" i="14"/>
  <c r="AE4879" i="14"/>
  <c r="Z4879" i="14"/>
  <c r="AA4879" i="14"/>
  <c r="AB4879" i="14"/>
  <c r="AB1151" i="14"/>
  <c r="Z1151" i="14"/>
  <c r="AA1151" i="14"/>
  <c r="AE1151" i="14"/>
  <c r="AG3503" i="14"/>
  <c r="AA613" i="14"/>
  <c r="Z613" i="14"/>
  <c r="AG613" i="14"/>
  <c r="AG5211" i="14"/>
  <c r="AG4406" i="14"/>
  <c r="AG1628" i="14"/>
  <c r="AG1912" i="14"/>
  <c r="AA4249" i="14"/>
  <c r="Z4249" i="14"/>
  <c r="AG4249" i="14"/>
  <c r="AG2281" i="14"/>
  <c r="AE2975" i="14"/>
  <c r="Z2975" i="14"/>
  <c r="AA2975" i="14"/>
  <c r="AB2975" i="14"/>
  <c r="AE3096" i="14"/>
  <c r="Z3096" i="14"/>
  <c r="AA3096" i="14"/>
  <c r="AB3096" i="14"/>
  <c r="AE956" i="14"/>
  <c r="Z956" i="14"/>
  <c r="AA956" i="14"/>
  <c r="AB956" i="14"/>
  <c r="AE1384" i="14"/>
  <c r="Z1384" i="14"/>
  <c r="AA1384" i="14"/>
  <c r="AB1384" i="14"/>
  <c r="AA2562" i="14"/>
  <c r="Z2562" i="14"/>
  <c r="AG2562" i="14"/>
  <c r="AG1578" i="14"/>
  <c r="AB2626" i="14"/>
  <c r="AE2626" i="14"/>
  <c r="AG5625" i="14"/>
  <c r="Z5625" i="14"/>
  <c r="AA5625" i="14"/>
  <c r="AB5057" i="14"/>
  <c r="AE5057" i="14"/>
  <c r="AG873" i="14"/>
  <c r="AG3961" i="14"/>
  <c r="AA2250" i="14"/>
  <c r="Z2250" i="14"/>
  <c r="AG2250" i="14"/>
  <c r="AE3044" i="14"/>
  <c r="AB3044" i="14"/>
  <c r="AG3848" i="14"/>
  <c r="AG5023" i="14"/>
  <c r="AE515" i="14"/>
  <c r="Z515" i="14"/>
  <c r="AA515" i="14"/>
  <c r="AB515" i="14"/>
  <c r="AB737" i="14"/>
  <c r="AE737" i="14"/>
  <c r="AG5616" i="14"/>
  <c r="AB4000" i="14"/>
  <c r="Z4000" i="14"/>
  <c r="AA4000" i="14"/>
  <c r="AE4000" i="14"/>
  <c r="AB707" i="14"/>
  <c r="Z707" i="14"/>
  <c r="AA707" i="14"/>
  <c r="AE707" i="14"/>
  <c r="AE388" i="14"/>
  <c r="Z388" i="14"/>
  <c r="AA388" i="14"/>
  <c r="AB388" i="14"/>
  <c r="AG4225" i="14"/>
  <c r="AE5497" i="14"/>
  <c r="AA5497" i="14"/>
  <c r="AB5497" i="14"/>
  <c r="AG2402" i="14"/>
  <c r="Z2402" i="14"/>
  <c r="AA2402" i="14"/>
  <c r="AG973" i="14"/>
  <c r="AE4727" i="14"/>
  <c r="AB4727" i="14"/>
  <c r="AG1560" i="14"/>
  <c r="AG3887" i="14"/>
  <c r="AG4217" i="14"/>
  <c r="AG5665" i="14"/>
  <c r="AG1189" i="14"/>
  <c r="Z1189" i="14"/>
  <c r="AA1189" i="14"/>
  <c r="AE1049" i="14"/>
  <c r="Z1049" i="14"/>
  <c r="AA1049" i="14"/>
  <c r="AB1049" i="14"/>
  <c r="AB2952" i="14"/>
  <c r="AE2952" i="14"/>
  <c r="AG5357" i="14"/>
  <c r="AE3780" i="14"/>
  <c r="AA3780" i="14"/>
  <c r="AB3780" i="14"/>
  <c r="AB2942" i="14"/>
  <c r="AE2942" i="14"/>
  <c r="AG692" i="14"/>
  <c r="Z692" i="14"/>
  <c r="AA692" i="14"/>
  <c r="AB919" i="14"/>
  <c r="AE919" i="14"/>
  <c r="AG3865" i="14"/>
  <c r="AE5137" i="14"/>
  <c r="AB5137" i="14"/>
  <c r="AG1200" i="14"/>
  <c r="AB5395" i="14"/>
  <c r="AA5395" i="14"/>
  <c r="AE5395" i="14"/>
  <c r="AE5452" i="14"/>
  <c r="Z5452" i="14"/>
  <c r="AA5452" i="14"/>
  <c r="AB5452" i="14"/>
  <c r="AE5591" i="14"/>
  <c r="Z5591" i="14"/>
  <c r="AA5591" i="14"/>
  <c r="AB5591" i="14"/>
  <c r="AE558" i="14"/>
  <c r="Z558" i="14"/>
  <c r="AA558" i="14"/>
  <c r="AB558" i="14"/>
  <c r="AE3796" i="14"/>
  <c r="Z3796" i="14"/>
  <c r="AA3796" i="14"/>
  <c r="AB3796" i="14"/>
  <c r="AE3608" i="14"/>
  <c r="Z3608" i="14"/>
  <c r="AA3608" i="14"/>
  <c r="AB3608" i="14"/>
  <c r="AE561" i="14"/>
  <c r="Z561" i="14"/>
  <c r="AA561" i="14"/>
  <c r="AB561" i="14"/>
  <c r="AB4946" i="14"/>
  <c r="Z4946" i="14"/>
  <c r="AA4946" i="14"/>
  <c r="AE4946" i="14"/>
  <c r="AB2412" i="14"/>
  <c r="Z2412" i="14"/>
  <c r="AA2412" i="14"/>
  <c r="AE2412" i="14"/>
  <c r="AG5496" i="14"/>
  <c r="AG1365" i="14"/>
  <c r="AG1427" i="14"/>
  <c r="AG5151" i="14"/>
  <c r="AG3212" i="14"/>
  <c r="AG5000" i="14"/>
  <c r="AG3171" i="14"/>
  <c r="AG3268" i="14"/>
  <c r="AG5272" i="14"/>
  <c r="AG771" i="14"/>
  <c r="AG5456" i="14"/>
  <c r="AG5654" i="14"/>
  <c r="AG1095" i="14"/>
  <c r="AG4647" i="14"/>
  <c r="AG3833" i="14"/>
  <c r="AG3162" i="14"/>
  <c r="AG4478" i="14"/>
  <c r="AG5115" i="14"/>
  <c r="AA212" i="14"/>
  <c r="AG1674" i="14"/>
  <c r="AG1864" i="14"/>
  <c r="AG1071" i="14"/>
  <c r="B353" i="14"/>
  <c r="AG2705" i="14"/>
  <c r="AG4361" i="14"/>
  <c r="AA79" i="14"/>
  <c r="AG1499" i="14"/>
  <c r="AG3342" i="14"/>
  <c r="Z3342" i="14"/>
  <c r="AA3342" i="14"/>
  <c r="AG1580" i="14"/>
  <c r="AG4501" i="14"/>
  <c r="AG5187" i="14"/>
  <c r="AG4708" i="14"/>
  <c r="AG1098" i="14"/>
  <c r="AG1351" i="14"/>
  <c r="AG3578" i="14"/>
  <c r="AG4237" i="14"/>
  <c r="AG3132" i="14"/>
  <c r="AA137" i="14"/>
  <c r="AG2827" i="14"/>
  <c r="AA152" i="14"/>
  <c r="AG774" i="14"/>
  <c r="AG1362" i="14"/>
  <c r="AG2569" i="14"/>
  <c r="AG2932" i="14"/>
  <c r="AG3455" i="14"/>
  <c r="AG4912" i="14"/>
  <c r="AG809" i="14"/>
  <c r="AG2925" i="14"/>
  <c r="AG4898" i="14"/>
  <c r="AG493" i="14"/>
  <c r="AG2248" i="14"/>
  <c r="AE987" i="14"/>
  <c r="Z987" i="14"/>
  <c r="AA987" i="14"/>
  <c r="AB987" i="14"/>
  <c r="AG789" i="14"/>
  <c r="AB3406" i="14"/>
  <c r="AE3406" i="14"/>
  <c r="AB3858" i="14"/>
  <c r="AE3858" i="14"/>
  <c r="AE5191" i="14"/>
  <c r="AB5191" i="14"/>
  <c r="AG431" i="14"/>
  <c r="AG2634" i="14"/>
  <c r="AE4726" i="14"/>
  <c r="Z4726" i="14"/>
  <c r="AA4726" i="14"/>
  <c r="AB4726" i="14"/>
  <c r="AE5570" i="14"/>
  <c r="AB5570" i="14"/>
  <c r="AG3563" i="14"/>
  <c r="Z3563" i="14"/>
  <c r="AA3563" i="14"/>
  <c r="AG2688" i="14"/>
  <c r="AG4543" i="14"/>
  <c r="AG5563" i="14"/>
  <c r="AG1311" i="14"/>
  <c r="AE1628" i="14"/>
  <c r="Z1628" i="14"/>
  <c r="AA1628" i="14"/>
  <c r="AB1628" i="14"/>
  <c r="AE4953" i="14"/>
  <c r="AB4953" i="14"/>
  <c r="AE4574" i="14"/>
  <c r="Z4574" i="14"/>
  <c r="AA4574" i="14"/>
  <c r="AB4574" i="14"/>
  <c r="AG2986" i="14"/>
  <c r="AG4403" i="14"/>
  <c r="AB2814" i="14"/>
  <c r="AE2814" i="14"/>
  <c r="AG3167" i="14"/>
  <c r="AE3224" i="14"/>
  <c r="AB3224" i="14"/>
  <c r="AB476" i="14"/>
  <c r="AE476" i="14"/>
  <c r="AB2200" i="14"/>
  <c r="Z2200" i="14"/>
  <c r="AA2200" i="14"/>
  <c r="AE2200" i="14"/>
  <c r="AG3092" i="14"/>
  <c r="AG1429" i="14"/>
  <c r="Z1429" i="14"/>
  <c r="AA1429" i="14"/>
  <c r="AG4259" i="14"/>
  <c r="AB422" i="14"/>
  <c r="Z422" i="14"/>
  <c r="AA422" i="14"/>
  <c r="AE422" i="14"/>
  <c r="AB2595" i="14"/>
  <c r="Z2595" i="14"/>
  <c r="AA2595" i="14"/>
  <c r="AE2595" i="14"/>
  <c r="AE3593" i="14"/>
  <c r="Z3593" i="14"/>
  <c r="AA3593" i="14"/>
  <c r="AB3593" i="14"/>
  <c r="AB4452" i="14"/>
  <c r="Z4452" i="14"/>
  <c r="AA4452" i="14"/>
  <c r="AE4452" i="14"/>
  <c r="AB1777" i="14"/>
  <c r="Z1777" i="14"/>
  <c r="AA1777" i="14"/>
  <c r="AE1777" i="14"/>
  <c r="AB2648" i="14"/>
  <c r="Z2648" i="14"/>
  <c r="AA2648" i="14"/>
  <c r="AE2648" i="14"/>
  <c r="AE1532" i="14"/>
  <c r="Z1532" i="14"/>
  <c r="AA1532" i="14"/>
  <c r="AB1532" i="14"/>
  <c r="AB1655" i="14"/>
  <c r="Z1655" i="14"/>
  <c r="AA1655" i="14"/>
  <c r="AE1655" i="14"/>
  <c r="AE4116" i="14"/>
  <c r="Z4116" i="14"/>
  <c r="AA4116" i="14"/>
  <c r="AB4116" i="14"/>
  <c r="AB5246" i="14"/>
  <c r="Z5246" i="14"/>
  <c r="AA5246" i="14"/>
  <c r="AE5246" i="14"/>
  <c r="AG4437" i="14"/>
  <c r="AE4836" i="14"/>
  <c r="Z4836" i="14"/>
  <c r="AA4836" i="14"/>
  <c r="AB4836" i="14"/>
  <c r="AB2364" i="14"/>
  <c r="Z2364" i="14"/>
  <c r="AA2364" i="14"/>
  <c r="AE2364" i="14"/>
  <c r="AE2451" i="14"/>
  <c r="Z2451" i="14"/>
  <c r="AA2451" i="14"/>
  <c r="AB2451" i="14"/>
  <c r="AE2050" i="14"/>
  <c r="Z2050" i="14"/>
  <c r="AA2050" i="14"/>
  <c r="AB2050" i="14"/>
  <c r="AB3445" i="14"/>
  <c r="Z3445" i="14"/>
  <c r="AA3445" i="14"/>
  <c r="AE3445" i="14"/>
  <c r="AE1983" i="14"/>
  <c r="Z1983" i="14"/>
  <c r="AA1983" i="14"/>
  <c r="AB1983" i="14"/>
  <c r="AE2981" i="14"/>
  <c r="AB2981" i="14"/>
  <c r="AB1483" i="14"/>
  <c r="AE1483" i="14"/>
  <c r="AE1495" i="14"/>
  <c r="Z1495" i="14"/>
  <c r="AA1495" i="14"/>
  <c r="AB1495" i="14"/>
  <c r="AE4850" i="14"/>
  <c r="Z4850" i="14"/>
  <c r="AA4850" i="14"/>
  <c r="AB4850" i="14"/>
  <c r="AB5211" i="14"/>
  <c r="Z5211" i="14"/>
  <c r="AA5211" i="14"/>
  <c r="AE5211" i="14"/>
  <c r="AE807" i="14"/>
  <c r="Z807" i="14"/>
  <c r="AA807" i="14"/>
  <c r="AB807" i="14"/>
  <c r="AB3719" i="14"/>
  <c r="Z3719" i="14"/>
  <c r="AA3719" i="14"/>
  <c r="AE3719" i="14"/>
  <c r="AE1510" i="14"/>
  <c r="AB1510" i="14"/>
  <c r="AG3645" i="14"/>
  <c r="AG4342" i="14"/>
  <c r="AE2816" i="14"/>
  <c r="AB2816" i="14"/>
  <c r="AE528" i="14"/>
  <c r="Z528" i="14"/>
  <c r="AA528" i="14"/>
  <c r="AB528" i="14"/>
  <c r="AB3771" i="14"/>
  <c r="AE3771" i="14"/>
  <c r="AG1372" i="14"/>
  <c r="AB3054" i="14"/>
  <c r="Z3054" i="14"/>
  <c r="AA3054" i="14"/>
  <c r="AE3054" i="14"/>
  <c r="AG685" i="14"/>
  <c r="Z685" i="14"/>
  <c r="AA685" i="14"/>
  <c r="AB1393" i="14"/>
  <c r="Z1393" i="14"/>
  <c r="AA1393" i="14"/>
  <c r="AE1393" i="14"/>
  <c r="AB873" i="14"/>
  <c r="Z873" i="14"/>
  <c r="AA873" i="14"/>
  <c r="AE873" i="14"/>
  <c r="AG5744" i="14"/>
  <c r="AG548" i="14"/>
  <c r="AB2322" i="14"/>
  <c r="Z2322" i="14"/>
  <c r="AA2322" i="14"/>
  <c r="AE2322" i="14"/>
  <c r="AG5342" i="14"/>
  <c r="AE4939" i="14"/>
  <c r="Z4939" i="14"/>
  <c r="AA4939" i="14"/>
  <c r="AB4939" i="14"/>
  <c r="AE1780" i="14"/>
  <c r="Z1780" i="14"/>
  <c r="AA1780" i="14"/>
  <c r="AB1780" i="14"/>
  <c r="AE831" i="14"/>
  <c r="Z831" i="14"/>
  <c r="AA831" i="14"/>
  <c r="AB831" i="14"/>
  <c r="AE2014" i="14"/>
  <c r="Z2014" i="14"/>
  <c r="AA2014" i="14"/>
  <c r="AB2014" i="14"/>
  <c r="AB408" i="14"/>
  <c r="Z408" i="14"/>
  <c r="AA408" i="14"/>
  <c r="AE408" i="14"/>
  <c r="AB3838" i="14"/>
  <c r="Z3838" i="14"/>
  <c r="AA3838" i="14"/>
  <c r="AE3838" i="14"/>
  <c r="AB2261" i="14"/>
  <c r="Z2261" i="14"/>
  <c r="AA2261" i="14"/>
  <c r="AE2261" i="14"/>
  <c r="AE2214" i="14"/>
  <c r="Z2214" i="14"/>
  <c r="AA2214" i="14"/>
  <c r="AB2214" i="14"/>
  <c r="AE5378" i="14"/>
  <c r="AB5378" i="14"/>
  <c r="AG5767" i="14"/>
  <c r="AE804" i="14"/>
  <c r="Z804" i="14"/>
  <c r="AA804" i="14"/>
  <c r="AB804" i="14"/>
  <c r="AB5234" i="14"/>
  <c r="Z5234" i="14"/>
  <c r="AA5234" i="14"/>
  <c r="AE5234" i="14"/>
  <c r="AE5710" i="14"/>
  <c r="Z5710" i="14"/>
  <c r="AA5710" i="14"/>
  <c r="AB5710" i="14"/>
  <c r="AB456" i="14"/>
  <c r="AE456" i="14"/>
  <c r="AE2530" i="14"/>
  <c r="AB2530" i="14"/>
  <c r="AB4181" i="14"/>
  <c r="AE4181" i="14"/>
  <c r="AE3165" i="14"/>
  <c r="AB3165" i="14"/>
  <c r="AB5691" i="14"/>
  <c r="AE5691" i="14"/>
  <c r="AG2098" i="14"/>
  <c r="AE1730" i="14"/>
  <c r="Z1730" i="14"/>
  <c r="AA1730" i="14"/>
  <c r="AB1730" i="14"/>
  <c r="AE2332" i="14"/>
  <c r="Z2332" i="14"/>
  <c r="AA2332" i="14"/>
  <c r="AB2332" i="14"/>
  <c r="AE4131" i="14"/>
  <c r="Z4131" i="14"/>
  <c r="AA4131" i="14"/>
  <c r="AB4131" i="14"/>
  <c r="AB842" i="14"/>
  <c r="Z842" i="14"/>
  <c r="AA842" i="14"/>
  <c r="AE842" i="14"/>
  <c r="AB2716" i="14"/>
  <c r="Z2716" i="14"/>
  <c r="AA2716" i="14"/>
  <c r="AE2716" i="14"/>
  <c r="AG5410" i="14"/>
  <c r="AG2113" i="14"/>
  <c r="AG3958" i="14"/>
  <c r="AG1964" i="14"/>
  <c r="AG4673" i="14"/>
  <c r="AG4476" i="14"/>
  <c r="AB2789" i="14"/>
  <c r="AE2789" i="14"/>
  <c r="AG3362" i="14"/>
  <c r="AB3157" i="14"/>
  <c r="AE3157" i="14"/>
  <c r="AG2080" i="14"/>
  <c r="AG1196" i="14"/>
  <c r="AE5201" i="14"/>
  <c r="AB5201" i="14"/>
  <c r="AG5530" i="14"/>
  <c r="AE4198" i="14"/>
  <c r="AB4198" i="14"/>
  <c r="AE4638" i="14"/>
  <c r="AB4638" i="14"/>
  <c r="AB998" i="14"/>
  <c r="AE998" i="14"/>
  <c r="AG1903" i="14"/>
  <c r="AE5082" i="14"/>
  <c r="Z5082" i="14"/>
  <c r="AA5082" i="14"/>
  <c r="AB5082" i="14"/>
  <c r="AE2912" i="14"/>
  <c r="AB2912" i="14"/>
  <c r="AE993" i="14"/>
  <c r="Z993" i="14"/>
  <c r="AA993" i="14"/>
  <c r="AB993" i="14"/>
  <c r="AB1898" i="14"/>
  <c r="Z1898" i="14"/>
  <c r="AA1898" i="14"/>
  <c r="AE1898" i="14"/>
  <c r="AG3367" i="14"/>
  <c r="AE2776" i="14"/>
  <c r="AB2776" i="14"/>
  <c r="AG3266" i="14"/>
  <c r="AG1671" i="14"/>
  <c r="AG5447" i="14"/>
  <c r="AG5067" i="14"/>
  <c r="AG2192" i="14"/>
  <c r="AG4078" i="14"/>
  <c r="AG2267" i="14"/>
  <c r="AG1199" i="14"/>
  <c r="AG377" i="14"/>
  <c r="AG3959" i="14"/>
  <c r="AG1330" i="14"/>
  <c r="AG4035" i="14"/>
  <c r="AA334" i="14"/>
  <c r="AG2754" i="14"/>
  <c r="AG410" i="14"/>
  <c r="AA5243" i="14"/>
  <c r="Z5243" i="14"/>
  <c r="AG5243" i="14"/>
  <c r="AE1276" i="14"/>
  <c r="AB1276" i="14"/>
  <c r="AG5651" i="14"/>
  <c r="AG5035" i="14"/>
  <c r="AE1408" i="14"/>
  <c r="Z1408" i="14"/>
  <c r="AA1408" i="14"/>
  <c r="AB1408" i="14"/>
  <c r="AE5697" i="14"/>
  <c r="Z5697" i="14"/>
  <c r="AA5697" i="14"/>
  <c r="AB5697" i="14"/>
  <c r="AE940" i="14"/>
  <c r="Z940" i="14"/>
  <c r="AA940" i="14"/>
  <c r="AB940" i="14"/>
  <c r="AA1737" i="14"/>
  <c r="Z1737" i="14"/>
  <c r="AG1737" i="14"/>
  <c r="AG4232" i="14"/>
  <c r="AB1918" i="14"/>
  <c r="Z1918" i="14"/>
  <c r="AA1918" i="14"/>
  <c r="AE1918" i="14"/>
  <c r="AB5303" i="14"/>
  <c r="AE5303" i="14"/>
  <c r="AB3027" i="14"/>
  <c r="AE3027" i="14"/>
  <c r="AE2449" i="14"/>
  <c r="Z2449" i="14"/>
  <c r="AA2449" i="14"/>
  <c r="AB2449" i="14"/>
  <c r="AB5737" i="14"/>
  <c r="AE5737" i="14"/>
  <c r="AE1232" i="14"/>
  <c r="Z1232" i="14"/>
  <c r="AA1232" i="14"/>
  <c r="AB1232" i="14"/>
  <c r="AB4692" i="14"/>
  <c r="Z4692" i="14"/>
  <c r="AA4692" i="14"/>
  <c r="AE4692" i="14"/>
  <c r="AE2802" i="14"/>
  <c r="Z2802" i="14"/>
  <c r="AA2802" i="14"/>
  <c r="AB2802" i="14"/>
  <c r="AE3389" i="14"/>
  <c r="Z3389" i="14"/>
  <c r="AA3389" i="14"/>
  <c r="AB3389" i="14"/>
  <c r="AB4408" i="14"/>
  <c r="Z4408" i="14"/>
  <c r="AA4408" i="14"/>
  <c r="AE4408" i="14"/>
  <c r="AG2212" i="14"/>
  <c r="AG1788" i="14"/>
  <c r="AB5506" i="14"/>
  <c r="Z5506" i="14"/>
  <c r="AA5506" i="14"/>
  <c r="AE5506" i="14"/>
  <c r="AG594" i="14"/>
  <c r="AG1022" i="14"/>
  <c r="AG2841" i="14"/>
  <c r="AB2926" i="14"/>
  <c r="AE2926" i="14"/>
  <c r="AB2830" i="14"/>
  <c r="Z2830" i="14"/>
  <c r="AA2830" i="14"/>
  <c r="AE2830" i="14"/>
  <c r="AE4012" i="14"/>
  <c r="Z4012" i="14"/>
  <c r="AA4012" i="14"/>
  <c r="AB4012" i="14"/>
  <c r="AE3228" i="14"/>
  <c r="AB3228" i="14"/>
  <c r="AE5546" i="14"/>
  <c r="Z5546" i="14"/>
  <c r="AA5546" i="14"/>
  <c r="AB5546" i="14"/>
  <c r="AB3630" i="14"/>
  <c r="Z3630" i="14"/>
  <c r="AA3630" i="14"/>
  <c r="AE3630" i="14"/>
  <c r="AG365" i="14"/>
  <c r="AB1270" i="14"/>
  <c r="Z1270" i="14"/>
  <c r="AA1270" i="14"/>
  <c r="AE1270" i="14"/>
  <c r="AE5555" i="14"/>
  <c r="Z5555" i="14"/>
  <c r="AA5555" i="14"/>
  <c r="AB5555" i="14"/>
  <c r="AE2541" i="14"/>
  <c r="Z2541" i="14"/>
  <c r="AA2541" i="14"/>
  <c r="AB2541" i="14"/>
  <c r="AB5110" i="14"/>
  <c r="Z5110" i="14"/>
  <c r="AA5110" i="14"/>
  <c r="AE5110" i="14"/>
  <c r="AE778" i="14"/>
  <c r="Z778" i="14"/>
  <c r="AA778" i="14"/>
  <c r="AB778" i="14"/>
  <c r="AB2097" i="14"/>
  <c r="Z2097" i="14"/>
  <c r="AA2097" i="14"/>
  <c r="AE2097" i="14"/>
  <c r="AB2676" i="14"/>
  <c r="Z2676" i="14"/>
  <c r="AA2676" i="14"/>
  <c r="AE2676" i="14"/>
  <c r="AB3915" i="14"/>
  <c r="Z3915" i="14"/>
  <c r="AA3915" i="14"/>
  <c r="AE3915" i="14"/>
  <c r="AG4918" i="14"/>
  <c r="AB1804" i="14"/>
  <c r="Z1804" i="14"/>
  <c r="AA1804" i="14"/>
  <c r="AE1804" i="14"/>
  <c r="AG2559" i="14"/>
  <c r="AE723" i="14"/>
  <c r="AB723" i="14"/>
  <c r="AB5009" i="14"/>
  <c r="AE5009" i="14"/>
  <c r="AE4183" i="14"/>
  <c r="Z4183" i="14"/>
  <c r="AA4183" i="14"/>
  <c r="AB4183" i="14"/>
  <c r="AG5228" i="14"/>
  <c r="AG3773" i="14"/>
  <c r="AB4526" i="14"/>
  <c r="Z4526" i="14"/>
  <c r="AA4526" i="14"/>
  <c r="AE4526" i="14"/>
  <c r="AB2502" i="14"/>
  <c r="Z2502" i="14"/>
  <c r="AA2502" i="14"/>
  <c r="AE2502" i="14"/>
  <c r="AE715" i="14"/>
  <c r="Z715" i="14"/>
  <c r="AA715" i="14"/>
  <c r="AB715" i="14"/>
  <c r="AE3012" i="14"/>
  <c r="Z3012" i="14"/>
  <c r="AA3012" i="14"/>
  <c r="AB3012" i="14"/>
  <c r="AE2685" i="14"/>
  <c r="Z2685" i="14"/>
  <c r="AA2685" i="14"/>
  <c r="AB2685" i="14"/>
  <c r="AG5147" i="14"/>
  <c r="AG4703" i="14"/>
  <c r="AG4889" i="14"/>
  <c r="AG1184" i="14"/>
  <c r="AG3752" i="14"/>
  <c r="AA679" i="14"/>
  <c r="Z679" i="14"/>
  <c r="AG679" i="14"/>
  <c r="AA1300" i="14"/>
  <c r="Z1300" i="14"/>
  <c r="AG1300" i="14"/>
  <c r="AG4179" i="14"/>
  <c r="AG4333" i="14"/>
  <c r="AE1556" i="14"/>
  <c r="Z1556" i="14"/>
  <c r="AA1556" i="14"/>
  <c r="AB1556" i="14"/>
  <c r="AE2226" i="14"/>
  <c r="Z2226" i="14"/>
  <c r="AA2226" i="14"/>
  <c r="AB2226" i="14"/>
  <c r="AB2653" i="14"/>
  <c r="Z2653" i="14"/>
  <c r="AA2653" i="14"/>
  <c r="AE2653" i="14"/>
  <c r="AG1934" i="14"/>
  <c r="AG3919" i="14"/>
  <c r="AB4488" i="14"/>
  <c r="AE4488" i="14"/>
  <c r="AA140" i="14"/>
  <c r="AG3228" i="14"/>
  <c r="Z3228" i="14"/>
  <c r="AA3228" i="14"/>
  <c r="AG2963" i="14"/>
  <c r="AG3039" i="14"/>
  <c r="Z3039" i="14"/>
  <c r="AA3039" i="14"/>
  <c r="AG2746" i="14"/>
  <c r="AG1088" i="14"/>
  <c r="AG4285" i="14"/>
  <c r="AG2824" i="14"/>
  <c r="AG5463" i="14"/>
  <c r="AG5689" i="14"/>
  <c r="AG5476" i="14"/>
  <c r="AG5154" i="14"/>
  <c r="AG4410" i="14"/>
  <c r="AG1423" i="14"/>
  <c r="AG546" i="14"/>
  <c r="AG5763" i="14"/>
  <c r="AG4001" i="14"/>
  <c r="AG5657" i="14"/>
  <c r="AG577" i="14"/>
  <c r="AG425" i="14"/>
  <c r="AG3029" i="14"/>
  <c r="AG5293" i="14"/>
  <c r="AG4997" i="14"/>
  <c r="AG1980" i="14"/>
  <c r="AG4555" i="14"/>
  <c r="AG3271" i="14"/>
  <c r="AG4094" i="14"/>
  <c r="AG1842" i="14"/>
  <c r="AG4460" i="14"/>
  <c r="AG2877" i="14"/>
  <c r="AG5353" i="14"/>
  <c r="AG1345" i="14"/>
  <c r="AG5396" i="14"/>
  <c r="AG2393" i="14"/>
  <c r="AG866" i="14"/>
  <c r="AG3251" i="14"/>
  <c r="AG4394" i="14"/>
  <c r="AG3916" i="14"/>
  <c r="AG625" i="14"/>
  <c r="AA56" i="14"/>
  <c r="AG1504" i="14"/>
  <c r="AA263" i="14"/>
  <c r="AG5560" i="14"/>
  <c r="AG2976" i="14"/>
  <c r="AG4440" i="14"/>
  <c r="AG3435" i="14"/>
  <c r="AG5778" i="14"/>
  <c r="AG2579" i="14"/>
  <c r="AG2811" i="14"/>
  <c r="AG4916" i="14"/>
  <c r="AG2861" i="14"/>
  <c r="AA62" i="14"/>
  <c r="AG2859" i="14"/>
  <c r="AG890" i="14"/>
  <c r="AG4309" i="14"/>
  <c r="AG2501" i="14"/>
  <c r="AG3864" i="14"/>
  <c r="AG2633" i="14"/>
  <c r="AG1352" i="14"/>
  <c r="AG2553" i="14"/>
  <c r="AG2724" i="14"/>
  <c r="AG981" i="14"/>
  <c r="AG2157" i="14"/>
  <c r="AG3350" i="14"/>
  <c r="AG2926" i="14"/>
  <c r="Z2926" i="14"/>
  <c r="AA2926" i="14"/>
  <c r="AG4120" i="14"/>
  <c r="AG2340" i="14"/>
  <c r="Z2340" i="14"/>
  <c r="AA2340" i="14"/>
  <c r="AG4064" i="14"/>
  <c r="AG5012" i="14"/>
  <c r="AG2971" i="14"/>
  <c r="AG3356" i="14"/>
  <c r="AG3813" i="14"/>
  <c r="AG1879" i="14"/>
  <c r="AG1471" i="14"/>
  <c r="AG1016" i="14"/>
  <c r="AG958" i="14"/>
  <c r="AG3027" i="14"/>
  <c r="Z3027" i="14"/>
  <c r="AA3027" i="14"/>
  <c r="AG1929" i="14"/>
  <c r="AG4527" i="14"/>
  <c r="AG4714" i="14"/>
  <c r="AG2315" i="14"/>
  <c r="AG1653" i="14"/>
  <c r="AG4491" i="14"/>
  <c r="AG1386" i="14"/>
  <c r="AG3750" i="14"/>
  <c r="AG5604" i="14"/>
  <c r="AG3392" i="14"/>
  <c r="AG2636" i="14"/>
  <c r="AG4367" i="14"/>
  <c r="AG5322" i="14"/>
  <c r="AA2063" i="14"/>
  <c r="Z2063" i="14"/>
  <c r="AG2063" i="14"/>
  <c r="AG1409" i="14"/>
  <c r="AG1243" i="14"/>
  <c r="AG2756" i="14"/>
  <c r="AG5708" i="14"/>
  <c r="AG1249" i="14"/>
  <c r="AG1617" i="14"/>
  <c r="AG2814" i="14"/>
  <c r="Z2814" i="14"/>
  <c r="AA2814" i="14"/>
  <c r="AG1402" i="14"/>
  <c r="AA636" i="14"/>
  <c r="Z636" i="14"/>
  <c r="AG636" i="14"/>
  <c r="AG473" i="14"/>
  <c r="AG726" i="14"/>
  <c r="AG1457" i="14"/>
  <c r="AG2111" i="14"/>
  <c r="AG1038" i="14"/>
  <c r="AG4513" i="14"/>
  <c r="AA5383" i="14"/>
  <c r="Z5383" i="14"/>
  <c r="AG5383" i="14"/>
  <c r="AG3520" i="14"/>
  <c r="Z3520" i="14"/>
  <c r="AA3520" i="14"/>
  <c r="AG4032" i="14"/>
  <c r="Z4032" i="14"/>
  <c r="AA4032" i="14"/>
  <c r="AG1092" i="14"/>
  <c r="Z1092" i="14"/>
  <c r="AA1092" i="14"/>
  <c r="AA1455" i="14"/>
  <c r="Z1455" i="14"/>
  <c r="AG1455" i="14"/>
  <c r="AG5406" i="14"/>
  <c r="AG4463" i="14"/>
  <c r="AG4373" i="14"/>
  <c r="AG3894" i="14"/>
  <c r="Z3894" i="14"/>
  <c r="AA3894" i="14"/>
  <c r="AG399" i="14"/>
  <c r="Z399" i="14"/>
  <c r="AA399" i="14"/>
  <c r="AG674" i="14"/>
  <c r="Z674" i="14"/>
  <c r="AA674" i="14"/>
  <c r="AB1727" i="14"/>
  <c r="AA1727" i="14"/>
  <c r="AE1727" i="14"/>
  <c r="AA2590" i="14"/>
  <c r="Z2590" i="14"/>
  <c r="AG2590" i="14"/>
  <c r="AA779" i="14"/>
  <c r="Z779" i="14"/>
  <c r="AG779" i="14"/>
  <c r="AG841" i="14"/>
  <c r="AG2572" i="14"/>
  <c r="AA5191" i="14"/>
  <c r="Z5191" i="14"/>
  <c r="AG5191" i="14"/>
  <c r="AG1949" i="14"/>
  <c r="AG5391" i="14"/>
  <c r="AG1724" i="14"/>
  <c r="Z1724" i="14"/>
  <c r="AA1724" i="14"/>
  <c r="AA5499" i="14"/>
  <c r="Z5499" i="14"/>
  <c r="AG5499" i="14"/>
  <c r="AA2422" i="14"/>
  <c r="Z2422" i="14"/>
  <c r="AG2422" i="14"/>
  <c r="AG4948" i="14"/>
  <c r="AA4039" i="14"/>
  <c r="Z4039" i="14"/>
  <c r="AG4039" i="14"/>
  <c r="AG3360" i="14"/>
  <c r="AG4112" i="14"/>
  <c r="AA3858" i="14"/>
  <c r="Z3858" i="14"/>
  <c r="AG3858" i="14"/>
  <c r="AG5693" i="14"/>
  <c r="Z5693" i="14"/>
  <c r="AA5693" i="14"/>
  <c r="AG442" i="14"/>
  <c r="AA3746" i="14"/>
  <c r="Z3746" i="14"/>
  <c r="AG3746" i="14"/>
  <c r="AA5570" i="14"/>
  <c r="Z5570" i="14"/>
  <c r="AG5570" i="14"/>
  <c r="AG3760" i="14"/>
  <c r="Z3760" i="14"/>
  <c r="AA3760" i="14"/>
  <c r="AG2952" i="14"/>
  <c r="Z2952" i="14"/>
  <c r="AA2952" i="14"/>
  <c r="AG5137" i="14"/>
  <c r="Z5137" i="14"/>
  <c r="AA5137" i="14"/>
  <c r="AG1561" i="14"/>
  <c r="AG2191" i="14"/>
  <c r="AG4897" i="14"/>
  <c r="AG1005" i="14"/>
  <c r="Z1005" i="14"/>
  <c r="AA1005" i="14"/>
  <c r="AG4399" i="14"/>
  <c r="AA2881" i="14"/>
  <c r="Z2881" i="14"/>
  <c r="AG2881" i="14"/>
  <c r="AG4529" i="14"/>
  <c r="AG5241" i="14"/>
  <c r="AG4644" i="14"/>
  <c r="AG5500" i="14"/>
  <c r="AG4431" i="14"/>
  <c r="AG5374" i="14"/>
  <c r="AG3052" i="14"/>
  <c r="AG5311" i="14"/>
  <c r="AG3685" i="14"/>
  <c r="AG3679" i="14"/>
  <c r="AG651" i="14"/>
  <c r="AG1582" i="14"/>
  <c r="AG4629" i="14"/>
  <c r="AG4641" i="14"/>
  <c r="AE3111" i="14"/>
  <c r="Z3111" i="14"/>
  <c r="AA3111" i="14"/>
  <c r="AB3111" i="14"/>
  <c r="AE1578" i="14"/>
  <c r="Z1578" i="14"/>
  <c r="AA1578" i="14"/>
  <c r="AB1578" i="14"/>
  <c r="AB4094" i="14"/>
  <c r="Z4094" i="14"/>
  <c r="AA4094" i="14"/>
  <c r="AE4094" i="14"/>
  <c r="AB1372" i="14"/>
  <c r="Z1372" i="14"/>
  <c r="AA1372" i="14"/>
  <c r="AE1372" i="14"/>
  <c r="AB2130" i="14"/>
  <c r="Z2130" i="14"/>
  <c r="AA2130" i="14"/>
  <c r="AE2130" i="14"/>
  <c r="AG957" i="14"/>
  <c r="AE1797" i="14"/>
  <c r="Z1797" i="14"/>
  <c r="AA1797" i="14"/>
  <c r="AB1797" i="14"/>
  <c r="AE1933" i="14"/>
  <c r="Z1933" i="14"/>
  <c r="AA1933" i="14"/>
  <c r="AB1933" i="14"/>
  <c r="AB2174" i="14"/>
  <c r="Z2174" i="14"/>
  <c r="AA2174" i="14"/>
  <c r="AE2174" i="14"/>
  <c r="AB3365" i="14"/>
  <c r="Z3365" i="14"/>
  <c r="AA3365" i="14"/>
  <c r="AE3365" i="14"/>
  <c r="AB3522" i="14"/>
  <c r="Z3522" i="14"/>
  <c r="AA3522" i="14"/>
  <c r="AE3522" i="14"/>
  <c r="AB524" i="14"/>
  <c r="Z524" i="14"/>
  <c r="AA524" i="14"/>
  <c r="AE524" i="14"/>
  <c r="AE2137" i="14"/>
  <c r="Z2137" i="14"/>
  <c r="AA2137" i="14"/>
  <c r="AB2137" i="14"/>
  <c r="AB3848" i="14"/>
  <c r="Z3848" i="14"/>
  <c r="AA3848" i="14"/>
  <c r="AE3848" i="14"/>
  <c r="AG4400" i="14"/>
  <c r="Z4400" i="14"/>
  <c r="AA4400" i="14"/>
  <c r="AE2793" i="14"/>
  <c r="Z2793" i="14"/>
  <c r="AA2793" i="14"/>
  <c r="AB2793" i="14"/>
  <c r="AB3275" i="14"/>
  <c r="Z3275" i="14"/>
  <c r="AA3275" i="14"/>
  <c r="AE3275" i="14"/>
  <c r="AE4803" i="14"/>
  <c r="Z4803" i="14"/>
  <c r="AA4803" i="14"/>
  <c r="AB4803" i="14"/>
  <c r="AB1831" i="14"/>
  <c r="Z1831" i="14"/>
  <c r="AA1831" i="14"/>
  <c r="AE1831" i="14"/>
  <c r="AA4286" i="14"/>
  <c r="Z4286" i="14"/>
  <c r="AG4286" i="14"/>
  <c r="AG4273" i="14"/>
  <c r="AA5280" i="14"/>
  <c r="Z5280" i="14"/>
  <c r="AG5280" i="14"/>
  <c r="AG916" i="14"/>
  <c r="Z916" i="14"/>
  <c r="AA916" i="14"/>
  <c r="AA2542" i="14"/>
  <c r="Z2542" i="14"/>
  <c r="AG2542" i="14"/>
  <c r="AB5350" i="14"/>
  <c r="AE5350" i="14"/>
  <c r="AA2912" i="14"/>
  <c r="Z2912" i="14"/>
  <c r="AG2912" i="14"/>
  <c r="AE4713" i="14"/>
  <c r="Z4713" i="14"/>
  <c r="AA4713" i="14"/>
  <c r="AB4713" i="14"/>
  <c r="AE4204" i="14"/>
  <c r="Z4204" i="14"/>
  <c r="AA4204" i="14"/>
  <c r="AB4204" i="14"/>
  <c r="AE1026" i="14"/>
  <c r="Z1026" i="14"/>
  <c r="AA1026" i="14"/>
  <c r="AB1026" i="14"/>
  <c r="AB3195" i="14"/>
  <c r="Z3195" i="14"/>
  <c r="AA3195" i="14"/>
  <c r="AE3195" i="14"/>
  <c r="AG4474" i="14"/>
  <c r="AG2647" i="14"/>
  <c r="AB1964" i="14"/>
  <c r="Z1964" i="14"/>
  <c r="AA1964" i="14"/>
  <c r="AE1964" i="14"/>
  <c r="AE958" i="14"/>
  <c r="Z958" i="14"/>
  <c r="AA958" i="14"/>
  <c r="AB958" i="14"/>
  <c r="AB847" i="14"/>
  <c r="Z847" i="14"/>
  <c r="AA847" i="14"/>
  <c r="AE847" i="14"/>
  <c r="AA5303" i="14"/>
  <c r="Z5303" i="14"/>
  <c r="AG5303" i="14"/>
  <c r="AB2076" i="14"/>
  <c r="Z2076" i="14"/>
  <c r="AA2076" i="14"/>
  <c r="AE2076" i="14"/>
  <c r="AB5686" i="14"/>
  <c r="Z5686" i="14"/>
  <c r="AA5686" i="14"/>
  <c r="AE5686" i="14"/>
  <c r="AB5180" i="14"/>
  <c r="Z5180" i="14"/>
  <c r="AA5180" i="14"/>
  <c r="AE5180" i="14"/>
  <c r="AB4757" i="14"/>
  <c r="Z4757" i="14"/>
  <c r="AA4757" i="14"/>
  <c r="AE4757" i="14"/>
  <c r="AB5665" i="14"/>
  <c r="Z5665" i="14"/>
  <c r="AA5665" i="14"/>
  <c r="AE5665" i="14"/>
  <c r="AB4476" i="14"/>
  <c r="Z4476" i="14"/>
  <c r="AA4476" i="14"/>
  <c r="AE4476" i="14"/>
  <c r="AB754" i="14"/>
  <c r="Z754" i="14"/>
  <c r="AA754" i="14"/>
  <c r="AE754" i="14"/>
  <c r="AB2393" i="14"/>
  <c r="Z2393" i="14"/>
  <c r="AA2393" i="14"/>
  <c r="AE2393" i="14"/>
  <c r="AB621" i="14"/>
  <c r="Z621" i="14"/>
  <c r="AA621" i="14"/>
  <c r="AE621" i="14"/>
  <c r="AB5357" i="14"/>
  <c r="Z5357" i="14"/>
  <c r="AA5357" i="14"/>
  <c r="AE5357" i="14"/>
  <c r="AG3377" i="14"/>
  <c r="AG3449" i="14"/>
  <c r="Z3449" i="14"/>
  <c r="AA3449" i="14"/>
  <c r="AE3404" i="14"/>
  <c r="AB3404" i="14"/>
  <c r="AG727" i="14"/>
  <c r="AB812" i="14"/>
  <c r="Z812" i="14"/>
  <c r="AA812" i="14"/>
  <c r="AE812" i="14"/>
  <c r="AE4365" i="14"/>
  <c r="Z4365" i="14"/>
  <c r="AA4365" i="14"/>
  <c r="AB4365" i="14"/>
  <c r="AB3865" i="14"/>
  <c r="Z3865" i="14"/>
  <c r="AA3865" i="14"/>
  <c r="AE3865" i="14"/>
  <c r="AB5530" i="14"/>
  <c r="Z5530" i="14"/>
  <c r="AA5530" i="14"/>
  <c r="AE5530" i="14"/>
  <c r="AE2315" i="14"/>
  <c r="Z2315" i="14"/>
  <c r="AA2315" i="14"/>
  <c r="AB2315" i="14"/>
  <c r="AB736" i="14"/>
  <c r="Z736" i="14"/>
  <c r="AA736" i="14"/>
  <c r="AE736" i="14"/>
  <c r="AB5023" i="14"/>
  <c r="Z5023" i="14"/>
  <c r="AA5023" i="14"/>
  <c r="AE5023" i="14"/>
  <c r="AA2146" i="14"/>
  <c r="Z2146" i="14"/>
  <c r="AG2146" i="14"/>
  <c r="AE2384" i="14"/>
  <c r="AB2384" i="14"/>
  <c r="AE1853" i="14"/>
  <c r="AA1853" i="14"/>
  <c r="AB1853" i="14"/>
  <c r="AG5523" i="14"/>
  <c r="Z5523" i="14"/>
  <c r="AA5523" i="14"/>
  <c r="AG4095" i="14"/>
  <c r="Z4095" i="14"/>
  <c r="AA4095" i="14"/>
  <c r="AG1749" i="14"/>
  <c r="Z1749" i="14"/>
  <c r="AA1749" i="14"/>
  <c r="AG402" i="14"/>
  <c r="AG5438" i="14"/>
  <c r="AB5703" i="14"/>
  <c r="Z5703" i="14"/>
  <c r="AA5703" i="14"/>
  <c r="AE5703" i="14"/>
  <c r="AG4577" i="14"/>
  <c r="AG1579" i="14"/>
  <c r="Z1579" i="14"/>
  <c r="AA1579" i="14"/>
  <c r="AG3202" i="14"/>
  <c r="AB3578" i="14"/>
  <c r="Z3578" i="14"/>
  <c r="AA3578" i="14"/>
  <c r="AE3578" i="14"/>
  <c r="AB457" i="14"/>
  <c r="Z457" i="14"/>
  <c r="AA457" i="14"/>
  <c r="AE457" i="14"/>
  <c r="AB2566" i="14"/>
  <c r="Z2566" i="14"/>
  <c r="AA2566" i="14"/>
  <c r="AE2566" i="14"/>
  <c r="AE4356" i="14"/>
  <c r="Z4356" i="14"/>
  <c r="AA4356" i="14"/>
  <c r="AB4356" i="14"/>
  <c r="AB2678" i="14"/>
  <c r="Z2678" i="14"/>
  <c r="AA2678" i="14"/>
  <c r="AE2678" i="14"/>
  <c r="AB4061" i="14"/>
  <c r="AE4061" i="14"/>
  <c r="AE1692" i="14"/>
  <c r="AB1692" i="14"/>
  <c r="AB5005" i="14"/>
  <c r="Z5005" i="14"/>
  <c r="AA5005" i="14"/>
  <c r="AE5005" i="14"/>
  <c r="AE2370" i="14"/>
  <c r="AB2370" i="14"/>
  <c r="AB2323" i="14"/>
  <c r="AE2323" i="14"/>
  <c r="AA5580" i="14"/>
  <c r="Z5580" i="14"/>
  <c r="AG5580" i="14"/>
  <c r="AG5404" i="14"/>
  <c r="AE4695" i="14"/>
  <c r="Z4695" i="14"/>
  <c r="AA4695" i="14"/>
  <c r="AB4695" i="14"/>
  <c r="AB5559" i="14"/>
  <c r="Z5559" i="14"/>
  <c r="AA5559" i="14"/>
  <c r="AE5559" i="14"/>
  <c r="AE4569" i="14"/>
  <c r="Z4569" i="14"/>
  <c r="AA4569" i="14"/>
  <c r="AB4569" i="14"/>
  <c r="AE5380" i="14"/>
  <c r="Z5380" i="14"/>
  <c r="AA5380" i="14"/>
  <c r="AB5380" i="14"/>
  <c r="AB2034" i="14"/>
  <c r="Z2034" i="14"/>
  <c r="AA2034" i="14"/>
  <c r="AE2034" i="14"/>
  <c r="AB1130" i="14"/>
  <c r="Z1130" i="14"/>
  <c r="AA1130" i="14"/>
  <c r="AE1130" i="14"/>
  <c r="AB4419" i="14"/>
  <c r="Z4419" i="14"/>
  <c r="AA4419" i="14"/>
  <c r="AE4419" i="14"/>
  <c r="AE4228" i="14"/>
  <c r="Z4228" i="14"/>
  <c r="AA4228" i="14"/>
  <c r="AB4228" i="14"/>
  <c r="AB5450" i="14"/>
  <c r="Z5450" i="14"/>
  <c r="AA5450" i="14"/>
  <c r="AE5450" i="14"/>
  <c r="AE1779" i="14"/>
  <c r="Z1779" i="14"/>
  <c r="AA1779" i="14"/>
  <c r="AB1779" i="14"/>
  <c r="AB4937" i="14"/>
  <c r="Z4937" i="14"/>
  <c r="AA4937" i="14"/>
  <c r="AE4937" i="14"/>
  <c r="AE4458" i="14"/>
  <c r="Z4458" i="14"/>
  <c r="AA4458" i="14"/>
  <c r="AB4458" i="14"/>
  <c r="AE1129" i="14"/>
  <c r="Z1129" i="14"/>
  <c r="AA1129" i="14"/>
  <c r="AB1129" i="14"/>
  <c r="AE5586" i="14"/>
  <c r="Z5586" i="14"/>
  <c r="AA5586" i="14"/>
  <c r="AB5586" i="14"/>
  <c r="AE3321" i="14"/>
  <c r="Z3321" i="14"/>
  <c r="AA3321" i="14"/>
  <c r="AB3321" i="14"/>
  <c r="AB2159" i="14"/>
  <c r="Z2159" i="14"/>
  <c r="AA2159" i="14"/>
  <c r="AE2159" i="14"/>
  <c r="AE3725" i="14"/>
  <c r="Z3725" i="14"/>
  <c r="AA3725" i="14"/>
  <c r="AB3725" i="14"/>
  <c r="AB928" i="14"/>
  <c r="Z928" i="14"/>
  <c r="AA928" i="14"/>
  <c r="AE928" i="14"/>
  <c r="AB5387" i="14"/>
  <c r="Z5387" i="14"/>
  <c r="AA5387" i="14"/>
  <c r="AE5387" i="14"/>
  <c r="AE4919" i="14"/>
  <c r="Z4919" i="14"/>
  <c r="AA4919" i="14"/>
  <c r="AB4919" i="14"/>
  <c r="AE1063" i="14"/>
  <c r="Z1063" i="14"/>
  <c r="AA1063" i="14"/>
  <c r="AB1063" i="14"/>
  <c r="AB2560" i="14"/>
  <c r="Z2560" i="14"/>
  <c r="AA2560" i="14"/>
  <c r="AE2560" i="14"/>
  <c r="AB1894" i="14"/>
  <c r="Z1894" i="14"/>
  <c r="AA1894" i="14"/>
  <c r="AE1894" i="14"/>
  <c r="AB436" i="14"/>
  <c r="Z436" i="14"/>
  <c r="AA436" i="14"/>
  <c r="AE436" i="14"/>
  <c r="AE4915" i="14"/>
  <c r="Z4915" i="14"/>
  <c r="AA4915" i="14"/>
  <c r="AB4915" i="14"/>
  <c r="AE4385" i="14"/>
  <c r="Z4385" i="14"/>
  <c r="AA4385" i="14"/>
  <c r="AB4385" i="14"/>
  <c r="AB3304" i="14"/>
  <c r="Z3304" i="14"/>
  <c r="AA3304" i="14"/>
  <c r="AE3304" i="14"/>
  <c r="AB5664" i="14"/>
  <c r="AE5664" i="14"/>
  <c r="AB3189" i="14"/>
  <c r="Z3189" i="14"/>
  <c r="AA3189" i="14"/>
  <c r="AE3189" i="14"/>
  <c r="AG1117" i="14"/>
  <c r="AA3165" i="14"/>
  <c r="Z3165" i="14"/>
  <c r="AG3165" i="14"/>
  <c r="AB5747" i="14"/>
  <c r="AE5747" i="14"/>
  <c r="AB5581" i="14"/>
  <c r="Z5581" i="14"/>
  <c r="AA5581" i="14"/>
  <c r="AE5581" i="14"/>
  <c r="AB5273" i="14"/>
  <c r="Z5273" i="14"/>
  <c r="AA5273" i="14"/>
  <c r="AE5273" i="14"/>
  <c r="AB4963" i="14"/>
  <c r="Z4963" i="14"/>
  <c r="AA4963" i="14"/>
  <c r="AE4963" i="14"/>
  <c r="AE3143" i="14"/>
  <c r="Z3143" i="14"/>
  <c r="AA3143" i="14"/>
  <c r="AB3143" i="14"/>
  <c r="AB4815" i="14"/>
  <c r="Z4815" i="14"/>
  <c r="AA4815" i="14"/>
  <c r="AE4815" i="14"/>
  <c r="AB3310" i="14"/>
  <c r="Z3310" i="14"/>
  <c r="AA3310" i="14"/>
  <c r="AE3310" i="14"/>
  <c r="AB1736" i="14"/>
  <c r="Z1736" i="14"/>
  <c r="AA1736" i="14"/>
  <c r="AE1736" i="14"/>
  <c r="AE3308" i="14"/>
  <c r="AB3308" i="14"/>
  <c r="AE2309" i="14"/>
  <c r="Z2309" i="14"/>
  <c r="AA2309" i="14"/>
  <c r="AB2309" i="14"/>
  <c r="AB2107" i="14"/>
  <c r="Z2107" i="14"/>
  <c r="AA2107" i="14"/>
  <c r="AE2107" i="14"/>
  <c r="AB5571" i="14"/>
  <c r="Z5571" i="14"/>
  <c r="AA5571" i="14"/>
  <c r="AE5571" i="14"/>
  <c r="AE1563" i="14"/>
  <c r="AB1563" i="14"/>
  <c r="AE4279" i="14"/>
  <c r="Z4279" i="14"/>
  <c r="AA4279" i="14"/>
  <c r="AB4279" i="14"/>
  <c r="AB4021" i="14"/>
  <c r="Z4021" i="14"/>
  <c r="AA4021" i="14"/>
  <c r="AE4021" i="14"/>
  <c r="AE1008" i="14"/>
  <c r="Z1008" i="14"/>
  <c r="AA1008" i="14"/>
  <c r="AB1008" i="14"/>
  <c r="AE1838" i="14"/>
  <c r="Z1838" i="14"/>
  <c r="AA1838" i="14"/>
  <c r="AB1838" i="14"/>
  <c r="AE4081" i="14"/>
  <c r="Z4081" i="14"/>
  <c r="AA4081" i="14"/>
  <c r="AB4081" i="14"/>
  <c r="AE2955" i="14"/>
  <c r="Z2955" i="14"/>
  <c r="AA2955" i="14"/>
  <c r="AB2955" i="14"/>
  <c r="AB2151" i="14"/>
  <c r="Z2151" i="14"/>
  <c r="AA2151" i="14"/>
  <c r="AE2151" i="14"/>
  <c r="AE3239" i="14"/>
  <c r="Z3239" i="14"/>
  <c r="AA3239" i="14"/>
  <c r="AB3239" i="14"/>
  <c r="AE3720" i="14"/>
  <c r="Z3720" i="14"/>
  <c r="AA3720" i="14"/>
  <c r="AB3720" i="14"/>
  <c r="AB2584" i="14"/>
  <c r="Z2584" i="14"/>
  <c r="AA2584" i="14"/>
  <c r="AE2584" i="14"/>
  <c r="AE5504" i="14"/>
  <c r="Z5504" i="14"/>
  <c r="AA5504" i="14"/>
  <c r="AB5504" i="14"/>
  <c r="AB663" i="14"/>
  <c r="Z663" i="14"/>
  <c r="AA663" i="14"/>
  <c r="AE663" i="14"/>
  <c r="AB3023" i="14"/>
  <c r="Z3023" i="14"/>
  <c r="AA3023" i="14"/>
  <c r="AE3023" i="14"/>
  <c r="AB1180" i="14"/>
  <c r="Z1180" i="14"/>
  <c r="AA1180" i="14"/>
  <c r="AE1180" i="14"/>
  <c r="AB3188" i="14"/>
  <c r="Z3188" i="14"/>
  <c r="AA3188" i="14"/>
  <c r="AE3188" i="14"/>
  <c r="AB2378" i="14"/>
  <c r="Z2378" i="14"/>
  <c r="AA2378" i="14"/>
  <c r="AE2378" i="14"/>
  <c r="AE1680" i="14"/>
  <c r="Z1680" i="14"/>
  <c r="AA1680" i="14"/>
  <c r="AB1680" i="14"/>
  <c r="AE5283" i="14"/>
  <c r="Z5283" i="14"/>
  <c r="AA5283" i="14"/>
  <c r="AB5283" i="14"/>
  <c r="AE559" i="14"/>
  <c r="Z559" i="14"/>
  <c r="AA559" i="14"/>
  <c r="AB559" i="14"/>
  <c r="AB1997" i="14"/>
  <c r="Z1997" i="14"/>
  <c r="AA1997" i="14"/>
  <c r="AE1997" i="14"/>
  <c r="AE5456" i="14"/>
  <c r="Z5456" i="14"/>
  <c r="AA5456" i="14"/>
  <c r="AB5456" i="14"/>
  <c r="AE4485" i="14"/>
  <c r="AB4485" i="14"/>
  <c r="AB1653" i="14"/>
  <c r="Z1653" i="14"/>
  <c r="AA1653" i="14"/>
  <c r="AE1653" i="14"/>
  <c r="AB4440" i="14"/>
  <c r="Z4440" i="14"/>
  <c r="AA4440" i="14"/>
  <c r="AE4440" i="14"/>
  <c r="AE5226" i="14"/>
  <c r="Z5226" i="14"/>
  <c r="AA5226" i="14"/>
  <c r="AB5226" i="14"/>
  <c r="AB2877" i="14"/>
  <c r="Z2877" i="14"/>
  <c r="AA2877" i="14"/>
  <c r="AE2877" i="14"/>
  <c r="AB3246" i="14"/>
  <c r="Z3246" i="14"/>
  <c r="AA3246" i="14"/>
  <c r="AE3246" i="14"/>
  <c r="AB1414" i="14"/>
  <c r="Z1414" i="14"/>
  <c r="AA1414" i="14"/>
  <c r="AE1414" i="14"/>
  <c r="AE3774" i="14"/>
  <c r="AB3774" i="14"/>
  <c r="AE1516" i="14"/>
  <c r="Z1516" i="14"/>
  <c r="AA1516" i="14"/>
  <c r="AB1516" i="14"/>
  <c r="AE2663" i="14"/>
  <c r="AB2663" i="14"/>
  <c r="AB4649" i="14"/>
  <c r="AA4649" i="14"/>
  <c r="AE4649" i="14"/>
  <c r="AA786" i="14"/>
  <c r="Z786" i="14"/>
  <c r="AG786" i="14"/>
  <c r="AA1986" i="14"/>
  <c r="Z1986" i="14"/>
  <c r="AG1986" i="14"/>
  <c r="AB1999" i="14"/>
  <c r="AA1999" i="14"/>
  <c r="AE1999" i="14"/>
  <c r="AA2944" i="14"/>
  <c r="Z2944" i="14"/>
  <c r="AG2944" i="14"/>
  <c r="AB1007" i="14"/>
  <c r="AE1007" i="14"/>
  <c r="AB2385" i="14"/>
  <c r="Z2385" i="14"/>
  <c r="AA2385" i="14"/>
  <c r="AE2385" i="14"/>
  <c r="AB2758" i="14"/>
  <c r="Z2758" i="14"/>
  <c r="AA2758" i="14"/>
  <c r="AE2758" i="14"/>
  <c r="AG1614" i="14"/>
  <c r="AG3180" i="14"/>
  <c r="AG1070" i="14"/>
  <c r="AG5215" i="14"/>
  <c r="AG5702" i="14"/>
  <c r="AA3234" i="14"/>
  <c r="Z3234" i="14"/>
  <c r="AG3234" i="14"/>
  <c r="AG970" i="14"/>
  <c r="AG3488" i="14"/>
  <c r="Z3488" i="14"/>
  <c r="AA3488" i="14"/>
  <c r="AG3100" i="14"/>
  <c r="AG740" i="14"/>
  <c r="AG3033" i="14"/>
  <c r="AG2665" i="14"/>
  <c r="AG3748" i="14"/>
  <c r="AG4872" i="14"/>
  <c r="AG2028" i="14"/>
  <c r="AG2874" i="14"/>
  <c r="AG642" i="14"/>
  <c r="AG1563" i="14"/>
  <c r="Z1563" i="14"/>
  <c r="AA1563" i="14"/>
  <c r="AB5329" i="14"/>
  <c r="AE5329" i="14"/>
  <c r="AB651" i="14"/>
  <c r="Z651" i="14"/>
  <c r="AA651" i="14"/>
  <c r="AE651" i="14"/>
  <c r="AE1325" i="14"/>
  <c r="Z1325" i="14"/>
  <c r="AA1325" i="14"/>
  <c r="AB1325" i="14"/>
  <c r="AB4595" i="14"/>
  <c r="AE4595" i="14"/>
  <c r="AE3167" i="14"/>
  <c r="Z3167" i="14"/>
  <c r="AA3167" i="14"/>
  <c r="AB3167" i="14"/>
  <c r="AB1014" i="14"/>
  <c r="Z1014" i="14"/>
  <c r="AA1014" i="14"/>
  <c r="AE1014" i="14"/>
  <c r="AB667" i="14"/>
  <c r="Z667" i="14"/>
  <c r="AA667" i="14"/>
  <c r="AE667" i="14"/>
  <c r="AB568" i="14"/>
  <c r="Z568" i="14"/>
  <c r="AA568" i="14"/>
  <c r="AE568" i="14"/>
  <c r="AE2687" i="14"/>
  <c r="Z2687" i="14"/>
  <c r="AA2687" i="14"/>
  <c r="AB2687" i="14"/>
  <c r="AB4916" i="14"/>
  <c r="Z4916" i="14"/>
  <c r="AA4916" i="14"/>
  <c r="AE4916" i="14"/>
  <c r="AE1948" i="14"/>
  <c r="Z1948" i="14"/>
  <c r="AA1948" i="14"/>
  <c r="AB1948" i="14"/>
  <c r="AB2278" i="14"/>
  <c r="Z2278" i="14"/>
  <c r="AA2278" i="14"/>
  <c r="AE2278" i="14"/>
  <c r="AB890" i="14"/>
  <c r="Z890" i="14"/>
  <c r="AA890" i="14"/>
  <c r="AE890" i="14"/>
  <c r="AB1818" i="14"/>
  <c r="Z1818" i="14"/>
  <c r="AA1818" i="14"/>
  <c r="AE1818" i="14"/>
  <c r="AE5798" i="14"/>
  <c r="Z5798" i="14"/>
  <c r="AA5798" i="14"/>
  <c r="AB5798" i="14"/>
  <c r="AG3515" i="14"/>
  <c r="AE2212" i="14"/>
  <c r="Z2212" i="14"/>
  <c r="AA2212" i="14"/>
  <c r="AB2212" i="14"/>
  <c r="AE4697" i="14"/>
  <c r="Z4697" i="14"/>
  <c r="AA4697" i="14"/>
  <c r="AB4697" i="14"/>
  <c r="AE4826" i="14"/>
  <c r="Z4826" i="14"/>
  <c r="AA4826" i="14"/>
  <c r="AB4826" i="14"/>
  <c r="AE1096" i="14"/>
  <c r="Z1096" i="14"/>
  <c r="AA1096" i="14"/>
  <c r="AB1096" i="14"/>
  <c r="AG1228" i="14"/>
  <c r="AE3586" i="14"/>
  <c r="Z3586" i="14"/>
  <c r="AA3586" i="14"/>
  <c r="AB3586" i="14"/>
  <c r="AE2579" i="14"/>
  <c r="Z2579" i="14"/>
  <c r="AA2579" i="14"/>
  <c r="AB2579" i="14"/>
  <c r="AB713" i="14"/>
  <c r="Z713" i="14"/>
  <c r="AA713" i="14"/>
  <c r="AE713" i="14"/>
  <c r="AB1748" i="14"/>
  <c r="Z1748" i="14"/>
  <c r="AA1748" i="14"/>
  <c r="AE1748" i="14"/>
  <c r="AG543" i="14"/>
  <c r="AB4098" i="14"/>
  <c r="Z4098" i="14"/>
  <c r="AA4098" i="14"/>
  <c r="AE4098" i="14"/>
  <c r="AE4620" i="14"/>
  <c r="AB4620" i="14"/>
  <c r="AE5459" i="14"/>
  <c r="Z5459" i="14"/>
  <c r="AA5459" i="14"/>
  <c r="AB5459" i="14"/>
  <c r="AE5792" i="14"/>
  <c r="Z5792" i="14"/>
  <c r="AA5792" i="14"/>
  <c r="AB5792" i="14"/>
  <c r="AE360" i="14"/>
  <c r="Z360" i="14"/>
  <c r="AA360" i="14"/>
  <c r="AB360" i="14"/>
  <c r="AE2805" i="14"/>
  <c r="Z2805" i="14"/>
  <c r="AA2805" i="14"/>
  <c r="AB2805" i="14"/>
  <c r="AB3810" i="14"/>
  <c r="Z3810" i="14"/>
  <c r="AA3810" i="14"/>
  <c r="AE3810" i="14"/>
  <c r="AB3207" i="14"/>
  <c r="Z3207" i="14"/>
  <c r="AA3207" i="14"/>
  <c r="AE3207" i="14"/>
  <c r="AG1407" i="14"/>
  <c r="AG4853" i="14"/>
  <c r="AB4948" i="14"/>
  <c r="Z4948" i="14"/>
  <c r="AA4948" i="14"/>
  <c r="AE4948" i="14"/>
  <c r="AE2667" i="14"/>
  <c r="Z2667" i="14"/>
  <c r="AA2667" i="14"/>
  <c r="AB2667" i="14"/>
  <c r="AB4309" i="14"/>
  <c r="Z4309" i="14"/>
  <c r="AA4309" i="14"/>
  <c r="AE4309" i="14"/>
  <c r="AE1864" i="14"/>
  <c r="Z1864" i="14"/>
  <c r="AA1864" i="14"/>
  <c r="AB1864" i="14"/>
  <c r="AE5190" i="14"/>
  <c r="Z5190" i="14"/>
  <c r="AA5190" i="14"/>
  <c r="AB5190" i="14"/>
  <c r="AE5605" i="14"/>
  <c r="Z5605" i="14"/>
  <c r="AA5605" i="14"/>
  <c r="AB5605" i="14"/>
  <c r="AB5091" i="14"/>
  <c r="Z5091" i="14"/>
  <c r="AA5091" i="14"/>
  <c r="AE5091" i="14"/>
  <c r="AE724" i="14"/>
  <c r="Z724" i="14"/>
  <c r="AA724" i="14"/>
  <c r="AB724" i="14"/>
  <c r="AE4759" i="14"/>
  <c r="Z4759" i="14"/>
  <c r="AA4759" i="14"/>
  <c r="AB4759" i="14"/>
  <c r="AE4406" i="14"/>
  <c r="Z4406" i="14"/>
  <c r="AA4406" i="14"/>
  <c r="AB4406" i="14"/>
  <c r="AE5227" i="14"/>
  <c r="Z5227" i="14"/>
  <c r="AA5227" i="14"/>
  <c r="AB5227" i="14"/>
  <c r="AG1321" i="14"/>
  <c r="Z1321" i="14"/>
  <c r="AA1321" i="14"/>
  <c r="AG4675" i="14"/>
  <c r="AA1182" i="14"/>
  <c r="Z1182" i="14"/>
  <c r="AG1182" i="14"/>
  <c r="AG1375" i="14"/>
  <c r="AA2370" i="14"/>
  <c r="Z2370" i="14"/>
  <c r="AG2370" i="14"/>
  <c r="AE402" i="14"/>
  <c r="Z402" i="14"/>
  <c r="AA402" i="14"/>
  <c r="AB402" i="14"/>
  <c r="AB4816" i="14"/>
  <c r="Z4816" i="14"/>
  <c r="AA4816" i="14"/>
  <c r="AE4816" i="14"/>
  <c r="AE4557" i="14"/>
  <c r="AB4557" i="14"/>
  <c r="AE4708" i="14"/>
  <c r="Z4708" i="14"/>
  <c r="AA4708" i="14"/>
  <c r="AB4708" i="14"/>
  <c r="AB2712" i="14"/>
  <c r="Z2712" i="14"/>
  <c r="AA2712" i="14"/>
  <c r="AE2712" i="14"/>
  <c r="AG1089" i="14"/>
  <c r="AA5373" i="14"/>
  <c r="Z5373" i="14"/>
  <c r="AG5373" i="14"/>
  <c r="AB2709" i="14"/>
  <c r="AE2709" i="14"/>
  <c r="AB4844" i="14"/>
  <c r="AE4844" i="14"/>
  <c r="AG2674" i="14"/>
  <c r="AE4839" i="14"/>
  <c r="AB4839" i="14"/>
  <c r="AB3289" i="14"/>
  <c r="AE3289" i="14"/>
  <c r="AG4423" i="14"/>
  <c r="AG5556" i="14"/>
  <c r="AB4796" i="14"/>
  <c r="AE4796" i="14"/>
  <c r="AG2776" i="14"/>
  <c r="Z2776" i="14"/>
  <c r="AA2776" i="14"/>
  <c r="AB3021" i="14"/>
  <c r="AE3021" i="14"/>
  <c r="AA4686" i="14"/>
  <c r="Z4686" i="14"/>
  <c r="AG4686" i="14"/>
  <c r="AG4454" i="14"/>
  <c r="AA3868" i="14"/>
  <c r="Z3868" i="14"/>
  <c r="AG3868" i="14"/>
  <c r="AE4861" i="14"/>
  <c r="AB4861" i="14"/>
  <c r="AA1829" i="14"/>
  <c r="Z1829" i="14"/>
  <c r="AG1829" i="14"/>
  <c r="AA3948" i="14"/>
  <c r="Z3948" i="14"/>
  <c r="AG3948" i="14"/>
  <c r="AB2691" i="14"/>
  <c r="Z2691" i="14"/>
  <c r="AA2691" i="14"/>
  <c r="AE2691" i="14"/>
  <c r="AE3170" i="14"/>
  <c r="Z3170" i="14"/>
  <c r="AA3170" i="14"/>
  <c r="AB3170" i="14"/>
  <c r="AE1012" i="14"/>
  <c r="Z1012" i="14"/>
  <c r="AA1012" i="14"/>
  <c r="AB1012" i="14"/>
  <c r="AB1790" i="14"/>
  <c r="Z1790" i="14"/>
  <c r="AA1790" i="14"/>
  <c r="AE1790" i="14"/>
  <c r="AE2829" i="14"/>
  <c r="Z2829" i="14"/>
  <c r="AA2829" i="14"/>
  <c r="AB2829" i="14"/>
  <c r="AE3468" i="14"/>
  <c r="Z3468" i="14"/>
  <c r="AA3468" i="14"/>
  <c r="AB3468" i="14"/>
  <c r="AG4638" i="14"/>
  <c r="Z4638" i="14"/>
  <c r="AA4638" i="14"/>
  <c r="AB3777" i="14"/>
  <c r="AE3777" i="14"/>
  <c r="AE1488" i="14"/>
  <c r="Z1488" i="14"/>
  <c r="AA1488" i="14"/>
  <c r="AB1488" i="14"/>
  <c r="AE396" i="14"/>
  <c r="Z396" i="14"/>
  <c r="AA396" i="14"/>
  <c r="AB396" i="14"/>
  <c r="AE429" i="14"/>
  <c r="AB429" i="14"/>
  <c r="AB4439" i="14"/>
  <c r="Z4439" i="14"/>
  <c r="AA4439" i="14"/>
  <c r="AE4439" i="14"/>
  <c r="AB4901" i="14"/>
  <c r="Z4901" i="14"/>
  <c r="AA4901" i="14"/>
  <c r="AE4901" i="14"/>
  <c r="AE2638" i="14"/>
  <c r="AB2638" i="14"/>
  <c r="AE1705" i="14"/>
  <c r="Z1705" i="14"/>
  <c r="AA1705" i="14"/>
  <c r="AB1705" i="14"/>
  <c r="AE885" i="14"/>
  <c r="Z885" i="14"/>
  <c r="AA885" i="14"/>
  <c r="AB885" i="14"/>
  <c r="AE5207" i="14"/>
  <c r="Z5207" i="14"/>
  <c r="AA5207" i="14"/>
  <c r="AB5207" i="14"/>
  <c r="AB1028" i="14"/>
  <c r="Z1028" i="14"/>
  <c r="AA1028" i="14"/>
  <c r="AE1028" i="14"/>
  <c r="AB4208" i="14"/>
  <c r="Z4208" i="14"/>
  <c r="AA4208" i="14"/>
  <c r="AE4208" i="14"/>
  <c r="AB5521" i="14"/>
  <c r="Z5521" i="14"/>
  <c r="AA5521" i="14"/>
  <c r="AE5521" i="14"/>
  <c r="AB1842" i="14"/>
  <c r="Z1842" i="14"/>
  <c r="AA1842" i="14"/>
  <c r="AE1842" i="14"/>
  <c r="AG2421" i="14"/>
  <c r="AG1518" i="14"/>
  <c r="AB3356" i="14"/>
  <c r="Z3356" i="14"/>
  <c r="AA3356" i="14"/>
  <c r="AE3356" i="14"/>
  <c r="AE2260" i="14"/>
  <c r="Z2260" i="14"/>
  <c r="AA2260" i="14"/>
  <c r="AB2260" i="14"/>
  <c r="AB2461" i="14"/>
  <c r="Z2461" i="14"/>
  <c r="AA2461" i="14"/>
  <c r="AE2461" i="14"/>
  <c r="AE507" i="14"/>
  <c r="AB507" i="14"/>
  <c r="AG2588" i="14"/>
  <c r="Z2588" i="14"/>
  <c r="AA2588" i="14"/>
  <c r="AB4376" i="14"/>
  <c r="AE4376" i="14"/>
  <c r="AE5744" i="14"/>
  <c r="Z5744" i="14"/>
  <c r="AA5744" i="14"/>
  <c r="AB5744" i="14"/>
  <c r="AB4503" i="14"/>
  <c r="Z4503" i="14"/>
  <c r="AA4503" i="14"/>
  <c r="AE4503" i="14"/>
  <c r="AE3503" i="14"/>
  <c r="Z3503" i="14"/>
  <c r="AA3503" i="14"/>
  <c r="AB3503" i="14"/>
  <c r="AB2971" i="14"/>
  <c r="Z2971" i="14"/>
  <c r="AA2971" i="14"/>
  <c r="AE2971" i="14"/>
  <c r="AB727" i="14"/>
  <c r="Z727" i="14"/>
  <c r="AA727" i="14"/>
  <c r="AE727" i="14"/>
  <c r="AE1903" i="14"/>
  <c r="Z1903" i="14"/>
  <c r="AA1903" i="14"/>
  <c r="AB1903" i="14"/>
  <c r="AG1401" i="14"/>
  <c r="AG615" i="14"/>
  <c r="AG500" i="14"/>
  <c r="AG3458" i="14"/>
  <c r="AG2141" i="14"/>
  <c r="AG3697" i="14"/>
  <c r="AG3717" i="14"/>
  <c r="AG429" i="14"/>
  <c r="Z429" i="14"/>
  <c r="AA429" i="14"/>
  <c r="AG4620" i="14"/>
  <c r="Z4620" i="14"/>
  <c r="AA4620" i="14"/>
  <c r="AG3991" i="14"/>
  <c r="AG3378" i="14"/>
  <c r="AG3158" i="14"/>
  <c r="AG5764" i="14"/>
  <c r="AA287" i="14"/>
  <c r="AG1631" i="14"/>
  <c r="AG4386" i="14"/>
  <c r="Z4386" i="14"/>
  <c r="AA4386" i="14"/>
  <c r="AB4900" i="14"/>
  <c r="Z4900" i="14"/>
  <c r="AA4900" i="14"/>
  <c r="AE4900" i="14"/>
  <c r="AB2749" i="14"/>
  <c r="Z2749" i="14"/>
  <c r="AA2749" i="14"/>
  <c r="AE2749" i="14"/>
  <c r="AB1937" i="14"/>
  <c r="Z1937" i="14"/>
  <c r="AA1937" i="14"/>
  <c r="AE1937" i="14"/>
  <c r="AG2551" i="14"/>
  <c r="Z2551" i="14"/>
  <c r="AA2551" i="14"/>
  <c r="AG2815" i="14"/>
  <c r="Z2815" i="14"/>
  <c r="AA2815" i="14"/>
  <c r="AG4456" i="14"/>
  <c r="AB3961" i="14"/>
  <c r="Z3961" i="14"/>
  <c r="AA3961" i="14"/>
  <c r="AE3961" i="14"/>
  <c r="AB4736" i="14"/>
  <c r="AE4736" i="14"/>
  <c r="AA2831" i="14"/>
  <c r="Z2831" i="14"/>
  <c r="AG2831" i="14"/>
  <c r="AE4560" i="14"/>
  <c r="Z4560" i="14"/>
  <c r="AA4560" i="14"/>
  <c r="AB4560" i="14"/>
  <c r="AE5767" i="14"/>
  <c r="Z5767" i="14"/>
  <c r="AA5767" i="14"/>
  <c r="AB5767" i="14"/>
  <c r="AB1105" i="14"/>
  <c r="Z1105" i="14"/>
  <c r="AA1105" i="14"/>
  <c r="AE1105" i="14"/>
  <c r="AE5658" i="14"/>
  <c r="Z5658" i="14"/>
  <c r="AA5658" i="14"/>
  <c r="AB5658" i="14"/>
  <c r="AB1879" i="14"/>
  <c r="Z1879" i="14"/>
  <c r="AA1879" i="14"/>
  <c r="AE1879" i="14"/>
  <c r="AB1381" i="14"/>
  <c r="Z1381" i="14"/>
  <c r="AA1381" i="14"/>
  <c r="AE1381" i="14"/>
  <c r="AE4344" i="14"/>
  <c r="Z4344" i="14"/>
  <c r="AA4344" i="14"/>
  <c r="AB4344" i="14"/>
  <c r="AE3621" i="14"/>
  <c r="Z3621" i="14"/>
  <c r="AA3621" i="14"/>
  <c r="AB3621" i="14"/>
  <c r="AE2515" i="14"/>
  <c r="Z2515" i="14"/>
  <c r="AA2515" i="14"/>
  <c r="AB2515" i="14"/>
  <c r="AE4327" i="14"/>
  <c r="Z4327" i="14"/>
  <c r="AA4327" i="14"/>
  <c r="AB4327" i="14"/>
  <c r="AB3009" i="14"/>
  <c r="Z3009" i="14"/>
  <c r="AA3009" i="14"/>
  <c r="AE3009" i="14"/>
  <c r="AE4811" i="14"/>
  <c r="Z4811" i="14"/>
  <c r="AA4811" i="14"/>
  <c r="AB4811" i="14"/>
  <c r="AE5616" i="14"/>
  <c r="Z5616" i="14"/>
  <c r="AA5616" i="14"/>
  <c r="AB5616" i="14"/>
  <c r="AE1081" i="14"/>
  <c r="Z1081" i="14"/>
  <c r="AA1081" i="14"/>
  <c r="AB1081" i="14"/>
  <c r="AB1292" i="14"/>
  <c r="Z1292" i="14"/>
  <c r="AA1292" i="14"/>
  <c r="AE1292" i="14"/>
  <c r="AB4993" i="14"/>
  <c r="Z4993" i="14"/>
  <c r="AA4993" i="14"/>
  <c r="AE4993" i="14"/>
  <c r="AB5121" i="14"/>
  <c r="Z5121" i="14"/>
  <c r="AA5121" i="14"/>
  <c r="AE5121" i="14"/>
  <c r="AE2564" i="14"/>
  <c r="Z2564" i="14"/>
  <c r="AA2564" i="14"/>
  <c r="AB2564" i="14"/>
  <c r="AB3781" i="14"/>
  <c r="Z3781" i="14"/>
  <c r="AA3781" i="14"/>
  <c r="AE3781" i="14"/>
  <c r="AB3631" i="14"/>
  <c r="Z3631" i="14"/>
  <c r="AA3631" i="14"/>
  <c r="AE3631" i="14"/>
  <c r="AB2512" i="14"/>
  <c r="Z2512" i="14"/>
  <c r="AA2512" i="14"/>
  <c r="AE2512" i="14"/>
  <c r="AB5472" i="14"/>
  <c r="Z5472" i="14"/>
  <c r="AA5472" i="14"/>
  <c r="AE5472" i="14"/>
  <c r="AE4866" i="14"/>
  <c r="Z4866" i="14"/>
  <c r="AA4866" i="14"/>
  <c r="AB4866" i="14"/>
  <c r="AB4209" i="14"/>
  <c r="Z4209" i="14"/>
  <c r="AA4209" i="14"/>
  <c r="AE4209" i="14"/>
  <c r="AE3098" i="14"/>
  <c r="Z3098" i="14"/>
  <c r="AA3098" i="14"/>
  <c r="AB3098" i="14"/>
  <c r="AE479" i="14"/>
  <c r="Z479" i="14"/>
  <c r="AA479" i="14"/>
  <c r="AB479" i="14"/>
  <c r="AB696" i="14"/>
  <c r="Z696" i="14"/>
  <c r="AA696" i="14"/>
  <c r="AE696" i="14"/>
  <c r="AG3544" i="14"/>
  <c r="AE3171" i="14"/>
  <c r="AA3171" i="14"/>
  <c r="AB3171" i="14"/>
  <c r="AG5103" i="14"/>
  <c r="AB4206" i="14"/>
  <c r="Z4206" i="14"/>
  <c r="AA4206" i="14"/>
  <c r="AE4206" i="14"/>
  <c r="AE5424" i="14"/>
  <c r="Z5424" i="14"/>
  <c r="AA5424" i="14"/>
  <c r="AB5424" i="14"/>
  <c r="AB3863" i="14"/>
  <c r="Z3863" i="14"/>
  <c r="AA3863" i="14"/>
  <c r="AE3863" i="14"/>
  <c r="AE2788" i="14"/>
  <c r="Z2788" i="14"/>
  <c r="AA2788" i="14"/>
  <c r="AB2788" i="14"/>
  <c r="AE1016" i="14"/>
  <c r="Z1016" i="14"/>
  <c r="AA1016" i="14"/>
  <c r="AB1016" i="14"/>
  <c r="AA5038" i="14"/>
  <c r="Z5038" i="14"/>
  <c r="AG5038" i="14"/>
  <c r="AG2638" i="14"/>
  <c r="Z2638" i="14"/>
  <c r="AA2638" i="14"/>
  <c r="AG5617" i="14"/>
  <c r="AG3771" i="14"/>
  <c r="Z3771" i="14"/>
  <c r="AA3771" i="14"/>
  <c r="AG1573" i="14"/>
  <c r="AG2834" i="14"/>
  <c r="Z2834" i="14"/>
  <c r="AA2834" i="14"/>
  <c r="AB4491" i="14"/>
  <c r="Z4491" i="14"/>
  <c r="AA4491" i="14"/>
  <c r="AE4491" i="14"/>
  <c r="AG2650" i="14"/>
  <c r="AA4636" i="14"/>
  <c r="Z4636" i="14"/>
  <c r="AG4636" i="14"/>
  <c r="AA5790" i="14"/>
  <c r="Z5790" i="14"/>
  <c r="AG5790" i="14"/>
  <c r="AG4839" i="14"/>
  <c r="Z4839" i="14"/>
  <c r="AA4839" i="14"/>
  <c r="AG5232" i="14"/>
  <c r="Z5232" i="14"/>
  <c r="AA5232" i="14"/>
  <c r="AG2382" i="14"/>
  <c r="AG2889" i="14"/>
  <c r="Z2561" i="14"/>
  <c r="Z3780" i="14"/>
  <c r="AA4736" i="14"/>
  <c r="Z4736" i="14"/>
  <c r="AG4736" i="14"/>
  <c r="AG4598" i="14"/>
  <c r="Z4598" i="14"/>
  <c r="AA4598" i="14"/>
  <c r="AG1754" i="14"/>
  <c r="AG4660" i="14"/>
  <c r="AG477" i="14"/>
  <c r="AG737" i="14"/>
  <c r="Z737" i="14"/>
  <c r="AA737" i="14"/>
  <c r="AG507" i="14"/>
  <c r="Z507" i="14"/>
  <c r="AA507" i="14"/>
  <c r="AG4054" i="14"/>
  <c r="AB1058" i="14"/>
  <c r="Z1058" i="14"/>
  <c r="AA1058" i="14"/>
  <c r="AE1058" i="14"/>
  <c r="AB3251" i="14"/>
  <c r="Z3251" i="14"/>
  <c r="AA3251" i="14"/>
  <c r="AE3251" i="14"/>
  <c r="AE815" i="14"/>
  <c r="Z815" i="14"/>
  <c r="AA815" i="14"/>
  <c r="AB815" i="14"/>
  <c r="AE2157" i="14"/>
  <c r="Z2157" i="14"/>
  <c r="AA2157" i="14"/>
  <c r="AB2157" i="14"/>
  <c r="AE4682" i="14"/>
  <c r="Z4682" i="14"/>
  <c r="AA4682" i="14"/>
  <c r="AB4682" i="14"/>
  <c r="AB2439" i="14"/>
  <c r="Z2439" i="14"/>
  <c r="AA2439" i="14"/>
  <c r="AE2439" i="14"/>
  <c r="AE1871" i="14"/>
  <c r="Z1871" i="14"/>
  <c r="AA1871" i="14"/>
  <c r="AB1871" i="14"/>
  <c r="AB5337" i="14"/>
  <c r="Z5337" i="14"/>
  <c r="AA5337" i="14"/>
  <c r="AE5337" i="14"/>
  <c r="AB2835" i="14"/>
  <c r="Z2835" i="14"/>
  <c r="AA2835" i="14"/>
  <c r="AE2835" i="14"/>
  <c r="AE3743" i="14"/>
  <c r="Z3743" i="14"/>
  <c r="AA3743" i="14"/>
  <c r="AB3743" i="14"/>
  <c r="AB3176" i="14"/>
  <c r="Z3176" i="14"/>
  <c r="AA3176" i="14"/>
  <c r="AE3176" i="14"/>
  <c r="AB5030" i="14"/>
  <c r="Z5030" i="14"/>
  <c r="AA5030" i="14"/>
  <c r="AE5030" i="14"/>
  <c r="AB5170" i="14"/>
  <c r="Z5170" i="14"/>
  <c r="AA5170" i="14"/>
  <c r="AE5170" i="14"/>
  <c r="AB2131" i="14"/>
  <c r="Z2131" i="14"/>
  <c r="AA2131" i="14"/>
  <c r="AE2131" i="14"/>
  <c r="AE1454" i="14"/>
  <c r="Z1454" i="14"/>
  <c r="AA1454" i="14"/>
  <c r="AB1454" i="14"/>
  <c r="AB4985" i="14"/>
  <c r="Z4985" i="14"/>
  <c r="AA4985" i="14"/>
  <c r="AE4985" i="14"/>
  <c r="AG2334" i="14"/>
  <c r="AE5152" i="14"/>
  <c r="AB5152" i="14"/>
  <c r="AG3677" i="14"/>
  <c r="AG3985" i="14"/>
  <c r="AE1115" i="14"/>
  <c r="Z1115" i="14"/>
  <c r="AA1115" i="14"/>
  <c r="AB1115" i="14"/>
  <c r="AE4112" i="14"/>
  <c r="Z4112" i="14"/>
  <c r="AA4112" i="14"/>
  <c r="AB4112" i="14"/>
  <c r="AB808" i="14"/>
  <c r="Z808" i="14"/>
  <c r="AA808" i="14"/>
  <c r="AE808" i="14"/>
  <c r="AB4912" i="14"/>
  <c r="Z4912" i="14"/>
  <c r="AA4912" i="14"/>
  <c r="AE4912" i="14"/>
  <c r="AE5253" i="14"/>
  <c r="Z5253" i="14"/>
  <c r="AA5253" i="14"/>
  <c r="AB5253" i="14"/>
  <c r="AE1773" i="14"/>
  <c r="Z1773" i="14"/>
  <c r="AA1773" i="14"/>
  <c r="AB1773" i="14"/>
  <c r="AB839" i="14"/>
  <c r="Z839" i="14"/>
  <c r="AA839" i="14"/>
  <c r="AE839" i="14"/>
  <c r="AB2079" i="14"/>
  <c r="Z2079" i="14"/>
  <c r="AA2079" i="14"/>
  <c r="AE2079" i="14"/>
  <c r="AB3678" i="14"/>
  <c r="Z3678" i="14"/>
  <c r="AA3678" i="14"/>
  <c r="AE3678" i="14"/>
  <c r="AE5374" i="14"/>
  <c r="Z5374" i="14"/>
  <c r="AA5374" i="14"/>
  <c r="AB5374" i="14"/>
  <c r="AB4547" i="14"/>
  <c r="Z4547" i="14"/>
  <c r="AA4547" i="14"/>
  <c r="AE4547" i="14"/>
  <c r="AB5218" i="14"/>
  <c r="Z5218" i="14"/>
  <c r="AA5218" i="14"/>
  <c r="AE5218" i="14"/>
  <c r="AE1671" i="14"/>
  <c r="Z1671" i="14"/>
  <c r="AA1671" i="14"/>
  <c r="AB1671" i="14"/>
  <c r="AE4273" i="14"/>
  <c r="Z4273" i="14"/>
  <c r="AA4273" i="14"/>
  <c r="AB4273" i="14"/>
  <c r="AA2283" i="14"/>
  <c r="Z2283" i="14"/>
  <c r="AG2283" i="14"/>
  <c r="AA830" i="14"/>
  <c r="Z830" i="14"/>
  <c r="AG830" i="14"/>
  <c r="AA4374" i="14"/>
  <c r="Z4374" i="14"/>
  <c r="AG4374" i="14"/>
  <c r="AB1634" i="14"/>
  <c r="AE1634" i="14"/>
  <c r="AG1264" i="14"/>
  <c r="AG2928" i="14"/>
  <c r="AG3521" i="14"/>
  <c r="AG2645" i="14"/>
  <c r="AG887" i="14"/>
  <c r="AG5378" i="14"/>
  <c r="Z5378" i="14"/>
  <c r="AA5378" i="14"/>
  <c r="AG2618" i="14"/>
  <c r="Z2618" i="14"/>
  <c r="AA2618" i="14"/>
  <c r="AA2485" i="14"/>
  <c r="Z2485" i="14"/>
  <c r="AG2485" i="14"/>
  <c r="AG3742" i="14"/>
  <c r="AG2816" i="14"/>
  <c r="Z2816" i="14"/>
  <c r="AA2816" i="14"/>
  <c r="AG5064" i="14"/>
  <c r="AG734" i="14"/>
  <c r="Z734" i="14"/>
  <c r="AA734" i="14"/>
  <c r="AG3947" i="14"/>
  <c r="AG1388" i="14"/>
  <c r="AA2626" i="14"/>
  <c r="Z2626" i="14"/>
  <c r="AG2626" i="14"/>
  <c r="AG2885" i="14"/>
  <c r="AB506" i="14"/>
  <c r="Z506" i="14"/>
  <c r="AA506" i="14"/>
  <c r="AE506" i="14"/>
  <c r="AE4404" i="14"/>
  <c r="Z4404" i="14"/>
  <c r="AA4404" i="14"/>
  <c r="AB4404" i="14"/>
  <c r="AE3393" i="14"/>
  <c r="Z3393" i="14"/>
  <c r="AA3393" i="14"/>
  <c r="AB3393" i="14"/>
  <c r="AG1672" i="14"/>
  <c r="AG3299" i="14"/>
  <c r="AA3937" i="14"/>
  <c r="Z3937" i="14"/>
  <c r="AG3937" i="14"/>
  <c r="AB589" i="14"/>
  <c r="AE589" i="14"/>
  <c r="AG1136" i="14"/>
  <c r="AG1686" i="14"/>
  <c r="AE418" i="14"/>
  <c r="AB418" i="14"/>
  <c r="AG4524" i="14"/>
  <c r="AG1816" i="14"/>
  <c r="AG5307" i="14"/>
  <c r="AG5794" i="14"/>
  <c r="AG4521" i="14"/>
  <c r="AG536" i="14"/>
  <c r="AG5475" i="14"/>
  <c r="AA157" i="14"/>
  <c r="AG3006" i="14"/>
  <c r="AG5116" i="14"/>
  <c r="AG1581" i="14"/>
  <c r="AG3334" i="14"/>
  <c r="AE4403" i="14"/>
  <c r="Z4403" i="14"/>
  <c r="AA4403" i="14"/>
  <c r="AB4403" i="14"/>
  <c r="AB1318" i="14"/>
  <c r="Z1318" i="14"/>
  <c r="AA1318" i="14"/>
  <c r="AE1318" i="14"/>
  <c r="AE5410" i="14"/>
  <c r="Z5410" i="14"/>
  <c r="AA5410" i="14"/>
  <c r="AB5410" i="14"/>
  <c r="AB3160" i="14"/>
  <c r="Z3160" i="14"/>
  <c r="AA3160" i="14"/>
  <c r="AE3160" i="14"/>
  <c r="AB4500" i="14"/>
  <c r="Z4500" i="14"/>
  <c r="AA4500" i="14"/>
  <c r="AE4500" i="14"/>
  <c r="AB2743" i="14"/>
  <c r="Z2743" i="14"/>
  <c r="AA2743" i="14"/>
  <c r="AE2743" i="14"/>
  <c r="AB1553" i="14"/>
  <c r="Z1553" i="14"/>
  <c r="AA1553" i="14"/>
  <c r="AE1553" i="14"/>
  <c r="AB796" i="14"/>
  <c r="Z796" i="14"/>
  <c r="AA796" i="14"/>
  <c r="AE796" i="14"/>
  <c r="AE1980" i="14"/>
  <c r="Z1980" i="14"/>
  <c r="AA1980" i="14"/>
  <c r="AB1980" i="14"/>
  <c r="AB1662" i="14"/>
  <c r="Z1662" i="14"/>
  <c r="AA1662" i="14"/>
  <c r="AE1662" i="14"/>
  <c r="AB3439" i="14"/>
  <c r="Z3439" i="14"/>
  <c r="AA3439" i="14"/>
  <c r="AE3439" i="14"/>
  <c r="AB5556" i="14"/>
  <c r="Z5556" i="14"/>
  <c r="AA5556" i="14"/>
  <c r="AE5556" i="14"/>
  <c r="AG1422" i="14"/>
  <c r="AG1139" i="14"/>
  <c r="AG3044" i="14"/>
  <c r="Z3044" i="14"/>
  <c r="AA3044" i="14"/>
  <c r="AE5257" i="14"/>
  <c r="AB5257" i="14"/>
  <c r="AG4508" i="14"/>
  <c r="Z4508" i="14"/>
  <c r="AA4508" i="14"/>
  <c r="AA456" i="14"/>
  <c r="Z456" i="14"/>
  <c r="AG456" i="14"/>
  <c r="AG2530" i="14"/>
  <c r="Z2530" i="14"/>
  <c r="AA2530" i="14"/>
  <c r="AB967" i="14"/>
  <c r="AE967" i="14"/>
  <c r="AA998" i="14"/>
  <c r="Z998" i="14"/>
  <c r="AG998" i="14"/>
  <c r="AG4851" i="14"/>
  <c r="AE4483" i="14"/>
  <c r="Z4483" i="14"/>
  <c r="AA4483" i="14"/>
  <c r="AB4483" i="14"/>
  <c r="AB5228" i="14"/>
  <c r="Z5228" i="14"/>
  <c r="AA5228" i="14"/>
  <c r="AE5228" i="14"/>
  <c r="AB2020" i="14"/>
  <c r="Z2020" i="14"/>
  <c r="AA2020" i="14"/>
  <c r="AE2020" i="14"/>
  <c r="AB3888" i="14"/>
  <c r="Z3888" i="14"/>
  <c r="AA3888" i="14"/>
  <c r="AE3888" i="14"/>
  <c r="AE4599" i="14"/>
  <c r="Z4599" i="14"/>
  <c r="AA4599" i="14"/>
  <c r="AB4599" i="14"/>
  <c r="AB3944" i="14"/>
  <c r="Z3944" i="14"/>
  <c r="AA3944" i="14"/>
  <c r="AE3944" i="14"/>
  <c r="AG3187" i="14"/>
  <c r="AG5055" i="14"/>
  <c r="AA5801" i="14"/>
  <c r="Z5801" i="14"/>
  <c r="AG5801" i="14"/>
  <c r="AE4527" i="14"/>
  <c r="Z4527" i="14"/>
  <c r="AA4527" i="14"/>
  <c r="AB4527" i="14"/>
  <c r="AG4485" i="14"/>
  <c r="Z4485" i="14"/>
  <c r="AA4485" i="14"/>
  <c r="AE1411" i="14"/>
  <c r="AB1411" i="14"/>
  <c r="AG4031" i="14"/>
  <c r="AG2901" i="14"/>
  <c r="AE1582" i="14"/>
  <c r="Z1582" i="14"/>
  <c r="AA1582" i="14"/>
  <c r="AB1582" i="14"/>
  <c r="AG1034" i="14"/>
  <c r="AG5628" i="14"/>
  <c r="AG1042" i="14"/>
  <c r="AG5668" i="14"/>
  <c r="AA1446" i="14"/>
  <c r="Z1446" i="14"/>
  <c r="AG1446" i="14"/>
  <c r="AG3616" i="14"/>
  <c r="AA4567" i="14"/>
  <c r="Z4567" i="14"/>
  <c r="AG4567" i="14"/>
  <c r="AG3783" i="14"/>
  <c r="J262" i="14"/>
  <c r="AG3988" i="14"/>
  <c r="AG3601" i="14"/>
  <c r="AG4856" i="14"/>
  <c r="AG4606" i="14"/>
  <c r="AG2789" i="14"/>
  <c r="Z2789" i="14"/>
  <c r="AA2789" i="14"/>
  <c r="AG4466" i="14"/>
  <c r="AG1293" i="14"/>
  <c r="AG4196" i="14"/>
  <c r="Z1148" i="14"/>
  <c r="Z3862" i="14"/>
  <c r="AG453" i="14"/>
  <c r="AB2327" i="14"/>
  <c r="Z2327" i="14"/>
  <c r="AA2327" i="14"/>
  <c r="AE2327" i="14"/>
  <c r="AB588" i="14"/>
  <c r="Z588" i="14"/>
  <c r="AA588" i="14"/>
  <c r="AE588" i="14"/>
  <c r="AE2106" i="14"/>
  <c r="Z2106" i="14"/>
  <c r="AA2106" i="14"/>
  <c r="AB2106" i="14"/>
  <c r="AB3322" i="14"/>
  <c r="Z3322" i="14"/>
  <c r="AA3322" i="14"/>
  <c r="AE3322" i="14"/>
  <c r="AG2839" i="14"/>
  <c r="AB3909" i="14"/>
  <c r="AE3909" i="14"/>
  <c r="AA3777" i="14"/>
  <c r="Z3777" i="14"/>
  <c r="AG3777" i="14"/>
  <c r="AG1994" i="14"/>
  <c r="AB1726" i="14"/>
  <c r="Z1726" i="14"/>
  <c r="AA1726" i="14"/>
  <c r="AE1726" i="14"/>
  <c r="AB4774" i="14"/>
  <c r="Z4774" i="14"/>
  <c r="AA4774" i="14"/>
  <c r="AE4774" i="14"/>
  <c r="AB5610" i="14"/>
  <c r="Z5610" i="14"/>
  <c r="AA5610" i="14"/>
  <c r="AE5610" i="14"/>
  <c r="AB1843" i="14"/>
  <c r="AE1843" i="14"/>
  <c r="AE2095" i="14"/>
  <c r="Z2095" i="14"/>
  <c r="AA2095" i="14"/>
  <c r="AB2095" i="14"/>
  <c r="AB5240" i="14"/>
  <c r="Z5240" i="14"/>
  <c r="AA5240" i="14"/>
  <c r="AE5240" i="14"/>
  <c r="AE3768" i="14"/>
  <c r="Z3768" i="14"/>
  <c r="AA3768" i="14"/>
  <c r="AB3768" i="14"/>
  <c r="AG2907" i="14"/>
  <c r="AG5678" i="14"/>
  <c r="Z5678" i="14"/>
  <c r="AA5678" i="14"/>
  <c r="AG2323" i="14"/>
  <c r="Z2323" i="14"/>
  <c r="AA2323" i="14"/>
  <c r="AA1483" i="14"/>
  <c r="Z1483" i="14"/>
  <c r="AG1483" i="14"/>
  <c r="AE3286" i="14"/>
  <c r="AB3286" i="14"/>
  <c r="AB4024" i="14"/>
  <c r="Z4024" i="14"/>
  <c r="AA4024" i="14"/>
  <c r="AE4024" i="14"/>
  <c r="AE4145" i="14"/>
  <c r="Z4145" i="14"/>
  <c r="AA4145" i="14"/>
  <c r="AB4145" i="14"/>
  <c r="AE376" i="14"/>
  <c r="AB376" i="14"/>
  <c r="Z5416" i="14"/>
  <c r="Z4649" i="14"/>
  <c r="AB546" i="14"/>
  <c r="Z546" i="14"/>
  <c r="AA546" i="14"/>
  <c r="AE546" i="14"/>
  <c r="AB1416" i="14"/>
  <c r="Z1416" i="14"/>
  <c r="AA1416" i="14"/>
  <c r="AE1416" i="14"/>
  <c r="AB1056" i="14"/>
  <c r="Z1056" i="14"/>
  <c r="AA1056" i="14"/>
  <c r="AE1056" i="14"/>
  <c r="AB2553" i="14"/>
  <c r="Z2553" i="14"/>
  <c r="AA2553" i="14"/>
  <c r="AE2553" i="14"/>
  <c r="AE1364" i="14"/>
  <c r="Z1364" i="14"/>
  <c r="AA1364" i="14"/>
  <c r="AB1364" i="14"/>
  <c r="AE3521" i="14"/>
  <c r="Z3521" i="14"/>
  <c r="AA3521" i="14"/>
  <c r="AB3521" i="14"/>
  <c r="AB4851" i="14"/>
  <c r="Z4851" i="14"/>
  <c r="AA4851" i="14"/>
  <c r="AE4851" i="14"/>
  <c r="AE5042" i="14"/>
  <c r="Z5042" i="14"/>
  <c r="AA5042" i="14"/>
  <c r="AB5042" i="14"/>
  <c r="AE4544" i="14"/>
  <c r="Z4544" i="14"/>
  <c r="AA4544" i="14"/>
  <c r="AB4544" i="14"/>
  <c r="AB5761" i="14"/>
  <c r="Z5761" i="14"/>
  <c r="AA5761" i="14"/>
  <c r="AE5761" i="14"/>
  <c r="AB5370" i="14"/>
  <c r="Z5370" i="14"/>
  <c r="AA5370" i="14"/>
  <c r="AE5370" i="14"/>
  <c r="AB1698" i="14"/>
  <c r="Z1698" i="14"/>
  <c r="AA1698" i="14"/>
  <c r="AE1698" i="14"/>
  <c r="AB2319" i="14"/>
  <c r="Z2319" i="14"/>
  <c r="AA2319" i="14"/>
  <c r="AE2319" i="14"/>
  <c r="AE5805" i="14"/>
  <c r="AB5805" i="14"/>
  <c r="AE1950" i="14"/>
  <c r="Z1950" i="14"/>
  <c r="AA1950" i="14"/>
  <c r="AB1950" i="14"/>
  <c r="AE1389" i="14"/>
  <c r="Z1389" i="14"/>
  <c r="AA1389" i="14"/>
  <c r="AB1389" i="14"/>
  <c r="AE4621" i="14"/>
  <c r="Z4621" i="14"/>
  <c r="AA4621" i="14"/>
  <c r="AB4621" i="14"/>
  <c r="AE5461" i="14"/>
  <c r="Z5461" i="14"/>
  <c r="AA5461" i="14"/>
  <c r="AB5461" i="14"/>
  <c r="AE2129" i="14"/>
  <c r="Z2129" i="14"/>
  <c r="AA2129" i="14"/>
  <c r="AB2129" i="14"/>
  <c r="AE4034" i="14"/>
  <c r="AB4034" i="14"/>
  <c r="AG2433" i="14"/>
  <c r="AG1411" i="14"/>
  <c r="Z1411" i="14"/>
  <c r="AA1411" i="14"/>
  <c r="AG5740" i="14"/>
  <c r="AB2491" i="14"/>
  <c r="AA2491" i="14"/>
  <c r="AE2491" i="14"/>
  <c r="AE4184" i="14"/>
  <c r="AA4184" i="14"/>
  <c r="AB4184" i="14"/>
  <c r="AB989" i="14"/>
  <c r="Z989" i="14"/>
  <c r="AA989" i="14"/>
  <c r="AE989" i="14"/>
  <c r="AE1746" i="14"/>
  <c r="Z1746" i="14"/>
  <c r="AA1746" i="14"/>
  <c r="AB1746" i="14"/>
  <c r="AE5443" i="14"/>
  <c r="Z5443" i="14"/>
  <c r="AA5443" i="14"/>
  <c r="AB5443" i="14"/>
  <c r="AB4451" i="14"/>
  <c r="Z4451" i="14"/>
  <c r="AA4451" i="14"/>
  <c r="AE4451" i="14"/>
  <c r="AE5124" i="14"/>
  <c r="Z5124" i="14"/>
  <c r="AA5124" i="14"/>
  <c r="AB5124" i="14"/>
  <c r="AB1311" i="14"/>
  <c r="Z1311" i="14"/>
  <c r="AA1311" i="14"/>
  <c r="AE1311" i="14"/>
  <c r="AE1405" i="14"/>
  <c r="Z1405" i="14"/>
  <c r="AA1405" i="14"/>
  <c r="AB1405" i="14"/>
  <c r="AE1966" i="14"/>
  <c r="AB1966" i="14"/>
  <c r="AE5108" i="14"/>
  <c r="Z5108" i="14"/>
  <c r="AA5108" i="14"/>
  <c r="AB5108" i="14"/>
  <c r="AB828" i="14"/>
  <c r="AE828" i="14"/>
  <c r="AG4033" i="14"/>
  <c r="AG3157" i="14"/>
  <c r="Z3157" i="14"/>
  <c r="AA3157" i="14"/>
  <c r="AG4049" i="14"/>
  <c r="AE2152" i="14"/>
  <c r="AB2152" i="14"/>
  <c r="AE1107" i="14"/>
  <c r="AB1107" i="14"/>
  <c r="AG5201" i="14"/>
  <c r="Z5201" i="14"/>
  <c r="AA5201" i="14"/>
  <c r="AE3957" i="14"/>
  <c r="Z3957" i="14"/>
  <c r="AA3957" i="14"/>
  <c r="AB3957" i="14"/>
  <c r="AE5017" i="14"/>
  <c r="Z5017" i="14"/>
  <c r="AA5017" i="14"/>
  <c r="AB5017" i="14"/>
  <c r="AB904" i="14"/>
  <c r="Z904" i="14"/>
  <c r="AA904" i="14"/>
  <c r="AE904" i="14"/>
  <c r="AE3149" i="14"/>
  <c r="Z3149" i="14"/>
  <c r="AA3149" i="14"/>
  <c r="AB3149" i="14"/>
  <c r="AE2202" i="14"/>
  <c r="Z2202" i="14"/>
  <c r="AA2202" i="14"/>
  <c r="AB2202" i="14"/>
  <c r="AE910" i="14"/>
  <c r="Z910" i="14"/>
  <c r="AA910" i="14"/>
  <c r="AB910" i="14"/>
  <c r="AA3280" i="14"/>
  <c r="Z3280" i="14"/>
  <c r="AG3280" i="14"/>
  <c r="AA1940" i="14"/>
  <c r="Z1940" i="14"/>
  <c r="AG1940" i="14"/>
  <c r="AA5626" i="14"/>
  <c r="Z5626" i="14"/>
  <c r="AG5626" i="14"/>
  <c r="AG5329" i="14"/>
  <c r="Z5329" i="14"/>
  <c r="AA5329" i="14"/>
  <c r="AE1645" i="14"/>
  <c r="AB1645" i="14"/>
  <c r="AB3665" i="14"/>
  <c r="Z3665" i="14"/>
  <c r="AA3665" i="14"/>
  <c r="AE3665" i="14"/>
  <c r="AG481" i="14"/>
  <c r="AE5248" i="14"/>
  <c r="AA5248" i="14"/>
  <c r="AB5248" i="14"/>
  <c r="AE3845" i="14"/>
  <c r="Z3845" i="14"/>
  <c r="AA3845" i="14"/>
  <c r="AB3845" i="14"/>
  <c r="AB5364" i="14"/>
  <c r="Z5364" i="14"/>
  <c r="AA5364" i="14"/>
  <c r="AE5364" i="14"/>
  <c r="AE3444" i="14"/>
  <c r="AA3444" i="14"/>
  <c r="AB3444" i="14"/>
  <c r="AG2942" i="14"/>
  <c r="AA2942" i="14"/>
  <c r="AE5113" i="14"/>
  <c r="AA5113" i="14"/>
  <c r="AB5113" i="14"/>
  <c r="AB5245" i="14"/>
  <c r="AA5245" i="14"/>
  <c r="AE5245" i="14"/>
  <c r="AB3276" i="14"/>
  <c r="Z3276" i="14"/>
  <c r="AA3276" i="14"/>
  <c r="AE3276" i="14"/>
  <c r="AB3947" i="14"/>
  <c r="Z3947" i="14"/>
  <c r="AA3947" i="14"/>
  <c r="AE3947" i="14"/>
  <c r="AE759" i="14"/>
  <c r="AB759" i="14"/>
  <c r="AB3692" i="14"/>
  <c r="AE3692" i="14"/>
  <c r="AG2003" i="14"/>
  <c r="AG5041" i="14"/>
  <c r="AG4873" i="14"/>
  <c r="AG4929" i="14"/>
  <c r="AG3490" i="14"/>
  <c r="AG752" i="14"/>
  <c r="AG4370" i="14"/>
  <c r="AG4831" i="14"/>
  <c r="AG1897" i="14"/>
  <c r="AG2855" i="14"/>
  <c r="AG4595" i="14"/>
  <c r="Z4595" i="14"/>
  <c r="AA4595" i="14"/>
  <c r="AB1037" i="14"/>
  <c r="AE1037" i="14"/>
  <c r="AB1351" i="14"/>
  <c r="Z1351" i="14"/>
  <c r="AA1351" i="14"/>
  <c r="AE1351" i="14"/>
  <c r="AG1244" i="14"/>
  <c r="AG4428" i="14"/>
  <c r="AG2709" i="14"/>
  <c r="Z2709" i="14"/>
  <c r="AA2709" i="14"/>
  <c r="AG4557" i="14"/>
  <c r="Z4557" i="14"/>
  <c r="AA4557" i="14"/>
  <c r="AG3048" i="14"/>
  <c r="AE1051" i="14"/>
  <c r="Z1051" i="14"/>
  <c r="AA1051" i="14"/>
  <c r="AB1051" i="14"/>
  <c r="AE1233" i="14"/>
  <c r="Z1233" i="14"/>
  <c r="AA1233" i="14"/>
  <c r="AB1233" i="14"/>
  <c r="AE2894" i="14"/>
  <c r="Z2894" i="14"/>
  <c r="AA2894" i="14"/>
  <c r="AB2894" i="14"/>
  <c r="AB2391" i="14"/>
  <c r="Z2391" i="14"/>
  <c r="AA2391" i="14"/>
  <c r="AE2391" i="14"/>
  <c r="AG4796" i="14"/>
  <c r="Z4796" i="14"/>
  <c r="AA4796" i="14"/>
  <c r="AG4548" i="14"/>
  <c r="AG5204" i="14"/>
  <c r="AG5073" i="14"/>
  <c r="AG5522" i="14"/>
  <c r="AE721" i="14"/>
  <c r="AB721" i="14"/>
  <c r="AB3999" i="14"/>
  <c r="AE3999" i="14"/>
  <c r="AE2624" i="14"/>
  <c r="AB2624" i="14"/>
  <c r="AB3647" i="14"/>
  <c r="AE3647" i="14"/>
  <c r="AG2804" i="14"/>
  <c r="AE1591" i="14"/>
  <c r="Z1591" i="14"/>
  <c r="AA1591" i="14"/>
  <c r="AB1591" i="14"/>
  <c r="AE1954" i="14"/>
  <c r="Z1954" i="14"/>
  <c r="AA1954" i="14"/>
  <c r="AB1954" i="14"/>
  <c r="AG2032" i="14"/>
  <c r="AB3946" i="14"/>
  <c r="AE3946" i="14"/>
  <c r="AB4521" i="14"/>
  <c r="Z4521" i="14"/>
  <c r="AA4521" i="14"/>
  <c r="AE4521" i="14"/>
  <c r="AB2907" i="14"/>
  <c r="Z2907" i="14"/>
  <c r="AA2907" i="14"/>
  <c r="AE2907" i="14"/>
  <c r="AE3458" i="14"/>
  <c r="Z3458" i="14"/>
  <c r="AA3458" i="14"/>
  <c r="AB3458" i="14"/>
  <c r="AE2064" i="14"/>
  <c r="AB2064" i="14"/>
  <c r="AE1807" i="14"/>
  <c r="Z1807" i="14"/>
  <c r="AA1807" i="14"/>
  <c r="AB1807" i="14"/>
  <c r="AE4225" i="14"/>
  <c r="Z4225" i="14"/>
  <c r="AA4225" i="14"/>
  <c r="AB4225" i="14"/>
  <c r="AE3047" i="14"/>
  <c r="Z3047" i="14"/>
  <c r="AA3047" i="14"/>
  <c r="AB3047" i="14"/>
  <c r="AE3882" i="14"/>
  <c r="Z3882" i="14"/>
  <c r="AA3882" i="14"/>
  <c r="AB3882" i="14"/>
  <c r="AE1636" i="14"/>
  <c r="Z1636" i="14"/>
  <c r="AA1636" i="14"/>
  <c r="AB1636" i="14"/>
  <c r="AB2528" i="14"/>
  <c r="Z2528" i="14"/>
  <c r="AA2528" i="14"/>
  <c r="AE2528" i="14"/>
  <c r="AG4353" i="14"/>
  <c r="AG931" i="14"/>
  <c r="AG5524" i="14"/>
  <c r="AG4173" i="14"/>
  <c r="AG2173" i="14"/>
  <c r="AG1878" i="14"/>
  <c r="AG3325" i="14"/>
  <c r="AG2187" i="14"/>
  <c r="AG1142" i="14"/>
  <c r="AG3319" i="14"/>
  <c r="AG5069" i="14"/>
  <c r="AG3671" i="14"/>
  <c r="AG4681" i="14"/>
  <c r="AE1136" i="14"/>
  <c r="Z1136" i="14"/>
  <c r="AA1136" i="14"/>
  <c r="AB1136" i="14"/>
  <c r="AE4703" i="14"/>
  <c r="Z4703" i="14"/>
  <c r="AA4703" i="14"/>
  <c r="AB4703" i="14"/>
  <c r="AB714" i="14"/>
  <c r="Z714" i="14"/>
  <c r="AA714" i="14"/>
  <c r="AE714" i="14"/>
  <c r="AB3482" i="14"/>
  <c r="Z3482" i="14"/>
  <c r="AA3482" i="14"/>
  <c r="AE3482" i="14"/>
  <c r="AB3278" i="14"/>
  <c r="Z3278" i="14"/>
  <c r="AA3278" i="14"/>
  <c r="AE3278" i="14"/>
  <c r="AB3971" i="14"/>
  <c r="Z3971" i="14"/>
  <c r="AA3971" i="14"/>
  <c r="AE3971" i="14"/>
  <c r="AE2852" i="14"/>
  <c r="Z2852" i="14"/>
  <c r="AA2852" i="14"/>
  <c r="AB2852" i="14"/>
  <c r="AE593" i="14"/>
  <c r="Z593" i="14"/>
  <c r="AA593" i="14"/>
  <c r="AB593" i="14"/>
  <c r="AE3402" i="14"/>
  <c r="Z3402" i="14"/>
  <c r="AA3402" i="14"/>
  <c r="AB3402" i="14"/>
  <c r="AE4752" i="14"/>
  <c r="Z4752" i="14"/>
  <c r="AA4752" i="14"/>
  <c r="AB4752" i="14"/>
  <c r="AE3834" i="14"/>
  <c r="Z3834" i="14"/>
  <c r="AA3834" i="14"/>
  <c r="AB3834" i="14"/>
  <c r="AB5802" i="14"/>
  <c r="Z5802" i="14"/>
  <c r="AA5802" i="14"/>
  <c r="AE5802" i="14"/>
  <c r="AE1086" i="14"/>
  <c r="Z1086" i="14"/>
  <c r="AA1086" i="14"/>
  <c r="AB1086" i="14"/>
  <c r="AB5406" i="14"/>
  <c r="Z5406" i="14"/>
  <c r="AA5406" i="14"/>
  <c r="AE5406" i="14"/>
  <c r="AB2821" i="14"/>
  <c r="Z2821" i="14"/>
  <c r="AA2821" i="14"/>
  <c r="AE2821" i="14"/>
  <c r="AB3360" i="14"/>
  <c r="Z3360" i="14"/>
  <c r="AA3360" i="14"/>
  <c r="AE3360" i="14"/>
  <c r="AE4102" i="14"/>
  <c r="Z4102" i="14"/>
  <c r="AA4102" i="14"/>
  <c r="AB4102" i="14"/>
  <c r="AB2318" i="14"/>
  <c r="Z2318" i="14"/>
  <c r="AA2318" i="14"/>
  <c r="AE2318" i="14"/>
  <c r="AB1521" i="14"/>
  <c r="Z1521" i="14"/>
  <c r="AA1521" i="14"/>
  <c r="AE1521" i="14"/>
  <c r="AE1149" i="14"/>
  <c r="Z1149" i="14"/>
  <c r="AA1149" i="14"/>
  <c r="AB1149" i="14"/>
  <c r="AB3536" i="14"/>
  <c r="Z3536" i="14"/>
  <c r="AA3536" i="14"/>
  <c r="AE3536" i="14"/>
  <c r="AE4880" i="14"/>
  <c r="Z4880" i="14"/>
  <c r="AA4880" i="14"/>
  <c r="AB4880" i="14"/>
  <c r="AB1409" i="14"/>
  <c r="Z1409" i="14"/>
  <c r="AA1409" i="14"/>
  <c r="AE1409" i="14"/>
  <c r="AE426" i="14"/>
  <c r="Z426" i="14"/>
  <c r="AA426" i="14"/>
  <c r="AB426" i="14"/>
  <c r="AG1336" i="14"/>
  <c r="AB1196" i="14"/>
  <c r="Z1196" i="14"/>
  <c r="AA1196" i="14"/>
  <c r="AE1196" i="14"/>
  <c r="AE2128" i="14"/>
  <c r="Z2128" i="14"/>
  <c r="AA2128" i="14"/>
  <c r="AB2128" i="14"/>
  <c r="AB1788" i="14"/>
  <c r="Z1788" i="14"/>
  <c r="AA1788" i="14"/>
  <c r="AE1788" i="14"/>
  <c r="AG5776" i="14"/>
  <c r="AG4520" i="14"/>
  <c r="AB1548" i="14"/>
  <c r="Z1548" i="14"/>
  <c r="AA1548" i="14"/>
  <c r="AE1548" i="14"/>
  <c r="AB2634" i="14"/>
  <c r="Z2634" i="14"/>
  <c r="AA2634" i="14"/>
  <c r="AE2634" i="14"/>
  <c r="AB5536" i="14"/>
  <c r="AE5536" i="14"/>
  <c r="AG4657" i="14"/>
  <c r="AB2160" i="14"/>
  <c r="Z2160" i="14"/>
  <c r="AA2160" i="14"/>
  <c r="AE2160" i="14"/>
  <c r="AG2682" i="14"/>
  <c r="AG3323" i="14"/>
  <c r="AB3006" i="14"/>
  <c r="Z3006" i="14"/>
  <c r="AA3006" i="14"/>
  <c r="AE3006" i="14"/>
  <c r="AE4846" i="14"/>
  <c r="Z4846" i="14"/>
  <c r="AA4846" i="14"/>
  <c r="AB4846" i="14"/>
  <c r="AB5527" i="14"/>
  <c r="Z5527" i="14"/>
  <c r="AA5527" i="14"/>
  <c r="AE5527" i="14"/>
  <c r="AB3859" i="14"/>
  <c r="Z3859" i="14"/>
  <c r="AA3859" i="14"/>
  <c r="AE3859" i="14"/>
  <c r="AE2989" i="14"/>
  <c r="Z2989" i="14"/>
  <c r="AA2989" i="14"/>
  <c r="AB2989" i="14"/>
  <c r="AE562" i="14"/>
  <c r="Z562" i="14"/>
  <c r="AA562" i="14"/>
  <c r="AB562" i="14"/>
  <c r="AB2123" i="14"/>
  <c r="Z2123" i="14"/>
  <c r="AA2123" i="14"/>
  <c r="AE2123" i="14"/>
  <c r="AB1592" i="14"/>
  <c r="Z1592" i="14"/>
  <c r="AA1592" i="14"/>
  <c r="AE1592" i="14"/>
  <c r="AB1006" i="14"/>
  <c r="Z1006" i="14"/>
  <c r="AA1006" i="14"/>
  <c r="AE1006" i="14"/>
  <c r="AB3501" i="14"/>
  <c r="Z3501" i="14"/>
  <c r="AA3501" i="14"/>
  <c r="AE3501" i="14"/>
  <c r="AB3801" i="14"/>
  <c r="Z3801" i="14"/>
  <c r="AA3801" i="14"/>
  <c r="AE3801" i="14"/>
  <c r="AE2786" i="14"/>
  <c r="Z2786" i="14"/>
  <c r="AA2786" i="14"/>
  <c r="AB2786" i="14"/>
  <c r="AB2352" i="14"/>
  <c r="Z2352" i="14"/>
  <c r="AA2352" i="14"/>
  <c r="AE2352" i="14"/>
  <c r="AB3790" i="14"/>
  <c r="Z3790" i="14"/>
  <c r="AA3790" i="14"/>
  <c r="AE3790" i="14"/>
  <c r="AB5116" i="14"/>
  <c r="Z5116" i="14"/>
  <c r="AA5116" i="14"/>
  <c r="AE5116" i="14"/>
  <c r="AE3114" i="14"/>
  <c r="Z3114" i="14"/>
  <c r="AA3114" i="14"/>
  <c r="AB3114" i="14"/>
  <c r="AE5255" i="14"/>
  <c r="Z5255" i="14"/>
  <c r="AA5255" i="14"/>
  <c r="AB5255" i="14"/>
  <c r="AE5544" i="14"/>
  <c r="Z5544" i="14"/>
  <c r="AA5544" i="14"/>
  <c r="AB5544" i="14"/>
  <c r="AE818" i="14"/>
  <c r="Z818" i="14"/>
  <c r="AA818" i="14"/>
  <c r="AB818" i="14"/>
  <c r="AE1468" i="14"/>
  <c r="Z1468" i="14"/>
  <c r="AA1468" i="14"/>
  <c r="AB1468" i="14"/>
  <c r="AE5764" i="14"/>
  <c r="Z5764" i="14"/>
  <c r="AA5764" i="14"/>
  <c r="AB5764" i="14"/>
  <c r="AB5010" i="14"/>
  <c r="Z5010" i="14"/>
  <c r="AA5010" i="14"/>
  <c r="AE5010" i="14"/>
  <c r="AB4788" i="14"/>
  <c r="Z4788" i="14"/>
  <c r="AA4788" i="14"/>
  <c r="AE4788" i="14"/>
  <c r="AB2554" i="14"/>
  <c r="Z2554" i="14"/>
  <c r="AA2554" i="14"/>
  <c r="AE2554" i="14"/>
  <c r="AE2099" i="14"/>
  <c r="Z2099" i="14"/>
  <c r="AA2099" i="14"/>
  <c r="AB2099" i="14"/>
  <c r="AE2427" i="14"/>
  <c r="Z2427" i="14"/>
  <c r="AA2427" i="14"/>
  <c r="AB2427" i="14"/>
  <c r="AE3447" i="14"/>
  <c r="Z3447" i="14"/>
  <c r="AA3447" i="14"/>
  <c r="AB3447" i="14"/>
  <c r="AB5425" i="14"/>
  <c r="Z5425" i="14"/>
  <c r="AA5425" i="14"/>
  <c r="AE5425" i="14"/>
  <c r="AE530" i="14"/>
  <c r="Z530" i="14"/>
  <c r="AA530" i="14"/>
  <c r="AB530" i="14"/>
  <c r="AB5758" i="14"/>
  <c r="Z5758" i="14"/>
  <c r="AA5758" i="14"/>
  <c r="AE5758" i="14"/>
  <c r="AE5708" i="14"/>
  <c r="Z5708" i="14"/>
  <c r="AA5708" i="14"/>
  <c r="AB5708" i="14"/>
  <c r="AE4536" i="14"/>
  <c r="Z4536" i="14"/>
  <c r="AA4536" i="14"/>
  <c r="AB4536" i="14"/>
  <c r="AB600" i="14"/>
  <c r="Z600" i="14"/>
  <c r="AA600" i="14"/>
  <c r="AE600" i="14"/>
  <c r="AE3752" i="14"/>
  <c r="Z3752" i="14"/>
  <c r="AA3752" i="14"/>
  <c r="AB3752" i="14"/>
  <c r="AB2265" i="14"/>
  <c r="Z2265" i="14"/>
  <c r="AA2265" i="14"/>
  <c r="AE2265" i="14"/>
  <c r="AE1197" i="14"/>
  <c r="Z1197" i="14"/>
  <c r="AA1197" i="14"/>
  <c r="AB1197" i="14"/>
  <c r="AG4092" i="14"/>
  <c r="AG5188" i="14"/>
  <c r="AA3289" i="14"/>
  <c r="Z3289" i="14"/>
  <c r="AG3289" i="14"/>
  <c r="AG445" i="14"/>
  <c r="AB3679" i="14"/>
  <c r="Z3679" i="14"/>
  <c r="AA3679" i="14"/>
  <c r="AE3679" i="14"/>
  <c r="AE2029" i="14"/>
  <c r="Z2029" i="14"/>
  <c r="AA2029" i="14"/>
  <c r="AB2029" i="14"/>
  <c r="AE4644" i="14"/>
  <c r="Z4644" i="14"/>
  <c r="AA4644" i="14"/>
  <c r="AB4644" i="14"/>
  <c r="AE2303" i="14"/>
  <c r="Z2303" i="14"/>
  <c r="AA2303" i="14"/>
  <c r="AB2303" i="14"/>
  <c r="AB3990" i="14"/>
  <c r="Z3990" i="14"/>
  <c r="AA3990" i="14"/>
  <c r="AE3990" i="14"/>
  <c r="AB3629" i="14"/>
  <c r="Z3629" i="14"/>
  <c r="AA3629" i="14"/>
  <c r="AE3629" i="14"/>
  <c r="AE3381" i="14"/>
  <c r="Z3381" i="14"/>
  <c r="AA3381" i="14"/>
  <c r="AB3381" i="14"/>
  <c r="AE1201" i="14"/>
  <c r="Z1201" i="14"/>
  <c r="AA1201" i="14"/>
  <c r="AB1201" i="14"/>
  <c r="AE5604" i="14"/>
  <c r="Z5604" i="14"/>
  <c r="AA5604" i="14"/>
  <c r="AB5604" i="14"/>
  <c r="AB4456" i="14"/>
  <c r="Z4456" i="14"/>
  <c r="AA4456" i="14"/>
  <c r="AE4456" i="14"/>
  <c r="AB1422" i="14"/>
  <c r="Z1422" i="14"/>
  <c r="AA1422" i="14"/>
  <c r="AE1422" i="14"/>
  <c r="AE4339" i="14"/>
  <c r="AB4339" i="14"/>
  <c r="AB4049" i="14"/>
  <c r="Z4049" i="14"/>
  <c r="AA4049" i="14"/>
  <c r="AE4049" i="14"/>
  <c r="AB3718" i="14"/>
  <c r="AE3718" i="14"/>
  <c r="AE1958" i="14"/>
  <c r="Z1958" i="14"/>
  <c r="AA1958" i="14"/>
  <c r="AB1958" i="14"/>
  <c r="AE3893" i="14"/>
  <c r="Z3893" i="14"/>
  <c r="AA3893" i="14"/>
  <c r="AB3893" i="14"/>
  <c r="AE5048" i="14"/>
  <c r="Z5048" i="14"/>
  <c r="AA5048" i="14"/>
  <c r="AB5048" i="14"/>
  <c r="AB3051" i="14"/>
  <c r="Z3051" i="14"/>
  <c r="AA3051" i="14"/>
  <c r="AE3051" i="14"/>
  <c r="AB3431" i="14"/>
  <c r="Z3431" i="14"/>
  <c r="AA3431" i="14"/>
  <c r="AE3431" i="14"/>
  <c r="AE4349" i="14"/>
  <c r="Z4349" i="14"/>
  <c r="AA4349" i="14"/>
  <c r="AB4349" i="14"/>
  <c r="AE1253" i="14"/>
  <c r="Z1253" i="14"/>
  <c r="AA1253" i="14"/>
  <c r="AB1253" i="14"/>
  <c r="AE3380" i="14"/>
  <c r="Z3380" i="14"/>
  <c r="AA3380" i="14"/>
  <c r="AB3380" i="14"/>
  <c r="AE1059" i="14"/>
  <c r="Z1059" i="14"/>
  <c r="AA1059" i="14"/>
  <c r="AB1059" i="14"/>
  <c r="AE1893" i="14"/>
  <c r="Z1893" i="14"/>
  <c r="AA1893" i="14"/>
  <c r="AB1893" i="14"/>
  <c r="AE4255" i="14"/>
  <c r="Z4255" i="14"/>
  <c r="AA4255" i="14"/>
  <c r="AB4255" i="14"/>
  <c r="AE2101" i="14"/>
  <c r="Z2101" i="14"/>
  <c r="AA2101" i="14"/>
  <c r="AB2101" i="14"/>
  <c r="AB672" i="14"/>
  <c r="Z672" i="14"/>
  <c r="AA672" i="14"/>
  <c r="AE672" i="14"/>
  <c r="AE3849" i="14"/>
  <c r="Z3849" i="14"/>
  <c r="AA3849" i="14"/>
  <c r="AB3849" i="14"/>
  <c r="AB1020" i="14"/>
  <c r="Z1020" i="14"/>
  <c r="AA1020" i="14"/>
  <c r="AE1020" i="14"/>
  <c r="AB3977" i="14"/>
  <c r="Z3977" i="14"/>
  <c r="AA3977" i="14"/>
  <c r="AE3977" i="14"/>
  <c r="AE1282" i="14"/>
  <c r="Z1282" i="14"/>
  <c r="AA1282" i="14"/>
  <c r="AB1282" i="14"/>
  <c r="AB4931" i="14"/>
  <c r="Z4931" i="14"/>
  <c r="AA4931" i="14"/>
  <c r="AE4931" i="14"/>
  <c r="AE4600" i="14"/>
  <c r="Z4600" i="14"/>
  <c r="AA4600" i="14"/>
  <c r="AB4600" i="14"/>
  <c r="AE1568" i="14"/>
  <c r="Z1568" i="14"/>
  <c r="AA1568" i="14"/>
  <c r="AB1568" i="14"/>
  <c r="AB3633" i="14"/>
  <c r="Z3633" i="14"/>
  <c r="AA3633" i="14"/>
  <c r="AE3633" i="14"/>
  <c r="AE3544" i="14"/>
  <c r="Z3544" i="14"/>
  <c r="AA3544" i="14"/>
  <c r="AB3544" i="14"/>
  <c r="AE2018" i="14"/>
  <c r="Z2018" i="14"/>
  <c r="AA2018" i="14"/>
  <c r="AB2018" i="14"/>
  <c r="AE1465" i="14"/>
  <c r="Z1465" i="14"/>
  <c r="AA1465" i="14"/>
  <c r="AB1465" i="14"/>
  <c r="AE2523" i="14"/>
  <c r="Z2523" i="14"/>
  <c r="AA2523" i="14"/>
  <c r="AB2523" i="14"/>
  <c r="AG5599" i="14"/>
  <c r="AG1246" i="14"/>
  <c r="AG913" i="14"/>
  <c r="AG2683" i="14"/>
  <c r="AA4376" i="14"/>
  <c r="Z4376" i="14"/>
  <c r="AG4376" i="14"/>
  <c r="AG1424" i="14"/>
  <c r="AG3523" i="14"/>
  <c r="AE5628" i="14"/>
  <c r="Z5628" i="14"/>
  <c r="AA5628" i="14"/>
  <c r="AB5628" i="14"/>
  <c r="AB946" i="14"/>
  <c r="Z946" i="14"/>
  <c r="AA946" i="14"/>
  <c r="AE946" i="14"/>
  <c r="AB5463" i="14"/>
  <c r="Z5463" i="14"/>
  <c r="AA5463" i="14"/>
  <c r="AE5463" i="14"/>
  <c r="AB4054" i="14"/>
  <c r="Z4054" i="14"/>
  <c r="AA4054" i="14"/>
  <c r="AE4054" i="14"/>
  <c r="AE880" i="14"/>
  <c r="Z880" i="14"/>
  <c r="AA880" i="14"/>
  <c r="AB880" i="14"/>
  <c r="AE687" i="14"/>
  <c r="Z687" i="14"/>
  <c r="AA687" i="14"/>
  <c r="AB687" i="14"/>
  <c r="AE1402" i="14"/>
  <c r="Z1402" i="14"/>
  <c r="AA1402" i="14"/>
  <c r="AB1402" i="14"/>
  <c r="AB1042" i="14"/>
  <c r="Z1042" i="14"/>
  <c r="AA1042" i="14"/>
  <c r="AE1042" i="14"/>
  <c r="AB2775" i="14"/>
  <c r="Z2775" i="14"/>
  <c r="AA2775" i="14"/>
  <c r="AE2775" i="14"/>
  <c r="AB4264" i="14"/>
  <c r="Z4264" i="14"/>
  <c r="AA4264" i="14"/>
  <c r="AE4264" i="14"/>
  <c r="AE611" i="14"/>
  <c r="Z611" i="14"/>
  <c r="AA611" i="14"/>
  <c r="AB611" i="14"/>
  <c r="AB969" i="14"/>
  <c r="Z969" i="14"/>
  <c r="AA969" i="14"/>
  <c r="AE969" i="14"/>
  <c r="AE4227" i="14"/>
  <c r="Z4227" i="14"/>
  <c r="AA4227" i="14"/>
  <c r="AB4227" i="14"/>
  <c r="AE1738" i="14"/>
  <c r="Z1738" i="14"/>
  <c r="AA1738" i="14"/>
  <c r="AB1738" i="14"/>
  <c r="AE5668" i="14"/>
  <c r="Z5668" i="14"/>
  <c r="AA5668" i="14"/>
  <c r="AB5668" i="14"/>
  <c r="AB1399" i="14"/>
  <c r="Z1399" i="14"/>
  <c r="AA1399" i="14"/>
  <c r="AE1399" i="14"/>
  <c r="AB2031" i="14"/>
  <c r="Z2031" i="14"/>
  <c r="AA2031" i="14"/>
  <c r="AE2031" i="14"/>
  <c r="AE2780" i="14"/>
  <c r="Z2780" i="14"/>
  <c r="AA2780" i="14"/>
  <c r="AB2780" i="14"/>
  <c r="AB2917" i="14"/>
  <c r="Z2917" i="14"/>
  <c r="AA2917" i="14"/>
  <c r="AE2917" i="14"/>
  <c r="AE4517" i="14"/>
  <c r="Z4517" i="14"/>
  <c r="AA4517" i="14"/>
  <c r="AB4517" i="14"/>
  <c r="AB4754" i="14"/>
  <c r="Z4754" i="14"/>
  <c r="AA4754" i="14"/>
  <c r="AE4754" i="14"/>
  <c r="AE2056" i="14"/>
  <c r="Z2056" i="14"/>
  <c r="AA2056" i="14"/>
  <c r="AB2056" i="14"/>
  <c r="AB1753" i="14"/>
  <c r="Z1753" i="14"/>
  <c r="AA1753" i="14"/>
  <c r="AE1753" i="14"/>
  <c r="AB1098" i="14"/>
  <c r="Z1098" i="14"/>
  <c r="AA1098" i="14"/>
  <c r="AE1098" i="14"/>
  <c r="AE3175" i="14"/>
  <c r="Z3175" i="14"/>
  <c r="AA3175" i="14"/>
  <c r="AB3175" i="14"/>
  <c r="AE2897" i="14"/>
  <c r="Z2897" i="14"/>
  <c r="AA2897" i="14"/>
  <c r="AB2897" i="14"/>
  <c r="AE5558" i="14"/>
  <c r="Z5558" i="14"/>
  <c r="AA5558" i="14"/>
  <c r="AB5558" i="14"/>
  <c r="AE3568" i="14"/>
  <c r="Z3568" i="14"/>
  <c r="AA3568" i="14"/>
  <c r="AB3568" i="14"/>
  <c r="AE4113" i="14"/>
  <c r="Z4113" i="14"/>
  <c r="AA4113" i="14"/>
  <c r="AB4113" i="14"/>
  <c r="AB4897" i="14"/>
  <c r="Z4897" i="14"/>
  <c r="AA4897" i="14"/>
  <c r="AE4897" i="14"/>
  <c r="AE4782" i="14"/>
  <c r="Z4782" i="14"/>
  <c r="AA4782" i="14"/>
  <c r="AB4782" i="14"/>
  <c r="AB4301" i="14"/>
  <c r="Z4301" i="14"/>
  <c r="AA4301" i="14"/>
  <c r="AE4301" i="14"/>
  <c r="AE5053" i="14"/>
  <c r="Z5053" i="14"/>
  <c r="AA5053" i="14"/>
  <c r="AB5053" i="14"/>
  <c r="AB3916" i="14"/>
  <c r="Z3916" i="14"/>
  <c r="AA3916" i="14"/>
  <c r="AE3916" i="14"/>
  <c r="AE2677" i="14"/>
  <c r="Z2677" i="14"/>
  <c r="AA2677" i="14"/>
  <c r="AB2677" i="14"/>
  <c r="AE3575" i="14"/>
  <c r="Z3575" i="14"/>
  <c r="AA3575" i="14"/>
  <c r="AB3575" i="14"/>
  <c r="AB5320" i="14"/>
  <c r="Z5320" i="14"/>
  <c r="AA5320" i="14"/>
  <c r="AE5320" i="14"/>
  <c r="AB1294" i="14"/>
  <c r="Z1294" i="14"/>
  <c r="AA1294" i="14"/>
  <c r="AE1294" i="14"/>
  <c r="AB4166" i="14"/>
  <c r="Z4166" i="14"/>
  <c r="AA4166" i="14"/>
  <c r="AE4166" i="14"/>
  <c r="AE4080" i="14"/>
  <c r="Z4080" i="14"/>
  <c r="AA4080" i="14"/>
  <c r="AB4080" i="14"/>
  <c r="AB1919" i="14"/>
  <c r="Z1919" i="14"/>
  <c r="AA1919" i="14"/>
  <c r="AE1919" i="14"/>
  <c r="AB5682" i="14"/>
  <c r="Z5682" i="14"/>
  <c r="AA5682" i="14"/>
  <c r="AE5682" i="14"/>
  <c r="AB5375" i="14"/>
  <c r="Z5375" i="14"/>
  <c r="AA5375" i="14"/>
  <c r="AE5375" i="14"/>
  <c r="AB3046" i="14"/>
  <c r="Z3046" i="14"/>
  <c r="AA3046" i="14"/>
  <c r="AE3046" i="14"/>
  <c r="AE2759" i="14"/>
  <c r="Z2759" i="14"/>
  <c r="AA2759" i="14"/>
  <c r="AB2759" i="14"/>
  <c r="AE2080" i="14"/>
  <c r="Z2080" i="14"/>
  <c r="AA2080" i="14"/>
  <c r="AB2080" i="14"/>
  <c r="AB4224" i="14"/>
  <c r="Z4224" i="14"/>
  <c r="AA4224" i="14"/>
  <c r="AE4224" i="14"/>
  <c r="AG1675" i="14"/>
  <c r="AG3320" i="14"/>
  <c r="AA2064" i="14"/>
  <c r="Z2064" i="14"/>
  <c r="AG2064" i="14"/>
  <c r="AG3308" i="14"/>
  <c r="Z3308" i="14"/>
  <c r="AA3308" i="14"/>
  <c r="AG1425" i="14"/>
  <c r="AG3774" i="14"/>
  <c r="Z3774" i="14"/>
  <c r="AA3774" i="14"/>
  <c r="AG1301" i="14"/>
  <c r="AG1908" i="14"/>
  <c r="AG2374" i="14"/>
  <c r="Z2374" i="14"/>
  <c r="AA2374" i="14"/>
  <c r="AG4061" i="14"/>
  <c r="Z4061" i="14"/>
  <c r="AA4061" i="14"/>
  <c r="AG5805" i="14"/>
  <c r="Z5805" i="14"/>
  <c r="AA5805" i="14"/>
  <c r="AG2446" i="14"/>
  <c r="AA1692" i="14"/>
  <c r="Z1692" i="14"/>
  <c r="AG1692" i="14"/>
  <c r="AG4280" i="14"/>
  <c r="AE1112" i="14"/>
  <c r="Z1112" i="14"/>
  <c r="AA1112" i="14"/>
  <c r="AB1112" i="14"/>
  <c r="AE1401" i="14"/>
  <c r="Z1401" i="14"/>
  <c r="AA1401" i="14"/>
  <c r="AB1401" i="14"/>
  <c r="AB2839" i="14"/>
  <c r="Z2839" i="14"/>
  <c r="AA2839" i="14"/>
  <c r="AE2839" i="14"/>
  <c r="AG5426" i="14"/>
  <c r="AG5277" i="14"/>
  <c r="AB4457" i="14"/>
  <c r="Z4457" i="14"/>
  <c r="AA4457" i="14"/>
  <c r="AE4457" i="14"/>
  <c r="AE3486" i="14"/>
  <c r="Z3486" i="14"/>
  <c r="AA3486" i="14"/>
  <c r="AB3486" i="14"/>
  <c r="AE4856" i="14"/>
  <c r="Z4856" i="14"/>
  <c r="AA4856" i="14"/>
  <c r="AB4856" i="14"/>
  <c r="AB5705" i="14"/>
  <c r="Z5705" i="14"/>
  <c r="AA5705" i="14"/>
  <c r="AE5705" i="14"/>
  <c r="AB1027" i="14"/>
  <c r="AA1027" i="14"/>
  <c r="AE1027" i="14"/>
  <c r="AA2624" i="14"/>
  <c r="Z2624" i="14"/>
  <c r="AG2624" i="14"/>
  <c r="AG874" i="14"/>
  <c r="AA5565" i="14"/>
  <c r="Z5565" i="14"/>
  <c r="AG5565" i="14"/>
  <c r="AE2450" i="14"/>
  <c r="AB2450" i="14"/>
  <c r="AE3247" i="14"/>
  <c r="AA3247" i="14"/>
  <c r="AB3247" i="14"/>
  <c r="AB3469" i="14"/>
  <c r="Z3469" i="14"/>
  <c r="AA3469" i="14"/>
  <c r="AE3469" i="14"/>
  <c r="AE2433" i="14"/>
  <c r="Z2433" i="14"/>
  <c r="AA2433" i="14"/>
  <c r="AB2433" i="14"/>
  <c r="AE5498" i="14"/>
  <c r="Z5498" i="14"/>
  <c r="AA5498" i="14"/>
  <c r="AB5498" i="14"/>
  <c r="AG1487" i="14"/>
  <c r="AG697" i="14"/>
  <c r="AE1485" i="14"/>
  <c r="AB1485" i="14"/>
  <c r="AE3382" i="14"/>
  <c r="Z3382" i="14"/>
  <c r="AA3382" i="14"/>
  <c r="AB3382" i="14"/>
  <c r="AE4593" i="14"/>
  <c r="Z4593" i="14"/>
  <c r="AA4593" i="14"/>
  <c r="AB4593" i="14"/>
  <c r="AB5259" i="14"/>
  <c r="Z5259" i="14"/>
  <c r="AA5259" i="14"/>
  <c r="AE5259" i="14"/>
  <c r="AE1274" i="14"/>
  <c r="Z1274" i="14"/>
  <c r="AA1274" i="14"/>
  <c r="AB1274" i="14"/>
  <c r="AB3005" i="14"/>
  <c r="Z3005" i="14"/>
  <c r="AA3005" i="14"/>
  <c r="AE3005" i="14"/>
  <c r="AE1428" i="14"/>
  <c r="Z1428" i="14"/>
  <c r="AA1428" i="14"/>
  <c r="AB1428" i="14"/>
  <c r="AE2345" i="14"/>
  <c r="Z2345" i="14"/>
  <c r="AA2345" i="14"/>
  <c r="AB2345" i="14"/>
  <c r="AB3819" i="14"/>
  <c r="Z3819" i="14"/>
  <c r="AA3819" i="14"/>
  <c r="AE3819" i="14"/>
  <c r="AE3084" i="14"/>
  <c r="Z3084" i="14"/>
  <c r="AA3084" i="14"/>
  <c r="AB3084" i="14"/>
  <c r="AE4827" i="14"/>
  <c r="Z4827" i="14"/>
  <c r="AA4827" i="14"/>
  <c r="AB4827" i="14"/>
  <c r="AB4033" i="14"/>
  <c r="Z4033" i="14"/>
  <c r="AA4033" i="14"/>
  <c r="AE4033" i="14"/>
  <c r="AB509" i="14"/>
  <c r="Z509" i="14"/>
  <c r="AA509" i="14"/>
  <c r="AE509" i="14"/>
  <c r="AE5496" i="14"/>
  <c r="Z5496" i="14"/>
  <c r="AA5496" i="14"/>
  <c r="AB5496" i="14"/>
  <c r="AE2520" i="14"/>
  <c r="Z2520" i="14"/>
  <c r="AA2520" i="14"/>
  <c r="AB2520" i="14"/>
  <c r="AE5343" i="14"/>
  <c r="Z5343" i="14"/>
  <c r="AA5343" i="14"/>
  <c r="AB5343" i="14"/>
  <c r="AB4534" i="14"/>
  <c r="Z4534" i="14"/>
  <c r="AA4534" i="14"/>
  <c r="AE4534" i="14"/>
  <c r="AA3731" i="14"/>
  <c r="Z3731" i="14"/>
  <c r="AG3731" i="14"/>
  <c r="AB5229" i="14"/>
  <c r="AA5229" i="14"/>
  <c r="AE5229" i="14"/>
  <c r="AG5393" i="14"/>
  <c r="AG514" i="14"/>
  <c r="Z514" i="14"/>
  <c r="AA514" i="14"/>
  <c r="AG4844" i="14"/>
  <c r="Z4844" i="14"/>
  <c r="AA4844" i="14"/>
  <c r="AA4411" i="14"/>
  <c r="Z4411" i="14"/>
  <c r="AG4411" i="14"/>
  <c r="AG2538" i="14"/>
  <c r="AG2232" i="14"/>
  <c r="AG3814" i="14"/>
  <c r="AG2306" i="14"/>
  <c r="AG5028" i="14"/>
  <c r="AG2576" i="14"/>
  <c r="AG4789" i="14"/>
  <c r="AG1739" i="14"/>
  <c r="AG1611" i="14"/>
  <c r="AG5176" i="14"/>
  <c r="AG2772" i="14"/>
  <c r="AG2295" i="14"/>
  <c r="AG581" i="14"/>
  <c r="AG3080" i="14"/>
  <c r="AG5096" i="14"/>
  <c r="AG5093" i="14"/>
  <c r="AG2869" i="14"/>
  <c r="AG3484" i="14"/>
  <c r="AG2377" i="14"/>
  <c r="AG853" i="14"/>
  <c r="AG4762" i="14"/>
  <c r="AG1485" i="14"/>
  <c r="AA1485" i="14"/>
  <c r="AG3464" i="14"/>
  <c r="AG2047" i="14"/>
  <c r="AG2583" i="14"/>
  <c r="AG5206" i="14"/>
  <c r="AG1235" i="14"/>
  <c r="AG3411" i="14"/>
  <c r="AG1805" i="14"/>
  <c r="AG4852" i="14"/>
  <c r="AG4405" i="14"/>
  <c r="AG1312" i="14"/>
  <c r="AG1044" i="14"/>
  <c r="AG2405" i="14"/>
  <c r="AG1366" i="14"/>
  <c r="AG5127" i="14"/>
  <c r="AG4015" i="14"/>
  <c r="AG3119" i="14"/>
  <c r="AG819" i="14"/>
  <c r="AG3615" i="14"/>
  <c r="AG759" i="14"/>
  <c r="Z759" i="14"/>
  <c r="AA759" i="14"/>
  <c r="AG4329" i="14"/>
  <c r="AG452" i="14"/>
  <c r="AG943" i="14"/>
  <c r="AG2706" i="14"/>
  <c r="AG1966" i="14"/>
  <c r="Z1966" i="14"/>
  <c r="AA1966" i="14"/>
  <c r="AG2255" i="14"/>
  <c r="AG4820" i="14"/>
  <c r="AG5637" i="14"/>
  <c r="AG1328" i="14"/>
  <c r="AG863" i="14"/>
  <c r="AG2339" i="14"/>
  <c r="AG1567" i="14"/>
  <c r="AG4377" i="14"/>
  <c r="AG5157" i="14"/>
  <c r="AG3072" i="14"/>
  <c r="AG3903" i="14"/>
  <c r="AG798" i="14"/>
  <c r="AG3500" i="14"/>
  <c r="AG1140" i="14"/>
  <c r="AG2269" i="14"/>
  <c r="AG4073" i="14"/>
  <c r="AG1637" i="14"/>
  <c r="AG3978" i="14"/>
  <c r="AB4044" i="14"/>
  <c r="Z4044" i="14"/>
  <c r="AA4044" i="14"/>
  <c r="AE4044" i="14"/>
  <c r="AB4336" i="14"/>
  <c r="Z4336" i="14"/>
  <c r="AA4336" i="14"/>
  <c r="AE4336" i="14"/>
  <c r="AE2373" i="14"/>
  <c r="Z2373" i="14"/>
  <c r="AA2373" i="14"/>
  <c r="AB2373" i="14"/>
  <c r="AE780" i="14"/>
  <c r="Z780" i="14"/>
  <c r="AA780" i="14"/>
  <c r="AB780" i="14"/>
  <c r="AB945" i="14"/>
  <c r="Z945" i="14"/>
  <c r="AA945" i="14"/>
  <c r="AE945" i="14"/>
  <c r="Z1853" i="14"/>
  <c r="Z3444" i="14"/>
  <c r="Z5113" i="14"/>
  <c r="Z2425" i="14"/>
  <c r="Z5245" i="14"/>
  <c r="Z262" i="14"/>
  <c r="AG262" i="14"/>
  <c r="F262" i="14"/>
  <c r="I262" i="14"/>
  <c r="AG2609" i="14"/>
  <c r="AG2188" i="14"/>
  <c r="AG3710" i="14"/>
  <c r="AE3987" i="14"/>
  <c r="AB3987" i="14"/>
  <c r="AG3757" i="14"/>
  <c r="AB2620" i="14"/>
  <c r="AA2620" i="14"/>
  <c r="AE2620" i="14"/>
  <c r="AE1837" i="14"/>
  <c r="AB1837" i="14"/>
  <c r="AE2003" i="14"/>
  <c r="Z2003" i="14"/>
  <c r="AA2003" i="14"/>
  <c r="AB2003" i="14"/>
  <c r="AE5386" i="14"/>
  <c r="Z5386" i="14"/>
  <c r="AA5386" i="14"/>
  <c r="AB5386" i="14"/>
  <c r="AG3292" i="14"/>
  <c r="AB915" i="14"/>
  <c r="AE915" i="14"/>
  <c r="AB4003" i="14"/>
  <c r="Z4003" i="14"/>
  <c r="AA4003" i="14"/>
  <c r="AE4003" i="14"/>
  <c r="AE5519" i="14"/>
  <c r="Z5519" i="14"/>
  <c r="AA5519" i="14"/>
  <c r="AB5519" i="14"/>
  <c r="AB650" i="14"/>
  <c r="AE650" i="14"/>
  <c r="AE2943" i="14"/>
  <c r="Z2943" i="14"/>
  <c r="AA2943" i="14"/>
  <c r="AB2943" i="14"/>
  <c r="AE1708" i="14"/>
  <c r="AB1708" i="14"/>
  <c r="AE1415" i="14"/>
  <c r="AA1415" i="14"/>
  <c r="AB1415" i="14"/>
  <c r="AB4285" i="14"/>
  <c r="Z4285" i="14"/>
  <c r="AA4285" i="14"/>
  <c r="AE4285" i="14"/>
  <c r="AB2141" i="14"/>
  <c r="Z2141" i="14"/>
  <c r="AA2141" i="14"/>
  <c r="AE2141" i="14"/>
  <c r="AE1674" i="14"/>
  <c r="Z1674" i="14"/>
  <c r="AA1674" i="14"/>
  <c r="AB1674" i="14"/>
  <c r="AB5510" i="14"/>
  <c r="Z5510" i="14"/>
  <c r="AA5510" i="14"/>
  <c r="AE5510" i="14"/>
  <c r="AE3424" i="14"/>
  <c r="Z3424" i="14"/>
  <c r="AA3424" i="14"/>
  <c r="AB3424" i="14"/>
  <c r="AB2893" i="14"/>
  <c r="Z2893" i="14"/>
  <c r="AA2893" i="14"/>
  <c r="AE2893" i="14"/>
  <c r="AE4275" i="14"/>
  <c r="Z4275" i="14"/>
  <c r="AA4275" i="14"/>
  <c r="AB4275" i="14"/>
  <c r="AB4763" i="14"/>
  <c r="AA4763" i="14"/>
  <c r="AE4763" i="14"/>
  <c r="AB5156" i="14"/>
  <c r="AE5156" i="14"/>
  <c r="AB4123" i="14"/>
  <c r="Z4123" i="14"/>
  <c r="AA4123" i="14"/>
  <c r="AE4123" i="14"/>
  <c r="AE3742" i="14"/>
  <c r="Z3742" i="14"/>
  <c r="AA3742" i="14"/>
  <c r="AB3742" i="14"/>
  <c r="AB1673" i="14"/>
  <c r="Z1673" i="14"/>
  <c r="AA1673" i="14"/>
  <c r="AE1673" i="14"/>
  <c r="AB5293" i="14"/>
  <c r="Z5293" i="14"/>
  <c r="AA5293" i="14"/>
  <c r="AE5293" i="14"/>
  <c r="AB4055" i="14"/>
  <c r="Z4055" i="14"/>
  <c r="AA4055" i="14"/>
  <c r="AE4055" i="14"/>
  <c r="AB5144" i="14"/>
  <c r="AE5144" i="14"/>
  <c r="AG2384" i="14"/>
  <c r="Z2384" i="14"/>
  <c r="AA2384" i="14"/>
  <c r="AB1828" i="14"/>
  <c r="Z1828" i="14"/>
  <c r="AA1828" i="14"/>
  <c r="AE1828" i="14"/>
  <c r="AB5430" i="14"/>
  <c r="Z5430" i="14"/>
  <c r="AA5430" i="14"/>
  <c r="AE5430" i="14"/>
  <c r="AB2806" i="14"/>
  <c r="Z2806" i="14"/>
  <c r="AA2806" i="14"/>
  <c r="AE2806" i="14"/>
  <c r="AE2408" i="14"/>
  <c r="Z2408" i="14"/>
  <c r="AA2408" i="14"/>
  <c r="AB2408" i="14"/>
  <c r="AB4361" i="14"/>
  <c r="Z4361" i="14"/>
  <c r="AA4361" i="14"/>
  <c r="AE4361" i="14"/>
  <c r="AE3243" i="14"/>
  <c r="Z3243" i="14"/>
  <c r="AA3243" i="14"/>
  <c r="AB3243" i="14"/>
  <c r="AB2826" i="14"/>
  <c r="Z2826" i="14"/>
  <c r="AA2826" i="14"/>
  <c r="AE2826" i="14"/>
  <c r="AE548" i="14"/>
  <c r="Z548" i="14"/>
  <c r="AA548" i="14"/>
  <c r="AB548" i="14"/>
  <c r="AB5187" i="14"/>
  <c r="Z5187" i="14"/>
  <c r="AA5187" i="14"/>
  <c r="AE5187" i="14"/>
  <c r="AG5334" i="14"/>
  <c r="AB5636" i="14"/>
  <c r="AE5636" i="14"/>
  <c r="AE3198" i="14"/>
  <c r="Z3198" i="14"/>
  <c r="AA3198" i="14"/>
  <c r="AB3198" i="14"/>
  <c r="AE1138" i="14"/>
  <c r="Z1138" i="14"/>
  <c r="AA1138" i="14"/>
  <c r="AB1138" i="14"/>
  <c r="AG4925" i="14"/>
  <c r="AB1707" i="14"/>
  <c r="Z1707" i="14"/>
  <c r="AA1707" i="14"/>
  <c r="AE1707" i="14"/>
  <c r="AB4302" i="14"/>
  <c r="Z4302" i="14"/>
  <c r="AA4302" i="14"/>
  <c r="AE4302" i="14"/>
  <c r="AB981" i="14"/>
  <c r="Z981" i="14"/>
  <c r="AA981" i="14"/>
  <c r="AE981" i="14"/>
  <c r="AB2335" i="14"/>
  <c r="Z2335" i="14"/>
  <c r="AA2335" i="14"/>
  <c r="AE2335" i="14"/>
  <c r="AB3343" i="14"/>
  <c r="Z3343" i="14"/>
  <c r="AA3343" i="14"/>
  <c r="AE3343" i="14"/>
  <c r="AE2976" i="14"/>
  <c r="Z2976" i="14"/>
  <c r="AA2976" i="14"/>
  <c r="AB2976" i="14"/>
  <c r="AE2478" i="14"/>
  <c r="AA2478" i="14"/>
  <c r="AB2478" i="14"/>
  <c r="AB1729" i="14"/>
  <c r="AE1729" i="14"/>
  <c r="AB5136" i="14"/>
  <c r="Z5136" i="14"/>
  <c r="AA5136" i="14"/>
  <c r="AE5136" i="14"/>
  <c r="AE401" i="14"/>
  <c r="Z401" i="14"/>
  <c r="AA401" i="14"/>
  <c r="AB401" i="14"/>
  <c r="AB2007" i="14"/>
  <c r="Z2007" i="14"/>
  <c r="AA2007" i="14"/>
  <c r="AE2007" i="14"/>
  <c r="AE4352" i="14"/>
  <c r="Z4352" i="14"/>
  <c r="AA4352" i="14"/>
  <c r="AB4352" i="14"/>
  <c r="AB1890" i="14"/>
  <c r="Z1890" i="14"/>
  <c r="AA1890" i="14"/>
  <c r="AE1890" i="14"/>
  <c r="AE3917" i="14"/>
  <c r="Z3917" i="14"/>
  <c r="AA3917" i="14"/>
  <c r="AB3917" i="14"/>
  <c r="AB4904" i="14"/>
  <c r="Z4904" i="14"/>
  <c r="AA4904" i="14"/>
  <c r="AE4904" i="14"/>
  <c r="AB997" i="14"/>
  <c r="Z997" i="14"/>
  <c r="AA997" i="14"/>
  <c r="AE997" i="14"/>
  <c r="AB2121" i="14"/>
  <c r="Z2121" i="14"/>
  <c r="AA2121" i="14"/>
  <c r="AE2121" i="14"/>
  <c r="AB3072" i="14"/>
  <c r="Z3072" i="14"/>
  <c r="AA3072" i="14"/>
  <c r="AE3072" i="14"/>
  <c r="AE2458" i="14"/>
  <c r="Z2458" i="14"/>
  <c r="AA2458" i="14"/>
  <c r="AB2458" i="14"/>
  <c r="AE646" i="14"/>
  <c r="Z646" i="14"/>
  <c r="AA646" i="14"/>
  <c r="AB646" i="14"/>
  <c r="AB2939" i="14"/>
  <c r="Z2939" i="14"/>
  <c r="AA2939" i="14"/>
  <c r="AE2939" i="14"/>
  <c r="AB5483" i="14"/>
  <c r="Z5483" i="14"/>
  <c r="AA5483" i="14"/>
  <c r="AE5483" i="14"/>
  <c r="AE4502" i="14"/>
  <c r="Z4502" i="14"/>
  <c r="AA4502" i="14"/>
  <c r="AB4502" i="14"/>
  <c r="AB2824" i="14"/>
  <c r="Z2824" i="14"/>
  <c r="AA2824" i="14"/>
  <c r="AE2824" i="14"/>
  <c r="AB1349" i="14"/>
  <c r="Z1349" i="14"/>
  <c r="AA1349" i="14"/>
  <c r="AE1349" i="14"/>
  <c r="AB1088" i="14"/>
  <c r="Z1088" i="14"/>
  <c r="AA1088" i="14"/>
  <c r="AE1088" i="14"/>
  <c r="AG5313" i="14"/>
  <c r="Z5313" i="14"/>
  <c r="AA5313" i="14"/>
  <c r="AB1275" i="14"/>
  <c r="AE1275" i="14"/>
  <c r="AB2913" i="14"/>
  <c r="Z2913" i="14"/>
  <c r="AA2913" i="14"/>
  <c r="AE2913" i="14"/>
  <c r="AE4762" i="14"/>
  <c r="Z4762" i="14"/>
  <c r="AA4762" i="14"/>
  <c r="AB4762" i="14"/>
  <c r="AG1023" i="14"/>
  <c r="AE4857" i="14"/>
  <c r="AA4857" i="14"/>
  <c r="AB4857" i="14"/>
  <c r="AA4484" i="14"/>
  <c r="Z4484" i="14"/>
  <c r="AG4484" i="14"/>
  <c r="AE3824" i="14"/>
  <c r="AB3824" i="14"/>
  <c r="AG3556" i="14"/>
  <c r="Z3556" i="14"/>
  <c r="AA3556" i="14"/>
  <c r="AA2552" i="14"/>
  <c r="Z2552" i="14"/>
  <c r="AG2552" i="14"/>
  <c r="AB1826" i="14"/>
  <c r="AE1826" i="14"/>
  <c r="AB3455" i="14"/>
  <c r="Z3455" i="14"/>
  <c r="AA3455" i="14"/>
  <c r="AE3455" i="14"/>
  <c r="AB4211" i="14"/>
  <c r="Z4211" i="14"/>
  <c r="AA4211" i="14"/>
  <c r="AE4211" i="14"/>
  <c r="AB678" i="14"/>
  <c r="Z678" i="14"/>
  <c r="AA678" i="14"/>
  <c r="AE678" i="14"/>
  <c r="AB2900" i="14"/>
  <c r="Z2900" i="14"/>
  <c r="AA2900" i="14"/>
  <c r="AE2900" i="14"/>
  <c r="AB2978" i="14"/>
  <c r="Z2978" i="14"/>
  <c r="AA2978" i="14"/>
  <c r="AE2978" i="14"/>
  <c r="AE889" i="14"/>
  <c r="Z889" i="14"/>
  <c r="AA889" i="14"/>
  <c r="AB889" i="14"/>
  <c r="AE1206" i="14"/>
  <c r="Z1206" i="14"/>
  <c r="AA1206" i="14"/>
  <c r="AB1206" i="14"/>
  <c r="AB826" i="14"/>
  <c r="Z826" i="14"/>
  <c r="AA826" i="14"/>
  <c r="AE826" i="14"/>
  <c r="AE3065" i="14"/>
  <c r="Z3065" i="14"/>
  <c r="AA3065" i="14"/>
  <c r="AB3065" i="14"/>
  <c r="AG1168" i="14"/>
  <c r="Z1168" i="14"/>
  <c r="AA1168" i="14"/>
  <c r="Z2491" i="14"/>
  <c r="Z4184" i="14"/>
  <c r="Z3171" i="14"/>
  <c r="AB353" i="14"/>
  <c r="AE353" i="14"/>
  <c r="AB5528" i="14"/>
  <c r="AA5528" i="14"/>
  <c r="AE5528" i="14"/>
  <c r="AA376" i="14"/>
  <c r="Z376" i="14"/>
  <c r="AG376" i="14"/>
  <c r="AA5613" i="14"/>
  <c r="Z5613" i="14"/>
  <c r="AG5613" i="14"/>
  <c r="AB1169" i="14"/>
  <c r="AE1169" i="14"/>
  <c r="AB2435" i="14"/>
  <c r="Z2435" i="14"/>
  <c r="AA2435" i="14"/>
  <c r="AE2435" i="14"/>
  <c r="AE2510" i="14"/>
  <c r="Z2510" i="14"/>
  <c r="AA2510" i="14"/>
  <c r="AB2510" i="14"/>
  <c r="AB5204" i="14"/>
  <c r="Z5204" i="14"/>
  <c r="AA5204" i="14"/>
  <c r="AE5204" i="14"/>
  <c r="AB4981" i="14"/>
  <c r="Z4981" i="14"/>
  <c r="AA4981" i="14"/>
  <c r="AE4981" i="14"/>
  <c r="AE4795" i="14"/>
  <c r="Z4795" i="14"/>
  <c r="AA4795" i="14"/>
  <c r="AB4795" i="14"/>
  <c r="AB5275" i="14"/>
  <c r="AE5275" i="14"/>
  <c r="AE2963" i="14"/>
  <c r="Z2963" i="14"/>
  <c r="AA2963" i="14"/>
  <c r="AB2963" i="14"/>
  <c r="AE3068" i="14"/>
  <c r="Z3068" i="14"/>
  <c r="AA3068" i="14"/>
  <c r="AB3068" i="14"/>
  <c r="AE755" i="14"/>
  <c r="Z755" i="14"/>
  <c r="AA755" i="14"/>
  <c r="AB755" i="14"/>
  <c r="AE1273" i="14"/>
  <c r="Z1273" i="14"/>
  <c r="AA1273" i="14"/>
  <c r="AB1273" i="14"/>
  <c r="AE3080" i="14"/>
  <c r="Z3080" i="14"/>
  <c r="AA3080" i="14"/>
  <c r="AB3080" i="14"/>
  <c r="AB1728" i="14"/>
  <c r="Z1728" i="14"/>
  <c r="AA1728" i="14"/>
  <c r="AE1728" i="14"/>
  <c r="AE4074" i="14"/>
  <c r="Z4074" i="14"/>
  <c r="AA4074" i="14"/>
  <c r="AB4074" i="14"/>
  <c r="AE776" i="14"/>
  <c r="Z776" i="14"/>
  <c r="AA776" i="14"/>
  <c r="AB776" i="14"/>
  <c r="AG3200" i="14"/>
  <c r="Z3200" i="14"/>
  <c r="AA3200" i="14"/>
  <c r="AE2119" i="14"/>
  <c r="AB2119" i="14"/>
  <c r="AG3909" i="14"/>
  <c r="Z3909" i="14"/>
  <c r="AA3909" i="14"/>
  <c r="AG4323" i="14"/>
  <c r="Z4323" i="14"/>
  <c r="AA4323" i="14"/>
  <c r="AG3419" i="14"/>
  <c r="AB1126" i="14"/>
  <c r="Z1126" i="14"/>
  <c r="AA1126" i="14"/>
  <c r="AE1126" i="14"/>
  <c r="AE4971" i="14"/>
  <c r="Z4971" i="14"/>
  <c r="AA4971" i="14"/>
  <c r="AB4971" i="14"/>
  <c r="AE3727" i="14"/>
  <c r="Z3727" i="14"/>
  <c r="AA3727" i="14"/>
  <c r="AB3727" i="14"/>
  <c r="AE494" i="14"/>
  <c r="Z494" i="14"/>
  <c r="AA494" i="14"/>
  <c r="AB494" i="14"/>
  <c r="AE703" i="14"/>
  <c r="Z703" i="14"/>
  <c r="AA703" i="14"/>
  <c r="AB703" i="14"/>
  <c r="AE5646" i="14"/>
  <c r="Z5646" i="14"/>
  <c r="AA5646" i="14"/>
  <c r="AB5646" i="14"/>
  <c r="AE4694" i="14"/>
  <c r="AB4694" i="14"/>
  <c r="AB4898" i="14"/>
  <c r="Z4898" i="14"/>
  <c r="AA4898" i="14"/>
  <c r="AE4898" i="14"/>
  <c r="AB2424" i="14"/>
  <c r="Z2424" i="14"/>
  <c r="AA2424" i="14"/>
  <c r="AE2424" i="14"/>
  <c r="AE2742" i="14"/>
  <c r="Z2742" i="14"/>
  <c r="AA2742" i="14"/>
  <c r="AB2742" i="14"/>
  <c r="AE1228" i="14"/>
  <c r="Z1228" i="14"/>
  <c r="AA1228" i="14"/>
  <c r="AB1228" i="14"/>
  <c r="AB1097" i="14"/>
  <c r="Z1097" i="14"/>
  <c r="AA1097" i="14"/>
  <c r="AE1097" i="14"/>
  <c r="AB5084" i="14"/>
  <c r="Z5084" i="14"/>
  <c r="AA5084" i="14"/>
  <c r="AE5084" i="14"/>
  <c r="AE5181" i="14"/>
  <c r="AB5181" i="14"/>
  <c r="AE5695" i="14"/>
  <c r="Z5695" i="14"/>
  <c r="AA5695" i="14"/>
  <c r="AB5695" i="14"/>
  <c r="AE4660" i="14"/>
  <c r="Z4660" i="14"/>
  <c r="AA4660" i="14"/>
  <c r="AB4660" i="14"/>
  <c r="AE4380" i="14"/>
  <c r="AB4380" i="14"/>
  <c r="AG3438" i="14"/>
  <c r="AE1154" i="14"/>
  <c r="AA1154" i="14"/>
  <c r="AB1154" i="14"/>
  <c r="AB4260" i="14"/>
  <c r="Z4260" i="14"/>
  <c r="AA4260" i="14"/>
  <c r="AE4260" i="14"/>
  <c r="AB4751" i="14"/>
  <c r="Z4751" i="14"/>
  <c r="AA4751" i="14"/>
  <c r="AE4751" i="14"/>
  <c r="AE5035" i="14"/>
  <c r="Z5035" i="14"/>
  <c r="AA5035" i="14"/>
  <c r="AB5035" i="14"/>
  <c r="AE5592" i="14"/>
  <c r="AB5592" i="14"/>
  <c r="AB2505" i="14"/>
  <c r="Z2505" i="14"/>
  <c r="AA2505" i="14"/>
  <c r="AE2505" i="14"/>
  <c r="AE2271" i="14"/>
  <c r="Z2271" i="14"/>
  <c r="AA2271" i="14"/>
  <c r="AB2271" i="14"/>
  <c r="AB4776" i="14"/>
  <c r="AE4776" i="14"/>
  <c r="AB1895" i="14"/>
  <c r="Z1895" i="14"/>
  <c r="AA1895" i="14"/>
  <c r="AE1895" i="14"/>
  <c r="AE3933" i="14"/>
  <c r="Z3933" i="14"/>
  <c r="AA3933" i="14"/>
  <c r="AB3933" i="14"/>
  <c r="AE2220" i="14"/>
  <c r="Z2220" i="14"/>
  <c r="AA2220" i="14"/>
  <c r="AB2220" i="14"/>
  <c r="AB2665" i="14"/>
  <c r="Z2665" i="14"/>
  <c r="AA2665" i="14"/>
  <c r="AE2665" i="14"/>
  <c r="AB2061" i="14"/>
  <c r="Z2061" i="14"/>
  <c r="AA2061" i="14"/>
  <c r="AE2061" i="14"/>
  <c r="AB3702" i="14"/>
  <c r="Z3702" i="14"/>
  <c r="AA3702" i="14"/>
  <c r="AE3702" i="14"/>
  <c r="AE3328" i="14"/>
  <c r="Z3328" i="14"/>
  <c r="AA3328" i="14"/>
  <c r="AB3328" i="14"/>
  <c r="AE3070" i="14"/>
  <c r="Z3070" i="14"/>
  <c r="AA3070" i="14"/>
  <c r="AB3070" i="14"/>
  <c r="AE5614" i="14"/>
  <c r="Z5614" i="14"/>
  <c r="AA5614" i="14"/>
  <c r="AB5614" i="14"/>
  <c r="AE2928" i="14"/>
  <c r="Z2928" i="14"/>
  <c r="AA2928" i="14"/>
  <c r="AB2928" i="14"/>
  <c r="AB2296" i="14"/>
  <c r="Z2296" i="14"/>
  <c r="AA2296" i="14"/>
  <c r="AE2296" i="14"/>
  <c r="AE4499" i="14"/>
  <c r="Z4499" i="14"/>
  <c r="AA4499" i="14"/>
  <c r="AB4499" i="14"/>
  <c r="AB2956" i="14"/>
  <c r="Z2956" i="14"/>
  <c r="AA2956" i="14"/>
  <c r="AE2956" i="14"/>
  <c r="AE4968" i="14"/>
  <c r="Z4968" i="14"/>
  <c r="AA4968" i="14"/>
  <c r="AB4968" i="14"/>
  <c r="AE1970" i="14"/>
  <c r="Z1970" i="14"/>
  <c r="AA1970" i="14"/>
  <c r="AB1970" i="14"/>
  <c r="AE4438" i="14"/>
  <c r="Z4438" i="14"/>
  <c r="AA4438" i="14"/>
  <c r="AB4438" i="14"/>
  <c r="AB2269" i="14"/>
  <c r="Z2269" i="14"/>
  <c r="AA2269" i="14"/>
  <c r="AE2269" i="14"/>
  <c r="AB971" i="14"/>
  <c r="Z971" i="14"/>
  <c r="AA971" i="14"/>
  <c r="AE971" i="14"/>
  <c r="AB3983" i="14"/>
  <c r="Z3983" i="14"/>
  <c r="AA3983" i="14"/>
  <c r="AE3983" i="14"/>
  <c r="AE2892" i="14"/>
  <c r="Z2892" i="14"/>
  <c r="AA2892" i="14"/>
  <c r="AB2892" i="14"/>
  <c r="AE4565" i="14"/>
  <c r="Z4565" i="14"/>
  <c r="AA4565" i="14"/>
  <c r="AB4565" i="14"/>
  <c r="AB2093" i="14"/>
  <c r="Z2093" i="14"/>
  <c r="AA2093" i="14"/>
  <c r="AE2093" i="14"/>
  <c r="AB1888" i="14"/>
  <c r="Z1888" i="14"/>
  <c r="AA1888" i="14"/>
  <c r="AE1888" i="14"/>
  <c r="AE2729" i="14"/>
  <c r="Z2729" i="14"/>
  <c r="AA2729" i="14"/>
  <c r="AB2729" i="14"/>
  <c r="AE3637" i="14"/>
  <c r="Z3637" i="14"/>
  <c r="AA3637" i="14"/>
  <c r="AB3637" i="14"/>
  <c r="AB4398" i="14"/>
  <c r="Z4398" i="14"/>
  <c r="AA4398" i="14"/>
  <c r="AE4398" i="14"/>
  <c r="AE1214" i="14"/>
  <c r="Z1214" i="14"/>
  <c r="AA1214" i="14"/>
  <c r="AB1214" i="14"/>
  <c r="AE3643" i="14"/>
  <c r="Z3643" i="14"/>
  <c r="AA3643" i="14"/>
  <c r="AB3643" i="14"/>
  <c r="AE4817" i="14"/>
  <c r="Z4817" i="14"/>
  <c r="AA4817" i="14"/>
  <c r="AB4817" i="14"/>
  <c r="AE3993" i="14"/>
  <c r="Z3993" i="14"/>
  <c r="AA3993" i="14"/>
  <c r="AB3993" i="14"/>
  <c r="AE4278" i="14"/>
  <c r="Z4278" i="14"/>
  <c r="AA4278" i="14"/>
  <c r="AB4278" i="14"/>
  <c r="AE2117" i="14"/>
  <c r="Z2117" i="14"/>
  <c r="AA2117" i="14"/>
  <c r="AB2117" i="14"/>
  <c r="AB2193" i="14"/>
  <c r="Z2193" i="14"/>
  <c r="AA2193" i="14"/>
  <c r="AE2193" i="14"/>
  <c r="AE3462" i="14"/>
  <c r="Z3462" i="14"/>
  <c r="AA3462" i="14"/>
  <c r="AB3462" i="14"/>
  <c r="AB2325" i="14"/>
  <c r="Z2325" i="14"/>
  <c r="AA2325" i="14"/>
  <c r="AE2325" i="14"/>
  <c r="AE2873" i="14"/>
  <c r="Z2873" i="14"/>
  <c r="AA2873" i="14"/>
  <c r="AB2873" i="14"/>
  <c r="AE3549" i="14"/>
  <c r="Z3549" i="14"/>
  <c r="AA3549" i="14"/>
  <c r="AB3549" i="14"/>
  <c r="AE5768" i="14"/>
  <c r="Z5768" i="14"/>
  <c r="AA5768" i="14"/>
  <c r="AB5768" i="14"/>
  <c r="AE3237" i="14"/>
  <c r="Z3237" i="14"/>
  <c r="AA3237" i="14"/>
  <c r="AB3237" i="14"/>
  <c r="AB3985" i="14"/>
  <c r="Z3985" i="14"/>
  <c r="AA3985" i="14"/>
  <c r="AE3985" i="14"/>
  <c r="AB2324" i="14"/>
  <c r="Z2324" i="14"/>
  <c r="AA2324" i="14"/>
  <c r="AE2324" i="14"/>
  <c r="AB2529" i="14"/>
  <c r="Z2529" i="14"/>
  <c r="AA2529" i="14"/>
  <c r="AE2529" i="14"/>
  <c r="AE5793" i="14"/>
  <c r="Z5793" i="14"/>
  <c r="AA5793" i="14"/>
  <c r="AB5793" i="14"/>
  <c r="AE1395" i="14"/>
  <c r="Z1395" i="14"/>
  <c r="AA1395" i="14"/>
  <c r="AB1395" i="14"/>
  <c r="AB719" i="14"/>
  <c r="AE719" i="14"/>
  <c r="AE1125" i="14"/>
  <c r="Z1125" i="14"/>
  <c r="AA1125" i="14"/>
  <c r="AB1125" i="14"/>
  <c r="AB991" i="14"/>
  <c r="Z991" i="14"/>
  <c r="AA991" i="14"/>
  <c r="AE991" i="14"/>
  <c r="AE1434" i="14"/>
  <c r="AB1434" i="14"/>
  <c r="AE5290" i="14"/>
  <c r="Z5290" i="14"/>
  <c r="AA5290" i="14"/>
  <c r="AB5290" i="14"/>
  <c r="AE1423" i="14"/>
  <c r="Z1423" i="14"/>
  <c r="AA1423" i="14"/>
  <c r="AB1423" i="14"/>
  <c r="AB2158" i="14"/>
  <c r="Z2158" i="14"/>
  <c r="AA2158" i="14"/>
  <c r="AE2158" i="14"/>
  <c r="AB627" i="14"/>
  <c r="Z627" i="14"/>
  <c r="AA627" i="14"/>
  <c r="AE627" i="14"/>
  <c r="AE4120" i="14"/>
  <c r="Z4120" i="14"/>
  <c r="AA4120" i="14"/>
  <c r="AB4120" i="14"/>
  <c r="AB410" i="14"/>
  <c r="Z410" i="14"/>
  <c r="AA410" i="14"/>
  <c r="AE410" i="14"/>
  <c r="AB2377" i="14"/>
  <c r="Z2377" i="14"/>
  <c r="AA2377" i="14"/>
  <c r="AE2377" i="14"/>
  <c r="AE2845" i="14"/>
  <c r="Z2845" i="14"/>
  <c r="AA2845" i="14"/>
  <c r="AB2845" i="14"/>
  <c r="AE671" i="14"/>
  <c r="Z671" i="14"/>
  <c r="AA671" i="14"/>
  <c r="AB671" i="14"/>
  <c r="AB3364" i="14"/>
  <c r="Z3364" i="14"/>
  <c r="AA3364" i="14"/>
  <c r="AE3364" i="14"/>
  <c r="AE3770" i="14"/>
  <c r="Z3770" i="14"/>
  <c r="AA3770" i="14"/>
  <c r="AB3770" i="14"/>
  <c r="AB3089" i="14"/>
  <c r="Z3089" i="14"/>
  <c r="AA3089" i="14"/>
  <c r="AE3089" i="14"/>
  <c r="AB3174" i="14"/>
  <c r="Z3174" i="14"/>
  <c r="AA3174" i="14"/>
  <c r="AE3174" i="14"/>
  <c r="AE5176" i="14"/>
  <c r="Z5176" i="14"/>
  <c r="AA5176" i="14"/>
  <c r="AB5176" i="14"/>
  <c r="AB4186" i="14"/>
  <c r="Z4186" i="14"/>
  <c r="AA4186" i="14"/>
  <c r="AE4186" i="14"/>
  <c r="AB3510" i="14"/>
  <c r="Z3510" i="14"/>
  <c r="AA3510" i="14"/>
  <c r="AE3510" i="14"/>
  <c r="AE5752" i="14"/>
  <c r="Z5752" i="14"/>
  <c r="AA5752" i="14"/>
  <c r="AB5752" i="14"/>
  <c r="AB3182" i="14"/>
  <c r="Z3182" i="14"/>
  <c r="AA3182" i="14"/>
  <c r="AE3182" i="14"/>
  <c r="AB4513" i="14"/>
  <c r="Z4513" i="14"/>
  <c r="AA4513" i="14"/>
  <c r="AE4513" i="14"/>
  <c r="AE1458" i="14"/>
  <c r="AB1458" i="14"/>
  <c r="AG773" i="14"/>
  <c r="AA4198" i="14"/>
  <c r="Z4198" i="14"/>
  <c r="AG4198" i="14"/>
  <c r="AE482" i="14"/>
  <c r="Z482" i="14"/>
  <c r="AA482" i="14"/>
  <c r="AB482" i="14"/>
  <c r="AB1308" i="14"/>
  <c r="Z1308" i="14"/>
  <c r="AA1308" i="14"/>
  <c r="AE1308" i="14"/>
  <c r="AB3426" i="14"/>
  <c r="Z3426" i="14"/>
  <c r="AA3426" i="14"/>
  <c r="AE3426" i="14"/>
  <c r="AE2338" i="14"/>
  <c r="AA2338" i="14"/>
  <c r="AB2338" i="14"/>
  <c r="AG3050" i="14"/>
  <c r="AG2152" i="14"/>
  <c r="Z2152" i="14"/>
  <c r="AA2152" i="14"/>
  <c r="AG2858" i="14"/>
  <c r="AE4431" i="14"/>
  <c r="AA4431" i="14"/>
  <c r="AB4431" i="14"/>
  <c r="AE5096" i="14"/>
  <c r="Z5096" i="14"/>
  <c r="AA5096" i="14"/>
  <c r="AB5096" i="14"/>
  <c r="AB1557" i="14"/>
  <c r="Z1557" i="14"/>
  <c r="AA1557" i="14"/>
  <c r="AE1557" i="14"/>
  <c r="AB3056" i="14"/>
  <c r="Z3056" i="14"/>
  <c r="AA3056" i="14"/>
  <c r="AE3056" i="14"/>
  <c r="AE5300" i="14"/>
  <c r="Z5300" i="14"/>
  <c r="AA5300" i="14"/>
  <c r="AB5300" i="14"/>
  <c r="AE3119" i="14"/>
  <c r="Z3119" i="14"/>
  <c r="AA3119" i="14"/>
  <c r="AB3119" i="14"/>
  <c r="AE3941" i="14"/>
  <c r="Z3941" i="14"/>
  <c r="AA3941" i="14"/>
  <c r="AB3941" i="14"/>
  <c r="AB4797" i="14"/>
  <c r="Z4797" i="14"/>
  <c r="AA4797" i="14"/>
  <c r="AE4797" i="14"/>
  <c r="AB4443" i="14"/>
  <c r="Z4443" i="14"/>
  <c r="AA4443" i="14"/>
  <c r="AE4443" i="14"/>
  <c r="AE2059" i="14"/>
  <c r="AB2059" i="14"/>
  <c r="AB3419" i="14"/>
  <c r="Z3419" i="14"/>
  <c r="AA3419" i="14"/>
  <c r="AE3419" i="14"/>
  <c r="AB5393" i="14"/>
  <c r="Z5393" i="14"/>
  <c r="AA5393" i="14"/>
  <c r="AE5393" i="14"/>
  <c r="AG4710" i="14"/>
  <c r="AB3494" i="14"/>
  <c r="AA3494" i="14"/>
  <c r="AE3494" i="14"/>
  <c r="AB4417" i="14"/>
  <c r="AE4417" i="14"/>
  <c r="AG915" i="14"/>
  <c r="Z915" i="14"/>
  <c r="AA915" i="14"/>
  <c r="AG5360" i="14"/>
  <c r="AG2038" i="14"/>
  <c r="AG2224" i="14"/>
  <c r="AG3580" i="14"/>
  <c r="AA5462" i="14"/>
  <c r="Z5462" i="14"/>
  <c r="AG5462" i="14"/>
  <c r="AG1509" i="14"/>
  <c r="AA278" i="14"/>
  <c r="AG1634" i="14"/>
  <c r="Z1634" i="14"/>
  <c r="AA1634" i="14"/>
  <c r="AG4882" i="14"/>
  <c r="AA5275" i="14"/>
  <c r="Z5275" i="14"/>
  <c r="AG5275" i="14"/>
  <c r="AG4622" i="14"/>
  <c r="AE3519" i="14"/>
  <c r="Z3519" i="14"/>
  <c r="AA3519" i="14"/>
  <c r="AB3519" i="14"/>
  <c r="AB3094" i="14"/>
  <c r="Z3094" i="14"/>
  <c r="AA3094" i="14"/>
  <c r="AE3094" i="14"/>
  <c r="AB5415" i="14"/>
  <c r="Z5415" i="14"/>
  <c r="AA5415" i="14"/>
  <c r="AE5415" i="14"/>
  <c r="AE1530" i="14"/>
  <c r="Z1530" i="14"/>
  <c r="AA1530" i="14"/>
  <c r="AB1530" i="14"/>
  <c r="AG4119" i="14"/>
  <c r="AE2232" i="14"/>
  <c r="Z2232" i="14"/>
  <c r="AA2232" i="14"/>
  <c r="AB2232" i="14"/>
  <c r="AE4377" i="14"/>
  <c r="Z4377" i="14"/>
  <c r="AA4377" i="14"/>
  <c r="AB4377" i="14"/>
  <c r="AE2499" i="14"/>
  <c r="Z2499" i="14"/>
  <c r="AA2499" i="14"/>
  <c r="AB2499" i="14"/>
  <c r="AE2305" i="14"/>
  <c r="Z2305" i="14"/>
  <c r="AA2305" i="14"/>
  <c r="AB2305" i="14"/>
  <c r="AB3270" i="14"/>
  <c r="AE3270" i="14"/>
  <c r="AG5407" i="14"/>
  <c r="AG1701" i="14"/>
  <c r="Z3890" i="14"/>
  <c r="Z5229" i="14"/>
  <c r="Z4431" i="14"/>
  <c r="AG4339" i="14"/>
  <c r="Z4339" i="14"/>
  <c r="AA4339" i="14"/>
  <c r="AE5652" i="14"/>
  <c r="Z5652" i="14"/>
  <c r="AA5652" i="14"/>
  <c r="AB5652" i="14"/>
  <c r="AB5500" i="14"/>
  <c r="Z5500" i="14"/>
  <c r="AA5500" i="14"/>
  <c r="AE5500" i="14"/>
  <c r="AB5143" i="14"/>
  <c r="Z5143" i="14"/>
  <c r="AA5143" i="14"/>
  <c r="AE5143" i="14"/>
  <c r="AB4135" i="14"/>
  <c r="AE4135" i="14"/>
  <c r="AA4953" i="14"/>
  <c r="Z4953" i="14"/>
  <c r="AG4953" i="14"/>
  <c r="AB2841" i="14"/>
  <c r="Z2841" i="14"/>
  <c r="AA2841" i="14"/>
  <c r="AE2841" i="14"/>
  <c r="AB4368" i="14"/>
  <c r="AE4368" i="14"/>
  <c r="AG4938" i="14"/>
  <c r="AB2209" i="14"/>
  <c r="Z2209" i="14"/>
  <c r="AA2209" i="14"/>
  <c r="AE2209" i="14"/>
  <c r="AE4837" i="14"/>
  <c r="Z4837" i="14"/>
  <c r="AA4837" i="14"/>
  <c r="AB4837" i="14"/>
  <c r="AB4918" i="14"/>
  <c r="Z4918" i="14"/>
  <c r="AA4918" i="14"/>
  <c r="AE4918" i="14"/>
  <c r="AB3057" i="14"/>
  <c r="Z3057" i="14"/>
  <c r="AA3057" i="14"/>
  <c r="AE3057" i="14"/>
  <c r="AE811" i="14"/>
  <c r="Z811" i="14"/>
  <c r="AA811" i="14"/>
  <c r="AB811" i="14"/>
  <c r="AE3377" i="14"/>
  <c r="Z3377" i="14"/>
  <c r="AA3377" i="14"/>
  <c r="AB3377" i="14"/>
  <c r="AB3139" i="14"/>
  <c r="Z3139" i="14"/>
  <c r="AA3139" i="14"/>
  <c r="AE3139" i="14"/>
  <c r="AB4401" i="14"/>
  <c r="Z4401" i="14"/>
  <c r="AA4401" i="14"/>
  <c r="AE4401" i="14"/>
  <c r="AB2994" i="14"/>
  <c r="Z2994" i="14"/>
  <c r="AA2994" i="14"/>
  <c r="AE2994" i="14"/>
  <c r="AB3612" i="14"/>
  <c r="Z3612" i="14"/>
  <c r="AA3612" i="14"/>
  <c r="AE3612" i="14"/>
  <c r="AB4693" i="14"/>
  <c r="Z4693" i="14"/>
  <c r="AA4693" i="14"/>
  <c r="AE4693" i="14"/>
  <c r="AB3146" i="14"/>
  <c r="Z3146" i="14"/>
  <c r="AA3146" i="14"/>
  <c r="AE3146" i="14"/>
  <c r="AE697" i="14"/>
  <c r="Z697" i="14"/>
  <c r="AA697" i="14"/>
  <c r="AB697" i="14"/>
  <c r="AB2236" i="14"/>
  <c r="Z2236" i="14"/>
  <c r="AA2236" i="14"/>
  <c r="AE2236" i="14"/>
  <c r="AE3112" i="14"/>
  <c r="Z3112" i="14"/>
  <c r="AA3112" i="14"/>
  <c r="AB3112" i="14"/>
  <c r="AE2273" i="14"/>
  <c r="Z2273" i="14"/>
  <c r="AA2273" i="14"/>
  <c r="AB2273" i="14"/>
  <c r="AB2183" i="14"/>
  <c r="Z2183" i="14"/>
  <c r="AA2183" i="14"/>
  <c r="AE2183" i="14"/>
  <c r="AB473" i="14"/>
  <c r="Z473" i="14"/>
  <c r="AA473" i="14"/>
  <c r="AE473" i="14"/>
  <c r="AE2705" i="14"/>
  <c r="Z2705" i="14"/>
  <c r="AA2705" i="14"/>
  <c r="AB2705" i="14"/>
  <c r="AB4960" i="14"/>
  <c r="Z4960" i="14"/>
  <c r="AA4960" i="14"/>
  <c r="AE4960" i="14"/>
  <c r="AE4373" i="14"/>
  <c r="Z4373" i="14"/>
  <c r="AA4373" i="14"/>
  <c r="AB4373" i="14"/>
  <c r="AB1932" i="14"/>
  <c r="Z1932" i="14"/>
  <c r="AA1932" i="14"/>
  <c r="AE1932" i="14"/>
  <c r="AE2747" i="14"/>
  <c r="Z2747" i="14"/>
  <c r="AA2747" i="14"/>
  <c r="AB2747" i="14"/>
  <c r="AE1236" i="14"/>
  <c r="AA1236" i="14"/>
  <c r="AB1236" i="14"/>
  <c r="AA723" i="14"/>
  <c r="Z723" i="14"/>
  <c r="AG723" i="14"/>
  <c r="AB4367" i="14"/>
  <c r="Z4367" i="14"/>
  <c r="AA4367" i="14"/>
  <c r="AE4367" i="14"/>
  <c r="AE3728" i="14"/>
  <c r="Z3728" i="14"/>
  <c r="AA3728" i="14"/>
  <c r="AB3728" i="14"/>
  <c r="AG5257" i="14"/>
  <c r="Z5257" i="14"/>
  <c r="AA5257" i="14"/>
  <c r="AE403" i="14"/>
  <c r="AB403" i="14"/>
  <c r="AA5757" i="14"/>
  <c r="Z5757" i="14"/>
  <c r="AG5757" i="14"/>
  <c r="AA2119" i="14"/>
  <c r="Z2119" i="14"/>
  <c r="AG2119" i="14"/>
  <c r="AG5536" i="14"/>
  <c r="Z5536" i="14"/>
  <c r="AA5536" i="14"/>
  <c r="AG557" i="14"/>
  <c r="Z5395" i="14"/>
  <c r="Z1485" i="14"/>
  <c r="Z2942" i="14"/>
  <c r="Z1999" i="14"/>
  <c r="Z1727" i="14"/>
  <c r="Z5248" i="14"/>
  <c r="Z3247" i="14"/>
  <c r="Z2338" i="14"/>
  <c r="Z1415" i="14"/>
  <c r="Z1154" i="14"/>
  <c r="AB2392" i="14"/>
  <c r="AE2392" i="14"/>
  <c r="AG719" i="14"/>
  <c r="Z719" i="14"/>
  <c r="AA719" i="14"/>
  <c r="AE887" i="14"/>
  <c r="Z887" i="14"/>
  <c r="AA887" i="14"/>
  <c r="AB887" i="14"/>
  <c r="AE3565" i="14"/>
  <c r="Z3565" i="14"/>
  <c r="AA3565" i="14"/>
  <c r="AB3565" i="14"/>
  <c r="AG5747" i="14"/>
  <c r="Z5747" i="14"/>
  <c r="AA5747" i="14"/>
  <c r="AG765" i="14"/>
  <c r="AB1770" i="14"/>
  <c r="Z1770" i="14"/>
  <c r="AA1770" i="14"/>
  <c r="AE1770" i="14"/>
  <c r="AB5265" i="14"/>
  <c r="Z5265" i="14"/>
  <c r="AA5265" i="14"/>
  <c r="AE5265" i="14"/>
  <c r="AE4925" i="14"/>
  <c r="Z4925" i="14"/>
  <c r="AA4925" i="14"/>
  <c r="AB4925" i="14"/>
  <c r="AE1277" i="14"/>
  <c r="Z1277" i="14"/>
  <c r="AA1277" i="14"/>
  <c r="AB1277" i="14"/>
  <c r="AB1984" i="14"/>
  <c r="Z1984" i="14"/>
  <c r="AA1984" i="14"/>
  <c r="AE1984" i="14"/>
  <c r="AE2645" i="14"/>
  <c r="Z2645" i="14"/>
  <c r="AA2645" i="14"/>
  <c r="AB2645" i="14"/>
  <c r="AE551" i="14"/>
  <c r="Z551" i="14"/>
  <c r="AA551" i="14"/>
  <c r="AB551" i="14"/>
  <c r="AB4614" i="14"/>
  <c r="Z4614" i="14"/>
  <c r="AA4614" i="14"/>
  <c r="AE4614" i="14"/>
  <c r="AE5157" i="14"/>
  <c r="Z5157" i="14"/>
  <c r="AA5157" i="14"/>
  <c r="AB5157" i="14"/>
  <c r="AE4822" i="14"/>
  <c r="Z4822" i="14"/>
  <c r="AA4822" i="14"/>
  <c r="AB4822" i="14"/>
  <c r="AE3487" i="14"/>
  <c r="Z3487" i="14"/>
  <c r="AA3487" i="14"/>
  <c r="AB3487" i="14"/>
  <c r="AE3081" i="14"/>
  <c r="Z3081" i="14"/>
  <c r="AA3081" i="14"/>
  <c r="AB3081" i="14"/>
  <c r="AB534" i="14"/>
  <c r="Z534" i="14"/>
  <c r="AA534" i="14"/>
  <c r="AE534" i="14"/>
  <c r="AE741" i="14"/>
  <c r="Z741" i="14"/>
  <c r="AA741" i="14"/>
  <c r="AB741" i="14"/>
  <c r="AE3371" i="14"/>
  <c r="Z3371" i="14"/>
  <c r="AA3371" i="14"/>
  <c r="AB3371" i="14"/>
  <c r="AE5435" i="14"/>
  <c r="Z5435" i="14"/>
  <c r="AA5435" i="14"/>
  <c r="AB5435" i="14"/>
  <c r="AB1808" i="14"/>
  <c r="Z1808" i="14"/>
  <c r="AA1808" i="14"/>
  <c r="AE1808" i="14"/>
  <c r="AE365" i="14"/>
  <c r="Z365" i="14"/>
  <c r="AA365" i="14"/>
  <c r="AB365" i="14"/>
  <c r="AE1114" i="14"/>
  <c r="Z1114" i="14"/>
  <c r="AA1114" i="14"/>
  <c r="AB1114" i="14"/>
  <c r="AB2122" i="14"/>
  <c r="Z2122" i="14"/>
  <c r="AA2122" i="14"/>
  <c r="AE2122" i="14"/>
  <c r="Z2478" i="14"/>
  <c r="Z3494" i="14"/>
  <c r="Z5497" i="14"/>
  <c r="Z2620" i="14"/>
  <c r="AA1708" i="14"/>
  <c r="Z1708" i="14"/>
  <c r="AG1708" i="14"/>
  <c r="AG4026" i="14"/>
  <c r="AG2175" i="14"/>
  <c r="AG4488" i="14"/>
  <c r="Z4488" i="14"/>
  <c r="AA4488" i="14"/>
  <c r="AG2875" i="14"/>
  <c r="Z2875" i="14"/>
  <c r="AA2875" i="14"/>
  <c r="AG1649" i="14"/>
  <c r="Z1649" i="14"/>
  <c r="AA1649" i="14"/>
  <c r="AG2663" i="14"/>
  <c r="Z2663" i="14"/>
  <c r="AA2663" i="14"/>
  <c r="AG1577" i="14"/>
  <c r="AA5737" i="14"/>
  <c r="Z5737" i="14"/>
  <c r="AG5737" i="14"/>
  <c r="AG967" i="14"/>
  <c r="Z967" i="14"/>
  <c r="AA967" i="14"/>
  <c r="AA438" i="14"/>
  <c r="Z438" i="14"/>
  <c r="AG438" i="14"/>
  <c r="AA3694" i="14"/>
  <c r="Z3694" i="14"/>
  <c r="AG3694" i="14"/>
  <c r="Z2311" i="14"/>
  <c r="Z4857" i="14"/>
  <c r="Z4763" i="14"/>
  <c r="Z1027" i="14"/>
  <c r="Z5528" i="14"/>
  <c r="Z1236" i="14"/>
  <c r="AG5156" i="14"/>
  <c r="Z5156" i="14"/>
  <c r="AA5156" i="14"/>
  <c r="AG4397" i="14"/>
  <c r="AG650" i="14"/>
  <c r="Z650" i="14"/>
  <c r="AA650" i="14"/>
  <c r="AG1609" i="14"/>
  <c r="AG828" i="14"/>
  <c r="Z828" i="14"/>
  <c r="AA828" i="14"/>
  <c r="AG3681" i="14"/>
  <c r="AA3406" i="14"/>
  <c r="Z3406" i="14"/>
  <c r="AG3406" i="14"/>
  <c r="AG4360" i="14"/>
  <c r="AG4776" i="14"/>
  <c r="Z4776" i="14"/>
  <c r="AA4776" i="14"/>
  <c r="AG5575" i="14"/>
  <c r="AG2195" i="14"/>
  <c r="AG721" i="14"/>
  <c r="Z721" i="14"/>
  <c r="AA721" i="14"/>
  <c r="AB5334" i="14"/>
  <c r="Z5334" i="14"/>
  <c r="AA5334" i="14"/>
  <c r="AE5334" i="14"/>
  <c r="AE5740" i="14"/>
  <c r="Z5740" i="14"/>
  <c r="AA5740" i="14"/>
  <c r="AB5740" i="14"/>
  <c r="AB4119" i="14"/>
  <c r="Z4119" i="14"/>
  <c r="AA4119" i="14"/>
  <c r="AE4119" i="14"/>
  <c r="AE3060" i="14"/>
  <c r="Z3060" i="14"/>
  <c r="AA3060" i="14"/>
  <c r="AB3060" i="14"/>
  <c r="AB3515" i="14"/>
  <c r="Z3515" i="14"/>
  <c r="AA3515" i="14"/>
  <c r="AE3515" i="14"/>
  <c r="AE3180" i="14"/>
  <c r="Z3180" i="14"/>
  <c r="AA3180" i="14"/>
  <c r="AB3180" i="14"/>
  <c r="AE853" i="14"/>
  <c r="Z853" i="14"/>
  <c r="AA853" i="14"/>
  <c r="AB853" i="14"/>
  <c r="AE2133" i="14"/>
  <c r="Z2133" i="14"/>
  <c r="AA2133" i="14"/>
  <c r="AB2133" i="14"/>
  <c r="AE1518" i="14"/>
  <c r="Z1518" i="14"/>
  <c r="AA1518" i="14"/>
  <c r="AB1518" i="14"/>
  <c r="AB3674" i="14"/>
  <c r="AE3674" i="14"/>
  <c r="AE5195" i="14"/>
  <c r="Z5195" i="14"/>
  <c r="AA5195" i="14"/>
  <c r="AB5195" i="14"/>
  <c r="AB1695" i="14"/>
  <c r="Z1695" i="14"/>
  <c r="AA1695" i="14"/>
  <c r="AE1695" i="14"/>
  <c r="AB3193" i="14"/>
  <c r="Z3193" i="14"/>
  <c r="AA3193" i="14"/>
  <c r="AE3193" i="14"/>
  <c r="AB3033" i="14"/>
  <c r="Z3033" i="14"/>
  <c r="AA3033" i="14"/>
  <c r="AE3033" i="14"/>
  <c r="AE4980" i="14"/>
  <c r="Z4980" i="14"/>
  <c r="AA4980" i="14"/>
  <c r="AB4980" i="14"/>
  <c r="AB4530" i="14"/>
  <c r="Z4530" i="14"/>
  <c r="AA4530" i="14"/>
  <c r="AE4530" i="14"/>
  <c r="AE4641" i="14"/>
  <c r="Z4641" i="14"/>
  <c r="AA4641" i="14"/>
  <c r="AB4641" i="14"/>
  <c r="AE3481" i="14"/>
  <c r="AB3481" i="14"/>
  <c r="AE2804" i="14"/>
  <c r="Z2804" i="14"/>
  <c r="AA2804" i="14"/>
  <c r="AB2804" i="14"/>
  <c r="AE2149" i="14"/>
  <c r="Z2149" i="14"/>
  <c r="AA2149" i="14"/>
  <c r="AB2149" i="14"/>
  <c r="AE3428" i="14"/>
  <c r="Z3428" i="14"/>
  <c r="AA3428" i="14"/>
  <c r="AB3428" i="14"/>
  <c r="AE4430" i="14"/>
  <c r="Z4430" i="14"/>
  <c r="AA4430" i="14"/>
  <c r="AB4430" i="14"/>
  <c r="AB2334" i="14"/>
  <c r="Z2334" i="14"/>
  <c r="AA2334" i="14"/>
  <c r="AE2334" i="14"/>
  <c r="AE220" i="14"/>
  <c r="AB220" i="14"/>
  <c r="AG4034" i="14"/>
  <c r="Z4034" i="14"/>
  <c r="AA4034" i="14"/>
  <c r="AG1275" i="14"/>
  <c r="Z1275" i="14"/>
  <c r="AA1275" i="14"/>
  <c r="AB5471" i="14"/>
  <c r="Z5471" i="14"/>
  <c r="AA5471" i="14"/>
  <c r="AE5471" i="14"/>
  <c r="AB3366" i="14"/>
  <c r="Z3366" i="14"/>
  <c r="AA3366" i="14"/>
  <c r="AE3366" i="14"/>
  <c r="AB5199" i="14"/>
  <c r="Z5199" i="14"/>
  <c r="AA5199" i="14"/>
  <c r="AE5199" i="14"/>
  <c r="AE2088" i="14"/>
  <c r="Z2088" i="14"/>
  <c r="AA2088" i="14"/>
  <c r="AB2088" i="14"/>
  <c r="AE4888" i="14"/>
  <c r="Z4888" i="14"/>
  <c r="AA4888" i="14"/>
  <c r="AB4888" i="14"/>
  <c r="AB5547" i="14"/>
  <c r="Z5547" i="14"/>
  <c r="AA5547" i="14"/>
  <c r="AE5547" i="14"/>
  <c r="AE3895" i="14"/>
  <c r="Z3895" i="14"/>
  <c r="AA3895" i="14"/>
  <c r="AB3895" i="14"/>
  <c r="AE690" i="14"/>
  <c r="Z690" i="14"/>
  <c r="AA690" i="14"/>
  <c r="AB690" i="14"/>
  <c r="AB4237" i="14"/>
  <c r="Z4237" i="14"/>
  <c r="AA4237" i="14"/>
  <c r="AE4237" i="14"/>
  <c r="AE1704" i="14"/>
  <c r="Z1704" i="14"/>
  <c r="AA1704" i="14"/>
  <c r="AB1704" i="14"/>
  <c r="AB5438" i="14"/>
  <c r="Z5438" i="14"/>
  <c r="AA5438" i="14"/>
  <c r="AE5438" i="14"/>
  <c r="AE3795" i="14"/>
  <c r="Z3795" i="14"/>
  <c r="AA3795" i="14"/>
  <c r="AB3795" i="14"/>
  <c r="AB3954" i="14"/>
  <c r="Z3954" i="14"/>
  <c r="AA3954" i="14"/>
  <c r="AE3954" i="14"/>
  <c r="AB1075" i="14"/>
  <c r="Z1075" i="14"/>
  <c r="AA1075" i="14"/>
  <c r="AE1075" i="14"/>
  <c r="AE3463" i="14"/>
  <c r="Z3463" i="14"/>
  <c r="AA3463" i="14"/>
  <c r="AB3463" i="14"/>
  <c r="AB2931" i="14"/>
  <c r="Z2931" i="14"/>
  <c r="AA2931" i="14"/>
  <c r="AE2931" i="14"/>
  <c r="AE3379" i="14"/>
  <c r="Z3379" i="14"/>
  <c r="AA3379" i="14"/>
  <c r="AB3379" i="14"/>
  <c r="AB4994" i="14"/>
  <c r="Z4994" i="14"/>
  <c r="AA4994" i="14"/>
  <c r="AE4994" i="14"/>
  <c r="AE3936" i="14"/>
  <c r="Z3936" i="14"/>
  <c r="AA3936" i="14"/>
  <c r="AB3936" i="14"/>
  <c r="AE2401" i="14"/>
  <c r="Z2401" i="14"/>
  <c r="AA2401" i="14"/>
  <c r="AB2401" i="14"/>
  <c r="AB1298" i="14"/>
  <c r="Z1298" i="14"/>
  <c r="AA1298" i="14"/>
  <c r="AE1298" i="14"/>
  <c r="AE1754" i="14"/>
  <c r="Z1754" i="14"/>
  <c r="AA1754" i="14"/>
  <c r="AB1754" i="14"/>
  <c r="AE1796" i="14"/>
  <c r="Z1796" i="14"/>
  <c r="AA1796" i="14"/>
  <c r="AB1796" i="14"/>
  <c r="AE4415" i="14"/>
  <c r="Z4415" i="14"/>
  <c r="AA4415" i="14"/>
  <c r="AB4415" i="14"/>
  <c r="AB4093" i="14"/>
  <c r="Z4093" i="14"/>
  <c r="AA4093" i="14"/>
  <c r="AE4093" i="14"/>
  <c r="AE1365" i="14"/>
  <c r="Z1365" i="14"/>
  <c r="AA1365" i="14"/>
  <c r="AB1365" i="14"/>
  <c r="AE3186" i="14"/>
  <c r="Z3186" i="14"/>
  <c r="AA3186" i="14"/>
  <c r="AB3186" i="14"/>
  <c r="AB5295" i="14"/>
  <c r="Z5295" i="14"/>
  <c r="AA5295" i="14"/>
  <c r="AE5295" i="14"/>
  <c r="AB5407" i="14"/>
  <c r="Z5407" i="14"/>
  <c r="AA5407" i="14"/>
  <c r="AE5407" i="14"/>
  <c r="AG4694" i="14"/>
  <c r="Z4694" i="14"/>
  <c r="AA4694" i="14"/>
  <c r="AB5736" i="14"/>
  <c r="AE5736" i="14"/>
  <c r="AB5311" i="14"/>
  <c r="Z5311" i="14"/>
  <c r="AA5311" i="14"/>
  <c r="AE5311" i="14"/>
  <c r="AB4586" i="14"/>
  <c r="Z4586" i="14"/>
  <c r="AA4586" i="14"/>
  <c r="AE4586" i="14"/>
  <c r="AE4015" i="14"/>
  <c r="Z4015" i="14"/>
  <c r="AA4015" i="14"/>
  <c r="AB4015" i="14"/>
  <c r="AE3507" i="14"/>
  <c r="AB3507" i="14"/>
  <c r="AB3115" i="14"/>
  <c r="AE3115" i="14"/>
  <c r="AA5181" i="14"/>
  <c r="Z5181" i="14"/>
  <c r="AG5181" i="14"/>
  <c r="AB2914" i="14"/>
  <c r="Z2914" i="14"/>
  <c r="AA2914" i="14"/>
  <c r="AE2914" i="14"/>
  <c r="AE4731" i="14"/>
  <c r="AB4731" i="14"/>
  <c r="AB4267" i="14"/>
  <c r="Z4267" i="14"/>
  <c r="AA4267" i="14"/>
  <c r="AE4267" i="14"/>
  <c r="AE896" i="14"/>
  <c r="Z896" i="14"/>
  <c r="AA896" i="14"/>
  <c r="AB896" i="14"/>
  <c r="AB3783" i="14"/>
  <c r="Z3783" i="14"/>
  <c r="AA3783" i="14"/>
  <c r="AE3783" i="14"/>
  <c r="AE634" i="14"/>
  <c r="Z634" i="14"/>
  <c r="AA634" i="14"/>
  <c r="AB634" i="14"/>
  <c r="AG1679" i="14"/>
  <c r="AA1434" i="14"/>
  <c r="Z1434" i="14"/>
  <c r="AG1434" i="14"/>
  <c r="AB3003" i="14"/>
  <c r="AE3003" i="14"/>
  <c r="AG5619" i="14"/>
  <c r="AA155" i="14"/>
  <c r="AG2769" i="14"/>
  <c r="AE2884" i="14"/>
  <c r="Z2884" i="14"/>
  <c r="AA2884" i="14"/>
  <c r="AB2884" i="14"/>
  <c r="AE4497" i="14"/>
  <c r="Z4497" i="14"/>
  <c r="AA4497" i="14"/>
  <c r="AB4497" i="14"/>
  <c r="AE575" i="14"/>
  <c r="Z575" i="14"/>
  <c r="AA575" i="14"/>
  <c r="AB575" i="14"/>
  <c r="AB3920" i="14"/>
  <c r="Z3920" i="14"/>
  <c r="AA3920" i="14"/>
  <c r="AE3920" i="14"/>
  <c r="AE1604" i="14"/>
  <c r="Z1604" i="14"/>
  <c r="AA1604" i="14"/>
  <c r="AB1604" i="14"/>
  <c r="AB3698" i="14"/>
  <c r="Z3698" i="14"/>
  <c r="AA3698" i="14"/>
  <c r="AE3698" i="14"/>
  <c r="AB3744" i="14"/>
  <c r="Z3744" i="14"/>
  <c r="AA3744" i="14"/>
  <c r="AE3744" i="14"/>
  <c r="AB2169" i="14"/>
  <c r="Z2169" i="14"/>
  <c r="AA2169" i="14"/>
  <c r="AE2169" i="14"/>
  <c r="AB4011" i="14"/>
  <c r="Z4011" i="14"/>
  <c r="AA4011" i="14"/>
  <c r="AE4011" i="14"/>
  <c r="AB2538" i="14"/>
  <c r="Z2538" i="14"/>
  <c r="AA2538" i="14"/>
  <c r="AE2538" i="14"/>
  <c r="AE1512" i="14"/>
  <c r="Z1512" i="14"/>
  <c r="AA1512" i="14"/>
  <c r="AB1512" i="14"/>
  <c r="AB1867" i="14"/>
  <c r="Z1867" i="14"/>
  <c r="AA1867" i="14"/>
  <c r="AE1867" i="14"/>
  <c r="AB5341" i="14"/>
  <c r="Z5341" i="14"/>
  <c r="AA5341" i="14"/>
  <c r="AE5341" i="14"/>
  <c r="AE4625" i="14"/>
  <c r="Z4625" i="14"/>
  <c r="AA4625" i="14"/>
  <c r="AB4625" i="14"/>
  <c r="AB5702" i="14"/>
  <c r="Z5702" i="14"/>
  <c r="AA5702" i="14"/>
  <c r="AE5702" i="14"/>
  <c r="AE2849" i="14"/>
  <c r="Z2849" i="14"/>
  <c r="AA2849" i="14"/>
  <c r="AB2849" i="14"/>
  <c r="AB2986" i="14"/>
  <c r="Z2986" i="14"/>
  <c r="AA2986" i="14"/>
  <c r="AE2986" i="14"/>
  <c r="AE728" i="14"/>
  <c r="Z728" i="14"/>
  <c r="AA728" i="14"/>
  <c r="AB728" i="14"/>
  <c r="AE951" i="14"/>
  <c r="Z951" i="14"/>
  <c r="AA951" i="14"/>
  <c r="AB951" i="14"/>
  <c r="AB460" i="14"/>
  <c r="Z460" i="14"/>
  <c r="AA460" i="14"/>
  <c r="AE460" i="14"/>
  <c r="AB2837" i="14"/>
  <c r="Z2837" i="14"/>
  <c r="AA2837" i="14"/>
  <c r="AE2837" i="14"/>
  <c r="AE5599" i="14"/>
  <c r="Z5599" i="14"/>
  <c r="AA5599" i="14"/>
  <c r="AB5599" i="14"/>
  <c r="AE3513" i="14"/>
  <c r="Z3513" i="14"/>
  <c r="AA3513" i="14"/>
  <c r="AB3513" i="14"/>
  <c r="AB5467" i="14"/>
  <c r="Z5467" i="14"/>
  <c r="AA5467" i="14"/>
  <c r="AE5467" i="14"/>
  <c r="AE586" i="14"/>
  <c r="Z586" i="14"/>
  <c r="AA586" i="14"/>
  <c r="AB586" i="14"/>
  <c r="AE362" i="14"/>
  <c r="Z362" i="14"/>
  <c r="AA362" i="14"/>
  <c r="AB362" i="14"/>
  <c r="AB4347" i="14"/>
  <c r="AE4347" i="14"/>
  <c r="AE968" i="14"/>
  <c r="Z968" i="14"/>
  <c r="AA968" i="14"/>
  <c r="AB968" i="14"/>
  <c r="AE5672" i="14"/>
  <c r="Z5672" i="14"/>
  <c r="AA5672" i="14"/>
  <c r="AB5672" i="14"/>
  <c r="AB4478" i="14"/>
  <c r="Z4478" i="14"/>
  <c r="AA4478" i="14"/>
  <c r="AE4478" i="14"/>
  <c r="AB1904" i="14"/>
  <c r="Z1904" i="14"/>
  <c r="AA1904" i="14"/>
  <c r="AE1904" i="14"/>
  <c r="AE2038" i="14"/>
  <c r="Z2038" i="14"/>
  <c r="AA2038" i="14"/>
  <c r="AB2038" i="14"/>
  <c r="AB1854" i="14"/>
  <c r="Z1854" i="14"/>
  <c r="AA1854" i="14"/>
  <c r="AE1854" i="14"/>
  <c r="AB4681" i="14"/>
  <c r="Z4681" i="14"/>
  <c r="AA4681" i="14"/>
  <c r="AE4681" i="14"/>
  <c r="AB1304" i="14"/>
  <c r="Z1304" i="14"/>
  <c r="AA1304" i="14"/>
  <c r="AE1304" i="14"/>
  <c r="AB3717" i="14"/>
  <c r="Z3717" i="14"/>
  <c r="AA3717" i="14"/>
  <c r="AE3717" i="14"/>
  <c r="AE5548" i="14"/>
  <c r="Z5548" i="14"/>
  <c r="AA5548" i="14"/>
  <c r="AB5548" i="14"/>
  <c r="AE1846" i="14"/>
  <c r="Z1846" i="14"/>
  <c r="AA1846" i="14"/>
  <c r="AB1846" i="14"/>
  <c r="AE472" i="14"/>
  <c r="Z472" i="14"/>
  <c r="AA472" i="14"/>
  <c r="AB472" i="14"/>
  <c r="AE4889" i="14"/>
  <c r="Z4889" i="14"/>
  <c r="AA4889" i="14"/>
  <c r="AB4889" i="14"/>
  <c r="AE5050" i="14"/>
  <c r="Z5050" i="14"/>
  <c r="AA5050" i="14"/>
  <c r="AB5050" i="14"/>
  <c r="AE4873" i="14"/>
  <c r="Z4873" i="14"/>
  <c r="AA4873" i="14"/>
  <c r="AB4873" i="14"/>
  <c r="AB5102" i="14"/>
  <c r="Z5102" i="14"/>
  <c r="AA5102" i="14"/>
  <c r="AE5102" i="14"/>
  <c r="AB465" i="14"/>
  <c r="Z465" i="14"/>
  <c r="AA465" i="14"/>
  <c r="AE465" i="14"/>
  <c r="AB1953" i="14"/>
  <c r="Z1953" i="14"/>
  <c r="AA1953" i="14"/>
  <c r="AE1953" i="14"/>
  <c r="AE4427" i="14"/>
  <c r="Z4427" i="14"/>
  <c r="AA4427" i="14"/>
  <c r="AB4427" i="14"/>
  <c r="AB1392" i="14"/>
  <c r="Z1392" i="14"/>
  <c r="AA1392" i="14"/>
  <c r="AE1392" i="14"/>
  <c r="AE1200" i="14"/>
  <c r="Z1200" i="14"/>
  <c r="AA1200" i="14"/>
  <c r="AB1200" i="14"/>
  <c r="AB4577" i="14"/>
  <c r="Z4577" i="14"/>
  <c r="AA4577" i="14"/>
  <c r="AE4577" i="14"/>
  <c r="AE5563" i="14"/>
  <c r="Z5563" i="14"/>
  <c r="AA5563" i="14"/>
  <c r="AB5563" i="14"/>
  <c r="AB4253" i="14"/>
  <c r="Z4253" i="14"/>
  <c r="AA4253" i="14"/>
  <c r="AE4253" i="14"/>
  <c r="AE2903" i="14"/>
  <c r="Z2903" i="14"/>
  <c r="AA2903" i="14"/>
  <c r="AB2903" i="14"/>
  <c r="AB3561" i="14"/>
  <c r="Z3561" i="14"/>
  <c r="AA3561" i="14"/>
  <c r="AE3561" i="14"/>
  <c r="AB539" i="14"/>
  <c r="Z539" i="14"/>
  <c r="AA539" i="14"/>
  <c r="AE539" i="14"/>
  <c r="AE1962" i="14"/>
  <c r="Z1962" i="14"/>
  <c r="AA1962" i="14"/>
  <c r="AB1962" i="14"/>
  <c r="AB1814" i="14"/>
  <c r="Z1814" i="14"/>
  <c r="AA1814" i="14"/>
  <c r="AE1814" i="14"/>
  <c r="AE2537" i="14"/>
  <c r="Z2537" i="14"/>
  <c r="AA2537" i="14"/>
  <c r="AB2537" i="14"/>
  <c r="AE1257" i="14"/>
  <c r="Z1257" i="14"/>
  <c r="AA1257" i="14"/>
  <c r="AB1257" i="14"/>
  <c r="AE3433" i="14"/>
  <c r="Z3433" i="14"/>
  <c r="AA3433" i="14"/>
  <c r="AB3433" i="14"/>
  <c r="AE4967" i="14"/>
  <c r="Z4967" i="14"/>
  <c r="AA4967" i="14"/>
  <c r="AB4967" i="14"/>
  <c r="AB4978" i="14"/>
  <c r="Z4978" i="14"/>
  <c r="AA4978" i="14"/>
  <c r="AE4978" i="14"/>
  <c r="AB4648" i="14"/>
  <c r="Z4648" i="14"/>
  <c r="AA4648" i="14"/>
  <c r="AE4648" i="14"/>
  <c r="AB3615" i="14"/>
  <c r="Z3615" i="14"/>
  <c r="AA3615" i="14"/>
  <c r="AE3615" i="14"/>
  <c r="AB1732" i="14"/>
  <c r="Z1732" i="14"/>
  <c r="AA1732" i="14"/>
  <c r="AE1732" i="14"/>
  <c r="AE4194" i="14"/>
  <c r="Z4194" i="14"/>
  <c r="AA4194" i="14"/>
  <c r="AB4194" i="14"/>
  <c r="AB2306" i="14"/>
  <c r="Z2306" i="14"/>
  <c r="AA2306" i="14"/>
  <c r="AE2306" i="14"/>
  <c r="AE949" i="14"/>
  <c r="Z949" i="14"/>
  <c r="AA949" i="14"/>
  <c r="AB949" i="14"/>
  <c r="AB1296" i="14"/>
  <c r="Z1296" i="14"/>
  <c r="AA1296" i="14"/>
  <c r="AE1296" i="14"/>
  <c r="AE4709" i="14"/>
  <c r="AB4709" i="14"/>
  <c r="AE789" i="14"/>
  <c r="Z789" i="14"/>
  <c r="AA789" i="14"/>
  <c r="AB789" i="14"/>
  <c r="AE5663" i="14"/>
  <c r="AB5663" i="14"/>
  <c r="AG810" i="14"/>
  <c r="AG3117" i="14"/>
  <c r="AA4380" i="14"/>
  <c r="Z4380" i="14"/>
  <c r="AG4380" i="14"/>
  <c r="AG1716" i="14"/>
  <c r="AA1169" i="14"/>
  <c r="Z1169" i="14"/>
  <c r="AG1169" i="14"/>
  <c r="AB4938" i="14"/>
  <c r="Z4938" i="14"/>
  <c r="AA4938" i="14"/>
  <c r="AE4938" i="14"/>
  <c r="AB1615" i="14"/>
  <c r="Z1615" i="14"/>
  <c r="AA1615" i="14"/>
  <c r="AE1615" i="14"/>
  <c r="AE1794" i="14"/>
  <c r="AB1794" i="14"/>
  <c r="AE5517" i="14"/>
  <c r="Z5517" i="14"/>
  <c r="AA5517" i="14"/>
  <c r="AB5517" i="14"/>
  <c r="AA1645" i="14"/>
  <c r="Z1645" i="14"/>
  <c r="AG1645" i="14"/>
  <c r="AA4724" i="14"/>
  <c r="Z4724" i="14"/>
  <c r="AG4724" i="14"/>
  <c r="AB3919" i="14"/>
  <c r="Z3919" i="14"/>
  <c r="AA3919" i="14"/>
  <c r="AE3919" i="14"/>
  <c r="AB3577" i="14"/>
  <c r="Z3577" i="14"/>
  <c r="AA3577" i="14"/>
  <c r="AE3577" i="14"/>
  <c r="AE3248" i="14"/>
  <c r="Z3248" i="14"/>
  <c r="AA3248" i="14"/>
  <c r="AB3248" i="14"/>
  <c r="AB1327" i="14"/>
  <c r="Z1327" i="14"/>
  <c r="AA1327" i="14"/>
  <c r="AE1327" i="14"/>
  <c r="AB2708" i="14"/>
  <c r="Z2708" i="14"/>
  <c r="AA2708" i="14"/>
  <c r="AE2708" i="14"/>
  <c r="AB1802" i="14"/>
  <c r="Z1802" i="14"/>
  <c r="AA1802" i="14"/>
  <c r="AE1802" i="14"/>
  <c r="AB3370" i="14"/>
  <c r="Z3370" i="14"/>
  <c r="AA3370" i="14"/>
  <c r="AE3370" i="14"/>
  <c r="AB2866" i="14"/>
  <c r="Z2866" i="14"/>
  <c r="AA2866" i="14"/>
  <c r="AE2866" i="14"/>
  <c r="AB4845" i="14"/>
  <c r="Z4845" i="14"/>
  <c r="AA4845" i="14"/>
  <c r="AE4845" i="14"/>
  <c r="AE1457" i="14"/>
  <c r="Z1457" i="14"/>
  <c r="AA1457" i="14"/>
  <c r="AB1457" i="14"/>
  <c r="AE587" i="14"/>
  <c r="Z587" i="14"/>
  <c r="AA587" i="14"/>
  <c r="AB587" i="14"/>
  <c r="AB5751" i="14"/>
  <c r="Z5751" i="14"/>
  <c r="AA5751" i="14"/>
  <c r="AE5751" i="14"/>
  <c r="AB3962" i="14"/>
  <c r="Z3962" i="14"/>
  <c r="AA3962" i="14"/>
  <c r="AE3962" i="14"/>
  <c r="AE415" i="14"/>
  <c r="Z415" i="14"/>
  <c r="AA415" i="14"/>
  <c r="AB415" i="14"/>
  <c r="AB4050" i="14"/>
  <c r="Z4050" i="14"/>
  <c r="AA4050" i="14"/>
  <c r="AE4050" i="14"/>
  <c r="AB5512" i="14"/>
  <c r="Z5512" i="14"/>
  <c r="AA5512" i="14"/>
  <c r="AE5512" i="14"/>
  <c r="AE4672" i="14"/>
  <c r="Z4672" i="14"/>
  <c r="AA4672" i="14"/>
  <c r="AB4672" i="14"/>
  <c r="AB3418" i="14"/>
  <c r="Z3418" i="14"/>
  <c r="AA3418" i="14"/>
  <c r="AE3418" i="14"/>
  <c r="AE2959" i="14"/>
  <c r="Z2959" i="14"/>
  <c r="AA2959" i="14"/>
  <c r="AB2959" i="14"/>
  <c r="AE2244" i="14"/>
  <c r="Z2244" i="14"/>
  <c r="AA2244" i="14"/>
  <c r="AB2244" i="14"/>
  <c r="AB2719" i="14"/>
  <c r="Z2719" i="14"/>
  <c r="AA2719" i="14"/>
  <c r="AE2719" i="14"/>
  <c r="AB5388" i="14"/>
  <c r="Z5388" i="14"/>
  <c r="AA5388" i="14"/>
  <c r="AE5388" i="14"/>
  <c r="AE2016" i="14"/>
  <c r="AB2016" i="14"/>
  <c r="AG547" i="14"/>
  <c r="AB3309" i="14"/>
  <c r="Z3309" i="14"/>
  <c r="AA3309" i="14"/>
  <c r="AE3309" i="14"/>
  <c r="AB5541" i="14"/>
  <c r="Z5541" i="14"/>
  <c r="AA5541" i="14"/>
  <c r="AE5541" i="14"/>
  <c r="AB5238" i="14"/>
  <c r="AE5238" i="14"/>
  <c r="AE787" i="14"/>
  <c r="AB787" i="14"/>
  <c r="AG2000" i="14"/>
  <c r="AE819" i="14"/>
  <c r="Z819" i="14"/>
  <c r="AA819" i="14"/>
  <c r="AB819" i="14"/>
  <c r="AB5401" i="14"/>
  <c r="Z5401" i="14"/>
  <c r="AA5401" i="14"/>
  <c r="AE5401" i="14"/>
  <c r="AE653" i="14"/>
  <c r="Z653" i="14"/>
  <c r="AA653" i="14"/>
  <c r="AB653" i="14"/>
  <c r="AE1336" i="14"/>
  <c r="Z1336" i="14"/>
  <c r="AA1336" i="14"/>
  <c r="AB1336" i="14"/>
  <c r="AE2965" i="14"/>
  <c r="Z2965" i="14"/>
  <c r="AA2965" i="14"/>
  <c r="AB2965" i="14"/>
  <c r="AB4642" i="14"/>
  <c r="Z4642" i="14"/>
  <c r="AA4642" i="14"/>
  <c r="AE4642" i="14"/>
  <c r="AE2633" i="14"/>
  <c r="Z2633" i="14"/>
  <c r="AA2633" i="14"/>
  <c r="AB2633" i="14"/>
  <c r="AE4894" i="14"/>
  <c r="Z4894" i="14"/>
  <c r="AA4894" i="14"/>
  <c r="AB4894" i="14"/>
  <c r="AE2891" i="14"/>
  <c r="Z2891" i="14"/>
  <c r="AA2891" i="14"/>
  <c r="AB2891" i="14"/>
  <c r="AB5439" i="14"/>
  <c r="Z5439" i="14"/>
  <c r="AA5439" i="14"/>
  <c r="AE5439" i="14"/>
  <c r="AE1262" i="14"/>
  <c r="Z1262" i="14"/>
  <c r="AA1262" i="14"/>
  <c r="AB1262" i="14"/>
  <c r="AE2179" i="14"/>
  <c r="Z2179" i="14"/>
  <c r="AA2179" i="14"/>
  <c r="AB2179" i="14"/>
  <c r="AE745" i="14"/>
  <c r="Z745" i="14"/>
  <c r="AA745" i="14"/>
  <c r="AB745" i="14"/>
  <c r="AE1957" i="14"/>
  <c r="AB1957" i="14"/>
  <c r="AB2879" i="14"/>
  <c r="Z2879" i="14"/>
  <c r="AA2879" i="14"/>
  <c r="AE2879" i="14"/>
  <c r="AB1110" i="14"/>
  <c r="Z1110" i="14"/>
  <c r="AA1110" i="14"/>
  <c r="AE1110" i="14"/>
  <c r="AE1328" i="14"/>
  <c r="Z1328" i="14"/>
  <c r="AA1328" i="14"/>
  <c r="AB1328" i="14"/>
  <c r="AE3776" i="14"/>
  <c r="Z3776" i="14"/>
  <c r="AA3776" i="14"/>
  <c r="AB3776" i="14"/>
  <c r="AB5252" i="14"/>
  <c r="Z5252" i="14"/>
  <c r="AA5252" i="14"/>
  <c r="AE5252" i="14"/>
  <c r="AE5055" i="14"/>
  <c r="Z5055" i="14"/>
  <c r="AA5055" i="14"/>
  <c r="AB5055" i="14"/>
  <c r="AB892" i="14"/>
  <c r="Z892" i="14"/>
  <c r="AA892" i="14"/>
  <c r="AE892" i="14"/>
  <c r="AB3093" i="14"/>
  <c r="Z3093" i="14"/>
  <c r="AA3093" i="14"/>
  <c r="AE3093" i="14"/>
  <c r="AE791" i="14"/>
  <c r="Z791" i="14"/>
  <c r="AA791" i="14"/>
  <c r="AB791" i="14"/>
  <c r="AB3531" i="14"/>
  <c r="Z3531" i="14"/>
  <c r="AA3531" i="14"/>
  <c r="AE3531" i="14"/>
  <c r="AB4202" i="14"/>
  <c r="Z4202" i="14"/>
  <c r="AA4202" i="14"/>
  <c r="AE4202" i="14"/>
  <c r="AE2380" i="14"/>
  <c r="Z2380" i="14"/>
  <c r="AA2380" i="14"/>
  <c r="AB2380" i="14"/>
  <c r="AB1184" i="14"/>
  <c r="Z1184" i="14"/>
  <c r="AA1184" i="14"/>
  <c r="AE1184" i="14"/>
  <c r="AB1942" i="14"/>
  <c r="Z1942" i="14"/>
  <c r="AA1942" i="14"/>
  <c r="AE1942" i="14"/>
  <c r="AE5284" i="14"/>
  <c r="Z5284" i="14"/>
  <c r="AA5284" i="14"/>
  <c r="AB5284" i="14"/>
  <c r="AE4674" i="14"/>
  <c r="Z4674" i="14"/>
  <c r="AA4674" i="14"/>
  <c r="AB4674" i="14"/>
  <c r="AE2968" i="14"/>
  <c r="AB2968" i="14"/>
  <c r="AB4662" i="14"/>
  <c r="AE4662" i="14"/>
  <c r="AG4860" i="14"/>
  <c r="AE2390" i="14"/>
  <c r="Z2390" i="14"/>
  <c r="AA2390" i="14"/>
  <c r="AB2390" i="14"/>
  <c r="AE4566" i="14"/>
  <c r="Z4566" i="14"/>
  <c r="AA4566" i="14"/>
  <c r="AB4566" i="14"/>
  <c r="AB2781" i="14"/>
  <c r="Z2781" i="14"/>
  <c r="AA2781" i="14"/>
  <c r="AE2781" i="14"/>
  <c r="AB2349" i="14"/>
  <c r="AE2349" i="14"/>
  <c r="AE1067" i="14"/>
  <c r="Z1067" i="14"/>
  <c r="AA1067" i="14"/>
  <c r="AB1067" i="14"/>
  <c r="AB4930" i="14"/>
  <c r="Z4930" i="14"/>
  <c r="AA4930" i="14"/>
  <c r="AE4930" i="14"/>
  <c r="AE4578" i="14"/>
  <c r="Z4578" i="14"/>
  <c r="AA4578" i="14"/>
  <c r="AB4578" i="14"/>
  <c r="AE5352" i="14"/>
  <c r="Z5352" i="14"/>
  <c r="AA5352" i="14"/>
  <c r="AB5352" i="14"/>
  <c r="AE1057" i="14"/>
  <c r="Z1057" i="14"/>
  <c r="AA1057" i="14"/>
  <c r="AB1057" i="14"/>
  <c r="AB984" i="14"/>
  <c r="Z984" i="14"/>
  <c r="AA984" i="14"/>
  <c r="AE984" i="14"/>
  <c r="AB483" i="14"/>
  <c r="Z483" i="14"/>
  <c r="AA483" i="14"/>
  <c r="AE483" i="14"/>
  <c r="AB3580" i="14"/>
  <c r="Z3580" i="14"/>
  <c r="AA3580" i="14"/>
  <c r="AE3580" i="14"/>
  <c r="AE2555" i="14"/>
  <c r="Z2555" i="14"/>
  <c r="AA2555" i="14"/>
  <c r="AB2555" i="14"/>
  <c r="AE1781" i="14"/>
  <c r="Z1781" i="14"/>
  <c r="AA1781" i="14"/>
  <c r="AB1781" i="14"/>
  <c r="AE2727" i="14"/>
  <c r="Z2727" i="14"/>
  <c r="AA2727" i="14"/>
  <c r="AB2727" i="14"/>
  <c r="AB3333" i="14"/>
  <c r="AE3333" i="14"/>
  <c r="AE2833" i="14"/>
  <c r="Z2833" i="14"/>
  <c r="AA2833" i="14"/>
  <c r="AB2833" i="14"/>
  <c r="AB516" i="14"/>
  <c r="Z516" i="14"/>
  <c r="AA516" i="14"/>
  <c r="AE516" i="14"/>
  <c r="AE5749" i="14"/>
  <c r="Z5749" i="14"/>
  <c r="AA5749" i="14"/>
  <c r="AB5749" i="14"/>
  <c r="AE2295" i="14"/>
  <c r="Z2295" i="14"/>
  <c r="AA2295" i="14"/>
  <c r="AB2295" i="14"/>
  <c r="AE5773" i="14"/>
  <c r="AB5773" i="14"/>
  <c r="AE2156" i="14"/>
  <c r="Z2156" i="14"/>
  <c r="AA2156" i="14"/>
  <c r="AB2156" i="14"/>
  <c r="AB2225" i="14"/>
  <c r="Z2225" i="14"/>
  <c r="AA2225" i="14"/>
  <c r="AE2225" i="14"/>
  <c r="AB4675" i="14"/>
  <c r="Z4675" i="14"/>
  <c r="AA4675" i="14"/>
  <c r="AE4675" i="14"/>
  <c r="AE5093" i="14"/>
  <c r="Z5093" i="14"/>
  <c r="AA5093" i="14"/>
  <c r="AB5093" i="14"/>
  <c r="AE1625" i="14"/>
  <c r="Z1625" i="14"/>
  <c r="AA1625" i="14"/>
  <c r="AB1625" i="14"/>
  <c r="AB1609" i="14"/>
  <c r="Z1609" i="14"/>
  <c r="AA1609" i="14"/>
  <c r="AE1609" i="14"/>
  <c r="AB3004" i="14"/>
  <c r="Z3004" i="14"/>
  <c r="AA3004" i="14"/>
  <c r="AE3004" i="14"/>
  <c r="AE1870" i="14"/>
  <c r="Z1870" i="14"/>
  <c r="AA1870" i="14"/>
  <c r="AB1870" i="14"/>
  <c r="AE4568" i="14"/>
  <c r="Z4568" i="14"/>
  <c r="AA4568" i="14"/>
  <c r="AB4568" i="14"/>
  <c r="AB259" i="14"/>
  <c r="AE259" i="14"/>
  <c r="AB3208" i="14"/>
  <c r="AE3208" i="14"/>
  <c r="AG3541" i="14"/>
  <c r="AG4615" i="14"/>
  <c r="AE4383" i="14"/>
  <c r="AB4383" i="14"/>
  <c r="AE4179" i="14"/>
  <c r="Z4179" i="14"/>
  <c r="AA4179" i="14"/>
  <c r="AB4179" i="14"/>
  <c r="AB2105" i="14"/>
  <c r="Z2105" i="14"/>
  <c r="AA2105" i="14"/>
  <c r="AE2105" i="14"/>
  <c r="AB2756" i="14"/>
  <c r="Z2756" i="14"/>
  <c r="AA2756" i="14"/>
  <c r="AE2756" i="14"/>
  <c r="AE3750" i="14"/>
  <c r="Z3750" i="14"/>
  <c r="AA3750" i="14"/>
  <c r="AB3750" i="14"/>
  <c r="AE2161" i="14"/>
  <c r="AB2161" i="14"/>
  <c r="AB5306" i="14"/>
  <c r="Z5306" i="14"/>
  <c r="AA5306" i="14"/>
  <c r="AE5306" i="14"/>
  <c r="AB3013" i="14"/>
  <c r="Z3013" i="14"/>
  <c r="AA3013" i="14"/>
  <c r="AE3013" i="14"/>
  <c r="AB2400" i="14"/>
  <c r="AE2400" i="14"/>
  <c r="AB2847" i="14"/>
  <c r="Z2847" i="14"/>
  <c r="AA2847" i="14"/>
  <c r="AE2847" i="14"/>
  <c r="AB4441" i="14"/>
  <c r="Z4441" i="14"/>
  <c r="AA4441" i="14"/>
  <c r="AE4441" i="14"/>
  <c r="AE1605" i="14"/>
  <c r="AB1605" i="14"/>
  <c r="AE3353" i="14"/>
  <c r="Z3353" i="14"/>
  <c r="AA3353" i="14"/>
  <c r="AB3353" i="14"/>
  <c r="AB2472" i="14"/>
  <c r="Z2472" i="14"/>
  <c r="AA2472" i="14"/>
  <c r="AE2472" i="14"/>
  <c r="AE4288" i="14"/>
  <c r="Z4288" i="14"/>
  <c r="AA4288" i="14"/>
  <c r="AB4288" i="14"/>
  <c r="AE726" i="14"/>
  <c r="Z726" i="14"/>
  <c r="AA726" i="14"/>
  <c r="AB726" i="14"/>
  <c r="AE1619" i="14"/>
  <c r="Z1619" i="14"/>
  <c r="AA1619" i="14"/>
  <c r="AB1619" i="14"/>
  <c r="AB2698" i="14"/>
  <c r="Z2698" i="14"/>
  <c r="AA2698" i="14"/>
  <c r="AE2698" i="14"/>
  <c r="AB5363" i="14"/>
  <c r="Z5363" i="14"/>
  <c r="AA5363" i="14"/>
  <c r="AE5363" i="14"/>
  <c r="AE4196" i="14"/>
  <c r="Z4196" i="14"/>
  <c r="AA4196" i="14"/>
  <c r="AB4196" i="14"/>
  <c r="AE1216" i="14"/>
  <c r="Z1216" i="14"/>
  <c r="AA1216" i="14"/>
  <c r="AB1216" i="14"/>
  <c r="AE1347" i="14"/>
  <c r="Z1347" i="14"/>
  <c r="AA1347" i="14"/>
  <c r="AB1347" i="14"/>
  <c r="AE4501" i="14"/>
  <c r="Z4501" i="14"/>
  <c r="AA4501" i="14"/>
  <c r="AB4501" i="14"/>
  <c r="AE1492" i="14"/>
  <c r="Z1492" i="14"/>
  <c r="AA1492" i="14"/>
  <c r="AB1492" i="14"/>
  <c r="AE3264" i="14"/>
  <c r="Z3264" i="14"/>
  <c r="AA3264" i="14"/>
  <c r="AB3264" i="14"/>
  <c r="AB5266" i="14"/>
  <c r="Z5266" i="14"/>
  <c r="AA5266" i="14"/>
  <c r="AE5266" i="14"/>
  <c r="AB3784" i="14"/>
  <c r="Z3784" i="14"/>
  <c r="AA3784" i="14"/>
  <c r="AE3784" i="14"/>
  <c r="AB4030" i="14"/>
  <c r="Z4030" i="14"/>
  <c r="AA4030" i="14"/>
  <c r="AE4030" i="14"/>
  <c r="AB5154" i="14"/>
  <c r="Z5154" i="14"/>
  <c r="AA5154" i="14"/>
  <c r="AE5154" i="14"/>
  <c r="AB5020" i="14"/>
  <c r="Z5020" i="14"/>
  <c r="AA5020" i="14"/>
  <c r="AE5020" i="14"/>
  <c r="AB3197" i="14"/>
  <c r="Z3197" i="14"/>
  <c r="AA3197" i="14"/>
  <c r="AE3197" i="14"/>
  <c r="AB5421" i="14"/>
  <c r="Z5421" i="14"/>
  <c r="AA5421" i="14"/>
  <c r="AE5421" i="14"/>
  <c r="AB1496" i="14"/>
  <c r="Z1496" i="14"/>
  <c r="AA1496" i="14"/>
  <c r="AE1496" i="14"/>
  <c r="AE4801" i="14"/>
  <c r="Z4801" i="14"/>
  <c r="AA4801" i="14"/>
  <c r="AB4801" i="14"/>
  <c r="AB2572" i="14"/>
  <c r="Z2572" i="14"/>
  <c r="AA2572" i="14"/>
  <c r="AE2572" i="14"/>
  <c r="AE383" i="14"/>
  <c r="Z383" i="14"/>
  <c r="AA383" i="14"/>
  <c r="AB383" i="14"/>
  <c r="AE4016" i="14"/>
  <c r="AB4016" i="14"/>
  <c r="AE1371" i="14"/>
  <c r="AB1371" i="14"/>
  <c r="AB2565" i="14"/>
  <c r="Z2565" i="14"/>
  <c r="AA2565" i="14"/>
  <c r="AE2565" i="14"/>
  <c r="AB2911" i="14"/>
  <c r="Z2911" i="14"/>
  <c r="AA2911" i="14"/>
  <c r="AE2911" i="14"/>
  <c r="AE1664" i="14"/>
  <c r="Z1664" i="14"/>
  <c r="AA1664" i="14"/>
  <c r="AB1664" i="14"/>
  <c r="AE988" i="14"/>
  <c r="Z988" i="14"/>
  <c r="AA988" i="14"/>
  <c r="AB988" i="14"/>
  <c r="AE774" i="14"/>
  <c r="Z774" i="14"/>
  <c r="AA774" i="14"/>
  <c r="AB774" i="14"/>
  <c r="AE3738" i="14"/>
  <c r="Z3738" i="14"/>
  <c r="AA3738" i="14"/>
  <c r="AB3738" i="14"/>
  <c r="AB5069" i="14"/>
  <c r="Z5069" i="14"/>
  <c r="AA5069" i="14"/>
  <c r="AE5069" i="14"/>
  <c r="AE4070" i="14"/>
  <c r="Z4070" i="14"/>
  <c r="AA4070" i="14"/>
  <c r="AB4070" i="14"/>
  <c r="AB2411" i="14"/>
  <c r="Z2411" i="14"/>
  <c r="AA2411" i="14"/>
  <c r="AE2411" i="14"/>
  <c r="AB649" i="14"/>
  <c r="Z649" i="14"/>
  <c r="AA649" i="14"/>
  <c r="AE649" i="14"/>
  <c r="AB5384" i="14"/>
  <c r="Z5384" i="14"/>
  <c r="AA5384" i="14"/>
  <c r="AE5384" i="14"/>
  <c r="AE1710" i="14"/>
  <c r="Z1710" i="14"/>
  <c r="AA1710" i="14"/>
  <c r="AB1710" i="14"/>
  <c r="AE2188" i="14"/>
  <c r="Z2188" i="14"/>
  <c r="AA2188" i="14"/>
  <c r="AB2188" i="14"/>
  <c r="AE1199" i="14"/>
  <c r="Z1199" i="14"/>
  <c r="AA1199" i="14"/>
  <c r="AB1199" i="14"/>
  <c r="AB582" i="14"/>
  <c r="Z582" i="14"/>
  <c r="AA582" i="14"/>
  <c r="AE582" i="14"/>
  <c r="AB1227" i="14"/>
  <c r="Z1227" i="14"/>
  <c r="AA1227" i="14"/>
  <c r="AE1227" i="14"/>
  <c r="AB1752" i="14"/>
  <c r="Z1752" i="14"/>
  <c r="AA1752" i="14"/>
  <c r="AE1752" i="14"/>
  <c r="AB5014" i="14"/>
  <c r="Z5014" i="14"/>
  <c r="AA5014" i="14"/>
  <c r="AE5014" i="14"/>
  <c r="AB5264" i="14"/>
  <c r="Z5264" i="14"/>
  <c r="AA5264" i="14"/>
  <c r="AE5264" i="14"/>
  <c r="AE3589" i="14"/>
  <c r="Z3589" i="14"/>
  <c r="AA3589" i="14"/>
  <c r="AB3589" i="14"/>
  <c r="AB4064" i="14"/>
  <c r="Z4064" i="14"/>
  <c r="AA4064" i="14"/>
  <c r="AE4064" i="14"/>
  <c r="AB4528" i="14"/>
  <c r="Z4528" i="14"/>
  <c r="AA4528" i="14"/>
  <c r="AE4528" i="14"/>
  <c r="AB2947" i="14"/>
  <c r="Z2947" i="14"/>
  <c r="AA2947" i="14"/>
  <c r="AE2947" i="14"/>
  <c r="AE3032" i="14"/>
  <c r="Z3032" i="14"/>
  <c r="AA3032" i="14"/>
  <c r="AB3032" i="14"/>
  <c r="AE4174" i="14"/>
  <c r="Z4174" i="14"/>
  <c r="AA4174" i="14"/>
  <c r="AB4174" i="14"/>
  <c r="AE3825" i="14"/>
  <c r="Z3825" i="14"/>
  <c r="AA3825" i="14"/>
  <c r="AB3825" i="14"/>
  <c r="AE3159" i="14"/>
  <c r="Z3159" i="14"/>
  <c r="AA3159" i="14"/>
  <c r="AB3159" i="14"/>
  <c r="AE3053" i="14"/>
  <c r="AB3053" i="14"/>
  <c r="AB4056" i="14"/>
  <c r="Z4056" i="14"/>
  <c r="AA4056" i="14"/>
  <c r="AE4056" i="14"/>
  <c r="AB3614" i="14"/>
  <c r="Z3614" i="14"/>
  <c r="AA3614" i="14"/>
  <c r="AE3614" i="14"/>
  <c r="AE4035" i="14"/>
  <c r="Z4035" i="14"/>
  <c r="AA4035" i="14"/>
  <c r="AB4035" i="14"/>
  <c r="AE3879" i="14"/>
  <c r="Z3879" i="14"/>
  <c r="AA3879" i="14"/>
  <c r="AB3879" i="14"/>
  <c r="AE5115" i="14"/>
  <c r="Z5115" i="14"/>
  <c r="AA5115" i="14"/>
  <c r="AB5115" i="14"/>
  <c r="AB2339" i="14"/>
  <c r="Z2339" i="14"/>
  <c r="AA2339" i="14"/>
  <c r="AE2339" i="14"/>
  <c r="AE4342" i="14"/>
  <c r="Z4342" i="14"/>
  <c r="AA4342" i="14"/>
  <c r="AB4342" i="14"/>
  <c r="AB2507" i="14"/>
  <c r="Z2507" i="14"/>
  <c r="AA2507" i="14"/>
  <c r="AE2507" i="14"/>
  <c r="AE2740" i="14"/>
  <c r="Z2740" i="14"/>
  <c r="AA2740" i="14"/>
  <c r="AB2740" i="14"/>
  <c r="AE3833" i="14"/>
  <c r="Z3833" i="14"/>
  <c r="AA3833" i="14"/>
  <c r="AB3833" i="14"/>
  <c r="AB4646" i="14"/>
  <c r="Z4646" i="14"/>
  <c r="AA4646" i="14"/>
  <c r="AE4646" i="14"/>
  <c r="AE2763" i="14"/>
  <c r="Z2763" i="14"/>
  <c r="AA2763" i="14"/>
  <c r="AB2763" i="14"/>
  <c r="AE2887" i="14"/>
  <c r="Z2887" i="14"/>
  <c r="AA2887" i="14"/>
  <c r="AB2887" i="14"/>
  <c r="AE4057" i="14"/>
  <c r="Z4057" i="14"/>
  <c r="AA4057" i="14"/>
  <c r="AB4057" i="14"/>
  <c r="AB4297" i="14"/>
  <c r="AE4297" i="14"/>
  <c r="AE2695" i="14"/>
  <c r="Z2695" i="14"/>
  <c r="AA2695" i="14"/>
  <c r="AB2695" i="14"/>
  <c r="AE1929" i="14"/>
  <c r="Z1929" i="14"/>
  <c r="AA1929" i="14"/>
  <c r="AB1929" i="14"/>
  <c r="AB3028" i="14"/>
  <c r="Z3028" i="14"/>
  <c r="AA3028" i="14"/>
  <c r="AE3028" i="14"/>
  <c r="AE3843" i="14"/>
  <c r="Z3843" i="14"/>
  <c r="AA3843" i="14"/>
  <c r="AB3843" i="14"/>
  <c r="AB2167" i="14"/>
  <c r="Z2167" i="14"/>
  <c r="AA2167" i="14"/>
  <c r="AE2167" i="14"/>
  <c r="AB4512" i="14"/>
  <c r="Z4512" i="14"/>
  <c r="AA4512" i="14"/>
  <c r="AE4512" i="14"/>
  <c r="AE5032" i="14"/>
  <c r="Z5032" i="14"/>
  <c r="AA5032" i="14"/>
  <c r="AB5032" i="14"/>
  <c r="AE4393" i="14"/>
  <c r="AB4393" i="14"/>
  <c r="AB1340" i="14"/>
  <c r="AE1340" i="14"/>
  <c r="AE3201" i="14"/>
  <c r="Z3201" i="14"/>
  <c r="AA3201" i="14"/>
  <c r="AB3201" i="14"/>
  <c r="AE1350" i="14"/>
  <c r="AB1350" i="14"/>
  <c r="AG5072" i="14"/>
  <c r="AE5100" i="14"/>
  <c r="AB5100" i="14"/>
  <c r="AB771" i="14"/>
  <c r="Z771" i="14"/>
  <c r="AA771" i="14"/>
  <c r="AE771" i="14"/>
  <c r="AE5457" i="14"/>
  <c r="Z5457" i="14"/>
  <c r="AA5457" i="14"/>
  <c r="AB5457" i="14"/>
  <c r="AE5109" i="14"/>
  <c r="AB5109" i="14"/>
  <c r="AB5039" i="14"/>
  <c r="AE5039" i="14"/>
  <c r="AG4738" i="14"/>
  <c r="AB3703" i="14"/>
  <c r="AE3703" i="14"/>
  <c r="AB3600" i="14"/>
  <c r="AE3600" i="14"/>
  <c r="AB395" i="14"/>
  <c r="Z395" i="14"/>
  <c r="AA395" i="14"/>
  <c r="AE395" i="14"/>
  <c r="AE2189" i="14"/>
  <c r="AB2189" i="14"/>
  <c r="AB1286" i="14"/>
  <c r="Z1286" i="14"/>
  <c r="AA1286" i="14"/>
  <c r="AE1286" i="14"/>
  <c r="AB4173" i="14"/>
  <c r="Z4173" i="14"/>
  <c r="AA4173" i="14"/>
  <c r="AE4173" i="14"/>
  <c r="AB1541" i="14"/>
  <c r="Z1541" i="14"/>
  <c r="AA1541" i="14"/>
  <c r="AE1541" i="14"/>
  <c r="AE5651" i="14"/>
  <c r="Z5651" i="14"/>
  <c r="AA5651" i="14"/>
  <c r="AB5651" i="14"/>
  <c r="AE809" i="14"/>
  <c r="Z809" i="14"/>
  <c r="AA809" i="14"/>
  <c r="AB809" i="14"/>
  <c r="AB3682" i="14"/>
  <c r="Z3682" i="14"/>
  <c r="AA3682" i="14"/>
  <c r="AE3682" i="14"/>
  <c r="AE3769" i="14"/>
  <c r="Z3769" i="14"/>
  <c r="AA3769" i="14"/>
  <c r="AB3769" i="14"/>
  <c r="AE5351" i="14"/>
  <c r="Z5351" i="14"/>
  <c r="AA5351" i="14"/>
  <c r="AB5351" i="14"/>
  <c r="AB2876" i="14"/>
  <c r="Z2876" i="14"/>
  <c r="AA2876" i="14"/>
  <c r="AE2876" i="14"/>
  <c r="AB3552" i="14"/>
  <c r="Z3552" i="14"/>
  <c r="AA3552" i="14"/>
  <c r="AE3552" i="14"/>
  <c r="AB3654" i="14"/>
  <c r="Z3654" i="14"/>
  <c r="AA3654" i="14"/>
  <c r="AE3654" i="14"/>
  <c r="AE3807" i="14"/>
  <c r="Z3807" i="14"/>
  <c r="AA3807" i="14"/>
  <c r="AB3807" i="14"/>
  <c r="AE1407" i="14"/>
  <c r="Z1407" i="14"/>
  <c r="AA1407" i="14"/>
  <c r="AB1407" i="14"/>
  <c r="AE3903" i="14"/>
  <c r="Z3903" i="14"/>
  <c r="AA3903" i="14"/>
  <c r="AB3903" i="14"/>
  <c r="AE5286" i="14"/>
  <c r="Z5286" i="14"/>
  <c r="AA5286" i="14"/>
  <c r="AB5286" i="14"/>
  <c r="AE2610" i="14"/>
  <c r="Z2610" i="14"/>
  <c r="AA2610" i="14"/>
  <c r="AB2610" i="14"/>
  <c r="AB1078" i="14"/>
  <c r="Z1078" i="14"/>
  <c r="AA1078" i="14"/>
  <c r="AE1078" i="14"/>
  <c r="AB4284" i="14"/>
  <c r="Z4284" i="14"/>
  <c r="AA4284" i="14"/>
  <c r="AE4284" i="14"/>
  <c r="AE2616" i="14"/>
  <c r="Z2616" i="14"/>
  <c r="AA2616" i="14"/>
  <c r="AB2616" i="14"/>
  <c r="AB2808" i="14"/>
  <c r="Z2808" i="14"/>
  <c r="AA2808" i="14"/>
  <c r="AE2808" i="14"/>
  <c r="AE3484" i="14"/>
  <c r="Z3484" i="14"/>
  <c r="AA3484" i="14"/>
  <c r="AB3484" i="14"/>
  <c r="AE5324" i="14"/>
  <c r="Z5324" i="14"/>
  <c r="AA5324" i="14"/>
  <c r="AB5324" i="14"/>
  <c r="AE3688" i="14"/>
  <c r="Z3688" i="14"/>
  <c r="AA3688" i="14"/>
  <c r="AB3688" i="14"/>
  <c r="AE4326" i="14"/>
  <c r="AB4326" i="14"/>
  <c r="AE1132" i="14"/>
  <c r="Z1132" i="14"/>
  <c r="AA1132" i="14"/>
  <c r="AB1132" i="14"/>
  <c r="AB1994" i="14"/>
  <c r="Z1994" i="14"/>
  <c r="AA1994" i="14"/>
  <c r="AE1994" i="14"/>
  <c r="AE4450" i="14"/>
  <c r="AB4450" i="14"/>
  <c r="AB3125" i="14"/>
  <c r="AE3125" i="14"/>
  <c r="AB5094" i="14"/>
  <c r="AE5094" i="14"/>
  <c r="AG5629" i="14"/>
  <c r="AG1605" i="14"/>
  <c r="Z1605" i="14"/>
  <c r="AA1605" i="14"/>
  <c r="AE2904" i="14"/>
  <c r="AB2904" i="14"/>
  <c r="AE1678" i="14"/>
  <c r="Z1678" i="14"/>
  <c r="AA1678" i="14"/>
  <c r="AB1678" i="14"/>
  <c r="AB442" i="14"/>
  <c r="AA442" i="14"/>
  <c r="AE442" i="14"/>
  <c r="AB3827" i="14"/>
  <c r="AA3827" i="14"/>
  <c r="AE3827" i="14"/>
  <c r="AB3263" i="14"/>
  <c r="Z3263" i="14"/>
  <c r="AA3263" i="14"/>
  <c r="AE3263" i="14"/>
  <c r="AB4128" i="14"/>
  <c r="AE4128" i="14"/>
  <c r="AB4006" i="14"/>
  <c r="AE4006" i="14"/>
  <c r="AG4863" i="14"/>
  <c r="AB3066" i="14"/>
  <c r="Z3066" i="14"/>
  <c r="AA3066" i="14"/>
  <c r="AE3066" i="14"/>
  <c r="AB5418" i="14"/>
  <c r="Z5418" i="14"/>
  <c r="AA5418" i="14"/>
  <c r="AE5418" i="14"/>
  <c r="AE3412" i="14"/>
  <c r="Z3412" i="14"/>
  <c r="AA3412" i="14"/>
  <c r="AB3412" i="14"/>
  <c r="AB1104" i="14"/>
  <c r="Z1104" i="14"/>
  <c r="AA1104" i="14"/>
  <c r="AE1104" i="14"/>
  <c r="AB1237" i="14"/>
  <c r="Z1237" i="14"/>
  <c r="AA1237" i="14"/>
  <c r="AE1237" i="14"/>
  <c r="AB675" i="14"/>
  <c r="Z675" i="14"/>
  <c r="AA675" i="14"/>
  <c r="AE675" i="14"/>
  <c r="AB3734" i="14"/>
  <c r="AE3734" i="14"/>
  <c r="AE4896" i="14"/>
  <c r="AB4896" i="14"/>
  <c r="AE1571" i="14"/>
  <c r="Z1571" i="14"/>
  <c r="AA1571" i="14"/>
  <c r="AB1571" i="14"/>
  <c r="AB2098" i="14"/>
  <c r="Z2098" i="14"/>
  <c r="AA2098" i="14"/>
  <c r="AE2098" i="14"/>
  <c r="AE3011" i="14"/>
  <c r="Z3011" i="14"/>
  <c r="AA3011" i="14"/>
  <c r="AB3011" i="14"/>
  <c r="AE4481" i="14"/>
  <c r="Z4481" i="14"/>
  <c r="AA4481" i="14"/>
  <c r="AB4481" i="14"/>
  <c r="AB953" i="14"/>
  <c r="Z953" i="14"/>
  <c r="AA953" i="14"/>
  <c r="AE953" i="14"/>
  <c r="AB2822" i="14"/>
  <c r="Z2822" i="14"/>
  <c r="AA2822" i="14"/>
  <c r="AE2822" i="14"/>
  <c r="AE1345" i="14"/>
  <c r="Z1345" i="14"/>
  <c r="AA1345" i="14"/>
  <c r="AB1345" i="14"/>
  <c r="AE453" i="14"/>
  <c r="Z453" i="14"/>
  <c r="AA453" i="14"/>
  <c r="AB453" i="14"/>
  <c r="AE3440" i="14"/>
  <c r="AB3440" i="14"/>
  <c r="AB5015" i="14"/>
  <c r="AA5015" i="14"/>
  <c r="AE5015" i="14"/>
  <c r="Z3827" i="14"/>
  <c r="AG1450" i="14"/>
  <c r="AG499" i="14"/>
  <c r="AE4022" i="14"/>
  <c r="AB4022" i="14"/>
  <c r="AE2858" i="14"/>
  <c r="Z2858" i="14"/>
  <c r="AA2858" i="14"/>
  <c r="AB2858" i="14"/>
  <c r="AB5492" i="14"/>
  <c r="AE5492" i="14"/>
  <c r="AB4330" i="14"/>
  <c r="Z4330" i="14"/>
  <c r="AA4330" i="14"/>
  <c r="AE4330" i="14"/>
  <c r="AB397" i="14"/>
  <c r="Z397" i="14"/>
  <c r="AA397" i="14"/>
  <c r="AE397" i="14"/>
  <c r="AE564" i="14"/>
  <c r="Z564" i="14"/>
  <c r="AA564" i="14"/>
  <c r="AB564" i="14"/>
  <c r="AE3639" i="14"/>
  <c r="Z3639" i="14"/>
  <c r="AA3639" i="14"/>
  <c r="AB3639" i="14"/>
  <c r="AE3478" i="14"/>
  <c r="Z3478" i="14"/>
  <c r="AA3478" i="14"/>
  <c r="AB3478" i="14"/>
  <c r="AB5308" i="14"/>
  <c r="Z5308" i="14"/>
  <c r="AA5308" i="14"/>
  <c r="AE5308" i="14"/>
  <c r="AE2000" i="14"/>
  <c r="Z2000" i="14"/>
  <c r="AA2000" i="14"/>
  <c r="AB2000" i="14"/>
  <c r="AB3800" i="14"/>
  <c r="Z3800" i="14"/>
  <c r="AA3800" i="14"/>
  <c r="AE3800" i="14"/>
  <c r="AB4619" i="14"/>
  <c r="Z4619" i="14"/>
  <c r="AA4619" i="14"/>
  <c r="AE4619" i="14"/>
  <c r="AE2294" i="14"/>
  <c r="Z2294" i="14"/>
  <c r="AA2294" i="14"/>
  <c r="AB2294" i="14"/>
  <c r="AE5494" i="14"/>
  <c r="Z5494" i="14"/>
  <c r="AA5494" i="14"/>
  <c r="AB5494" i="14"/>
  <c r="AE5135" i="14"/>
  <c r="Z5135" i="14"/>
  <c r="AA5135" i="14"/>
  <c r="AB5135" i="14"/>
  <c r="AB1675" i="14"/>
  <c r="Z1675" i="14"/>
  <c r="AA1675" i="14"/>
  <c r="AE1675" i="14"/>
  <c r="AE2924" i="14"/>
  <c r="Z2924" i="14"/>
  <c r="AA2924" i="14"/>
  <c r="AB2924" i="14"/>
  <c r="AB3791" i="14"/>
  <c r="Z3791" i="14"/>
  <c r="AA3791" i="14"/>
  <c r="AE3791" i="14"/>
  <c r="AE2163" i="14"/>
  <c r="Z2163" i="14"/>
  <c r="AA2163" i="14"/>
  <c r="AB2163" i="14"/>
  <c r="AE5585" i="14"/>
  <c r="Z5585" i="14"/>
  <c r="AA5585" i="14"/>
  <c r="AB5585" i="14"/>
  <c r="AB389" i="14"/>
  <c r="AE389" i="14"/>
  <c r="AB4496" i="14"/>
  <c r="AE4496" i="14"/>
  <c r="AB1851" i="14"/>
  <c r="AE1851" i="14"/>
  <c r="AB2960" i="14"/>
  <c r="Z2960" i="14"/>
  <c r="AA2960" i="14"/>
  <c r="AE2960" i="14"/>
  <c r="AB2404" i="14"/>
  <c r="Z2404" i="14"/>
  <c r="AA2404" i="14"/>
  <c r="AE2404" i="14"/>
  <c r="AE4635" i="14"/>
  <c r="Z4635" i="14"/>
  <c r="AA4635" i="14"/>
  <c r="AB4635" i="14"/>
  <c r="AB2811" i="14"/>
  <c r="Z2811" i="14"/>
  <c r="AA2811" i="14"/>
  <c r="AE2811" i="14"/>
  <c r="AB3815" i="14"/>
  <c r="Z3815" i="14"/>
  <c r="AA3815" i="14"/>
  <c r="AE3815" i="14"/>
  <c r="AE5617" i="14"/>
  <c r="Z5617" i="14"/>
  <c r="AA5617" i="14"/>
  <c r="AB5617" i="14"/>
  <c r="AB2004" i="14"/>
  <c r="Z2004" i="14"/>
  <c r="AA2004" i="14"/>
  <c r="AE2004" i="14"/>
  <c r="AB4820" i="14"/>
  <c r="Z4820" i="14"/>
  <c r="AA4820" i="14"/>
  <c r="AE4820" i="14"/>
  <c r="AE1600" i="14"/>
  <c r="Z1600" i="14"/>
  <c r="AA1600" i="14"/>
  <c r="AB1600" i="14"/>
  <c r="AB4147" i="14"/>
  <c r="Z4147" i="14"/>
  <c r="AA4147" i="14"/>
  <c r="AE4147" i="14"/>
  <c r="AE4306" i="14"/>
  <c r="Z4306" i="14"/>
  <c r="AA4306" i="14"/>
  <c r="AB4306" i="14"/>
  <c r="AB765" i="14"/>
  <c r="Z765" i="14"/>
  <c r="AA765" i="14"/>
  <c r="AE765" i="14"/>
  <c r="AG3099" i="14"/>
  <c r="AB2437" i="14"/>
  <c r="Z2437" i="14"/>
  <c r="AA2437" i="14"/>
  <c r="AE2437" i="14"/>
  <c r="AB4792" i="14"/>
  <c r="Z4792" i="14"/>
  <c r="AA4792" i="14"/>
  <c r="AE4792" i="14"/>
  <c r="AE341" i="14"/>
  <c r="AB341" i="14"/>
  <c r="AB5274" i="14"/>
  <c r="AE5274" i="14"/>
  <c r="AE2501" i="14"/>
  <c r="Z2501" i="14"/>
  <c r="AA2501" i="14"/>
  <c r="AB2501" i="14"/>
  <c r="AB1819" i="14"/>
  <c r="Z1819" i="14"/>
  <c r="AA1819" i="14"/>
  <c r="AE1819" i="14"/>
  <c r="AE4141" i="14"/>
  <c r="AB4141" i="14"/>
  <c r="AB4878" i="14"/>
  <c r="AE4878" i="14"/>
  <c r="AE1877" i="14"/>
  <c r="Z1877" i="14"/>
  <c r="AA1877" i="14"/>
  <c r="AB1877" i="14"/>
  <c r="AB255" i="14"/>
  <c r="AE255" i="14"/>
  <c r="AG1109" i="14"/>
  <c r="AE2737" i="14"/>
  <c r="Z2737" i="14"/>
  <c r="AA2737" i="14"/>
  <c r="AB2737" i="14"/>
  <c r="AE3822" i="14"/>
  <c r="Z3822" i="14"/>
  <c r="AA3822" i="14"/>
  <c r="AB3822" i="14"/>
  <c r="AE1451" i="14"/>
  <c r="Z1451" i="14"/>
  <c r="AA1451" i="14"/>
  <c r="AB1451" i="14"/>
  <c r="AG3861" i="14"/>
  <c r="AE2459" i="14"/>
  <c r="AB2459" i="14"/>
  <c r="AE3292" i="14"/>
  <c r="Z3292" i="14"/>
  <c r="AA3292" i="14"/>
  <c r="AB3292" i="14"/>
  <c r="AG2258" i="14"/>
  <c r="AE2859" i="14"/>
  <c r="Z2859" i="14"/>
  <c r="AA2859" i="14"/>
  <c r="AB2859" i="14"/>
  <c r="AE3392" i="14"/>
  <c r="Z3392" i="14"/>
  <c r="AA3392" i="14"/>
  <c r="AB3392" i="14"/>
  <c r="AB1217" i="14"/>
  <c r="Z1217" i="14"/>
  <c r="AA1217" i="14"/>
  <c r="AE1217" i="14"/>
  <c r="AB2363" i="14"/>
  <c r="Z2363" i="14"/>
  <c r="AA2363" i="14"/>
  <c r="AE2363" i="14"/>
  <c r="AB2733" i="14"/>
  <c r="Z2733" i="14"/>
  <c r="AA2733" i="14"/>
  <c r="AE2733" i="14"/>
  <c r="AB451" i="14"/>
  <c r="Z451" i="14"/>
  <c r="AA451" i="14"/>
  <c r="AE451" i="14"/>
  <c r="AB5355" i="14"/>
  <c r="Z5355" i="14"/>
  <c r="AA5355" i="14"/>
  <c r="AE5355" i="14"/>
  <c r="AB4353" i="14"/>
  <c r="Z4353" i="14"/>
  <c r="AA4353" i="14"/>
  <c r="AE4353" i="14"/>
  <c r="AE3446" i="14"/>
  <c r="Z3446" i="14"/>
  <c r="AA3446" i="14"/>
  <c r="AB3446" i="14"/>
  <c r="AE2376" i="14"/>
  <c r="Z2376" i="14"/>
  <c r="AA2376" i="14"/>
  <c r="AB2376" i="14"/>
  <c r="AB3307" i="14"/>
  <c r="Z3307" i="14"/>
  <c r="AA3307" i="14"/>
  <c r="AE3307" i="14"/>
  <c r="AB2783" i="14"/>
  <c r="Z2783" i="14"/>
  <c r="AA2783" i="14"/>
  <c r="AE2783" i="14"/>
  <c r="AE1567" i="14"/>
  <c r="Z1567" i="14"/>
  <c r="AA1567" i="14"/>
  <c r="AB1567" i="14"/>
  <c r="AB4799" i="14"/>
  <c r="Z4799" i="14"/>
  <c r="AA4799" i="14"/>
  <c r="AE4799" i="14"/>
  <c r="AB3266" i="14"/>
  <c r="Z3266" i="14"/>
  <c r="AA3266" i="14"/>
  <c r="AE3266" i="14"/>
  <c r="AE3325" i="14"/>
  <c r="Z3325" i="14"/>
  <c r="AA3325" i="14"/>
  <c r="AB3325" i="14"/>
  <c r="AB705" i="14"/>
  <c r="AE705" i="14"/>
  <c r="AE3024" i="14"/>
  <c r="Z3024" i="14"/>
  <c r="AA3024" i="14"/>
  <c r="AB3024" i="14"/>
  <c r="AE3505" i="14"/>
  <c r="Z3505" i="14"/>
  <c r="AA3505" i="14"/>
  <c r="AB3505" i="14"/>
  <c r="AB5692" i="14"/>
  <c r="Z5692" i="14"/>
  <c r="AA5692" i="14"/>
  <c r="AE5692" i="14"/>
  <c r="AE1922" i="14"/>
  <c r="Z1922" i="14"/>
  <c r="AA1922" i="14"/>
  <c r="AB1922" i="14"/>
  <c r="AB5268" i="14"/>
  <c r="AE5268" i="14"/>
  <c r="AE5727" i="14"/>
  <c r="Z5727" i="14"/>
  <c r="AA5727" i="14"/>
  <c r="AB5727" i="14"/>
  <c r="AE1478" i="14"/>
  <c r="Z1478" i="14"/>
  <c r="AA1478" i="14"/>
  <c r="AB1478" i="14"/>
  <c r="AE1718" i="14"/>
  <c r="Z1718" i="14"/>
  <c r="AA1718" i="14"/>
  <c r="AB1718" i="14"/>
  <c r="AB4178" i="14"/>
  <c r="Z4178" i="14"/>
  <c r="AA4178" i="14"/>
  <c r="AE4178" i="14"/>
  <c r="AE578" i="14"/>
  <c r="Z578" i="14"/>
  <c r="AA578" i="14"/>
  <c r="AB578" i="14"/>
  <c r="AB5408" i="14"/>
  <c r="Z5408" i="14"/>
  <c r="AA5408" i="14"/>
  <c r="AE5408" i="14"/>
  <c r="AB1091" i="14"/>
  <c r="Z1091" i="14"/>
  <c r="AA1091" i="14"/>
  <c r="AE1091" i="14"/>
  <c r="AE5026" i="14"/>
  <c r="Z5026" i="14"/>
  <c r="AA5026" i="14"/>
  <c r="AB5026" i="14"/>
  <c r="AE1352" i="14"/>
  <c r="Z1352" i="14"/>
  <c r="AA1352" i="14"/>
  <c r="AB1352" i="14"/>
  <c r="AB2827" i="14"/>
  <c r="Z2827" i="14"/>
  <c r="AA2827" i="14"/>
  <c r="AE2827" i="14"/>
  <c r="AB5348" i="14"/>
  <c r="Z5348" i="14"/>
  <c r="AA5348" i="14"/>
  <c r="AE5348" i="14"/>
  <c r="AE2880" i="14"/>
  <c r="Z2880" i="14"/>
  <c r="AA2880" i="14"/>
  <c r="AB2880" i="14"/>
  <c r="AE3373" i="14"/>
  <c r="Z3373" i="14"/>
  <c r="AA3373" i="14"/>
  <c r="AB3373" i="14"/>
  <c r="AB4622" i="14"/>
  <c r="Z4622" i="14"/>
  <c r="AA4622" i="14"/>
  <c r="AE4622" i="14"/>
  <c r="AB5650" i="14"/>
  <c r="Z5650" i="14"/>
  <c r="AA5650" i="14"/>
  <c r="AE5650" i="14"/>
  <c r="AB1085" i="14"/>
  <c r="Z1085" i="14"/>
  <c r="AA1085" i="14"/>
  <c r="AE1085" i="14"/>
  <c r="AB2864" i="14"/>
  <c r="Z2864" i="14"/>
  <c r="AA2864" i="14"/>
  <c r="AE2864" i="14"/>
  <c r="AB5214" i="14"/>
  <c r="Z5214" i="14"/>
  <c r="AA5214" i="14"/>
  <c r="AE5214" i="14"/>
  <c r="AE3100" i="14"/>
  <c r="Z3100" i="14"/>
  <c r="AA3100" i="14"/>
  <c r="AB3100" i="14"/>
  <c r="AE2330" i="14"/>
  <c r="Z2330" i="14"/>
  <c r="AA2330" i="14"/>
  <c r="AB2330" i="14"/>
  <c r="AB4235" i="14"/>
  <c r="Z4235" i="14"/>
  <c r="AA4235" i="14"/>
  <c r="AE4235" i="14"/>
  <c r="AE5476" i="14"/>
  <c r="Z5476" i="14"/>
  <c r="AA5476" i="14"/>
  <c r="AB5476" i="14"/>
  <c r="AE1403" i="14"/>
  <c r="Z1403" i="14"/>
  <c r="AA1403" i="14"/>
  <c r="AB1403" i="14"/>
  <c r="AB3018" i="14"/>
  <c r="Z3018" i="14"/>
  <c r="AA3018" i="14"/>
  <c r="AE3018" i="14"/>
  <c r="AB1293" i="14"/>
  <c r="Z1293" i="14"/>
  <c r="AA1293" i="14"/>
  <c r="AE1293" i="14"/>
  <c r="AB5161" i="14"/>
  <c r="Z5161" i="14"/>
  <c r="AA5161" i="14"/>
  <c r="AE5161" i="14"/>
  <c r="AE3988" i="14"/>
  <c r="Z3988" i="14"/>
  <c r="AA3988" i="14"/>
  <c r="AB3988" i="14"/>
  <c r="AE2238" i="14"/>
  <c r="Z2238" i="14"/>
  <c r="AA2238" i="14"/>
  <c r="AB2238" i="14"/>
  <c r="AG1542" i="14"/>
  <c r="AB3148" i="14"/>
  <c r="Z3148" i="14"/>
  <c r="AA3148" i="14"/>
  <c r="AE3148" i="14"/>
  <c r="AB3355" i="14"/>
  <c r="Z3355" i="14"/>
  <c r="AA3355" i="14"/>
  <c r="AE3355" i="14"/>
  <c r="AE1135" i="14"/>
  <c r="Z1135" i="14"/>
  <c r="AA1135" i="14"/>
  <c r="AB1135" i="14"/>
  <c r="AE5142" i="14"/>
  <c r="Z5142" i="14"/>
  <c r="AA5142" i="14"/>
  <c r="AB5142" i="14"/>
  <c r="AB5566" i="14"/>
  <c r="Z5566" i="14"/>
  <c r="AA5566" i="14"/>
  <c r="AE5566" i="14"/>
  <c r="AB3925" i="14"/>
  <c r="Z3925" i="14"/>
  <c r="AA3925" i="14"/>
  <c r="AE3925" i="14"/>
  <c r="AE3254" i="14"/>
  <c r="Z3254" i="14"/>
  <c r="AA3254" i="14"/>
  <c r="AB3254" i="14"/>
  <c r="AB1515" i="14"/>
  <c r="Z1515" i="14"/>
  <c r="AA1515" i="14"/>
  <c r="AE1515" i="14"/>
  <c r="AB4520" i="14"/>
  <c r="Z4520" i="14"/>
  <c r="AA4520" i="14"/>
  <c r="AE4520" i="14"/>
  <c r="AB3029" i="14"/>
  <c r="Z3029" i="14"/>
  <c r="AA3029" i="14"/>
  <c r="AE3029" i="14"/>
  <c r="AE4092" i="14"/>
  <c r="Z4092" i="14"/>
  <c r="AA4092" i="14"/>
  <c r="AB4092" i="14"/>
  <c r="AB1589" i="14"/>
  <c r="Z1589" i="14"/>
  <c r="AA1589" i="14"/>
  <c r="AE1589" i="14"/>
  <c r="AB1835" i="14"/>
  <c r="Z1835" i="14"/>
  <c r="AA1835" i="14"/>
  <c r="AE1835" i="14"/>
  <c r="AE3240" i="14"/>
  <c r="Z3240" i="14"/>
  <c r="AA3240" i="14"/>
  <c r="AB3240" i="14"/>
  <c r="AE1580" i="14"/>
  <c r="Z1580" i="14"/>
  <c r="AA1580" i="14"/>
  <c r="AB1580" i="14"/>
  <c r="AE4783" i="14"/>
  <c r="Z4783" i="14"/>
  <c r="AA4783" i="14"/>
  <c r="AB4783" i="14"/>
  <c r="AE810" i="14"/>
  <c r="Z810" i="14"/>
  <c r="AA810" i="14"/>
  <c r="AB810" i="14"/>
  <c r="AE669" i="14"/>
  <c r="Z669" i="14"/>
  <c r="AA669" i="14"/>
  <c r="AB669" i="14"/>
  <c r="AE5338" i="14"/>
  <c r="Z5338" i="14"/>
  <c r="AA5338" i="14"/>
  <c r="AB5338" i="14"/>
  <c r="AB3334" i="14"/>
  <c r="Z3334" i="14"/>
  <c r="AA3334" i="14"/>
  <c r="AE3334" i="14"/>
  <c r="AE2664" i="14"/>
  <c r="Z2664" i="14"/>
  <c r="AA2664" i="14"/>
  <c r="AB2664" i="14"/>
  <c r="AE4673" i="14"/>
  <c r="Z4673" i="14"/>
  <c r="AA4673" i="14"/>
  <c r="AB4673" i="14"/>
  <c r="AB855" i="14"/>
  <c r="Z855" i="14"/>
  <c r="AA855" i="14"/>
  <c r="AE855" i="14"/>
  <c r="AE2497" i="14"/>
  <c r="Z2497" i="14"/>
  <c r="AA2497" i="14"/>
  <c r="AB2497" i="14"/>
  <c r="AB1175" i="14"/>
  <c r="Z1175" i="14"/>
  <c r="AA1175" i="14"/>
  <c r="AE1175" i="14"/>
  <c r="AE3092" i="14"/>
  <c r="Z3092" i="14"/>
  <c r="AA3092" i="14"/>
  <c r="AB3092" i="14"/>
  <c r="AE4842" i="14"/>
  <c r="Z4842" i="14"/>
  <c r="AA4842" i="14"/>
  <c r="AB4842" i="14"/>
  <c r="AE5654" i="14"/>
  <c r="Z5654" i="14"/>
  <c r="AA5654" i="14"/>
  <c r="AB5654" i="14"/>
  <c r="AE4001" i="14"/>
  <c r="Z4001" i="14"/>
  <c r="AA4001" i="14"/>
  <c r="AB4001" i="14"/>
  <c r="AE947" i="14"/>
  <c r="AB947" i="14"/>
  <c r="AB3438" i="14"/>
  <c r="Z3438" i="14"/>
  <c r="AA3438" i="14"/>
  <c r="AE3438" i="14"/>
  <c r="AB2024" i="14"/>
  <c r="Z2024" i="14"/>
  <c r="AA2024" i="14"/>
  <c r="AE2024" i="14"/>
  <c r="AE5480" i="14"/>
  <c r="Z5480" i="14"/>
  <c r="AA5480" i="14"/>
  <c r="AB5480" i="14"/>
  <c r="AB1467" i="14"/>
  <c r="Z1467" i="14"/>
  <c r="AA1467" i="14"/>
  <c r="AE1467" i="14"/>
  <c r="AE2974" i="14"/>
  <c r="Z2974" i="14"/>
  <c r="AA2974" i="14"/>
  <c r="AB2974" i="14"/>
  <c r="AE430" i="14"/>
  <c r="Z430" i="14"/>
  <c r="AA430" i="14"/>
  <c r="AB430" i="14"/>
  <c r="AE2901" i="14"/>
  <c r="Z2901" i="14"/>
  <c r="AA2901" i="14"/>
  <c r="AB2901" i="14"/>
  <c r="AE4743" i="14"/>
  <c r="Z4743" i="14"/>
  <c r="AA4743" i="14"/>
  <c r="AB4743" i="14"/>
  <c r="AE1917" i="14"/>
  <c r="Z1917" i="14"/>
  <c r="AA1917" i="14"/>
  <c r="AB1917" i="14"/>
  <c r="AE4163" i="14"/>
  <c r="Z4163" i="14"/>
  <c r="AA4163" i="14"/>
  <c r="AB4163" i="14"/>
  <c r="AE361" i="14"/>
  <c r="Z361" i="14"/>
  <c r="AA361" i="14"/>
  <c r="AB361" i="14"/>
  <c r="AB5608" i="14"/>
  <c r="Z5608" i="14"/>
  <c r="AA5608" i="14"/>
  <c r="AE5608" i="14"/>
  <c r="AB3540" i="14"/>
  <c r="Z3540" i="14"/>
  <c r="AA3540" i="14"/>
  <c r="AE3540" i="14"/>
  <c r="AB606" i="14"/>
  <c r="Z606" i="14"/>
  <c r="AA606" i="14"/>
  <c r="AE606" i="14"/>
  <c r="AE2015" i="14"/>
  <c r="Z2015" i="14"/>
  <c r="AA2015" i="14"/>
  <c r="AB2015" i="14"/>
  <c r="AE673" i="14"/>
  <c r="Z673" i="14"/>
  <c r="AA673" i="14"/>
  <c r="AB673" i="14"/>
  <c r="AB3675" i="14"/>
  <c r="Z3675" i="14"/>
  <c r="AA3675" i="14"/>
  <c r="AE3675" i="14"/>
  <c r="AB1875" i="14"/>
  <c r="Z1875" i="14"/>
  <c r="AA1875" i="14"/>
  <c r="AE1875" i="14"/>
  <c r="AB2348" i="14"/>
  <c r="Z2348" i="14"/>
  <c r="AA2348" i="14"/>
  <c r="AE2348" i="14"/>
  <c r="AE1433" i="14"/>
  <c r="Z1433" i="14"/>
  <c r="AA1433" i="14"/>
  <c r="AB1433" i="14"/>
  <c r="AE4926" i="14"/>
  <c r="Z4926" i="14"/>
  <c r="AA4926" i="14"/>
  <c r="AB4926" i="14"/>
  <c r="AB3485" i="14"/>
  <c r="Z3485" i="14"/>
  <c r="AA3485" i="14"/>
  <c r="AE3485" i="14"/>
  <c r="AB2252" i="14"/>
  <c r="Z2252" i="14"/>
  <c r="AA2252" i="14"/>
  <c r="AE2252" i="14"/>
  <c r="AE2473" i="14"/>
  <c r="Z2473" i="14"/>
  <c r="AA2473" i="14"/>
  <c r="AB2473" i="14"/>
  <c r="AB4316" i="14"/>
  <c r="Z4316" i="14"/>
  <c r="AA4316" i="14"/>
  <c r="AE4316" i="14"/>
  <c r="AE412" i="14"/>
  <c r="Z412" i="14"/>
  <c r="AA412" i="14"/>
  <c r="AB412" i="14"/>
  <c r="AE2224" i="14"/>
  <c r="Z2224" i="14"/>
  <c r="AA2224" i="14"/>
  <c r="AB2224" i="14"/>
  <c r="AB538" i="14"/>
  <c r="Z538" i="14"/>
  <c r="AA538" i="14"/>
  <c r="AE538" i="14"/>
  <c r="AB369" i="14"/>
  <c r="Z369" i="14"/>
  <c r="AA369" i="14"/>
  <c r="AE369" i="14"/>
  <c r="AB2651" i="14"/>
  <c r="Z2651" i="14"/>
  <c r="AA2651" i="14"/>
  <c r="AE2651" i="14"/>
  <c r="AB2286" i="14"/>
  <c r="Z2286" i="14"/>
  <c r="AA2286" i="14"/>
  <c r="AE2286" i="14"/>
  <c r="AE3061" i="14"/>
  <c r="Z3061" i="14"/>
  <c r="AA3061" i="14"/>
  <c r="AB3061" i="14"/>
  <c r="AE1420" i="14"/>
  <c r="Z1420" i="14"/>
  <c r="AA1420" i="14"/>
  <c r="AB1420" i="14"/>
  <c r="AB1269" i="14"/>
  <c r="Z1269" i="14"/>
  <c r="AA1269" i="14"/>
  <c r="AE1269" i="14"/>
  <c r="AB3259" i="14"/>
  <c r="Z3259" i="14"/>
  <c r="AA3259" i="14"/>
  <c r="AE3259" i="14"/>
  <c r="AB4265" i="14"/>
  <c r="Z4265" i="14"/>
  <c r="AA4265" i="14"/>
  <c r="AE4265" i="14"/>
  <c r="AE3327" i="14"/>
  <c r="Z3327" i="14"/>
  <c r="AA3327" i="14"/>
  <c r="AB3327" i="14"/>
  <c r="AB2925" i="14"/>
  <c r="Z2925" i="14"/>
  <c r="AA2925" i="14"/>
  <c r="AE2925" i="14"/>
  <c r="AB5278" i="14"/>
  <c r="Z5278" i="14"/>
  <c r="AA5278" i="14"/>
  <c r="AE5278" i="14"/>
  <c r="AB3583" i="14"/>
  <c r="Z3583" i="14"/>
  <c r="AA3583" i="14"/>
  <c r="AE3583" i="14"/>
  <c r="AE1716" i="14"/>
  <c r="Z1716" i="14"/>
  <c r="AA1716" i="14"/>
  <c r="AB1716" i="14"/>
  <c r="AB3534" i="14"/>
  <c r="Z3534" i="14"/>
  <c r="AA3534" i="14"/>
  <c r="AE3534" i="14"/>
  <c r="AB2990" i="14"/>
  <c r="Z2990" i="14"/>
  <c r="AA2990" i="14"/>
  <c r="AE2990" i="14"/>
  <c r="AE4422" i="14"/>
  <c r="Z4422" i="14"/>
  <c r="AA4422" i="14"/>
  <c r="AB4422" i="14"/>
  <c r="AB5202" i="14"/>
  <c r="Z5202" i="14"/>
  <c r="AA5202" i="14"/>
  <c r="AE5202" i="14"/>
  <c r="AE5267" i="14"/>
  <c r="AB5267" i="14"/>
  <c r="AB492" i="14"/>
  <c r="Z492" i="14"/>
  <c r="AA492" i="14"/>
  <c r="AE492" i="14"/>
  <c r="AE3383" i="14"/>
  <c r="Z3383" i="14"/>
  <c r="AA3383" i="14"/>
  <c r="AB3383" i="14"/>
  <c r="AB4794" i="14"/>
  <c r="Z4794" i="14"/>
  <c r="AA4794" i="14"/>
  <c r="AE4794" i="14"/>
  <c r="AB1897" i="14"/>
  <c r="Z1897" i="14"/>
  <c r="AA1897" i="14"/>
  <c r="AE1897" i="14"/>
  <c r="AE2112" i="14"/>
  <c r="Z2112" i="14"/>
  <c r="AA2112" i="14"/>
  <c r="AB2112" i="14"/>
  <c r="AB3632" i="14"/>
  <c r="Z3632" i="14"/>
  <c r="AA3632" i="14"/>
  <c r="AE3632" i="14"/>
  <c r="AE4388" i="14"/>
  <c r="AB4388" i="14"/>
  <c r="AB3673" i="14"/>
  <c r="Z3673" i="14"/>
  <c r="AA3673" i="14"/>
  <c r="AE3673" i="14"/>
  <c r="AE519" i="14"/>
  <c r="Z519" i="14"/>
  <c r="AA519" i="14"/>
  <c r="AB519" i="14"/>
  <c r="AE2010" i="14"/>
  <c r="Z2010" i="14"/>
  <c r="AA2010" i="14"/>
  <c r="AB2010" i="14"/>
  <c r="AB2172" i="14"/>
  <c r="Z2172" i="14"/>
  <c r="AA2172" i="14"/>
  <c r="AE2172" i="14"/>
  <c r="AE4756" i="14"/>
  <c r="Z4756" i="14"/>
  <c r="AA4756" i="14"/>
  <c r="AB4756" i="14"/>
  <c r="AB3400" i="14"/>
  <c r="Z3400" i="14"/>
  <c r="AA3400" i="14"/>
  <c r="AE3400" i="14"/>
  <c r="AB5028" i="14"/>
  <c r="Z5028" i="14"/>
  <c r="AA5028" i="14"/>
  <c r="AE5028" i="14"/>
  <c r="AE648" i="14"/>
  <c r="Z648" i="14"/>
  <c r="AA648" i="14"/>
  <c r="AB648" i="14"/>
  <c r="AB4461" i="14"/>
  <c r="Z4461" i="14"/>
  <c r="AA4461" i="14"/>
  <c r="AE4461" i="14"/>
  <c r="AB925" i="14"/>
  <c r="Z925" i="14"/>
  <c r="AA925" i="14"/>
  <c r="AE925" i="14"/>
  <c r="AE1266" i="14"/>
  <c r="Z1266" i="14"/>
  <c r="AA1266" i="14"/>
  <c r="AB1266" i="14"/>
  <c r="AE2181" i="14"/>
  <c r="Z2181" i="14"/>
  <c r="AA2181" i="14"/>
  <c r="AB2181" i="14"/>
  <c r="AE616" i="14"/>
  <c r="Z616" i="14"/>
  <c r="AA616" i="14"/>
  <c r="AB616" i="14"/>
  <c r="AE2846" i="14"/>
  <c r="Z2846" i="14"/>
  <c r="AA2846" i="14"/>
  <c r="AB2846" i="14"/>
  <c r="AB827" i="14"/>
  <c r="Z827" i="14"/>
  <c r="AA827" i="14"/>
  <c r="AE827" i="14"/>
  <c r="AB3216" i="14"/>
  <c r="Z3216" i="14"/>
  <c r="AA3216" i="14"/>
  <c r="AE3216" i="14"/>
  <c r="AE4104" i="14"/>
  <c r="Z4104" i="14"/>
  <c r="AA4104" i="14"/>
  <c r="AB4104" i="14"/>
  <c r="AE2861" i="14"/>
  <c r="Z2861" i="14"/>
  <c r="AA2861" i="14"/>
  <c r="AB2861" i="14"/>
  <c r="AB2069" i="14"/>
  <c r="Z2069" i="14"/>
  <c r="AA2069" i="14"/>
  <c r="AE2069" i="14"/>
  <c r="AB4136" i="14"/>
  <c r="Z4136" i="14"/>
  <c r="AA4136" i="14"/>
  <c r="AE4136" i="14"/>
  <c r="AB2632" i="14"/>
  <c r="AE2632" i="14"/>
  <c r="AB4615" i="14"/>
  <c r="Z4615" i="14"/>
  <c r="AA4615" i="14"/>
  <c r="AE4615" i="14"/>
  <c r="AB924" i="14"/>
  <c r="Z924" i="14"/>
  <c r="AA924" i="14"/>
  <c r="AE924" i="14"/>
  <c r="AE5112" i="14"/>
  <c r="Z5112" i="14"/>
  <c r="AA5112" i="14"/>
  <c r="AB5112" i="14"/>
  <c r="AE995" i="14"/>
  <c r="Z995" i="14"/>
  <c r="AA995" i="14"/>
  <c r="AB995" i="14"/>
  <c r="AE3661" i="14"/>
  <c r="Z3661" i="14"/>
  <c r="AA3661" i="14"/>
  <c r="AB3661" i="14"/>
  <c r="AB4475" i="14"/>
  <c r="Z4475" i="14"/>
  <c r="AA4475" i="14"/>
  <c r="AE4475" i="14"/>
  <c r="AB1023" i="14"/>
  <c r="Z1023" i="14"/>
  <c r="AA1023" i="14"/>
  <c r="AE1023" i="14"/>
  <c r="AB4943" i="14"/>
  <c r="Z4943" i="14"/>
  <c r="AA4943" i="14"/>
  <c r="AE4943" i="14"/>
  <c r="AE5502" i="14"/>
  <c r="Z5502" i="14"/>
  <c r="AA5502" i="14"/>
  <c r="AB5502" i="14"/>
  <c r="AB4806" i="14"/>
  <c r="Z4806" i="14"/>
  <c r="AA4806" i="14"/>
  <c r="AE4806" i="14"/>
  <c r="AB4833" i="14"/>
  <c r="Z4833" i="14"/>
  <c r="AA4833" i="14"/>
  <c r="AE4833" i="14"/>
  <c r="AB5545" i="14"/>
  <c r="Z5545" i="14"/>
  <c r="AA5545" i="14"/>
  <c r="AE5545" i="14"/>
  <c r="AE1639" i="14"/>
  <c r="Z1639" i="14"/>
  <c r="AA1639" i="14"/>
  <c r="AB1639" i="14"/>
  <c r="AB2329" i="14"/>
  <c r="Z2329" i="14"/>
  <c r="AA2329" i="14"/>
  <c r="AE2329" i="14"/>
  <c r="AB1960" i="14"/>
  <c r="Z1960" i="14"/>
  <c r="AA1960" i="14"/>
  <c r="AE1960" i="14"/>
  <c r="AB2344" i="14"/>
  <c r="Z2344" i="14"/>
  <c r="AA2344" i="14"/>
  <c r="AE2344" i="14"/>
  <c r="AE2910" i="14"/>
  <c r="Z2910" i="14"/>
  <c r="AA2910" i="14"/>
  <c r="AB2910" i="14"/>
  <c r="AB3448" i="14"/>
  <c r="AE3448" i="14"/>
  <c r="AB4014" i="14"/>
  <c r="Z4014" i="14"/>
  <c r="AA4014" i="14"/>
  <c r="AE4014" i="14"/>
  <c r="AB926" i="14"/>
  <c r="Z926" i="14"/>
  <c r="AA926" i="14"/>
  <c r="AE926" i="14"/>
  <c r="AB834" i="14"/>
  <c r="Z834" i="14"/>
  <c r="AA834" i="14"/>
  <c r="AE834" i="14"/>
  <c r="AE2116" i="14"/>
  <c r="Z2116" i="14"/>
  <c r="AA2116" i="14"/>
  <c r="AB2116" i="14"/>
  <c r="AB3953" i="14"/>
  <c r="Z3953" i="14"/>
  <c r="AA3953" i="14"/>
  <c r="AE3953" i="14"/>
  <c r="AE3837" i="14"/>
  <c r="Z3837" i="14"/>
  <c r="AA3837" i="14"/>
  <c r="AB3837" i="14"/>
  <c r="AB1588" i="14"/>
  <c r="Z1588" i="14"/>
  <c r="AA1588" i="14"/>
  <c r="AE1588" i="14"/>
  <c r="AE5177" i="14"/>
  <c r="Z5177" i="14"/>
  <c r="AA5177" i="14"/>
  <c r="AB5177" i="14"/>
  <c r="AB943" i="14"/>
  <c r="Z943" i="14"/>
  <c r="AA943" i="14"/>
  <c r="AE943" i="14"/>
  <c r="AE1450" i="14"/>
  <c r="Z1450" i="14"/>
  <c r="AA1450" i="14"/>
  <c r="AB1450" i="14"/>
  <c r="AB3821" i="14"/>
  <c r="Z3821" i="14"/>
  <c r="AA3821" i="14"/>
  <c r="AE3821" i="14"/>
  <c r="AE2410" i="14"/>
  <c r="Z2410" i="14"/>
  <c r="AA2410" i="14"/>
  <c r="AB2410" i="14"/>
  <c r="AB5641" i="14"/>
  <c r="Z5641" i="14"/>
  <c r="AA5641" i="14"/>
  <c r="AE5641" i="14"/>
  <c r="AE5309" i="14"/>
  <c r="Z5309" i="14"/>
  <c r="AA5309" i="14"/>
  <c r="AB5309" i="14"/>
  <c r="AB2612" i="14"/>
  <c r="Z2612" i="14"/>
  <c r="AA2612" i="14"/>
  <c r="AE2612" i="14"/>
  <c r="AE3368" i="14"/>
  <c r="Z3368" i="14"/>
  <c r="AA3368" i="14"/>
  <c r="AB3368" i="14"/>
  <c r="AE1800" i="14"/>
  <c r="Z1800" i="14"/>
  <c r="AA1800" i="14"/>
  <c r="AB1800" i="14"/>
  <c r="AB5206" i="14"/>
  <c r="Z5206" i="14"/>
  <c r="AA5206" i="14"/>
  <c r="AE5206" i="14"/>
  <c r="AB3460" i="14"/>
  <c r="Z3460" i="14"/>
  <c r="AA3460" i="14"/>
  <c r="AE3460" i="14"/>
  <c r="AB4455" i="14"/>
  <c r="Z4455" i="14"/>
  <c r="AA4455" i="14"/>
  <c r="AE4455" i="14"/>
  <c r="AB2980" i="14"/>
  <c r="Z2980" i="14"/>
  <c r="AA2980" i="14"/>
  <c r="AE2980" i="14"/>
  <c r="AE4706" i="14"/>
  <c r="Z4706" i="14"/>
  <c r="AA4706" i="14"/>
  <c r="AB4706" i="14"/>
  <c r="AB1355" i="14"/>
  <c r="Z1355" i="14"/>
  <c r="AA1355" i="14"/>
  <c r="AE1355" i="14"/>
  <c r="AE783" i="14"/>
  <c r="Z783" i="14"/>
  <c r="AA783" i="14"/>
  <c r="AB783" i="14"/>
  <c r="AB2072" i="14"/>
  <c r="Z2072" i="14"/>
  <c r="AA2072" i="14"/>
  <c r="AE2072" i="14"/>
  <c r="AB5215" i="14"/>
  <c r="Z5215" i="14"/>
  <c r="AA5215" i="14"/>
  <c r="AE5215" i="14"/>
  <c r="AB2524" i="14"/>
  <c r="Z2524" i="14"/>
  <c r="AA2524" i="14"/>
  <c r="AE2524" i="14"/>
  <c r="AE1246" i="14"/>
  <c r="Z1246" i="14"/>
  <c r="AA1246" i="14"/>
  <c r="AB1246" i="14"/>
  <c r="AB2421" i="14"/>
  <c r="Z2421" i="14"/>
  <c r="AA2421" i="14"/>
  <c r="AE2421" i="14"/>
  <c r="AB2287" i="14"/>
  <c r="Z2287" i="14"/>
  <c r="AA2287" i="14"/>
  <c r="AE2287" i="14"/>
  <c r="AB645" i="14"/>
  <c r="Z645" i="14"/>
  <c r="AA645" i="14"/>
  <c r="AE645" i="14"/>
  <c r="AB1487" i="14"/>
  <c r="Z1487" i="14"/>
  <c r="AA1487" i="14"/>
  <c r="AE1487" i="14"/>
  <c r="AB3918" i="14"/>
  <c r="AE3918" i="14"/>
  <c r="Z379" i="14"/>
  <c r="Z3930" i="14"/>
  <c r="AB1071" i="14"/>
  <c r="Z1071" i="14"/>
  <c r="AA1071" i="14"/>
  <c r="AE1071" i="14"/>
  <c r="AB4562" i="14"/>
  <c r="Z4562" i="14"/>
  <c r="AA4562" i="14"/>
  <c r="AE4562" i="14"/>
  <c r="AE886" i="14"/>
  <c r="Z886" i="14"/>
  <c r="AA886" i="14"/>
  <c r="AB886" i="14"/>
  <c r="AG1430" i="14"/>
  <c r="AA77" i="14"/>
  <c r="AG4709" i="14"/>
  <c r="Z4709" i="14"/>
  <c r="AA4709" i="14"/>
  <c r="AG2085" i="14"/>
  <c r="AB1656" i="14"/>
  <c r="Z1656" i="14"/>
  <c r="AA1656" i="14"/>
  <c r="AE1656" i="14"/>
  <c r="AB3887" i="14"/>
  <c r="Z3887" i="14"/>
  <c r="AA3887" i="14"/>
  <c r="AE3887" i="14"/>
  <c r="AE5277" i="14"/>
  <c r="Z5277" i="14"/>
  <c r="AA5277" i="14"/>
  <c r="AB5277" i="14"/>
  <c r="AB2162" i="14"/>
  <c r="Z2162" i="14"/>
  <c r="AA2162" i="14"/>
  <c r="AE2162" i="14"/>
  <c r="AE2475" i="14"/>
  <c r="Z2475" i="14"/>
  <c r="AA2475" i="14"/>
  <c r="AB2475" i="14"/>
  <c r="AB2065" i="14"/>
  <c r="Z2065" i="14"/>
  <c r="AA2065" i="14"/>
  <c r="AE2065" i="14"/>
  <c r="AB3978" i="14"/>
  <c r="Z3978" i="14"/>
  <c r="AA3978" i="14"/>
  <c r="AE3978" i="14"/>
  <c r="AE4423" i="14"/>
  <c r="Z4423" i="14"/>
  <c r="AA4423" i="14"/>
  <c r="AB4423" i="14"/>
  <c r="AB1474" i="14"/>
  <c r="Z1474" i="14"/>
  <c r="AA1474" i="14"/>
  <c r="AE1474" i="14"/>
  <c r="AE4437" i="14"/>
  <c r="Z4437" i="14"/>
  <c r="AA4437" i="14"/>
  <c r="AB4437" i="14"/>
  <c r="AB3181" i="14"/>
  <c r="Z3181" i="14"/>
  <c r="AA3181" i="14"/>
  <c r="AE3181" i="14"/>
  <c r="AB5409" i="14"/>
  <c r="Z5409" i="14"/>
  <c r="AA5409" i="14"/>
  <c r="AE5409" i="14"/>
  <c r="AE5029" i="14"/>
  <c r="Z5029" i="14"/>
  <c r="AA5029" i="14"/>
  <c r="AB5029" i="14"/>
  <c r="AB1095" i="14"/>
  <c r="Z1095" i="14"/>
  <c r="AA1095" i="14"/>
  <c r="AE1095" i="14"/>
  <c r="AE455" i="14"/>
  <c r="Z455" i="14"/>
  <c r="AA455" i="14"/>
  <c r="AB455" i="14"/>
  <c r="AB1701" i="14"/>
  <c r="Z1701" i="14"/>
  <c r="AA1701" i="14"/>
  <c r="AE1701" i="14"/>
  <c r="AG4326" i="14"/>
  <c r="Z4326" i="14"/>
  <c r="AA4326" i="14"/>
  <c r="AB3877" i="14"/>
  <c r="Z3877" i="14"/>
  <c r="AA3877" i="14"/>
  <c r="AE3877" i="14"/>
  <c r="AB3372" i="14"/>
  <c r="Z3372" i="14"/>
  <c r="AA3372" i="14"/>
  <c r="AE3372" i="14"/>
  <c r="AB1952" i="14"/>
  <c r="Z1952" i="14"/>
  <c r="AA1952" i="14"/>
  <c r="AE1952" i="14"/>
  <c r="AE1278" i="14"/>
  <c r="Z1278" i="14"/>
  <c r="AA1278" i="14"/>
  <c r="AB1278" i="14"/>
  <c r="AE3144" i="14"/>
  <c r="Z3144" i="14"/>
  <c r="AA3144" i="14"/>
  <c r="AB3144" i="14"/>
  <c r="AB557" i="14"/>
  <c r="Z557" i="14"/>
  <c r="AA557" i="14"/>
  <c r="AE557" i="14"/>
  <c r="AE2932" i="14"/>
  <c r="Z2932" i="14"/>
  <c r="AA2932" i="14"/>
  <c r="AB2932" i="14"/>
  <c r="AB5067" i="14"/>
  <c r="Z5067" i="14"/>
  <c r="AA5067" i="14"/>
  <c r="AE5067" i="14"/>
  <c r="AE1315" i="14"/>
  <c r="Z1315" i="14"/>
  <c r="AA1315" i="14"/>
  <c r="AB1315" i="14"/>
  <c r="AB4158" i="14"/>
  <c r="Z4158" i="14"/>
  <c r="AA4158" i="14"/>
  <c r="AE4158" i="14"/>
  <c r="AB450" i="14"/>
  <c r="Z450" i="14"/>
  <c r="AA450" i="14"/>
  <c r="AE450" i="14"/>
  <c r="AE1137" i="14"/>
  <c r="Z1137" i="14"/>
  <c r="AA1137" i="14"/>
  <c r="AB1137" i="14"/>
  <c r="AB2396" i="14"/>
  <c r="Z2396" i="14"/>
  <c r="AA2396" i="14"/>
  <c r="AE2396" i="14"/>
  <c r="AB751" i="14"/>
  <c r="Z751" i="14"/>
  <c r="AA751" i="14"/>
  <c r="AE751" i="14"/>
  <c r="AB481" i="14"/>
  <c r="Z481" i="14"/>
  <c r="AA481" i="14"/>
  <c r="AE481" i="14"/>
  <c r="AE5244" i="14"/>
  <c r="Z5244" i="14"/>
  <c r="AA5244" i="14"/>
  <c r="AB5244" i="14"/>
  <c r="AE2187" i="14"/>
  <c r="Z2187" i="14"/>
  <c r="AA2187" i="14"/>
  <c r="AB2187" i="14"/>
  <c r="AE5745" i="14"/>
  <c r="Z5745" i="14"/>
  <c r="AA5745" i="14"/>
  <c r="AB5745" i="14"/>
  <c r="AB4645" i="14"/>
  <c r="Z4645" i="14"/>
  <c r="AA4645" i="14"/>
  <c r="AE4645" i="14"/>
  <c r="AB5689" i="14"/>
  <c r="Z5689" i="14"/>
  <c r="AA5689" i="14"/>
  <c r="AE5689" i="14"/>
  <c r="AB486" i="14"/>
  <c r="Z486" i="14"/>
  <c r="AA486" i="14"/>
  <c r="AE486" i="14"/>
  <c r="AB1715" i="14"/>
  <c r="Z1715" i="14"/>
  <c r="AA1715" i="14"/>
  <c r="AE1715" i="14"/>
  <c r="AB1425" i="14"/>
  <c r="Z1425" i="14"/>
  <c r="AA1425" i="14"/>
  <c r="AE1425" i="14"/>
  <c r="AE2242" i="14"/>
  <c r="Z2242" i="14"/>
  <c r="AA2242" i="14"/>
  <c r="AB2242" i="14"/>
  <c r="AE1367" i="14"/>
  <c r="Z1367" i="14"/>
  <c r="AA1367" i="14"/>
  <c r="AB1367" i="14"/>
  <c r="AB5089" i="14"/>
  <c r="Z5089" i="14"/>
  <c r="AA5089" i="14"/>
  <c r="AE5089" i="14"/>
  <c r="AE3757" i="14"/>
  <c r="Z3757" i="14"/>
  <c r="AA3757" i="14"/>
  <c r="AB3757" i="14"/>
  <c r="AB1193" i="14"/>
  <c r="Z1193" i="14"/>
  <c r="AA1193" i="14"/>
  <c r="AE1193" i="14"/>
  <c r="AG5588" i="14"/>
  <c r="AE1685" i="14"/>
  <c r="AB1685" i="14"/>
  <c r="AE354" i="14"/>
  <c r="Z354" i="14"/>
  <c r="AA354" i="14"/>
  <c r="AB354" i="14"/>
  <c r="AB5041" i="14"/>
  <c r="Z5041" i="14"/>
  <c r="AA5041" i="14"/>
  <c r="AE5041" i="14"/>
  <c r="AE4464" i="14"/>
  <c r="Z4464" i="14"/>
  <c r="AA4464" i="14"/>
  <c r="AB4464" i="14"/>
  <c r="AB5003" i="14"/>
  <c r="Z5003" i="14"/>
  <c r="AA5003" i="14"/>
  <c r="AE5003" i="14"/>
  <c r="AE4162" i="14"/>
  <c r="Z4162" i="14"/>
  <c r="AA4162" i="14"/>
  <c r="AB4162" i="14"/>
  <c r="AG4731" i="14"/>
  <c r="Z4731" i="14"/>
  <c r="AA4731" i="14"/>
  <c r="AE1329" i="14"/>
  <c r="AB1329" i="14"/>
  <c r="AE1965" i="14"/>
  <c r="Z1965" i="14"/>
  <c r="AA1965" i="14"/>
  <c r="AB1965" i="14"/>
  <c r="AE4051" i="14"/>
  <c r="Z4051" i="14"/>
  <c r="AA4051" i="14"/>
  <c r="AB4051" i="14"/>
  <c r="AE1783" i="14"/>
  <c r="Z1783" i="14"/>
  <c r="AA1783" i="14"/>
  <c r="AB1783" i="14"/>
  <c r="AB4396" i="14"/>
  <c r="Z4396" i="14"/>
  <c r="AA4396" i="14"/>
  <c r="AE4396" i="14"/>
  <c r="AB2251" i="14"/>
  <c r="Z2251" i="14"/>
  <c r="AA2251" i="14"/>
  <c r="AE2251" i="14"/>
  <c r="AB1973" i="14"/>
  <c r="Z1973" i="14"/>
  <c r="AA1973" i="14"/>
  <c r="AE1973" i="14"/>
  <c r="AB5784" i="14"/>
  <c r="Z5784" i="14"/>
  <c r="AA5784" i="14"/>
  <c r="AE5784" i="14"/>
  <c r="AB2860" i="14"/>
  <c r="AE2860" i="14"/>
  <c r="AG3935" i="14"/>
  <c r="AG5663" i="14"/>
  <c r="Z5663" i="14"/>
  <c r="AA5663" i="14"/>
  <c r="AG1794" i="14"/>
  <c r="Z1794" i="14"/>
  <c r="AA1794" i="14"/>
  <c r="AG2336" i="14"/>
  <c r="AG3545" i="14"/>
  <c r="AB4955" i="14"/>
  <c r="AE4955" i="14"/>
  <c r="AE3283" i="14"/>
  <c r="AB3283" i="14"/>
  <c r="AG4875" i="14"/>
  <c r="AG4271" i="14"/>
  <c r="AG5024" i="14"/>
  <c r="AG1990" i="14"/>
  <c r="AG4715" i="14"/>
  <c r="AA3674" i="14"/>
  <c r="Z3674" i="14"/>
  <c r="AG3674" i="14"/>
  <c r="AA3481" i="14"/>
  <c r="Z3481" i="14"/>
  <c r="AG3481" i="14"/>
  <c r="AA3507" i="14"/>
  <c r="Z3507" i="14"/>
  <c r="AG3507" i="14"/>
  <c r="AB2570" i="14"/>
  <c r="Z2570" i="14"/>
  <c r="AA2570" i="14"/>
  <c r="AE2570" i="14"/>
  <c r="AE4652" i="14"/>
  <c r="Z4652" i="14"/>
  <c r="AA4652" i="14"/>
  <c r="AB4652" i="14"/>
  <c r="AE1617" i="14"/>
  <c r="Z1617" i="14"/>
  <c r="AA1617" i="14"/>
  <c r="AB1617" i="14"/>
  <c r="AB1679" i="14"/>
  <c r="Z1679" i="14"/>
  <c r="AA1679" i="14"/>
  <c r="AE1679" i="14"/>
  <c r="AB2051" i="14"/>
  <c r="Z2051" i="14"/>
  <c r="AA2051" i="14"/>
  <c r="AE2051" i="14"/>
  <c r="AB2543" i="14"/>
  <c r="AE2543" i="14"/>
  <c r="AA4347" i="14"/>
  <c r="Z4347" i="14"/>
  <c r="AG4347" i="14"/>
  <c r="AB3547" i="14"/>
  <c r="AE3547" i="14"/>
  <c r="AG2400" i="14"/>
  <c r="Z2400" i="14"/>
  <c r="AA2400" i="14"/>
  <c r="AA2016" i="14"/>
  <c r="Z2016" i="14"/>
  <c r="AG2016" i="14"/>
  <c r="AB1339" i="14"/>
  <c r="AE1339" i="14"/>
  <c r="AB1672" i="14"/>
  <c r="Z1672" i="14"/>
  <c r="AA1672" i="14"/>
  <c r="AE1672" i="14"/>
  <c r="AE2621" i="14"/>
  <c r="AB2621" i="14"/>
  <c r="AE5509" i="14"/>
  <c r="Z5509" i="14"/>
  <c r="AA5509" i="14"/>
  <c r="AB5509" i="14"/>
  <c r="AE5414" i="14"/>
  <c r="Z5414" i="14"/>
  <c r="AA5414" i="14"/>
  <c r="AB5414" i="14"/>
  <c r="AB477" i="14"/>
  <c r="Z477" i="14"/>
  <c r="AA477" i="14"/>
  <c r="AE477" i="14"/>
  <c r="AB1048" i="14"/>
  <c r="Z1048" i="14"/>
  <c r="AA1048" i="14"/>
  <c r="AE1048" i="14"/>
  <c r="AE1889" i="14"/>
  <c r="Z1889" i="14"/>
  <c r="AA1889" i="14"/>
  <c r="AB1889" i="14"/>
  <c r="AB3965" i="14"/>
  <c r="Z3965" i="14"/>
  <c r="AA3965" i="14"/>
  <c r="AE3965" i="14"/>
  <c r="AB918" i="14"/>
  <c r="Z918" i="14"/>
  <c r="AA918" i="14"/>
  <c r="AE918" i="14"/>
  <c r="AE3619" i="14"/>
  <c r="Z3619" i="14"/>
  <c r="AA3619" i="14"/>
  <c r="AB3619" i="14"/>
  <c r="AE2009" i="14"/>
  <c r="Z2009" i="14"/>
  <c r="AA2009" i="14"/>
  <c r="AB2009" i="14"/>
  <c r="AB1174" i="14"/>
  <c r="Z1174" i="14"/>
  <c r="AA1174" i="14"/>
  <c r="AE1174" i="14"/>
  <c r="AB2940" i="14"/>
  <c r="Z2940" i="14"/>
  <c r="AA2940" i="14"/>
  <c r="AE2940" i="14"/>
  <c r="AB4399" i="14"/>
  <c r="Z4399" i="14"/>
  <c r="AA4399" i="14"/>
  <c r="AE4399" i="14"/>
  <c r="AB3766" i="14"/>
  <c r="Z3766" i="14"/>
  <c r="AA3766" i="14"/>
  <c r="AE3766" i="14"/>
  <c r="AE3900" i="14"/>
  <c r="Z3900" i="14"/>
  <c r="AA3900" i="14"/>
  <c r="AB3900" i="14"/>
  <c r="AE4893" i="14"/>
  <c r="Z4893" i="14"/>
  <c r="AA4893" i="14"/>
  <c r="AB4893" i="14"/>
  <c r="AB5231" i="14"/>
  <c r="Z5231" i="14"/>
  <c r="AA5231" i="14"/>
  <c r="AE5231" i="14"/>
  <c r="AE4556" i="14"/>
  <c r="Z4556" i="14"/>
  <c r="AA4556" i="14"/>
  <c r="AB4556" i="14"/>
  <c r="AE5298" i="14"/>
  <c r="Z5298" i="14"/>
  <c r="AA5298" i="14"/>
  <c r="AB5298" i="14"/>
  <c r="AE2761" i="14"/>
  <c r="Z2761" i="14"/>
  <c r="AA2761" i="14"/>
  <c r="AB2761" i="14"/>
  <c r="AE4465" i="14"/>
  <c r="Z4465" i="14"/>
  <c r="AA4465" i="14"/>
  <c r="AB4465" i="14"/>
  <c r="AE4984" i="14"/>
  <c r="Z4984" i="14"/>
  <c r="AA4984" i="14"/>
  <c r="AB4984" i="14"/>
  <c r="AE3885" i="14"/>
  <c r="Z3885" i="14"/>
  <c r="AA3885" i="14"/>
  <c r="AB3885" i="14"/>
  <c r="AE3315" i="14"/>
  <c r="Z3315" i="14"/>
  <c r="AA3315" i="14"/>
  <c r="AB3315" i="14"/>
  <c r="AE1500" i="14"/>
  <c r="Z1500" i="14"/>
  <c r="AA1500" i="14"/>
  <c r="AB1500" i="14"/>
  <c r="AE3222" i="14"/>
  <c r="Z3222" i="14"/>
  <c r="AA3222" i="14"/>
  <c r="AB3222" i="14"/>
  <c r="AB1885" i="14"/>
  <c r="Z1885" i="14"/>
  <c r="AA1885" i="14"/>
  <c r="AE1885" i="14"/>
  <c r="AE5775" i="14"/>
  <c r="Z5775" i="14"/>
  <c r="AA5775" i="14"/>
  <c r="AB5775" i="14"/>
  <c r="AB2111" i="14"/>
  <c r="Z2111" i="14"/>
  <c r="AA2111" i="14"/>
  <c r="AE2111" i="14"/>
  <c r="AB1667" i="14"/>
  <c r="Z1667" i="14"/>
  <c r="AA1667" i="14"/>
  <c r="AE1667" i="14"/>
  <c r="AB5728" i="14"/>
  <c r="Z5728" i="14"/>
  <c r="AA5728" i="14"/>
  <c r="AE5728" i="14"/>
  <c r="AB4929" i="14"/>
  <c r="Z4929" i="14"/>
  <c r="AA4929" i="14"/>
  <c r="AE4929" i="14"/>
  <c r="AB3786" i="14"/>
  <c r="Z3786" i="14"/>
  <c r="AA3786" i="14"/>
  <c r="AE3786" i="14"/>
  <c r="AB5212" i="14"/>
  <c r="Z5212" i="14"/>
  <c r="AA5212" i="14"/>
  <c r="AE5212" i="14"/>
  <c r="AB532" i="14"/>
  <c r="Z532" i="14"/>
  <c r="AA532" i="14"/>
  <c r="AE532" i="14"/>
  <c r="AE4541" i="14"/>
  <c r="Z4541" i="14"/>
  <c r="AA4541" i="14"/>
  <c r="AB4541" i="14"/>
  <c r="AB1243" i="14"/>
  <c r="Z1243" i="14"/>
  <c r="AA1243" i="14"/>
  <c r="AE1243" i="14"/>
  <c r="AE5660" i="14"/>
  <c r="Z5660" i="14"/>
  <c r="AA5660" i="14"/>
  <c r="AB5660" i="14"/>
  <c r="AE5711" i="14"/>
  <c r="Z5711" i="14"/>
  <c r="AA5711" i="14"/>
  <c r="AB5711" i="14"/>
  <c r="AB4654" i="14"/>
  <c r="Z4654" i="14"/>
  <c r="AA4654" i="14"/>
  <c r="AE4654" i="14"/>
  <c r="AB1117" i="14"/>
  <c r="Z1117" i="14"/>
  <c r="AA1117" i="14"/>
  <c r="AE1117" i="14"/>
  <c r="AE543" i="14"/>
  <c r="Z543" i="14"/>
  <c r="AA543" i="14"/>
  <c r="AB543" i="14"/>
  <c r="AE1265" i="14"/>
  <c r="Z1265" i="14"/>
  <c r="AA1265" i="14"/>
  <c r="AB1265" i="14"/>
  <c r="AB5301" i="14"/>
  <c r="Z5301" i="14"/>
  <c r="AA5301" i="14"/>
  <c r="AE5301" i="14"/>
  <c r="AB2977" i="14"/>
  <c r="Z2977" i="14"/>
  <c r="AA2977" i="14"/>
  <c r="AE2977" i="14"/>
  <c r="AE1852" i="14"/>
  <c r="Z1852" i="14"/>
  <c r="AA1852" i="14"/>
  <c r="AB1852" i="14"/>
  <c r="AE3277" i="14"/>
  <c r="Z3277" i="14"/>
  <c r="AA3277" i="14"/>
  <c r="AB3277" i="14"/>
  <c r="AE5289" i="14"/>
  <c r="Z5289" i="14"/>
  <c r="AA5289" i="14"/>
  <c r="AB5289" i="14"/>
  <c r="AB2249" i="14"/>
  <c r="Z2249" i="14"/>
  <c r="AA2249" i="14"/>
  <c r="AE2249" i="14"/>
  <c r="AE4071" i="14"/>
  <c r="Z4071" i="14"/>
  <c r="AA4071" i="14"/>
  <c r="AB4071" i="14"/>
  <c r="AE1134" i="14"/>
  <c r="Z1134" i="14"/>
  <c r="AA1134" i="14"/>
  <c r="AB1134" i="14"/>
  <c r="AE763" i="14"/>
  <c r="Z763" i="14"/>
  <c r="AA763" i="14"/>
  <c r="AB763" i="14"/>
  <c r="AB1536" i="14"/>
  <c r="Z1536" i="14"/>
  <c r="AA1536" i="14"/>
  <c r="AE1536" i="14"/>
  <c r="AE934" i="14"/>
  <c r="Z934" i="14"/>
  <c r="AA934" i="14"/>
  <c r="AB934" i="14"/>
  <c r="AB1035" i="14"/>
  <c r="Z1035" i="14"/>
  <c r="AA1035" i="14"/>
  <c r="AE1035" i="14"/>
  <c r="AE5101" i="14"/>
  <c r="Z5101" i="14"/>
  <c r="AA5101" i="14"/>
  <c r="AB5101" i="14"/>
  <c r="AE5217" i="14"/>
  <c r="Z5217" i="14"/>
  <c r="AA5217" i="14"/>
  <c r="AB5217" i="14"/>
  <c r="AE3878" i="14"/>
  <c r="Z3878" i="14"/>
  <c r="AA3878" i="14"/>
  <c r="AB3878" i="14"/>
  <c r="AE5431" i="14"/>
  <c r="Z5431" i="14"/>
  <c r="AA5431" i="14"/>
  <c r="AB5431" i="14"/>
  <c r="AE1884" i="14"/>
  <c r="Z1884" i="14"/>
  <c r="AA1884" i="14"/>
  <c r="AB1884" i="14"/>
  <c r="AE3217" i="14"/>
  <c r="Z3217" i="14"/>
  <c r="AA3217" i="14"/>
  <c r="AB3217" i="14"/>
  <c r="AE3913" i="14"/>
  <c r="Z3913" i="14"/>
  <c r="AA3913" i="14"/>
  <c r="AB3913" i="14"/>
  <c r="AB1153" i="14"/>
  <c r="Z1153" i="14"/>
  <c r="AA1153" i="14"/>
  <c r="AE1153" i="14"/>
  <c r="AB2549" i="14"/>
  <c r="Z2549" i="14"/>
  <c r="AA2549" i="14"/>
  <c r="AE2549" i="14"/>
  <c r="AB3571" i="14"/>
  <c r="Z3571" i="14"/>
  <c r="AA3571" i="14"/>
  <c r="AE3571" i="14"/>
  <c r="AE1306" i="14"/>
  <c r="Z1306" i="14"/>
  <c r="AA1306" i="14"/>
  <c r="AB1306" i="14"/>
  <c r="AB2337" i="14"/>
  <c r="Z2337" i="14"/>
  <c r="AA2337" i="14"/>
  <c r="AE2337" i="14"/>
  <c r="AB2026" i="14"/>
  <c r="Z2026" i="14"/>
  <c r="AA2026" i="14"/>
  <c r="AE2026" i="14"/>
  <c r="AB769" i="14"/>
  <c r="AE769" i="14"/>
  <c r="AA1957" i="14"/>
  <c r="Z1957" i="14"/>
  <c r="AG1957" i="14"/>
  <c r="AE850" i="14"/>
  <c r="AB850" i="14"/>
  <c r="AG529" i="14"/>
  <c r="AB3687" i="14"/>
  <c r="AE3687" i="14"/>
  <c r="AE2930" i="14"/>
  <c r="Z2930" i="14"/>
  <c r="AA2930" i="14"/>
  <c r="AB2930" i="14"/>
  <c r="AB385" i="14"/>
  <c r="Z385" i="14"/>
  <c r="AA385" i="14"/>
  <c r="AE385" i="14"/>
  <c r="AB758" i="14"/>
  <c r="Z758" i="14"/>
  <c r="AA758" i="14"/>
  <c r="AE758" i="14"/>
  <c r="AB4940" i="14"/>
  <c r="Z4940" i="14"/>
  <c r="AA4940" i="14"/>
  <c r="AE4940" i="14"/>
  <c r="AB2493" i="14"/>
  <c r="Z2493" i="14"/>
  <c r="AA2493" i="14"/>
  <c r="AE2493" i="14"/>
  <c r="AE3866" i="14"/>
  <c r="AB3866" i="14"/>
  <c r="AB1241" i="14"/>
  <c r="Z1241" i="14"/>
  <c r="AA1241" i="14"/>
  <c r="AE1241" i="14"/>
  <c r="AB2382" i="14"/>
  <c r="Z2382" i="14"/>
  <c r="AA2382" i="14"/>
  <c r="AE2382" i="14"/>
  <c r="AB4207" i="14"/>
  <c r="AE4207" i="14"/>
  <c r="AB3037" i="14"/>
  <c r="Z3037" i="14"/>
  <c r="AA3037" i="14"/>
  <c r="AE3037" i="14"/>
  <c r="AE1878" i="14"/>
  <c r="Z1878" i="14"/>
  <c r="AA1878" i="14"/>
  <c r="AB1878" i="14"/>
  <c r="AE2948" i="14"/>
  <c r="Z2948" i="14"/>
  <c r="AA2948" i="14"/>
  <c r="AB2948" i="14"/>
  <c r="AE2724" i="14"/>
  <c r="Z2724" i="14"/>
  <c r="AA2724" i="14"/>
  <c r="AB2724" i="14"/>
  <c r="AE5276" i="14"/>
  <c r="Z5276" i="14"/>
  <c r="AA5276" i="14"/>
  <c r="AB5276" i="14"/>
  <c r="AE3597" i="14"/>
  <c r="Z3597" i="14"/>
  <c r="AA3597" i="14"/>
  <c r="AB3597" i="14"/>
  <c r="AE637" i="14"/>
  <c r="Z637" i="14"/>
  <c r="AA637" i="14"/>
  <c r="AB637" i="14"/>
  <c r="AE5582" i="14"/>
  <c r="Z5582" i="14"/>
  <c r="AA5582" i="14"/>
  <c r="AB5582" i="14"/>
  <c r="AE3700" i="14"/>
  <c r="Z3700" i="14"/>
  <c r="AA3700" i="14"/>
  <c r="AB3700" i="14"/>
  <c r="AB2057" i="14"/>
  <c r="Z2057" i="14"/>
  <c r="AA2057" i="14"/>
  <c r="AE2057" i="14"/>
  <c r="AE1791" i="14"/>
  <c r="Z1791" i="14"/>
  <c r="AA1791" i="14"/>
  <c r="AB1791" i="14"/>
  <c r="AB5178" i="14"/>
  <c r="Z5178" i="14"/>
  <c r="AA5178" i="14"/>
  <c r="AE5178" i="14"/>
  <c r="AE4040" i="14"/>
  <c r="Z4040" i="14"/>
  <c r="AA4040" i="14"/>
  <c r="AB4040" i="14"/>
  <c r="AB3178" i="14"/>
  <c r="Z3178" i="14"/>
  <c r="AA3178" i="14"/>
  <c r="AE3178" i="14"/>
  <c r="AE3963" i="14"/>
  <c r="Z3963" i="14"/>
  <c r="AA3963" i="14"/>
  <c r="AB3963" i="14"/>
  <c r="AB1881" i="14"/>
  <c r="Z1881" i="14"/>
  <c r="AA1881" i="14"/>
  <c r="AE1881" i="14"/>
  <c r="AE3421" i="14"/>
  <c r="Z3421" i="14"/>
  <c r="AA3421" i="14"/>
  <c r="AB3421" i="14"/>
  <c r="AB5661" i="14"/>
  <c r="Z5661" i="14"/>
  <c r="AA5661" i="14"/>
  <c r="AE5661" i="14"/>
  <c r="AB1191" i="14"/>
  <c r="Z1191" i="14"/>
  <c r="AA1191" i="14"/>
  <c r="AE1191" i="14"/>
  <c r="AB3545" i="14"/>
  <c r="Z3545" i="14"/>
  <c r="AA3545" i="14"/>
  <c r="AE3545" i="14"/>
  <c r="AE4871" i="14"/>
  <c r="Z4871" i="14"/>
  <c r="AA4871" i="14"/>
  <c r="AB4871" i="14"/>
  <c r="AE965" i="14"/>
  <c r="Z965" i="14"/>
  <c r="AA965" i="14"/>
  <c r="AB965" i="14"/>
  <c r="AE2660" i="14"/>
  <c r="Z2660" i="14"/>
  <c r="AA2660" i="14"/>
  <c r="AB2660" i="14"/>
  <c r="AB1799" i="14"/>
  <c r="Z1799" i="14"/>
  <c r="AA1799" i="14"/>
  <c r="AE1799" i="14"/>
  <c r="AE2175" i="14"/>
  <c r="Z2175" i="14"/>
  <c r="AA2175" i="14"/>
  <c r="AB2175" i="14"/>
  <c r="AE1301" i="14"/>
  <c r="Z1301" i="14"/>
  <c r="AA1301" i="14"/>
  <c r="AB1301" i="14"/>
  <c r="AE5192" i="14"/>
  <c r="Z5192" i="14"/>
  <c r="AA5192" i="14"/>
  <c r="AB5192" i="14"/>
  <c r="AE3856" i="14"/>
  <c r="Z3856" i="14"/>
  <c r="AA3856" i="14"/>
  <c r="AB3856" i="14"/>
  <c r="AB3541" i="14"/>
  <c r="Z3541" i="14"/>
  <c r="AA3541" i="14"/>
  <c r="AE3541" i="14"/>
  <c r="AB2838" i="14"/>
  <c r="AE2838" i="14"/>
  <c r="AE4357" i="14"/>
  <c r="Z4357" i="14"/>
  <c r="AA4357" i="14"/>
  <c r="AB4357" i="14"/>
  <c r="AE3624" i="14"/>
  <c r="Z3624" i="14"/>
  <c r="AA3624" i="14"/>
  <c r="AB3624" i="14"/>
  <c r="AB2522" i="14"/>
  <c r="Z2522" i="14"/>
  <c r="AA2522" i="14"/>
  <c r="AE2522" i="14"/>
  <c r="AE5779" i="14"/>
  <c r="Z5779" i="14"/>
  <c r="AA5779" i="14"/>
  <c r="AB5779" i="14"/>
  <c r="AB1996" i="14"/>
  <c r="Z1996" i="14"/>
  <c r="AA1996" i="14"/>
  <c r="AE1996" i="14"/>
  <c r="AE504" i="14"/>
  <c r="Z504" i="14"/>
  <c r="AA504" i="14"/>
  <c r="AB504" i="14"/>
  <c r="AA2161" i="14"/>
  <c r="Z2161" i="14"/>
  <c r="AG2161" i="14"/>
  <c r="AE2721" i="14"/>
  <c r="AB2721" i="14"/>
  <c r="AG3749" i="14"/>
  <c r="AE1935" i="14"/>
  <c r="Z1935" i="14"/>
  <c r="AA1935" i="14"/>
  <c r="AB1935" i="14"/>
  <c r="AE3465" i="14"/>
  <c r="AB3465" i="14"/>
  <c r="AB735" i="14"/>
  <c r="AE735" i="14"/>
  <c r="AE5149" i="14"/>
  <c r="Z5149" i="14"/>
  <c r="AA5149" i="14"/>
  <c r="AB5149" i="14"/>
  <c r="AE5726" i="14"/>
  <c r="Z5726" i="14"/>
  <c r="AA5726" i="14"/>
  <c r="AB5726" i="14"/>
  <c r="AB1581" i="14"/>
  <c r="Z1581" i="14"/>
  <c r="AA1581" i="14"/>
  <c r="AE1581" i="14"/>
  <c r="AE1743" i="14"/>
  <c r="AB1743" i="14"/>
  <c r="AE4115" i="14"/>
  <c r="Z4115" i="14"/>
  <c r="AA4115" i="14"/>
  <c r="AB4115" i="14"/>
  <c r="AE5353" i="14"/>
  <c r="Z5353" i="14"/>
  <c r="AA5353" i="14"/>
  <c r="AB5353" i="14"/>
  <c r="AB3966" i="14"/>
  <c r="AE3966" i="14"/>
  <c r="AB3532" i="14"/>
  <c r="AE3532" i="14"/>
  <c r="AB2703" i="14"/>
  <c r="AE2703" i="14"/>
  <c r="AE4921" i="14"/>
  <c r="AB4921" i="14"/>
  <c r="AB3809" i="14"/>
  <c r="AE3809" i="14"/>
  <c r="AB1497" i="14"/>
  <c r="AE1497" i="14"/>
  <c r="AG702" i="14"/>
  <c r="AE1543" i="14"/>
  <c r="Z1543" i="14"/>
  <c r="AA1543" i="14"/>
  <c r="AB1543" i="14"/>
  <c r="AB4221" i="14"/>
  <c r="AE4221" i="14"/>
  <c r="AB596" i="14"/>
  <c r="Z596" i="14"/>
  <c r="AA596" i="14"/>
  <c r="AE596" i="14"/>
  <c r="AE2440" i="14"/>
  <c r="Z2440" i="14"/>
  <c r="AA2440" i="14"/>
  <c r="AB2440" i="14"/>
  <c r="AB526" i="14"/>
  <c r="Z526" i="14"/>
  <c r="AA526" i="14"/>
  <c r="AE526" i="14"/>
  <c r="AE3034" i="14"/>
  <c r="Z3034" i="14"/>
  <c r="AA3034" i="14"/>
  <c r="AB3034" i="14"/>
  <c r="AB1583" i="14"/>
  <c r="Z1583" i="14"/>
  <c r="AA1583" i="14"/>
  <c r="AE1583" i="14"/>
  <c r="AB1204" i="14"/>
  <c r="Z1204" i="14"/>
  <c r="AA1204" i="14"/>
  <c r="AE1204" i="14"/>
  <c r="AE1215" i="14"/>
  <c r="Z1215" i="14"/>
  <c r="AA1215" i="14"/>
  <c r="AB1215" i="14"/>
  <c r="AB4362" i="14"/>
  <c r="Z4362" i="14"/>
  <c r="AA4362" i="14"/>
  <c r="AE4362" i="14"/>
  <c r="AB1338" i="14"/>
  <c r="Z1338" i="14"/>
  <c r="AA1338" i="14"/>
  <c r="AE1338" i="14"/>
  <c r="AE3533" i="14"/>
  <c r="Z3533" i="14"/>
  <c r="AA3533" i="14"/>
  <c r="AB3533" i="14"/>
  <c r="AE4715" i="14"/>
  <c r="Z4715" i="14"/>
  <c r="AA4715" i="14"/>
  <c r="AB4715" i="14"/>
  <c r="AE5040" i="14"/>
  <c r="Z5040" i="14"/>
  <c r="AA5040" i="14"/>
  <c r="AB5040" i="14"/>
  <c r="AB4046" i="14"/>
  <c r="Z4046" i="14"/>
  <c r="AA4046" i="14"/>
  <c r="AE4046" i="14"/>
  <c r="AE1887" i="14"/>
  <c r="Z1887" i="14"/>
  <c r="AA1887" i="14"/>
  <c r="AB1887" i="14"/>
  <c r="AE1045" i="14"/>
  <c r="Z1045" i="14"/>
  <c r="AA1045" i="14"/>
  <c r="AB1045" i="14"/>
  <c r="AE3105" i="14"/>
  <c r="Z3105" i="14"/>
  <c r="AA3105" i="14"/>
  <c r="AB3105" i="14"/>
  <c r="AE3229" i="14"/>
  <c r="Z3229" i="14"/>
  <c r="AA3229" i="14"/>
  <c r="AB3229" i="14"/>
  <c r="AE4802" i="14"/>
  <c r="Z4802" i="14"/>
  <c r="AA4802" i="14"/>
  <c r="AB4802" i="14"/>
  <c r="AB4608" i="14"/>
  <c r="Z4608" i="14"/>
  <c r="AA4608" i="14"/>
  <c r="AE4608" i="14"/>
  <c r="AB4280" i="14"/>
  <c r="Z4280" i="14"/>
  <c r="AA4280" i="14"/>
  <c r="AE4280" i="14"/>
  <c r="AE753" i="14"/>
  <c r="Z753" i="14"/>
  <c r="AA753" i="14"/>
  <c r="AB753" i="14"/>
  <c r="AB547" i="14"/>
  <c r="Z547" i="14"/>
  <c r="AA547" i="14"/>
  <c r="AE547" i="14"/>
  <c r="AE1892" i="14"/>
  <c r="Z1892" i="14"/>
  <c r="AA1892" i="14"/>
  <c r="AB1892" i="14"/>
  <c r="AE990" i="14"/>
  <c r="Z990" i="14"/>
  <c r="AA990" i="14"/>
  <c r="AB990" i="14"/>
  <c r="AB5444" i="14"/>
  <c r="Z5444" i="14"/>
  <c r="AA5444" i="14"/>
  <c r="AE5444" i="14"/>
  <c r="AE2355" i="14"/>
  <c r="Z2355" i="14"/>
  <c r="AA2355" i="14"/>
  <c r="AB2355" i="14"/>
  <c r="AB1439" i="14"/>
  <c r="Z1439" i="14"/>
  <c r="AA1439" i="14"/>
  <c r="AE1439" i="14"/>
  <c r="AG4156" i="14"/>
  <c r="AG5553" i="14"/>
  <c r="AB1978" i="14"/>
  <c r="Z1978" i="14"/>
  <c r="AA1978" i="14"/>
  <c r="AE1978" i="14"/>
  <c r="AB4914" i="14"/>
  <c r="Z4914" i="14"/>
  <c r="AA4914" i="14"/>
  <c r="AE4914" i="14"/>
  <c r="AE5105" i="14"/>
  <c r="Z5105" i="14"/>
  <c r="AA5105" i="14"/>
  <c r="AB5105" i="14"/>
  <c r="AG2450" i="14"/>
  <c r="Z2450" i="14"/>
  <c r="AA2450" i="14"/>
  <c r="AE5772" i="14"/>
  <c r="Z5772" i="14"/>
  <c r="AA5772" i="14"/>
  <c r="AB5772" i="14"/>
  <c r="AG4955" i="14"/>
  <c r="Z4955" i="14"/>
  <c r="AA4955" i="14"/>
  <c r="AE3076" i="14"/>
  <c r="Z3076" i="14"/>
  <c r="AA3076" i="14"/>
  <c r="AB3076" i="14"/>
  <c r="AG4181" i="14"/>
  <c r="Z4181" i="14"/>
  <c r="AA4181" i="14"/>
  <c r="AG2268" i="14"/>
  <c r="AB4905" i="14"/>
  <c r="Z4905" i="14"/>
  <c r="AA4905" i="14"/>
  <c r="AE4905" i="14"/>
  <c r="AG2981" i="14"/>
  <c r="Z2981" i="14"/>
  <c r="AA2981" i="14"/>
  <c r="AA5087" i="14"/>
  <c r="Z5087" i="14"/>
  <c r="AG5087" i="14"/>
  <c r="AG5009" i="14"/>
  <c r="Z5009" i="14"/>
  <c r="AA5009" i="14"/>
  <c r="AA700" i="14"/>
  <c r="Z700" i="14"/>
  <c r="AG700" i="14"/>
  <c r="AA1037" i="14"/>
  <c r="Z1037" i="14"/>
  <c r="AG1037" i="14"/>
  <c r="AA2019" i="14"/>
  <c r="Z2019" i="14"/>
  <c r="AG2019" i="14"/>
  <c r="AA3647" i="14"/>
  <c r="Z3647" i="14"/>
  <c r="AG3647" i="14"/>
  <c r="AG4159" i="14"/>
  <c r="AG3270" i="14"/>
  <c r="Z3270" i="14"/>
  <c r="AA3270" i="14"/>
  <c r="AA1046" i="14"/>
  <c r="Z1046" i="14"/>
  <c r="AG1046" i="14"/>
  <c r="AA919" i="14"/>
  <c r="Z919" i="14"/>
  <c r="AG919" i="14"/>
  <c r="AE2854" i="14"/>
  <c r="Z2854" i="14"/>
  <c r="AA2854" i="14"/>
  <c r="AB2854" i="14"/>
  <c r="AG4583" i="14"/>
  <c r="AE2313" i="14"/>
  <c r="Z2313" i="14"/>
  <c r="AA2313" i="14"/>
  <c r="AB2313" i="14"/>
  <c r="AG5631" i="14"/>
  <c r="AG5152" i="14"/>
  <c r="Z5152" i="14"/>
  <c r="AA5152" i="14"/>
  <c r="AB3113" i="14"/>
  <c r="Z3113" i="14"/>
  <c r="AA3113" i="14"/>
  <c r="AE3113" i="14"/>
  <c r="AA4878" i="14"/>
  <c r="Z4878" i="14"/>
  <c r="AG4878" i="14"/>
  <c r="AG3722" i="14"/>
  <c r="AG5448" i="14"/>
  <c r="AG1858" i="14"/>
  <c r="AA5268" i="14"/>
  <c r="Z5268" i="14"/>
  <c r="AG5268" i="14"/>
  <c r="AG3758" i="14"/>
  <c r="AA3999" i="14"/>
  <c r="Z3999" i="14"/>
  <c r="AG3999" i="14"/>
  <c r="AG1510" i="14"/>
  <c r="Z1510" i="14"/>
  <c r="AA1510" i="14"/>
  <c r="AG5569" i="14"/>
  <c r="AA3692" i="14"/>
  <c r="Z3692" i="14"/>
  <c r="AG3692" i="14"/>
  <c r="AA3946" i="14"/>
  <c r="Z3946" i="14"/>
  <c r="AG3946" i="14"/>
  <c r="AG4818" i="14"/>
  <c r="AA5636" i="14"/>
  <c r="Z5636" i="14"/>
  <c r="AG5636" i="14"/>
  <c r="AA4135" i="14"/>
  <c r="Z4135" i="14"/>
  <c r="AG4135" i="14"/>
  <c r="AA4368" i="14"/>
  <c r="Z4368" i="14"/>
  <c r="AG4368" i="14"/>
  <c r="AG4870" i="14"/>
  <c r="Z4870" i="14"/>
  <c r="AA4870" i="14"/>
  <c r="AG1350" i="14"/>
  <c r="Z1350" i="14"/>
  <c r="AA1350" i="14"/>
  <c r="AA3021" i="14"/>
  <c r="Z3021" i="14"/>
  <c r="AG3021" i="14"/>
  <c r="AA3987" i="14"/>
  <c r="Z3987" i="14"/>
  <c r="AG3987" i="14"/>
  <c r="AA1263" i="14"/>
  <c r="Z1263" i="14"/>
  <c r="AG1263" i="14"/>
  <c r="AA2356" i="14"/>
  <c r="Z2356" i="14"/>
  <c r="AG2356" i="14"/>
  <c r="AA2365" i="14"/>
  <c r="Z2365" i="14"/>
  <c r="AG2365" i="14"/>
  <c r="AG589" i="14"/>
  <c r="Z589" i="14"/>
  <c r="AA589" i="14"/>
  <c r="AG5144" i="14"/>
  <c r="Z5144" i="14"/>
  <c r="AA5144" i="14"/>
  <c r="AG5593" i="14"/>
  <c r="AA1335" i="14"/>
  <c r="Z1335" i="14"/>
  <c r="AG1335" i="14"/>
  <c r="AG1007" i="14"/>
  <c r="Z1007" i="14"/>
  <c r="AA1007" i="14"/>
  <c r="AG1909" i="14"/>
  <c r="AA3718" i="14"/>
  <c r="Z3718" i="14"/>
  <c r="AG3718" i="14"/>
  <c r="AA476" i="14"/>
  <c r="Z476" i="14"/>
  <c r="AG476" i="14"/>
  <c r="AA418" i="14"/>
  <c r="Z418" i="14"/>
  <c r="AG418" i="14"/>
  <c r="AA3824" i="14"/>
  <c r="Z3824" i="14"/>
  <c r="AG3824" i="14"/>
  <c r="AG1771" i="14"/>
  <c r="Z1771" i="14"/>
  <c r="AA1771" i="14"/>
  <c r="AA3404" i="14"/>
  <c r="Z3404" i="14"/>
  <c r="AG3404" i="14"/>
  <c r="AG2860" i="14"/>
  <c r="Z2860" i="14"/>
  <c r="AA2860" i="14"/>
  <c r="AG2623" i="14"/>
  <c r="Z2623" i="14"/>
  <c r="AA2623" i="14"/>
  <c r="AA3689" i="14"/>
  <c r="Z3689" i="14"/>
  <c r="AG3689" i="14"/>
  <c r="AA3224" i="14"/>
  <c r="Z3224" i="14"/>
  <c r="AG3224" i="14"/>
  <c r="AG4861" i="14"/>
  <c r="Z4861" i="14"/>
  <c r="AA4861" i="14"/>
  <c r="AG1276" i="14"/>
  <c r="Z1276" i="14"/>
  <c r="AA1276" i="14"/>
  <c r="AG3450" i="14"/>
  <c r="AG5691" i="14"/>
  <c r="Z5691" i="14"/>
  <c r="AA5691" i="14"/>
  <c r="AA5057" i="14"/>
  <c r="Z5057" i="14"/>
  <c r="AG5057" i="14"/>
  <c r="AG3163" i="14"/>
  <c r="AA5267" i="14"/>
  <c r="Z5267" i="14"/>
  <c r="AG5267" i="14"/>
  <c r="AA142" i="14"/>
  <c r="AG641" i="14"/>
  <c r="AG623" i="14"/>
  <c r="AG2540" i="14"/>
  <c r="AG2850" i="14"/>
  <c r="AG3755" i="14"/>
  <c r="AG1809" i="14"/>
  <c r="AA705" i="14"/>
  <c r="Z705" i="14"/>
  <c r="AG705" i="14"/>
  <c r="AG1032" i="14"/>
  <c r="AA4727" i="14"/>
  <c r="Z4727" i="14"/>
  <c r="AG4727" i="14"/>
  <c r="AA1458" i="14"/>
  <c r="Z1458" i="14"/>
  <c r="AG1458" i="14"/>
  <c r="AA2632" i="14"/>
  <c r="Z2632" i="14"/>
  <c r="AG2632" i="14"/>
  <c r="AA3448" i="14"/>
  <c r="Z3448" i="14"/>
  <c r="AG3448" i="14"/>
  <c r="AG2459" i="14"/>
  <c r="Z2459" i="14"/>
  <c r="AA2459" i="14"/>
  <c r="AA209" i="14"/>
  <c r="AA5664" i="14"/>
  <c r="Z5664" i="14"/>
  <c r="AG5664" i="14"/>
  <c r="AG1826" i="14"/>
  <c r="Z1826" i="14"/>
  <c r="AA1826" i="14"/>
  <c r="AA3918" i="14"/>
  <c r="Z3918" i="14"/>
  <c r="AG3918" i="14"/>
  <c r="AG1019" i="14"/>
  <c r="AG3453" i="14"/>
  <c r="AA2349" i="14"/>
  <c r="Z2349" i="14"/>
  <c r="AG2349" i="14"/>
  <c r="AG2511" i="14"/>
  <c r="AA3547" i="14"/>
  <c r="Z3547" i="14"/>
  <c r="AG3547" i="14"/>
  <c r="AG4141" i="14"/>
  <c r="Z4141" i="14"/>
  <c r="AA4141" i="14"/>
  <c r="AA4297" i="14"/>
  <c r="Z4297" i="14"/>
  <c r="AG4297" i="14"/>
  <c r="AA1340" i="14"/>
  <c r="Z1340" i="14"/>
  <c r="AG1340" i="14"/>
  <c r="AE4082" i="14"/>
  <c r="Z4082" i="14"/>
  <c r="AA4082" i="14"/>
  <c r="AB4082" i="14"/>
  <c r="AA3600" i="14"/>
  <c r="Z3600" i="14"/>
  <c r="AG3600" i="14"/>
  <c r="AG1238" i="14"/>
  <c r="AB5073" i="14"/>
  <c r="Z5073" i="14"/>
  <c r="AA5073" i="14"/>
  <c r="AE5073" i="14"/>
  <c r="AB414" i="14"/>
  <c r="Z414" i="14"/>
  <c r="AA414" i="14"/>
  <c r="AE414" i="14"/>
  <c r="AE4714" i="14"/>
  <c r="Z4714" i="14"/>
  <c r="AA4714" i="14"/>
  <c r="AB4714" i="14"/>
  <c r="AE931" i="14"/>
  <c r="Z931" i="14"/>
  <c r="AA931" i="14"/>
  <c r="AB931" i="14"/>
  <c r="AE3435" i="14"/>
  <c r="Z3435" i="14"/>
  <c r="AA3435" i="14"/>
  <c r="AB3435" i="14"/>
  <c r="AE2765" i="14"/>
  <c r="Z2765" i="14"/>
  <c r="AA2765" i="14"/>
  <c r="AB2765" i="14"/>
  <c r="AE3313" i="14"/>
  <c r="Z3313" i="14"/>
  <c r="AA3313" i="14"/>
  <c r="AB3313" i="14"/>
  <c r="AB4657" i="14"/>
  <c r="Z4657" i="14"/>
  <c r="AA4657" i="14"/>
  <c r="AE4657" i="14"/>
  <c r="AE1763" i="14"/>
  <c r="Z1763" i="14"/>
  <c r="AA1763" i="14"/>
  <c r="AB1763" i="14"/>
  <c r="AB3218" i="14"/>
  <c r="Z3218" i="14"/>
  <c r="AA3218" i="14"/>
  <c r="AE3218" i="14"/>
  <c r="AB5126" i="14"/>
  <c r="Z5126" i="14"/>
  <c r="AA5126" i="14"/>
  <c r="AE5126" i="14"/>
  <c r="AE1070" i="14"/>
  <c r="Z1070" i="14"/>
  <c r="AA1070" i="14"/>
  <c r="AB1070" i="14"/>
  <c r="AE5272" i="14"/>
  <c r="Z5272" i="14"/>
  <c r="AA5272" i="14"/>
  <c r="AB5272" i="14"/>
  <c r="AE3269" i="14"/>
  <c r="Z3269" i="14"/>
  <c r="AA3269" i="14"/>
  <c r="AB3269" i="14"/>
  <c r="AE3271" i="14"/>
  <c r="AA3271" i="14"/>
  <c r="AB3271" i="14"/>
  <c r="AA4128" i="14"/>
  <c r="AG4128" i="14"/>
  <c r="AE3751" i="14"/>
  <c r="AB3751" i="14"/>
  <c r="AE3518" i="14"/>
  <c r="Z3518" i="14"/>
  <c r="AA3518" i="14"/>
  <c r="AB3518" i="14"/>
  <c r="AE5662" i="14"/>
  <c r="Z5662" i="14"/>
  <c r="AA5662" i="14"/>
  <c r="AB5662" i="14"/>
  <c r="AB5714" i="14"/>
  <c r="Z5714" i="14"/>
  <c r="AA5714" i="14"/>
  <c r="AE5714" i="14"/>
  <c r="AE4718" i="14"/>
  <c r="Z4718" i="14"/>
  <c r="AA4718" i="14"/>
  <c r="AB4718" i="14"/>
  <c r="AE1551" i="14"/>
  <c r="Z1551" i="14"/>
  <c r="AA1551" i="14"/>
  <c r="AB1551" i="14"/>
  <c r="AB1883" i="14"/>
  <c r="Z1883" i="14"/>
  <c r="AA1883" i="14"/>
  <c r="AE1883" i="14"/>
  <c r="AB2915" i="14"/>
  <c r="Z2915" i="14"/>
  <c r="AA2915" i="14"/>
  <c r="AE2915" i="14"/>
  <c r="AE2909" i="14"/>
  <c r="Z2909" i="14"/>
  <c r="AA2909" i="14"/>
  <c r="AB2909" i="14"/>
  <c r="AE773" i="14"/>
  <c r="Z773" i="14"/>
  <c r="AA773" i="14"/>
  <c r="AB773" i="14"/>
  <c r="AA4896" i="14"/>
  <c r="Z4896" i="14"/>
  <c r="AG4896" i="14"/>
  <c r="AE2688" i="14"/>
  <c r="Z2688" i="14"/>
  <c r="AA2688" i="14"/>
  <c r="AB2688" i="14"/>
  <c r="AE2482" i="14"/>
  <c r="Z2482" i="14"/>
  <c r="AA2482" i="14"/>
  <c r="AB2482" i="14"/>
  <c r="AE4545" i="14"/>
  <c r="Z4545" i="14"/>
  <c r="AA4545" i="14"/>
  <c r="AB4545" i="14"/>
  <c r="AE1951" i="14"/>
  <c r="Z1951" i="14"/>
  <c r="AA1951" i="14"/>
  <c r="AB1951" i="14"/>
  <c r="AE2611" i="14"/>
  <c r="Z2611" i="14"/>
  <c r="AA2611" i="14"/>
  <c r="AB2611" i="14"/>
  <c r="AE2165" i="14"/>
  <c r="Z2165" i="14"/>
  <c r="AA2165" i="14"/>
  <c r="AB2165" i="14"/>
  <c r="AB3761" i="14"/>
  <c r="Z3761" i="14"/>
  <c r="AA3761" i="14"/>
  <c r="AE3761" i="14"/>
  <c r="AB3634" i="14"/>
  <c r="Z3634" i="14"/>
  <c r="AA3634" i="14"/>
  <c r="AE3634" i="14"/>
  <c r="AB3386" i="14"/>
  <c r="Z3386" i="14"/>
  <c r="AA3386" i="14"/>
  <c r="AE3386" i="14"/>
  <c r="AE2201" i="14"/>
  <c r="Z2201" i="14"/>
  <c r="AA2201" i="14"/>
  <c r="AB2201" i="14"/>
  <c r="AB655" i="14"/>
  <c r="Z655" i="14"/>
  <c r="AA655" i="14"/>
  <c r="AE655" i="14"/>
  <c r="AB2043" i="14"/>
  <c r="Z2043" i="14"/>
  <c r="AA2043" i="14"/>
  <c r="AE2043" i="14"/>
  <c r="AE2896" i="14"/>
  <c r="Z2896" i="14"/>
  <c r="AA2896" i="14"/>
  <c r="AB2896" i="14"/>
  <c r="AE5239" i="14"/>
  <c r="Z5239" i="14"/>
  <c r="AA5239" i="14"/>
  <c r="AB5239" i="14"/>
  <c r="AG5572" i="14"/>
  <c r="AE1087" i="14"/>
  <c r="Z1087" i="14"/>
  <c r="AA1087" i="14"/>
  <c r="AB1087" i="14"/>
  <c r="AB1348" i="14"/>
  <c r="Z1348" i="14"/>
  <c r="AA1348" i="14"/>
  <c r="AE1348" i="14"/>
  <c r="AE3753" i="14"/>
  <c r="Z3753" i="14"/>
  <c r="AA3753" i="14"/>
  <c r="AB3753" i="14"/>
  <c r="AE3684" i="14"/>
  <c r="Z3684" i="14"/>
  <c r="AA3684" i="14"/>
  <c r="AB3684" i="14"/>
  <c r="AB5059" i="14"/>
  <c r="Z5059" i="14"/>
  <c r="AA5059" i="14"/>
  <c r="AE5059" i="14"/>
  <c r="AB2750" i="14"/>
  <c r="Z2750" i="14"/>
  <c r="AA2750" i="14"/>
  <c r="AE2750" i="14"/>
  <c r="AE2700" i="14"/>
  <c r="AA2700" i="14"/>
  <c r="AB2700" i="14"/>
  <c r="AB2221" i="14"/>
  <c r="AA2221" i="14"/>
  <c r="AE2221" i="14"/>
  <c r="AG5753" i="14"/>
  <c r="AB2445" i="14"/>
  <c r="Z2445" i="14"/>
  <c r="AA2445" i="14"/>
  <c r="AE2445" i="14"/>
  <c r="AE1809" i="14"/>
  <c r="Z1809" i="14"/>
  <c r="AA1809" i="14"/>
  <c r="AB1809" i="14"/>
  <c r="AB5104" i="14"/>
  <c r="Z5104" i="14"/>
  <c r="AA5104" i="14"/>
  <c r="AE5104" i="14"/>
  <c r="AB5448" i="14"/>
  <c r="Z5448" i="14"/>
  <c r="AA5448" i="14"/>
  <c r="AE5448" i="14"/>
  <c r="AE3267" i="14"/>
  <c r="Z3267" i="14"/>
  <c r="AA3267" i="14"/>
  <c r="AB3267" i="14"/>
  <c r="AB2245" i="14"/>
  <c r="Z2245" i="14"/>
  <c r="AA2245" i="14"/>
  <c r="AE2245" i="14"/>
  <c r="AE1696" i="14"/>
  <c r="AB1696" i="14"/>
  <c r="AE1445" i="14"/>
  <c r="Z1445" i="14"/>
  <c r="AA1445" i="14"/>
  <c r="AB1445" i="14"/>
  <c r="AB5630" i="14"/>
  <c r="Z5630" i="14"/>
  <c r="AA5630" i="14"/>
  <c r="AE5630" i="14"/>
  <c r="AB3901" i="14"/>
  <c r="Z3901" i="14"/>
  <c r="AA3901" i="14"/>
  <c r="AE3901" i="14"/>
  <c r="AB3527" i="14"/>
  <c r="AA3527" i="14"/>
  <c r="AE3527" i="14"/>
  <c r="AB4539" i="14"/>
  <c r="AE4539" i="14"/>
  <c r="AG2543" i="14"/>
  <c r="Z2543" i="14"/>
  <c r="AA2543" i="14"/>
  <c r="AB2453" i="14"/>
  <c r="AE2453" i="14"/>
  <c r="AG2102" i="14"/>
  <c r="AE4555" i="14"/>
  <c r="Z4555" i="14"/>
  <c r="AA4555" i="14"/>
  <c r="AB4555" i="14"/>
  <c r="AB1249" i="14"/>
  <c r="Z1249" i="14"/>
  <c r="AA1249" i="14"/>
  <c r="AE1249" i="14"/>
  <c r="AE4875" i="14"/>
  <c r="Z4875" i="14"/>
  <c r="AA4875" i="14"/>
  <c r="AB4875" i="14"/>
  <c r="AB1109" i="14"/>
  <c r="Z1109" i="14"/>
  <c r="AA1109" i="14"/>
  <c r="AE1109" i="14"/>
  <c r="AE2386" i="14"/>
  <c r="Z2386" i="14"/>
  <c r="AA2386" i="14"/>
  <c r="AB2386" i="14"/>
  <c r="AE5018" i="14"/>
  <c r="Z5018" i="14"/>
  <c r="AA5018" i="14"/>
  <c r="AB5018" i="14"/>
  <c r="AE1593" i="14"/>
  <c r="Z1593" i="14"/>
  <c r="AA1593" i="14"/>
  <c r="AB1593" i="14"/>
  <c r="AB2683" i="14"/>
  <c r="Z2683" i="14"/>
  <c r="AA2683" i="14"/>
  <c r="AE2683" i="14"/>
  <c r="AG566" i="14"/>
  <c r="AG4207" i="14"/>
  <c r="Z4207" i="14"/>
  <c r="AA4207" i="14"/>
  <c r="AG2118" i="14"/>
  <c r="AE1373" i="14"/>
  <c r="AB1373" i="14"/>
  <c r="AG2838" i="14"/>
  <c r="AA2838" i="14"/>
  <c r="AB4549" i="14"/>
  <c r="AE4549" i="14"/>
  <c r="AG3306" i="14"/>
  <c r="AG5525" i="14"/>
  <c r="AB1511" i="14"/>
  <c r="AE1511" i="14"/>
  <c r="Z2221" i="14"/>
  <c r="Z2700" i="14"/>
  <c r="Z3527" i="14"/>
  <c r="AG4932" i="14"/>
  <c r="AG5179" i="14"/>
  <c r="AG2005" i="14"/>
  <c r="AE3329" i="14"/>
  <c r="AB3329" i="14"/>
  <c r="AE1211" i="14"/>
  <c r="Z1211" i="14"/>
  <c r="AA1211" i="14"/>
  <c r="AB1211" i="14"/>
  <c r="AB860" i="14"/>
  <c r="AE860" i="14"/>
  <c r="AB1076" i="14"/>
  <c r="Z1076" i="14"/>
  <c r="AA1076" i="14"/>
  <c r="AE1076" i="14"/>
  <c r="AE4281" i="14"/>
  <c r="Z4281" i="14"/>
  <c r="AA4281" i="14"/>
  <c r="AB4281" i="14"/>
  <c r="AB4397" i="14"/>
  <c r="Z4397" i="14"/>
  <c r="AA4397" i="14"/>
  <c r="AE4397" i="14"/>
  <c r="AB2357" i="14"/>
  <c r="Z2357" i="14"/>
  <c r="AA2357" i="14"/>
  <c r="AE2357" i="14"/>
  <c r="AB1313" i="14"/>
  <c r="Z1313" i="14"/>
  <c r="AA1313" i="14"/>
  <c r="AE1313" i="14"/>
  <c r="AB3601" i="14"/>
  <c r="Z3601" i="14"/>
  <c r="AA3601" i="14"/>
  <c r="AE3601" i="14"/>
  <c r="AB2966" i="14"/>
  <c r="Z2966" i="14"/>
  <c r="AA2966" i="14"/>
  <c r="AE2966" i="14"/>
  <c r="AB1084" i="14"/>
  <c r="Z1084" i="14"/>
  <c r="AA1084" i="14"/>
  <c r="AE1084" i="14"/>
  <c r="AE4159" i="14"/>
  <c r="Z4159" i="14"/>
  <c r="AA4159" i="14"/>
  <c r="AB4159" i="14"/>
  <c r="AE4805" i="14"/>
  <c r="Z4805" i="14"/>
  <c r="AA4805" i="14"/>
  <c r="AB4805" i="14"/>
  <c r="AB4130" i="14"/>
  <c r="Z4130" i="14"/>
  <c r="AA4130" i="14"/>
  <c r="AE4130" i="14"/>
  <c r="AB581" i="14"/>
  <c r="Z581" i="14"/>
  <c r="AA581" i="14"/>
  <c r="AE581" i="14"/>
  <c r="AE3401" i="14"/>
  <c r="Z3401" i="14"/>
  <c r="AA3401" i="14"/>
  <c r="AB3401" i="14"/>
  <c r="AB2089" i="14"/>
  <c r="AE2089" i="14"/>
  <c r="AE1471" i="14"/>
  <c r="Z1471" i="14"/>
  <c r="AA1471" i="14"/>
  <c r="AB1471" i="14"/>
  <c r="AE2272" i="14"/>
  <c r="Z2272" i="14"/>
  <c r="AA2272" i="14"/>
  <c r="AB2272" i="14"/>
  <c r="AE914" i="14"/>
  <c r="Z914" i="14"/>
  <c r="AA914" i="14"/>
  <c r="AB914" i="14"/>
  <c r="AE1358" i="14"/>
  <c r="Z1358" i="14"/>
  <c r="AA1358" i="14"/>
  <c r="AB1358" i="14"/>
  <c r="AB2973" i="14"/>
  <c r="Z2973" i="14"/>
  <c r="AA2973" i="14"/>
  <c r="AE2973" i="14"/>
  <c r="AB2326" i="14"/>
  <c r="Z2326" i="14"/>
  <c r="AA2326" i="14"/>
  <c r="AE2326" i="14"/>
  <c r="AE1603" i="14"/>
  <c r="AB1603" i="14"/>
  <c r="AE2689" i="14"/>
  <c r="Z2689" i="14"/>
  <c r="AA2689" i="14"/>
  <c r="AB2689" i="14"/>
  <c r="AE2216" i="14"/>
  <c r="Z2216" i="14"/>
  <c r="AA2216" i="14"/>
  <c r="AB2216" i="14"/>
  <c r="AE3179" i="14"/>
  <c r="Z3179" i="14"/>
  <c r="AA3179" i="14"/>
  <c r="AB3179" i="14"/>
  <c r="AB5360" i="14"/>
  <c r="Z5360" i="14"/>
  <c r="AA5360" i="14"/>
  <c r="AE5360" i="14"/>
  <c r="AB1612" i="14"/>
  <c r="Z1612" i="14"/>
  <c r="AA1612" i="14"/>
  <c r="AE1612" i="14"/>
  <c r="AB4042" i="14"/>
  <c r="Z4042" i="14"/>
  <c r="AA4042" i="14"/>
  <c r="AE4042" i="14"/>
  <c r="AB1231" i="14"/>
  <c r="Z1231" i="14"/>
  <c r="AA1231" i="14"/>
  <c r="AE1231" i="14"/>
  <c r="AE1127" i="14"/>
  <c r="Z1127" i="14"/>
  <c r="AA1127" i="14"/>
  <c r="AB1127" i="14"/>
  <c r="AE1586" i="14"/>
  <c r="Z1586" i="14"/>
  <c r="AA1586" i="14"/>
  <c r="AB1586" i="14"/>
  <c r="AE2569" i="14"/>
  <c r="Z2569" i="14"/>
  <c r="AA2569" i="14"/>
  <c r="AB2569" i="14"/>
  <c r="AB3459" i="14"/>
  <c r="Z3459" i="14"/>
  <c r="AA3459" i="14"/>
  <c r="AE3459" i="14"/>
  <c r="AB2032" i="14"/>
  <c r="Z2032" i="14"/>
  <c r="AA2032" i="14"/>
  <c r="AE2032" i="14"/>
  <c r="AB1480" i="14"/>
  <c r="Z1480" i="14"/>
  <c r="AA1480" i="14"/>
  <c r="AE1480" i="14"/>
  <c r="AE4772" i="14"/>
  <c r="Z4772" i="14"/>
  <c r="AA4772" i="14"/>
  <c r="AB4772" i="14"/>
  <c r="AE1633" i="14"/>
  <c r="Z1633" i="14"/>
  <c r="AA1633" i="14"/>
  <c r="AB1633" i="14"/>
  <c r="AE5219" i="14"/>
  <c r="Z5219" i="14"/>
  <c r="AA5219" i="14"/>
  <c r="AB5219" i="14"/>
  <c r="AE419" i="14"/>
  <c r="Z419" i="14"/>
  <c r="AA419" i="14"/>
  <c r="AB419" i="14"/>
  <c r="AE2077" i="14"/>
  <c r="Z2077" i="14"/>
  <c r="AA2077" i="14"/>
  <c r="AB2077" i="14"/>
  <c r="AE4872" i="14"/>
  <c r="Z4872" i="14"/>
  <c r="AA4872" i="14"/>
  <c r="AB4872" i="14"/>
  <c r="AE2636" i="14"/>
  <c r="Z2636" i="14"/>
  <c r="AA2636" i="14"/>
  <c r="AB2636" i="14"/>
  <c r="AB1709" i="14"/>
  <c r="Z1709" i="14"/>
  <c r="AA1709" i="14"/>
  <c r="AE1709" i="14"/>
  <c r="AB5241" i="14"/>
  <c r="Z5241" i="14"/>
  <c r="AA5241" i="14"/>
  <c r="AE5241" i="14"/>
  <c r="AB1410" i="14"/>
  <c r="Z1410" i="14"/>
  <c r="AA1410" i="14"/>
  <c r="AE1410" i="14"/>
  <c r="AE3908" i="14"/>
  <c r="Z3908" i="14"/>
  <c r="AA3908" i="14"/>
  <c r="AB3908" i="14"/>
  <c r="AE4114" i="14"/>
  <c r="Z4114" i="14"/>
  <c r="AA4114" i="14"/>
  <c r="AB4114" i="14"/>
  <c r="AB2336" i="14"/>
  <c r="Z2336" i="14"/>
  <c r="AA2336" i="14"/>
  <c r="AE2336" i="14"/>
  <c r="AE2599" i="14"/>
  <c r="Z2599" i="14"/>
  <c r="AA2599" i="14"/>
  <c r="AB2599" i="14"/>
  <c r="AB480" i="14"/>
  <c r="Z480" i="14"/>
  <c r="AA480" i="14"/>
  <c r="AE480" i="14"/>
  <c r="AE4786" i="14"/>
  <c r="Z4786" i="14"/>
  <c r="AA4786" i="14"/>
  <c r="AB4786" i="14"/>
  <c r="AB4322" i="14"/>
  <c r="Z4322" i="14"/>
  <c r="AA4322" i="14"/>
  <c r="AE4322" i="14"/>
  <c r="AE1267" i="14"/>
  <c r="Z1267" i="14"/>
  <c r="AA1267" i="14"/>
  <c r="AB1267" i="14"/>
  <c r="AE3132" i="14"/>
  <c r="Z3132" i="14"/>
  <c r="AA3132" i="14"/>
  <c r="AB3132" i="14"/>
  <c r="AE1052" i="14"/>
  <c r="Z1052" i="14"/>
  <c r="AA1052" i="14"/>
  <c r="AB1052" i="14"/>
  <c r="AE3390" i="14"/>
  <c r="Z3390" i="14"/>
  <c r="AA3390" i="14"/>
  <c r="AB3390" i="14"/>
  <c r="AB1449" i="14"/>
  <c r="Z1449" i="14"/>
  <c r="AA1449" i="14"/>
  <c r="AE1449" i="14"/>
  <c r="AE4154" i="14"/>
  <c r="Z4154" i="14"/>
  <c r="AA4154" i="14"/>
  <c r="AB4154" i="14"/>
  <c r="AB2803" i="14"/>
  <c r="Z2803" i="14"/>
  <c r="AA2803" i="14"/>
  <c r="AE2803" i="14"/>
  <c r="AE2615" i="14"/>
  <c r="Z2615" i="14"/>
  <c r="AA2615" i="14"/>
  <c r="AB2615" i="14"/>
  <c r="AB3480" i="14"/>
  <c r="Z3480" i="14"/>
  <c r="AA3480" i="14"/>
  <c r="AE3480" i="14"/>
  <c r="AB5677" i="14"/>
  <c r="Z5677" i="14"/>
  <c r="AA5677" i="14"/>
  <c r="AE5677" i="14"/>
  <c r="AE1251" i="14"/>
  <c r="Z1251" i="14"/>
  <c r="AA1251" i="14"/>
  <c r="AB1251" i="14"/>
  <c r="AE4882" i="14"/>
  <c r="Z4882" i="14"/>
  <c r="AA4882" i="14"/>
  <c r="AB4882" i="14"/>
  <c r="AE5437" i="14"/>
  <c r="Z5437" i="14"/>
  <c r="AA5437" i="14"/>
  <c r="AB5437" i="14"/>
  <c r="AB2231" i="14"/>
  <c r="Z2231" i="14"/>
  <c r="AA2231" i="14"/>
  <c r="AE2231" i="14"/>
  <c r="AB4231" i="14"/>
  <c r="Z4231" i="14"/>
  <c r="AA4231" i="14"/>
  <c r="AE4231" i="14"/>
  <c r="AB972" i="14"/>
  <c r="Z972" i="14"/>
  <c r="AA972" i="14"/>
  <c r="AE972" i="14"/>
  <c r="AB5717" i="14"/>
  <c r="Z5717" i="14"/>
  <c r="AA5717" i="14"/>
  <c r="AE5717" i="14"/>
  <c r="AE2640" i="14"/>
  <c r="Z2640" i="14"/>
  <c r="AA2640" i="14"/>
  <c r="AB2640" i="14"/>
  <c r="AB484" i="14"/>
  <c r="Z484" i="14"/>
  <c r="AA484" i="14"/>
  <c r="AE484" i="14"/>
  <c r="AB3295" i="14"/>
  <c r="Z3295" i="14"/>
  <c r="AA3295" i="14"/>
  <c r="AE3295" i="14"/>
  <c r="AE629" i="14"/>
  <c r="Z629" i="14"/>
  <c r="AA629" i="14"/>
  <c r="AB629" i="14"/>
  <c r="AE4583" i="14"/>
  <c r="Z4583" i="14"/>
  <c r="AA4583" i="14"/>
  <c r="AB4583" i="14"/>
  <c r="AE5049" i="14"/>
  <c r="Z5049" i="14"/>
  <c r="AA5049" i="14"/>
  <c r="AB5049" i="14"/>
  <c r="AE425" i="14"/>
  <c r="Z425" i="14"/>
  <c r="AA425" i="14"/>
  <c r="AB425" i="14"/>
  <c r="AB3656" i="14"/>
  <c r="Z3656" i="14"/>
  <c r="AA3656" i="14"/>
  <c r="AE3656" i="14"/>
  <c r="AB5475" i="14"/>
  <c r="Z5475" i="14"/>
  <c r="AA5475" i="14"/>
  <c r="AE5475" i="14"/>
  <c r="AB4631" i="14"/>
  <c r="Z4631" i="14"/>
  <c r="AA4631" i="14"/>
  <c r="AE4631" i="14"/>
  <c r="AE3290" i="14"/>
  <c r="Z3290" i="14"/>
  <c r="AA3290" i="14"/>
  <c r="AB3290" i="14"/>
  <c r="AB3432" i="14"/>
  <c r="Z3432" i="14"/>
  <c r="AA3432" i="14"/>
  <c r="AE3432" i="14"/>
  <c r="AB2785" i="14"/>
  <c r="Z2785" i="14"/>
  <c r="AA2785" i="14"/>
  <c r="AE2785" i="14"/>
  <c r="AB5063" i="14"/>
  <c r="Z5063" i="14"/>
  <c r="AA5063" i="14"/>
  <c r="AE5063" i="14"/>
  <c r="AG2968" i="14"/>
  <c r="Z2968" i="14"/>
  <c r="AA2968" i="14"/>
  <c r="AA403" i="14"/>
  <c r="Z403" i="14"/>
  <c r="AG403" i="14"/>
  <c r="AE4507" i="14"/>
  <c r="AB4507" i="14"/>
  <c r="AE4813" i="14"/>
  <c r="AB4813" i="14"/>
  <c r="AE2916" i="14"/>
  <c r="AB2916" i="14"/>
  <c r="AE800" i="14"/>
  <c r="Z800" i="14"/>
  <c r="AA800" i="14"/>
  <c r="AB800" i="14"/>
  <c r="AE5312" i="14"/>
  <c r="Z5312" i="14"/>
  <c r="AA5312" i="14"/>
  <c r="AB5312" i="14"/>
  <c r="AB2918" i="14"/>
  <c r="Z2918" i="14"/>
  <c r="AA2918" i="14"/>
  <c r="AE2918" i="14"/>
  <c r="AB3457" i="14"/>
  <c r="Z3457" i="14"/>
  <c r="AA3457" i="14"/>
  <c r="AE3457" i="14"/>
  <c r="AE5763" i="14"/>
  <c r="Z5763" i="14"/>
  <c r="AA5763" i="14"/>
  <c r="AB5763" i="14"/>
  <c r="AE1627" i="14"/>
  <c r="Z1627" i="14"/>
  <c r="AA1627" i="14"/>
  <c r="AB1627" i="14"/>
  <c r="AB1030" i="14"/>
  <c r="Z1030" i="14"/>
  <c r="AA1030" i="14"/>
  <c r="AE1030" i="14"/>
  <c r="AB2666" i="14"/>
  <c r="Z2666" i="14"/>
  <c r="AA2666" i="14"/>
  <c r="AE2666" i="14"/>
  <c r="AB1621" i="14"/>
  <c r="Z1621" i="14"/>
  <c r="AA1621" i="14"/>
  <c r="AE1621" i="14"/>
  <c r="AG2075" i="14"/>
  <c r="Z3271" i="14"/>
  <c r="Z5015" i="14"/>
  <c r="Z442" i="14"/>
  <c r="AB4564" i="14"/>
  <c r="AE4564" i="14"/>
  <c r="AB5004" i="14"/>
  <c r="Z5004" i="14"/>
  <c r="AA5004" i="14"/>
  <c r="AE5004" i="14"/>
  <c r="AB3088" i="14"/>
  <c r="Z3088" i="14"/>
  <c r="AA3088" i="14"/>
  <c r="AE3088" i="14"/>
  <c r="AB4745" i="14"/>
  <c r="Z4745" i="14"/>
  <c r="AA4745" i="14"/>
  <c r="AE4745" i="14"/>
  <c r="AB5537" i="14"/>
  <c r="Z5537" i="14"/>
  <c r="AA5537" i="14"/>
  <c r="AE5537" i="14"/>
  <c r="AE3194" i="14"/>
  <c r="AB3194" i="14"/>
  <c r="AE4381" i="14"/>
  <c r="AB4381" i="14"/>
  <c r="AG2139" i="14"/>
  <c r="AB608" i="14"/>
  <c r="AE608" i="14"/>
  <c r="AA3333" i="14"/>
  <c r="Z3333" i="14"/>
  <c r="AG3333" i="14"/>
  <c r="AA12" i="14"/>
  <c r="AG2289" i="14"/>
  <c r="AA4388" i="14"/>
  <c r="Z4388" i="14"/>
  <c r="AG4388" i="14"/>
  <c r="AG955" i="14"/>
  <c r="AB2012" i="14"/>
  <c r="Z2012" i="14"/>
  <c r="AA2012" i="14"/>
  <c r="AE2012" i="14"/>
  <c r="AB4091" i="14"/>
  <c r="Z4091" i="14"/>
  <c r="AA4091" i="14"/>
  <c r="AE4091" i="14"/>
  <c r="AE2625" i="14"/>
  <c r="Z2625" i="14"/>
  <c r="AA2625" i="14"/>
  <c r="AB2625" i="14"/>
  <c r="AE2173" i="14"/>
  <c r="Z2173" i="14"/>
  <c r="AA2173" i="14"/>
  <c r="AB2173" i="14"/>
  <c r="AA1107" i="14"/>
  <c r="Z1107" i="14"/>
  <c r="AG1107" i="14"/>
  <c r="AA3687" i="14"/>
  <c r="Z3687" i="14"/>
  <c r="AG3687" i="14"/>
  <c r="AB1714" i="14"/>
  <c r="AE1714" i="14"/>
  <c r="AG850" i="14"/>
  <c r="Z850" i="14"/>
  <c r="AA850" i="14"/>
  <c r="AE3210" i="14"/>
  <c r="Z3210" i="14"/>
  <c r="AA3210" i="14"/>
  <c r="AB3210" i="14"/>
  <c r="AB907" i="14"/>
  <c r="AE907" i="14"/>
  <c r="AE2341" i="14"/>
  <c r="AB2341" i="14"/>
  <c r="AE112" i="14"/>
  <c r="AB112" i="14"/>
  <c r="AE4665" i="14"/>
  <c r="Z4665" i="14"/>
  <c r="AA4665" i="14"/>
  <c r="AB4665" i="14"/>
  <c r="AE5134" i="14"/>
  <c r="AB5134" i="14"/>
  <c r="AB3741" i="14"/>
  <c r="Z3741" i="14"/>
  <c r="AA3741" i="14"/>
  <c r="AE3741" i="14"/>
  <c r="AE4864" i="14"/>
  <c r="Z4864" i="14"/>
  <c r="AA4864" i="14"/>
  <c r="AB4864" i="14"/>
  <c r="AB1310" i="14"/>
  <c r="Z1310" i="14"/>
  <c r="AA1310" i="14"/>
  <c r="AE1310" i="14"/>
  <c r="AB4036" i="14"/>
  <c r="Z4036" i="14"/>
  <c r="AA4036" i="14"/>
  <c r="AE4036" i="14"/>
  <c r="AB2300" i="14"/>
  <c r="Z2300" i="14"/>
  <c r="AA2300" i="14"/>
  <c r="AE2300" i="14"/>
  <c r="AB3968" i="14"/>
  <c r="Z3968" i="14"/>
  <c r="AA3968" i="14"/>
  <c r="AE3968" i="14"/>
  <c r="AE2774" i="14"/>
  <c r="Z2774" i="14"/>
  <c r="AA2774" i="14"/>
  <c r="AB2774" i="14"/>
  <c r="AE937" i="14"/>
  <c r="Z937" i="14"/>
  <c r="AA937" i="14"/>
  <c r="AB937" i="14"/>
  <c r="AB1880" i="14"/>
  <c r="Z1880" i="14"/>
  <c r="AA1880" i="14"/>
  <c r="AE1880" i="14"/>
  <c r="AE3052" i="14"/>
  <c r="Z3052" i="14"/>
  <c r="AA3052" i="14"/>
  <c r="AB3052" i="14"/>
  <c r="AE3493" i="14"/>
  <c r="Z3493" i="14"/>
  <c r="AA3493" i="14"/>
  <c r="AB3493" i="14"/>
  <c r="AE793" i="14"/>
  <c r="Z793" i="14"/>
  <c r="AA793" i="14"/>
  <c r="AB793" i="14"/>
  <c r="AE2274" i="14"/>
  <c r="Z2274" i="14"/>
  <c r="AA2274" i="14"/>
  <c r="AB2274" i="14"/>
  <c r="AB2649" i="14"/>
  <c r="Z2649" i="14"/>
  <c r="AA2649" i="14"/>
  <c r="AE2649" i="14"/>
  <c r="AB869" i="14"/>
  <c r="Z869" i="14"/>
  <c r="AA869" i="14"/>
  <c r="AE869" i="14"/>
  <c r="AB3860" i="14"/>
  <c r="Z3860" i="14"/>
  <c r="AA3860" i="14"/>
  <c r="AE3860" i="14"/>
  <c r="AE2243" i="14"/>
  <c r="Z2243" i="14"/>
  <c r="AA2243" i="14"/>
  <c r="AB2243" i="14"/>
  <c r="AB3272" i="14"/>
  <c r="Z3272" i="14"/>
  <c r="AA3272" i="14"/>
  <c r="AE3272" i="14"/>
  <c r="AE576" i="14"/>
  <c r="Z576" i="14"/>
  <c r="AA576" i="14"/>
  <c r="AB576" i="14"/>
  <c r="AE623" i="14"/>
  <c r="Z623" i="14"/>
  <c r="AA623" i="14"/>
  <c r="AB623" i="14"/>
  <c r="AB4524" i="14"/>
  <c r="Z4524" i="14"/>
  <c r="AA4524" i="14"/>
  <c r="AE4524" i="14"/>
  <c r="AB4609" i="14"/>
  <c r="Z4609" i="14"/>
  <c r="AA4609" i="14"/>
  <c r="AE4609" i="14"/>
  <c r="AB4741" i="14"/>
  <c r="Z4741" i="14"/>
  <c r="AA4741" i="14"/>
  <c r="AE4741" i="14"/>
  <c r="AE3341" i="14"/>
  <c r="Z3341" i="14"/>
  <c r="AA3341" i="14"/>
  <c r="AB3341" i="14"/>
  <c r="AB5730" i="14"/>
  <c r="Z5730" i="14"/>
  <c r="AA5730" i="14"/>
  <c r="AE5730" i="14"/>
  <c r="AB3759" i="14"/>
  <c r="Z3759" i="14"/>
  <c r="AA3759" i="14"/>
  <c r="AE3759" i="14"/>
  <c r="AE4442" i="14"/>
  <c r="Z4442" i="14"/>
  <c r="AA4442" i="14"/>
  <c r="AB4442" i="14"/>
  <c r="AE5344" i="14"/>
  <c r="Z5344" i="14"/>
  <c r="AA5344" i="14"/>
  <c r="AB5344" i="14"/>
  <c r="AB1082" i="14"/>
  <c r="Z1082" i="14"/>
  <c r="AA1082" i="14"/>
  <c r="AE1082" i="14"/>
  <c r="AB3664" i="14"/>
  <c r="Z3664" i="14"/>
  <c r="AA3664" i="14"/>
  <c r="AE3664" i="14"/>
  <c r="AE501" i="14"/>
  <c r="Z501" i="14"/>
  <c r="AA501" i="14"/>
  <c r="AB501" i="14"/>
  <c r="AE3142" i="14"/>
  <c r="Z3142" i="14"/>
  <c r="AA3142" i="14"/>
  <c r="AB3142" i="14"/>
  <c r="AB2041" i="14"/>
  <c r="Z2041" i="14"/>
  <c r="AA2041" i="14"/>
  <c r="AE2041" i="14"/>
  <c r="AB936" i="14"/>
  <c r="Z936" i="14"/>
  <c r="AA936" i="14"/>
  <c r="AE936" i="14"/>
  <c r="AE3992" i="14"/>
  <c r="Z3992" i="14"/>
  <c r="AA3992" i="14"/>
  <c r="AB3992" i="14"/>
  <c r="AE1598" i="14"/>
  <c r="Z1598" i="14"/>
  <c r="AA1598" i="14"/>
  <c r="AB1598" i="14"/>
  <c r="AE1908" i="14"/>
  <c r="Z1908" i="14"/>
  <c r="AA1908" i="14"/>
  <c r="AB1908" i="14"/>
  <c r="AE2467" i="14"/>
  <c r="Z2467" i="14"/>
  <c r="AA2467" i="14"/>
  <c r="AB2467" i="14"/>
  <c r="AB2492" i="14"/>
  <c r="Z2492" i="14"/>
  <c r="AA2492" i="14"/>
  <c r="AE2492" i="14"/>
  <c r="AE3403" i="14"/>
  <c r="Z3403" i="14"/>
  <c r="AA3403" i="14"/>
  <c r="AB3403" i="14"/>
  <c r="AB4594" i="14"/>
  <c r="Z4594" i="14"/>
  <c r="AA4594" i="14"/>
  <c r="AE4594" i="14"/>
  <c r="AE2979" i="14"/>
  <c r="Z2979" i="14"/>
  <c r="AA2979" i="14"/>
  <c r="AB2979" i="14"/>
  <c r="AE5575" i="14"/>
  <c r="Z5575" i="14"/>
  <c r="AA5575" i="14"/>
  <c r="AB5575" i="14"/>
  <c r="AB2452" i="14"/>
  <c r="Z2452" i="14"/>
  <c r="AA2452" i="14"/>
  <c r="AE2452" i="14"/>
  <c r="AB5167" i="14"/>
  <c r="Z5167" i="14"/>
  <c r="AA5167" i="14"/>
  <c r="AE5167" i="14"/>
  <c r="AB529" i="14"/>
  <c r="Z529" i="14"/>
  <c r="AA529" i="14"/>
  <c r="AE529" i="14"/>
  <c r="AB3453" i="14"/>
  <c r="Z3453" i="14"/>
  <c r="AA3453" i="14"/>
  <c r="AE3453" i="14"/>
  <c r="AB3156" i="14"/>
  <c r="AE3156" i="14"/>
  <c r="AG1603" i="14"/>
  <c r="Z1603" i="14"/>
  <c r="AA1603" i="14"/>
  <c r="AG2453" i="14"/>
  <c r="Z2453" i="14"/>
  <c r="AA2453" i="14"/>
  <c r="AG4083" i="14"/>
  <c r="AB4855" i="14"/>
  <c r="Z4855" i="14"/>
  <c r="AA4855" i="14"/>
  <c r="AE4855" i="14"/>
  <c r="AB2108" i="14"/>
  <c r="Z2108" i="14"/>
  <c r="AA2108" i="14"/>
  <c r="AE2108" i="14"/>
  <c r="AE5725" i="14"/>
  <c r="Z5725" i="14"/>
  <c r="AA5725" i="14"/>
  <c r="AB5725" i="14"/>
  <c r="AB3301" i="14"/>
  <c r="Z3301" i="14"/>
  <c r="AA3301" i="14"/>
  <c r="AE3301" i="14"/>
  <c r="AB3625" i="14"/>
  <c r="Z3625" i="14"/>
  <c r="AA3625" i="14"/>
  <c r="AE3625" i="14"/>
  <c r="AB5479" i="14"/>
  <c r="Z5479" i="14"/>
  <c r="AA5479" i="14"/>
  <c r="AE5479" i="14"/>
  <c r="AB976" i="14"/>
  <c r="Z976" i="14"/>
  <c r="AA976" i="14"/>
  <c r="AE976" i="14"/>
  <c r="AE2047" i="14"/>
  <c r="Z2047" i="14"/>
  <c r="AA2047" i="14"/>
  <c r="AB2047" i="14"/>
  <c r="AB3820" i="14"/>
  <c r="Z3820" i="14"/>
  <c r="AA3820" i="14"/>
  <c r="AE3820" i="14"/>
  <c r="AB4828" i="14"/>
  <c r="Z4828" i="14"/>
  <c r="AA4828" i="14"/>
  <c r="AE4828" i="14"/>
  <c r="AE2256" i="14"/>
  <c r="Z2256" i="14"/>
  <c r="AA2256" i="14"/>
  <c r="AB2256" i="14"/>
  <c r="AE2574" i="14"/>
  <c r="Z2574" i="14"/>
  <c r="AA2574" i="14"/>
  <c r="AB2574" i="14"/>
  <c r="AB5066" i="14"/>
  <c r="Z5066" i="14"/>
  <c r="AA5066" i="14"/>
  <c r="AE5066" i="14"/>
  <c r="AE902" i="14"/>
  <c r="Z902" i="14"/>
  <c r="AA902" i="14"/>
  <c r="AB902" i="14"/>
  <c r="AB445" i="14"/>
  <c r="Z445" i="14"/>
  <c r="AA445" i="14"/>
  <c r="AE445" i="14"/>
  <c r="AB5667" i="14"/>
  <c r="Z5667" i="14"/>
  <c r="AA5667" i="14"/>
  <c r="AE5667" i="14"/>
  <c r="AE4876" i="14"/>
  <c r="Z4876" i="14"/>
  <c r="AA4876" i="14"/>
  <c r="AB4876" i="14"/>
  <c r="AE420" i="14"/>
  <c r="Z420" i="14"/>
  <c r="AA420" i="14"/>
  <c r="AB420" i="14"/>
  <c r="AE691" i="14"/>
  <c r="Z691" i="14"/>
  <c r="AA691" i="14"/>
  <c r="AB691" i="14"/>
  <c r="AB2536" i="14"/>
  <c r="Z2536" i="14"/>
  <c r="AA2536" i="14"/>
  <c r="AE2536" i="14"/>
  <c r="AB2885" i="14"/>
  <c r="Z2885" i="14"/>
  <c r="AA2885" i="14"/>
  <c r="AE2885" i="14"/>
  <c r="AB3558" i="14"/>
  <c r="Z3558" i="14"/>
  <c r="AA3558" i="14"/>
  <c r="AE3558" i="14"/>
  <c r="AE659" i="14"/>
  <c r="Z659" i="14"/>
  <c r="AA659" i="14"/>
  <c r="AB659" i="14"/>
  <c r="AB5781" i="14"/>
  <c r="Z5781" i="14"/>
  <c r="AA5781" i="14"/>
  <c r="AE5781" i="14"/>
  <c r="AE452" i="14"/>
  <c r="Z452" i="14"/>
  <c r="AA452" i="14"/>
  <c r="AB452" i="14"/>
  <c r="AB5742" i="14"/>
  <c r="Z5742" i="14"/>
  <c r="AA5742" i="14"/>
  <c r="AE5742" i="14"/>
  <c r="AB5072" i="14"/>
  <c r="Z5072" i="14"/>
  <c r="AA5072" i="14"/>
  <c r="AE5072" i="14"/>
  <c r="AE1683" i="14"/>
  <c r="Z1683" i="14"/>
  <c r="AA1683" i="14"/>
  <c r="AB1683" i="14"/>
  <c r="AE3133" i="14"/>
  <c r="Z3133" i="14"/>
  <c r="AA3133" i="14"/>
  <c r="AB3133" i="14"/>
  <c r="AB1827" i="14"/>
  <c r="Z1827" i="14"/>
  <c r="AA1827" i="14"/>
  <c r="AE1827" i="14"/>
  <c r="AB1283" i="14"/>
  <c r="Z1283" i="14"/>
  <c r="AA1283" i="14"/>
  <c r="AE1283" i="14"/>
  <c r="AE392" i="14"/>
  <c r="Z392" i="14"/>
  <c r="AA392" i="14"/>
  <c r="AB392" i="14"/>
  <c r="AE5776" i="14"/>
  <c r="Z5776" i="14"/>
  <c r="AA5776" i="14"/>
  <c r="AB5776" i="14"/>
  <c r="AB4474" i="14"/>
  <c r="Z4474" i="14"/>
  <c r="AA4474" i="14"/>
  <c r="AE4474" i="14"/>
  <c r="AE5315" i="14"/>
  <c r="Z5315" i="14"/>
  <c r="AA5315" i="14"/>
  <c r="AB5315" i="14"/>
  <c r="AE387" i="14"/>
  <c r="Z387" i="14"/>
  <c r="AA387" i="14"/>
  <c r="AB387" i="14"/>
  <c r="AE2443" i="14"/>
  <c r="Z2443" i="14"/>
  <c r="AA2443" i="14"/>
  <c r="AB2443" i="14"/>
  <c r="AE511" i="14"/>
  <c r="AB511" i="14"/>
  <c r="AE478" i="14"/>
  <c r="Z478" i="14"/>
  <c r="AA478" i="14"/>
  <c r="AB478" i="14"/>
  <c r="AB3927" i="14"/>
  <c r="Z3927" i="14"/>
  <c r="AA3927" i="14"/>
  <c r="AE3927" i="14"/>
  <c r="AB4909" i="14"/>
  <c r="Z4909" i="14"/>
  <c r="AA4909" i="14"/>
  <c r="AE4909" i="14"/>
  <c r="AE1739" i="14"/>
  <c r="Z1739" i="14"/>
  <c r="AA1739" i="14"/>
  <c r="AB1739" i="14"/>
  <c r="AE1285" i="14"/>
  <c r="Z1285" i="14"/>
  <c r="AA1285" i="14"/>
  <c r="AB1285" i="14"/>
  <c r="AE2531" i="14"/>
  <c r="Z2531" i="14"/>
  <c r="AA2531" i="14"/>
  <c r="AB2531" i="14"/>
  <c r="AB423" i="14"/>
  <c r="Z423" i="14"/>
  <c r="AA423" i="14"/>
  <c r="AE423" i="14"/>
  <c r="AE4234" i="14"/>
  <c r="Z4234" i="14"/>
  <c r="AA4234" i="14"/>
  <c r="AB4234" i="14"/>
  <c r="AE3945" i="14"/>
  <c r="Z3945" i="14"/>
  <c r="AA3945" i="14"/>
  <c r="AB3945" i="14"/>
  <c r="AE4426" i="14"/>
  <c r="Z4426" i="14"/>
  <c r="AA4426" i="14"/>
  <c r="AB4426" i="14"/>
  <c r="AB2757" i="14"/>
  <c r="Z2757" i="14"/>
  <c r="AA2757" i="14"/>
  <c r="AE2757" i="14"/>
  <c r="AB2870" i="14"/>
  <c r="Z2870" i="14"/>
  <c r="AA2870" i="14"/>
  <c r="AE2870" i="14"/>
  <c r="AB3425" i="14"/>
  <c r="Z3425" i="14"/>
  <c r="AA3425" i="14"/>
  <c r="AE3425" i="14"/>
  <c r="AB3546" i="14"/>
  <c r="Z3546" i="14"/>
  <c r="AA3546" i="14"/>
  <c r="AE3546" i="14"/>
  <c r="AB1971" i="14"/>
  <c r="Z1971" i="14"/>
  <c r="AA1971" i="14"/>
  <c r="AE1971" i="14"/>
  <c r="AB1559" i="14"/>
  <c r="Z1559" i="14"/>
  <c r="AA1559" i="14"/>
  <c r="AE1559" i="14"/>
  <c r="AB3378" i="14"/>
  <c r="Z3378" i="14"/>
  <c r="AA3378" i="14"/>
  <c r="AE3378" i="14"/>
  <c r="AE3772" i="14"/>
  <c r="Z3772" i="14"/>
  <c r="AA3772" i="14"/>
  <c r="AB3772" i="14"/>
  <c r="AE5302" i="14"/>
  <c r="Z5302" i="14"/>
  <c r="AA5302" i="14"/>
  <c r="AB5302" i="14"/>
  <c r="AB2153" i="14"/>
  <c r="Z2153" i="14"/>
  <c r="AA2153" i="14"/>
  <c r="AE2153" i="14"/>
  <c r="AB566" i="14"/>
  <c r="Z566" i="14"/>
  <c r="AA566" i="14"/>
  <c r="AE566" i="14"/>
  <c r="AE2878" i="14"/>
  <c r="Z2878" i="14"/>
  <c r="AA2878" i="14"/>
  <c r="AB2878" i="14"/>
  <c r="AB3225" i="14"/>
  <c r="Z3225" i="14"/>
  <c r="AA3225" i="14"/>
  <c r="AE3225" i="14"/>
  <c r="AB467" i="14"/>
  <c r="Z467" i="14"/>
  <c r="AA467" i="14"/>
  <c r="AE467" i="14"/>
  <c r="AE1040" i="14"/>
  <c r="Z1040" i="14"/>
  <c r="AA1040" i="14"/>
  <c r="AB1040" i="14"/>
  <c r="AE1638" i="14"/>
  <c r="Z1638" i="14"/>
  <c r="AA1638" i="14"/>
  <c r="AB1638" i="14"/>
  <c r="AE5117" i="14"/>
  <c r="Z5117" i="14"/>
  <c r="AA5117" i="14"/>
  <c r="AB5117" i="14"/>
  <c r="AE3715" i="14"/>
  <c r="Z3715" i="14"/>
  <c r="AA3715" i="14"/>
  <c r="AB3715" i="14"/>
  <c r="AE801" i="14"/>
  <c r="Z801" i="14"/>
  <c r="AA801" i="14"/>
  <c r="AB801" i="14"/>
  <c r="AB1043" i="14"/>
  <c r="Z1043" i="14"/>
  <c r="AA1043" i="14"/>
  <c r="AE1043" i="14"/>
  <c r="AB1255" i="14"/>
  <c r="Z1255" i="14"/>
  <c r="AA1255" i="14"/>
  <c r="AE1255" i="14"/>
  <c r="AB4966" i="14"/>
  <c r="Z4966" i="14"/>
  <c r="AA4966" i="14"/>
  <c r="AE4966" i="14"/>
  <c r="AB2919" i="14"/>
  <c r="Z2919" i="14"/>
  <c r="AA2919" i="14"/>
  <c r="AE2919" i="14"/>
  <c r="AB3620" i="14"/>
  <c r="Z3620" i="14"/>
  <c r="AA3620" i="14"/>
  <c r="AE3620" i="14"/>
  <c r="AE1302" i="14"/>
  <c r="Z1302" i="14"/>
  <c r="AA1302" i="14"/>
  <c r="AB1302" i="14"/>
  <c r="AB4982" i="14"/>
  <c r="Z4982" i="14"/>
  <c r="AA4982" i="14"/>
  <c r="AE4982" i="14"/>
  <c r="AB866" i="14"/>
  <c r="Z866" i="14"/>
  <c r="AA866" i="14"/>
  <c r="AE866" i="14"/>
  <c r="AB3284" i="14"/>
  <c r="Z3284" i="14"/>
  <c r="AA3284" i="14"/>
  <c r="AE3284" i="14"/>
  <c r="AE601" i="14"/>
  <c r="Z601" i="14"/>
  <c r="AA601" i="14"/>
  <c r="AB601" i="14"/>
  <c r="AE1419" i="14"/>
  <c r="Z1419" i="14"/>
  <c r="AA1419" i="14"/>
  <c r="AB1419" i="14"/>
  <c r="AE5251" i="14"/>
  <c r="Z5251" i="14"/>
  <c r="AA5251" i="14"/>
  <c r="AB5251" i="14"/>
  <c r="AB3660" i="14"/>
  <c r="Z3660" i="14"/>
  <c r="AA3660" i="14"/>
  <c r="AE3660" i="14"/>
  <c r="AB2100" i="14"/>
  <c r="Z2100" i="14"/>
  <c r="AA2100" i="14"/>
  <c r="AE2100" i="14"/>
  <c r="AG3185" i="14"/>
  <c r="AE485" i="14"/>
  <c r="Z485" i="14"/>
  <c r="AA485" i="14"/>
  <c r="AB485" i="14"/>
  <c r="AE1359" i="14"/>
  <c r="Z1359" i="14"/>
  <c r="AA1359" i="14"/>
  <c r="AB1359" i="14"/>
  <c r="AB3417" i="14"/>
  <c r="Z3417" i="14"/>
  <c r="AA3417" i="14"/>
  <c r="AE3417" i="14"/>
  <c r="AE1119" i="14"/>
  <c r="Z1119" i="14"/>
  <c r="AA1119" i="14"/>
  <c r="AB1119" i="14"/>
  <c r="AB4738" i="14"/>
  <c r="Z4738" i="14"/>
  <c r="AA4738" i="14"/>
  <c r="AE4738" i="14"/>
  <c r="AB1331" i="14"/>
  <c r="Z1331" i="14"/>
  <c r="AA1331" i="14"/>
  <c r="AE1331" i="14"/>
  <c r="AB2190" i="14"/>
  <c r="Z2190" i="14"/>
  <c r="AA2190" i="14"/>
  <c r="AE2190" i="14"/>
  <c r="AB5379" i="14"/>
  <c r="Z5379" i="14"/>
  <c r="AA5379" i="14"/>
  <c r="AE5379" i="14"/>
  <c r="AE5046" i="14"/>
  <c r="Z5046" i="14"/>
  <c r="AA5046" i="14"/>
  <c r="AB5046" i="14"/>
  <c r="AE1034" i="14"/>
  <c r="Z1034" i="14"/>
  <c r="AA1034" i="14"/>
  <c r="AB1034" i="14"/>
  <c r="AE1314" i="14"/>
  <c r="Z1314" i="14"/>
  <c r="AA1314" i="14"/>
  <c r="AB1314" i="14"/>
  <c r="AE2470" i="14"/>
  <c r="Z2470" i="14"/>
  <c r="AA2470" i="14"/>
  <c r="AB2470" i="14"/>
  <c r="AB2118" i="14"/>
  <c r="Z2118" i="14"/>
  <c r="AA2118" i="14"/>
  <c r="AE2118" i="14"/>
  <c r="AB1209" i="14"/>
  <c r="Z1209" i="14"/>
  <c r="AA1209" i="14"/>
  <c r="AE1209" i="14"/>
  <c r="AB5153" i="14"/>
  <c r="Z5153" i="14"/>
  <c r="AA5153" i="14"/>
  <c r="AE5153" i="14"/>
  <c r="AE4617" i="14"/>
  <c r="Z4617" i="14"/>
  <c r="AA4617" i="14"/>
  <c r="AB4617" i="14"/>
  <c r="AB1560" i="14"/>
  <c r="Z1560" i="14"/>
  <c r="AA1560" i="14"/>
  <c r="AE1560" i="14"/>
  <c r="AE5723" i="14"/>
  <c r="Z5723" i="14"/>
  <c r="AA5723" i="14"/>
  <c r="AB5723" i="14"/>
  <c r="AE5619" i="14"/>
  <c r="Z5619" i="14"/>
  <c r="AA5619" i="14"/>
  <c r="AB5619" i="14"/>
  <c r="AB4311" i="14"/>
  <c r="Z4311" i="14"/>
  <c r="AA4311" i="14"/>
  <c r="AE4311" i="14"/>
  <c r="AB4920" i="14"/>
  <c r="Z4920" i="14"/>
  <c r="AA4920" i="14"/>
  <c r="AE4920" i="14"/>
  <c r="AB2958" i="14"/>
  <c r="Z2958" i="14"/>
  <c r="AA2958" i="14"/>
  <c r="AE2958" i="14"/>
  <c r="AB1841" i="14"/>
  <c r="Z1841" i="14"/>
  <c r="AA1841" i="14"/>
  <c r="AE1841" i="14"/>
  <c r="AE4217" i="14"/>
  <c r="Z4217" i="14"/>
  <c r="AA4217" i="14"/>
  <c r="AB4217" i="14"/>
  <c r="AB1632" i="14"/>
  <c r="AE1632" i="14"/>
  <c r="AE4997" i="14"/>
  <c r="Z4997" i="14"/>
  <c r="AA4997" i="14"/>
  <c r="AB4997" i="14"/>
  <c r="AE5778" i="14"/>
  <c r="Z5778" i="14"/>
  <c r="AA5778" i="14"/>
  <c r="AB5778" i="14"/>
  <c r="AB3836" i="14"/>
  <c r="AE3836" i="14"/>
  <c r="AB5491" i="14"/>
  <c r="Z5491" i="14"/>
  <c r="AA5491" i="14"/>
  <c r="AE5491" i="14"/>
  <c r="AB1912" i="14"/>
  <c r="Z1912" i="14"/>
  <c r="AA1912" i="14"/>
  <c r="AE1912" i="14"/>
  <c r="AE4917" i="14"/>
  <c r="Z4917" i="14"/>
  <c r="AA4917" i="14"/>
  <c r="AB4917" i="14"/>
  <c r="AB1821" i="14"/>
  <c r="Z1821" i="14"/>
  <c r="AA1821" i="14"/>
  <c r="AE1821" i="14"/>
  <c r="AE2343" i="14"/>
  <c r="Z2343" i="14"/>
  <c r="AA2343" i="14"/>
  <c r="AB2343" i="14"/>
  <c r="AE4670" i="14"/>
  <c r="Z4670" i="14"/>
  <c r="AA4670" i="14"/>
  <c r="AB4670" i="14"/>
  <c r="AE702" i="14"/>
  <c r="Z702" i="14"/>
  <c r="AA702" i="14"/>
  <c r="AB702" i="14"/>
  <c r="AB5588" i="14"/>
  <c r="Z5588" i="14"/>
  <c r="AA5588" i="14"/>
  <c r="AE5588" i="14"/>
  <c r="AE3773" i="14"/>
  <c r="Z3773" i="14"/>
  <c r="AA3773" i="14"/>
  <c r="AB3773" i="14"/>
  <c r="AE5346" i="14"/>
  <c r="Z5346" i="14"/>
  <c r="AA5346" i="14"/>
  <c r="AB5346" i="14"/>
  <c r="AE4078" i="14"/>
  <c r="Z4078" i="14"/>
  <c r="AA4078" i="14"/>
  <c r="AB4078" i="14"/>
  <c r="AE3491" i="14"/>
  <c r="Z3491" i="14"/>
  <c r="AA3491" i="14"/>
  <c r="AB3491" i="14"/>
  <c r="AB2993" i="14"/>
  <c r="Z2993" i="14"/>
  <c r="AA2993" i="14"/>
  <c r="AE2993" i="14"/>
  <c r="AE2178" i="14"/>
  <c r="Z2178" i="14"/>
  <c r="AA2178" i="14"/>
  <c r="AB2178" i="14"/>
  <c r="AE3213" i="14"/>
  <c r="Z3213" i="14"/>
  <c r="AA3213" i="14"/>
  <c r="AB3213" i="14"/>
  <c r="AB1324" i="14"/>
  <c r="Z1324" i="14"/>
  <c r="AA1324" i="14"/>
  <c r="AE1324" i="14"/>
  <c r="AB1427" i="14"/>
  <c r="Z1427" i="14"/>
  <c r="AA1427" i="14"/>
  <c r="AE1427" i="14"/>
  <c r="AB4684" i="14"/>
  <c r="Z4684" i="14"/>
  <c r="AA4684" i="14"/>
  <c r="AE4684" i="14"/>
  <c r="AB4589" i="14"/>
  <c r="Z4589" i="14"/>
  <c r="AA4589" i="14"/>
  <c r="AE4589" i="14"/>
  <c r="AE2138" i="14"/>
  <c r="Z2138" i="14"/>
  <c r="AA2138" i="14"/>
  <c r="AB2138" i="14"/>
  <c r="AB4852" i="14"/>
  <c r="Z4852" i="14"/>
  <c r="AA4852" i="14"/>
  <c r="AE4852" i="14"/>
  <c r="AE5755" i="14"/>
  <c r="Z5755" i="14"/>
  <c r="AA5755" i="14"/>
  <c r="AB5755" i="14"/>
  <c r="AB1931" i="14"/>
  <c r="Z1931" i="14"/>
  <c r="AA1931" i="14"/>
  <c r="AE1931" i="14"/>
  <c r="AB5700" i="14"/>
  <c r="Z5700" i="14"/>
  <c r="AA5700" i="14"/>
  <c r="AE5700" i="14"/>
  <c r="AE444" i="14"/>
  <c r="Z444" i="14"/>
  <c r="AA444" i="14"/>
  <c r="AB444" i="14"/>
  <c r="AA2703" i="14"/>
  <c r="Z2703" i="14"/>
  <c r="AG2703" i="14"/>
  <c r="AE3436" i="14"/>
  <c r="AB3436" i="14"/>
  <c r="AB3869" i="14"/>
  <c r="AE3869" i="14"/>
  <c r="AE5629" i="14"/>
  <c r="AA5629" i="14"/>
  <c r="AB5629" i="14"/>
  <c r="AB4629" i="14"/>
  <c r="Z4629" i="14"/>
  <c r="AA4629" i="14"/>
  <c r="AE4629" i="14"/>
  <c r="AB3129" i="14"/>
  <c r="Z3129" i="14"/>
  <c r="AA3129" i="14"/>
  <c r="AE3129" i="14"/>
  <c r="AB983" i="14"/>
  <c r="Z983" i="14"/>
  <c r="AA983" i="14"/>
  <c r="AE983" i="14"/>
  <c r="AB2291" i="14"/>
  <c r="Z2291" i="14"/>
  <c r="AA2291" i="14"/>
  <c r="AE2291" i="14"/>
  <c r="AB5542" i="14"/>
  <c r="Z5542" i="14"/>
  <c r="AA5542" i="14"/>
  <c r="AE5542" i="14"/>
  <c r="AG1626" i="14"/>
  <c r="AB4018" i="14"/>
  <c r="Z4018" i="14"/>
  <c r="AA4018" i="14"/>
  <c r="AE4018" i="14"/>
  <c r="AE4934" i="14"/>
  <c r="Z4934" i="14"/>
  <c r="AA4934" i="14"/>
  <c r="AB4934" i="14"/>
  <c r="AB2191" i="14"/>
  <c r="Z2191" i="14"/>
  <c r="AA2191" i="14"/>
  <c r="AE2191" i="14"/>
  <c r="AG1323" i="14"/>
  <c r="AA4813" i="14"/>
  <c r="AG4813" i="14"/>
  <c r="AB1424" i="14"/>
  <c r="Z1424" i="14"/>
  <c r="AA1424" i="14"/>
  <c r="AE1424" i="14"/>
  <c r="AB3324" i="14"/>
  <c r="Z3324" i="14"/>
  <c r="AA3324" i="14"/>
  <c r="AE3324" i="14"/>
  <c r="AE2646" i="14"/>
  <c r="Z2646" i="14"/>
  <c r="AA2646" i="14"/>
  <c r="AB2646" i="14"/>
  <c r="AE1686" i="14"/>
  <c r="Z1686" i="14"/>
  <c r="AA1686" i="14"/>
  <c r="AB1686" i="14"/>
  <c r="AE5657" i="14"/>
  <c r="Z5657" i="14"/>
  <c r="AA5657" i="14"/>
  <c r="AB5657" i="14"/>
  <c r="AE3722" i="14"/>
  <c r="Z3722" i="14"/>
  <c r="AA3722" i="14"/>
  <c r="AB3722" i="14"/>
  <c r="AB4936" i="14"/>
  <c r="Z4936" i="14"/>
  <c r="AA4936" i="14"/>
  <c r="AE4936" i="14"/>
  <c r="AE5120" i="14"/>
  <c r="Z5120" i="14"/>
  <c r="AA5120" i="14"/>
  <c r="AB5120" i="14"/>
  <c r="AB5572" i="14"/>
  <c r="Z5572" i="14"/>
  <c r="AA5572" i="14"/>
  <c r="AE5572" i="14"/>
  <c r="AB2674" i="14"/>
  <c r="Z2674" i="14"/>
  <c r="AA2674" i="14"/>
  <c r="AE2674" i="14"/>
  <c r="AE1165" i="14"/>
  <c r="Z1165" i="14"/>
  <c r="AA1165" i="14"/>
  <c r="AB1165" i="14"/>
  <c r="AE2736" i="14"/>
  <c r="Z2736" i="14"/>
  <c r="AA2736" i="14"/>
  <c r="AB2736" i="14"/>
  <c r="AB1482" i="14"/>
  <c r="Z1482" i="14"/>
  <c r="AA1482" i="14"/>
  <c r="AE1482" i="14"/>
  <c r="AE641" i="14"/>
  <c r="Z641" i="14"/>
  <c r="AA641" i="14"/>
  <c r="AB641" i="14"/>
  <c r="AE3636" i="14"/>
  <c r="Z3636" i="14"/>
  <c r="AA3636" i="14"/>
  <c r="AB3636" i="14"/>
  <c r="AE5223" i="14"/>
  <c r="Z5223" i="14"/>
  <c r="AA5223" i="14"/>
  <c r="AB5223" i="14"/>
  <c r="AB4606" i="14"/>
  <c r="Z4606" i="14"/>
  <c r="AA4606" i="14"/>
  <c r="AE4606" i="14"/>
  <c r="AE2239" i="14"/>
  <c r="Z2239" i="14"/>
  <c r="AA2239" i="14"/>
  <c r="AB2239" i="14"/>
  <c r="AB1576" i="14"/>
  <c r="Z1576" i="14"/>
  <c r="AA1576" i="14"/>
  <c r="AE1576" i="14"/>
  <c r="AB2139" i="14"/>
  <c r="Z2139" i="14"/>
  <c r="AA2139" i="14"/>
  <c r="AE2139" i="14"/>
  <c r="AG364" i="14"/>
  <c r="AB2446" i="14"/>
  <c r="Z2446" i="14"/>
  <c r="AA2446" i="14"/>
  <c r="AE2446" i="14"/>
  <c r="AG1677" i="14"/>
  <c r="AG3866" i="14"/>
  <c r="Z3866" i="14"/>
  <c r="AA3866" i="14"/>
  <c r="AA5274" i="14"/>
  <c r="Z5274" i="14"/>
  <c r="AG5274" i="14"/>
  <c r="AG1851" i="14"/>
  <c r="Z1851" i="14"/>
  <c r="AA1851" i="14"/>
  <c r="AG1729" i="14"/>
  <c r="Z1729" i="14"/>
  <c r="AA1729" i="14"/>
  <c r="AA5592" i="14"/>
  <c r="Z5592" i="14"/>
  <c r="AG5592" i="14"/>
  <c r="AG2702" i="14"/>
  <c r="AG4417" i="14"/>
  <c r="Z4417" i="14"/>
  <c r="AA4417" i="14"/>
  <c r="AA787" i="14"/>
  <c r="Z787" i="14"/>
  <c r="AG787" i="14"/>
  <c r="AB3543" i="14"/>
  <c r="AE3543" i="14"/>
  <c r="AG3543" i="14"/>
  <c r="Z3543" i="14"/>
  <c r="AA3543" i="14"/>
  <c r="AG1371" i="14"/>
  <c r="Z1371" i="14"/>
  <c r="AA1371" i="14"/>
  <c r="AG1676" i="14"/>
  <c r="AE875" i="14"/>
  <c r="Z875" i="14"/>
  <c r="AA875" i="14"/>
  <c r="AB875" i="14"/>
  <c r="AB1949" i="14"/>
  <c r="Z1949" i="14"/>
  <c r="AA1949" i="14"/>
  <c r="AE1949" i="14"/>
  <c r="AE4139" i="14"/>
  <c r="Z4139" i="14"/>
  <c r="AA4139" i="14"/>
  <c r="AB4139" i="14"/>
  <c r="AB2456" i="14"/>
  <c r="Z2456" i="14"/>
  <c r="AA2456" i="14"/>
  <c r="AE2456" i="14"/>
  <c r="AB2812" i="14"/>
  <c r="Z2812" i="14"/>
  <c r="AA2812" i="14"/>
  <c r="AE2812" i="14"/>
  <c r="AE762" i="14"/>
  <c r="Z762" i="14"/>
  <c r="AA762" i="14"/>
  <c r="AB762" i="14"/>
  <c r="AE841" i="14"/>
  <c r="Z841" i="14"/>
  <c r="AA841" i="14"/>
  <c r="AB841" i="14"/>
  <c r="AB4640" i="14"/>
  <c r="Z4640" i="14"/>
  <c r="AA4640" i="14"/>
  <c r="AE4640" i="14"/>
  <c r="AE5391" i="14"/>
  <c r="Z5391" i="14"/>
  <c r="AA5391" i="14"/>
  <c r="AB5391" i="14"/>
  <c r="AB1816" i="14"/>
  <c r="Z1816" i="14"/>
  <c r="AA1816" i="14"/>
  <c r="AE1816" i="14"/>
  <c r="AE4628" i="14"/>
  <c r="Z4628" i="14"/>
  <c r="AA4628" i="14"/>
  <c r="AB4628" i="14"/>
  <c r="AE4328" i="14"/>
  <c r="Z4328" i="14"/>
  <c r="AA4328" i="14"/>
  <c r="AB4328" i="14"/>
  <c r="AE996" i="14"/>
  <c r="Z996" i="14"/>
  <c r="AA996" i="14"/>
  <c r="AB996" i="14"/>
  <c r="AE4571" i="14"/>
  <c r="Z4571" i="14"/>
  <c r="AA4571" i="14"/>
  <c r="AB4571" i="14"/>
  <c r="AB3302" i="14"/>
  <c r="AE3302" i="14"/>
  <c r="AE820" i="14"/>
  <c r="Z820" i="14"/>
  <c r="AA820" i="14"/>
  <c r="AB820" i="14"/>
  <c r="AB4522" i="14"/>
  <c r="Z4522" i="14"/>
  <c r="AA4522" i="14"/>
  <c r="AE4522" i="14"/>
  <c r="AB394" i="14"/>
  <c r="Z394" i="14"/>
  <c r="AA394" i="14"/>
  <c r="AE394" i="14"/>
  <c r="AB4153" i="14"/>
  <c r="Z4153" i="14"/>
  <c r="AA4153" i="14"/>
  <c r="AE4153" i="14"/>
  <c r="AB4360" i="14"/>
  <c r="Z4360" i="14"/>
  <c r="AA4360" i="14"/>
  <c r="AE4360" i="14"/>
  <c r="AB4259" i="14"/>
  <c r="Z4259" i="14"/>
  <c r="AA4259" i="14"/>
  <c r="AE4259" i="14"/>
  <c r="AB1668" i="14"/>
  <c r="AE1668" i="14"/>
  <c r="AA2621" i="14"/>
  <c r="Z2621" i="14"/>
  <c r="AG2621" i="14"/>
  <c r="AE404" i="14"/>
  <c r="AB404" i="14"/>
  <c r="AB3185" i="14"/>
  <c r="Z3185" i="14"/>
  <c r="AA3185" i="14"/>
  <c r="AE3185" i="14"/>
  <c r="AB574" i="14"/>
  <c r="Z574" i="14"/>
  <c r="AA574" i="14"/>
  <c r="AE574" i="14"/>
  <c r="AE510" i="14"/>
  <c r="Z510" i="14"/>
  <c r="AA510" i="14"/>
  <c r="AB510" i="14"/>
  <c r="AB5649" i="14"/>
  <c r="Z5649" i="14"/>
  <c r="AA5649" i="14"/>
  <c r="AE5649" i="14"/>
  <c r="AB1140" i="14"/>
  <c r="Z1140" i="14"/>
  <c r="AA1140" i="14"/>
  <c r="AE1140" i="14"/>
  <c r="AE2480" i="14"/>
  <c r="AB2480" i="14"/>
  <c r="AB5307" i="14"/>
  <c r="Z5307" i="14"/>
  <c r="AA5307" i="14"/>
  <c r="AE5307" i="14"/>
  <c r="AB2248" i="14"/>
  <c r="Z2248" i="14"/>
  <c r="AA2248" i="14"/>
  <c r="AE2248" i="14"/>
  <c r="AB3640" i="14"/>
  <c r="Z3640" i="14"/>
  <c r="AA3640" i="14"/>
  <c r="AE3640" i="14"/>
  <c r="AB3479" i="14"/>
  <c r="Z3479" i="14"/>
  <c r="AA3479" i="14"/>
  <c r="AE3479" i="14"/>
  <c r="AB5145" i="14"/>
  <c r="Z5145" i="14"/>
  <c r="AA5145" i="14"/>
  <c r="AE5145" i="14"/>
  <c r="AB5733" i="14"/>
  <c r="Z5733" i="14"/>
  <c r="AA5733" i="14"/>
  <c r="AE5733" i="14"/>
  <c r="AE1332" i="14"/>
  <c r="Z1332" i="14"/>
  <c r="AA1332" i="14"/>
  <c r="AB1332" i="14"/>
  <c r="AB2289" i="14"/>
  <c r="Z2289" i="14"/>
  <c r="AA2289" i="14"/>
  <c r="AE2289" i="14"/>
  <c r="AB3758" i="14"/>
  <c r="Z3758" i="14"/>
  <c r="AA3758" i="14"/>
  <c r="AE3758" i="14"/>
  <c r="AB1805" i="14"/>
  <c r="Z1805" i="14"/>
  <c r="AA1805" i="14"/>
  <c r="AE1805" i="14"/>
  <c r="AB4107" i="14"/>
  <c r="Z4107" i="14"/>
  <c r="AA4107" i="14"/>
  <c r="AE4107" i="14"/>
  <c r="AE2304" i="14"/>
  <c r="Z2304" i="14"/>
  <c r="AA2304" i="14"/>
  <c r="AB2304" i="14"/>
  <c r="AE5511" i="14"/>
  <c r="Z5511" i="14"/>
  <c r="AA5511" i="14"/>
  <c r="AB5511" i="14"/>
  <c r="AB1577" i="14"/>
  <c r="Z1577" i="14"/>
  <c r="AA1577" i="14"/>
  <c r="AE1577" i="14"/>
  <c r="AE1456" i="14"/>
  <c r="Z1456" i="14"/>
  <c r="AA1456" i="14"/>
  <c r="AB1456" i="14"/>
  <c r="AE3642" i="14"/>
  <c r="Z3642" i="14"/>
  <c r="AA3642" i="14"/>
  <c r="AB3642" i="14"/>
  <c r="AB4667" i="14"/>
  <c r="Z4667" i="14"/>
  <c r="AA4667" i="14"/>
  <c r="AE4667" i="14"/>
  <c r="AB3573" i="14"/>
  <c r="AE3573" i="14"/>
  <c r="AB431" i="14"/>
  <c r="Z431" i="14"/>
  <c r="AA431" i="14"/>
  <c r="AE431" i="14"/>
  <c r="AE2550" i="14"/>
  <c r="Z2550" i="14"/>
  <c r="AA2550" i="14"/>
  <c r="AB2550" i="14"/>
  <c r="AB4247" i="14"/>
  <c r="Z4247" i="14"/>
  <c r="AA4247" i="14"/>
  <c r="AE4247" i="14"/>
  <c r="AE4127" i="14"/>
  <c r="Z4127" i="14"/>
  <c r="AA4127" i="14"/>
  <c r="AB4127" i="14"/>
  <c r="AB5103" i="14"/>
  <c r="Z5103" i="14"/>
  <c r="AA5103" i="14"/>
  <c r="AE5103" i="14"/>
  <c r="AB3914" i="14"/>
  <c r="Z3914" i="14"/>
  <c r="AA3914" i="14"/>
  <c r="AE3914" i="14"/>
  <c r="AE5564" i="14"/>
  <c r="Z5564" i="14"/>
  <c r="AA5564" i="14"/>
  <c r="AB5564" i="14"/>
  <c r="AE3730" i="14"/>
  <c r="Z3730" i="14"/>
  <c r="AA3730" i="14"/>
  <c r="AB3730" i="14"/>
  <c r="AE3158" i="14"/>
  <c r="Z3158" i="14"/>
  <c r="AA3158" i="14"/>
  <c r="AB3158" i="14"/>
  <c r="AB1955" i="14"/>
  <c r="Z1955" i="14"/>
  <c r="AA1955" i="14"/>
  <c r="AE1955" i="14"/>
  <c r="AB5540" i="14"/>
  <c r="Z5540" i="14"/>
  <c r="AA5540" i="14"/>
  <c r="AE5540" i="14"/>
  <c r="AE1268" i="14"/>
  <c r="Z1268" i="14"/>
  <c r="AA1268" i="14"/>
  <c r="AB1268" i="14"/>
  <c r="AB3019" i="14"/>
  <c r="Z3019" i="14"/>
  <c r="AA3019" i="14"/>
  <c r="AE3019" i="14"/>
  <c r="AE5525" i="14"/>
  <c r="Z5525" i="14"/>
  <c r="AA5525" i="14"/>
  <c r="AB5525" i="14"/>
  <c r="AE535" i="14"/>
  <c r="AB535" i="14"/>
  <c r="AG552" i="14"/>
  <c r="AG4299" i="14"/>
  <c r="AA3053" i="14"/>
  <c r="Z3053" i="14"/>
  <c r="AG3053" i="14"/>
  <c r="AB1939" i="14"/>
  <c r="AE1939" i="14"/>
  <c r="AB3939" i="14"/>
  <c r="AE3939" i="14"/>
  <c r="AE5129" i="14"/>
  <c r="AB5129" i="14"/>
  <c r="AE1613" i="14"/>
  <c r="AB1613" i="14"/>
  <c r="AB5092" i="14"/>
  <c r="AE5092" i="14"/>
  <c r="AG1534" i="14"/>
  <c r="AB856" i="14"/>
  <c r="AE856" i="14"/>
  <c r="AE1943" i="14"/>
  <c r="AB1943" i="14"/>
  <c r="AE4818" i="14"/>
  <c r="Z4818" i="14"/>
  <c r="AA4818" i="14"/>
  <c r="AB4818" i="14"/>
  <c r="AB1684" i="14"/>
  <c r="Z1684" i="14"/>
  <c r="AA1684" i="14"/>
  <c r="AE1684" i="14"/>
  <c r="AE5738" i="14"/>
  <c r="Z5738" i="14"/>
  <c r="AA5738" i="14"/>
  <c r="AB5738" i="14"/>
  <c r="AE5188" i="14"/>
  <c r="Z5188" i="14"/>
  <c r="AA5188" i="14"/>
  <c r="AB5188" i="14"/>
  <c r="AB4418" i="14"/>
  <c r="Z4418" i="14"/>
  <c r="AA4418" i="14"/>
  <c r="AE4418" i="14"/>
  <c r="AB3281" i="14"/>
  <c r="Z3281" i="14"/>
  <c r="AA3281" i="14"/>
  <c r="AE3281" i="14"/>
  <c r="AB3850" i="14"/>
  <c r="Z3850" i="14"/>
  <c r="AA3850" i="14"/>
  <c r="AE3850" i="14"/>
  <c r="AB3502" i="14"/>
  <c r="Z3502" i="14"/>
  <c r="AA3502" i="14"/>
  <c r="AE3502" i="14"/>
  <c r="AE2258" i="14"/>
  <c r="Z2258" i="14"/>
  <c r="AA2258" i="14"/>
  <c r="AB2258" i="14"/>
  <c r="AE3030" i="14"/>
  <c r="Z3030" i="14"/>
  <c r="AA3030" i="14"/>
  <c r="AB3030" i="14"/>
  <c r="AB4597" i="14"/>
  <c r="Z4597" i="14"/>
  <c r="AA4597" i="14"/>
  <c r="AE4597" i="14"/>
  <c r="AE1309" i="14"/>
  <c r="Z1309" i="14"/>
  <c r="AA1309" i="14"/>
  <c r="AB1309" i="14"/>
  <c r="AB4410" i="14"/>
  <c r="Z4410" i="14"/>
  <c r="AA4410" i="14"/>
  <c r="AE4410" i="14"/>
  <c r="AE3300" i="14"/>
  <c r="Z3300" i="14"/>
  <c r="AA3300" i="14"/>
  <c r="AB3300" i="14"/>
  <c r="AB1682" i="14"/>
  <c r="Z1682" i="14"/>
  <c r="AA1682" i="14"/>
  <c r="AE1682" i="14"/>
  <c r="AB4307" i="14"/>
  <c r="AE4307" i="14"/>
  <c r="AB4480" i="14"/>
  <c r="Z4480" i="14"/>
  <c r="AA4480" i="14"/>
  <c r="AE4480" i="14"/>
  <c r="AB1626" i="14"/>
  <c r="Z1626" i="14"/>
  <c r="AA1626" i="14"/>
  <c r="AE1626" i="14"/>
  <c r="AB5392" i="14"/>
  <c r="Z5392" i="14"/>
  <c r="AA5392" i="14"/>
  <c r="AE5392" i="14"/>
  <c r="AB585" i="14"/>
  <c r="Z585" i="14"/>
  <c r="AA585" i="14"/>
  <c r="AE585" i="14"/>
  <c r="AB5696" i="14"/>
  <c r="Z5696" i="14"/>
  <c r="AA5696" i="14"/>
  <c r="AE5696" i="14"/>
  <c r="AB4009" i="14"/>
  <c r="Z4009" i="14"/>
  <c r="AA4009" i="14"/>
  <c r="AE4009" i="14"/>
  <c r="AB2145" i="14"/>
  <c r="Z2145" i="14"/>
  <c r="AA2145" i="14"/>
  <c r="AE2145" i="14"/>
  <c r="AB2195" i="14"/>
  <c r="Z2195" i="14"/>
  <c r="AA2195" i="14"/>
  <c r="AE2195" i="14"/>
  <c r="AB5209" i="14"/>
  <c r="Z5209" i="14"/>
  <c r="AA5209" i="14"/>
  <c r="AE5209" i="14"/>
  <c r="AE1501" i="14"/>
  <c r="Z1501" i="14"/>
  <c r="AA1501" i="14"/>
  <c r="AB1501" i="14"/>
  <c r="AB2938" i="14"/>
  <c r="Z2938" i="14"/>
  <c r="AA2938" i="14"/>
  <c r="AE2938" i="14"/>
  <c r="AB1312" i="14"/>
  <c r="Z1312" i="14"/>
  <c r="AA1312" i="14"/>
  <c r="AE1312" i="14"/>
  <c r="AE5411" i="14"/>
  <c r="AB5411" i="14"/>
  <c r="AE3031" i="14"/>
  <c r="Z3031" i="14"/>
  <c r="AA3031" i="14"/>
  <c r="AB3031" i="14"/>
  <c r="AB2617" i="14"/>
  <c r="Z2617" i="14"/>
  <c r="AA2617" i="14"/>
  <c r="AE2617" i="14"/>
  <c r="AE4175" i="14"/>
  <c r="Z4175" i="14"/>
  <c r="AA4175" i="14"/>
  <c r="AB4175" i="14"/>
  <c r="AB1635" i="14"/>
  <c r="Z1635" i="14"/>
  <c r="AA1635" i="14"/>
  <c r="AE1635" i="14"/>
  <c r="AE2871" i="14"/>
  <c r="Z2871" i="14"/>
  <c r="AA2871" i="14"/>
  <c r="AB2871" i="14"/>
  <c r="AE5221" i="14"/>
  <c r="Z5221" i="14"/>
  <c r="AA5221" i="14"/>
  <c r="AB5221" i="14"/>
  <c r="AE4052" i="14"/>
  <c r="Z4052" i="14"/>
  <c r="AA4052" i="14"/>
  <c r="AB4052" i="14"/>
  <c r="AE5666" i="14"/>
  <c r="Z5666" i="14"/>
  <c r="AA5666" i="14"/>
  <c r="AB5666" i="14"/>
  <c r="AG1377" i="14"/>
  <c r="AG3974" i="14"/>
  <c r="AG1361" i="14"/>
  <c r="AB5603" i="14"/>
  <c r="Z5603" i="14"/>
  <c r="AA5603" i="14"/>
  <c r="AE5603" i="14"/>
  <c r="AB1354" i="14"/>
  <c r="Z1354" i="14"/>
  <c r="AA1354" i="14"/>
  <c r="AE1354" i="14"/>
  <c r="AB3671" i="14"/>
  <c r="Z3671" i="14"/>
  <c r="AA3671" i="14"/>
  <c r="AE3671" i="14"/>
  <c r="AE4612" i="14"/>
  <c r="Z4612" i="14"/>
  <c r="AA4612" i="14"/>
  <c r="AB4612" i="14"/>
  <c r="AB2898" i="14"/>
  <c r="Z2898" i="14"/>
  <c r="AA2898" i="14"/>
  <c r="AE2898" i="14"/>
  <c r="AE3657" i="14"/>
  <c r="AB3657" i="14"/>
  <c r="AB1873" i="14"/>
  <c r="AE1873" i="14"/>
  <c r="AA4383" i="14"/>
  <c r="Z4383" i="14"/>
  <c r="AG4383" i="14"/>
  <c r="AG4016" i="14"/>
  <c r="Z4016" i="14"/>
  <c r="AA4016" i="14"/>
  <c r="AB806" i="14"/>
  <c r="AE806" i="14"/>
  <c r="AA4221" i="14"/>
  <c r="Z4221" i="14"/>
  <c r="AG4221" i="14"/>
  <c r="AE2013" i="14"/>
  <c r="AB2013" i="14"/>
  <c r="AB2575" i="14"/>
  <c r="AE2575" i="14"/>
  <c r="AB950" i="14"/>
  <c r="Z950" i="14"/>
  <c r="AA950" i="14"/>
  <c r="AE950" i="14"/>
  <c r="AE3707" i="14"/>
  <c r="Z3707" i="14"/>
  <c r="AA3707" i="14"/>
  <c r="AB3707" i="14"/>
  <c r="AB5615" i="14"/>
  <c r="AE5615" i="14"/>
  <c r="AE3490" i="14"/>
  <c r="Z3490" i="14"/>
  <c r="AA3490" i="14"/>
  <c r="AB3490" i="14"/>
  <c r="AB525" i="14"/>
  <c r="Z525" i="14"/>
  <c r="AA525" i="14"/>
  <c r="AE525" i="14"/>
  <c r="AB1102" i="14"/>
  <c r="Z1102" i="14"/>
  <c r="AA1102" i="14"/>
  <c r="AE1102" i="14"/>
  <c r="AB3652" i="14"/>
  <c r="Z3652" i="14"/>
  <c r="AA3652" i="14"/>
  <c r="AE3652" i="14"/>
  <c r="AB1388" i="14"/>
  <c r="Z1388" i="14"/>
  <c r="AA1388" i="14"/>
  <c r="AE1388" i="14"/>
  <c r="AE992" i="14"/>
  <c r="Z992" i="14"/>
  <c r="AA992" i="14"/>
  <c r="AB992" i="14"/>
  <c r="AB5743" i="14"/>
  <c r="Z5743" i="14"/>
  <c r="AA5743" i="14"/>
  <c r="AE5743" i="14"/>
  <c r="AB2484" i="14"/>
  <c r="AE2484" i="14"/>
  <c r="AE5335" i="14"/>
  <c r="Z5335" i="14"/>
  <c r="AA5335" i="14"/>
  <c r="AB5335" i="14"/>
  <c r="AB4290" i="14"/>
  <c r="Z4290" i="14"/>
  <c r="AA4290" i="14"/>
  <c r="AE4290" i="14"/>
  <c r="AE5230" i="14"/>
  <c r="Z5230" i="14"/>
  <c r="AA5230" i="14"/>
  <c r="AB5230" i="14"/>
  <c r="AE2351" i="14"/>
  <c r="Z2351" i="14"/>
  <c r="AA2351" i="14"/>
  <c r="AB2351" i="14"/>
  <c r="AE2723" i="14"/>
  <c r="Z2723" i="14"/>
  <c r="AA2723" i="14"/>
  <c r="AB2723" i="14"/>
  <c r="AE3584" i="14"/>
  <c r="Z3584" i="14"/>
  <c r="AA3584" i="14"/>
  <c r="AB3584" i="14"/>
  <c r="AB4156" i="14"/>
  <c r="Z4156" i="14"/>
  <c r="AA4156" i="14"/>
  <c r="AE4156" i="14"/>
  <c r="AB1540" i="14"/>
  <c r="AE1540" i="14"/>
  <c r="AB3397" i="14"/>
  <c r="Z3397" i="14"/>
  <c r="AA3397" i="14"/>
  <c r="AE3397" i="14"/>
  <c r="AE4425" i="14"/>
  <c r="Z4425" i="14"/>
  <c r="AA4425" i="14"/>
  <c r="AB4425" i="14"/>
  <c r="AB1031" i="14"/>
  <c r="Z1031" i="14"/>
  <c r="AA1031" i="14"/>
  <c r="AE1031" i="14"/>
  <c r="AE3557" i="14"/>
  <c r="Z3557" i="14"/>
  <c r="AA3557" i="14"/>
  <c r="AB3557" i="14"/>
  <c r="AE2713" i="14"/>
  <c r="Z2713" i="14"/>
  <c r="AA2713" i="14"/>
  <c r="AB2713" i="14"/>
  <c r="AE2619" i="14"/>
  <c r="Z2619" i="14"/>
  <c r="AA2619" i="14"/>
  <c r="AB2619" i="14"/>
  <c r="AB5707" i="14"/>
  <c r="Z5707" i="14"/>
  <c r="AA5707" i="14"/>
  <c r="AE5707" i="14"/>
  <c r="AE597" i="14"/>
  <c r="Z597" i="14"/>
  <c r="AA597" i="14"/>
  <c r="AB597" i="14"/>
  <c r="AE4895" i="14"/>
  <c r="Z4895" i="14"/>
  <c r="AA4895" i="14"/>
  <c r="AB4895" i="14"/>
  <c r="AE3472" i="14"/>
  <c r="Z3472" i="14"/>
  <c r="AA3472" i="14"/>
  <c r="AB3472" i="14"/>
  <c r="AB2639" i="14"/>
  <c r="AE2639" i="14"/>
  <c r="AB1156" i="14"/>
  <c r="Z1156" i="14"/>
  <c r="AA1156" i="14"/>
  <c r="AE1156" i="14"/>
  <c r="AE5128" i="14"/>
  <c r="Z5128" i="14"/>
  <c r="AA5128" i="14"/>
  <c r="AB5128" i="14"/>
  <c r="AE2468" i="14"/>
  <c r="Z2468" i="14"/>
  <c r="AA2468" i="14"/>
  <c r="AB2468" i="14"/>
  <c r="AE767" i="14"/>
  <c r="Z767" i="14"/>
  <c r="AA767" i="14"/>
  <c r="AB767" i="14"/>
  <c r="AB1876" i="14"/>
  <c r="Z1876" i="14"/>
  <c r="AA1876" i="14"/>
  <c r="AE1876" i="14"/>
  <c r="AB3976" i="14"/>
  <c r="Z3976" i="14"/>
  <c r="AA3976" i="14"/>
  <c r="AE3976" i="14"/>
  <c r="AE821" i="14"/>
  <c r="Z821" i="14"/>
  <c r="AA821" i="14"/>
  <c r="AB821" i="14"/>
  <c r="AB3450" i="14"/>
  <c r="Z3450" i="14"/>
  <c r="AA3450" i="14"/>
  <c r="AE3450" i="14"/>
  <c r="AB642" i="14"/>
  <c r="Z642" i="14"/>
  <c r="AA642" i="14"/>
  <c r="AE642" i="14"/>
  <c r="AB1264" i="14"/>
  <c r="Z1264" i="14"/>
  <c r="AA1264" i="14"/>
  <c r="AE1264" i="14"/>
  <c r="AB2767" i="14"/>
  <c r="Z2767" i="14"/>
  <c r="AA2767" i="14"/>
  <c r="AE2767" i="14"/>
  <c r="AB2259" i="14"/>
  <c r="Z2259" i="14"/>
  <c r="AA2259" i="14"/>
  <c r="AE2259" i="14"/>
  <c r="AB5522" i="14"/>
  <c r="Z5522" i="14"/>
  <c r="AA5522" i="14"/>
  <c r="AE5522" i="14"/>
  <c r="AE4004" i="14"/>
  <c r="Z4004" i="14"/>
  <c r="AA4004" i="14"/>
  <c r="AB4004" i="14"/>
  <c r="AB2194" i="14"/>
  <c r="Z2194" i="14"/>
  <c r="AA2194" i="14"/>
  <c r="AE2194" i="14"/>
  <c r="AB1157" i="14"/>
  <c r="Z1157" i="14"/>
  <c r="AA1157" i="14"/>
  <c r="AE1157" i="14"/>
  <c r="AB3813" i="14"/>
  <c r="Z3813" i="14"/>
  <c r="AA3813" i="14"/>
  <c r="AE3813" i="14"/>
  <c r="AE2186" i="14"/>
  <c r="Z2186" i="14"/>
  <c r="AA2186" i="14"/>
  <c r="AB2186" i="14"/>
  <c r="AB377" i="14"/>
  <c r="Z377" i="14"/>
  <c r="AA377" i="14"/>
  <c r="AE377" i="14"/>
  <c r="AB2237" i="14"/>
  <c r="Z2237" i="14"/>
  <c r="AA2237" i="14"/>
  <c r="AE2237" i="14"/>
  <c r="AB499" i="14"/>
  <c r="Z499" i="14"/>
  <c r="AA499" i="14"/>
  <c r="AE499" i="14"/>
  <c r="AB4185" i="14"/>
  <c r="Z4185" i="14"/>
  <c r="AA4185" i="14"/>
  <c r="AE4185" i="14"/>
  <c r="AE1235" i="14"/>
  <c r="Z1235" i="14"/>
  <c r="AA1235" i="14"/>
  <c r="AB1235" i="14"/>
  <c r="AE4525" i="14"/>
  <c r="Z4525" i="14"/>
  <c r="AA4525" i="14"/>
  <c r="AB4525" i="14"/>
  <c r="AE4292" i="14"/>
  <c r="Z4292" i="14"/>
  <c r="AA4292" i="14"/>
  <c r="AB4292" i="14"/>
  <c r="AB4338" i="14"/>
  <c r="Z4338" i="14"/>
  <c r="AA4338" i="14"/>
  <c r="AE4338" i="14"/>
  <c r="AE3733" i="14"/>
  <c r="Z3733" i="14"/>
  <c r="AA3733" i="14"/>
  <c r="AB3733" i="14"/>
  <c r="AE3442" i="14"/>
  <c r="Z3442" i="14"/>
  <c r="AA3442" i="14"/>
  <c r="AB3442" i="14"/>
  <c r="AB2987" i="14"/>
  <c r="Z2987" i="14"/>
  <c r="AA2987" i="14"/>
  <c r="AE2987" i="14"/>
  <c r="AE729" i="14"/>
  <c r="Z729" i="14"/>
  <c r="AA729" i="14"/>
  <c r="AB729" i="14"/>
  <c r="AG404" i="14"/>
  <c r="Z404" i="14"/>
  <c r="AA404" i="14"/>
  <c r="AB5719" i="14"/>
  <c r="Z5719" i="14"/>
  <c r="AA5719" i="14"/>
  <c r="AE5719" i="14"/>
  <c r="AB1689" i="14"/>
  <c r="Z1689" i="14"/>
  <c r="AA1689" i="14"/>
  <c r="AE1689" i="14"/>
  <c r="AB966" i="14"/>
  <c r="Z966" i="14"/>
  <c r="AA966" i="14"/>
  <c r="AE966" i="14"/>
  <c r="AE1375" i="14"/>
  <c r="Z1375" i="14"/>
  <c r="AA1375" i="14"/>
  <c r="AB1375" i="14"/>
  <c r="AB372" i="14"/>
  <c r="Z372" i="14"/>
  <c r="AA372" i="14"/>
  <c r="AE372" i="14"/>
  <c r="AB3500" i="14"/>
  <c r="Z3500" i="14"/>
  <c r="AA3500" i="14"/>
  <c r="AE3500" i="14"/>
  <c r="AE1100" i="14"/>
  <c r="Z1100" i="14"/>
  <c r="AA1100" i="14"/>
  <c r="AB1100" i="14"/>
  <c r="AB441" i="14"/>
  <c r="Z441" i="14"/>
  <c r="AA441" i="14"/>
  <c r="AE441" i="14"/>
  <c r="AG4308" i="14"/>
  <c r="AG4195" i="14"/>
  <c r="AE4740" i="14"/>
  <c r="Z4740" i="14"/>
  <c r="AA4740" i="14"/>
  <c r="AB4740" i="14"/>
  <c r="AE3297" i="14"/>
  <c r="AB3297" i="14"/>
  <c r="AE652" i="14"/>
  <c r="AB652" i="14"/>
  <c r="Z5629" i="14"/>
  <c r="Z4813" i="14"/>
  <c r="AE3043" i="14"/>
  <c r="AB3043" i="14"/>
  <c r="AE5417" i="14"/>
  <c r="AB5417" i="14"/>
  <c r="AB2934" i="14"/>
  <c r="AE2934" i="14"/>
  <c r="AA2934" i="14"/>
  <c r="Z2934" i="14"/>
  <c r="AG2934" i="14"/>
  <c r="AE4710" i="14"/>
  <c r="Z4710" i="14"/>
  <c r="AA4710" i="14"/>
  <c r="AB4710" i="14"/>
  <c r="AB2585" i="14"/>
  <c r="Z2585" i="14"/>
  <c r="AA2585" i="14"/>
  <c r="AE2585" i="14"/>
  <c r="AE898" i="14"/>
  <c r="AB898" i="14"/>
  <c r="AE5642" i="14"/>
  <c r="AB5642" i="14"/>
  <c r="AG3994" i="14"/>
  <c r="AE5445" i="14"/>
  <c r="AB5445" i="14"/>
  <c r="AG3966" i="14"/>
  <c r="AA3966" i="14"/>
  <c r="AG3869" i="14"/>
  <c r="AA3869" i="14"/>
  <c r="AG4539" i="14"/>
  <c r="AA4539" i="14"/>
  <c r="AE711" i="14"/>
  <c r="AB711" i="14"/>
  <c r="AE1025" i="14"/>
  <c r="AB1025" i="14"/>
  <c r="AE2817" i="14"/>
  <c r="Z2817" i="14"/>
  <c r="AA2817" i="14"/>
  <c r="AB2817" i="14"/>
  <c r="AB5687" i="14"/>
  <c r="Z5687" i="14"/>
  <c r="AA5687" i="14"/>
  <c r="AE5687" i="14"/>
  <c r="AB2483" i="14"/>
  <c r="Z2483" i="14"/>
  <c r="AA2483" i="14"/>
  <c r="AE2483" i="14"/>
  <c r="AE2297" i="14"/>
  <c r="Z2297" i="14"/>
  <c r="AA2297" i="14"/>
  <c r="AB2297" i="14"/>
  <c r="AB4747" i="14"/>
  <c r="Z4747" i="14"/>
  <c r="AA4747" i="14"/>
  <c r="AE4747" i="14"/>
  <c r="AB4831" i="14"/>
  <c r="Z4831" i="14"/>
  <c r="AA4831" i="14"/>
  <c r="AE4831" i="14"/>
  <c r="AB3085" i="14"/>
  <c r="Z3085" i="14"/>
  <c r="AA3085" i="14"/>
  <c r="AE3085" i="14"/>
  <c r="AE2962" i="14"/>
  <c r="Z2962" i="14"/>
  <c r="AA2962" i="14"/>
  <c r="AB2962" i="14"/>
  <c r="AB2792" i="14"/>
  <c r="Z2792" i="14"/>
  <c r="AA2792" i="14"/>
  <c r="AE2792" i="14"/>
  <c r="AB5131" i="14"/>
  <c r="Z5131" i="14"/>
  <c r="AA5131" i="14"/>
  <c r="AE5131" i="14"/>
  <c r="AE4283" i="14"/>
  <c r="Z4283" i="14"/>
  <c r="AA4283" i="14"/>
  <c r="AB4283" i="14"/>
  <c r="AE5279" i="14"/>
  <c r="Z5279" i="14"/>
  <c r="AA5279" i="14"/>
  <c r="AB5279" i="14"/>
  <c r="AB706" i="14"/>
  <c r="Z706" i="14"/>
  <c r="AA706" i="14"/>
  <c r="AE706" i="14"/>
  <c r="AB2682" i="14"/>
  <c r="Z2682" i="14"/>
  <c r="AA2682" i="14"/>
  <c r="AE2682" i="14"/>
  <c r="AB3616" i="14"/>
  <c r="Z3616" i="14"/>
  <c r="AA3616" i="14"/>
  <c r="AE3616" i="14"/>
  <c r="AB2696" i="14"/>
  <c r="Z2696" i="14"/>
  <c r="AA2696" i="14"/>
  <c r="AE2696" i="14"/>
  <c r="AB3184" i="14"/>
  <c r="Z3184" i="14"/>
  <c r="AA3184" i="14"/>
  <c r="AE3184" i="14"/>
  <c r="AE4891" i="14"/>
  <c r="Z4891" i="14"/>
  <c r="AA4891" i="14"/>
  <c r="AB4891" i="14"/>
  <c r="AB3765" i="14"/>
  <c r="Z3765" i="14"/>
  <c r="AA3765" i="14"/>
  <c r="AE3765" i="14"/>
  <c r="AB2848" i="14"/>
  <c r="Z2848" i="14"/>
  <c r="AA2848" i="14"/>
  <c r="AE2848" i="14"/>
  <c r="AE857" i="14"/>
  <c r="Z857" i="14"/>
  <c r="AA857" i="14"/>
  <c r="AB857" i="14"/>
  <c r="AB4197" i="14"/>
  <c r="Z4197" i="14"/>
  <c r="AA4197" i="14"/>
  <c r="AE4197" i="14"/>
  <c r="AE3367" i="14"/>
  <c r="Z3367" i="14"/>
  <c r="AA3367" i="14"/>
  <c r="AB3367" i="14"/>
  <c r="AE3861" i="14"/>
  <c r="Z3861" i="14"/>
  <c r="AA3861" i="14"/>
  <c r="AB3861" i="14"/>
  <c r="AB4516" i="14"/>
  <c r="Z4516" i="14"/>
  <c r="AA4516" i="14"/>
  <c r="AE4516" i="14"/>
  <c r="AB2969" i="14"/>
  <c r="Z2969" i="14"/>
  <c r="AA2969" i="14"/>
  <c r="AE2969" i="14"/>
  <c r="AE5515" i="14"/>
  <c r="Z5515" i="14"/>
  <c r="AA5515" i="14"/>
  <c r="AB5515" i="14"/>
  <c r="AB1499" i="14"/>
  <c r="Z1499" i="14"/>
  <c r="AA1499" i="14"/>
  <c r="AE1499" i="14"/>
  <c r="AE5428" i="14"/>
  <c r="Z5428" i="14"/>
  <c r="AA5428" i="14"/>
  <c r="AB5428" i="14"/>
  <c r="AB963" i="14"/>
  <c r="Z963" i="14"/>
  <c r="AA963" i="14"/>
  <c r="AE963" i="14"/>
  <c r="AB3873" i="14"/>
  <c r="Z3873" i="14"/>
  <c r="AA3873" i="14"/>
  <c r="AE3873" i="14"/>
  <c r="AE845" i="14"/>
  <c r="Z845" i="14"/>
  <c r="AA845" i="14"/>
  <c r="AB845" i="14"/>
  <c r="AB1111" i="14"/>
  <c r="Z1111" i="14"/>
  <c r="AA1111" i="14"/>
  <c r="AE1111" i="14"/>
  <c r="AE5534" i="14"/>
  <c r="Z5534" i="14"/>
  <c r="AA5534" i="14"/>
  <c r="AB5534" i="14"/>
  <c r="AB1849" i="14"/>
  <c r="Z1849" i="14"/>
  <c r="AA1849" i="14"/>
  <c r="AE1849" i="14"/>
  <c r="AE630" i="14"/>
  <c r="Z630" i="14"/>
  <c r="AA630" i="14"/>
  <c r="AB630" i="14"/>
  <c r="AB2699" i="14"/>
  <c r="Z2699" i="14"/>
  <c r="AA2699" i="14"/>
  <c r="AE2699" i="14"/>
  <c r="AE2113" i="14"/>
  <c r="Z2113" i="14"/>
  <c r="AA2113" i="14"/>
  <c r="AB2113" i="14"/>
  <c r="AB5147" i="14"/>
  <c r="Z5147" i="14"/>
  <c r="AA5147" i="14"/>
  <c r="AE5147" i="14"/>
  <c r="AE1906" i="14"/>
  <c r="Z1906" i="14"/>
  <c r="AA1906" i="14"/>
  <c r="AB1906" i="14"/>
  <c r="AE2082" i="14"/>
  <c r="Z2082" i="14"/>
  <c r="AA2082" i="14"/>
  <c r="AB2082" i="14"/>
  <c r="AB2207" i="14"/>
  <c r="Z2207" i="14"/>
  <c r="AA2207" i="14"/>
  <c r="AE2207" i="14"/>
  <c r="AB5138" i="14"/>
  <c r="Z5138" i="14"/>
  <c r="AA5138" i="14"/>
  <c r="AE5138" i="14"/>
  <c r="AB5166" i="14"/>
  <c r="Z5166" i="14"/>
  <c r="AA5166" i="14"/>
  <c r="AE5166" i="14"/>
  <c r="AE3697" i="14"/>
  <c r="Z3697" i="14"/>
  <c r="AA3697" i="14"/>
  <c r="AB3697" i="14"/>
  <c r="AB5405" i="14"/>
  <c r="Z5405" i="14"/>
  <c r="AA5405" i="14"/>
  <c r="AE5405" i="14"/>
  <c r="AE4169" i="14"/>
  <c r="Z4169" i="14"/>
  <c r="AA4169" i="14"/>
  <c r="AB4169" i="14"/>
  <c r="AB3498" i="14"/>
  <c r="Z3498" i="14"/>
  <c r="AA3498" i="14"/>
  <c r="AE3498" i="14"/>
  <c r="AB3650" i="14"/>
  <c r="Z3650" i="14"/>
  <c r="AA3650" i="14"/>
  <c r="AE3650" i="14"/>
  <c r="AE5429" i="14"/>
  <c r="Z5429" i="14"/>
  <c r="AA5429" i="14"/>
  <c r="AB5429" i="14"/>
  <c r="AB4498" i="14"/>
  <c r="Z4498" i="14"/>
  <c r="AA4498" i="14"/>
  <c r="AE4498" i="14"/>
  <c r="AE3874" i="14"/>
  <c r="Z3874" i="14"/>
  <c r="AA3874" i="14"/>
  <c r="AB3874" i="14"/>
  <c r="AB2923" i="14"/>
  <c r="Z2923" i="14"/>
  <c r="AA2923" i="14"/>
  <c r="AE2923" i="14"/>
  <c r="AB3163" i="14"/>
  <c r="Z3163" i="14"/>
  <c r="AA3163" i="14"/>
  <c r="AE3163" i="14"/>
  <c r="AB4748" i="14"/>
  <c r="Z4748" i="14"/>
  <c r="AA4748" i="14"/>
  <c r="AE4748" i="14"/>
  <c r="AB4976" i="14"/>
  <c r="AE4976" i="14"/>
  <c r="AG851" i="14"/>
  <c r="I353" i="14"/>
  <c r="J353" i="14"/>
  <c r="AG4148" i="14"/>
  <c r="AG4990" i="14"/>
  <c r="AG5119" i="14"/>
  <c r="AG5134" i="14"/>
  <c r="Z5134" i="14"/>
  <c r="AA5134" i="14"/>
  <c r="AG4627" i="14"/>
  <c r="AG3836" i="14"/>
  <c r="Z3836" i="14"/>
  <c r="AA3836" i="14"/>
  <c r="AB2545" i="14"/>
  <c r="AE2545" i="14"/>
  <c r="AG2040" i="14"/>
  <c r="AG2392" i="14"/>
  <c r="Z2392" i="14"/>
  <c r="AA2392" i="14"/>
  <c r="AE2005" i="14"/>
  <c r="Z2005" i="14"/>
  <c r="AA2005" i="14"/>
  <c r="AB2005" i="14"/>
  <c r="AB3476" i="14"/>
  <c r="AE3476" i="14"/>
  <c r="AE4723" i="14"/>
  <c r="AB4723" i="14"/>
  <c r="AE3967" i="14"/>
  <c r="AB3967" i="14"/>
  <c r="AE4601" i="14"/>
  <c r="AB4601" i="14"/>
  <c r="AG4022" i="14"/>
  <c r="Z4022" i="14"/>
  <c r="AA4022" i="14"/>
  <c r="AB2920" i="14"/>
  <c r="Z2920" i="14"/>
  <c r="AA2920" i="14"/>
  <c r="AE2920" i="14"/>
  <c r="AB1990" i="14"/>
  <c r="Z1990" i="14"/>
  <c r="AA1990" i="14"/>
  <c r="AE1990" i="14"/>
  <c r="AB2889" i="14"/>
  <c r="Z2889" i="14"/>
  <c r="AA2889" i="14"/>
  <c r="AE2889" i="14"/>
  <c r="AB5194" i="14"/>
  <c r="Z5194" i="14"/>
  <c r="AA5194" i="14"/>
  <c r="AE5194" i="14"/>
  <c r="AB5759" i="14"/>
  <c r="Z5759" i="14"/>
  <c r="AA5759" i="14"/>
  <c r="AE5759" i="14"/>
  <c r="AB5794" i="14"/>
  <c r="Z5794" i="14"/>
  <c r="AA5794" i="14"/>
  <c r="AE5794" i="14"/>
  <c r="AE2594" i="14"/>
  <c r="Z2594" i="14"/>
  <c r="AA2594" i="14"/>
  <c r="AB2594" i="14"/>
  <c r="AB463" i="14"/>
  <c r="Z463" i="14"/>
  <c r="AA463" i="14"/>
  <c r="AE463" i="14"/>
  <c r="AB877" i="14"/>
  <c r="Z877" i="14"/>
  <c r="AA877" i="14"/>
  <c r="AE877" i="14"/>
  <c r="AB554" i="14"/>
  <c r="Z554" i="14"/>
  <c r="AA554" i="14"/>
  <c r="AE554" i="14"/>
  <c r="AB3693" i="14"/>
  <c r="Z3693" i="14"/>
  <c r="AA3693" i="14"/>
  <c r="AE3693" i="14"/>
  <c r="AE698" i="14"/>
  <c r="Z698" i="14"/>
  <c r="AA698" i="14"/>
  <c r="AB698" i="14"/>
  <c r="AE1225" i="14"/>
  <c r="Z1225" i="14"/>
  <c r="AA1225" i="14"/>
  <c r="AB1225" i="14"/>
  <c r="AE3991" i="14"/>
  <c r="Z3991" i="14"/>
  <c r="AA3991" i="14"/>
  <c r="AB3991" i="14"/>
  <c r="AB3984" i="14"/>
  <c r="Z3984" i="14"/>
  <c r="AA3984" i="14"/>
  <c r="AE3984" i="14"/>
  <c r="AE2950" i="14"/>
  <c r="Z2950" i="14"/>
  <c r="AA2950" i="14"/>
  <c r="AB2950" i="14"/>
  <c r="AB2125" i="14"/>
  <c r="Z2125" i="14"/>
  <c r="AA2125" i="14"/>
  <c r="AE2125" i="14"/>
  <c r="AB903" i="14"/>
  <c r="Z903" i="14"/>
  <c r="AA903" i="14"/>
  <c r="AE903" i="14"/>
  <c r="AE888" i="14"/>
  <c r="Z888" i="14"/>
  <c r="AA888" i="14"/>
  <c r="AB888" i="14"/>
  <c r="AB1542" i="14"/>
  <c r="Z1542" i="14"/>
  <c r="AA1542" i="14"/>
  <c r="AE1542" i="14"/>
  <c r="AE3411" i="14"/>
  <c r="Z3411" i="14"/>
  <c r="AA3411" i="14"/>
  <c r="AB3411" i="14"/>
  <c r="AB3215" i="14"/>
  <c r="Z3215" i="14"/>
  <c r="AA3215" i="14"/>
  <c r="AE3215" i="14"/>
  <c r="AB5735" i="14"/>
  <c r="Z5735" i="14"/>
  <c r="AA5735" i="14"/>
  <c r="AE5735" i="14"/>
  <c r="AB2416" i="14"/>
  <c r="Z2416" i="14"/>
  <c r="AA2416" i="14"/>
  <c r="AE2416" i="14"/>
  <c r="AE5000" i="14"/>
  <c r="Z5000" i="14"/>
  <c r="AA5000" i="14"/>
  <c r="AB5000" i="14"/>
  <c r="AB1330" i="14"/>
  <c r="Z1330" i="14"/>
  <c r="AA1330" i="14"/>
  <c r="AE1330" i="14"/>
  <c r="AG3003" i="14"/>
  <c r="Z3003" i="14"/>
  <c r="AA3003" i="14"/>
  <c r="AG5442" i="14"/>
  <c r="AB862" i="14"/>
  <c r="AE862" i="14"/>
  <c r="AG2800" i="14"/>
  <c r="AG4507" i="14"/>
  <c r="Z4507" i="14"/>
  <c r="AA4507" i="14"/>
  <c r="AE625" i="14"/>
  <c r="Z625" i="14"/>
  <c r="AA625" i="14"/>
  <c r="AB625" i="14"/>
  <c r="AE3314" i="14"/>
  <c r="Z3314" i="14"/>
  <c r="AA3314" i="14"/>
  <c r="AB3314" i="14"/>
  <c r="AB5222" i="14"/>
  <c r="Z5222" i="14"/>
  <c r="AA5222" i="14"/>
  <c r="AE5222" i="14"/>
  <c r="AE1055" i="14"/>
  <c r="Z1055" i="14"/>
  <c r="AA1055" i="14"/>
  <c r="AB1055" i="14"/>
  <c r="AE1744" i="14"/>
  <c r="Z1744" i="14"/>
  <c r="AA1744" i="14"/>
  <c r="AB1744" i="14"/>
  <c r="AB5653" i="14"/>
  <c r="Z5653" i="14"/>
  <c r="AA5653" i="14"/>
  <c r="AE5653" i="14"/>
  <c r="AB5505" i="14"/>
  <c r="Z5505" i="14"/>
  <c r="AA5505" i="14"/>
  <c r="AE5505" i="14"/>
  <c r="AB2941" i="14"/>
  <c r="Z2941" i="14"/>
  <c r="AA2941" i="14"/>
  <c r="AE2941" i="14"/>
  <c r="AB4945" i="14"/>
  <c r="Z4945" i="14"/>
  <c r="AA4945" i="14"/>
  <c r="AE4945" i="14"/>
  <c r="AE4382" i="14"/>
  <c r="Z4382" i="14"/>
  <c r="AA4382" i="14"/>
  <c r="AB4382" i="14"/>
  <c r="AG2721" i="14"/>
  <c r="Z2721" i="14"/>
  <c r="AA2721" i="14"/>
  <c r="AE3471" i="14"/>
  <c r="AB3471" i="14"/>
  <c r="AG4662" i="14"/>
  <c r="Z4662" i="14"/>
  <c r="AA4662" i="14"/>
  <c r="AE2321" i="14"/>
  <c r="AB2321" i="14"/>
  <c r="AG5336" i="14"/>
  <c r="AG813" i="14"/>
  <c r="Z813" i="14"/>
  <c r="AA813" i="14"/>
  <c r="AG1810" i="14"/>
  <c r="AG4075" i="14"/>
  <c r="AG3734" i="14"/>
  <c r="Z3734" i="14"/>
  <c r="AA3734" i="14"/>
  <c r="AA947" i="14"/>
  <c r="Z947" i="14"/>
  <c r="AG947" i="14"/>
  <c r="AG4496" i="14"/>
  <c r="Z4496" i="14"/>
  <c r="AA4496" i="14"/>
  <c r="AG4142" i="14"/>
  <c r="AE1475" i="14"/>
  <c r="Z1475" i="14"/>
  <c r="AA1475" i="14"/>
  <c r="AB1475" i="14"/>
  <c r="AB1503" i="14"/>
  <c r="Z1503" i="14"/>
  <c r="AA1503" i="14"/>
  <c r="AE1503" i="14"/>
  <c r="AE4789" i="14"/>
  <c r="Z4789" i="14"/>
  <c r="AA4789" i="14"/>
  <c r="AB4789" i="14"/>
  <c r="AE626" i="14"/>
  <c r="Z626" i="14"/>
  <c r="AA626" i="14"/>
  <c r="AB626" i="14"/>
  <c r="AE3154" i="14"/>
  <c r="Z3154" i="14"/>
  <c r="AA3154" i="14"/>
  <c r="AB3154" i="14"/>
  <c r="AB2268" i="14"/>
  <c r="Z2268" i="14"/>
  <c r="AA2268" i="14"/>
  <c r="AE2268" i="14"/>
  <c r="AE5008" i="14"/>
  <c r="Z5008" i="14"/>
  <c r="AA5008" i="14"/>
  <c r="AB5008" i="14"/>
  <c r="AE604" i="14"/>
  <c r="Z604" i="14"/>
  <c r="AA604" i="14"/>
  <c r="AB604" i="14"/>
  <c r="AB1545" i="14"/>
  <c r="Z1545" i="14"/>
  <c r="AA1545" i="14"/>
  <c r="AE1545" i="14"/>
  <c r="AB854" i="14"/>
  <c r="Z854" i="14"/>
  <c r="AA854" i="14"/>
  <c r="AE854" i="14"/>
  <c r="AB2171" i="14"/>
  <c r="Z2171" i="14"/>
  <c r="AA2171" i="14"/>
  <c r="AE2171" i="14"/>
  <c r="AB3672" i="14"/>
  <c r="Z3672" i="14"/>
  <c r="AA3672" i="14"/>
  <c r="AE3672" i="14"/>
  <c r="AE4838" i="14"/>
  <c r="Z4838" i="14"/>
  <c r="AA4838" i="14"/>
  <c r="AB4838" i="14"/>
  <c r="AE4543" i="14"/>
  <c r="Z4543" i="14"/>
  <c r="AA4543" i="14"/>
  <c r="AB4543" i="14"/>
  <c r="AB1244" i="14"/>
  <c r="Z1244" i="14"/>
  <c r="AA1244" i="14"/>
  <c r="AE1244" i="14"/>
  <c r="AB913" i="14"/>
  <c r="Z913" i="14"/>
  <c r="AA913" i="14"/>
  <c r="AE913" i="14"/>
  <c r="AE1614" i="14"/>
  <c r="Z1614" i="14"/>
  <c r="AA1614" i="14"/>
  <c r="AB1614" i="14"/>
  <c r="AB1376" i="14"/>
  <c r="Z1376" i="14"/>
  <c r="AA1376" i="14"/>
  <c r="AE1376" i="14"/>
  <c r="AE4268" i="14"/>
  <c r="Z4268" i="14"/>
  <c r="AA4268" i="14"/>
  <c r="AB4268" i="14"/>
  <c r="AE1776" i="14"/>
  <c r="Z1776" i="14"/>
  <c r="AA1776" i="14"/>
  <c r="AB1776" i="14"/>
  <c r="AE3685" i="14"/>
  <c r="Z3685" i="14"/>
  <c r="AA3685" i="14"/>
  <c r="AB3685" i="14"/>
  <c r="AB825" i="14"/>
  <c r="Z825" i="14"/>
  <c r="AA825" i="14"/>
  <c r="AE825" i="14"/>
  <c r="AE1205" i="14"/>
  <c r="Z1205" i="14"/>
  <c r="AA1205" i="14"/>
  <c r="AB1205" i="14"/>
  <c r="AG5411" i="14"/>
  <c r="Z5411" i="14"/>
  <c r="AA5411" i="14"/>
  <c r="AG2484" i="14"/>
  <c r="Z2484" i="14"/>
  <c r="AA2484" i="14"/>
  <c r="AG511" i="14"/>
  <c r="Z511" i="14"/>
  <c r="AA511" i="14"/>
  <c r="AG3302" i="14"/>
  <c r="Z3302" i="14"/>
  <c r="AA3302" i="14"/>
  <c r="AG1743" i="14"/>
  <c r="Z1743" i="14"/>
  <c r="AA1743" i="14"/>
  <c r="AG1632" i="14"/>
  <c r="Z1632" i="14"/>
  <c r="AA1632" i="14"/>
  <c r="AE364" i="14"/>
  <c r="Z364" i="14"/>
  <c r="AA364" i="14"/>
  <c r="AB364" i="14"/>
  <c r="AG3125" i="14"/>
  <c r="AA3125" i="14"/>
  <c r="AA3208" i="14"/>
  <c r="AG3208" i="14"/>
  <c r="AB3121" i="14"/>
  <c r="AE3121" i="14"/>
  <c r="AE3974" i="14"/>
  <c r="Z3974" i="14"/>
  <c r="AA3974" i="14"/>
  <c r="AB3974" i="14"/>
  <c r="AB2290" i="14"/>
  <c r="AE2290" i="14"/>
  <c r="AE5785" i="14"/>
  <c r="Z5785" i="14"/>
  <c r="AA5785" i="14"/>
  <c r="AB5785" i="14"/>
  <c r="AB5173" i="14"/>
  <c r="Z5173" i="14"/>
  <c r="AA5173" i="14"/>
  <c r="AE5173" i="14"/>
  <c r="AB2219" i="14"/>
  <c r="Z2219" i="14"/>
  <c r="AA2219" i="14"/>
  <c r="AE2219" i="14"/>
  <c r="AE1178" i="14"/>
  <c r="Z1178" i="14"/>
  <c r="AA1178" i="14"/>
  <c r="AB1178" i="14"/>
  <c r="AB3363" i="14"/>
  <c r="Z3363" i="14"/>
  <c r="AA3363" i="14"/>
  <c r="AE3363" i="14"/>
  <c r="AB5600" i="14"/>
  <c r="Z5600" i="14"/>
  <c r="AA5600" i="14"/>
  <c r="AE5600" i="14"/>
  <c r="AB2627" i="14"/>
  <c r="Z2627" i="14"/>
  <c r="AA2627" i="14"/>
  <c r="AE2627" i="14"/>
  <c r="AE670" i="14"/>
  <c r="Z670" i="14"/>
  <c r="AA670" i="14"/>
  <c r="AB670" i="14"/>
  <c r="AB927" i="14"/>
  <c r="Z927" i="14"/>
  <c r="AA927" i="14"/>
  <c r="AE927" i="14"/>
  <c r="AE3320" i="14"/>
  <c r="Z3320" i="14"/>
  <c r="AA3320" i="14"/>
  <c r="AB3320" i="14"/>
  <c r="AE2642" i="14"/>
  <c r="Z2642" i="14"/>
  <c r="AA2642" i="14"/>
  <c r="AB2642" i="14"/>
  <c r="AE5321" i="14"/>
  <c r="Z5321" i="14"/>
  <c r="AA5321" i="14"/>
  <c r="AB5321" i="14"/>
  <c r="AE4992" i="14"/>
  <c r="Z4992" i="14"/>
  <c r="AA4992" i="14"/>
  <c r="AB4992" i="14"/>
  <c r="AE1979" i="14"/>
  <c r="Z1979" i="14"/>
  <c r="AA1979" i="14"/>
  <c r="AB1979" i="14"/>
  <c r="AB5569" i="14"/>
  <c r="Z5569" i="14"/>
  <c r="AA5569" i="14"/>
  <c r="AE5569" i="14"/>
  <c r="AB1476" i="14"/>
  <c r="Z1476" i="14"/>
  <c r="AA1476" i="14"/>
  <c r="AE1476" i="14"/>
  <c r="AE4860" i="14"/>
  <c r="Z4860" i="14"/>
  <c r="AA4860" i="14"/>
  <c r="AB4860" i="14"/>
  <c r="AB2312" i="14"/>
  <c r="Z2312" i="14"/>
  <c r="AA2312" i="14"/>
  <c r="AE2312" i="14"/>
  <c r="AB3979" i="14"/>
  <c r="Z3979" i="14"/>
  <c r="AA3979" i="14"/>
  <c r="AE3979" i="14"/>
  <c r="AB4529" i="14"/>
  <c r="Z4529" i="14"/>
  <c r="AA4529" i="14"/>
  <c r="AE4529" i="14"/>
  <c r="AB2855" i="14"/>
  <c r="Z2855" i="14"/>
  <c r="AA2855" i="14"/>
  <c r="AE2855" i="14"/>
  <c r="AE1320" i="14"/>
  <c r="Z1320" i="14"/>
  <c r="AA1320" i="14"/>
  <c r="AB1320" i="14"/>
  <c r="AB5342" i="14"/>
  <c r="Z5342" i="14"/>
  <c r="AA5342" i="14"/>
  <c r="AE5342" i="14"/>
  <c r="AB4213" i="14"/>
  <c r="Z4213" i="14"/>
  <c r="AA4213" i="14"/>
  <c r="AE4213" i="14"/>
  <c r="AB5097" i="14"/>
  <c r="Z5097" i="14"/>
  <c r="AA5097" i="14"/>
  <c r="AE5097" i="14"/>
  <c r="AE4767" i="14"/>
  <c r="Z4767" i="14"/>
  <c r="AA4767" i="14"/>
  <c r="AB4767" i="14"/>
  <c r="AE2142" i="14"/>
  <c r="Z2142" i="14"/>
  <c r="AA2142" i="14"/>
  <c r="AB2142" i="14"/>
  <c r="AB1385" i="14"/>
  <c r="Z1385" i="14"/>
  <c r="AA1385" i="14"/>
  <c r="AE1385" i="14"/>
  <c r="AE1801" i="14"/>
  <c r="Z1801" i="14"/>
  <c r="AA1801" i="14"/>
  <c r="AB1801" i="14"/>
  <c r="AB3537" i="14"/>
  <c r="Z3537" i="14"/>
  <c r="AA3537" i="14"/>
  <c r="AE3537" i="14"/>
  <c r="AB5213" i="14"/>
  <c r="Z5213" i="14"/>
  <c r="AA5213" i="14"/>
  <c r="AE5213" i="14"/>
  <c r="AE1631" i="14"/>
  <c r="Z1631" i="14"/>
  <c r="AA1631" i="14"/>
  <c r="AB1631" i="14"/>
  <c r="AE4773" i="14"/>
  <c r="Z4773" i="14"/>
  <c r="AA4773" i="14"/>
  <c r="AB4773" i="14"/>
  <c r="AB740" i="14"/>
  <c r="Z740" i="14"/>
  <c r="AA740" i="14"/>
  <c r="AE740" i="14"/>
  <c r="AE1032" i="14"/>
  <c r="Z1032" i="14"/>
  <c r="AA1032" i="14"/>
  <c r="AB1032" i="14"/>
  <c r="AB4961" i="14"/>
  <c r="Z4961" i="14"/>
  <c r="AA4961" i="14"/>
  <c r="AE4961" i="14"/>
  <c r="AB4676" i="14"/>
  <c r="Z4676" i="14"/>
  <c r="AA4676" i="14"/>
  <c r="AE4676" i="14"/>
  <c r="AE3212" i="14"/>
  <c r="Z3212" i="14"/>
  <c r="AA3212" i="14"/>
  <c r="AB3212" i="14"/>
  <c r="AE3677" i="14"/>
  <c r="Z3677" i="14"/>
  <c r="AA3677" i="14"/>
  <c r="AB3677" i="14"/>
  <c r="AB2073" i="14"/>
  <c r="Z2073" i="14"/>
  <c r="AA2073" i="14"/>
  <c r="AE2073" i="14"/>
  <c r="AB959" i="14"/>
  <c r="Z959" i="14"/>
  <c r="AA959" i="14"/>
  <c r="AE959" i="14"/>
  <c r="AB356" i="14"/>
  <c r="Z356" i="14"/>
  <c r="AA356" i="14"/>
  <c r="AE356" i="14"/>
  <c r="AB1382" i="14"/>
  <c r="Z1382" i="14"/>
  <c r="AA1382" i="14"/>
  <c r="AE1382" i="14"/>
  <c r="AB2754" i="14"/>
  <c r="Z2754" i="14"/>
  <c r="AA2754" i="14"/>
  <c r="AE2754" i="14"/>
  <c r="AE5659" i="14"/>
  <c r="Z5659" i="14"/>
  <c r="AA5659" i="14"/>
  <c r="AB5659" i="14"/>
  <c r="AE3420" i="14"/>
  <c r="Z3420" i="14"/>
  <c r="AA3420" i="14"/>
  <c r="AB3420" i="14"/>
  <c r="AE977" i="14"/>
  <c r="Z977" i="14"/>
  <c r="AA977" i="14"/>
  <c r="AB977" i="14"/>
  <c r="AE1967" i="14"/>
  <c r="Z1967" i="14"/>
  <c r="AA1967" i="14"/>
  <c r="AB1967" i="14"/>
  <c r="AE3681" i="14"/>
  <c r="Z3681" i="14"/>
  <c r="AA3681" i="14"/>
  <c r="AB3681" i="14"/>
  <c r="AE5769" i="14"/>
  <c r="Z5769" i="14"/>
  <c r="AA5769" i="14"/>
  <c r="AB5769" i="14"/>
  <c r="AB2593" i="14"/>
  <c r="Z2593" i="14"/>
  <c r="AA2593" i="14"/>
  <c r="AE2593" i="14"/>
  <c r="AE3805" i="14"/>
  <c r="Z3805" i="14"/>
  <c r="AA3805" i="14"/>
  <c r="AB3805" i="14"/>
  <c r="AE4333" i="14"/>
  <c r="Z4333" i="14"/>
  <c r="AA4333" i="14"/>
  <c r="AB4333" i="14"/>
  <c r="AE5684" i="14"/>
  <c r="Z5684" i="14"/>
  <c r="AA5684" i="14"/>
  <c r="AB5684" i="14"/>
  <c r="AB944" i="14"/>
  <c r="Z944" i="14"/>
  <c r="AA944" i="14"/>
  <c r="AE944" i="14"/>
  <c r="AE5024" i="14"/>
  <c r="Z5024" i="14"/>
  <c r="AA5024" i="14"/>
  <c r="AB5024" i="14"/>
  <c r="AE3823" i="14"/>
  <c r="Z3823" i="14"/>
  <c r="AA3823" i="14"/>
  <c r="AB3823" i="14"/>
  <c r="AB1222" i="14"/>
  <c r="Z1222" i="14"/>
  <c r="AA1222" i="14"/>
  <c r="AE1222" i="14"/>
  <c r="AE1989" i="14"/>
  <c r="Z1989" i="14"/>
  <c r="AA1989" i="14"/>
  <c r="AB1989" i="14"/>
  <c r="AE4274" i="14"/>
  <c r="Z4274" i="14"/>
  <c r="AA4274" i="14"/>
  <c r="AB4274" i="14"/>
  <c r="AB5140" i="14"/>
  <c r="Z5140" i="14"/>
  <c r="AA5140" i="14"/>
  <c r="AE5140" i="14"/>
  <c r="AE2441" i="14"/>
  <c r="Z2441" i="14"/>
  <c r="AA2441" i="14"/>
  <c r="AB2441" i="14"/>
  <c r="AB5426" i="14"/>
  <c r="Z5426" i="14"/>
  <c r="AA5426" i="14"/>
  <c r="AE5426" i="14"/>
  <c r="AE4424" i="14"/>
  <c r="Z4424" i="14"/>
  <c r="AA4424" i="14"/>
  <c r="AB4424" i="14"/>
  <c r="AB2753" i="14"/>
  <c r="Z2753" i="14"/>
  <c r="AA2753" i="14"/>
  <c r="AE2753" i="14"/>
  <c r="AB1946" i="14"/>
  <c r="Z1946" i="14"/>
  <c r="AA1946" i="14"/>
  <c r="AE1946" i="14"/>
  <c r="AB1711" i="14"/>
  <c r="Z1711" i="14"/>
  <c r="AA1711" i="14"/>
  <c r="AE1711" i="14"/>
  <c r="AB3921" i="14"/>
  <c r="Z3921" i="14"/>
  <c r="AA3921" i="14"/>
  <c r="AE3921" i="14"/>
  <c r="AE3579" i="14"/>
  <c r="Z3579" i="14"/>
  <c r="AA3579" i="14"/>
  <c r="AB3579" i="14"/>
  <c r="AE4989" i="14"/>
  <c r="Z4989" i="14"/>
  <c r="AA4989" i="14"/>
  <c r="AB4989" i="14"/>
  <c r="AE1504" i="14"/>
  <c r="Z1504" i="14"/>
  <c r="AA1504" i="14"/>
  <c r="AB1504" i="14"/>
  <c r="AB4060" i="14"/>
  <c r="Z4060" i="14"/>
  <c r="AA4060" i="14"/>
  <c r="AE4060" i="14"/>
  <c r="AE2464" i="14"/>
  <c r="Z2464" i="14"/>
  <c r="AA2464" i="14"/>
  <c r="AB2464" i="14"/>
  <c r="AB5146" i="14"/>
  <c r="Z5146" i="14"/>
  <c r="AA5146" i="14"/>
  <c r="AE5146" i="14"/>
  <c r="AE2039" i="14"/>
  <c r="Z2039" i="14"/>
  <c r="AA2039" i="14"/>
  <c r="AB2039" i="14"/>
  <c r="AB4804" i="14"/>
  <c r="Z4804" i="14"/>
  <c r="AA4804" i="14"/>
  <c r="AE4804" i="14"/>
  <c r="AE3611" i="14"/>
  <c r="Z3611" i="14"/>
  <c r="AA3611" i="14"/>
  <c r="AB3611" i="14"/>
  <c r="AB1212" i="14"/>
  <c r="Z1212" i="14"/>
  <c r="AA1212" i="14"/>
  <c r="AE1212" i="14"/>
  <c r="AE565" i="14"/>
  <c r="Z565" i="14"/>
  <c r="AA565" i="14"/>
  <c r="AB565" i="14"/>
  <c r="AG4407" i="14"/>
  <c r="AE5281" i="14"/>
  <c r="Z5281" i="14"/>
  <c r="AA5281" i="14"/>
  <c r="AB5281" i="14"/>
  <c r="AB4462" i="14"/>
  <c r="Z4462" i="14"/>
  <c r="AA4462" i="14"/>
  <c r="AE4462" i="14"/>
  <c r="AE1573" i="14"/>
  <c r="Z1573" i="14"/>
  <c r="AA1573" i="14"/>
  <c r="AB1573" i="14"/>
  <c r="AB5322" i="14"/>
  <c r="Z5322" i="14"/>
  <c r="AA5322" i="14"/>
  <c r="AE5322" i="14"/>
  <c r="AB1534" i="14"/>
  <c r="Z1534" i="14"/>
  <c r="AA1534" i="14"/>
  <c r="AE1534" i="14"/>
  <c r="AG5339" i="14"/>
  <c r="AG4379" i="14"/>
  <c r="AE1810" i="14"/>
  <c r="Z1810" i="14"/>
  <c r="AA1810" i="14"/>
  <c r="AB1810" i="14"/>
  <c r="AB1676" i="14"/>
  <c r="Z1676" i="14"/>
  <c r="AA1676" i="14"/>
  <c r="AE1676" i="14"/>
  <c r="AA1714" i="14"/>
  <c r="Z1714" i="14"/>
  <c r="AG1714" i="14"/>
  <c r="AA907" i="14"/>
  <c r="Z907" i="14"/>
  <c r="AG907" i="14"/>
  <c r="AA2341" i="14"/>
  <c r="Z2341" i="14"/>
  <c r="AG2341" i="14"/>
  <c r="AE5543" i="14"/>
  <c r="AB5543" i="14"/>
  <c r="AB3749" i="14"/>
  <c r="Z3749" i="14"/>
  <c r="AA3749" i="14"/>
  <c r="AE3749" i="14"/>
  <c r="AE4083" i="14"/>
  <c r="Z4083" i="14"/>
  <c r="AA4083" i="14"/>
  <c r="AB4083" i="14"/>
  <c r="AE4358" i="14"/>
  <c r="Z4358" i="14"/>
  <c r="AA4358" i="14"/>
  <c r="AB4358" i="14"/>
  <c r="AB4329" i="14"/>
  <c r="Z4329" i="14"/>
  <c r="AA4329" i="14"/>
  <c r="AE4329" i="14"/>
  <c r="AE1911" i="14"/>
  <c r="Z1911" i="14"/>
  <c r="AA1911" i="14"/>
  <c r="AB1911" i="14"/>
  <c r="AB1337" i="14"/>
  <c r="Z1337" i="14"/>
  <c r="AA1337" i="14"/>
  <c r="AE1337" i="14"/>
  <c r="AB1001" i="14"/>
  <c r="Z1001" i="14"/>
  <c r="AA1001" i="14"/>
  <c r="AE1001" i="14"/>
  <c r="AE1380" i="14"/>
  <c r="Z1380" i="14"/>
  <c r="AA1380" i="14"/>
  <c r="AB1380" i="14"/>
  <c r="AB3282" i="14"/>
  <c r="Z3282" i="14"/>
  <c r="AA3282" i="14"/>
  <c r="AE3282" i="14"/>
  <c r="AB2511" i="14"/>
  <c r="Z2511" i="14"/>
  <c r="AA2511" i="14"/>
  <c r="AE2511" i="14"/>
  <c r="AE413" i="14"/>
  <c r="Z413" i="14"/>
  <c r="AA413" i="14"/>
  <c r="AB413" i="14"/>
  <c r="AB3369" i="14"/>
  <c r="Z3369" i="14"/>
  <c r="AA3369" i="14"/>
  <c r="AE3369" i="14"/>
  <c r="AE4791" i="14"/>
  <c r="Z4791" i="14"/>
  <c r="AA4791" i="14"/>
  <c r="AB4791" i="14"/>
  <c r="AE2641" i="14"/>
  <c r="Z2641" i="14"/>
  <c r="AA2641" i="14"/>
  <c r="AB2641" i="14"/>
  <c r="AB3779" i="14"/>
  <c r="Z3779" i="14"/>
  <c r="AA3779" i="14"/>
  <c r="AE3779" i="14"/>
  <c r="AB5568" i="14"/>
  <c r="Z5568" i="14"/>
  <c r="AA5568" i="14"/>
  <c r="AE5568" i="14"/>
  <c r="AE3581" i="14"/>
  <c r="Z3581" i="14"/>
  <c r="AA3581" i="14"/>
  <c r="AB3581" i="14"/>
  <c r="AB435" i="14"/>
  <c r="Z435" i="14"/>
  <c r="AA435" i="14"/>
  <c r="AE435" i="14"/>
  <c r="AB5205" i="14"/>
  <c r="Z5205" i="14"/>
  <c r="AA5205" i="14"/>
  <c r="AE5205" i="14"/>
  <c r="AB1440" i="14"/>
  <c r="Z1440" i="14"/>
  <c r="AA1440" i="14"/>
  <c r="AE1440" i="14"/>
  <c r="AE1073" i="14"/>
  <c r="Z1073" i="14"/>
  <c r="AA1073" i="14"/>
  <c r="AB1073" i="14"/>
  <c r="AE2927" i="14"/>
  <c r="Z2927" i="14"/>
  <c r="AA2927" i="14"/>
  <c r="AB2927" i="14"/>
  <c r="AE555" i="14"/>
  <c r="Z555" i="14"/>
  <c r="AA555" i="14"/>
  <c r="AB555" i="14"/>
  <c r="AB5637" i="14"/>
  <c r="Z5637" i="14"/>
  <c r="AA5637" i="14"/>
  <c r="AE5637" i="14"/>
  <c r="AE2606" i="14"/>
  <c r="Z2606" i="14"/>
  <c r="AA2606" i="14"/>
  <c r="AB2606" i="14"/>
  <c r="AB4304" i="14"/>
  <c r="Z4304" i="14"/>
  <c r="AA4304" i="14"/>
  <c r="AE4304" i="14"/>
  <c r="AB1861" i="14"/>
  <c r="AE1861" i="14"/>
  <c r="AB1484" i="14"/>
  <c r="Z1484" i="14"/>
  <c r="AA1484" i="14"/>
  <c r="AE1484" i="14"/>
  <c r="AE799" i="14"/>
  <c r="Z799" i="14"/>
  <c r="AA799" i="14"/>
  <c r="AB799" i="14"/>
  <c r="AB3048" i="14"/>
  <c r="Z3048" i="14"/>
  <c r="AA3048" i="14"/>
  <c r="AE3048" i="14"/>
  <c r="AE900" i="14"/>
  <c r="Z900" i="14"/>
  <c r="AA900" i="14"/>
  <c r="AB900" i="14"/>
  <c r="AE2605" i="14"/>
  <c r="Z2605" i="14"/>
  <c r="AA2605" i="14"/>
  <c r="AB2605" i="14"/>
  <c r="AB4031" i="14"/>
  <c r="Z4031" i="14"/>
  <c r="AA4031" i="14"/>
  <c r="AE4031" i="14"/>
  <c r="AB5155" i="14"/>
  <c r="Z5155" i="14"/>
  <c r="AA5155" i="14"/>
  <c r="AE5155" i="14"/>
  <c r="AE5402" i="14"/>
  <c r="Z5402" i="14"/>
  <c r="AA5402" i="14"/>
  <c r="AB5402" i="14"/>
  <c r="AB980" i="14"/>
  <c r="Z980" i="14"/>
  <c r="AA980" i="14"/>
  <c r="AE980" i="14"/>
  <c r="AB2598" i="14"/>
  <c r="Z2598" i="14"/>
  <c r="AA2598" i="14"/>
  <c r="AE2598" i="14"/>
  <c r="AB4118" i="14"/>
  <c r="Z4118" i="14"/>
  <c r="AA4118" i="14"/>
  <c r="AE4118" i="14"/>
  <c r="AE1975" i="14"/>
  <c r="Z1975" i="14"/>
  <c r="AA1975" i="14"/>
  <c r="AB1975" i="14"/>
  <c r="AE3202" i="14"/>
  <c r="Z3202" i="14"/>
  <c r="AA3202" i="14"/>
  <c r="AB3202" i="14"/>
  <c r="AB957" i="14"/>
  <c r="Z957" i="14"/>
  <c r="AA957" i="14"/>
  <c r="AE957" i="14"/>
  <c r="AE1379" i="14"/>
  <c r="Z1379" i="14"/>
  <c r="AA1379" i="14"/>
  <c r="AB1379" i="14"/>
  <c r="AB4287" i="14"/>
  <c r="Z4287" i="14"/>
  <c r="AA4287" i="14"/>
  <c r="AE4287" i="14"/>
  <c r="AB3609" i="14"/>
  <c r="Z3609" i="14"/>
  <c r="AA3609" i="14"/>
  <c r="AE3609" i="14"/>
  <c r="AE4463" i="14"/>
  <c r="Z4463" i="14"/>
  <c r="AA4463" i="14"/>
  <c r="AB4463" i="14"/>
  <c r="AB1003" i="14"/>
  <c r="Z1003" i="14"/>
  <c r="AA1003" i="14"/>
  <c r="AE1003" i="14"/>
  <c r="AE5002" i="14"/>
  <c r="Z5002" i="14"/>
  <c r="AA5002" i="14"/>
  <c r="AB5002" i="14"/>
  <c r="AE2192" i="14"/>
  <c r="Z2192" i="14"/>
  <c r="AA2192" i="14"/>
  <c r="AB2192" i="14"/>
  <c r="AE4800" i="14"/>
  <c r="Z4800" i="14"/>
  <c r="AA4800" i="14"/>
  <c r="AB4800" i="14"/>
  <c r="AE3122" i="14"/>
  <c r="Z3122" i="14"/>
  <c r="AA3122" i="14"/>
  <c r="AB3122" i="14"/>
  <c r="AE3907" i="14"/>
  <c r="Z3907" i="14"/>
  <c r="AA3907" i="14"/>
  <c r="AB3907" i="14"/>
  <c r="AE4241" i="14"/>
  <c r="Z4241" i="14"/>
  <c r="AA4241" i="14"/>
  <c r="AB4241" i="14"/>
  <c r="AE4825" i="14"/>
  <c r="Z4825" i="14"/>
  <c r="AA4825" i="14"/>
  <c r="AB4825" i="14"/>
  <c r="AB1539" i="14"/>
  <c r="Z1539" i="14"/>
  <c r="AA1539" i="14"/>
  <c r="AE1539" i="14"/>
  <c r="AB2477" i="14"/>
  <c r="Z2477" i="14"/>
  <c r="AA2477" i="14"/>
  <c r="AE2477" i="14"/>
  <c r="AE2342" i="14"/>
  <c r="Z2342" i="14"/>
  <c r="AA2342" i="14"/>
  <c r="AB2342" i="14"/>
  <c r="AB1572" i="14"/>
  <c r="AE1572" i="14"/>
  <c r="AE5336" i="14"/>
  <c r="Z5336" i="14"/>
  <c r="AA5336" i="14"/>
  <c r="AB5336" i="14"/>
  <c r="AB1629" i="14"/>
  <c r="AE1629" i="14"/>
  <c r="AB4610" i="14"/>
  <c r="AE4610" i="14"/>
  <c r="AB2102" i="14"/>
  <c r="Z2102" i="14"/>
  <c r="AA2102" i="14"/>
  <c r="AE2102" i="14"/>
  <c r="AG3705" i="14"/>
  <c r="AE5631" i="14"/>
  <c r="Z5631" i="14"/>
  <c r="AA5631" i="14"/>
  <c r="AB5631" i="14"/>
  <c r="AG1123" i="14"/>
  <c r="AA1668" i="14"/>
  <c r="Z1668" i="14"/>
  <c r="AG1668" i="14"/>
  <c r="AB4975" i="14"/>
  <c r="Z4975" i="14"/>
  <c r="AA4975" i="14"/>
  <c r="AE4975" i="14"/>
  <c r="AE708" i="14"/>
  <c r="Z708" i="14"/>
  <c r="AA708" i="14"/>
  <c r="AB708" i="14"/>
  <c r="AE3073" i="14"/>
  <c r="Z3073" i="14"/>
  <c r="AA3073" i="14"/>
  <c r="AB3073" i="14"/>
  <c r="AE1782" i="14"/>
  <c r="Z1782" i="14"/>
  <c r="AA1782" i="14"/>
  <c r="AB1782" i="14"/>
  <c r="AB4493" i="14"/>
  <c r="Z4493" i="14"/>
  <c r="AA4493" i="14"/>
  <c r="AE4493" i="14"/>
  <c r="AB5086" i="14"/>
  <c r="AE5086" i="14"/>
  <c r="AE1602" i="14"/>
  <c r="Z1602" i="14"/>
  <c r="AA1602" i="14"/>
  <c r="AB1602" i="14"/>
  <c r="AE3695" i="14"/>
  <c r="Z3695" i="14"/>
  <c r="AA3695" i="14"/>
  <c r="AB3695" i="14"/>
  <c r="AE4299" i="14"/>
  <c r="Z4299" i="14"/>
  <c r="AA4299" i="14"/>
  <c r="AB4299" i="14"/>
  <c r="AB3564" i="14"/>
  <c r="Z3564" i="14"/>
  <c r="AA3564" i="14"/>
  <c r="AE3564" i="14"/>
  <c r="AB4435" i="14"/>
  <c r="Z4435" i="14"/>
  <c r="AA4435" i="14"/>
  <c r="AE4435" i="14"/>
  <c r="AB4656" i="14"/>
  <c r="AE4656" i="14"/>
  <c r="AE1494" i="14"/>
  <c r="AB1494" i="14"/>
  <c r="AB4296" i="14"/>
  <c r="AE4296" i="14"/>
  <c r="AE1361" i="14"/>
  <c r="Z1361" i="14"/>
  <c r="AA1361" i="14"/>
  <c r="AB1361" i="14"/>
  <c r="AA3465" i="14"/>
  <c r="AG3465" i="14"/>
  <c r="AB1493" i="14"/>
  <c r="AE1493" i="14"/>
  <c r="AB2075" i="14"/>
  <c r="Z2075" i="14"/>
  <c r="AA2075" i="14"/>
  <c r="AE2075" i="14"/>
  <c r="AB1859" i="14"/>
  <c r="AE1859" i="14"/>
  <c r="AB5354" i="14"/>
  <c r="Z5354" i="14"/>
  <c r="AA5354" i="14"/>
  <c r="AE5354" i="14"/>
  <c r="AE4690" i="14"/>
  <c r="Z4690" i="14"/>
  <c r="AA4690" i="14"/>
  <c r="AB4690" i="14"/>
  <c r="AE2466" i="14"/>
  <c r="Z2466" i="14"/>
  <c r="AA2466" i="14"/>
  <c r="AB2466" i="14"/>
  <c r="AB4420" i="14"/>
  <c r="AE4420" i="14"/>
  <c r="AG535" i="14"/>
  <c r="AA535" i="14"/>
  <c r="AA4307" i="14"/>
  <c r="Z4307" i="14"/>
  <c r="AG4307" i="14"/>
  <c r="AG5400" i="14"/>
  <c r="AG3573" i="14"/>
  <c r="Z3573" i="14"/>
  <c r="AA3573" i="14"/>
  <c r="AG1789" i="14"/>
  <c r="AG2480" i="14"/>
  <c r="Z2480" i="14"/>
  <c r="AA2480" i="14"/>
  <c r="AG4381" i="14"/>
  <c r="Z4381" i="14"/>
  <c r="AA4381" i="14"/>
  <c r="AG5019" i="14"/>
  <c r="AA349" i="14"/>
  <c r="AG2732" i="14"/>
  <c r="AG1540" i="14"/>
  <c r="Z1540" i="14"/>
  <c r="AA1540" i="14"/>
  <c r="AE2040" i="14"/>
  <c r="Z2040" i="14"/>
  <c r="AA2040" i="14"/>
  <c r="AB2040" i="14"/>
  <c r="AB4863" i="14"/>
  <c r="AA4863" i="14"/>
  <c r="AE4863" i="14"/>
  <c r="AA2904" i="14"/>
  <c r="Z2904" i="14"/>
  <c r="AG2904" i="14"/>
  <c r="AA1837" i="14"/>
  <c r="Z1837" i="14"/>
  <c r="AG1837" i="14"/>
  <c r="AG5238" i="14"/>
  <c r="Z5238" i="14"/>
  <c r="AA5238" i="14"/>
  <c r="AG748" i="14"/>
  <c r="AG735" i="14"/>
  <c r="Z735" i="14"/>
  <c r="AA735" i="14"/>
  <c r="AG1511" i="14"/>
  <c r="Z1511" i="14"/>
  <c r="AA1511" i="14"/>
  <c r="AA1843" i="14"/>
  <c r="Z1843" i="14"/>
  <c r="AG1843" i="14"/>
  <c r="AA1339" i="14"/>
  <c r="Z1339" i="14"/>
  <c r="AG1339" i="14"/>
  <c r="AG3329" i="14"/>
  <c r="Z3329" i="14"/>
  <c r="AA3329" i="14"/>
  <c r="AA2059" i="14"/>
  <c r="Z2059" i="14"/>
  <c r="AG2059" i="14"/>
  <c r="AG5492" i="14"/>
  <c r="Z5492" i="14"/>
  <c r="AA5492" i="14"/>
  <c r="AG860" i="14"/>
  <c r="Z860" i="14"/>
  <c r="AA860" i="14"/>
  <c r="AG1329" i="14"/>
  <c r="Z1329" i="14"/>
  <c r="AA1329" i="14"/>
  <c r="AA4723" i="14"/>
  <c r="Z4723" i="14"/>
  <c r="AG4723" i="14"/>
  <c r="AA4601" i="14"/>
  <c r="Z4601" i="14"/>
  <c r="AG4601" i="14"/>
  <c r="AA3703" i="14"/>
  <c r="Z3703" i="14"/>
  <c r="AG3703" i="14"/>
  <c r="AG2639" i="14"/>
  <c r="Z2639" i="14"/>
  <c r="AA2639" i="14"/>
  <c r="Z2838" i="14"/>
  <c r="AE5731" i="14"/>
  <c r="Z5731" i="14"/>
  <c r="AA5731" i="14"/>
  <c r="AB5731" i="14"/>
  <c r="AG1685" i="14"/>
  <c r="Z1685" i="14"/>
  <c r="AA1685" i="14"/>
  <c r="AG389" i="14"/>
  <c r="Z389" i="14"/>
  <c r="AA389" i="14"/>
  <c r="AB2722" i="14"/>
  <c r="Z2722" i="14"/>
  <c r="AA2722" i="14"/>
  <c r="AE2722" i="14"/>
  <c r="AE2603" i="14"/>
  <c r="Z2603" i="14"/>
  <c r="AA2603" i="14"/>
  <c r="AB2603" i="14"/>
  <c r="AB3955" i="14"/>
  <c r="Z3955" i="14"/>
  <c r="AA3955" i="14"/>
  <c r="AE3955" i="14"/>
  <c r="AB5560" i="14"/>
  <c r="Z5560" i="14"/>
  <c r="AA5560" i="14"/>
  <c r="AE5560" i="14"/>
  <c r="AB3525" i="14"/>
  <c r="Z3525" i="14"/>
  <c r="AA3525" i="14"/>
  <c r="AE3525" i="14"/>
  <c r="AB3928" i="14"/>
  <c r="Z3928" i="14"/>
  <c r="AA3928" i="14"/>
  <c r="AE3928" i="14"/>
  <c r="AE571" i="14"/>
  <c r="Z571" i="14"/>
  <c r="AA571" i="14"/>
  <c r="AB571" i="14"/>
  <c r="AE1900" i="14"/>
  <c r="Z1900" i="14"/>
  <c r="AA1900" i="14"/>
  <c r="AB1900" i="14"/>
  <c r="AE2983" i="14"/>
  <c r="Z2983" i="14"/>
  <c r="AA2983" i="14"/>
  <c r="AB2983" i="14"/>
  <c r="AE5404" i="14"/>
  <c r="Z5404" i="14"/>
  <c r="AA5404" i="14"/>
  <c r="AB5404" i="14"/>
  <c r="AB1462" i="14"/>
  <c r="Z1462" i="14"/>
  <c r="AA1462" i="14"/>
  <c r="AE1462" i="14"/>
  <c r="AE1646" i="14"/>
  <c r="Z1646" i="14"/>
  <c r="AA1646" i="14"/>
  <c r="AB1646" i="14"/>
  <c r="AE4716" i="14"/>
  <c r="Z4716" i="14"/>
  <c r="AA4716" i="14"/>
  <c r="AB4716" i="14"/>
  <c r="AE3767" i="14"/>
  <c r="Z3767" i="14"/>
  <c r="AA3767" i="14"/>
  <c r="AB3767" i="14"/>
  <c r="AB3331" i="14"/>
  <c r="Z3331" i="14"/>
  <c r="AA3331" i="14"/>
  <c r="AE3331" i="14"/>
  <c r="AE5198" i="14"/>
  <c r="Z5198" i="14"/>
  <c r="AA5198" i="14"/>
  <c r="AB5198" i="14"/>
  <c r="AE4315" i="14"/>
  <c r="Z4315" i="14"/>
  <c r="AA4315" i="14"/>
  <c r="AB4315" i="14"/>
  <c r="AB5432" i="14"/>
  <c r="Z5432" i="14"/>
  <c r="AA5432" i="14"/>
  <c r="AE5432" i="14"/>
  <c r="AE1279" i="14"/>
  <c r="AB1279" i="14"/>
  <c r="AB3686" i="14"/>
  <c r="Z3686" i="14"/>
  <c r="AA3686" i="14"/>
  <c r="AE3686" i="14"/>
  <c r="AB4293" i="14"/>
  <c r="Z4293" i="14"/>
  <c r="AA4293" i="14"/>
  <c r="AE4293" i="14"/>
  <c r="AB3935" i="14"/>
  <c r="Z3935" i="14"/>
  <c r="AA3935" i="14"/>
  <c r="AE3935" i="14"/>
  <c r="AB4685" i="14"/>
  <c r="Z4685" i="14"/>
  <c r="AA4685" i="14"/>
  <c r="AE4685" i="14"/>
  <c r="AE4744" i="14"/>
  <c r="Z4744" i="14"/>
  <c r="AA4744" i="14"/>
  <c r="AB4744" i="14"/>
  <c r="AB3959" i="14"/>
  <c r="Z3959" i="14"/>
  <c r="AA3959" i="14"/>
  <c r="AE3959" i="14"/>
  <c r="AB3607" i="14"/>
  <c r="Z3607" i="14"/>
  <c r="AA3607" i="14"/>
  <c r="AE3607" i="14"/>
  <c r="AB699" i="14"/>
  <c r="Z699" i="14"/>
  <c r="AA699" i="14"/>
  <c r="AE699" i="14"/>
  <c r="AB3001" i="14"/>
  <c r="Z3001" i="14"/>
  <c r="AA3001" i="14"/>
  <c r="AE3001" i="14"/>
  <c r="AB5172" i="14"/>
  <c r="Z5172" i="14"/>
  <c r="AA5172" i="14"/>
  <c r="AE5172" i="14"/>
  <c r="AB973" i="14"/>
  <c r="Z973" i="14"/>
  <c r="AA973" i="14"/>
  <c r="AE973" i="14"/>
  <c r="AB2680" i="14"/>
  <c r="Z2680" i="14"/>
  <c r="AA2680" i="14"/>
  <c r="AE2680" i="14"/>
  <c r="AE3530" i="14"/>
  <c r="Z3530" i="14"/>
  <c r="AA3530" i="14"/>
  <c r="AB3530" i="14"/>
  <c r="AE1756" i="14"/>
  <c r="Z1756" i="14"/>
  <c r="AA1756" i="14"/>
  <c r="AB1756" i="14"/>
  <c r="AE2739" i="14"/>
  <c r="Z2739" i="14"/>
  <c r="AA2739" i="14"/>
  <c r="AB2739" i="14"/>
  <c r="AE1238" i="14"/>
  <c r="AA1238" i="14"/>
  <c r="AB1238" i="14"/>
  <c r="AB2567" i="14"/>
  <c r="AE2567" i="14"/>
  <c r="AE2465" i="14"/>
  <c r="AB2465" i="14"/>
  <c r="AA652" i="14"/>
  <c r="Z652" i="14"/>
  <c r="AG652" i="14"/>
  <c r="AG2630" i="14"/>
  <c r="AB794" i="14"/>
  <c r="AE794" i="14"/>
  <c r="AB3923" i="14"/>
  <c r="Z3923" i="14"/>
  <c r="AA3923" i="14"/>
  <c r="AE3923" i="14"/>
  <c r="AA1873" i="14"/>
  <c r="Z1873" i="14"/>
  <c r="AG1873" i="14"/>
  <c r="AE1640" i="14"/>
  <c r="AB1640" i="14"/>
  <c r="AA5736" i="14"/>
  <c r="Z5736" i="14"/>
  <c r="AG5736" i="14"/>
  <c r="AA3156" i="14"/>
  <c r="Z3156" i="14"/>
  <c r="AG3156" i="14"/>
  <c r="AE3026" i="14"/>
  <c r="AB3026" i="14"/>
  <c r="AB1647" i="14"/>
  <c r="AE1647" i="14"/>
  <c r="AG4134" i="14"/>
  <c r="AB829" i="14"/>
  <c r="AE829" i="14"/>
  <c r="AB3162" i="14"/>
  <c r="Z3162" i="14"/>
  <c r="AA3162" i="14"/>
  <c r="AE3162" i="14"/>
  <c r="AB5079" i="14"/>
  <c r="Z5079" i="14"/>
  <c r="AA5079" i="14"/>
  <c r="AE5079" i="14"/>
  <c r="AE4271" i="14"/>
  <c r="Z4271" i="14"/>
  <c r="AA4271" i="14"/>
  <c r="AB4271" i="14"/>
  <c r="AE3454" i="14"/>
  <c r="Z3454" i="14"/>
  <c r="AA3454" i="14"/>
  <c r="AB3454" i="14"/>
  <c r="AE3592" i="14"/>
  <c r="Z3592" i="14"/>
  <c r="AA3592" i="14"/>
  <c r="AB3592" i="14"/>
  <c r="AE2647" i="14"/>
  <c r="Z2647" i="14"/>
  <c r="AA2647" i="14"/>
  <c r="AB2647" i="14"/>
  <c r="AE5579" i="14"/>
  <c r="Z5579" i="14"/>
  <c r="AA5579" i="14"/>
  <c r="AB5579" i="14"/>
  <c r="AE3550" i="14"/>
  <c r="Z3550" i="14"/>
  <c r="AA3550" i="14"/>
  <c r="AB3550" i="14"/>
  <c r="AB970" i="14"/>
  <c r="Z970" i="14"/>
  <c r="AA970" i="14"/>
  <c r="AE970" i="14"/>
  <c r="AB3982" i="14"/>
  <c r="Z3982" i="14"/>
  <c r="AA3982" i="14"/>
  <c r="AE3982" i="14"/>
  <c r="AE1956" i="14"/>
  <c r="Z1956" i="14"/>
  <c r="AA1956" i="14"/>
  <c r="AB1956" i="14"/>
  <c r="AE2180" i="14"/>
  <c r="Z2180" i="14"/>
  <c r="AA2180" i="14"/>
  <c r="AB2180" i="14"/>
  <c r="AB1250" i="14"/>
  <c r="Z1250" i="14"/>
  <c r="AA1250" i="14"/>
  <c r="AE1250" i="14"/>
  <c r="AB2874" i="14"/>
  <c r="Z2874" i="14"/>
  <c r="AA2874" i="14"/>
  <c r="AE2874" i="14"/>
  <c r="AE920" i="14"/>
  <c r="Z920" i="14"/>
  <c r="AA920" i="14"/>
  <c r="AB920" i="14"/>
  <c r="AB612" i="14"/>
  <c r="Z612" i="14"/>
  <c r="AA612" i="14"/>
  <c r="AE612" i="14"/>
  <c r="AB1637" i="14"/>
  <c r="Z1637" i="14"/>
  <c r="AA1637" i="14"/>
  <c r="AE1637" i="14"/>
  <c r="AB2230" i="14"/>
  <c r="Z2230" i="14"/>
  <c r="AA2230" i="14"/>
  <c r="AE2230" i="14"/>
  <c r="AE536" i="14"/>
  <c r="Z536" i="14"/>
  <c r="AA536" i="14"/>
  <c r="AB536" i="14"/>
  <c r="AB4405" i="14"/>
  <c r="Z4405" i="14"/>
  <c r="AA4405" i="14"/>
  <c r="AE4405" i="14"/>
  <c r="AB955" i="14"/>
  <c r="Z955" i="14"/>
  <c r="AA955" i="14"/>
  <c r="AE955" i="14"/>
  <c r="AE1019" i="14"/>
  <c r="Z1019" i="14"/>
  <c r="AA1019" i="14"/>
  <c r="AB1019" i="14"/>
  <c r="AE4407" i="14"/>
  <c r="Z4407" i="14"/>
  <c r="AA4407" i="14"/>
  <c r="AB4407" i="14"/>
  <c r="AB2527" i="14"/>
  <c r="Z2527" i="14"/>
  <c r="AA2527" i="14"/>
  <c r="AE2527" i="14"/>
  <c r="AE2890" i="14"/>
  <c r="Z2890" i="14"/>
  <c r="AA2890" i="14"/>
  <c r="AB2890" i="14"/>
  <c r="AE3245" i="14"/>
  <c r="Z3245" i="14"/>
  <c r="AA3245" i="14"/>
  <c r="AB3245" i="14"/>
  <c r="AE3117" i="14"/>
  <c r="Z3117" i="14"/>
  <c r="AA3117" i="14"/>
  <c r="AB3117" i="14"/>
  <c r="AB1430" i="14"/>
  <c r="Z1430" i="14"/>
  <c r="AA1430" i="14"/>
  <c r="AE1430" i="14"/>
  <c r="AB4195" i="14"/>
  <c r="Z4195" i="14"/>
  <c r="AA4195" i="14"/>
  <c r="AE4195" i="14"/>
  <c r="AE1287" i="14"/>
  <c r="Z1287" i="14"/>
  <c r="AA1287" i="14"/>
  <c r="AB1287" i="14"/>
  <c r="AB1823" i="14"/>
  <c r="Z1823" i="14"/>
  <c r="AA1823" i="14"/>
  <c r="AE1823" i="14"/>
  <c r="AB1755" i="14"/>
  <c r="Z1755" i="14"/>
  <c r="AA1755" i="14"/>
  <c r="AE1755" i="14"/>
  <c r="AB1611" i="14"/>
  <c r="Z1611" i="14"/>
  <c r="AA1611" i="14"/>
  <c r="AE1611" i="14"/>
  <c r="AB5741" i="14"/>
  <c r="Z5741" i="14"/>
  <c r="AA5741" i="14"/>
  <c r="AE5741" i="14"/>
  <c r="AB5127" i="14"/>
  <c r="Z5127" i="14"/>
  <c r="AA5127" i="14"/>
  <c r="AE5127" i="14"/>
  <c r="AE4445" i="14"/>
  <c r="Z4445" i="14"/>
  <c r="AA4445" i="14"/>
  <c r="AB4445" i="14"/>
  <c r="AE4666" i="14"/>
  <c r="Z4666" i="14"/>
  <c r="AA4666" i="14"/>
  <c r="AB4666" i="14"/>
  <c r="AB756" i="14"/>
  <c r="Z756" i="14"/>
  <c r="AA756" i="14"/>
  <c r="AE756" i="14"/>
  <c r="AE3853" i="14"/>
  <c r="Z3853" i="14"/>
  <c r="AA3853" i="14"/>
  <c r="AB3853" i="14"/>
  <c r="AB500" i="14"/>
  <c r="Z500" i="14"/>
  <c r="AA500" i="14"/>
  <c r="AE500" i="14"/>
  <c r="AG2720" i="14"/>
  <c r="AB1531" i="14"/>
  <c r="AE1531" i="14"/>
  <c r="AE2752" i="14"/>
  <c r="AB2752" i="14"/>
  <c r="Z3465" i="14"/>
  <c r="Z4128" i="14"/>
  <c r="Z3125" i="14"/>
  <c r="B33" i="14"/>
  <c r="AE5468" i="14"/>
  <c r="AB5468" i="14"/>
  <c r="AG2067" i="14"/>
  <c r="AB4956" i="14"/>
  <c r="Z4956" i="14"/>
  <c r="AA4956" i="14"/>
  <c r="AE4956" i="14"/>
  <c r="AE5701" i="14"/>
  <c r="Z5701" i="14"/>
  <c r="AA5701" i="14"/>
  <c r="AB5701" i="14"/>
  <c r="AE5442" i="14"/>
  <c r="Z5442" i="14"/>
  <c r="AA5442" i="14"/>
  <c r="AB5442" i="14"/>
  <c r="AB1941" i="14"/>
  <c r="Z1941" i="14"/>
  <c r="AA1941" i="14"/>
  <c r="AE1941" i="14"/>
  <c r="AE917" i="14"/>
  <c r="Z917" i="14"/>
  <c r="AA917" i="14"/>
  <c r="AB917" i="14"/>
  <c r="AE3288" i="14"/>
  <c r="Z3288" i="14"/>
  <c r="AA3288" i="14"/>
  <c r="AB3288" i="14"/>
  <c r="AB5535" i="14"/>
  <c r="Z5535" i="14"/>
  <c r="AA5535" i="14"/>
  <c r="AE5535" i="14"/>
  <c r="AB867" i="14"/>
  <c r="Z867" i="14"/>
  <c r="AA867" i="14"/>
  <c r="AE867" i="14"/>
  <c r="AE3591" i="14"/>
  <c r="AB3591" i="14"/>
  <c r="AB2825" i="14"/>
  <c r="AE2825" i="14"/>
  <c r="AB1009" i="14"/>
  <c r="Z1009" i="14"/>
  <c r="AA1009" i="14"/>
  <c r="AE1009" i="14"/>
  <c r="AB1142" i="14"/>
  <c r="Z1142" i="14"/>
  <c r="AA1142" i="14"/>
  <c r="AE1142" i="14"/>
  <c r="AE4466" i="14"/>
  <c r="Z4466" i="14"/>
  <c r="AA4466" i="14"/>
  <c r="AB4466" i="14"/>
  <c r="AE3645" i="14"/>
  <c r="Z3645" i="14"/>
  <c r="AA3645" i="14"/>
  <c r="AB3645" i="14"/>
  <c r="AB4232" i="14"/>
  <c r="Z4232" i="14"/>
  <c r="AA4232" i="14"/>
  <c r="AE4232" i="14"/>
  <c r="AB3554" i="14"/>
  <c r="Z3554" i="14"/>
  <c r="AA3554" i="14"/>
  <c r="AE3554" i="14"/>
  <c r="AB1221" i="14"/>
  <c r="AE1221" i="14"/>
  <c r="AB5098" i="14"/>
  <c r="Z5098" i="14"/>
  <c r="AA5098" i="14"/>
  <c r="AE5098" i="14"/>
  <c r="AB1190" i="14"/>
  <c r="AE1190" i="14"/>
  <c r="AB3211" i="14"/>
  <c r="Z3211" i="14"/>
  <c r="AA3211" i="14"/>
  <c r="AE3211" i="14"/>
  <c r="AE802" i="14"/>
  <c r="Z802" i="14"/>
  <c r="AA802" i="14"/>
  <c r="AB802" i="14"/>
  <c r="AB4886" i="14"/>
  <c r="Z4886" i="14"/>
  <c r="AA4886" i="14"/>
  <c r="AE4886" i="14"/>
  <c r="AE1044" i="14"/>
  <c r="Z1044" i="14"/>
  <c r="AA1044" i="14"/>
  <c r="AB1044" i="14"/>
  <c r="AE3299" i="14"/>
  <c r="Z3299" i="14"/>
  <c r="AA3299" i="14"/>
  <c r="AB3299" i="14"/>
  <c r="AE2255" i="14"/>
  <c r="Z2255" i="14"/>
  <c r="AA2255" i="14"/>
  <c r="AB2255" i="14"/>
  <c r="AB4699" i="14"/>
  <c r="Z4699" i="14"/>
  <c r="AA4699" i="14"/>
  <c r="AE4699" i="14"/>
  <c r="AB1139" i="14"/>
  <c r="Z1139" i="14"/>
  <c r="AA1139" i="14"/>
  <c r="AE1139" i="14"/>
  <c r="AE3196" i="14"/>
  <c r="Z3196" i="14"/>
  <c r="AA3196" i="14"/>
  <c r="AB3196" i="14"/>
  <c r="AB2856" i="14"/>
  <c r="Z2856" i="14"/>
  <c r="AA2856" i="14"/>
  <c r="AE2856" i="14"/>
  <c r="AB4533" i="14"/>
  <c r="Z4533" i="14"/>
  <c r="AA4533" i="14"/>
  <c r="AE4533" i="14"/>
  <c r="AE1757" i="14"/>
  <c r="Z1757" i="14"/>
  <c r="AA1757" i="14"/>
  <c r="AB1757" i="14"/>
  <c r="AB2954" i="14"/>
  <c r="Z2954" i="14"/>
  <c r="AA2954" i="14"/>
  <c r="AE2954" i="14"/>
  <c r="AB2023" i="14"/>
  <c r="Z2023" i="14"/>
  <c r="AA2023" i="14"/>
  <c r="AE2023" i="14"/>
  <c r="AE1472" i="14"/>
  <c r="Z1472" i="14"/>
  <c r="AA1472" i="14"/>
  <c r="AB1472" i="14"/>
  <c r="AB3319" i="14"/>
  <c r="Z3319" i="14"/>
  <c r="AA3319" i="14"/>
  <c r="AE3319" i="14"/>
  <c r="AE5799" i="14"/>
  <c r="Z5799" i="14"/>
  <c r="AA5799" i="14"/>
  <c r="AB5799" i="14"/>
  <c r="AB4254" i="14"/>
  <c r="Z4254" i="14"/>
  <c r="AA4254" i="14"/>
  <c r="AE4254" i="14"/>
  <c r="AE4454" i="14"/>
  <c r="Z4454" i="14"/>
  <c r="AA4454" i="14"/>
  <c r="AB4454" i="14"/>
  <c r="AB2405" i="14"/>
  <c r="Z2405" i="14"/>
  <c r="AA2405" i="14"/>
  <c r="AE2405" i="14"/>
  <c r="AE4972" i="14"/>
  <c r="Z4972" i="14"/>
  <c r="AA4972" i="14"/>
  <c r="AB4972" i="14"/>
  <c r="AE4627" i="14"/>
  <c r="Z4627" i="14"/>
  <c r="AA4627" i="14"/>
  <c r="AB4627" i="14"/>
  <c r="AB1909" i="14"/>
  <c r="Z1909" i="14"/>
  <c r="AA1909" i="14"/>
  <c r="AE1909" i="14"/>
  <c r="AE5399" i="14"/>
  <c r="Z5399" i="14"/>
  <c r="AA5399" i="14"/>
  <c r="AB5399" i="14"/>
  <c r="AE5200" i="14"/>
  <c r="Z5200" i="14"/>
  <c r="AA5200" i="14"/>
  <c r="AB5200" i="14"/>
  <c r="AE4862" i="14"/>
  <c r="Z4862" i="14"/>
  <c r="AA4862" i="14"/>
  <c r="AB4862" i="14"/>
  <c r="AB2500" i="14"/>
  <c r="Z2500" i="14"/>
  <c r="AA2500" i="14"/>
  <c r="AE2500" i="14"/>
  <c r="AB3187" i="14"/>
  <c r="Z3187" i="14"/>
  <c r="AA3187" i="14"/>
  <c r="AE3187" i="14"/>
  <c r="AB5185" i="14"/>
  <c r="Z5185" i="14"/>
  <c r="AA5185" i="14"/>
  <c r="AE5185" i="14"/>
  <c r="AE5119" i="14"/>
  <c r="Z5119" i="14"/>
  <c r="AA5119" i="14"/>
  <c r="AB5119" i="14"/>
  <c r="AB1122" i="14"/>
  <c r="Z1122" i="14"/>
  <c r="AA1122" i="14"/>
  <c r="AE1122" i="14"/>
  <c r="AE4355" i="14"/>
  <c r="Z4355" i="14"/>
  <c r="AA4355" i="14"/>
  <c r="AB4355" i="14"/>
  <c r="AE3063" i="14"/>
  <c r="Z3063" i="14"/>
  <c r="AA3063" i="14"/>
  <c r="AB3063" i="14"/>
  <c r="AB5282" i="14"/>
  <c r="Z5282" i="14"/>
  <c r="AA5282" i="14"/>
  <c r="AE5282" i="14"/>
  <c r="AE3794" i="14"/>
  <c r="Z3794" i="14"/>
  <c r="AA3794" i="14"/>
  <c r="AB3794" i="14"/>
  <c r="AE1650" i="14"/>
  <c r="Z1650" i="14"/>
  <c r="AA1650" i="14"/>
  <c r="AB1650" i="14"/>
  <c r="AB1969" i="14"/>
  <c r="Z1969" i="14"/>
  <c r="AA1969" i="14"/>
  <c r="AE1969" i="14"/>
  <c r="AB4300" i="14"/>
  <c r="Z4300" i="14"/>
  <c r="AA4300" i="14"/>
  <c r="AE4300" i="14"/>
  <c r="AE4180" i="14"/>
  <c r="Z4180" i="14"/>
  <c r="AA4180" i="14"/>
  <c r="AB4180" i="14"/>
  <c r="AE3362" i="14"/>
  <c r="Z3362" i="14"/>
  <c r="AA3362" i="14"/>
  <c r="AB3362" i="14"/>
  <c r="AB4504" i="14"/>
  <c r="Z4504" i="14"/>
  <c r="AA4504" i="14"/>
  <c r="AE4504" i="14"/>
  <c r="AB1089" i="14"/>
  <c r="Z1089" i="14"/>
  <c r="AA1089" i="14"/>
  <c r="AE1089" i="14"/>
  <c r="AB3617" i="14"/>
  <c r="Z3617" i="14"/>
  <c r="AA3617" i="14"/>
  <c r="AE3617" i="14"/>
  <c r="AB1798" i="14"/>
  <c r="Z1798" i="14"/>
  <c r="AA1798" i="14"/>
  <c r="AE1798" i="14"/>
  <c r="AE4853" i="14"/>
  <c r="Z4853" i="14"/>
  <c r="AA4853" i="14"/>
  <c r="AB4853" i="14"/>
  <c r="AB2062" i="14"/>
  <c r="Z2062" i="14"/>
  <c r="AA2062" i="14"/>
  <c r="AE2062" i="14"/>
  <c r="AB4460" i="14"/>
  <c r="Z4460" i="14"/>
  <c r="AA4460" i="14"/>
  <c r="AE4460" i="14"/>
  <c r="AB2791" i="14"/>
  <c r="Z2791" i="14"/>
  <c r="AA2791" i="14"/>
  <c r="AE2791" i="14"/>
  <c r="AE643" i="14"/>
  <c r="Z643" i="14"/>
  <c r="AA643" i="14"/>
  <c r="AB643" i="14"/>
  <c r="AB5400" i="14"/>
  <c r="Z5400" i="14"/>
  <c r="AA5400" i="14"/>
  <c r="AE5400" i="14"/>
  <c r="AE5490" i="14"/>
  <c r="Z5490" i="14"/>
  <c r="AA5490" i="14"/>
  <c r="AB5490" i="14"/>
  <c r="AG5417" i="14"/>
  <c r="Z5417" i="14"/>
  <c r="AA5417" i="14"/>
  <c r="AE4849" i="14"/>
  <c r="AB4849" i="14"/>
  <c r="AG2504" i="14"/>
  <c r="AG3939" i="14"/>
  <c r="AA3939" i="14"/>
  <c r="AB4843" i="14"/>
  <c r="AE4843" i="14"/>
  <c r="AE676" i="14"/>
  <c r="Z676" i="14"/>
  <c r="AA676" i="14"/>
  <c r="AB676" i="14"/>
  <c r="AE4143" i="14"/>
  <c r="Z4143" i="14"/>
  <c r="AA4143" i="14"/>
  <c r="AB4143" i="14"/>
  <c r="AE4947" i="14"/>
  <c r="AB4947" i="14"/>
  <c r="AE595" i="14"/>
  <c r="AB595" i="14"/>
  <c r="AB2796" i="14"/>
  <c r="AE2796" i="14"/>
  <c r="AE3108" i="14"/>
  <c r="Z3108" i="14"/>
  <c r="AA3108" i="14"/>
  <c r="AB3108" i="14"/>
  <c r="AE2571" i="14"/>
  <c r="Z2571" i="14"/>
  <c r="AA2571" i="14"/>
  <c r="AB2571" i="14"/>
  <c r="AE4026" i="14"/>
  <c r="Z4026" i="14"/>
  <c r="AA4026" i="14"/>
  <c r="AB4026" i="14"/>
  <c r="AE2869" i="14"/>
  <c r="Z2869" i="14"/>
  <c r="AA2869" i="14"/>
  <c r="AB2869" i="14"/>
  <c r="AE3852" i="14"/>
  <c r="Z3852" i="14"/>
  <c r="AA3852" i="14"/>
  <c r="AB3852" i="14"/>
  <c r="AB2267" i="14"/>
  <c r="Z2267" i="14"/>
  <c r="AA2267" i="14"/>
  <c r="AE2267" i="14"/>
  <c r="AB1186" i="14"/>
  <c r="Z1186" i="14"/>
  <c r="AA1186" i="14"/>
  <c r="AE1186" i="14"/>
  <c r="AE5524" i="14"/>
  <c r="Z5524" i="14"/>
  <c r="AA5524" i="14"/>
  <c r="AB5524" i="14"/>
  <c r="AB4957" i="14"/>
  <c r="Z4957" i="14"/>
  <c r="AA4957" i="14"/>
  <c r="AE4957" i="14"/>
  <c r="AB5296" i="14"/>
  <c r="Z5296" i="14"/>
  <c r="AA5296" i="14"/>
  <c r="AE5296" i="14"/>
  <c r="AE3509" i="14"/>
  <c r="Z3509" i="14"/>
  <c r="AA3509" i="14"/>
  <c r="AB3509" i="14"/>
  <c r="AB5175" i="14"/>
  <c r="Z5175" i="14"/>
  <c r="AA5175" i="14"/>
  <c r="AE5175" i="14"/>
  <c r="AB1101" i="14"/>
  <c r="Z1101" i="14"/>
  <c r="AA1101" i="14"/>
  <c r="AE1101" i="14"/>
  <c r="AE3618" i="14"/>
  <c r="Z3618" i="14"/>
  <c r="AA3618" i="14"/>
  <c r="AB3618" i="14"/>
  <c r="AE2540" i="14"/>
  <c r="Z2540" i="14"/>
  <c r="AA2540" i="14"/>
  <c r="AB2540" i="14"/>
  <c r="AE5179" i="14"/>
  <c r="Z5179" i="14"/>
  <c r="AA5179" i="14"/>
  <c r="AB5179" i="14"/>
  <c r="AE4482" i="14"/>
  <c r="Z4482" i="14"/>
  <c r="AA4482" i="14"/>
  <c r="AB4482" i="14"/>
  <c r="AB1323" i="14"/>
  <c r="AA1323" i="14"/>
  <c r="AE1323" i="14"/>
  <c r="AB3312" i="14"/>
  <c r="AE3312" i="14"/>
  <c r="AE5716" i="14"/>
  <c r="Z5716" i="14"/>
  <c r="AA5716" i="14"/>
  <c r="AB5716" i="14"/>
  <c r="AE3317" i="14"/>
  <c r="Z3317" i="14"/>
  <c r="AA3317" i="14"/>
  <c r="AB3317" i="14"/>
  <c r="AE2872" i="14"/>
  <c r="Z2872" i="14"/>
  <c r="AA2872" i="14"/>
  <c r="AB2872" i="14"/>
  <c r="AE2671" i="14"/>
  <c r="Z2671" i="14"/>
  <c r="AA2671" i="14"/>
  <c r="AB2671" i="14"/>
  <c r="AE1751" i="14"/>
  <c r="Z1751" i="14"/>
  <c r="AA1751" i="14"/>
  <c r="AB1751" i="14"/>
  <c r="AE5470" i="14"/>
  <c r="Z5470" i="14"/>
  <c r="AA5470" i="14"/>
  <c r="AB5470" i="14"/>
  <c r="AE4008" i="14"/>
  <c r="Z4008" i="14"/>
  <c r="AA4008" i="14"/>
  <c r="AB4008" i="14"/>
  <c r="AE5529" i="14"/>
  <c r="Z5529" i="14"/>
  <c r="AA5529" i="14"/>
  <c r="AB5529" i="14"/>
  <c r="AB4535" i="14"/>
  <c r="Z4535" i="14"/>
  <c r="AA4535" i="14"/>
  <c r="AE4535" i="14"/>
  <c r="AE3705" i="14"/>
  <c r="Z3705" i="14"/>
  <c r="AA3705" i="14"/>
  <c r="AB3705" i="14"/>
  <c r="AE493" i="14"/>
  <c r="Z493" i="14"/>
  <c r="AA493" i="14"/>
  <c r="AB493" i="14"/>
  <c r="AE5081" i="14"/>
  <c r="Z5081" i="14"/>
  <c r="AA5081" i="14"/>
  <c r="AB5081" i="14"/>
  <c r="AE5033" i="14"/>
  <c r="Z5033" i="14"/>
  <c r="AA5033" i="14"/>
  <c r="AB5033" i="14"/>
  <c r="AB3710" i="14"/>
  <c r="Z3710" i="14"/>
  <c r="AA3710" i="14"/>
  <c r="AE3710" i="14"/>
  <c r="AE798" i="14"/>
  <c r="Z798" i="14"/>
  <c r="AA798" i="14"/>
  <c r="AB798" i="14"/>
  <c r="AB2779" i="14"/>
  <c r="Z2779" i="14"/>
  <c r="AA2779" i="14"/>
  <c r="AE2779" i="14"/>
  <c r="AB4927" i="14"/>
  <c r="Z4927" i="14"/>
  <c r="AA4927" i="14"/>
  <c r="AE4927" i="14"/>
  <c r="AE5782" i="14"/>
  <c r="Z5782" i="14"/>
  <c r="AA5782" i="14"/>
  <c r="AB5782" i="14"/>
  <c r="AB718" i="14"/>
  <c r="Z718" i="14"/>
  <c r="AA718" i="14"/>
  <c r="AE718" i="14"/>
  <c r="AE3168" i="14"/>
  <c r="Z3168" i="14"/>
  <c r="AA3168" i="14"/>
  <c r="AB3168" i="14"/>
  <c r="AE4883" i="14"/>
  <c r="Z4883" i="14"/>
  <c r="AA4883" i="14"/>
  <c r="AB4883" i="14"/>
  <c r="AE468" i="14"/>
  <c r="Z468" i="14"/>
  <c r="AA468" i="14"/>
  <c r="AB468" i="14"/>
  <c r="AB4392" i="14"/>
  <c r="Z4392" i="14"/>
  <c r="AA4392" i="14"/>
  <c r="AE4392" i="14"/>
  <c r="AB4263" i="14"/>
  <c r="Z4263" i="14"/>
  <c r="AA4263" i="14"/>
  <c r="AE4263" i="14"/>
  <c r="AE1477" i="14"/>
  <c r="Z1477" i="14"/>
  <c r="AA1477" i="14"/>
  <c r="AB1477" i="14"/>
  <c r="AB3145" i="14"/>
  <c r="Z3145" i="14"/>
  <c r="AA3145" i="14"/>
  <c r="AE3145" i="14"/>
  <c r="AE3499" i="14"/>
  <c r="Z3499" i="14"/>
  <c r="AA3499" i="14"/>
  <c r="AB3499" i="14"/>
  <c r="AE2583" i="14"/>
  <c r="Z2583" i="14"/>
  <c r="AA2583" i="14"/>
  <c r="AB2583" i="14"/>
  <c r="AB3755" i="14"/>
  <c r="Z3755" i="14"/>
  <c r="AA3755" i="14"/>
  <c r="AE3755" i="14"/>
  <c r="AE4542" i="14"/>
  <c r="Z4542" i="14"/>
  <c r="AA4542" i="14"/>
  <c r="AB4542" i="14"/>
  <c r="AE5012" i="14"/>
  <c r="Z5012" i="14"/>
  <c r="AA5012" i="14"/>
  <c r="AB5012" i="14"/>
  <c r="AB4363" i="14"/>
  <c r="Z4363" i="14"/>
  <c r="AA4363" i="14"/>
  <c r="AE4363" i="14"/>
  <c r="AE5460" i="14"/>
  <c r="Z5460" i="14"/>
  <c r="AA5460" i="14"/>
  <c r="AB5460" i="14"/>
  <c r="AB3676" i="14"/>
  <c r="Z3676" i="14"/>
  <c r="AA3676" i="14"/>
  <c r="AE3676" i="14"/>
  <c r="AE4096" i="14"/>
  <c r="Z4096" i="14"/>
  <c r="AA4096" i="14"/>
  <c r="AB4096" i="14"/>
  <c r="AE5141" i="14"/>
  <c r="Z5141" i="14"/>
  <c r="AA5141" i="14"/>
  <c r="AB5141" i="14"/>
  <c r="AE4633" i="14"/>
  <c r="Z4633" i="14"/>
  <c r="AA4633" i="14"/>
  <c r="AB4633" i="14"/>
  <c r="AB4990" i="14"/>
  <c r="Z4990" i="14"/>
  <c r="AA4990" i="14"/>
  <c r="AE4990" i="14"/>
  <c r="AB1988" i="14"/>
  <c r="Z1988" i="14"/>
  <c r="AA1988" i="14"/>
  <c r="AE1988" i="14"/>
  <c r="AE3788" i="14"/>
  <c r="Z3788" i="14"/>
  <c r="AA3788" i="14"/>
  <c r="AB3788" i="14"/>
  <c r="AE2732" i="14"/>
  <c r="Z2732" i="14"/>
  <c r="AA2732" i="14"/>
  <c r="AB2732" i="14"/>
  <c r="AE3649" i="14"/>
  <c r="Z3649" i="14"/>
  <c r="AA3649" i="14"/>
  <c r="AB3649" i="14"/>
  <c r="AE3524" i="14"/>
  <c r="Z3524" i="14"/>
  <c r="AA3524" i="14"/>
  <c r="AB3524" i="14"/>
  <c r="AB1426" i="14"/>
  <c r="Z1426" i="14"/>
  <c r="AA1426" i="14"/>
  <c r="AE1426" i="14"/>
  <c r="AB549" i="14"/>
  <c r="Z549" i="14"/>
  <c r="AA549" i="14"/>
  <c r="AE549" i="14"/>
  <c r="AE3599" i="14"/>
  <c r="Z3599" i="14"/>
  <c r="AA3599" i="14"/>
  <c r="AB3599" i="14"/>
  <c r="AB5770" i="14"/>
  <c r="Z5770" i="14"/>
  <c r="AA5770" i="14"/>
  <c r="AE5770" i="14"/>
  <c r="AE5052" i="14"/>
  <c r="Z5052" i="14"/>
  <c r="AA5052" i="14"/>
  <c r="AB5052" i="14"/>
  <c r="AE1869" i="14"/>
  <c r="Z1869" i="14"/>
  <c r="AA1869" i="14"/>
  <c r="AB1869" i="14"/>
  <c r="AB1789" i="14"/>
  <c r="Z1789" i="14"/>
  <c r="AA1789" i="14"/>
  <c r="AE1789" i="14"/>
  <c r="AB1022" i="14"/>
  <c r="Z1022" i="14"/>
  <c r="AA1022" i="14"/>
  <c r="AE1022" i="14"/>
  <c r="AB2263" i="14"/>
  <c r="Z2263" i="14"/>
  <c r="AA2263" i="14"/>
  <c r="AE2263" i="14"/>
  <c r="AB3464" i="14"/>
  <c r="Z3464" i="14"/>
  <c r="AA3464" i="14"/>
  <c r="AE3464" i="14"/>
  <c r="AB760" i="14"/>
  <c r="Z760" i="14"/>
  <c r="AA760" i="14"/>
  <c r="AE760" i="14"/>
  <c r="AE1509" i="14"/>
  <c r="Z1509" i="14"/>
  <c r="AA1509" i="14"/>
  <c r="AB1509" i="14"/>
  <c r="AE4570" i="14"/>
  <c r="Z4570" i="14"/>
  <c r="AA4570" i="14"/>
  <c r="AB4570" i="14"/>
  <c r="AB5247" i="14"/>
  <c r="Z5247" i="14"/>
  <c r="AA5247" i="14"/>
  <c r="AE5247" i="14"/>
  <c r="AB2702" i="14"/>
  <c r="Z2702" i="14"/>
  <c r="AA2702" i="14"/>
  <c r="AE2702" i="14"/>
  <c r="AE5037" i="14"/>
  <c r="Z5037" i="14"/>
  <c r="AA5037" i="14"/>
  <c r="AB5037" i="14"/>
  <c r="AE3854" i="14"/>
  <c r="Z3854" i="14"/>
  <c r="AA3854" i="14"/>
  <c r="AB3854" i="14"/>
  <c r="AE4387" i="14"/>
  <c r="Z4387" i="14"/>
  <c r="AA4387" i="14"/>
  <c r="AB4387" i="14"/>
  <c r="AB1836" i="14"/>
  <c r="Z1836" i="14"/>
  <c r="AA1836" i="14"/>
  <c r="AE1836" i="14"/>
  <c r="AE428" i="14"/>
  <c r="Z428" i="14"/>
  <c r="AA428" i="14"/>
  <c r="AB428" i="14"/>
  <c r="AB1210" i="14"/>
  <c r="Z1210" i="14"/>
  <c r="AA1210" i="14"/>
  <c r="AE1210" i="14"/>
  <c r="AE1080" i="14"/>
  <c r="Z1080" i="14"/>
  <c r="AA1080" i="14"/>
  <c r="AB1080" i="14"/>
  <c r="AB752" i="14"/>
  <c r="Z752" i="14"/>
  <c r="AA752" i="14"/>
  <c r="AE752" i="14"/>
  <c r="AE4977" i="14"/>
  <c r="Z4977" i="14"/>
  <c r="AA4977" i="14"/>
  <c r="AB4977" i="14"/>
  <c r="AE4084" i="14"/>
  <c r="Z4084" i="14"/>
  <c r="AA4084" i="14"/>
  <c r="AB4084" i="14"/>
  <c r="AB3262" i="14"/>
  <c r="Z3262" i="14"/>
  <c r="AA3262" i="14"/>
  <c r="AE3262" i="14"/>
  <c r="AB2798" i="14"/>
  <c r="Z2798" i="14"/>
  <c r="AA2798" i="14"/>
  <c r="AE2798" i="14"/>
  <c r="AB4370" i="14"/>
  <c r="Z4370" i="14"/>
  <c r="AA4370" i="14"/>
  <c r="AE4370" i="14"/>
  <c r="AB4858" i="14"/>
  <c r="Z4858" i="14"/>
  <c r="AA4858" i="14"/>
  <c r="AE4858" i="14"/>
  <c r="AB844" i="14"/>
  <c r="Z844" i="14"/>
  <c r="AA844" i="14"/>
  <c r="AE844" i="14"/>
  <c r="AE4952" i="14"/>
  <c r="Z4952" i="14"/>
  <c r="AA4952" i="14"/>
  <c r="AB4952" i="14"/>
  <c r="AE3102" i="14"/>
  <c r="Z3102" i="14"/>
  <c r="AA3102" i="14"/>
  <c r="AB3102" i="14"/>
  <c r="AE2772" i="14"/>
  <c r="Z2772" i="14"/>
  <c r="AA2772" i="14"/>
  <c r="AB2772" i="14"/>
  <c r="AB863" i="14"/>
  <c r="Z863" i="14"/>
  <c r="AA863" i="14"/>
  <c r="AE863" i="14"/>
  <c r="AG5468" i="14"/>
  <c r="Z5468" i="14"/>
  <c r="AA5468" i="14"/>
  <c r="AG2796" i="14"/>
  <c r="AA2796" i="14"/>
  <c r="AE517" i="14"/>
  <c r="Z517" i="14"/>
  <c r="AA517" i="14"/>
  <c r="AB517" i="14"/>
  <c r="AB3904" i="14"/>
  <c r="Z3904" i="14"/>
  <c r="AA3904" i="14"/>
  <c r="AE3904" i="14"/>
  <c r="AB4671" i="14"/>
  <c r="Z4671" i="14"/>
  <c r="AA4671" i="14"/>
  <c r="AE4671" i="14"/>
  <c r="AE5068" i="14"/>
  <c r="Z5068" i="14"/>
  <c r="AA5068" i="14"/>
  <c r="AB5068" i="14"/>
  <c r="AE1702" i="14"/>
  <c r="Z1702" i="14"/>
  <c r="AA1702" i="14"/>
  <c r="AB1702" i="14"/>
  <c r="AE239" i="14"/>
  <c r="AB239" i="14"/>
  <c r="AE2513" i="14"/>
  <c r="AB2513" i="14"/>
  <c r="AG1872" i="14"/>
  <c r="AG4420" i="14"/>
  <c r="Z4420" i="14"/>
  <c r="AA4420" i="14"/>
  <c r="AB4688" i="14"/>
  <c r="AE4688" i="14"/>
  <c r="AE3223" i="14"/>
  <c r="Z3223" i="14"/>
  <c r="AA3223" i="14"/>
  <c r="AB3223" i="14"/>
  <c r="AE5593" i="14"/>
  <c r="Z5593" i="14"/>
  <c r="AA5593" i="14"/>
  <c r="AB5593" i="14"/>
  <c r="AE5367" i="14"/>
  <c r="Z5367" i="14"/>
  <c r="AA5367" i="14"/>
  <c r="AB5367" i="14"/>
  <c r="AB4210" i="14"/>
  <c r="Z4210" i="14"/>
  <c r="AA4210" i="14"/>
  <c r="AE4210" i="14"/>
  <c r="AB2707" i="14"/>
  <c r="Z2707" i="14"/>
  <c r="AA2707" i="14"/>
  <c r="AE2707" i="14"/>
  <c r="AE1469" i="14"/>
  <c r="Z1469" i="14"/>
  <c r="AA1469" i="14"/>
  <c r="AB1469" i="14"/>
  <c r="AB722" i="14"/>
  <c r="AE722" i="14"/>
  <c r="AE939" i="14"/>
  <c r="AB939" i="14"/>
  <c r="AE709" i="14"/>
  <c r="Z709" i="14"/>
  <c r="AA709" i="14"/>
  <c r="AB709" i="14"/>
  <c r="AB2546" i="14"/>
  <c r="Z2546" i="14"/>
  <c r="AA2546" i="14"/>
  <c r="AE2546" i="14"/>
  <c r="AB2597" i="14"/>
  <c r="Z2597" i="14"/>
  <c r="AA2597" i="14"/>
  <c r="AE2597" i="14"/>
  <c r="AE4733" i="14"/>
  <c r="Z4733" i="14"/>
  <c r="AA4733" i="14"/>
  <c r="AB4733" i="14"/>
  <c r="AB5164" i="14"/>
  <c r="Z5164" i="14"/>
  <c r="AA5164" i="14"/>
  <c r="AE5164" i="14"/>
  <c r="AB5473" i="14"/>
  <c r="Z5473" i="14"/>
  <c r="AA5473" i="14"/>
  <c r="AE5473" i="14"/>
  <c r="AE3205" i="14"/>
  <c r="Z3205" i="14"/>
  <c r="AA3205" i="14"/>
  <c r="AB3205" i="14"/>
  <c r="AE5624" i="14"/>
  <c r="Z5624" i="14"/>
  <c r="AA5624" i="14"/>
  <c r="AB5624" i="14"/>
  <c r="AB1945" i="14"/>
  <c r="Z1945" i="14"/>
  <c r="AA1945" i="14"/>
  <c r="AE1945" i="14"/>
  <c r="AE3173" i="14"/>
  <c r="Z3173" i="14"/>
  <c r="AA3173" i="14"/>
  <c r="AB3173" i="14"/>
  <c r="AB2406" i="14"/>
  <c r="Z2406" i="14"/>
  <c r="AA2406" i="14"/>
  <c r="AE2406" i="14"/>
  <c r="AB4832" i="14"/>
  <c r="Z4832" i="14"/>
  <c r="AA4832" i="14"/>
  <c r="AE4832" i="14"/>
  <c r="AB2766" i="14"/>
  <c r="AE2766" i="14"/>
  <c r="B322" i="14"/>
  <c r="AA5100" i="14"/>
  <c r="AG5100" i="14"/>
  <c r="AB5168" i="14"/>
  <c r="Z5168" i="14"/>
  <c r="AA5168" i="14"/>
  <c r="AE5168" i="14"/>
  <c r="AE4602" i="14"/>
  <c r="Z4602" i="14"/>
  <c r="AA4602" i="14"/>
  <c r="AB4602" i="14"/>
  <c r="AE631" i="14"/>
  <c r="Z631" i="14"/>
  <c r="AA631" i="14"/>
  <c r="AB631" i="14"/>
  <c r="AE4447" i="14"/>
  <c r="Z4447" i="14"/>
  <c r="AA4447" i="14"/>
  <c r="AB4447" i="14"/>
  <c r="AB3811" i="14"/>
  <c r="Z3811" i="14"/>
  <c r="AA3811" i="14"/>
  <c r="AE3811" i="14"/>
  <c r="AB2434" i="14"/>
  <c r="Z2434" i="14"/>
  <c r="AA2434" i="14"/>
  <c r="AE2434" i="14"/>
  <c r="AB4170" i="14"/>
  <c r="Z4170" i="14"/>
  <c r="AA4170" i="14"/>
  <c r="AE4170" i="14"/>
  <c r="AA2545" i="14"/>
  <c r="Z2545" i="14"/>
  <c r="AG2545" i="14"/>
  <c r="AB4653" i="14"/>
  <c r="AE4653" i="14"/>
  <c r="AE3523" i="14"/>
  <c r="Z3523" i="14"/>
  <c r="AA3523" i="14"/>
  <c r="AB3523" i="14"/>
  <c r="AB3864" i="14"/>
  <c r="Z3864" i="14"/>
  <c r="AA3864" i="14"/>
  <c r="AE3864" i="14"/>
  <c r="AE2049" i="14"/>
  <c r="Z2049" i="14"/>
  <c r="AA2049" i="14"/>
  <c r="AB2049" i="14"/>
  <c r="AE3972" i="14"/>
  <c r="Z3972" i="14"/>
  <c r="AA3972" i="14"/>
  <c r="AB3972" i="14"/>
  <c r="AE5722" i="14"/>
  <c r="Z5722" i="14"/>
  <c r="AA5722" i="14"/>
  <c r="AB5722" i="14"/>
  <c r="AB2084" i="14"/>
  <c r="Z2084" i="14"/>
  <c r="AA2084" i="14"/>
  <c r="AE2084" i="14"/>
  <c r="AE2970" i="14"/>
  <c r="Z2970" i="14"/>
  <c r="AA2970" i="14"/>
  <c r="AB2970" i="14"/>
  <c r="AB2420" i="14"/>
  <c r="Z2420" i="14"/>
  <c r="AA2420" i="14"/>
  <c r="AE2420" i="14"/>
  <c r="AG4531" i="14"/>
  <c r="AE4391" i="14"/>
  <c r="Z4391" i="14"/>
  <c r="AA4391" i="14"/>
  <c r="AB4391" i="14"/>
  <c r="AE639" i="14"/>
  <c r="Z639" i="14"/>
  <c r="AA639" i="14"/>
  <c r="AB639" i="14"/>
  <c r="AB4473" i="14"/>
  <c r="Z4473" i="14"/>
  <c r="AA4473" i="14"/>
  <c r="AE4473" i="14"/>
  <c r="AE3127" i="14"/>
  <c r="Z3127" i="14"/>
  <c r="AA3127" i="14"/>
  <c r="AB3127" i="14"/>
  <c r="AB4325" i="14"/>
  <c r="Z4325" i="14"/>
  <c r="AA4325" i="14"/>
  <c r="AE4325" i="14"/>
  <c r="AE3949" i="14"/>
  <c r="Z3949" i="14"/>
  <c r="AA3949" i="14"/>
  <c r="AB3949" i="14"/>
  <c r="AE1152" i="14"/>
  <c r="Z1152" i="14"/>
  <c r="AA1152" i="14"/>
  <c r="AB1152" i="14"/>
  <c r="AE681" i="14"/>
  <c r="AB681" i="14"/>
  <c r="Z2796" i="14"/>
  <c r="Z535" i="14"/>
  <c r="Z5100" i="14"/>
  <c r="Z3966" i="14"/>
  <c r="AB4471" i="14"/>
  <c r="Z4471" i="14"/>
  <c r="AA4471" i="14"/>
  <c r="AE4471" i="14"/>
  <c r="AG4921" i="14"/>
  <c r="Z4921" i="14"/>
  <c r="AA4921" i="14"/>
  <c r="AA1943" i="14"/>
  <c r="Z1943" i="14"/>
  <c r="AG1943" i="14"/>
  <c r="AE433" i="14"/>
  <c r="Z433" i="14"/>
  <c r="AA433" i="14"/>
  <c r="AB433" i="14"/>
  <c r="AB1172" i="14"/>
  <c r="Z1172" i="14"/>
  <c r="AA1172" i="14"/>
  <c r="AE1172" i="14"/>
  <c r="AE4510" i="14"/>
  <c r="Z4510" i="14"/>
  <c r="AA4510" i="14"/>
  <c r="AB4510" i="14"/>
  <c r="AE3287" i="14"/>
  <c r="Z3287" i="14"/>
  <c r="AA3287" i="14"/>
  <c r="AB3287" i="14"/>
  <c r="AG3043" i="14"/>
  <c r="Z3043" i="14"/>
  <c r="AA3043" i="14"/>
  <c r="Z3939" i="14"/>
  <c r="AA1494" i="14"/>
  <c r="Z1494" i="14"/>
  <c r="AG1494" i="14"/>
  <c r="AA2916" i="14"/>
  <c r="Z2916" i="14"/>
  <c r="AG2916" i="14"/>
  <c r="AG4928" i="14"/>
  <c r="AB1848" i="14"/>
  <c r="Z1848" i="14"/>
  <c r="AA1848" i="14"/>
  <c r="AE1848" i="14"/>
  <c r="AE1259" i="14"/>
  <c r="Z1259" i="14"/>
  <c r="AA1259" i="14"/>
  <c r="AB1259" i="14"/>
  <c r="AB3131" i="14"/>
  <c r="Z3131" i="14"/>
  <c r="AA3131" i="14"/>
  <c r="AE3131" i="14"/>
  <c r="AE2067" i="14"/>
  <c r="Z2067" i="14"/>
  <c r="AA2067" i="14"/>
  <c r="AB2067" i="14"/>
  <c r="AG1629" i="14"/>
  <c r="AA1629" i="14"/>
  <c r="AG5642" i="14"/>
  <c r="Z5642" i="14"/>
  <c r="AA5642" i="14"/>
  <c r="AE1981" i="14"/>
  <c r="Z1981" i="14"/>
  <c r="AA1981" i="14"/>
  <c r="AB1981" i="14"/>
  <c r="AA5109" i="14"/>
  <c r="AG5109" i="14"/>
  <c r="AB1840" i="14"/>
  <c r="Z1840" i="14"/>
  <c r="AA1840" i="14"/>
  <c r="AE1840" i="14"/>
  <c r="AB1319" i="14"/>
  <c r="AE1319" i="14"/>
  <c r="AA3532" i="14"/>
  <c r="Z3532" i="14"/>
  <c r="AG3532" i="14"/>
  <c r="AE5151" i="14"/>
  <c r="Z5151" i="14"/>
  <c r="AA5151" i="14"/>
  <c r="AB5151" i="14"/>
  <c r="AG3283" i="14"/>
  <c r="Z3283" i="14"/>
  <c r="AA3283" i="14"/>
  <c r="AB522" i="14"/>
  <c r="AE522" i="14"/>
  <c r="AE3199" i="14"/>
  <c r="AB3199" i="14"/>
  <c r="AG1373" i="14"/>
  <c r="Z1373" i="14"/>
  <c r="AA1373" i="14"/>
  <c r="AA3471" i="14"/>
  <c r="Z3471" i="14"/>
  <c r="AG3471" i="14"/>
  <c r="Z1238" i="14"/>
  <c r="Z4863" i="14"/>
  <c r="AG4314" i="14"/>
  <c r="AG4205" i="14"/>
  <c r="AB386" i="14"/>
  <c r="Z386" i="14"/>
  <c r="AA386" i="14"/>
  <c r="AE386" i="14"/>
  <c r="AE4318" i="14"/>
  <c r="Z4318" i="14"/>
  <c r="AA4318" i="14"/>
  <c r="AB4318" i="14"/>
  <c r="AE615" i="14"/>
  <c r="Z615" i="14"/>
  <c r="AA615" i="14"/>
  <c r="AB615" i="14"/>
  <c r="AG3285" i="14"/>
  <c r="AE1722" i="14"/>
  <c r="Z1722" i="14"/>
  <c r="AA1722" i="14"/>
  <c r="AB1722" i="14"/>
  <c r="AE1396" i="14"/>
  <c r="Z1396" i="14"/>
  <c r="AA1396" i="14"/>
  <c r="AB1396" i="14"/>
  <c r="AB3099" i="14"/>
  <c r="Z3099" i="14"/>
  <c r="AA3099" i="14"/>
  <c r="AE3099" i="14"/>
  <c r="AE3886" i="14"/>
  <c r="Z3886" i="14"/>
  <c r="AA3886" i="14"/>
  <c r="AB3886" i="14"/>
  <c r="AE1079" i="14"/>
  <c r="Z1079" i="14"/>
  <c r="AA1079" i="14"/>
  <c r="AB1079" i="14"/>
  <c r="AB2227" i="14"/>
  <c r="AE2227" i="14"/>
  <c r="AB3883" i="14"/>
  <c r="Z3883" i="14"/>
  <c r="AA3883" i="14"/>
  <c r="AE3883" i="14"/>
  <c r="AB1038" i="14"/>
  <c r="Z1038" i="14"/>
  <c r="AA1038" i="14"/>
  <c r="AE1038" i="14"/>
  <c r="AA341" i="14"/>
  <c r="AA5129" i="14"/>
  <c r="Z5129" i="14"/>
  <c r="AG5129" i="14"/>
  <c r="AB542" i="14"/>
  <c r="AE542" i="14"/>
  <c r="B197" i="14"/>
  <c r="AG1406" i="14"/>
  <c r="AE1441" i="14"/>
  <c r="Z1441" i="14"/>
  <c r="AA1441" i="14"/>
  <c r="AB1441" i="14"/>
  <c r="Z5109" i="14"/>
  <c r="AB3407" i="14"/>
  <c r="AE3407" i="14"/>
  <c r="AB4134" i="14"/>
  <c r="Z4134" i="14"/>
  <c r="AA4134" i="14"/>
  <c r="AE4134" i="14"/>
  <c r="AA255" i="14"/>
  <c r="AA862" i="14"/>
  <c r="Z862" i="14"/>
  <c r="AG862" i="14"/>
  <c r="Z3869" i="14"/>
  <c r="Z4539" i="14"/>
  <c r="Z1629" i="14"/>
  <c r="Z3208" i="14"/>
  <c r="Z1323" i="14"/>
  <c r="AE865" i="14"/>
  <c r="Z865" i="14"/>
  <c r="AA865" i="14"/>
  <c r="AB865" i="14"/>
  <c r="B202" i="14"/>
  <c r="AA4393" i="14"/>
  <c r="Z4393" i="14"/>
  <c r="AG4393" i="14"/>
  <c r="AB1803" i="14"/>
  <c r="Z1803" i="14"/>
  <c r="AA1803" i="14"/>
  <c r="AE1803" i="14"/>
  <c r="AB4626" i="14"/>
  <c r="Z4626" i="14"/>
  <c r="AA4626" i="14"/>
  <c r="AE4626" i="14"/>
  <c r="AE5466" i="14"/>
  <c r="Z5466" i="14"/>
  <c r="AA5466" i="14"/>
  <c r="AB5466" i="14"/>
  <c r="AB1902" i="14"/>
  <c r="Z1902" i="14"/>
  <c r="AA1902" i="14"/>
  <c r="AE1902" i="14"/>
  <c r="AB3236" i="14"/>
  <c r="Z3236" i="14"/>
  <c r="AA3236" i="14"/>
  <c r="AE3236" i="14"/>
  <c r="AB3050" i="14"/>
  <c r="Z3050" i="14"/>
  <c r="AA3050" i="14"/>
  <c r="AE3050" i="14"/>
  <c r="AB4432" i="14"/>
  <c r="Z4432" i="14"/>
  <c r="AA4432" i="14"/>
  <c r="AE4432" i="14"/>
  <c r="AA181" i="14"/>
  <c r="AE2800" i="14"/>
  <c r="Z2800" i="14"/>
  <c r="AA2800" i="14"/>
  <c r="AB2800" i="14"/>
  <c r="AE5339" i="14"/>
  <c r="Z5339" i="14"/>
  <c r="AA5339" i="14"/>
  <c r="AB5339" i="14"/>
  <c r="AA3115" i="14"/>
  <c r="Z3115" i="14"/>
  <c r="AG3115" i="14"/>
  <c r="AB748" i="14"/>
  <c r="Z748" i="14"/>
  <c r="AA748" i="14"/>
  <c r="AE748" i="14"/>
  <c r="AE3350" i="14"/>
  <c r="Z3350" i="14"/>
  <c r="AA3350" i="14"/>
  <c r="AB3350" i="14"/>
  <c r="AE3147" i="14"/>
  <c r="Z3147" i="14"/>
  <c r="AA3147" i="14"/>
  <c r="AB3147" i="14"/>
  <c r="AE986" i="14"/>
  <c r="Z986" i="14"/>
  <c r="AA986" i="14"/>
  <c r="AB986" i="14"/>
  <c r="AE3997" i="14"/>
  <c r="Z3997" i="14"/>
  <c r="AA3997" i="14"/>
  <c r="AB3997" i="14"/>
  <c r="AG4947" i="14"/>
  <c r="Z4947" i="14"/>
  <c r="AA4947" i="14"/>
  <c r="AB3293" i="14"/>
  <c r="Z3293" i="14"/>
  <c r="AA3293" i="14"/>
  <c r="AE3293" i="14"/>
  <c r="AE5753" i="14"/>
  <c r="Z5753" i="14"/>
  <c r="AA5753" i="14"/>
  <c r="AB5753" i="14"/>
  <c r="AB5036" i="14"/>
  <c r="Z5036" i="14"/>
  <c r="AA5036" i="14"/>
  <c r="AE5036" i="14"/>
  <c r="AG856" i="14"/>
  <c r="Z856" i="14"/>
  <c r="AA856" i="14"/>
  <c r="AB3285" i="14"/>
  <c r="Z3285" i="14"/>
  <c r="AA3285" i="14"/>
  <c r="AE3285" i="14"/>
  <c r="AE5019" i="14"/>
  <c r="Z5019" i="14"/>
  <c r="AA5019" i="14"/>
  <c r="AB5019" i="14"/>
  <c r="AE2801" i="14"/>
  <c r="Z2801" i="14"/>
  <c r="AA2801" i="14"/>
  <c r="AB2801" i="14"/>
  <c r="AB4903" i="14"/>
  <c r="Z4903" i="14"/>
  <c r="AA4903" i="14"/>
  <c r="AE4903" i="14"/>
  <c r="AE363" i="14"/>
  <c r="Z363" i="14"/>
  <c r="AA363" i="14"/>
  <c r="AB363" i="14"/>
  <c r="AE4251" i="14"/>
  <c r="Z4251" i="14"/>
  <c r="AA4251" i="14"/>
  <c r="AB4251" i="14"/>
  <c r="AE3832" i="14"/>
  <c r="Z3832" i="14"/>
  <c r="AA3832" i="14"/>
  <c r="AB3832" i="14"/>
  <c r="AG2825" i="14"/>
  <c r="Z2825" i="14"/>
  <c r="AA2825" i="14"/>
  <c r="AA4549" i="14"/>
  <c r="Z4549" i="14"/>
  <c r="AG4549" i="14"/>
  <c r="AE4379" i="14"/>
  <c r="Z4379" i="14"/>
  <c r="AA4379" i="14"/>
  <c r="AB4379" i="14"/>
  <c r="AE373" i="14"/>
  <c r="AB373" i="14"/>
  <c r="AE417" i="14"/>
  <c r="Z417" i="14"/>
  <c r="AA417" i="14"/>
  <c r="AB417" i="14"/>
  <c r="AB1991" i="14"/>
  <c r="Z1991" i="14"/>
  <c r="AA1991" i="14"/>
  <c r="AE1991" i="14"/>
  <c r="AE5532" i="14"/>
  <c r="Z5532" i="14"/>
  <c r="AA5532" i="14"/>
  <c r="AB5532" i="14"/>
  <c r="AE189" i="14"/>
  <c r="AB189" i="14"/>
  <c r="AB4282" i="14"/>
  <c r="AE4282" i="14"/>
  <c r="AE4987" i="14"/>
  <c r="Z4987" i="14"/>
  <c r="AA4987" i="14"/>
  <c r="AB4987" i="14"/>
  <c r="AB3881" i="14"/>
  <c r="Z3881" i="14"/>
  <c r="AA3881" i="14"/>
  <c r="AE3881" i="14"/>
  <c r="AB545" i="14"/>
  <c r="Z545" i="14"/>
  <c r="AA545" i="14"/>
  <c r="AE545" i="14"/>
  <c r="AE1924" i="14"/>
  <c r="Z1924" i="14"/>
  <c r="AA1924" i="14"/>
  <c r="AB1924" i="14"/>
  <c r="AE1290" i="14"/>
  <c r="Z1290" i="14"/>
  <c r="AA1290" i="14"/>
  <c r="AB1290" i="14"/>
  <c r="AG2575" i="14"/>
  <c r="Z2575" i="14"/>
  <c r="AA2575" i="14"/>
  <c r="AE1047" i="14"/>
  <c r="AB1047" i="14"/>
  <c r="AA3026" i="14"/>
  <c r="Z3026" i="14"/>
  <c r="AG3026" i="14"/>
  <c r="AE3067" i="14"/>
  <c r="AB3067" i="14"/>
  <c r="B320" i="14"/>
  <c r="AB3574" i="14"/>
  <c r="Z3574" i="14"/>
  <c r="AA3574" i="14"/>
  <c r="AE3574" i="14"/>
  <c r="AE1123" i="14"/>
  <c r="Z1123" i="14"/>
  <c r="AA1123" i="14"/>
  <c r="AB1123" i="14"/>
  <c r="AB437" i="14"/>
  <c r="Z437" i="14"/>
  <c r="AA437" i="14"/>
  <c r="AE437" i="14"/>
  <c r="AB716" i="14"/>
  <c r="Z716" i="14"/>
  <c r="AA716" i="14"/>
  <c r="AE716" i="14"/>
  <c r="AA1640" i="14"/>
  <c r="Z1640" i="14"/>
  <c r="AG1640" i="14"/>
  <c r="AA769" i="14"/>
  <c r="Z769" i="14"/>
  <c r="AG769" i="14"/>
  <c r="AA1647" i="14"/>
  <c r="Z1647" i="14"/>
  <c r="AG1647" i="14"/>
  <c r="AG4450" i="14"/>
  <c r="Z4450" i="14"/>
  <c r="AA4450" i="14"/>
  <c r="AA5086" i="14"/>
  <c r="Z5086" i="14"/>
  <c r="AG5086" i="14"/>
  <c r="AG5698" i="14"/>
  <c r="AG2227" i="14"/>
  <c r="Z2227" i="14"/>
  <c r="AA2227" i="14"/>
  <c r="AE4150" i="14"/>
  <c r="AB4150" i="14"/>
  <c r="AG1613" i="14"/>
  <c r="Z1613" i="14"/>
  <c r="AA1613" i="14"/>
  <c r="AG2936" i="14"/>
  <c r="AG5094" i="14"/>
  <c r="Z5094" i="14"/>
  <c r="AA5094" i="14"/>
  <c r="AA5615" i="14"/>
  <c r="Z5615" i="14"/>
  <c r="AG5615" i="14"/>
  <c r="AA1497" i="14"/>
  <c r="Z1497" i="14"/>
  <c r="AG1497" i="14"/>
  <c r="AB3840" i="14"/>
  <c r="AE3840" i="14"/>
  <c r="AA3436" i="14"/>
  <c r="Z3436" i="14"/>
  <c r="AG3436" i="14"/>
  <c r="AB5297" i="14"/>
  <c r="AE5297" i="14"/>
  <c r="AA3312" i="14"/>
  <c r="Z3312" i="14"/>
  <c r="AG3312" i="14"/>
  <c r="AA4564" i="14"/>
  <c r="Z4564" i="14"/>
  <c r="AG4564" i="14"/>
  <c r="AE3077" i="14"/>
  <c r="Z3077" i="14"/>
  <c r="AA3077" i="14"/>
  <c r="AB3077" i="14"/>
  <c r="AB2399" i="14"/>
  <c r="Z2399" i="14"/>
  <c r="AA2399" i="14"/>
  <c r="AE2399" i="14"/>
  <c r="AB1421" i="14"/>
  <c r="Z1421" i="14"/>
  <c r="AA1421" i="14"/>
  <c r="AE1421" i="14"/>
  <c r="AB4683" i="14"/>
  <c r="Z4683" i="14"/>
  <c r="AA4683" i="14"/>
  <c r="AE4683" i="14"/>
  <c r="AE3466" i="14"/>
  <c r="Z3466" i="14"/>
  <c r="AA3466" i="14"/>
  <c r="AB3466" i="14"/>
  <c r="AB4942" i="14"/>
  <c r="Z4942" i="14"/>
  <c r="AA4942" i="14"/>
  <c r="AE4942" i="14"/>
  <c r="AB2608" i="14"/>
  <c r="Z2608" i="14"/>
  <c r="AA2608" i="14"/>
  <c r="AE2608" i="14"/>
  <c r="AE4932" i="14"/>
  <c r="Z4932" i="14"/>
  <c r="AA4932" i="14"/>
  <c r="AB4932" i="14"/>
  <c r="AB2609" i="14"/>
  <c r="Z2609" i="14"/>
  <c r="AA2609" i="14"/>
  <c r="AE2609" i="14"/>
  <c r="AE4129" i="14"/>
  <c r="Z4129" i="14"/>
  <c r="AA4129" i="14"/>
  <c r="AB4129" i="14"/>
  <c r="AB1677" i="14"/>
  <c r="Z1677" i="14"/>
  <c r="AA1677" i="14"/>
  <c r="AE1677" i="14"/>
  <c r="AB4019" i="14"/>
  <c r="Z4019" i="14"/>
  <c r="AA4019" i="14"/>
  <c r="AE4019" i="14"/>
  <c r="AE3409" i="14"/>
  <c r="Z3409" i="14"/>
  <c r="AA3409" i="14"/>
  <c r="AB3409" i="14"/>
  <c r="AB1758" i="14"/>
  <c r="Z1758" i="14"/>
  <c r="AA1758" i="14"/>
  <c r="AE1758" i="14"/>
  <c r="AB1720" i="14"/>
  <c r="Z1720" i="14"/>
  <c r="AA1720" i="14"/>
  <c r="AE1720" i="14"/>
  <c r="AB4394" i="14"/>
  <c r="Z4394" i="14"/>
  <c r="AA4394" i="14"/>
  <c r="AE4394" i="14"/>
  <c r="AE4551" i="14"/>
  <c r="Z4551" i="14"/>
  <c r="AA4551" i="14"/>
  <c r="AB4551" i="14"/>
  <c r="AB4428" i="14"/>
  <c r="Z4428" i="14"/>
  <c r="AA4428" i="14"/>
  <c r="AE4428" i="14"/>
  <c r="AG2744" i="14"/>
  <c r="AA608" i="14"/>
  <c r="Z608" i="14"/>
  <c r="AG608" i="14"/>
  <c r="AG5092" i="14"/>
  <c r="Z5092" i="14"/>
  <c r="AA5092" i="14"/>
  <c r="AG794" i="14"/>
  <c r="Z794" i="14"/>
  <c r="AA794" i="14"/>
  <c r="AG619" i="14"/>
  <c r="B309" i="14"/>
  <c r="AA4688" i="14"/>
  <c r="Z4688" i="14"/>
  <c r="AG4688" i="14"/>
  <c r="AG2358" i="14"/>
  <c r="AE2389" i="14"/>
  <c r="AB2389" i="14"/>
  <c r="AG711" i="14"/>
  <c r="Z711" i="14"/>
  <c r="AA711" i="14"/>
  <c r="AG1464" i="14"/>
  <c r="AG3194" i="14"/>
  <c r="Z3194" i="14"/>
  <c r="AA3194" i="14"/>
  <c r="F353" i="14"/>
  <c r="AA1572" i="14"/>
  <c r="Z1572" i="14"/>
  <c r="AG1572" i="14"/>
  <c r="AA4849" i="14"/>
  <c r="Z4849" i="14"/>
  <c r="AG4849" i="14"/>
  <c r="AG3840" i="14"/>
  <c r="Z3840" i="14"/>
  <c r="AA3840" i="14"/>
  <c r="AG3785" i="14"/>
  <c r="AA239" i="14"/>
  <c r="AG5350" i="14"/>
  <c r="Z5350" i="14"/>
  <c r="AA5350" i="14"/>
  <c r="AG2513" i="14"/>
  <c r="Z2513" i="14"/>
  <c r="AA2513" i="14"/>
  <c r="AG2992" i="14"/>
  <c r="AB3388" i="14"/>
  <c r="Z3388" i="14"/>
  <c r="AA3388" i="14"/>
  <c r="AE3388" i="14"/>
  <c r="AB5484" i="14"/>
  <c r="Z5484" i="14"/>
  <c r="AA5484" i="14"/>
  <c r="AE5484" i="14"/>
  <c r="AB5482" i="14"/>
  <c r="Z5482" i="14"/>
  <c r="AA5482" i="14"/>
  <c r="AE5482" i="14"/>
  <c r="AE5254" i="14"/>
  <c r="Z5254" i="14"/>
  <c r="AA5254" i="14"/>
  <c r="AB5254" i="14"/>
  <c r="AG3138" i="14"/>
  <c r="AE2028" i="14"/>
  <c r="Z2028" i="14"/>
  <c r="AA2028" i="14"/>
  <c r="AB2028" i="14"/>
  <c r="AB1317" i="14"/>
  <c r="Z1317" i="14"/>
  <c r="AA1317" i="14"/>
  <c r="AE1317" i="14"/>
  <c r="AE3958" i="14"/>
  <c r="Z3958" i="14"/>
  <c r="AA3958" i="14"/>
  <c r="AB3958" i="14"/>
  <c r="AB2650" i="14"/>
  <c r="Z2650" i="14"/>
  <c r="AA2650" i="14"/>
  <c r="AE2650" i="14"/>
  <c r="AG1857" i="14"/>
  <c r="AG2270" i="14"/>
  <c r="AB1194" i="14"/>
  <c r="Z1194" i="14"/>
  <c r="AA1194" i="14"/>
  <c r="AE1194" i="14"/>
  <c r="AA1531" i="14"/>
  <c r="Z1531" i="14"/>
  <c r="AG1531" i="14"/>
  <c r="AG4976" i="14"/>
  <c r="Z4976" i="14"/>
  <c r="AA4976" i="14"/>
  <c r="AA3657" i="14"/>
  <c r="Z3657" i="14"/>
  <c r="AG3657" i="14"/>
  <c r="AE2936" i="14"/>
  <c r="Z2936" i="14"/>
  <c r="AA2936" i="14"/>
  <c r="AB2936" i="14"/>
  <c r="AG1188" i="14"/>
  <c r="AE5159" i="14"/>
  <c r="Z5159" i="14"/>
  <c r="AA5159" i="14"/>
  <c r="AB5159" i="14"/>
  <c r="AB1665" i="14"/>
  <c r="Z1665" i="14"/>
  <c r="AA1665" i="14"/>
  <c r="AE1665" i="14"/>
  <c r="AE654" i="14"/>
  <c r="Z654" i="14"/>
  <c r="AA654" i="14"/>
  <c r="AB654" i="14"/>
  <c r="AE2148" i="14"/>
  <c r="Z2148" i="14"/>
  <c r="AA2148" i="14"/>
  <c r="AB2148" i="14"/>
  <c r="AB2367" i="14"/>
  <c r="Z2367" i="14"/>
  <c r="AA2367" i="14"/>
  <c r="AE2367" i="14"/>
  <c r="AE3512" i="14"/>
  <c r="Z3512" i="14"/>
  <c r="AA3512" i="14"/>
  <c r="AB3512" i="14"/>
  <c r="AB4075" i="14"/>
  <c r="Z4075" i="14"/>
  <c r="AA4075" i="14"/>
  <c r="AE4075" i="14"/>
  <c r="AE4647" i="14"/>
  <c r="Z4647" i="14"/>
  <c r="AA4647" i="14"/>
  <c r="AB4647" i="14"/>
  <c r="AE4097" i="14"/>
  <c r="AB4097" i="14"/>
  <c r="AA4097" i="14"/>
  <c r="Z4097" i="14"/>
  <c r="AG4097" i="14"/>
  <c r="AG4203" i="14"/>
  <c r="B345" i="14"/>
  <c r="AB4088" i="14"/>
  <c r="Z4088" i="14"/>
  <c r="AA4088" i="14"/>
  <c r="AE4088" i="14"/>
  <c r="AB2074" i="14"/>
  <c r="Z2074" i="14"/>
  <c r="AA2074" i="14"/>
  <c r="AE2074" i="14"/>
  <c r="AB2576" i="14"/>
  <c r="Z2576" i="14"/>
  <c r="AA2576" i="14"/>
  <c r="AE2576" i="14"/>
  <c r="AE5720" i="14"/>
  <c r="Z5720" i="14"/>
  <c r="AA5720" i="14"/>
  <c r="AB5720" i="14"/>
  <c r="AB5433" i="14"/>
  <c r="Z5433" i="14"/>
  <c r="AA5433" i="14"/>
  <c r="AE5433" i="14"/>
  <c r="AA2465" i="14"/>
  <c r="Z2465" i="14"/>
  <c r="AG2465" i="14"/>
  <c r="AB2589" i="14"/>
  <c r="Z2589" i="14"/>
  <c r="AA2589" i="14"/>
  <c r="AE2589" i="14"/>
  <c r="AE1886" i="14"/>
  <c r="Z1886" i="14"/>
  <c r="AA1886" i="14"/>
  <c r="AB1886" i="14"/>
  <c r="AB1934" i="14"/>
  <c r="Z1934" i="14"/>
  <c r="AA1934" i="14"/>
  <c r="AE1934" i="14"/>
  <c r="AB5208" i="14"/>
  <c r="Z5208" i="14"/>
  <c r="AA5208" i="14"/>
  <c r="AE5208" i="14"/>
  <c r="AE4137" i="14"/>
  <c r="Z4137" i="14"/>
  <c r="AA4137" i="14"/>
  <c r="AB4137" i="14"/>
  <c r="AB5606" i="14"/>
  <c r="Z5606" i="14"/>
  <c r="AA5606" i="14"/>
  <c r="AE5606" i="14"/>
  <c r="AB5381" i="14"/>
  <c r="Z5381" i="14"/>
  <c r="AA5381" i="14"/>
  <c r="AE5381" i="14"/>
  <c r="AE879" i="14"/>
  <c r="Z879" i="14"/>
  <c r="AA879" i="14"/>
  <c r="AB879" i="14"/>
  <c r="AE1366" i="14"/>
  <c r="Z1366" i="14"/>
  <c r="AA1366" i="14"/>
  <c r="AB1366" i="14"/>
  <c r="AE871" i="14"/>
  <c r="Z871" i="14"/>
  <c r="AA871" i="14"/>
  <c r="AB871" i="14"/>
  <c r="AB4701" i="14"/>
  <c r="Z4701" i="14"/>
  <c r="AA4701" i="14"/>
  <c r="AE4701" i="14"/>
  <c r="AB4867" i="14"/>
  <c r="Z4867" i="14"/>
  <c r="AA4867" i="14"/>
  <c r="AE4867" i="14"/>
  <c r="AE2850" i="14"/>
  <c r="Z2850" i="14"/>
  <c r="AA2850" i="14"/>
  <c r="AB2850" i="14"/>
  <c r="AE4469" i="14"/>
  <c r="Z4469" i="14"/>
  <c r="AA4469" i="14"/>
  <c r="AB4469" i="14"/>
  <c r="AB851" i="14"/>
  <c r="Z851" i="14"/>
  <c r="AA851" i="14"/>
  <c r="AE851" i="14"/>
  <c r="AB1207" i="14"/>
  <c r="Z1207" i="14"/>
  <c r="AA1207" i="14"/>
  <c r="AE1207" i="14"/>
  <c r="AB1170" i="14"/>
  <c r="Z1170" i="14"/>
  <c r="AA1170" i="14"/>
  <c r="AE1170" i="14"/>
  <c r="AE2369" i="14"/>
  <c r="Z2369" i="14"/>
  <c r="AA2369" i="14"/>
  <c r="AB2369" i="14"/>
  <c r="AE661" i="14"/>
  <c r="Z661" i="14"/>
  <c r="AA661" i="14"/>
  <c r="AB661" i="14"/>
  <c r="AA2752" i="14"/>
  <c r="Z2752" i="14"/>
  <c r="AG2752" i="14"/>
  <c r="AA3591" i="14"/>
  <c r="Z3591" i="14"/>
  <c r="AG3591" i="14"/>
  <c r="AB4834" i="14"/>
  <c r="Z4834" i="14"/>
  <c r="AA4834" i="14"/>
  <c r="AE4834" i="14"/>
  <c r="AE2270" i="14"/>
  <c r="Z2270" i="14"/>
  <c r="AA2270" i="14"/>
  <c r="AB2270" i="14"/>
  <c r="AB3789" i="14"/>
  <c r="Z3789" i="14"/>
  <c r="AA3789" i="14"/>
  <c r="AE3789" i="14"/>
  <c r="AE5064" i="14"/>
  <c r="Z5064" i="14"/>
  <c r="AA5064" i="14"/>
  <c r="AB5064" i="14"/>
  <c r="AE2281" i="14"/>
  <c r="Z2281" i="14"/>
  <c r="AA2281" i="14"/>
  <c r="AB2281" i="14"/>
  <c r="AB3691" i="14"/>
  <c r="Z3691" i="14"/>
  <c r="AA3691" i="14"/>
  <c r="AE3691" i="14"/>
  <c r="AE4402" i="14"/>
  <c r="Z4402" i="14"/>
  <c r="AA4402" i="14"/>
  <c r="AB4402" i="14"/>
  <c r="AE5078" i="14"/>
  <c r="Z5078" i="14"/>
  <c r="AA5078" i="14"/>
  <c r="AB5078" i="14"/>
  <c r="AA1190" i="14"/>
  <c r="Z1190" i="14"/>
  <c r="AG1190" i="14"/>
  <c r="AB2902" i="14"/>
  <c r="Z2902" i="14"/>
  <c r="AA2902" i="14"/>
  <c r="AE2902" i="14"/>
  <c r="AE4171" i="14"/>
  <c r="Z4171" i="14"/>
  <c r="AA4171" i="14"/>
  <c r="AB4171" i="14"/>
  <c r="AB4707" i="14"/>
  <c r="Z4707" i="14"/>
  <c r="AA4707" i="14"/>
  <c r="AE4707" i="14"/>
  <c r="AB4087" i="14"/>
  <c r="Z4087" i="14"/>
  <c r="AA4087" i="14"/>
  <c r="AE4087" i="14"/>
  <c r="AB3569" i="14"/>
  <c r="Z3569" i="14"/>
  <c r="AA3569" i="14"/>
  <c r="AE3569" i="14"/>
  <c r="AB470" i="14"/>
  <c r="Z470" i="14"/>
  <c r="AA470" i="14"/>
  <c r="AE470" i="14"/>
  <c r="AE3423" i="14"/>
  <c r="Z3423" i="14"/>
  <c r="AA3423" i="14"/>
  <c r="AB3423" i="14"/>
  <c r="AB843" i="14"/>
  <c r="Z843" i="14"/>
  <c r="AA843" i="14"/>
  <c r="AE843" i="14"/>
  <c r="AG2013" i="14"/>
  <c r="Z2013" i="14"/>
  <c r="AA2013" i="14"/>
  <c r="AB1118" i="14"/>
  <c r="Z1118" i="14"/>
  <c r="AA1118" i="14"/>
  <c r="AE1118" i="14"/>
  <c r="AE4149" i="14"/>
  <c r="Z4149" i="14"/>
  <c r="AA4149" i="14"/>
  <c r="AB4149" i="14"/>
  <c r="AB2908" i="14"/>
  <c r="Z2908" i="14"/>
  <c r="AA2908" i="14"/>
  <c r="AE2908" i="14"/>
  <c r="AE5553" i="14"/>
  <c r="Z5553" i="14"/>
  <c r="AA5553" i="14"/>
  <c r="AB5553" i="14"/>
  <c r="AE3279" i="14"/>
  <c r="Z3279" i="14"/>
  <c r="AA3279" i="14"/>
  <c r="AB3279" i="14"/>
  <c r="AE2431" i="14"/>
  <c r="Z2431" i="14"/>
  <c r="AA2431" i="14"/>
  <c r="AB2431" i="14"/>
  <c r="AB2354" i="14"/>
  <c r="Z2354" i="14"/>
  <c r="AA2354" i="14"/>
  <c r="AE2354" i="14"/>
  <c r="AE2544" i="14"/>
  <c r="Z2544" i="14"/>
  <c r="AA2544" i="14"/>
  <c r="AB2544" i="14"/>
  <c r="AE4572" i="14"/>
  <c r="Z4572" i="14"/>
  <c r="AA4572" i="14"/>
  <c r="AB4572" i="14"/>
  <c r="AE4117" i="14"/>
  <c r="Z4117" i="14"/>
  <c r="AA4117" i="14"/>
  <c r="AB4117" i="14"/>
  <c r="AE4829" i="14"/>
  <c r="Z4829" i="14"/>
  <c r="AA4829" i="14"/>
  <c r="AB4829" i="14"/>
  <c r="AE2559" i="14"/>
  <c r="B210" i="14"/>
  <c r="Z2559" i="14"/>
  <c r="AA2559" i="14"/>
  <c r="AB2559" i="14"/>
  <c r="AG5577" i="14"/>
  <c r="AA1493" i="14"/>
  <c r="Z1493" i="14"/>
  <c r="AG1493" i="14"/>
  <c r="AA220" i="14"/>
  <c r="AG373" i="14"/>
  <c r="Z373" i="14"/>
  <c r="AA373" i="14"/>
  <c r="AG3297" i="14"/>
  <c r="Z3297" i="14"/>
  <c r="AA3297" i="14"/>
  <c r="B101" i="14"/>
  <c r="AB2888" i="14"/>
  <c r="B219" i="14"/>
  <c r="Z2888" i="14"/>
  <c r="AA2888" i="14"/>
  <c r="AE2888" i="14"/>
  <c r="AG3238" i="14"/>
  <c r="AA2290" i="14"/>
  <c r="Z2290" i="14"/>
  <c r="AG2290" i="14"/>
  <c r="AB2508" i="14"/>
  <c r="AE2508" i="14"/>
  <c r="AG2389" i="14"/>
  <c r="Z2389" i="14"/>
  <c r="AA2389" i="14"/>
  <c r="AG1844" i="14"/>
  <c r="AG1066" i="14"/>
  <c r="AA2766" i="14"/>
  <c r="Z2766" i="14"/>
  <c r="AG2766" i="14"/>
  <c r="AA353" i="14"/>
  <c r="Z353" i="14"/>
  <c r="AG353" i="14"/>
  <c r="AB4005" i="14"/>
  <c r="Z4005" i="14"/>
  <c r="AA4005" i="14"/>
  <c r="AE4005" i="14"/>
  <c r="AB911" i="14"/>
  <c r="Z911" i="14"/>
  <c r="AA911" i="14"/>
  <c r="AE911" i="14"/>
  <c r="AB3395" i="14"/>
  <c r="Z3395" i="14"/>
  <c r="AA3395" i="14"/>
  <c r="AE3395" i="14"/>
  <c r="AE5427" i="14"/>
  <c r="AB5427" i="14"/>
  <c r="AB5698" i="14"/>
  <c r="Z5698" i="14"/>
  <c r="AA5698" i="14"/>
  <c r="AE5698" i="14"/>
  <c r="B85" i="14"/>
  <c r="AG5297" i="14"/>
  <c r="Z5297" i="14"/>
  <c r="AA5297" i="14"/>
  <c r="B301" i="14"/>
  <c r="AG905" i="14"/>
  <c r="AE2744" i="14"/>
  <c r="Z2744" i="14"/>
  <c r="AA2744" i="14"/>
  <c r="AB2744" i="14"/>
  <c r="J207" i="14"/>
  <c r="B207" i="14"/>
  <c r="AG1769" i="14"/>
  <c r="I101" i="14"/>
  <c r="J101" i="14"/>
  <c r="AA3476" i="14"/>
  <c r="Z3476" i="14"/>
  <c r="AG3476" i="14"/>
  <c r="AG1939" i="14"/>
  <c r="Z1939" i="14"/>
  <c r="AA1939" i="14"/>
  <c r="AG3286" i="14"/>
  <c r="Z3286" i="14"/>
  <c r="AA3286" i="14"/>
  <c r="AG1221" i="14"/>
  <c r="Z1221" i="14"/>
  <c r="AA1221" i="14"/>
  <c r="AG2567" i="14"/>
  <c r="Z2567" i="14"/>
  <c r="AA2567" i="14"/>
  <c r="AG3121" i="14"/>
  <c r="Z3121" i="14"/>
  <c r="AA3121" i="14"/>
  <c r="AG2089" i="14"/>
  <c r="Z2089" i="14"/>
  <c r="AA2089" i="14"/>
  <c r="AE4959" i="14"/>
  <c r="Z4959" i="14"/>
  <c r="AA4959" i="14"/>
  <c r="AB4959" i="14"/>
  <c r="AA939" i="14"/>
  <c r="Z939" i="14"/>
  <c r="AG939" i="14"/>
  <c r="AA189" i="14"/>
  <c r="AG681" i="14"/>
  <c r="Z681" i="14"/>
  <c r="AA681" i="14"/>
  <c r="AG2144" i="14"/>
  <c r="AG5039" i="14"/>
  <c r="Z5039" i="14"/>
  <c r="AA5039" i="14"/>
  <c r="AA1859" i="14"/>
  <c r="Z1859" i="14"/>
  <c r="AG1859" i="14"/>
  <c r="AG3067" i="14"/>
  <c r="Z3067" i="14"/>
  <c r="AA3067" i="14"/>
  <c r="AA4296" i="14"/>
  <c r="Z4296" i="14"/>
  <c r="AG4296" i="14"/>
  <c r="AB4148" i="14"/>
  <c r="Z4148" i="14"/>
  <c r="AA4148" i="14"/>
  <c r="AE4148" i="14"/>
  <c r="AB948" i="14"/>
  <c r="Z948" i="14"/>
  <c r="AA948" i="14"/>
  <c r="AE948" i="14"/>
  <c r="AE4212" i="14"/>
  <c r="Z4212" i="14"/>
  <c r="AA4212" i="14"/>
  <c r="AB4212" i="14"/>
  <c r="AE4340" i="14"/>
  <c r="Z4340" i="14"/>
  <c r="AA4340" i="14"/>
  <c r="AB4340" i="14"/>
  <c r="AE577" i="14"/>
  <c r="Z577" i="14"/>
  <c r="AA577" i="14"/>
  <c r="AB577" i="14"/>
  <c r="AB1766" i="14"/>
  <c r="Z1766" i="14"/>
  <c r="AA1766" i="14"/>
  <c r="AE1766" i="14"/>
  <c r="AB1386" i="14"/>
  <c r="Z1386" i="14"/>
  <c r="AA1386" i="14"/>
  <c r="AE1386" i="14"/>
  <c r="AB3252" i="14"/>
  <c r="Z3252" i="14"/>
  <c r="AA3252" i="14"/>
  <c r="AE3252" i="14"/>
  <c r="AB4072" i="14"/>
  <c r="Z4072" i="14"/>
  <c r="AA4072" i="14"/>
  <c r="AE4072" i="14"/>
  <c r="AE2602" i="14"/>
  <c r="Z2602" i="14"/>
  <c r="AA2602" i="14"/>
  <c r="AB2602" i="14"/>
  <c r="AE3994" i="14"/>
  <c r="Z3994" i="14"/>
  <c r="AA3994" i="14"/>
  <c r="AB3994" i="14"/>
  <c r="AA5543" i="14"/>
  <c r="Z5543" i="14"/>
  <c r="AG5543" i="14"/>
  <c r="AA2321" i="14"/>
  <c r="Z2321" i="14"/>
  <c r="AG2321" i="14"/>
  <c r="AE2358" i="14"/>
  <c r="Z2358" i="14"/>
  <c r="AA2358" i="14"/>
  <c r="AB2358" i="14"/>
  <c r="AG5445" i="14"/>
  <c r="Z5445" i="14"/>
  <c r="AA5445" i="14"/>
  <c r="AG1357" i="14"/>
  <c r="AA806" i="14"/>
  <c r="Z806" i="14"/>
  <c r="AG806" i="14"/>
  <c r="AG1047" i="14"/>
  <c r="Z1047" i="14"/>
  <c r="AA1047" i="14"/>
  <c r="AG3199" i="14"/>
  <c r="Z3199" i="14"/>
  <c r="AA3199" i="14"/>
  <c r="AE3785" i="14"/>
  <c r="Z3785" i="14"/>
  <c r="AA3785" i="14"/>
  <c r="AB3785" i="14"/>
  <c r="AG3416" i="14"/>
  <c r="AG5638" i="14"/>
  <c r="AG4006" i="14"/>
  <c r="Z4006" i="14"/>
  <c r="AA4006" i="14"/>
  <c r="AB3306" i="14"/>
  <c r="Z3306" i="14"/>
  <c r="AA3306" i="14"/>
  <c r="AE3306" i="14"/>
  <c r="AG3809" i="14"/>
  <c r="Z3809" i="14"/>
  <c r="AA3809" i="14"/>
  <c r="AG4656" i="14"/>
  <c r="Z4656" i="14"/>
  <c r="AA4656" i="14"/>
  <c r="AG1279" i="14"/>
  <c r="Z1279" i="14"/>
  <c r="AA1279" i="14"/>
  <c r="AA1025" i="14"/>
  <c r="Z1025" i="14"/>
  <c r="AG1025" i="14"/>
  <c r="AA4610" i="14"/>
  <c r="Z4610" i="14"/>
  <c r="AG4610" i="14"/>
  <c r="AG1252" i="14"/>
  <c r="AG3751" i="14"/>
  <c r="Z3751" i="14"/>
  <c r="AA3751" i="14"/>
  <c r="AG1861" i="14"/>
  <c r="Z1861" i="14"/>
  <c r="AA1861" i="14"/>
  <c r="AG4313" i="14"/>
  <c r="AG3902" i="14"/>
  <c r="AG2652" i="14"/>
  <c r="AG560" i="14"/>
  <c r="AG836" i="14"/>
  <c r="B133" i="14"/>
  <c r="AG2613" i="14"/>
  <c r="AG3440" i="14"/>
  <c r="Z3440" i="14"/>
  <c r="AA3440" i="14"/>
  <c r="AB3357" i="14"/>
  <c r="Z3357" i="14"/>
  <c r="AA3357" i="14"/>
  <c r="AE3357" i="14"/>
  <c r="AG2189" i="14"/>
  <c r="Z2189" i="14"/>
  <c r="AA2189" i="14"/>
  <c r="B332" i="14"/>
  <c r="AA522" i="14"/>
  <c r="Z522" i="14"/>
  <c r="AG522" i="14"/>
  <c r="J350" i="14"/>
  <c r="B350" i="14"/>
  <c r="J253" i="14"/>
  <c r="B253" i="14"/>
  <c r="AG1015" i="14"/>
  <c r="AG5773" i="14"/>
  <c r="Z5773" i="14"/>
  <c r="AA5773" i="14"/>
  <c r="AB5552" i="14"/>
  <c r="Z5552" i="14"/>
  <c r="AA5552" i="14"/>
  <c r="AE5552" i="14"/>
  <c r="AE874" i="14"/>
  <c r="Z874" i="14"/>
  <c r="AA874" i="14"/>
  <c r="AB874" i="14"/>
  <c r="AE1234" i="14"/>
  <c r="Z1234" i="14"/>
  <c r="AA1234" i="14"/>
  <c r="AB1234" i="14"/>
  <c r="AB1378" i="14"/>
  <c r="Z1378" i="14"/>
  <c r="AA1378" i="14"/>
  <c r="AE1378" i="14"/>
  <c r="AB1240" i="14"/>
  <c r="Z1240" i="14"/>
  <c r="AA1240" i="14"/>
  <c r="AE1240" i="14"/>
  <c r="AE701" i="14"/>
  <c r="Z701" i="14"/>
  <c r="AA701" i="14"/>
  <c r="AB701" i="14"/>
  <c r="AE4002" i="14"/>
  <c r="Z4002" i="14"/>
  <c r="AA4002" i="14"/>
  <c r="AB4002" i="14"/>
  <c r="AB788" i="14"/>
  <c r="Z788" i="14"/>
  <c r="AA788" i="14"/>
  <c r="AE788" i="14"/>
  <c r="AE1795" i="14"/>
  <c r="Z1795" i="14"/>
  <c r="AA1795" i="14"/>
  <c r="AB1795" i="14"/>
  <c r="AE4272" i="14"/>
  <c r="Z4272" i="14"/>
  <c r="AA4272" i="14"/>
  <c r="AB4272" i="14"/>
  <c r="AB5447" i="14"/>
  <c r="Z5447" i="14"/>
  <c r="AA5447" i="14"/>
  <c r="AE5447" i="14"/>
  <c r="AE5271" i="14"/>
  <c r="Z5271" i="14"/>
  <c r="AA5271" i="14"/>
  <c r="AB5271" i="14"/>
  <c r="AB2992" i="14"/>
  <c r="Z2992" i="14"/>
  <c r="AA2992" i="14"/>
  <c r="AE2992" i="14"/>
  <c r="AE3708" i="14"/>
  <c r="Z3708" i="14"/>
  <c r="AA3708" i="14"/>
  <c r="AB3708" i="14"/>
  <c r="AE4798" i="14"/>
  <c r="Z4798" i="14"/>
  <c r="AA4798" i="14"/>
  <c r="AB4798" i="14"/>
  <c r="AB552" i="14"/>
  <c r="Z552" i="14"/>
  <c r="AA552" i="14"/>
  <c r="AE552" i="14"/>
  <c r="AB424" i="14"/>
  <c r="Z424" i="14"/>
  <c r="AA424" i="14"/>
  <c r="AE424" i="14"/>
  <c r="AE3714" i="14"/>
  <c r="Z3714" i="14"/>
  <c r="AA3714" i="14"/>
  <c r="AB3714" i="14"/>
  <c r="AB2085" i="14"/>
  <c r="Z2085" i="14"/>
  <c r="AA2085" i="14"/>
  <c r="AE2085" i="14"/>
  <c r="AB3227" i="14"/>
  <c r="Z3227" i="14"/>
  <c r="AA3227" i="14"/>
  <c r="AE3227" i="14"/>
  <c r="AB1524" i="14"/>
  <c r="Z1524" i="14"/>
  <c r="AA1524" i="14"/>
  <c r="AE1524" i="14"/>
  <c r="AB1077" i="14"/>
  <c r="Z1077" i="14"/>
  <c r="AA1077" i="14"/>
  <c r="AE1077" i="14"/>
  <c r="AE4735" i="14"/>
  <c r="Z4735" i="14"/>
  <c r="AA4735" i="14"/>
  <c r="AB4735" i="14"/>
  <c r="AB3814" i="14"/>
  <c r="Z3814" i="14"/>
  <c r="AA3814" i="14"/>
  <c r="AE3814" i="14"/>
  <c r="AE3268" i="14"/>
  <c r="Z3268" i="14"/>
  <c r="AA3268" i="14"/>
  <c r="AB3268" i="14"/>
  <c r="AE1288" i="14"/>
  <c r="Z1288" i="14"/>
  <c r="AA1288" i="14"/>
  <c r="AB1288" i="14"/>
  <c r="AE2573" i="14"/>
  <c r="Z2573" i="14"/>
  <c r="AA2573" i="14"/>
  <c r="AB2573" i="14"/>
  <c r="AB2115" i="14"/>
  <c r="Z2115" i="14"/>
  <c r="AA2115" i="14"/>
  <c r="AE2115" i="14"/>
  <c r="AB1362" i="14"/>
  <c r="Z1362" i="14"/>
  <c r="AA1362" i="14"/>
  <c r="AE1362" i="14"/>
  <c r="AE3646" i="14"/>
  <c r="Z3646" i="14"/>
  <c r="AA3646" i="14"/>
  <c r="AB3646" i="14"/>
  <c r="AE901" i="14"/>
  <c r="Z901" i="14"/>
  <c r="AA901" i="14"/>
  <c r="AB901" i="14"/>
  <c r="AB5065" i="14"/>
  <c r="Z5065" i="14"/>
  <c r="AA5065" i="14"/>
  <c r="AE5065" i="14"/>
  <c r="AB3427" i="14"/>
  <c r="Z3427" i="14"/>
  <c r="AA3427" i="14"/>
  <c r="AE3427" i="14"/>
  <c r="AE3138" i="14"/>
  <c r="Z3138" i="14"/>
  <c r="AA3138" i="14"/>
  <c r="AB3138" i="14"/>
  <c r="AE3641" i="14"/>
  <c r="Z3641" i="14"/>
  <c r="AA3641" i="14"/>
  <c r="AB3641" i="14"/>
  <c r="AE4907" i="14"/>
  <c r="Z4907" i="14"/>
  <c r="AA4907" i="14"/>
  <c r="AB4907" i="14"/>
  <c r="B269" i="14"/>
  <c r="AG3967" i="14"/>
  <c r="Z3967" i="14"/>
  <c r="AA3967" i="14"/>
  <c r="AA4282" i="14"/>
  <c r="Z4282" i="14"/>
  <c r="AG4282" i="14"/>
  <c r="AG898" i="14"/>
  <c r="Z898" i="14"/>
  <c r="AA898" i="14"/>
  <c r="B99" i="14"/>
  <c r="AG595" i="14"/>
  <c r="Z595" i="14"/>
  <c r="AA595" i="14"/>
  <c r="AG829" i="14"/>
  <c r="Z829" i="14"/>
  <c r="AA829" i="14"/>
  <c r="AB245" i="14"/>
  <c r="AA245" i="14"/>
  <c r="AE245" i="14"/>
  <c r="AE2006" i="14"/>
  <c r="Z2006" i="14"/>
  <c r="AA2006" i="14"/>
  <c r="AB2006" i="14"/>
  <c r="AG4843" i="14"/>
  <c r="Z4843" i="14"/>
  <c r="AA4843" i="14"/>
  <c r="AG4941" i="14"/>
  <c r="AA542" i="14"/>
  <c r="Z542" i="14"/>
  <c r="AG542" i="14"/>
  <c r="AB4242" i="14"/>
  <c r="Z4242" i="14"/>
  <c r="AA4242" i="14"/>
  <c r="AE4242" i="14"/>
  <c r="AE5396" i="14"/>
  <c r="B286" i="14"/>
  <c r="Z5396" i="14"/>
  <c r="AA5396" i="14"/>
  <c r="AB5396" i="14"/>
  <c r="AB3762" i="14"/>
  <c r="Z3762" i="14"/>
  <c r="AA3762" i="14"/>
  <c r="AE3762" i="14"/>
  <c r="AB720" i="14"/>
  <c r="Z720" i="14"/>
  <c r="AA720" i="14"/>
  <c r="AE720" i="14"/>
  <c r="AE2213" i="14"/>
  <c r="Z2213" i="14"/>
  <c r="AA2213" i="14"/>
  <c r="AB2213" i="14"/>
  <c r="AG5623" i="14"/>
  <c r="AG5427" i="14"/>
  <c r="Z5427" i="14"/>
  <c r="AA5427" i="14"/>
  <c r="AB3183" i="14"/>
  <c r="AE3183" i="14"/>
  <c r="AE905" i="14"/>
  <c r="Z905" i="14"/>
  <c r="AA905" i="14"/>
  <c r="AB905" i="14"/>
  <c r="AE2454" i="14"/>
  <c r="Z2454" i="14"/>
  <c r="AA2454" i="14"/>
  <c r="AB2454" i="14"/>
  <c r="B351" i="14"/>
  <c r="B321" i="14"/>
  <c r="J133" i="14"/>
  <c r="AB3867" i="14"/>
  <c r="Z3867" i="14"/>
  <c r="AA3867" i="14"/>
  <c r="AE3867" i="14"/>
  <c r="B252" i="14"/>
  <c r="B258" i="14"/>
  <c r="AA259" i="14"/>
  <c r="B218" i="14"/>
  <c r="B237" i="14"/>
  <c r="B136" i="14"/>
  <c r="J269" i="14"/>
  <c r="B228" i="14"/>
  <c r="I350" i="14"/>
  <c r="B98" i="14"/>
  <c r="B121" i="14"/>
  <c r="J301" i="14"/>
  <c r="AB4531" i="14"/>
  <c r="Z4531" i="14"/>
  <c r="AA4531" i="14"/>
  <c r="AE4531" i="14"/>
  <c r="AB1252" i="14"/>
  <c r="Z1252" i="14"/>
  <c r="AA1252" i="14"/>
  <c r="AE1252" i="14"/>
  <c r="AG1696" i="14"/>
  <c r="Z1696" i="14"/>
  <c r="AA1696" i="14"/>
  <c r="B157" i="14"/>
  <c r="AE1857" i="14"/>
  <c r="Z1857" i="14"/>
  <c r="AA1857" i="14"/>
  <c r="AB1857" i="14"/>
  <c r="AB1188" i="14"/>
  <c r="Z1188" i="14"/>
  <c r="AA1188" i="14"/>
  <c r="AE1188" i="14"/>
  <c r="AG1319" i="14"/>
  <c r="Z1319" i="14"/>
  <c r="AA1319" i="14"/>
  <c r="AB1406" i="14"/>
  <c r="Z1406" i="14"/>
  <c r="AA1406" i="14"/>
  <c r="AE1406" i="14"/>
  <c r="AB1769" i="14"/>
  <c r="Z1769" i="14"/>
  <c r="AA1769" i="14"/>
  <c r="AE1769" i="14"/>
  <c r="AB4140" i="14"/>
  <c r="AE4140" i="14"/>
  <c r="I325" i="14"/>
  <c r="J325" i="14"/>
  <c r="B325" i="14"/>
  <c r="AE5577" i="14"/>
  <c r="Z5577" i="14"/>
  <c r="AA5577" i="14"/>
  <c r="AB5577" i="14"/>
  <c r="AE2218" i="14"/>
  <c r="Z2218" i="14"/>
  <c r="AA2218" i="14"/>
  <c r="AB2218" i="14"/>
  <c r="AB2844" i="14"/>
  <c r="Z2844" i="14"/>
  <c r="AA2844" i="14"/>
  <c r="AE2844" i="14"/>
  <c r="AE2746" i="14"/>
  <c r="Z2746" i="14"/>
  <c r="AA2746" i="14"/>
  <c r="AB2746" i="14"/>
  <c r="AE1281" i="14"/>
  <c r="Z1281" i="14"/>
  <c r="AA1281" i="14"/>
  <c r="AB1281" i="14"/>
  <c r="AB2568" i="14"/>
  <c r="Z2568" i="14"/>
  <c r="AA2568" i="14"/>
  <c r="AE2568" i="14"/>
  <c r="AB4125" i="14"/>
  <c r="Z4125" i="14"/>
  <c r="AA4125" i="14"/>
  <c r="AE4125" i="14"/>
  <c r="AB2706" i="14"/>
  <c r="Z2706" i="14"/>
  <c r="AA2706" i="14"/>
  <c r="AE2706" i="14"/>
  <c r="AE1747" i="14"/>
  <c r="Z1747" i="14"/>
  <c r="AA1747" i="14"/>
  <c r="AB1747" i="14"/>
  <c r="AB5270" i="14"/>
  <c r="Z5270" i="14"/>
  <c r="AA5270" i="14"/>
  <c r="AE5270" i="14"/>
  <c r="AB3943" i="14"/>
  <c r="Z3943" i="14"/>
  <c r="AA3943" i="14"/>
  <c r="AE3943" i="14"/>
  <c r="AB4679" i="14"/>
  <c r="Z4679" i="14"/>
  <c r="AA4679" i="14"/>
  <c r="AE4679" i="14"/>
  <c r="AB1254" i="14"/>
  <c r="Z1254" i="14"/>
  <c r="AA1254" i="14"/>
  <c r="AE1254" i="14"/>
  <c r="AE2532" i="14"/>
  <c r="Z2532" i="14"/>
  <c r="AA2532" i="14"/>
  <c r="AB2532" i="14"/>
  <c r="AE2882" i="14"/>
  <c r="Z2882" i="14"/>
  <c r="AA2882" i="14"/>
  <c r="AB2882" i="14"/>
  <c r="AB4591" i="14"/>
  <c r="Z4591" i="14"/>
  <c r="AA4591" i="14"/>
  <c r="AE4591" i="14"/>
  <c r="AE3585" i="14"/>
  <c r="Z3585" i="14"/>
  <c r="AA3585" i="14"/>
  <c r="AB3585" i="14"/>
  <c r="AE5478" i="14"/>
  <c r="Z5478" i="14"/>
  <c r="AA5478" i="14"/>
  <c r="AB5478" i="14"/>
  <c r="AE5635" i="14"/>
  <c r="Z5635" i="14"/>
  <c r="AA5635" i="14"/>
  <c r="AB5635" i="14"/>
  <c r="AB4848" i="14"/>
  <c r="Z4848" i="14"/>
  <c r="AA4848" i="14"/>
  <c r="AE4848" i="14"/>
  <c r="AE1514" i="14"/>
  <c r="Z1514" i="14"/>
  <c r="AA1514" i="14"/>
  <c r="AB1514" i="14"/>
  <c r="AB2307" i="14"/>
  <c r="Z2307" i="14"/>
  <c r="AA2307" i="14"/>
  <c r="AE2307" i="14"/>
  <c r="AB4760" i="14"/>
  <c r="Z4760" i="14"/>
  <c r="AA4760" i="14"/>
  <c r="AE4760" i="14"/>
  <c r="AB2586" i="14"/>
  <c r="Z2586" i="14"/>
  <c r="AA2586" i="14"/>
  <c r="AE2586" i="14"/>
  <c r="AE3091" i="14"/>
  <c r="Z3091" i="14"/>
  <c r="AA3091" i="14"/>
  <c r="AB3091" i="14"/>
  <c r="AE3495" i="14"/>
  <c r="Z3495" i="14"/>
  <c r="AA3495" i="14"/>
  <c r="AB3495" i="14"/>
  <c r="AE5162" i="14"/>
  <c r="Z5162" i="14"/>
  <c r="AA5162" i="14"/>
  <c r="AB5162" i="14"/>
  <c r="AB785" i="14"/>
  <c r="Z785" i="14"/>
  <c r="AA785" i="14"/>
  <c r="AE785" i="14"/>
  <c r="AB3470" i="14"/>
  <c r="Z3470" i="14"/>
  <c r="AA3470" i="14"/>
  <c r="AE3470" i="14"/>
  <c r="AE1147" i="14"/>
  <c r="Z1147" i="14"/>
  <c r="AA1147" i="14"/>
  <c r="AB1147" i="14"/>
  <c r="AB1272" i="14"/>
  <c r="Z1272" i="14"/>
  <c r="AA1272" i="14"/>
  <c r="AE1272" i="14"/>
  <c r="AB1062" i="14"/>
  <c r="Z1062" i="14"/>
  <c r="AA1062" i="14"/>
  <c r="AE1062" i="14"/>
  <c r="AE1856" i="14"/>
  <c r="Z1856" i="14"/>
  <c r="AA1856" i="14"/>
  <c r="AB1856" i="14"/>
  <c r="AB2036" i="14"/>
  <c r="Z2036" i="14"/>
  <c r="AA2036" i="14"/>
  <c r="AE2036" i="14"/>
  <c r="AB4477" i="14"/>
  <c r="Z4477" i="14"/>
  <c r="AA4477" i="14"/>
  <c r="AE4477" i="14"/>
  <c r="AE3956" i="14"/>
  <c r="Z3956" i="14"/>
  <c r="AA3956" i="14"/>
  <c r="AB3956" i="14"/>
  <c r="AB336" i="14"/>
  <c r="AA336" i="14"/>
  <c r="AE336" i="14"/>
  <c r="AA2508" i="14"/>
  <c r="Z2508" i="14"/>
  <c r="AG2508" i="14"/>
  <c r="AE5638" i="14"/>
  <c r="Z5638" i="14"/>
  <c r="AA5638" i="14"/>
  <c r="AB5638" i="14"/>
  <c r="AB5627" i="14"/>
  <c r="Z5627" i="14"/>
  <c r="AA5627" i="14"/>
  <c r="AE5627" i="14"/>
  <c r="AE4453" i="14"/>
  <c r="Z4453" i="14"/>
  <c r="AA4453" i="14"/>
  <c r="AB4453" i="14"/>
  <c r="AB3416" i="14"/>
  <c r="Z3416" i="14"/>
  <c r="AA3416" i="14"/>
  <c r="AE3416" i="14"/>
  <c r="AB836" i="14"/>
  <c r="Z836" i="14"/>
  <c r="AA836" i="14"/>
  <c r="AE836" i="14"/>
  <c r="J157" i="14"/>
  <c r="AE3729" i="14"/>
  <c r="Z3729" i="14"/>
  <c r="AA3729" i="14"/>
  <c r="AB3729" i="14"/>
  <c r="AB3238" i="14"/>
  <c r="Z3238" i="14"/>
  <c r="AA3238" i="14"/>
  <c r="AE3238" i="14"/>
  <c r="AE2027" i="14"/>
  <c r="Z2027" i="14"/>
  <c r="AA2027" i="14"/>
  <c r="AB2027" i="14"/>
  <c r="AE1054" i="14"/>
  <c r="Z1054" i="14"/>
  <c r="AA1054" i="14"/>
  <c r="AB1054" i="14"/>
  <c r="AB1561" i="14"/>
  <c r="Z1561" i="14"/>
  <c r="AA1561" i="14"/>
  <c r="AE1561" i="14"/>
  <c r="AE4100" i="14"/>
  <c r="Z4100" i="14"/>
  <c r="AA4100" i="14"/>
  <c r="AB4100" i="14"/>
  <c r="AE1083" i="14"/>
  <c r="Z1083" i="14"/>
  <c r="AA1083" i="14"/>
  <c r="AB1083" i="14"/>
  <c r="AE1374" i="14"/>
  <c r="Z1374" i="14"/>
  <c r="AA1374" i="14"/>
  <c r="AB1374" i="14"/>
  <c r="AB5584" i="14"/>
  <c r="Z5584" i="14"/>
  <c r="AA5584" i="14"/>
  <c r="AE5584" i="14"/>
  <c r="AE4177" i="14"/>
  <c r="Z4177" i="14"/>
  <c r="AA4177" i="14"/>
  <c r="AB4177" i="14"/>
  <c r="AB4548" i="14"/>
  <c r="Z4548" i="14"/>
  <c r="AA4548" i="14"/>
  <c r="AE4548" i="14"/>
  <c r="AA112" i="14"/>
  <c r="AE3177" i="14"/>
  <c r="Z3177" i="14"/>
  <c r="AA3177" i="14"/>
  <c r="AB3177" i="14"/>
  <c r="I302" i="14"/>
  <c r="J302" i="14"/>
  <c r="B302" i="14"/>
  <c r="AE355" i="14"/>
  <c r="Z355" i="14"/>
  <c r="AA355" i="14"/>
  <c r="AB355" i="14"/>
  <c r="AE858" i="14"/>
  <c r="Z858" i="14"/>
  <c r="AA858" i="14"/>
  <c r="AB858" i="14"/>
  <c r="AB4332" i="14"/>
  <c r="Z4332" i="14"/>
  <c r="AA4332" i="14"/>
  <c r="AE4332" i="14"/>
  <c r="AB2519" i="14"/>
  <c r="Z2519" i="14"/>
  <c r="AA2519" i="14"/>
  <c r="AE2519" i="14"/>
  <c r="AE3548" i="14"/>
  <c r="Z3548" i="14"/>
  <c r="AA3548" i="14"/>
  <c r="AB3548" i="14"/>
  <c r="AB744" i="14"/>
  <c r="Z744" i="14"/>
  <c r="AA744" i="14"/>
  <c r="AE744" i="14"/>
  <c r="AE3130" i="14"/>
  <c r="Z3130" i="14"/>
  <c r="AA3130" i="14"/>
  <c r="AB3130" i="14"/>
  <c r="AB599" i="14"/>
  <c r="Z599" i="14"/>
  <c r="AA599" i="14"/>
  <c r="AE599" i="14"/>
  <c r="AE930" i="14"/>
  <c r="Z930" i="14"/>
  <c r="AA930" i="14"/>
  <c r="AB930" i="14"/>
  <c r="AE1452" i="14"/>
  <c r="Z1452" i="14"/>
  <c r="AA1452" i="14"/>
  <c r="AB1452" i="14"/>
  <c r="AB4933" i="14"/>
  <c r="Z4933" i="14"/>
  <c r="AA4933" i="14"/>
  <c r="AE4933" i="14"/>
  <c r="AE2144" i="14"/>
  <c r="Z2144" i="14"/>
  <c r="AA2144" i="14"/>
  <c r="AB2144" i="14"/>
  <c r="AE3970" i="14"/>
  <c r="Z3970" i="14"/>
  <c r="AA3970" i="14"/>
  <c r="AB3970" i="14"/>
  <c r="AB4579" i="14"/>
  <c r="Z4579" i="14"/>
  <c r="AA4579" i="14"/>
  <c r="AE4579" i="14"/>
  <c r="AG1141" i="14"/>
  <c r="J225" i="14"/>
  <c r="B225" i="14"/>
  <c r="AG3183" i="14"/>
  <c r="Z3183" i="14"/>
  <c r="AA3183" i="14"/>
  <c r="AB619" i="14"/>
  <c r="Z619" i="14"/>
  <c r="AA619" i="14"/>
  <c r="AE619" i="14"/>
  <c r="AE1872" i="14"/>
  <c r="Z1872" i="14"/>
  <c r="AA1872" i="14"/>
  <c r="AB1872" i="14"/>
  <c r="AB2935" i="14"/>
  <c r="Z2935" i="14"/>
  <c r="AA2935" i="14"/>
  <c r="AE2935" i="14"/>
  <c r="AB2362" i="14"/>
  <c r="Z2362" i="14"/>
  <c r="AA2362" i="14"/>
  <c r="AE2362" i="14"/>
  <c r="AB1569" i="14"/>
  <c r="Z1569" i="14"/>
  <c r="AA1569" i="14"/>
  <c r="AE1569" i="14"/>
  <c r="AB3740" i="14"/>
  <c r="B287" i="14"/>
  <c r="Z3740" i="14"/>
  <c r="AA3740" i="14"/>
  <c r="AE3740" i="14"/>
  <c r="AB2630" i="14"/>
  <c r="Z2630" i="14"/>
  <c r="AA2630" i="14"/>
  <c r="AE2630" i="14"/>
  <c r="AE1377" i="14"/>
  <c r="Z1377" i="14"/>
  <c r="AA1377" i="14"/>
  <c r="AB1377" i="14"/>
  <c r="AB590" i="14"/>
  <c r="Z590" i="14"/>
  <c r="AA590" i="14"/>
  <c r="AE590" i="14"/>
  <c r="AB1357" i="14"/>
  <c r="Z1357" i="14"/>
  <c r="AA1357" i="14"/>
  <c r="AE1357" i="14"/>
  <c r="AE3804" i="14"/>
  <c r="Z3804" i="14"/>
  <c r="AA3804" i="14"/>
  <c r="AB3804" i="14"/>
  <c r="AB4308" i="14"/>
  <c r="Z4308" i="14"/>
  <c r="AA4308" i="14"/>
  <c r="AE4308" i="14"/>
  <c r="AB2720" i="14"/>
  <c r="Z2720" i="14"/>
  <c r="AA2720" i="14"/>
  <c r="AE2720" i="14"/>
  <c r="AB4203" i="14"/>
  <c r="Z4203" i="14"/>
  <c r="AA4203" i="14"/>
  <c r="AE4203" i="14"/>
  <c r="AE4928" i="14"/>
  <c r="Z4928" i="14"/>
  <c r="AA4928" i="14"/>
  <c r="AB4928" i="14"/>
  <c r="J169" i="14"/>
  <c r="B169" i="14"/>
  <c r="AE5287" i="14"/>
  <c r="Z5287" i="14"/>
  <c r="AA5287" i="14"/>
  <c r="AB5287" i="14"/>
  <c r="AB4313" i="14"/>
  <c r="Z4313" i="14"/>
  <c r="AA4313" i="14"/>
  <c r="AE4313" i="14"/>
  <c r="AE3902" i="14"/>
  <c r="Z3902" i="14"/>
  <c r="AA3902" i="14"/>
  <c r="AB3902" i="14"/>
  <c r="AE4314" i="14"/>
  <c r="Z4314" i="14"/>
  <c r="AA4314" i="14"/>
  <c r="AB4314" i="14"/>
  <c r="AE1066" i="14"/>
  <c r="Z1066" i="14"/>
  <c r="AA1066" i="14"/>
  <c r="AB1066" i="14"/>
  <c r="AB2652" i="14"/>
  <c r="Z2652" i="14"/>
  <c r="AA2652" i="14"/>
  <c r="AE2652" i="14"/>
  <c r="AE560" i="14"/>
  <c r="Z560" i="14"/>
  <c r="AA560" i="14"/>
  <c r="AB560" i="14"/>
  <c r="AE2504" i="14"/>
  <c r="Z2504" i="14"/>
  <c r="AA2504" i="14"/>
  <c r="AB2504" i="14"/>
  <c r="AE4824" i="14"/>
  <c r="I347" i="14"/>
  <c r="J347" i="14"/>
  <c r="B347" i="14"/>
  <c r="Z4824" i="14"/>
  <c r="AA4824" i="14"/>
  <c r="AB4824" i="14"/>
  <c r="AE2447" i="14"/>
  <c r="B161" i="14"/>
  <c r="Z2447" i="14"/>
  <c r="AA2447" i="14"/>
  <c r="AB2447" i="14"/>
  <c r="AE1015" i="14"/>
  <c r="Z1015" i="14"/>
  <c r="AA1015" i="14"/>
  <c r="AB1015" i="14"/>
  <c r="J296" i="14"/>
  <c r="B296" i="14"/>
  <c r="AE3257" i="14"/>
  <c r="Z3257" i="14"/>
  <c r="AA3257" i="14"/>
  <c r="AB3257" i="14"/>
  <c r="AB5549" i="14"/>
  <c r="Z5549" i="14"/>
  <c r="AA5549" i="14"/>
  <c r="AE5549" i="14"/>
  <c r="AB3233" i="14"/>
  <c r="Z3233" i="14"/>
  <c r="AA3233" i="14"/>
  <c r="AE3233" i="14"/>
  <c r="AE3806" i="14"/>
  <c r="Z3806" i="14"/>
  <c r="AA3806" i="14"/>
  <c r="AB3806" i="14"/>
  <c r="AB784" i="14"/>
  <c r="Z784" i="14"/>
  <c r="AA784" i="14"/>
  <c r="AE784" i="14"/>
  <c r="AE3748" i="14"/>
  <c r="Z3748" i="14"/>
  <c r="AA3748" i="14"/>
  <c r="AB3748" i="14"/>
  <c r="AE3846" i="14"/>
  <c r="Z3846" i="14"/>
  <c r="AA3846" i="14"/>
  <c r="AB3846" i="14"/>
  <c r="AE5508" i="14"/>
  <c r="Z5508" i="14"/>
  <c r="AA5508" i="14"/>
  <c r="AB5508" i="14"/>
  <c r="AE4840" i="14"/>
  <c r="Z4840" i="14"/>
  <c r="AA4840" i="14"/>
  <c r="AB4840" i="14"/>
  <c r="AE1229" i="14"/>
  <c r="Z1229" i="14"/>
  <c r="AA1229" i="14"/>
  <c r="AB1229" i="14"/>
  <c r="AE2257" i="14"/>
  <c r="Z2257" i="14"/>
  <c r="AA2257" i="14"/>
  <c r="AB2257" i="14"/>
  <c r="AB2375" i="14"/>
  <c r="Z2375" i="14"/>
  <c r="AA2375" i="14"/>
  <c r="AE2375" i="14"/>
  <c r="AE4807" i="14"/>
  <c r="Z4807" i="14"/>
  <c r="AA4807" i="14"/>
  <c r="AB4807" i="14"/>
  <c r="AE3335" i="14"/>
  <c r="Z3335" i="14"/>
  <c r="AA3335" i="14"/>
  <c r="AB3335" i="14"/>
  <c r="AB380" i="14"/>
  <c r="Z380" i="14"/>
  <c r="AA380" i="14"/>
  <c r="AE380" i="14"/>
  <c r="AE3931" i="14"/>
  <c r="Z3931" i="14"/>
  <c r="AA3931" i="14"/>
  <c r="AB3931" i="14"/>
  <c r="AE3256" i="14"/>
  <c r="Z3256" i="14"/>
  <c r="AA3256" i="14"/>
  <c r="AB3256" i="14"/>
  <c r="AE5056" i="14"/>
  <c r="Z5056" i="14"/>
  <c r="AA5056" i="14"/>
  <c r="AB5056" i="14"/>
  <c r="AE3273" i="14"/>
  <c r="Z3273" i="14"/>
  <c r="AA3273" i="14"/>
  <c r="AB3273" i="14"/>
  <c r="I213" i="14"/>
  <c r="J213" i="14"/>
  <c r="B213" i="14"/>
  <c r="AB797" i="14"/>
  <c r="B170" i="14"/>
  <c r="Z797" i="14"/>
  <c r="AA797" i="14"/>
  <c r="AE797" i="14"/>
  <c r="AB3396" i="14"/>
  <c r="Z3396" i="14"/>
  <c r="AA3396" i="14"/>
  <c r="AE3396" i="14"/>
  <c r="AB1844" i="14"/>
  <c r="Z1844" i="14"/>
  <c r="AA1844" i="14"/>
  <c r="AE1844" i="14"/>
  <c r="AB4205" i="14"/>
  <c r="Z4205" i="14"/>
  <c r="AA4205" i="14"/>
  <c r="AE4205" i="14"/>
  <c r="AB4073" i="14"/>
  <c r="Z4073" i="14"/>
  <c r="AA4073" i="14"/>
  <c r="AE4073" i="14"/>
  <c r="AE4941" i="14"/>
  <c r="Z4941" i="14"/>
  <c r="AA4941" i="14"/>
  <c r="AB4941" i="14"/>
  <c r="AA4140" i="14"/>
  <c r="B341" i="14"/>
  <c r="Z4140" i="14"/>
  <c r="AG4140" i="14"/>
  <c r="AE1432" i="14"/>
  <c r="Z1432" i="14"/>
  <c r="AA1432" i="14"/>
  <c r="AB1432" i="14"/>
  <c r="AB1694" i="14"/>
  <c r="Z1694" i="14"/>
  <c r="AA1694" i="14"/>
  <c r="AE1694" i="14"/>
  <c r="AE592" i="14"/>
  <c r="Z592" i="14"/>
  <c r="AA592" i="14"/>
  <c r="AB592" i="14"/>
  <c r="AE2417" i="14"/>
  <c r="Z2417" i="14"/>
  <c r="AA2417" i="14"/>
  <c r="AB2417" i="14"/>
  <c r="AB837" i="14"/>
  <c r="B103" i="14"/>
  <c r="Z837" i="14"/>
  <c r="AA837" i="14"/>
  <c r="AE837" i="14"/>
  <c r="AE4142" i="14"/>
  <c r="Z4142" i="14"/>
  <c r="AA4142" i="14"/>
  <c r="AB4142" i="14"/>
  <c r="B217" i="14"/>
  <c r="AE594" i="14"/>
  <c r="Z594" i="14"/>
  <c r="AA594" i="14"/>
  <c r="AB594" i="14"/>
  <c r="J255" i="14"/>
  <c r="B255" i="14"/>
  <c r="AE1464" i="14"/>
  <c r="Z1464" i="14"/>
  <c r="AA1464" i="14"/>
  <c r="AB1464" i="14"/>
  <c r="Z327" i="14"/>
  <c r="AG327" i="14"/>
  <c r="F327" i="14"/>
  <c r="I327" i="14"/>
  <c r="J327" i="14"/>
  <c r="B327" i="14"/>
  <c r="AB2613" i="14"/>
  <c r="Z2613" i="14"/>
  <c r="AA2613" i="14"/>
  <c r="AE2613" i="14"/>
  <c r="AE5623" i="14"/>
  <c r="B259" i="14"/>
  <c r="Z5623" i="14"/>
  <c r="AA5623" i="14"/>
  <c r="AB5623" i="14"/>
  <c r="AE3083" i="14"/>
  <c r="Z3083" i="14"/>
  <c r="AA3083" i="14"/>
  <c r="AB3083" i="14"/>
  <c r="B178" i="14"/>
  <c r="AE3572" i="14"/>
  <c r="Z3572" i="14"/>
  <c r="AA3572" i="14"/>
  <c r="AB3572" i="14"/>
  <c r="AB2769" i="14"/>
  <c r="Z2769" i="14"/>
  <c r="AA2769" i="14"/>
  <c r="AE2769" i="14"/>
  <c r="AB4449" i="14"/>
  <c r="Z4449" i="14"/>
  <c r="AA4449" i="14"/>
  <c r="AE4449" i="14"/>
  <c r="AE4487" i="14"/>
  <c r="Z4487" i="14"/>
  <c r="AA4487" i="14"/>
  <c r="AB4487" i="14"/>
  <c r="J337" i="14"/>
  <c r="B337" i="14"/>
  <c r="AE1858" i="14"/>
  <c r="Z1858" i="14"/>
  <c r="AA1858" i="14"/>
  <c r="AB1858" i="14"/>
  <c r="AB3669" i="14"/>
  <c r="Z3669" i="14"/>
  <c r="AA3669" i="14"/>
  <c r="AE3669" i="14"/>
  <c r="AE3086" i="14"/>
  <c r="Z3086" i="14"/>
  <c r="AA3086" i="14"/>
  <c r="AB3086" i="14"/>
  <c r="I99" i="14"/>
  <c r="J99" i="14"/>
  <c r="AG4653" i="14"/>
  <c r="Z4653" i="14"/>
  <c r="AA4653" i="14"/>
  <c r="J331" i="14"/>
  <c r="B331" i="14"/>
  <c r="J312" i="14"/>
  <c r="B312" i="14"/>
  <c r="I343" i="14"/>
  <c r="J343" i="14"/>
  <c r="B343" i="14"/>
  <c r="AB3323" i="14"/>
  <c r="Z3323" i="14"/>
  <c r="AA3323" i="14"/>
  <c r="AE3323" i="14"/>
  <c r="AE3010" i="14"/>
  <c r="Z3010" i="14"/>
  <c r="AA3010" i="14"/>
  <c r="AB3010" i="14"/>
  <c r="J273" i="14"/>
  <c r="B273" i="14"/>
  <c r="AA3407" i="14"/>
  <c r="Z3407" i="14"/>
  <c r="AG3407" i="14"/>
  <c r="J276" i="14"/>
  <c r="B276" i="14"/>
  <c r="Z276" i="14"/>
  <c r="AG276" i="14"/>
  <c r="F276" i="14"/>
  <c r="I276" i="14"/>
  <c r="Z169" i="14"/>
  <c r="AG169" i="14"/>
  <c r="F169" i="14"/>
  <c r="I169" i="14"/>
  <c r="I332" i="14"/>
  <c r="J332" i="14"/>
  <c r="J326" i="14"/>
  <c r="B326" i="14"/>
  <c r="Z157" i="14"/>
  <c r="AG157" i="14"/>
  <c r="F157" i="14"/>
  <c r="I157" i="14"/>
  <c r="J117" i="14"/>
  <c r="B117" i="14"/>
  <c r="I178" i="14"/>
  <c r="J178" i="14"/>
  <c r="J226" i="14"/>
  <c r="B226" i="14"/>
  <c r="B295" i="14"/>
  <c r="I279" i="14"/>
  <c r="J279" i="14"/>
  <c r="B279" i="14"/>
  <c r="J104" i="14"/>
  <c r="B104" i="14"/>
  <c r="AB2895" i="14"/>
  <c r="B190" i="14"/>
  <c r="Z2895" i="14"/>
  <c r="AA2895" i="14"/>
  <c r="AE2895" i="14"/>
  <c r="Z302" i="14"/>
  <c r="AG302" i="14"/>
  <c r="F302" i="14"/>
  <c r="AB1141" i="14"/>
  <c r="I323" i="14"/>
  <c r="J323" i="14"/>
  <c r="B323" i="14"/>
  <c r="Z1141" i="14"/>
  <c r="AA1141" i="14"/>
  <c r="AE1141" i="14"/>
  <c r="Z320" i="14"/>
  <c r="AG320" i="14"/>
  <c r="F320" i="14"/>
  <c r="I320" i="14"/>
  <c r="J320" i="14"/>
  <c r="Z240" i="14"/>
  <c r="AG240" i="14"/>
  <c r="F240" i="14"/>
  <c r="I240" i="14"/>
  <c r="J240" i="14"/>
  <c r="B240" i="14"/>
  <c r="I221" i="14"/>
  <c r="J221" i="14"/>
  <c r="B221" i="14"/>
  <c r="AB1658" i="14"/>
  <c r="B105" i="14"/>
  <c r="Z1658" i="14"/>
  <c r="AA1658" i="14"/>
  <c r="AE1658" i="14"/>
  <c r="J309" i="14"/>
  <c r="J89" i="14"/>
  <c r="B89" i="14"/>
  <c r="Z287" i="14"/>
  <c r="AG287" i="14"/>
  <c r="F287" i="14"/>
  <c r="I287" i="14"/>
  <c r="J287" i="14"/>
  <c r="J161" i="14"/>
  <c r="B166" i="14"/>
  <c r="Z345" i="14"/>
  <c r="AG345" i="14"/>
  <c r="F345" i="14"/>
  <c r="I345" i="14"/>
  <c r="J345" i="14"/>
  <c r="I190" i="14"/>
  <c r="J190" i="14"/>
  <c r="Z309" i="14"/>
  <c r="AG309" i="14"/>
  <c r="F309" i="14"/>
  <c r="I309" i="14"/>
  <c r="J13" i="14"/>
  <c r="B13" i="14"/>
  <c r="Z140" i="14"/>
  <c r="AG140" i="14"/>
  <c r="F140" i="14"/>
  <c r="I140" i="14"/>
  <c r="J140" i="14"/>
  <c r="B140" i="14"/>
  <c r="B194" i="14"/>
  <c r="AB1444" i="14"/>
  <c r="B168" i="14"/>
  <c r="Z1444" i="14"/>
  <c r="AA1444" i="14"/>
  <c r="AE1444" i="14"/>
  <c r="I146" i="14"/>
  <c r="J146" i="14"/>
  <c r="B146" i="14"/>
  <c r="Z268" i="14"/>
  <c r="AG268" i="14"/>
  <c r="F268" i="14"/>
  <c r="I268" i="14"/>
  <c r="J268" i="14"/>
  <c r="B268" i="14"/>
  <c r="Z213" i="14"/>
  <c r="AG213" i="14"/>
  <c r="F213" i="14"/>
  <c r="J170" i="14"/>
  <c r="J336" i="14"/>
  <c r="B336" i="14"/>
  <c r="J341" i="14"/>
  <c r="J315" i="14"/>
  <c r="B315" i="14"/>
  <c r="Z286" i="14"/>
  <c r="AG286" i="14"/>
  <c r="F286" i="14"/>
  <c r="I286" i="14"/>
  <c r="J286" i="14"/>
  <c r="Z153" i="14"/>
  <c r="AG153" i="14"/>
  <c r="F153" i="14"/>
  <c r="I153" i="14"/>
  <c r="J153" i="14"/>
  <c r="B153" i="14"/>
  <c r="B189" i="14"/>
  <c r="J292" i="14"/>
  <c r="B292" i="14"/>
  <c r="Z219" i="14"/>
  <c r="AG219" i="14"/>
  <c r="F219" i="14"/>
  <c r="I219" i="14"/>
  <c r="J219" i="14"/>
  <c r="J236" i="14"/>
  <c r="B236" i="14"/>
  <c r="Z202" i="14"/>
  <c r="AG202" i="14"/>
  <c r="F202" i="14"/>
  <c r="I202" i="14"/>
  <c r="J202" i="14"/>
  <c r="AB3792" i="14"/>
  <c r="B182" i="14"/>
  <c r="Z3792" i="14"/>
  <c r="AA3792" i="14"/>
  <c r="AE3792" i="14"/>
  <c r="AE5688" i="14"/>
  <c r="Z5688" i="14"/>
  <c r="AA5688" i="14"/>
  <c r="AB5688" i="14"/>
  <c r="J293" i="14"/>
  <c r="B293" i="14"/>
  <c r="Z322" i="14"/>
  <c r="AG322" i="14"/>
  <c r="F322" i="14"/>
  <c r="I322" i="14"/>
  <c r="J322" i="14"/>
  <c r="I88" i="14"/>
  <c r="J88" i="14"/>
  <c r="B88" i="14"/>
  <c r="Z328" i="14"/>
  <c r="AG328" i="14"/>
  <c r="F328" i="14"/>
  <c r="I328" i="14"/>
  <c r="J328" i="14"/>
  <c r="B328" i="14"/>
  <c r="I300" i="14"/>
  <c r="J300" i="14"/>
  <c r="B300" i="14"/>
  <c r="I317" i="14"/>
  <c r="J317" i="14"/>
  <c r="B317" i="14"/>
  <c r="I204" i="14"/>
  <c r="J204" i="14"/>
  <c r="B204" i="14"/>
  <c r="J137" i="14"/>
  <c r="B137" i="14"/>
  <c r="Z166" i="14"/>
  <c r="AG166" i="14"/>
  <c r="F166" i="14"/>
  <c r="I166" i="14"/>
  <c r="J166" i="14"/>
  <c r="Z172" i="14"/>
  <c r="AG172" i="14"/>
  <c r="F172" i="14"/>
  <c r="I172" i="14"/>
  <c r="J172" i="14"/>
  <c r="B172" i="14"/>
  <c r="J164" i="14"/>
  <c r="B164" i="14"/>
  <c r="Z105" i="14"/>
  <c r="AG105" i="14"/>
  <c r="F105" i="14"/>
  <c r="I105" i="14"/>
  <c r="J105" i="14"/>
  <c r="AG4150" i="14"/>
  <c r="B349" i="14"/>
  <c r="Z4150" i="14"/>
  <c r="AA4150" i="14"/>
  <c r="Z85" i="14"/>
  <c r="AG85" i="14"/>
  <c r="F85" i="14"/>
  <c r="I85" i="14"/>
  <c r="J85" i="14"/>
  <c r="B61" i="14"/>
  <c r="Z161" i="14"/>
  <c r="AG161" i="14"/>
  <c r="F161" i="14"/>
  <c r="I161" i="14"/>
  <c r="J168" i="14"/>
  <c r="Z33" i="14"/>
  <c r="AG33" i="14"/>
  <c r="F33" i="14"/>
  <c r="I33" i="14"/>
  <c r="J33" i="14"/>
  <c r="I193" i="14"/>
  <c r="J193" i="14"/>
  <c r="B193" i="14"/>
  <c r="I339" i="14"/>
  <c r="J339" i="14"/>
  <c r="B339" i="14"/>
  <c r="I18" i="14"/>
  <c r="J18" i="14"/>
  <c r="B18" i="14"/>
  <c r="Z255" i="14"/>
  <c r="AG255" i="14"/>
  <c r="F255" i="14"/>
  <c r="I255" i="14"/>
  <c r="Z295" i="14"/>
  <c r="AG295" i="14"/>
  <c r="F295" i="14"/>
  <c r="I295" i="14"/>
  <c r="J295" i="14"/>
  <c r="Z101" i="14"/>
  <c r="AG101" i="14"/>
  <c r="F101" i="14"/>
  <c r="I185" i="14"/>
  <c r="J185" i="14"/>
  <c r="B185" i="14"/>
  <c r="Z336" i="14"/>
  <c r="AG336" i="14"/>
  <c r="F336" i="14"/>
  <c r="I336" i="14"/>
  <c r="I149" i="14"/>
  <c r="J149" i="14"/>
  <c r="B149" i="14"/>
  <c r="J256" i="14"/>
  <c r="B256" i="14"/>
  <c r="I150" i="14"/>
  <c r="J150" i="14"/>
  <c r="B150" i="14"/>
  <c r="Z256" i="14"/>
  <c r="AG256" i="14"/>
  <c r="F256" i="14"/>
  <c r="I256" i="14"/>
  <c r="I305" i="14"/>
  <c r="J305" i="14"/>
  <c r="B305" i="14"/>
  <c r="Z194" i="14"/>
  <c r="AG194" i="14"/>
  <c r="F194" i="14"/>
  <c r="I194" i="14"/>
  <c r="J194" i="14"/>
  <c r="Z221" i="14"/>
  <c r="AG221" i="14"/>
  <c r="F221" i="14"/>
  <c r="J175" i="14"/>
  <c r="B175" i="14"/>
  <c r="Z341" i="14"/>
  <c r="AG341" i="14"/>
  <c r="F341" i="14"/>
  <c r="I341" i="14"/>
  <c r="Z296" i="14"/>
  <c r="AG296" i="14"/>
  <c r="F296" i="14"/>
  <c r="I296" i="14"/>
  <c r="Z137" i="14"/>
  <c r="AG137" i="14"/>
  <c r="F137" i="14"/>
  <c r="I137" i="14"/>
  <c r="Z279" i="14"/>
  <c r="AG279" i="14"/>
  <c r="F279" i="14"/>
  <c r="Z252" i="14"/>
  <c r="AG252" i="14"/>
  <c r="F252" i="14"/>
  <c r="I252" i="14"/>
  <c r="J252" i="14"/>
  <c r="Z164" i="14"/>
  <c r="AG164" i="14"/>
  <c r="F164" i="14"/>
  <c r="I164" i="14"/>
  <c r="Z205" i="14"/>
  <c r="AG205" i="14"/>
  <c r="F205" i="14"/>
  <c r="I205" i="14"/>
  <c r="J205" i="14"/>
  <c r="B205" i="14"/>
  <c r="Z323" i="14"/>
  <c r="AG323" i="14"/>
  <c r="F323" i="14"/>
  <c r="AA722" i="14"/>
  <c r="Z220" i="14"/>
  <c r="AG220" i="14"/>
  <c r="F220" i="14"/>
  <c r="I220" i="14"/>
  <c r="J220" i="14"/>
  <c r="B220" i="14"/>
  <c r="Z722" i="14"/>
  <c r="AG722" i="14"/>
  <c r="I281" i="14"/>
  <c r="J281" i="14"/>
  <c r="B281" i="14"/>
  <c r="Z218" i="14"/>
  <c r="AG218" i="14"/>
  <c r="F218" i="14"/>
  <c r="I218" i="14"/>
  <c r="J218" i="14"/>
  <c r="B294" i="14"/>
  <c r="Z136" i="14"/>
  <c r="AG136" i="14"/>
  <c r="F136" i="14"/>
  <c r="I136" i="14"/>
  <c r="J136" i="14"/>
  <c r="Z339" i="14"/>
  <c r="AG339" i="14"/>
  <c r="F339" i="14"/>
  <c r="J144" i="14"/>
  <c r="B144" i="14"/>
  <c r="Z104" i="14"/>
  <c r="AG104" i="14"/>
  <c r="F104" i="14"/>
  <c r="I104" i="14"/>
  <c r="Z269" i="14"/>
  <c r="AG269" i="14"/>
  <c r="F269" i="14"/>
  <c r="I269" i="14"/>
  <c r="B124" i="14"/>
  <c r="Z149" i="14"/>
  <c r="AG149" i="14"/>
  <c r="F149" i="14"/>
  <c r="Z315" i="14"/>
  <c r="AG315" i="14"/>
  <c r="F315" i="14"/>
  <c r="I315" i="14"/>
  <c r="B106" i="14"/>
  <c r="Z190" i="14"/>
  <c r="AG190" i="14"/>
  <c r="F190" i="14"/>
  <c r="Z239" i="14"/>
  <c r="AG239" i="14"/>
  <c r="F239" i="14"/>
  <c r="I239" i="14"/>
  <c r="J239" i="14"/>
  <c r="B239" i="14"/>
  <c r="Z171" i="14"/>
  <c r="AG171" i="14"/>
  <c r="F171" i="14"/>
  <c r="I171" i="14"/>
  <c r="J171" i="14"/>
  <c r="B171" i="14"/>
  <c r="Z197" i="14"/>
  <c r="AG197" i="14"/>
  <c r="F197" i="14"/>
  <c r="I197" i="14"/>
  <c r="J197" i="14"/>
  <c r="Z351" i="14"/>
  <c r="AG351" i="14"/>
  <c r="F351" i="14"/>
  <c r="I351" i="14"/>
  <c r="J351" i="14"/>
  <c r="Z109" i="14"/>
  <c r="AG109" i="14"/>
  <c r="F109" i="14"/>
  <c r="I109" i="14"/>
  <c r="J109" i="14"/>
  <c r="B109" i="14"/>
  <c r="Z317" i="14"/>
  <c r="AG317" i="14"/>
  <c r="F317" i="14"/>
  <c r="Z292" i="14"/>
  <c r="AG292" i="14"/>
  <c r="F292" i="14"/>
  <c r="I292" i="14"/>
  <c r="Z204" i="14"/>
  <c r="AG204" i="14"/>
  <c r="F204" i="14"/>
  <c r="J188" i="14"/>
  <c r="B188" i="14"/>
  <c r="Z321" i="14"/>
  <c r="AG321" i="14"/>
  <c r="F321" i="14"/>
  <c r="I321" i="14"/>
  <c r="J321" i="14"/>
  <c r="I147" i="14"/>
  <c r="J147" i="14"/>
  <c r="B147" i="14"/>
  <c r="Z141" i="14"/>
  <c r="AG141" i="14"/>
  <c r="F141" i="14"/>
  <c r="I141" i="14"/>
  <c r="J141" i="14"/>
  <c r="B141" i="14"/>
  <c r="Z212" i="14"/>
  <c r="AG212" i="14"/>
  <c r="F212" i="14"/>
  <c r="I212" i="14"/>
  <c r="J212" i="14"/>
  <c r="B212" i="14"/>
  <c r="Z259" i="14"/>
  <c r="AG259" i="14"/>
  <c r="F259" i="14"/>
  <c r="I259" i="14"/>
  <c r="J259" i="14"/>
  <c r="Z273" i="14"/>
  <c r="AG273" i="14"/>
  <c r="F273" i="14"/>
  <c r="I273" i="14"/>
  <c r="Z207" i="14"/>
  <c r="AG207" i="14"/>
  <c r="F207" i="14"/>
  <c r="I207" i="14"/>
  <c r="Z175" i="14"/>
  <c r="AG175" i="14"/>
  <c r="F175" i="14"/>
  <c r="I175" i="14"/>
  <c r="Z267" i="14"/>
  <c r="AG267" i="14"/>
  <c r="F267" i="14"/>
  <c r="I267" i="14"/>
  <c r="J267" i="14"/>
  <c r="B267" i="14"/>
  <c r="Z225" i="14"/>
  <c r="AG225" i="14"/>
  <c r="F225" i="14"/>
  <c r="I225" i="14"/>
  <c r="Z178" i="14"/>
  <c r="AG178" i="14"/>
  <c r="F178" i="14"/>
  <c r="Z177" i="14"/>
  <c r="AG177" i="14"/>
  <c r="F177" i="14"/>
  <c r="I177" i="14"/>
  <c r="J177" i="14"/>
  <c r="B177" i="14"/>
  <c r="I12" i="14"/>
  <c r="J12" i="14"/>
  <c r="B12" i="14"/>
  <c r="Z226" i="14"/>
  <c r="AG226" i="14"/>
  <c r="F226" i="14"/>
  <c r="I226" i="14"/>
  <c r="I261" i="14"/>
  <c r="J261" i="14"/>
  <c r="B261" i="14"/>
  <c r="Z294" i="14"/>
  <c r="AG294" i="14"/>
  <c r="F294" i="14"/>
  <c r="I294" i="14"/>
  <c r="J294" i="14"/>
  <c r="J129" i="14"/>
  <c r="B129" i="14"/>
  <c r="Z135" i="14"/>
  <c r="AG135" i="14"/>
  <c r="F135" i="14"/>
  <c r="I135" i="14"/>
  <c r="J135" i="14"/>
  <c r="B135" i="14"/>
  <c r="Z49" i="14"/>
  <c r="AG49" i="14"/>
  <c r="F49" i="14"/>
  <c r="I49" i="14"/>
  <c r="J49" i="14"/>
  <c r="B49" i="14"/>
  <c r="Z210" i="14"/>
  <c r="AG210" i="14"/>
  <c r="F210" i="14"/>
  <c r="I210" i="14"/>
  <c r="J210" i="14"/>
  <c r="Z167" i="14"/>
  <c r="AG167" i="14"/>
  <c r="F167" i="14"/>
  <c r="I167" i="14"/>
  <c r="J167" i="14"/>
  <c r="B167" i="14"/>
  <c r="Z165" i="14"/>
  <c r="AG165" i="14"/>
  <c r="F165" i="14"/>
  <c r="I165" i="14"/>
  <c r="J165" i="14"/>
  <c r="B165" i="14"/>
  <c r="Z352" i="14"/>
  <c r="AG352" i="14"/>
  <c r="F352" i="14"/>
  <c r="I352" i="14"/>
  <c r="J352" i="14"/>
  <c r="B352" i="14"/>
  <c r="Z347" i="14"/>
  <c r="AG347" i="14"/>
  <c r="F347" i="14"/>
  <c r="J25" i="14"/>
  <c r="B25" i="14"/>
  <c r="Z155" i="14"/>
  <c r="AG155" i="14"/>
  <c r="F155" i="14"/>
  <c r="I155" i="14"/>
  <c r="J155" i="14"/>
  <c r="B155" i="14"/>
  <c r="Z236" i="14"/>
  <c r="AG236" i="14"/>
  <c r="F236" i="14"/>
  <c r="I236" i="14"/>
  <c r="J318" i="14"/>
  <c r="B318" i="14"/>
  <c r="Z66" i="14"/>
  <c r="AG66" i="14"/>
  <c r="F66" i="14"/>
  <c r="I66" i="14"/>
  <c r="J66" i="14"/>
  <c r="B66" i="14"/>
  <c r="Z129" i="14"/>
  <c r="AG129" i="14"/>
  <c r="F129" i="14"/>
  <c r="I129" i="14"/>
  <c r="Z188" i="14"/>
  <c r="AG188" i="14"/>
  <c r="F188" i="14"/>
  <c r="I188" i="14"/>
  <c r="J56" i="14"/>
  <c r="B56" i="14"/>
  <c r="Z113" i="14"/>
  <c r="AG113" i="14"/>
  <c r="F113" i="14"/>
  <c r="I113" i="14"/>
  <c r="J113" i="14"/>
  <c r="B113" i="14"/>
  <c r="Z144" i="14"/>
  <c r="AG144" i="14"/>
  <c r="F144" i="14"/>
  <c r="I144" i="14"/>
  <c r="Z65" i="14"/>
  <c r="AG65" i="14"/>
  <c r="F65" i="14"/>
  <c r="I65" i="14"/>
  <c r="J65" i="14"/>
  <c r="B65" i="14"/>
  <c r="Z182" i="14"/>
  <c r="AG182" i="14"/>
  <c r="F182" i="14"/>
  <c r="I182" i="14"/>
  <c r="J182" i="14"/>
  <c r="Z337" i="14"/>
  <c r="AG337" i="14"/>
  <c r="F337" i="14"/>
  <c r="I337" i="14"/>
  <c r="Z278" i="14"/>
  <c r="AG278" i="14"/>
  <c r="F278" i="14"/>
  <c r="I278" i="14"/>
  <c r="J278" i="14"/>
  <c r="B278" i="14"/>
  <c r="I338" i="14"/>
  <c r="J338" i="14"/>
  <c r="B338" i="14"/>
  <c r="Z297" i="14"/>
  <c r="AG297" i="14"/>
  <c r="F297" i="14"/>
  <c r="I297" i="14"/>
  <c r="J297" i="14"/>
  <c r="B297" i="14"/>
  <c r="Z300" i="14"/>
  <c r="AG300" i="14"/>
  <c r="F300" i="14"/>
  <c r="J245" i="14"/>
  <c r="B245" i="14"/>
  <c r="Z331" i="14"/>
  <c r="AG331" i="14"/>
  <c r="F331" i="14"/>
  <c r="I331" i="14"/>
  <c r="I290" i="14"/>
  <c r="J290" i="14"/>
  <c r="B290" i="14"/>
  <c r="Z214" i="14"/>
  <c r="AG214" i="14"/>
  <c r="F214" i="14"/>
  <c r="I214" i="14"/>
  <c r="J214" i="14"/>
  <c r="B214" i="14"/>
  <c r="Z349" i="14"/>
  <c r="AG349" i="14"/>
  <c r="F349" i="14"/>
  <c r="I349" i="14"/>
  <c r="J349" i="14"/>
  <c r="Z312" i="14"/>
  <c r="AG312" i="14"/>
  <c r="F312" i="14"/>
  <c r="I312" i="14"/>
  <c r="J233" i="14"/>
  <c r="B233" i="14"/>
  <c r="Z189" i="14"/>
  <c r="AG189" i="14"/>
  <c r="F189" i="14"/>
  <c r="I189" i="14"/>
  <c r="J189" i="14"/>
  <c r="Z290" i="14"/>
  <c r="AG290" i="14"/>
  <c r="F290" i="14"/>
  <c r="Z193" i="14"/>
  <c r="AG193" i="14"/>
  <c r="F193" i="14"/>
  <c r="Z78" i="14"/>
  <c r="AG78" i="14"/>
  <c r="F78" i="14"/>
  <c r="I78" i="14"/>
  <c r="J78" i="14"/>
  <c r="B78" i="14"/>
  <c r="Z326" i="14"/>
  <c r="AG326" i="14"/>
  <c r="F326" i="14"/>
  <c r="I326" i="14"/>
  <c r="Z117" i="14"/>
  <c r="AG117" i="14"/>
  <c r="F117" i="14"/>
  <c r="I117" i="14"/>
  <c r="Z338" i="14"/>
  <c r="AG338" i="14"/>
  <c r="F338" i="14"/>
  <c r="I43" i="14"/>
  <c r="J43" i="14"/>
  <c r="B43" i="14"/>
  <c r="Z108" i="14"/>
  <c r="AG108" i="14"/>
  <c r="F108" i="14"/>
  <c r="I108" i="14"/>
  <c r="J108" i="14"/>
  <c r="B108" i="14"/>
  <c r="Z12" i="14"/>
  <c r="AG12" i="14"/>
  <c r="F12" i="14"/>
  <c r="Z168" i="14"/>
  <c r="AG168" i="14"/>
  <c r="F168" i="14"/>
  <c r="I168" i="14"/>
  <c r="Z14" i="14"/>
  <c r="AG14" i="14"/>
  <c r="F14" i="14"/>
  <c r="I14" i="14"/>
  <c r="J14" i="14"/>
  <c r="B14" i="14"/>
  <c r="Z150" i="14"/>
  <c r="AG150" i="14"/>
  <c r="F150" i="14"/>
  <c r="Z305" i="14"/>
  <c r="AG305" i="14"/>
  <c r="F305" i="14"/>
  <c r="Z217" i="14"/>
  <c r="AG217" i="14"/>
  <c r="F217" i="14"/>
  <c r="I217" i="14"/>
  <c r="J217" i="14"/>
  <c r="J254" i="14"/>
  <c r="B254" i="14"/>
  <c r="Z47" i="14"/>
  <c r="AG47" i="14"/>
  <c r="F47" i="14"/>
  <c r="I47" i="14"/>
  <c r="J47" i="14"/>
  <c r="B47" i="14"/>
  <c r="Z250" i="14"/>
  <c r="AG250" i="14"/>
  <c r="F250" i="14"/>
  <c r="I250" i="14"/>
  <c r="J250" i="14"/>
  <c r="B250" i="14"/>
  <c r="Z112" i="14"/>
  <c r="AG112" i="14"/>
  <c r="F112" i="14"/>
  <c r="I112" i="14"/>
  <c r="J112" i="14"/>
  <c r="B112" i="14"/>
  <c r="Z245" i="14"/>
  <c r="AG245" i="14"/>
  <c r="F245" i="14"/>
  <c r="I245" i="14"/>
  <c r="Z38" i="14"/>
  <c r="AG38" i="14"/>
  <c r="F38" i="14"/>
  <c r="I38" i="14"/>
  <c r="J38" i="14"/>
  <c r="B38" i="14"/>
  <c r="Z146" i="14"/>
  <c r="AG146" i="14"/>
  <c r="F146" i="14"/>
  <c r="J125" i="14"/>
  <c r="B125" i="14"/>
  <c r="Z147" i="14"/>
  <c r="AG147" i="14"/>
  <c r="F147" i="14"/>
  <c r="Z25" i="14"/>
  <c r="AG25" i="14"/>
  <c r="F25" i="14"/>
  <c r="I25" i="14"/>
  <c r="Z125" i="14"/>
  <c r="AG125" i="14"/>
  <c r="F125" i="14"/>
  <c r="I125" i="14"/>
  <c r="J30" i="14"/>
  <c r="B30" i="14"/>
  <c r="Z162" i="14"/>
  <c r="AG162" i="14"/>
  <c r="F162" i="14"/>
  <c r="I162" i="14"/>
  <c r="J162" i="14"/>
  <c r="B162" i="14"/>
  <c r="Z318" i="14"/>
  <c r="AG318" i="14"/>
  <c r="F318" i="14"/>
  <c r="I318" i="14"/>
  <c r="Z56" i="14"/>
  <c r="AG56" i="14"/>
  <c r="F56" i="14"/>
  <c r="I56" i="14"/>
  <c r="I241" i="14"/>
  <c r="J241" i="14"/>
  <c r="B241" i="14"/>
  <c r="Z264" i="14"/>
  <c r="AG264" i="14"/>
  <c r="F264" i="14"/>
  <c r="I264" i="14"/>
  <c r="J264" i="14"/>
  <c r="B264" i="14"/>
  <c r="Z325" i="14"/>
  <c r="AG325" i="14"/>
  <c r="F325" i="14"/>
  <c r="I57" i="14"/>
  <c r="J57" i="14"/>
  <c r="B57" i="14"/>
  <c r="Z62" i="14"/>
  <c r="AG62" i="14"/>
  <c r="F62" i="14"/>
  <c r="I62" i="14"/>
  <c r="J62" i="14"/>
  <c r="B62" i="14"/>
  <c r="Z43" i="14"/>
  <c r="AG43" i="14"/>
  <c r="F43" i="14"/>
  <c r="I291" i="14"/>
  <c r="J291" i="14"/>
  <c r="B291" i="14"/>
  <c r="Z5" i="14"/>
  <c r="AG5" i="14"/>
  <c r="F5" i="14"/>
  <c r="I5" i="14"/>
  <c r="J5" i="14"/>
  <c r="B5" i="14"/>
  <c r="Z254" i="14"/>
  <c r="AG254" i="14"/>
  <c r="F254" i="14"/>
  <c r="I254" i="14"/>
  <c r="I148" i="14"/>
  <c r="J148" i="14"/>
  <c r="B148" i="14"/>
  <c r="Z9" i="14"/>
  <c r="AG9" i="14"/>
  <c r="F9" i="14"/>
  <c r="I9" i="14"/>
  <c r="J9" i="14"/>
  <c r="B9" i="14"/>
  <c r="Z61" i="14"/>
  <c r="AG61" i="14"/>
  <c r="F61" i="14"/>
  <c r="I61" i="14"/>
  <c r="J61" i="14"/>
  <c r="Z134" i="14"/>
  <c r="AG134" i="14"/>
  <c r="F134" i="14"/>
  <c r="I134" i="14"/>
  <c r="J134" i="14"/>
  <c r="B134" i="14"/>
  <c r="Z84" i="14"/>
  <c r="AG84" i="14"/>
  <c r="F84" i="14"/>
  <c r="I84" i="14"/>
  <c r="J84" i="14"/>
  <c r="B84" i="14"/>
  <c r="Z246" i="14"/>
  <c r="AG246" i="14"/>
  <c r="F246" i="14"/>
  <c r="I246" i="14"/>
  <c r="J246" i="14"/>
  <c r="B246" i="14"/>
  <c r="Z90" i="14"/>
  <c r="AG90" i="14"/>
  <c r="F90" i="14"/>
  <c r="I90" i="14"/>
  <c r="J90" i="14"/>
  <c r="B90" i="14"/>
  <c r="Z244" i="14"/>
  <c r="AG244" i="14"/>
  <c r="F244" i="14"/>
  <c r="I244" i="14"/>
  <c r="J244" i="14"/>
  <c r="B244" i="14"/>
  <c r="Z88" i="14"/>
  <c r="AG88" i="14"/>
  <c r="F88" i="14"/>
  <c r="I158" i="14"/>
  <c r="J158" i="14"/>
  <c r="B158" i="14"/>
  <c r="Z21" i="14"/>
  <c r="AG21" i="14"/>
  <c r="F21" i="14"/>
  <c r="I21" i="14"/>
  <c r="J21" i="14"/>
  <c r="B21" i="14"/>
  <c r="Z152" i="14"/>
  <c r="AG152" i="14"/>
  <c r="F152" i="14"/>
  <c r="I152" i="14"/>
  <c r="J152" i="14"/>
  <c r="B152" i="14"/>
  <c r="Z99" i="14"/>
  <c r="AG99" i="14"/>
  <c r="F99" i="14"/>
  <c r="J93" i="14"/>
  <c r="B93" i="14"/>
  <c r="Z23" i="14"/>
  <c r="AG23" i="14"/>
  <c r="F23" i="14"/>
  <c r="I23" i="14"/>
  <c r="J23" i="14"/>
  <c r="B23" i="14"/>
  <c r="Z284" i="14"/>
  <c r="AG284" i="14"/>
  <c r="F284" i="14"/>
  <c r="I284" i="14"/>
  <c r="J284" i="14"/>
  <c r="B284" i="14"/>
  <c r="Z111" i="14"/>
  <c r="AG111" i="14"/>
  <c r="F111" i="14"/>
  <c r="I111" i="14"/>
  <c r="J111" i="14"/>
  <c r="B111" i="14"/>
  <c r="Z170" i="14"/>
  <c r="AG170" i="14"/>
  <c r="F170" i="14"/>
  <c r="I170" i="14"/>
  <c r="J209" i="14"/>
  <c r="B209" i="14"/>
  <c r="Z319" i="14"/>
  <c r="AG319" i="14"/>
  <c r="F319" i="14"/>
  <c r="I319" i="14"/>
  <c r="J319" i="14"/>
  <c r="B319" i="14"/>
  <c r="Z151" i="14"/>
  <c r="AG151" i="14"/>
  <c r="F151" i="14"/>
  <c r="I151" i="14"/>
  <c r="J151" i="14"/>
  <c r="B151" i="14"/>
  <c r="Z133" i="14"/>
  <c r="AG133" i="14"/>
  <c r="F133" i="14"/>
  <c r="I133" i="14"/>
  <c r="Z258" i="14"/>
  <c r="AG258" i="14"/>
  <c r="F258" i="14"/>
  <c r="I258" i="14"/>
  <c r="J258" i="14"/>
  <c r="Z95" i="14"/>
  <c r="AG95" i="14"/>
  <c r="F95" i="14"/>
  <c r="I95" i="14"/>
  <c r="J95" i="14"/>
  <c r="B95" i="14"/>
  <c r="Z89" i="14"/>
  <c r="AG89" i="14"/>
  <c r="F89" i="14"/>
  <c r="I89" i="14"/>
  <c r="I87" i="14"/>
  <c r="J87" i="14"/>
  <c r="B87" i="14"/>
  <c r="Z215" i="14"/>
  <c r="AG215" i="14"/>
  <c r="F215" i="14"/>
  <c r="I215" i="14"/>
  <c r="J215" i="14"/>
  <c r="B215" i="14"/>
  <c r="Z206" i="14"/>
  <c r="AG206" i="14"/>
  <c r="F206" i="14"/>
  <c r="I206" i="14"/>
  <c r="J206" i="14"/>
  <c r="B206" i="14"/>
  <c r="Z222" i="14"/>
  <c r="AG222" i="14"/>
  <c r="F222" i="14"/>
  <c r="I222" i="14"/>
  <c r="J222" i="14"/>
  <c r="B222" i="14"/>
  <c r="Z32" i="14"/>
  <c r="AG32" i="14"/>
  <c r="F32" i="14"/>
  <c r="I32" i="14"/>
  <c r="J32" i="14"/>
  <c r="B32" i="14"/>
  <c r="Z343" i="14"/>
  <c r="AG343" i="14"/>
  <c r="F343" i="14"/>
  <c r="Z346" i="14"/>
  <c r="AG346" i="14"/>
  <c r="F346" i="14"/>
  <c r="I346" i="14"/>
  <c r="J346" i="14"/>
  <c r="B346" i="14"/>
  <c r="Z216" i="14"/>
  <c r="AG216" i="14"/>
  <c r="F216" i="14"/>
  <c r="I216" i="14"/>
  <c r="J216" i="14"/>
  <c r="B216" i="14"/>
  <c r="Z307" i="14"/>
  <c r="AG307" i="14"/>
  <c r="F307" i="14"/>
  <c r="I307" i="14"/>
  <c r="J307" i="14"/>
  <c r="B307" i="14"/>
  <c r="Z71" i="14"/>
  <c r="AG71" i="14"/>
  <c r="F71" i="14"/>
  <c r="I71" i="14"/>
  <c r="J71" i="14"/>
  <c r="B71" i="14"/>
  <c r="Z293" i="14"/>
  <c r="AG293" i="14"/>
  <c r="F293" i="14"/>
  <c r="I293" i="14"/>
  <c r="Z233" i="14"/>
  <c r="AG233" i="14"/>
  <c r="F233" i="14"/>
  <c r="I233" i="14"/>
  <c r="J142" i="14"/>
  <c r="B142" i="14"/>
  <c r="Z160" i="14"/>
  <c r="AG160" i="14"/>
  <c r="F160" i="14"/>
  <c r="I160" i="14"/>
  <c r="J160" i="14"/>
  <c r="B160" i="14"/>
  <c r="Z253" i="14"/>
  <c r="AG253" i="14"/>
  <c r="F253" i="14"/>
  <c r="I253" i="14"/>
  <c r="Z234" i="14"/>
  <c r="AG234" i="14"/>
  <c r="F234" i="14"/>
  <c r="I234" i="14"/>
  <c r="J234" i="14"/>
  <c r="B234" i="14"/>
  <c r="Z13" i="14"/>
  <c r="AG13" i="14"/>
  <c r="F13" i="14"/>
  <c r="I13" i="14"/>
  <c r="Z82" i="14"/>
  <c r="AG82" i="14"/>
  <c r="F82" i="14"/>
  <c r="I82" i="14"/>
  <c r="J82" i="14"/>
  <c r="B82" i="14"/>
  <c r="Z18" i="14"/>
  <c r="AG18" i="14"/>
  <c r="F18" i="14"/>
  <c r="J303" i="14"/>
  <c r="B303" i="14"/>
  <c r="Z154" i="14"/>
  <c r="AG154" i="14"/>
  <c r="F154" i="14"/>
  <c r="I154" i="14"/>
  <c r="J154" i="14"/>
  <c r="B154" i="14"/>
  <c r="Z237" i="14"/>
  <c r="AG237" i="14"/>
  <c r="F237" i="14"/>
  <c r="I237" i="14"/>
  <c r="J237" i="14"/>
  <c r="Z333" i="14"/>
  <c r="AG333" i="14"/>
  <c r="F333" i="14"/>
  <c r="I333" i="14"/>
  <c r="J333" i="14"/>
  <c r="B333" i="14"/>
  <c r="Z332" i="14"/>
  <c r="AG332" i="14"/>
  <c r="F332" i="14"/>
  <c r="Z68" i="14"/>
  <c r="AG68" i="14"/>
  <c r="F68" i="14"/>
  <c r="I68" i="14"/>
  <c r="J68" i="14"/>
  <c r="B68" i="14"/>
  <c r="Z103" i="14"/>
  <c r="AG103" i="14"/>
  <c r="F103" i="14"/>
  <c r="I103" i="14"/>
  <c r="J103" i="14"/>
  <c r="I114" i="14"/>
  <c r="J114" i="14"/>
  <c r="B114" i="14"/>
  <c r="Z80" i="14"/>
  <c r="AG80" i="14"/>
  <c r="F80" i="14"/>
  <c r="I80" i="14"/>
  <c r="J80" i="14"/>
  <c r="B80" i="14"/>
  <c r="Z26" i="14"/>
  <c r="AG26" i="14"/>
  <c r="F26" i="14"/>
  <c r="I26" i="14"/>
  <c r="J26" i="14"/>
  <c r="B26" i="14"/>
  <c r="Z186" i="14"/>
  <c r="AG186" i="14"/>
  <c r="F186" i="14"/>
  <c r="I186" i="14"/>
  <c r="J186" i="14"/>
  <c r="B186" i="14"/>
  <c r="Z242" i="14"/>
  <c r="AG242" i="14"/>
  <c r="F242" i="14"/>
  <c r="I242" i="14"/>
  <c r="J242" i="14"/>
  <c r="B242" i="14"/>
  <c r="I11" i="14"/>
  <c r="J11" i="14"/>
  <c r="B11" i="14"/>
  <c r="Z228" i="14"/>
  <c r="AG228" i="14"/>
  <c r="F228" i="14"/>
  <c r="I228" i="14"/>
  <c r="J228" i="14"/>
  <c r="I238" i="14"/>
  <c r="J238" i="14"/>
  <c r="B238" i="14"/>
  <c r="Z53" i="14"/>
  <c r="AG53" i="14"/>
  <c r="F53" i="14"/>
  <c r="I53" i="14"/>
  <c r="J53" i="14"/>
  <c r="B53" i="14"/>
  <c r="Z28" i="14"/>
  <c r="AG28" i="14"/>
  <c r="F28" i="14"/>
  <c r="I28" i="14"/>
  <c r="J28" i="14"/>
  <c r="B28" i="14"/>
  <c r="Z299" i="14"/>
  <c r="AG299" i="14"/>
  <c r="F299" i="14"/>
  <c r="I299" i="14"/>
  <c r="J299" i="14"/>
  <c r="B299" i="14"/>
  <c r="Z280" i="14"/>
  <c r="AG280" i="14"/>
  <c r="F280" i="14"/>
  <c r="I280" i="14"/>
  <c r="J280" i="14"/>
  <c r="B280" i="14"/>
  <c r="Z185" i="14"/>
  <c r="AG185" i="14"/>
  <c r="F185" i="14"/>
  <c r="I48" i="14"/>
  <c r="J48" i="14"/>
  <c r="B48" i="14"/>
  <c r="Z275" i="14"/>
  <c r="AG275" i="14"/>
  <c r="F275" i="14"/>
  <c r="I275" i="14"/>
  <c r="J275" i="14"/>
  <c r="B275" i="14"/>
  <c r="Z261" i="14"/>
  <c r="AG261" i="14"/>
  <c r="F261" i="14"/>
  <c r="J55" i="14"/>
  <c r="B55" i="14"/>
  <c r="Z176" i="14"/>
  <c r="AG176" i="14"/>
  <c r="F176" i="14"/>
  <c r="I176" i="14"/>
  <c r="J176" i="14"/>
  <c r="B176" i="14"/>
  <c r="Z350" i="14"/>
  <c r="AG350" i="14"/>
  <c r="F350" i="14"/>
  <c r="Z124" i="14"/>
  <c r="AG124" i="14"/>
  <c r="F124" i="14"/>
  <c r="I124" i="14"/>
  <c r="J124" i="14"/>
  <c r="Z272" i="14"/>
  <c r="AG272" i="14"/>
  <c r="F272" i="14"/>
  <c r="I272" i="14"/>
  <c r="J272" i="14"/>
  <c r="B272" i="14"/>
  <c r="Z247" i="14"/>
  <c r="AG247" i="14"/>
  <c r="F247" i="14"/>
  <c r="I247" i="14"/>
  <c r="J247" i="14"/>
  <c r="B247" i="14"/>
  <c r="Z316" i="14"/>
  <c r="AG316" i="14"/>
  <c r="F316" i="14"/>
  <c r="I316" i="14"/>
  <c r="J316" i="14"/>
  <c r="B316" i="14"/>
  <c r="Z289" i="14"/>
  <c r="AG289" i="14"/>
  <c r="F289" i="14"/>
  <c r="I289" i="14"/>
  <c r="J289" i="14"/>
  <c r="B289" i="14"/>
  <c r="Z51" i="14"/>
  <c r="AG51" i="14"/>
  <c r="F51" i="14"/>
  <c r="I51" i="14"/>
  <c r="J51" i="14"/>
  <c r="B51" i="14"/>
  <c r="Z123" i="14"/>
  <c r="AG123" i="14"/>
  <c r="F123" i="14"/>
  <c r="I123" i="14"/>
  <c r="J123" i="14"/>
  <c r="B123" i="14"/>
  <c r="Z98" i="14"/>
  <c r="AG98" i="14"/>
  <c r="F98" i="14"/>
  <c r="I98" i="14"/>
  <c r="J98" i="14"/>
  <c r="B120" i="14"/>
  <c r="Z50" i="14"/>
  <c r="AG50" i="14"/>
  <c r="F50" i="14"/>
  <c r="I50" i="14"/>
  <c r="J50" i="14"/>
  <c r="B50" i="14"/>
  <c r="Z52" i="14"/>
  <c r="AG52" i="14"/>
  <c r="F52" i="14"/>
  <c r="I52" i="14"/>
  <c r="J52" i="14"/>
  <c r="B52" i="14"/>
  <c r="Z11" i="14"/>
  <c r="AG11" i="14"/>
  <c r="F11" i="14"/>
  <c r="J223" i="14"/>
  <c r="B223" i="14"/>
  <c r="Z282" i="14"/>
  <c r="AG282" i="14"/>
  <c r="F282" i="14"/>
  <c r="I282" i="14"/>
  <c r="J282" i="14"/>
  <c r="B282" i="14"/>
  <c r="Z310" i="14"/>
  <c r="AG310" i="14"/>
  <c r="F310" i="14"/>
  <c r="I310" i="14"/>
  <c r="J310" i="14"/>
  <c r="B310" i="14"/>
  <c r="Z274" i="14"/>
  <c r="AG274" i="14"/>
  <c r="F274" i="14"/>
  <c r="I274" i="14"/>
  <c r="J274" i="14"/>
  <c r="B274" i="14"/>
  <c r="Z39" i="14"/>
  <c r="AG39" i="14"/>
  <c r="F39" i="14"/>
  <c r="I39" i="14"/>
  <c r="J39" i="14"/>
  <c r="B39" i="14"/>
  <c r="Z344" i="14"/>
  <c r="AG344" i="14"/>
  <c r="F344" i="14"/>
  <c r="I344" i="14"/>
  <c r="J344" i="14"/>
  <c r="B344" i="14"/>
  <c r="Z121" i="14"/>
  <c r="AG121" i="14"/>
  <c r="F121" i="14"/>
  <c r="I121" i="14"/>
  <c r="J121" i="14"/>
  <c r="Z301" i="14"/>
  <c r="AG301" i="14"/>
  <c r="F301" i="14"/>
  <c r="I301" i="14"/>
  <c r="Z209" i="14"/>
  <c r="AG209" i="14"/>
  <c r="F209" i="14"/>
  <c r="I209" i="14"/>
  <c r="Z102" i="14"/>
  <c r="AG102" i="14"/>
  <c r="F102" i="14"/>
  <c r="I102" i="14"/>
  <c r="J102" i="14"/>
  <c r="B102" i="14"/>
  <c r="Z314" i="14"/>
  <c r="AG314" i="14"/>
  <c r="F314" i="14"/>
  <c r="I314" i="14"/>
  <c r="J314" i="14"/>
  <c r="B314" i="14"/>
  <c r="Z281" i="14"/>
  <c r="AG281" i="14"/>
  <c r="F281" i="14"/>
  <c r="Z48" i="14"/>
  <c r="AG48" i="14"/>
  <c r="F48" i="14"/>
  <c r="Z128" i="14"/>
  <c r="AG128" i="14"/>
  <c r="F128" i="14"/>
  <c r="I128" i="14"/>
  <c r="J128" i="14"/>
  <c r="B128" i="14"/>
  <c r="Z55" i="14"/>
  <c r="AG55" i="14"/>
  <c r="F55" i="14"/>
  <c r="I55" i="14"/>
  <c r="Z87" i="14"/>
  <c r="AG87" i="14"/>
  <c r="F87" i="14"/>
  <c r="J127" i="14"/>
  <c r="B127" i="14"/>
  <c r="Z196" i="14"/>
  <c r="AG196" i="14"/>
  <c r="F196" i="14"/>
  <c r="I196" i="14"/>
  <c r="J196" i="14"/>
  <c r="B196" i="14"/>
  <c r="Z179" i="14"/>
  <c r="AG179" i="14"/>
  <c r="F179" i="14"/>
  <c r="I179" i="14"/>
  <c r="J179" i="14"/>
  <c r="B179" i="14"/>
  <c r="Z30" i="14"/>
  <c r="AG30" i="14"/>
  <c r="F30" i="14"/>
  <c r="I30" i="14"/>
  <c r="Z200" i="14"/>
  <c r="AG200" i="14"/>
  <c r="F200" i="14"/>
  <c r="I200" i="14"/>
  <c r="J200" i="14"/>
  <c r="B200" i="14"/>
  <c r="Z58" i="14"/>
  <c r="AG58" i="14"/>
  <c r="F58" i="14"/>
  <c r="I58" i="14"/>
  <c r="J58" i="14"/>
  <c r="B58" i="14"/>
  <c r="Z106" i="14"/>
  <c r="AG106" i="14"/>
  <c r="F106" i="14"/>
  <c r="I106" i="14"/>
  <c r="J106" i="14"/>
  <c r="Z324" i="14"/>
  <c r="AG324" i="14"/>
  <c r="F324" i="14"/>
  <c r="I324" i="14"/>
  <c r="J324" i="14"/>
  <c r="B324" i="14"/>
  <c r="Z158" i="14"/>
  <c r="AG158" i="14"/>
  <c r="F158" i="14"/>
  <c r="Z288" i="14"/>
  <c r="AG288" i="14"/>
  <c r="F288" i="14"/>
  <c r="I288" i="14"/>
  <c r="J288" i="14"/>
  <c r="B288" i="14"/>
  <c r="Z114" i="14"/>
  <c r="AG114" i="14"/>
  <c r="F114" i="14"/>
  <c r="Z130" i="14"/>
  <c r="AG130" i="14"/>
  <c r="F130" i="14"/>
  <c r="I130" i="14"/>
  <c r="J130" i="14"/>
  <c r="B130" i="14"/>
  <c r="Z35" i="14"/>
  <c r="AG35" i="14"/>
  <c r="F35" i="14"/>
  <c r="I35" i="14"/>
  <c r="J35" i="14"/>
  <c r="B35" i="14"/>
  <c r="Z201" i="14"/>
  <c r="AG201" i="14"/>
  <c r="F201" i="14"/>
  <c r="I201" i="14"/>
  <c r="J201" i="14"/>
  <c r="B201" i="14"/>
  <c r="Z223" i="14"/>
  <c r="AG223" i="14"/>
  <c r="F223" i="14"/>
  <c r="I223" i="14"/>
  <c r="J173" i="14"/>
  <c r="B173" i="14"/>
  <c r="Z266" i="14"/>
  <c r="AG266" i="14"/>
  <c r="F266" i="14"/>
  <c r="I266" i="14"/>
  <c r="J266" i="14"/>
  <c r="B266" i="14"/>
  <c r="Z181" i="14"/>
  <c r="AG181" i="14"/>
  <c r="F181" i="14"/>
  <c r="I181" i="14"/>
  <c r="J181" i="14"/>
  <c r="B181" i="14"/>
  <c r="Z74" i="14"/>
  <c r="AG74" i="14"/>
  <c r="F74" i="14"/>
  <c r="I74" i="14"/>
  <c r="J74" i="14"/>
  <c r="B74" i="14"/>
  <c r="Z334" i="14"/>
  <c r="AG334" i="14"/>
  <c r="F334" i="14"/>
  <c r="I334" i="14"/>
  <c r="J334" i="14"/>
  <c r="B334" i="14"/>
  <c r="Z203" i="14"/>
  <c r="AG203" i="14"/>
  <c r="F203" i="14"/>
  <c r="I203" i="14"/>
  <c r="J203" i="14"/>
  <c r="B203" i="14"/>
  <c r="Z127" i="14"/>
  <c r="AG127" i="14"/>
  <c r="F127" i="14"/>
  <c r="I127" i="14"/>
  <c r="Z54" i="14"/>
  <c r="AG54" i="14"/>
  <c r="F54" i="14"/>
  <c r="I54" i="14"/>
  <c r="J54" i="14"/>
  <c r="B54" i="14"/>
  <c r="Z93" i="14"/>
  <c r="AG93" i="14"/>
  <c r="F93" i="14"/>
  <c r="I93" i="14"/>
  <c r="Z241" i="14"/>
  <c r="AG241" i="14"/>
  <c r="F241" i="14"/>
  <c r="Z57" i="14"/>
  <c r="AG57" i="14"/>
  <c r="F57" i="14"/>
  <c r="I311" i="14"/>
  <c r="J311" i="14"/>
  <c r="B311" i="14"/>
  <c r="Z139" i="14"/>
  <c r="AG139" i="14"/>
  <c r="F139" i="14"/>
  <c r="I139" i="14"/>
  <c r="J139" i="14"/>
  <c r="B139" i="14"/>
  <c r="Z335" i="14"/>
  <c r="AG335" i="14"/>
  <c r="F335" i="14"/>
  <c r="I335" i="14"/>
  <c r="J335" i="14"/>
  <c r="B335" i="14"/>
  <c r="Z2" i="14"/>
  <c r="AG2" i="14"/>
  <c r="F2" i="14"/>
  <c r="I2" i="14"/>
  <c r="J2" i="14"/>
  <c r="B2" i="14"/>
  <c r="Z63" i="14"/>
  <c r="AG63" i="14"/>
  <c r="F63" i="14"/>
  <c r="I63" i="14"/>
  <c r="J63" i="14"/>
  <c r="B63" i="14"/>
  <c r="Z235" i="14"/>
  <c r="AG235" i="14"/>
  <c r="F235" i="14"/>
  <c r="I235" i="14"/>
  <c r="J235" i="14"/>
  <c r="B235" i="14"/>
  <c r="Z40" i="14"/>
  <c r="AG40" i="14"/>
  <c r="F40" i="14"/>
  <c r="I40" i="14"/>
  <c r="J40" i="14"/>
  <c r="B40" i="14"/>
  <c r="Z313" i="14"/>
  <c r="AG313" i="14"/>
  <c r="F313" i="14"/>
  <c r="I313" i="14"/>
  <c r="J313" i="14"/>
  <c r="B313" i="14"/>
  <c r="Z142" i="14"/>
  <c r="AG142" i="14"/>
  <c r="F142" i="14"/>
  <c r="I142" i="14"/>
  <c r="J4" i="14"/>
  <c r="B4" i="14"/>
  <c r="Z145" i="14"/>
  <c r="AG145" i="14"/>
  <c r="F145" i="14"/>
  <c r="I145" i="14"/>
  <c r="J145" i="14"/>
  <c r="B145" i="14"/>
  <c r="Z94" i="14"/>
  <c r="AG94" i="14"/>
  <c r="F94" i="14"/>
  <c r="I94" i="14"/>
  <c r="J94" i="14"/>
  <c r="B94" i="14"/>
  <c r="Z348" i="14"/>
  <c r="AG348" i="14"/>
  <c r="F348" i="14"/>
  <c r="I348" i="14"/>
  <c r="J348" i="14"/>
  <c r="B348" i="14"/>
  <c r="Z238" i="14"/>
  <c r="AG238" i="14"/>
  <c r="F238" i="14"/>
  <c r="Z208" i="14"/>
  <c r="AG208" i="14"/>
  <c r="F208" i="14"/>
  <c r="I208" i="14"/>
  <c r="J208" i="14"/>
  <c r="B208" i="14"/>
  <c r="Z156" i="14"/>
  <c r="AG156" i="14"/>
  <c r="F156" i="14"/>
  <c r="I156" i="14"/>
  <c r="J156" i="14"/>
  <c r="B156" i="14"/>
  <c r="Z83" i="14"/>
  <c r="AG83" i="14"/>
  <c r="F83" i="14"/>
  <c r="I83" i="14"/>
  <c r="J83" i="14"/>
  <c r="B83" i="14"/>
  <c r="Z224" i="14"/>
  <c r="AG224" i="14"/>
  <c r="F224" i="14"/>
  <c r="I224" i="14"/>
  <c r="J224" i="14"/>
  <c r="B224" i="14"/>
  <c r="Z41" i="14"/>
  <c r="AG41" i="14"/>
  <c r="F41" i="14"/>
  <c r="I41" i="14"/>
  <c r="J41" i="14"/>
  <c r="B41" i="14"/>
  <c r="Z283" i="14"/>
  <c r="AG283" i="14"/>
  <c r="F283" i="14"/>
  <c r="I283" i="14"/>
  <c r="J283" i="14"/>
  <c r="B283" i="14"/>
  <c r="Z303" i="14"/>
  <c r="AG303" i="14"/>
  <c r="F303" i="14"/>
  <c r="I303" i="14"/>
  <c r="Z195" i="14"/>
  <c r="AG195" i="14"/>
  <c r="F195" i="14"/>
  <c r="I195" i="14"/>
  <c r="J195" i="14"/>
  <c r="B195" i="14"/>
  <c r="Z69" i="14"/>
  <c r="AG69" i="14"/>
  <c r="F69" i="14"/>
  <c r="I69" i="14"/>
  <c r="J69" i="14"/>
  <c r="B69" i="14"/>
  <c r="Z27" i="14"/>
  <c r="AG27" i="14"/>
  <c r="F27" i="14"/>
  <c r="I27" i="14"/>
  <c r="J27" i="14"/>
  <c r="B27" i="14"/>
  <c r="Z100" i="14"/>
  <c r="AG100" i="14"/>
  <c r="F100" i="14"/>
  <c r="I100" i="14"/>
  <c r="J100" i="14"/>
  <c r="B100" i="14"/>
  <c r="Z73" i="14"/>
  <c r="AG73" i="14"/>
  <c r="F73" i="14"/>
  <c r="I73" i="14"/>
  <c r="J73" i="14"/>
  <c r="B73" i="14"/>
  <c r="Z211" i="14"/>
  <c r="AG211" i="14"/>
  <c r="F211" i="14"/>
  <c r="I211" i="14"/>
  <c r="J211" i="14"/>
  <c r="B211" i="14"/>
  <c r="Z183" i="14"/>
  <c r="AG183" i="14"/>
  <c r="F183" i="14"/>
  <c r="I183" i="14"/>
  <c r="J183" i="14"/>
  <c r="B183" i="14"/>
  <c r="Z110" i="14"/>
  <c r="AG110" i="14"/>
  <c r="F110" i="14"/>
  <c r="I110" i="14"/>
  <c r="J110" i="14"/>
  <c r="B110" i="14"/>
  <c r="Z148" i="14"/>
  <c r="AG148" i="14"/>
  <c r="F148" i="14"/>
  <c r="I29" i="14"/>
  <c r="J29" i="14"/>
  <c r="B29" i="14"/>
  <c r="Z75" i="14"/>
  <c r="AG75" i="14"/>
  <c r="F75" i="14"/>
  <c r="I75" i="14"/>
  <c r="J75" i="14"/>
  <c r="B75" i="14"/>
  <c r="Z342" i="14"/>
  <c r="AG342" i="14"/>
  <c r="F342" i="14"/>
  <c r="I342" i="14"/>
  <c r="J342" i="14"/>
  <c r="B342" i="14"/>
  <c r="Z138" i="14"/>
  <c r="AG138" i="14"/>
  <c r="F138" i="14"/>
  <c r="I138" i="14"/>
  <c r="J138" i="14"/>
  <c r="B138" i="14"/>
  <c r="Z291" i="14"/>
  <c r="AG291" i="14"/>
  <c r="F291" i="14"/>
  <c r="Z230" i="14"/>
  <c r="AG230" i="14"/>
  <c r="F230" i="14"/>
  <c r="I230" i="14"/>
  <c r="J230" i="14"/>
  <c r="B230" i="14"/>
  <c r="Z79" i="14"/>
  <c r="AG79" i="14"/>
  <c r="F79" i="14"/>
  <c r="I79" i="14"/>
  <c r="J79" i="14"/>
  <c r="B79" i="14"/>
  <c r="Z97" i="14"/>
  <c r="AG97" i="14"/>
  <c r="F97" i="14"/>
  <c r="I97" i="14"/>
  <c r="J97" i="14"/>
  <c r="B97" i="14"/>
  <c r="Z249" i="14"/>
  <c r="AG249" i="14"/>
  <c r="F249" i="14"/>
  <c r="I249" i="14"/>
  <c r="J249" i="14"/>
  <c r="B249" i="14"/>
  <c r="Z311" i="14"/>
  <c r="AG311" i="14"/>
  <c r="F311" i="14"/>
  <c r="I298" i="14"/>
  <c r="J298" i="14"/>
  <c r="B298" i="14"/>
  <c r="Z19" i="14"/>
  <c r="AG19" i="14"/>
  <c r="F19" i="14"/>
  <c r="I19" i="14"/>
  <c r="J19" i="14"/>
  <c r="B19" i="14"/>
  <c r="Z159" i="14"/>
  <c r="AG159" i="14"/>
  <c r="F159" i="14"/>
  <c r="I159" i="14"/>
  <c r="J159" i="14"/>
  <c r="B159" i="14"/>
  <c r="Z330" i="14"/>
  <c r="AG330" i="14"/>
  <c r="F330" i="14"/>
  <c r="I330" i="14"/>
  <c r="J330" i="14"/>
  <c r="B330" i="14"/>
  <c r="Z86" i="14"/>
  <c r="AG86" i="14"/>
  <c r="F86" i="14"/>
  <c r="I86" i="14"/>
  <c r="J86" i="14"/>
  <c r="B86" i="14"/>
  <c r="Z29" i="14"/>
  <c r="AG29" i="14"/>
  <c r="F29" i="14"/>
  <c r="Z173" i="14"/>
  <c r="AG173" i="14"/>
  <c r="F173" i="14"/>
  <c r="I173" i="14"/>
  <c r="B174" i="14"/>
  <c r="Z298" i="14"/>
  <c r="AG298" i="14"/>
  <c r="F298" i="14"/>
  <c r="I45" i="14"/>
  <c r="J45" i="14"/>
  <c r="B45" i="14"/>
  <c r="Z184" i="14"/>
  <c r="AG184" i="14"/>
  <c r="F184" i="14"/>
  <c r="I184" i="14"/>
  <c r="J184" i="14"/>
  <c r="B184" i="14"/>
  <c r="Z340" i="14"/>
  <c r="AG340" i="14"/>
  <c r="F340" i="14"/>
  <c r="I340" i="14"/>
  <c r="J340" i="14"/>
  <c r="B340" i="14"/>
  <c r="Z64" i="14"/>
  <c r="AG64" i="14"/>
  <c r="F64" i="14"/>
  <c r="I64" i="14"/>
  <c r="J64" i="14"/>
  <c r="B64" i="14"/>
  <c r="Z120" i="14"/>
  <c r="AG120" i="14"/>
  <c r="F120" i="14"/>
  <c r="I120" i="14"/>
  <c r="J120" i="14"/>
  <c r="I257" i="14"/>
  <c r="J257" i="14"/>
  <c r="B257" i="14"/>
  <c r="Z263" i="14"/>
  <c r="AG263" i="14"/>
  <c r="F263" i="14"/>
  <c r="I263" i="14"/>
  <c r="J263" i="14"/>
  <c r="B263" i="14"/>
  <c r="Z163" i="14"/>
  <c r="AG163" i="14"/>
  <c r="F163" i="14"/>
  <c r="I163" i="14"/>
  <c r="J163" i="14"/>
  <c r="B163" i="14"/>
  <c r="Z34" i="14"/>
  <c r="AG34" i="14"/>
  <c r="F34" i="14"/>
  <c r="I34" i="14"/>
  <c r="J34" i="14"/>
  <c r="B34" i="14"/>
  <c r="Z248" i="14"/>
  <c r="AG248" i="14"/>
  <c r="F248" i="14"/>
  <c r="I248" i="14"/>
  <c r="J248" i="14"/>
  <c r="B248" i="14"/>
  <c r="Z187" i="14"/>
  <c r="AG187" i="14"/>
  <c r="F187" i="14"/>
  <c r="I187" i="14"/>
  <c r="J187" i="14"/>
  <c r="B187" i="14"/>
  <c r="Z277" i="14"/>
  <c r="AG277" i="14"/>
  <c r="F277" i="14"/>
  <c r="I277" i="14"/>
  <c r="J277" i="14"/>
  <c r="B277" i="14"/>
  <c r="Z116" i="14"/>
  <c r="AG116" i="14"/>
  <c r="F116" i="14"/>
  <c r="I116" i="14"/>
  <c r="J116" i="14"/>
  <c r="B116" i="14"/>
  <c r="Z131" i="14"/>
  <c r="AG131" i="14"/>
  <c r="F131" i="14"/>
  <c r="I131" i="14"/>
  <c r="J131" i="14"/>
  <c r="B131" i="14"/>
  <c r="Z77" i="14"/>
  <c r="AG77" i="14"/>
  <c r="F77" i="14"/>
  <c r="I77" i="14"/>
  <c r="J77" i="14"/>
  <c r="B77" i="14"/>
  <c r="Z44" i="14"/>
  <c r="AG44" i="14"/>
  <c r="F44" i="14"/>
  <c r="I44" i="14"/>
  <c r="J44" i="14"/>
  <c r="B44" i="14"/>
  <c r="Z180" i="14"/>
  <c r="AG180" i="14"/>
  <c r="F180" i="14"/>
  <c r="I180" i="14"/>
  <c r="J180" i="14"/>
  <c r="B180" i="14"/>
  <c r="Z42" i="14"/>
  <c r="AG42" i="14"/>
  <c r="F42" i="14"/>
  <c r="I42" i="14"/>
  <c r="J42" i="14"/>
  <c r="B42" i="14"/>
  <c r="Z192" i="14"/>
  <c r="AG192" i="14"/>
  <c r="F192" i="14"/>
  <c r="I192" i="14"/>
  <c r="J192" i="14"/>
  <c r="B192" i="14"/>
  <c r="Z15" i="14"/>
  <c r="AG15" i="14"/>
  <c r="F15" i="14"/>
  <c r="I15" i="14"/>
  <c r="J15" i="14"/>
  <c r="B15" i="14"/>
  <c r="Z229" i="14"/>
  <c r="AG229" i="14"/>
  <c r="F229" i="14"/>
  <c r="I229" i="14"/>
  <c r="J229" i="14"/>
  <c r="B229" i="14"/>
  <c r="Z304" i="14"/>
  <c r="AG304" i="14"/>
  <c r="F304" i="14"/>
  <c r="I304" i="14"/>
  <c r="J304" i="14"/>
  <c r="B304" i="14"/>
  <c r="Z118" i="14"/>
  <c r="AG118" i="14"/>
  <c r="F118" i="14"/>
  <c r="I118" i="14"/>
  <c r="J118" i="14"/>
  <c r="B118" i="14"/>
  <c r="Z306" i="14"/>
  <c r="AG306" i="14"/>
  <c r="F306" i="14"/>
  <c r="I306" i="14"/>
  <c r="J306" i="14"/>
  <c r="B306" i="14"/>
  <c r="Z132" i="14"/>
  <c r="AG132" i="14"/>
  <c r="F132" i="14"/>
  <c r="I132" i="14"/>
  <c r="J132" i="14"/>
  <c r="B132" i="14"/>
  <c r="Z227" i="14"/>
  <c r="AG227" i="14"/>
  <c r="F227" i="14"/>
  <c r="I227" i="14"/>
  <c r="J227" i="14"/>
  <c r="B227" i="14"/>
  <c r="Z198" i="14"/>
  <c r="AG198" i="14"/>
  <c r="F198" i="14"/>
  <c r="I198" i="14"/>
  <c r="J198" i="14"/>
  <c r="B198" i="14"/>
  <c r="Z76" i="14"/>
  <c r="AG76" i="14"/>
  <c r="F76" i="14"/>
  <c r="I76" i="14"/>
  <c r="J76" i="14"/>
  <c r="B76" i="14"/>
  <c r="Z4" i="14"/>
  <c r="AG4" i="14"/>
  <c r="F4" i="14"/>
  <c r="I4" i="14"/>
  <c r="Z329" i="14"/>
  <c r="AG329" i="14"/>
  <c r="F329" i="14"/>
  <c r="I329" i="14"/>
  <c r="J329" i="14"/>
  <c r="B329" i="14"/>
  <c r="Z126" i="14"/>
  <c r="AG126" i="14"/>
  <c r="F126" i="14"/>
  <c r="I126" i="14"/>
  <c r="J126" i="14"/>
  <c r="B126" i="14"/>
  <c r="Z3" i="14"/>
  <c r="AG3" i="14"/>
  <c r="F3" i="14"/>
  <c r="I3" i="14"/>
  <c r="J3" i="14"/>
  <c r="B3" i="14"/>
  <c r="Z31" i="14"/>
  <c r="AG31" i="14"/>
  <c r="F31" i="14"/>
  <c r="I31" i="14"/>
  <c r="J31" i="14"/>
  <c r="B31" i="14"/>
  <c r="Z72" i="14"/>
  <c r="AG72" i="14"/>
  <c r="F72" i="14"/>
  <c r="I72" i="14"/>
  <c r="J72" i="14"/>
  <c r="B72" i="14"/>
  <c r="Z70" i="14"/>
  <c r="AG70" i="14"/>
  <c r="F70" i="14"/>
  <c r="I70" i="14"/>
  <c r="J70" i="14"/>
  <c r="B70" i="14"/>
  <c r="Z232" i="14"/>
  <c r="AG232" i="14"/>
  <c r="F232" i="14"/>
  <c r="I232" i="14"/>
  <c r="J232" i="14"/>
  <c r="B232" i="14"/>
  <c r="Z36" i="14"/>
  <c r="AG36" i="14"/>
  <c r="F36" i="14"/>
  <c r="I36" i="14"/>
  <c r="J36" i="14"/>
  <c r="B36" i="14"/>
  <c r="Z119" i="14"/>
  <c r="AG119" i="14"/>
  <c r="F119" i="14"/>
  <c r="I119" i="14"/>
  <c r="J119" i="14"/>
  <c r="B119" i="14"/>
  <c r="Z122" i="14"/>
  <c r="AG122" i="14"/>
  <c r="F122" i="14"/>
  <c r="I122" i="14"/>
  <c r="J122" i="14"/>
  <c r="B122" i="14"/>
  <c r="Z143" i="14"/>
  <c r="AG143" i="14"/>
  <c r="F143" i="14"/>
  <c r="I143" i="14"/>
  <c r="J143" i="14"/>
  <c r="B143" i="14"/>
  <c r="Z174" i="14"/>
  <c r="AG174" i="14"/>
  <c r="F174" i="14"/>
  <c r="I174" i="14"/>
  <c r="J174" i="14"/>
  <c r="Z260" i="14"/>
  <c r="AG260" i="14"/>
  <c r="F260" i="14"/>
  <c r="I260" i="14"/>
  <c r="J260" i="14"/>
  <c r="B260" i="14"/>
  <c r="Z265" i="14"/>
  <c r="AG265" i="14"/>
  <c r="F265" i="14"/>
  <c r="I265" i="14"/>
  <c r="J265" i="14"/>
  <c r="B265" i="14"/>
  <c r="Z231" i="14"/>
  <c r="AG231" i="14"/>
  <c r="F231" i="14"/>
  <c r="I231" i="14"/>
  <c r="J231" i="14"/>
  <c r="B231" i="14"/>
  <c r="Z8" i="14"/>
  <c r="AG8" i="14"/>
  <c r="F8" i="14"/>
  <c r="I8" i="14"/>
  <c r="J8" i="14"/>
  <c r="B8" i="14"/>
  <c r="Z6" i="14"/>
  <c r="AG6" i="14"/>
  <c r="F6" i="14"/>
  <c r="I6" i="14"/>
  <c r="J6" i="14"/>
  <c r="B6" i="14"/>
  <c r="Z46" i="14"/>
  <c r="AG46" i="14"/>
  <c r="F46" i="14"/>
  <c r="I46" i="14"/>
  <c r="J46" i="14"/>
  <c r="B46" i="14"/>
  <c r="Z20" i="14"/>
  <c r="AG20" i="14"/>
  <c r="F20" i="14"/>
  <c r="I20" i="14"/>
  <c r="J20" i="14"/>
  <c r="B20" i="14"/>
  <c r="Z243" i="14"/>
  <c r="AG243" i="14"/>
  <c r="F243" i="14"/>
  <c r="I243" i="14"/>
  <c r="J243" i="14"/>
  <c r="B243" i="14"/>
  <c r="Z270" i="14"/>
  <c r="AG270" i="14"/>
  <c r="F270" i="14"/>
  <c r="I270" i="14"/>
  <c r="J270" i="14"/>
  <c r="B270" i="14"/>
  <c r="Z81" i="14"/>
  <c r="AG81" i="14"/>
  <c r="F81" i="14"/>
  <c r="I81" i="14"/>
  <c r="J81" i="14"/>
  <c r="B81" i="14"/>
  <c r="Z115" i="14"/>
  <c r="AG115" i="14"/>
  <c r="F115" i="14"/>
  <c r="I115" i="14"/>
  <c r="J115" i="14"/>
  <c r="B115" i="14"/>
  <c r="Z24" i="14"/>
  <c r="AG24" i="14"/>
  <c r="F24" i="14"/>
  <c r="I24" i="14"/>
  <c r="J24" i="14"/>
  <c r="B24" i="14"/>
  <c r="Z92" i="14"/>
  <c r="AG92" i="14"/>
  <c r="F92" i="14"/>
  <c r="I92" i="14"/>
  <c r="J92" i="14"/>
  <c r="B92" i="14"/>
  <c r="Z107" i="14"/>
  <c r="AG107" i="14"/>
  <c r="F107" i="14"/>
  <c r="I107" i="14"/>
  <c r="J107" i="14"/>
  <c r="B107" i="14"/>
  <c r="Z96" i="14"/>
  <c r="AG96" i="14"/>
  <c r="F96" i="14"/>
  <c r="I96" i="14"/>
  <c r="J96" i="14"/>
  <c r="B96" i="14"/>
  <c r="Z45" i="14"/>
  <c r="AG45" i="14"/>
  <c r="F45" i="14"/>
  <c r="Z199" i="14"/>
  <c r="AG199" i="14"/>
  <c r="F199" i="14"/>
  <c r="I199" i="14"/>
  <c r="J199" i="14"/>
  <c r="B199" i="14"/>
  <c r="Z271" i="14"/>
  <c r="AG271" i="14"/>
  <c r="F271" i="14"/>
  <c r="I271" i="14"/>
  <c r="J271" i="14"/>
  <c r="B271" i="14"/>
  <c r="Z59" i="14"/>
  <c r="AG59" i="14"/>
  <c r="F59" i="14"/>
  <c r="I59" i="14"/>
  <c r="J59" i="14"/>
  <c r="B59" i="14"/>
  <c r="Z16" i="14"/>
  <c r="AG16" i="14"/>
  <c r="F16" i="14"/>
  <c r="I16" i="14"/>
  <c r="J16" i="14"/>
  <c r="B16" i="14"/>
  <c r="Z10" i="14"/>
  <c r="AG10" i="14"/>
  <c r="F10" i="14"/>
  <c r="I10" i="14"/>
  <c r="J10" i="14"/>
  <c r="B10" i="14"/>
  <c r="Z285" i="14"/>
  <c r="AG285" i="14"/>
  <c r="F285" i="14"/>
  <c r="I285" i="14"/>
  <c r="J285" i="14"/>
  <c r="B285" i="14"/>
  <c r="Z257" i="14"/>
  <c r="AG257" i="14"/>
  <c r="F257" i="14"/>
  <c r="I60" i="14"/>
  <c r="J60" i="14"/>
  <c r="B60" i="14"/>
  <c r="Z22" i="14"/>
  <c r="AG22" i="14"/>
  <c r="F22" i="14"/>
  <c r="I22" i="14"/>
  <c r="J22" i="14"/>
  <c r="B22" i="14"/>
  <c r="Z67" i="14"/>
  <c r="AG67" i="14"/>
  <c r="F67" i="14"/>
  <c r="I67" i="14"/>
  <c r="J67" i="14"/>
  <c r="B67" i="14"/>
  <c r="Z7" i="14"/>
  <c r="AG7" i="14"/>
  <c r="F7" i="14"/>
  <c r="I7" i="14"/>
  <c r="J7" i="14"/>
  <c r="B7" i="14"/>
  <c r="Z251" i="14"/>
  <c r="AG251" i="14"/>
  <c r="F251" i="14"/>
  <c r="I251" i="14"/>
  <c r="J251" i="14"/>
  <c r="B251" i="14"/>
  <c r="Z308" i="14"/>
  <c r="AG308" i="14"/>
  <c r="F308" i="14"/>
  <c r="I308" i="14"/>
  <c r="J308" i="14"/>
  <c r="B308" i="14"/>
  <c r="Z37" i="14"/>
  <c r="AG37" i="14"/>
  <c r="F37" i="14"/>
  <c r="I37" i="14"/>
  <c r="J37" i="14"/>
  <c r="B37" i="14"/>
  <c r="Z17" i="14"/>
  <c r="AG17" i="14"/>
  <c r="F17" i="14"/>
  <c r="I17" i="14"/>
  <c r="J17" i="14"/>
  <c r="B17" i="14"/>
  <c r="Z91" i="14"/>
  <c r="AG91" i="14"/>
  <c r="F91" i="14"/>
  <c r="I91" i="14"/>
  <c r="J91" i="14"/>
  <c r="B91" i="14"/>
  <c r="Z191" i="14"/>
  <c r="AG191" i="14"/>
  <c r="F191" i="14"/>
  <c r="I191" i="14"/>
  <c r="J191" i="14"/>
  <c r="B191" i="14"/>
  <c r="Z60" i="14"/>
  <c r="AG60" i="14"/>
  <c r="F60" i="14"/>
</calcChain>
</file>

<file path=xl/sharedStrings.xml><?xml version="1.0" encoding="utf-8"?>
<sst xmlns="http://schemas.openxmlformats.org/spreadsheetml/2006/main" count="62473" uniqueCount="3801">
  <si>
    <t>Team</t>
  </si>
  <si>
    <t>Date</t>
  </si>
  <si>
    <t>Opponent</t>
  </si>
  <si>
    <t>Score</t>
  </si>
  <si>
    <t>Record</t>
  </si>
  <si>
    <t>Albany Great Danes</t>
  </si>
  <si>
    <t>0-1 (0-0)</t>
  </si>
  <si>
    <t>1-1 (0-0)</t>
  </si>
  <si>
    <t>1-2 (0-0)</t>
  </si>
  <si>
    <t>2-2 (0-0)</t>
  </si>
  <si>
    <t>2-3 (0-0)</t>
  </si>
  <si>
    <t>2-4 (0-0)</t>
  </si>
  <si>
    <t>2-5 (0-0)</t>
  </si>
  <si>
    <t>2-6 (0-0)</t>
  </si>
  <si>
    <t>3-6 (0-0)</t>
  </si>
  <si>
    <t>4-6 (0-0)</t>
  </si>
  <si>
    <t>5-6 (0-0)</t>
  </si>
  <si>
    <t>5-7 (0-0)</t>
  </si>
  <si>
    <t>6-7 (1-0)</t>
  </si>
  <si>
    <t>7-7 (2-0)</t>
  </si>
  <si>
    <t>9-7 (4-0)</t>
  </si>
  <si>
    <t>12-7 (7-0)</t>
  </si>
  <si>
    <t>15-7 (10-0)</t>
  </si>
  <si>
    <t>16-7 (11-0)</t>
  </si>
  <si>
    <t>18-8 (12-1)</t>
  </si>
  <si>
    <t>19-8 (13-1)</t>
  </si>
  <si>
    <t>21-8 (15-1)</t>
  </si>
  <si>
    <t>22-8 (15-1)</t>
  </si>
  <si>
    <t>23-8 (15-1)</t>
  </si>
  <si>
    <t>Binghamton Bearcats</t>
  </si>
  <si>
    <t>0-2 (0-0)</t>
  </si>
  <si>
    <t>1-3 (0-0)</t>
  </si>
  <si>
    <t>1-4 (0-0)</t>
  </si>
  <si>
    <t>1-5 (0-0)</t>
  </si>
  <si>
    <t>1-6 (0-0)</t>
  </si>
  <si>
    <t>1-7 (0-0)</t>
  </si>
  <si>
    <t>1-8 (0-0)</t>
  </si>
  <si>
    <t>1-9 (0-0)</t>
  </si>
  <si>
    <t>1-10 (0-0)</t>
  </si>
  <si>
    <t>1-11 (0-0)</t>
  </si>
  <si>
    <t>1-12 (0-0)</t>
  </si>
  <si>
    <t>1-14 (0-0)</t>
  </si>
  <si>
    <t>2-16 (1-2)</t>
  </si>
  <si>
    <t>2-18 (1-4)</t>
  </si>
  <si>
    <t>2-20 (1-6)</t>
  </si>
  <si>
    <t>4-20 (3-6)</t>
  </si>
  <si>
    <t>4-21 (3-7)</t>
  </si>
  <si>
    <t>4-23 (3-9)</t>
  </si>
  <si>
    <t>5-24 (4-10)</t>
  </si>
  <si>
    <t>6-25 (5-11)</t>
  </si>
  <si>
    <t>Hartford Hawks</t>
  </si>
  <si>
    <t>2-1 (0-0)</t>
  </si>
  <si>
    <t>3-1 (0-0)</t>
  </si>
  <si>
    <t>4-1 (0-0)</t>
  </si>
  <si>
    <t>5-1 (0-0)</t>
  </si>
  <si>
    <t>5-2 (0-0)</t>
  </si>
  <si>
    <t>5-4 (0-1)</t>
  </si>
  <si>
    <t>6-5 (0-1)</t>
  </si>
  <si>
    <t>7-5 (0-1)</t>
  </si>
  <si>
    <t>7-6 (0-1)</t>
  </si>
  <si>
    <t>7-7 (0-1)</t>
  </si>
  <si>
    <t>8-7 (1-1)</t>
  </si>
  <si>
    <t>9-7 (2-1)</t>
  </si>
  <si>
    <t>10-7 (3-1)</t>
  </si>
  <si>
    <t>11-7 (4-1)</t>
  </si>
  <si>
    <t>11-8 (4-2)</t>
  </si>
  <si>
    <t>11-9 (4-3)</t>
  </si>
  <si>
    <t>11-10 (4-4)</t>
  </si>
  <si>
    <t>11-11 (4-5)</t>
  </si>
  <si>
    <t>12-11 (5-5)</t>
  </si>
  <si>
    <t>12-12 (5-6)</t>
  </si>
  <si>
    <t>13-13 (6-7)</t>
  </si>
  <si>
    <t>13-14 (6-8)</t>
  </si>
  <si>
    <t>14-15 (7-9)</t>
  </si>
  <si>
    <t>14-16 (7-9)</t>
  </si>
  <si>
    <t>Maine Black Bears</t>
  </si>
  <si>
    <t>0-3 (0-0)</t>
  </si>
  <si>
    <t>0-4 (0-0)</t>
  </si>
  <si>
    <t>0-5 (0-0)</t>
  </si>
  <si>
    <t>1-12 (0-1)</t>
  </si>
  <si>
    <t>1-13 (0-2)</t>
  </si>
  <si>
    <t>1-15 (0-4)</t>
  </si>
  <si>
    <t>1-16 (0-5)</t>
  </si>
  <si>
    <t>1-17 (0-5)</t>
  </si>
  <si>
    <t>1-18 (0-6)</t>
  </si>
  <si>
    <t>2-18 (1-6)</t>
  </si>
  <si>
    <t>2-19 (1-7)</t>
  </si>
  <si>
    <t>2-20 (1-8)</t>
  </si>
  <si>
    <t>3-21 (2-9)</t>
  </si>
  <si>
    <t>3-25 (2-13)</t>
  </si>
  <si>
    <t>New Hampshire Wildcats</t>
  </si>
  <si>
    <t>3-2 (0-0)</t>
  </si>
  <si>
    <t>4-2 (0-0)</t>
  </si>
  <si>
    <t>5-3 (0-0)</t>
  </si>
  <si>
    <t>6-3 (0-0)</t>
  </si>
  <si>
    <t>6-4 (0-0)</t>
  </si>
  <si>
    <t>6-5 (0-0)</t>
  </si>
  <si>
    <t>6-6 (0-0)</t>
  </si>
  <si>
    <t>6-7 (0-1)</t>
  </si>
  <si>
    <t>6-8 (0-2)</t>
  </si>
  <si>
    <t>7-8 (0-2)</t>
  </si>
  <si>
    <t>8-8 (1-2)</t>
  </si>
  <si>
    <t>8-9 (1-3)</t>
  </si>
  <si>
    <t>9-9 (2-3)</t>
  </si>
  <si>
    <t>10-9 (3-3)</t>
  </si>
  <si>
    <t>12-9 (5-3)</t>
  </si>
  <si>
    <t>13-9 (6-3)</t>
  </si>
  <si>
    <t>13-10 (6-4)</t>
  </si>
  <si>
    <t>14-10 (7-4)</t>
  </si>
  <si>
    <t>16-10 (9-4)</t>
  </si>
  <si>
    <t>17-11 (10-5)</t>
  </si>
  <si>
    <t>18-11 (11-5)</t>
  </si>
  <si>
    <t>19-11 (11-5)</t>
  </si>
  <si>
    <t>19-12 (11-5)</t>
  </si>
  <si>
    <t>Stony Brook Seawolves</t>
  </si>
  <si>
    <t>1-0 (0-0)</t>
  </si>
  <si>
    <t>5-4 (0-0)</t>
  </si>
  <si>
    <t>5-5 (0-0)</t>
  </si>
  <si>
    <t>7-6 (0-0)</t>
  </si>
  <si>
    <t>8-6 (0-0)</t>
  </si>
  <si>
    <t>9-6 (1-0)</t>
  </si>
  <si>
    <t>11-7 (2-1)</t>
  </si>
  <si>
    <t>12-8 (3-2)</t>
  </si>
  <si>
    <t>15-8 (6-2)</t>
  </si>
  <si>
    <t>15-10 (6-4)</t>
  </si>
  <si>
    <t>17-10 (8-4)</t>
  </si>
  <si>
    <t>19-10 (10-4)</t>
  </si>
  <si>
    <t>20-10 (11-4)</t>
  </si>
  <si>
    <t>22-10 (12-4)</t>
  </si>
  <si>
    <t>UMass Lowell River Hawks</t>
  </si>
  <si>
    <t>6-2 (0-0)</t>
  </si>
  <si>
    <t>7-6 (1-0)</t>
  </si>
  <si>
    <t>7-7 (1-0)</t>
  </si>
  <si>
    <t>8-7 (2-0)</t>
  </si>
  <si>
    <t>8-8 (2-1)</t>
  </si>
  <si>
    <t>9-8 (3-1)</t>
  </si>
  <si>
    <t>9-9 (3-2)</t>
  </si>
  <si>
    <t>9-10 (3-3)</t>
  </si>
  <si>
    <t>9-11 (3-4)</t>
  </si>
  <si>
    <t>9-12 (3-5)</t>
  </si>
  <si>
    <t>10-13 (4-6)</t>
  </si>
  <si>
    <t>10-14 (4-7)</t>
  </si>
  <si>
    <t>10-15 (4-8)</t>
  </si>
  <si>
    <t>11-15 (5-8)</t>
  </si>
  <si>
    <t>12-15 (6-8)</t>
  </si>
  <si>
    <t>12-16 (6-9)</t>
  </si>
  <si>
    <t>12-17 (6-10)</t>
  </si>
  <si>
    <t>UMBC Retrievers</t>
  </si>
  <si>
    <t>0-6 (0-0)</t>
  </si>
  <si>
    <t>0-7 (0-0)</t>
  </si>
  <si>
    <t>0-8 (0-0)</t>
  </si>
  <si>
    <t>2-9 (0-0)</t>
  </si>
  <si>
    <t>2-10 (0-0)</t>
  </si>
  <si>
    <t>2-11 (0-0)</t>
  </si>
  <si>
    <t>2-12 (0-1)</t>
  </si>
  <si>
    <t>2-13 (0-2)</t>
  </si>
  <si>
    <t>2-14 (0-3)</t>
  </si>
  <si>
    <t>2-15 (0-4)</t>
  </si>
  <si>
    <t>2-16 (0-5)</t>
  </si>
  <si>
    <t>3-18 (1-7)</t>
  </si>
  <si>
    <t>3-21 (1-10)</t>
  </si>
  <si>
    <t>3-22 (1-11)</t>
  </si>
  <si>
    <t>4-23 (2-12)</t>
  </si>
  <si>
    <t>4-24 (2-13)</t>
  </si>
  <si>
    <t>Vermont Catamounts</t>
  </si>
  <si>
    <t>3-3 (0-0)</t>
  </si>
  <si>
    <t>4-3 (1-0)</t>
  </si>
  <si>
    <t>4-4 (1-0)</t>
  </si>
  <si>
    <t>5-4 (1-0)</t>
  </si>
  <si>
    <t>5-5 (1-0)</t>
  </si>
  <si>
    <t>5-7 (1-0)</t>
  </si>
  <si>
    <t>5-8 (1-0)</t>
  </si>
  <si>
    <t>6-8 (2-0)</t>
  </si>
  <si>
    <t>7-8 (3-0)</t>
  </si>
  <si>
    <t>8-8 (3-0)</t>
  </si>
  <si>
    <t>10-8 (5-0)</t>
  </si>
  <si>
    <t>10-9 (5-1)</t>
  </si>
  <si>
    <t>11-9 (6-1)</t>
  </si>
  <si>
    <t>11-10 (6-2)</t>
  </si>
  <si>
    <t>12-10 (7-2)</t>
  </si>
  <si>
    <t>13-10 (8-2)</t>
  </si>
  <si>
    <t>15-10 (10-2)</t>
  </si>
  <si>
    <t>16-10 (11-2)</t>
  </si>
  <si>
    <t>17-11 (12-3)</t>
  </si>
  <si>
    <t>17-12 (12-4)</t>
  </si>
  <si>
    <t>18-12 (12-4)</t>
  </si>
  <si>
    <t>18-13 (12-4)</t>
  </si>
  <si>
    <t>Cincinnati Bearcats</t>
  </si>
  <si>
    <t>2-0 (0-0)</t>
  </si>
  <si>
    <t>3-0 (0-0)</t>
  </si>
  <si>
    <t>4-0 (0-0)</t>
  </si>
  <si>
    <t>5-0 (0-0)</t>
  </si>
  <si>
    <t>6-1 (0-0)</t>
  </si>
  <si>
    <t>7-2 (0-0)</t>
  </si>
  <si>
    <t>7-3 (0-0)</t>
  </si>
  <si>
    <t>8-3 (0-0)</t>
  </si>
  <si>
    <t>9-3 (0-0)</t>
  </si>
  <si>
    <t>10-3 (1-0)</t>
  </si>
  <si>
    <t>11-3 (2-0)</t>
  </si>
  <si>
    <t>11-4 (2-1)</t>
  </si>
  <si>
    <t>11-5 (2-2)</t>
  </si>
  <si>
    <t>12-5 (3-2)</t>
  </si>
  <si>
    <t>13-5 (4-2)</t>
  </si>
  <si>
    <t>14-5 (5-2)</t>
  </si>
  <si>
    <t>15-5 (6-2)</t>
  </si>
  <si>
    <t>15-6 (6-3)</t>
  </si>
  <si>
    <t>17-6 (8-3)</t>
  </si>
  <si>
    <t>17-7 (8-4)</t>
  </si>
  <si>
    <t>17-8 (8-5)</t>
  </si>
  <si>
    <t>17-9 (8-5)</t>
  </si>
  <si>
    <t>19-9 (10-5)</t>
  </si>
  <si>
    <t>20-9 (11-5)</t>
  </si>
  <si>
    <t>22-9 (13-5)</t>
  </si>
  <si>
    <t>Connecticut Huskies</t>
  </si>
  <si>
    <t>4-3 (0-0)</t>
  </si>
  <si>
    <t>4-4 (0-0)</t>
  </si>
  <si>
    <t>8-5 (1-1)</t>
  </si>
  <si>
    <t>9-5 (2-1)</t>
  </si>
  <si>
    <t>9-7 (2-2)</t>
  </si>
  <si>
    <t>10-7 (3-2)</t>
  </si>
  <si>
    <t>11-7 (4-2)</t>
  </si>
  <si>
    <t>11-9 (4-4)</t>
  </si>
  <si>
    <t>12-9 (5-4)</t>
  </si>
  <si>
    <t>14-9 (7-4)</t>
  </si>
  <si>
    <t>14-10 (7-5)</t>
  </si>
  <si>
    <t>15-11 (8-6)</t>
  </si>
  <si>
    <t>17-11 (10-6)</t>
  </si>
  <si>
    <t>17-12 (10-7)</t>
  </si>
  <si>
    <t>East Carolina Pirates</t>
  </si>
  <si>
    <t>4-5 (0-0)</t>
  </si>
  <si>
    <t>7-9 (0-3)</t>
  </si>
  <si>
    <t>8-11 (1-5)</t>
  </si>
  <si>
    <t>9-12 (2-6)</t>
  </si>
  <si>
    <t>9-13 (2-7)</t>
  </si>
  <si>
    <t>10-13 (3-7)</t>
  </si>
  <si>
    <t>11-13 (4-7)</t>
  </si>
  <si>
    <t>11-14 (4-8)</t>
  </si>
  <si>
    <t>11-15 (4-9)</t>
  </si>
  <si>
    <t>12-15 (5-9)</t>
  </si>
  <si>
    <t>12-16 (5-10)</t>
  </si>
  <si>
    <t>13-16 (6-10)</t>
  </si>
  <si>
    <t>13-17 (6-11)</t>
  </si>
  <si>
    <t>13-18 (6-12)</t>
  </si>
  <si>
    <t>Houston Cougars</t>
  </si>
  <si>
    <t>7-4 (0-0)</t>
  </si>
  <si>
    <t>7-6 (0-2)</t>
  </si>
  <si>
    <t>7-7 (0-3)</t>
  </si>
  <si>
    <t>7-8 (0-4)</t>
  </si>
  <si>
    <t>7-10 (0-6)</t>
  </si>
  <si>
    <t>8-12 (0-8)</t>
  </si>
  <si>
    <t>9-12 (1-8)</t>
  </si>
  <si>
    <t>9-13 (1-9)</t>
  </si>
  <si>
    <t>9-14 (1-10)</t>
  </si>
  <si>
    <t>9-15 (1-11)</t>
  </si>
  <si>
    <t>9-17 (1-13)</t>
  </si>
  <si>
    <t>10-18 (2-14)</t>
  </si>
  <si>
    <t>11-18 (3-14)</t>
  </si>
  <si>
    <t>12-18 (4-14)</t>
  </si>
  <si>
    <t>Memphis Tigers</t>
  </si>
  <si>
    <t>3-4 (0-0)</t>
  </si>
  <si>
    <t>8-4 (1-0)</t>
  </si>
  <si>
    <t>8-6 (1-2)</t>
  </si>
  <si>
    <t>10-6 (3-2)</t>
  </si>
  <si>
    <t>11-6 (4-2)</t>
  </si>
  <si>
    <t>12-7 (5-3)</t>
  </si>
  <si>
    <t>13-7 (6-3)</t>
  </si>
  <si>
    <t>13-8 (6-3)</t>
  </si>
  <si>
    <t>14-8 (6-3)</t>
  </si>
  <si>
    <t>14-9 (6-4)</t>
  </si>
  <si>
    <t>15-10 (7-5)</t>
  </si>
  <si>
    <t>16-10 (8-5)</t>
  </si>
  <si>
    <t>17-10 (9-5)</t>
  </si>
  <si>
    <t>17-11 (9-6)</t>
  </si>
  <si>
    <t>17-12 (9-7)</t>
  </si>
  <si>
    <t>18-12 (10-7)</t>
  </si>
  <si>
    <t>18-13 (10-8)</t>
  </si>
  <si>
    <t>SMU Mustangs</t>
  </si>
  <si>
    <t>10-4 (1-1)</t>
  </si>
  <si>
    <t>12-4 (3-1)</t>
  </si>
  <si>
    <t>13-4 (4-1)</t>
  </si>
  <si>
    <t>14-4 (5-1)</t>
  </si>
  <si>
    <t>16-4 (7-1)</t>
  </si>
  <si>
    <t>18-4 (9-1)</t>
  </si>
  <si>
    <t>18-5 (9-2)</t>
  </si>
  <si>
    <t>21-5 (12-2)</t>
  </si>
  <si>
    <t>22-5 (13-2)</t>
  </si>
  <si>
    <t>24-6 (15-3)</t>
  </si>
  <si>
    <t>South Florida Bulls</t>
  </si>
  <si>
    <t>6-7 (0-0)</t>
  </si>
  <si>
    <t>6-8 (0-1)</t>
  </si>
  <si>
    <t>7-8 (1-1)</t>
  </si>
  <si>
    <t>7-9 (1-2)</t>
  </si>
  <si>
    <t>7-10 (1-3)</t>
  </si>
  <si>
    <t>7-11 (1-4)</t>
  </si>
  <si>
    <t>7-12 (1-5)</t>
  </si>
  <si>
    <t>7-13 (1-6)</t>
  </si>
  <si>
    <t>7-14 (1-7)</t>
  </si>
  <si>
    <t>7-16 (1-9)</t>
  </si>
  <si>
    <t>7-18 (1-11)</t>
  </si>
  <si>
    <t>7-19 (1-12)</t>
  </si>
  <si>
    <t>8-19 (2-12)</t>
  </si>
  <si>
    <t>8-20 (2-13)</t>
  </si>
  <si>
    <t>9-21 (3-14)</t>
  </si>
  <si>
    <t>9-22 (3-15)</t>
  </si>
  <si>
    <t>Temple Owls</t>
  </si>
  <si>
    <t>8-4 (0-0)</t>
  </si>
  <si>
    <t>9-4 (0-0)</t>
  </si>
  <si>
    <t>10-4 (1-0)</t>
  </si>
  <si>
    <t>11-4 (2-0)</t>
  </si>
  <si>
    <t>12-4 (3-0)</t>
  </si>
  <si>
    <t>12-5 (3-1)</t>
  </si>
  <si>
    <t>12-6 (3-2)</t>
  </si>
  <si>
    <t>12-7 (3-3)</t>
  </si>
  <si>
    <t>13-7 (4-3)</t>
  </si>
  <si>
    <t>14-7 (5-3)</t>
  </si>
  <si>
    <t>15-7 (6-3)</t>
  </si>
  <si>
    <t>16-7 (7-3)</t>
  </si>
  <si>
    <t>17-7 (8-3)</t>
  </si>
  <si>
    <t>18-7 (9-3)</t>
  </si>
  <si>
    <t>19-7 (10-3)</t>
  </si>
  <si>
    <t>19-8 (10-4)</t>
  </si>
  <si>
    <t>Tulane Green Wave</t>
  </si>
  <si>
    <t>7-1 (0-0)</t>
  </si>
  <si>
    <t>8-1 (0-0)</t>
  </si>
  <si>
    <t>9-1 (0-0)</t>
  </si>
  <si>
    <t>9-2 (0-0)</t>
  </si>
  <si>
    <t>13-6 (4-3)</t>
  </si>
  <si>
    <t>13-7 (4-4)</t>
  </si>
  <si>
    <t>13-8 (4-5)</t>
  </si>
  <si>
    <t>13-10 (4-7)</t>
  </si>
  <si>
    <t>14-11 (5-8)</t>
  </si>
  <si>
    <t>14-14 (5-11)</t>
  </si>
  <si>
    <t>14-15 (5-12)</t>
  </si>
  <si>
    <t>Tulsa Golden Hurricane</t>
  </si>
  <si>
    <t>7-5 (0-0)</t>
  </si>
  <si>
    <t>8-5 (1-0)</t>
  </si>
  <si>
    <t>9-5 (2-0)</t>
  </si>
  <si>
    <t>10-5 (3-0)</t>
  </si>
  <si>
    <t>11-5 (4-0)</t>
  </si>
  <si>
    <t>13-5 (6-0)</t>
  </si>
  <si>
    <t>14-5 (7-0)</t>
  </si>
  <si>
    <t>16-5 (9-0)</t>
  </si>
  <si>
    <t>17-6 (10-1)</t>
  </si>
  <si>
    <t>18-7 (11-2)</t>
  </si>
  <si>
    <t>19-7 (12-2)</t>
  </si>
  <si>
    <t>20-7 (13-2)</t>
  </si>
  <si>
    <t>21-8 (14-3)</t>
  </si>
  <si>
    <t>UCF Knights</t>
  </si>
  <si>
    <t>8-7 (1-3)</t>
  </si>
  <si>
    <t>9-7 (2-3)</t>
  </si>
  <si>
    <t>9-10 (2-6)</t>
  </si>
  <si>
    <t>9-11 (2-7)</t>
  </si>
  <si>
    <t>10-13 (3-9)</t>
  </si>
  <si>
    <t>11-13 (4-9)</t>
  </si>
  <si>
    <t>12-13 (5-9)</t>
  </si>
  <si>
    <t>12-14 (5-10)</t>
  </si>
  <si>
    <t>12-16 (5-12)</t>
  </si>
  <si>
    <t>Davidson Wildcats</t>
  </si>
  <si>
    <t>10-2 (1-0)</t>
  </si>
  <si>
    <t>11-3 (2-1)</t>
  </si>
  <si>
    <t>13-4 (4-2)</t>
  </si>
  <si>
    <t>14-6 (5-4)</t>
  </si>
  <si>
    <t>15-6 (6-4)</t>
  </si>
  <si>
    <t>16-6 (7-4)</t>
  </si>
  <si>
    <t>19-6 (10-4)</t>
  </si>
  <si>
    <t>21-6 (12-4)</t>
  </si>
  <si>
    <t>22-6 (13-4)</t>
  </si>
  <si>
    <t>Dayton Flyers</t>
  </si>
  <si>
    <t>8-2 (0-0)</t>
  </si>
  <si>
    <t>10-2 (0-0)</t>
  </si>
  <si>
    <t>11-2 (1-0)</t>
  </si>
  <si>
    <t>12-2 (2-0)</t>
  </si>
  <si>
    <t>13-2 (3-0)</t>
  </si>
  <si>
    <t>14-2 (4-0)</t>
  </si>
  <si>
    <t>15-2 (5-0)</t>
  </si>
  <si>
    <t>15-3 (5-1)</t>
  </si>
  <si>
    <t>16-3 (6-1)</t>
  </si>
  <si>
    <t>16-4 (6-2)</t>
  </si>
  <si>
    <t>17-4 (7-2)</t>
  </si>
  <si>
    <t>17-5 (7-3)</t>
  </si>
  <si>
    <t>19-5 (9-3)</t>
  </si>
  <si>
    <t>20-5 (10-3)</t>
  </si>
  <si>
    <t>21-6 (11-4)</t>
  </si>
  <si>
    <t>22-6 (12-4)</t>
  </si>
  <si>
    <t>23-6 (13-4)</t>
  </si>
  <si>
    <t>Duquesne Dukes</t>
  </si>
  <si>
    <t>3-5 (0-0)</t>
  </si>
  <si>
    <t>5-7 (0-1)</t>
  </si>
  <si>
    <t>6-7 (1-1)</t>
  </si>
  <si>
    <t>6-8 (1-2)</t>
  </si>
  <si>
    <t>6-10 (1-4)</t>
  </si>
  <si>
    <t>6-11 (1-5)</t>
  </si>
  <si>
    <t>6-13 (1-7)</t>
  </si>
  <si>
    <t>7-13 (2-7)</t>
  </si>
  <si>
    <t>7-14 (2-8)</t>
  </si>
  <si>
    <t>8-14 (3-8)</t>
  </si>
  <si>
    <t>8-15 (3-9)</t>
  </si>
  <si>
    <t>8-16 (3-10)</t>
  </si>
  <si>
    <t>9-16 (4-10)</t>
  </si>
  <si>
    <t>10-16 (5-10)</t>
  </si>
  <si>
    <t>11-17 (6-11)</t>
  </si>
  <si>
    <t>11-18 (6-12)</t>
  </si>
  <si>
    <t>Fordham Rams</t>
  </si>
  <si>
    <t>5-8 (0-2)</t>
  </si>
  <si>
    <t>5-9 (0-3)</t>
  </si>
  <si>
    <t>5-10 (0-4)</t>
  </si>
  <si>
    <t>5-11 (0-5)</t>
  </si>
  <si>
    <t>5-12 (0-6)</t>
  </si>
  <si>
    <t>5-13 (0-7)</t>
  </si>
  <si>
    <t>5-15 (0-9)</t>
  </si>
  <si>
    <t>6-15 (1-9)</t>
  </si>
  <si>
    <t>7-16 (2-10)</t>
  </si>
  <si>
    <t>8-17 (3-11)</t>
  </si>
  <si>
    <t>9-17 (4-11)</t>
  </si>
  <si>
    <t>9-19 (4-13)</t>
  </si>
  <si>
    <t>George Mason Patriots</t>
  </si>
  <si>
    <t>6-8 (1-1)</t>
  </si>
  <si>
    <t>6-9 (1-2)</t>
  </si>
  <si>
    <t>6-10 (1-3)</t>
  </si>
  <si>
    <t>6-12 (1-5)</t>
  </si>
  <si>
    <t>7-12 (2-5)</t>
  </si>
  <si>
    <t>7-14 (2-7)</t>
  </si>
  <si>
    <t>8-16 (3-9)</t>
  </si>
  <si>
    <t>8-17 (3-10)</t>
  </si>
  <si>
    <t>8-18 (3-11)</t>
  </si>
  <si>
    <t>9-20 (4-13)</t>
  </si>
  <si>
    <t>George Washington Colonials</t>
  </si>
  <si>
    <t>10-3 (0-0)</t>
  </si>
  <si>
    <t>11-3 (1-0)</t>
  </si>
  <si>
    <t>12-3 (2-0)</t>
  </si>
  <si>
    <t>12-4 (2-1)</t>
  </si>
  <si>
    <t>13-4 (3-1)</t>
  </si>
  <si>
    <t>14-4 (4-1)</t>
  </si>
  <si>
    <t>15-4 (5-1)</t>
  </si>
  <si>
    <t>16-4 (6-1)</t>
  </si>
  <si>
    <t>16-5 (6-2)</t>
  </si>
  <si>
    <t>16-6 (6-3)</t>
  </si>
  <si>
    <t>17-6 (7-3)</t>
  </si>
  <si>
    <t>17-7 (7-4)</t>
  </si>
  <si>
    <t>17-8 (7-5)</t>
  </si>
  <si>
    <t>17-9 (7-6)</t>
  </si>
  <si>
    <t>17-10 (7-7)</t>
  </si>
  <si>
    <t>18-10 (8-7)</t>
  </si>
  <si>
    <t>18-11 (8-8)</t>
  </si>
  <si>
    <t>19-11 (9-8)</t>
  </si>
  <si>
    <t>20-11 (10-8)</t>
  </si>
  <si>
    <t>La Salle Explorers</t>
  </si>
  <si>
    <t>8-5 (0-0)</t>
  </si>
  <si>
    <t>8-6 (0-1)</t>
  </si>
  <si>
    <t>8-7 (0-2)</t>
  </si>
  <si>
    <t>9-7 (1-2)</t>
  </si>
  <si>
    <t>9-8 (1-3)</t>
  </si>
  <si>
    <t>10-8 (2-3)</t>
  </si>
  <si>
    <t>11-9 (3-4)</t>
  </si>
  <si>
    <t>12-9 (4-4)</t>
  </si>
  <si>
    <t>13-9 (5-4)</t>
  </si>
  <si>
    <t>14-11 (6-6)</t>
  </si>
  <si>
    <t>15-11 (7-6)</t>
  </si>
  <si>
    <t>15-12 (7-7)</t>
  </si>
  <si>
    <t>15-14 (7-9)</t>
  </si>
  <si>
    <t>15-15 (7-10)</t>
  </si>
  <si>
    <t>16-15 (8-10)</t>
  </si>
  <si>
    <t>Massachusetts Minutemen</t>
  </si>
  <si>
    <t>9-8 (2-2)</t>
  </si>
  <si>
    <t>10-8 (3-2)</t>
  </si>
  <si>
    <t>14-9 (7-3)</t>
  </si>
  <si>
    <t>16-9 (9-3)</t>
  </si>
  <si>
    <t>16-12 (9-6)</t>
  </si>
  <si>
    <t>17-12 (10-6)</t>
  </si>
  <si>
    <t>17-13 (10-7)</t>
  </si>
  <si>
    <t>Rhode Island Rams</t>
  </si>
  <si>
    <t>9-3 (1-0)</t>
  </si>
  <si>
    <t>10-3 (2-0)</t>
  </si>
  <si>
    <t>11-4 (3-1)</t>
  </si>
  <si>
    <t>11-5 (3-2)</t>
  </si>
  <si>
    <t>12-5 (4-2)</t>
  </si>
  <si>
    <t>13-5 (5-2)</t>
  </si>
  <si>
    <t>15-5 (7-2)</t>
  </si>
  <si>
    <t>16-6 (8-3)</t>
  </si>
  <si>
    <t>17-6 (9-3)</t>
  </si>
  <si>
    <t>18-6 (10-3)</t>
  </si>
  <si>
    <t>19-7 (11-4)</t>
  </si>
  <si>
    <t>20-7 (12-4)</t>
  </si>
  <si>
    <t>21-8 (13-5)</t>
  </si>
  <si>
    <t>Richmond Spiders</t>
  </si>
  <si>
    <t>13-11 (6-5)</t>
  </si>
  <si>
    <t>15-12 (8-6)</t>
  </si>
  <si>
    <t>19-12 (12-6)</t>
  </si>
  <si>
    <t>Saint Joseph's Hawks</t>
  </si>
  <si>
    <t>6-6 (0-1)</t>
  </si>
  <si>
    <t>6-7 (0-2)</t>
  </si>
  <si>
    <t>7-8 (1-3)</t>
  </si>
  <si>
    <t>7-9 (1-4)</t>
  </si>
  <si>
    <t>8-9 (2-4)</t>
  </si>
  <si>
    <t>8-10 (2-4)</t>
  </si>
  <si>
    <t>8-11 (2-5)</t>
  </si>
  <si>
    <t>9-11 (3-5)</t>
  </si>
  <si>
    <t>9-12 (3-6)</t>
  </si>
  <si>
    <t>10-12 (4-6)</t>
  </si>
  <si>
    <t>11-12 (5-6)</t>
  </si>
  <si>
    <t>11-13 (5-7)</t>
  </si>
  <si>
    <t>11-14 (5-8)</t>
  </si>
  <si>
    <t>11-15 (5-9)</t>
  </si>
  <si>
    <t>12-16 (6-10)</t>
  </si>
  <si>
    <t>13-16 (7-10)</t>
  </si>
  <si>
    <t>13-17 (7-11)</t>
  </si>
  <si>
    <t>Saint Louis Billikens</t>
  </si>
  <si>
    <t>8-8 (0-3)</t>
  </si>
  <si>
    <t>9-9 (1-4)</t>
  </si>
  <si>
    <t>9-10 (1-5)</t>
  </si>
  <si>
    <t>9-11 (1-6)</t>
  </si>
  <si>
    <t>9-12 (1-7)</t>
  </si>
  <si>
    <t>10-12 (2-7)</t>
  </si>
  <si>
    <t>10-14 (2-9)</t>
  </si>
  <si>
    <t>10-15 (2-10)</t>
  </si>
  <si>
    <t>10-16 (2-11)</t>
  </si>
  <si>
    <t>11-16 (3-11)</t>
  </si>
  <si>
    <t>11-18 (3-13)</t>
  </si>
  <si>
    <t>11-19 (3-14)</t>
  </si>
  <si>
    <t>St. Bonaventure Bonnies</t>
  </si>
  <si>
    <t>11-8 (4-4)</t>
  </si>
  <si>
    <t>13-8 (6-4)</t>
  </si>
  <si>
    <t>13-9 (6-5)</t>
  </si>
  <si>
    <t>13-11 (6-7)</t>
  </si>
  <si>
    <t>15-12 (8-8)</t>
  </si>
  <si>
    <t>16-12 (9-8)</t>
  </si>
  <si>
    <t>17-12 (10-8)</t>
  </si>
  <si>
    <t>Virginia Commonwealth Rams</t>
  </si>
  <si>
    <t>13-3 (3-0)</t>
  </si>
  <si>
    <t>15-3 (5-0)</t>
  </si>
  <si>
    <t>17-3 (7-0)</t>
  </si>
  <si>
    <t>17-4 (7-1)</t>
  </si>
  <si>
    <t>18-6 (8-3)</t>
  </si>
  <si>
    <t>19-6 (9-3)</t>
  </si>
  <si>
    <t>20-6 (10-3)</t>
  </si>
  <si>
    <t>21-6 (11-3)</t>
  </si>
  <si>
    <t>21-7 (11-4)</t>
  </si>
  <si>
    <t>21-8 (11-5)</t>
  </si>
  <si>
    <t>21-9 (11-6)</t>
  </si>
  <si>
    <t>22-9 (12-6)</t>
  </si>
  <si>
    <t>Boston College Eagles</t>
  </si>
  <si>
    <t>8-7 (0-3)</t>
  </si>
  <si>
    <t>8-8 (0-4)</t>
  </si>
  <si>
    <t>9-9 (1-5)</t>
  </si>
  <si>
    <t>9-10 (1-6)</t>
  </si>
  <si>
    <t>9-11 (1-7)</t>
  </si>
  <si>
    <t>13-18 (4-14)</t>
  </si>
  <si>
    <t>Clemson Tigers</t>
  </si>
  <si>
    <t>8-5 (0-1)</t>
  </si>
  <si>
    <t>8-6 (0-2)</t>
  </si>
  <si>
    <t>9-6 (1-2)</t>
  </si>
  <si>
    <t>9-7 (1-3)</t>
  </si>
  <si>
    <t>10-7 (2-3)</t>
  </si>
  <si>
    <t>10-8 (2-4)</t>
  </si>
  <si>
    <t>11-8 (3-4)</t>
  </si>
  <si>
    <t>12-8 (4-4)</t>
  </si>
  <si>
    <t>13-8 (5-4)</t>
  </si>
  <si>
    <t>14-9 (6-5)</t>
  </si>
  <si>
    <t>14-10 (6-6)</t>
  </si>
  <si>
    <t>15-10 (7-6)</t>
  </si>
  <si>
    <t>15-11 (7-7)</t>
  </si>
  <si>
    <t>16-12 (8-8)</t>
  </si>
  <si>
    <t>16-13 (8-9)</t>
  </si>
  <si>
    <t>16-14 (8-10)</t>
  </si>
  <si>
    <t>Duke Blue Devils</t>
  </si>
  <si>
    <t>6-0 (0-0)</t>
  </si>
  <si>
    <t>7-0 (0-0)</t>
  </si>
  <si>
    <t>8-0 (0-0)</t>
  </si>
  <si>
    <t>9-0 (0-0)</t>
  </si>
  <si>
    <t>10-0 (0-0)</t>
  </si>
  <si>
    <t>11-0 (0-0)</t>
  </si>
  <si>
    <t>12-0 (0-0)</t>
  </si>
  <si>
    <t>13-0 (1-0)</t>
  </si>
  <si>
    <t>14-0 (2-0)</t>
  </si>
  <si>
    <t>14-2 (2-2)</t>
  </si>
  <si>
    <t>16-2 (4-2)</t>
  </si>
  <si>
    <t>19-3 (6-3)</t>
  </si>
  <si>
    <t>20-3 (7-3)</t>
  </si>
  <si>
    <t>23-3 (10-3)</t>
  </si>
  <si>
    <t>24-3 (11-3)</t>
  </si>
  <si>
    <t>26-3 (13-3)</t>
  </si>
  <si>
    <t>27-3 (14-3)</t>
  </si>
  <si>
    <t>Florida St Seminoles</t>
  </si>
  <si>
    <t>4-5 (0-1)</t>
  </si>
  <si>
    <t>5-5 (0-1)</t>
  </si>
  <si>
    <t>9-6 (1-1)</t>
  </si>
  <si>
    <t>10-10 (2-5)</t>
  </si>
  <si>
    <t>11-10 (3-5)</t>
  </si>
  <si>
    <t>12-10 (4-5)</t>
  </si>
  <si>
    <t>12-11 (4-6)</t>
  </si>
  <si>
    <t>13-12 (5-7)</t>
  </si>
  <si>
    <t>14-12 (6-7)</t>
  </si>
  <si>
    <t>17-15 (8-10)</t>
  </si>
  <si>
    <t>Georgia Tech Yellow Jackets</t>
  </si>
  <si>
    <t>9-4 (0-1)</t>
  </si>
  <si>
    <t>9-5 (0-2)</t>
  </si>
  <si>
    <t>9-7 (0-4)</t>
  </si>
  <si>
    <t>9-10 (0-7)</t>
  </si>
  <si>
    <t>10-11 (1-8)</t>
  </si>
  <si>
    <t>11-12 (2-9)</t>
  </si>
  <si>
    <t>11-14 (2-11)</t>
  </si>
  <si>
    <t>12-14 (3-11)</t>
  </si>
  <si>
    <t>12-16 (3-13)</t>
  </si>
  <si>
    <t>12-18 (3-15)</t>
  </si>
  <si>
    <t>Louisville Cardinals</t>
  </si>
  <si>
    <t>11-1 (0-0)</t>
  </si>
  <si>
    <t>12-1 (0-0)</t>
  </si>
  <si>
    <t>13-1 (1-0)</t>
  </si>
  <si>
    <t>14-1 (2-0)</t>
  </si>
  <si>
    <t>14-2 (2-1)</t>
  </si>
  <si>
    <t>15-2 (3-1)</t>
  </si>
  <si>
    <t>15-3 (3-2)</t>
  </si>
  <si>
    <t>16-3 (4-2)</t>
  </si>
  <si>
    <t>18-3 (6-2)</t>
  </si>
  <si>
    <t>19-4 (7-3)</t>
  </si>
  <si>
    <t>20-4 (8-3)</t>
  </si>
  <si>
    <t>20-5 (8-4)</t>
  </si>
  <si>
    <t>20-6 (8-5)</t>
  </si>
  <si>
    <t>21-6 (9-5)</t>
  </si>
  <si>
    <t>22-6 (10-5)</t>
  </si>
  <si>
    <t>23-7 (11-6)</t>
  </si>
  <si>
    <t>24-7 (12-6)</t>
  </si>
  <si>
    <t>Miami (FL) Hurricanes</t>
  </si>
  <si>
    <t>10-4 (0-1)</t>
  </si>
  <si>
    <t>11-4 (1-1)</t>
  </si>
  <si>
    <t>12-5 (2-2)</t>
  </si>
  <si>
    <t>13-5 (3-2)</t>
  </si>
  <si>
    <t>14-5 (4-2)</t>
  </si>
  <si>
    <t>14-6 (4-3)</t>
  </si>
  <si>
    <t>14-8 (4-5)</t>
  </si>
  <si>
    <t>15-8 (5-5)</t>
  </si>
  <si>
    <t>15-9 (5-6)</t>
  </si>
  <si>
    <t>NC State Wolfpack</t>
  </si>
  <si>
    <t>7-1 (1-0)</t>
  </si>
  <si>
    <t>8-1 (1-0)</t>
  </si>
  <si>
    <t>8-2 (1-0)</t>
  </si>
  <si>
    <t>9-2 (1-0)</t>
  </si>
  <si>
    <t>11-5 (2-1)</t>
  </si>
  <si>
    <t>13-6 (4-2)</t>
  </si>
  <si>
    <t>13-8 (4-4)</t>
  </si>
  <si>
    <t>13-9 (4-5)</t>
  </si>
  <si>
    <t>14-9 (5-5)</t>
  </si>
  <si>
    <t>14-10 (5-6)</t>
  </si>
  <si>
    <t>14-11 (5-7)</t>
  </si>
  <si>
    <t>16-11 (7-7)</t>
  </si>
  <si>
    <t>18-12 (9-8)</t>
  </si>
  <si>
    <t>19-12 (10-8)</t>
  </si>
  <si>
    <t>North Carolina Tar Heels</t>
  </si>
  <si>
    <t>17-5 (7-2)</t>
  </si>
  <si>
    <t>18-7 (8-4)</t>
  </si>
  <si>
    <t>18-8 (8-5)</t>
  </si>
  <si>
    <t>19-8 (9-5)</t>
  </si>
  <si>
    <t>19-9 (9-6)</t>
  </si>
  <si>
    <t>20-9 (10-6)</t>
  </si>
  <si>
    <t>21-10 (11-7)</t>
  </si>
  <si>
    <t>Notre Dame Fighting Irish</t>
  </si>
  <si>
    <t>10-1 (1-0)</t>
  </si>
  <si>
    <t>11-1 (1-0)</t>
  </si>
  <si>
    <t>12-1 (1-0)</t>
  </si>
  <si>
    <t>15-1 (3-0)</t>
  </si>
  <si>
    <t>16-2 (4-1)</t>
  </si>
  <si>
    <t>17-2 (5-1)</t>
  </si>
  <si>
    <t>19-2 (7-1)</t>
  </si>
  <si>
    <t>20-2 (8-1)</t>
  </si>
  <si>
    <t>21-3 (9-2)</t>
  </si>
  <si>
    <t>23-4 (11-3)</t>
  </si>
  <si>
    <t>24-5 (12-4)</t>
  </si>
  <si>
    <t>26-5 (14-4)</t>
  </si>
  <si>
    <t>Pittsburgh Panthers</t>
  </si>
  <si>
    <t>11-5 (1-2)</t>
  </si>
  <si>
    <t>13-6 (3-3)</t>
  </si>
  <si>
    <t>13-7 (3-4)</t>
  </si>
  <si>
    <t>15-8 (4-5)</t>
  </si>
  <si>
    <t>16-8 (5-5)</t>
  </si>
  <si>
    <t>17-9 (6-6)</t>
  </si>
  <si>
    <t>19-10 (8-7)</t>
  </si>
  <si>
    <t>19-12 (8-9)</t>
  </si>
  <si>
    <t>19-13 (8-10)</t>
  </si>
  <si>
    <t>Syracuse Orange</t>
  </si>
  <si>
    <t>13-4 (4-0)</t>
  </si>
  <si>
    <t>13-5 (4-1)</t>
  </si>
  <si>
    <t>14-5 (5-1)</t>
  </si>
  <si>
    <t>14-6 (5-2)</t>
  </si>
  <si>
    <t>15-8 (6-4)</t>
  </si>
  <si>
    <t>16-9 (7-5)</t>
  </si>
  <si>
    <t>17-10 (8-6)</t>
  </si>
  <si>
    <t>18-10 (9-6)</t>
  </si>
  <si>
    <t>18-11 (9-7)</t>
  </si>
  <si>
    <t>Virginia Cavaliers</t>
  </si>
  <si>
    <t>16-0 (4-0)</t>
  </si>
  <si>
    <t>18-0 (6-0)</t>
  </si>
  <si>
    <t>19-1 (7-1)</t>
  </si>
  <si>
    <t>21-1 (9-1)</t>
  </si>
  <si>
    <t>23-1 (11-1)</t>
  </si>
  <si>
    <t>24-1 (12-1)</t>
  </si>
  <si>
    <t>25-1 (13-1)</t>
  </si>
  <si>
    <t>27-1 (15-1)</t>
  </si>
  <si>
    <t>Virginia Tech Hokies</t>
  </si>
  <si>
    <t>8-9 (0-4)</t>
  </si>
  <si>
    <t>8-10 (0-5)</t>
  </si>
  <si>
    <t>8-11 (0-6)</t>
  </si>
  <si>
    <t>9-14 (1-9)</t>
  </si>
  <si>
    <t>10-18 (2-13)</t>
  </si>
  <si>
    <t>10-20 (2-15)</t>
  </si>
  <si>
    <t>10-21 (2-16)</t>
  </si>
  <si>
    <t>11-21 (2-16)</t>
  </si>
  <si>
    <t>Wake Forest Demon Deacons</t>
  </si>
  <si>
    <t>5-6 (0-1)</t>
  </si>
  <si>
    <t>11-12 (3-7)</t>
  </si>
  <si>
    <t>11-13 (3-8)</t>
  </si>
  <si>
    <t>12-13 (4-8)</t>
  </si>
  <si>
    <t>12-14 (4-9)</t>
  </si>
  <si>
    <t>12-16 (4-11)</t>
  </si>
  <si>
    <t>13-16 (5-11)</t>
  </si>
  <si>
    <t>13-17 (5-12)</t>
  </si>
  <si>
    <t>13-18 (5-13)</t>
  </si>
  <si>
    <t>Florida Gulf Coast Eagles</t>
  </si>
  <si>
    <t>10-5 (0-0)</t>
  </si>
  <si>
    <t>11-6 (1-0)</t>
  </si>
  <si>
    <t>12-7 (2-1)</t>
  </si>
  <si>
    <t>15-7 (5-1)</t>
  </si>
  <si>
    <t>16-7 (6-1)</t>
  </si>
  <si>
    <t>20-7 (10-1)</t>
  </si>
  <si>
    <t>21-7 (11-1)</t>
  </si>
  <si>
    <t>21-8 (11-2)</t>
  </si>
  <si>
    <t>22-9 (11-3)</t>
  </si>
  <si>
    <t>22-10 (11-3)</t>
  </si>
  <si>
    <t>Jacksonville Dolphins</t>
  </si>
  <si>
    <t>2-7 (0-0)</t>
  </si>
  <si>
    <t>2-8 (0-0)</t>
  </si>
  <si>
    <t>3-9 (0-0)</t>
  </si>
  <si>
    <t>4-9 (0-0)</t>
  </si>
  <si>
    <t>4-10 (0-0)</t>
  </si>
  <si>
    <t>5-10 (0-0)</t>
  </si>
  <si>
    <t>5-11 (0-0)</t>
  </si>
  <si>
    <t>6-12 (0-1)</t>
  </si>
  <si>
    <t>7-12 (1-1)</t>
  </si>
  <si>
    <t>7-16 (1-5)</t>
  </si>
  <si>
    <t>7-17 (1-6)</t>
  </si>
  <si>
    <t>9-19 (3-8)</t>
  </si>
  <si>
    <t>9-20 (3-9)</t>
  </si>
  <si>
    <t>10-21 (4-10)</t>
  </si>
  <si>
    <t>Kennesaw St Owls</t>
  </si>
  <si>
    <t>3-7 (0-0)</t>
  </si>
  <si>
    <t>4-7 (0-0)</t>
  </si>
  <si>
    <t>4-8 (0-0)</t>
  </si>
  <si>
    <t>4-11 (0-0)</t>
  </si>
  <si>
    <t>5-14 (0-3)</t>
  </si>
  <si>
    <t>6-14 (1-3)</t>
  </si>
  <si>
    <t>6-15 (1-4)</t>
  </si>
  <si>
    <t>8-16 (2-5)</t>
  </si>
  <si>
    <t>8-17 (2-6)</t>
  </si>
  <si>
    <t>9-17 (3-6)</t>
  </si>
  <si>
    <t>9-18 (3-7)</t>
  </si>
  <si>
    <t>10-20 (4-9)</t>
  </si>
  <si>
    <t>Lipscomb Bisons</t>
  </si>
  <si>
    <t>5-8 (0-0)</t>
  </si>
  <si>
    <t>5-9 (0-0)</t>
  </si>
  <si>
    <t>6-9 (0-0)</t>
  </si>
  <si>
    <t>7-9 (1-0)</t>
  </si>
  <si>
    <t>8-9 (2-0)</t>
  </si>
  <si>
    <t>10-9 (4-0)</t>
  </si>
  <si>
    <t>10-10 (4-1)</t>
  </si>
  <si>
    <t>10-13 (4-4)</t>
  </si>
  <si>
    <t>11-13 (5-4)</t>
  </si>
  <si>
    <t>11-14 (5-5)</t>
  </si>
  <si>
    <t>13-16 (7-7)</t>
  </si>
  <si>
    <t>North Florida Ospreys</t>
  </si>
  <si>
    <t>7-7 (0-0)</t>
  </si>
  <si>
    <t>7-8 (0-0)</t>
  </si>
  <si>
    <t>7-9 (0-0)</t>
  </si>
  <si>
    <t>8-9 (0-0)</t>
  </si>
  <si>
    <t>9-9 (1-0)</t>
  </si>
  <si>
    <t>10-9 (2-0)</t>
  </si>
  <si>
    <t>14-9 (6-0)</t>
  </si>
  <si>
    <t>14-10 (6-1)</t>
  </si>
  <si>
    <t>15-10 (7-1)</t>
  </si>
  <si>
    <t>17-11 (9-2)</t>
  </si>
  <si>
    <t>18-11 (10-2)</t>
  </si>
  <si>
    <t>20-11 (12-2)</t>
  </si>
  <si>
    <t>21-11 (12-2)</t>
  </si>
  <si>
    <t>22-11 (12-2)</t>
  </si>
  <si>
    <t>23-11 (12-2)</t>
  </si>
  <si>
    <t>Northern Kentucky Norse</t>
  </si>
  <si>
    <t>6-8 (0-0)</t>
  </si>
  <si>
    <t>7-10 (1-1)</t>
  </si>
  <si>
    <t>8-11 (2-2)</t>
  </si>
  <si>
    <t>9-11 (3-2)</t>
  </si>
  <si>
    <t>10-14 (4-5)</t>
  </si>
  <si>
    <t>13-17 (7-7)</t>
  </si>
  <si>
    <t>South Carolina Upstate Spartans</t>
  </si>
  <si>
    <t>10-4 (0-0)</t>
  </si>
  <si>
    <t>11-4 (0-0)</t>
  </si>
  <si>
    <t>12-4 (0-0)</t>
  </si>
  <si>
    <t>13-4 (1-0)</t>
  </si>
  <si>
    <t>13-5 (1-1)</t>
  </si>
  <si>
    <t>13-6 (1-2)</t>
  </si>
  <si>
    <t>13-7 (1-3)</t>
  </si>
  <si>
    <t>14-7 (2-3)</t>
  </si>
  <si>
    <t>17-7 (4-3)</t>
  </si>
  <si>
    <t>19-7 (6-3)</t>
  </si>
  <si>
    <t>19-8 (6-4)</t>
  </si>
  <si>
    <t>21-9 (8-5)</t>
  </si>
  <si>
    <t>22-10 (8-6)</t>
  </si>
  <si>
    <t>Stetson Hatters</t>
  </si>
  <si>
    <t>3-8 (0-0)</t>
  </si>
  <si>
    <t>3-10 (0-0)</t>
  </si>
  <si>
    <t>5-11 (0-1)</t>
  </si>
  <si>
    <t>5-13 (0-3)</t>
  </si>
  <si>
    <t>6-15 (1-5)</t>
  </si>
  <si>
    <t>7-15 (2-5)</t>
  </si>
  <si>
    <t>8-16 (2-6)</t>
  </si>
  <si>
    <t>8-17 (2-7)</t>
  </si>
  <si>
    <t>8-19 (2-9)</t>
  </si>
  <si>
    <t>8-20 (2-10)</t>
  </si>
  <si>
    <t>9-20 (3-10)</t>
  </si>
  <si>
    <t>Baylor Bears</t>
  </si>
  <si>
    <t>10-1 (0-0)</t>
  </si>
  <si>
    <t>11-3 (0-2)</t>
  </si>
  <si>
    <t>13-3 (2-2)</t>
  </si>
  <si>
    <t>13-4 (2-3)</t>
  </si>
  <si>
    <t>14-4 (2-3)</t>
  </si>
  <si>
    <t>15-4 (3-3)</t>
  </si>
  <si>
    <t>16-5 (4-4)</t>
  </si>
  <si>
    <t>17-5 (5-4)</t>
  </si>
  <si>
    <t>18-5 (6-4)</t>
  </si>
  <si>
    <t>18-6 (6-5)</t>
  </si>
  <si>
    <t>20-7 (8-6)</t>
  </si>
  <si>
    <t>22-7 (10-6)</t>
  </si>
  <si>
    <t>23-8 (11-7)</t>
  </si>
  <si>
    <t>Iowa State Cyclones</t>
  </si>
  <si>
    <t>12-3 (2-1)</t>
  </si>
  <si>
    <t>13-3 (3-1)</t>
  </si>
  <si>
    <t>14-3 (4-1)</t>
  </si>
  <si>
    <t>15-4 (5-2)</t>
  </si>
  <si>
    <t>16-5 (6-3)</t>
  </si>
  <si>
    <t>18-6 (8-4)</t>
  </si>
  <si>
    <t>20-7 (10-5)</t>
  </si>
  <si>
    <t>21-8 (11-6)</t>
  </si>
  <si>
    <t>Kansas Jayhawks</t>
  </si>
  <si>
    <t>11-2 (0-0)</t>
  </si>
  <si>
    <t>12-2 (1-0)</t>
  </si>
  <si>
    <t>13-2 (2-0)</t>
  </si>
  <si>
    <t>14-2 (3-0)</t>
  </si>
  <si>
    <t>15-3 (4-1)</t>
  </si>
  <si>
    <t>17-3 (6-1)</t>
  </si>
  <si>
    <t>18-3 (7-1)</t>
  </si>
  <si>
    <t>19-3 (8-1)</t>
  </si>
  <si>
    <t>19-4 (8-2)</t>
  </si>
  <si>
    <t>21-4 (10-2)</t>
  </si>
  <si>
    <t>21-5 (10-3)</t>
  </si>
  <si>
    <t>22-5 (11-3)</t>
  </si>
  <si>
    <t>23-6 (12-4)</t>
  </si>
  <si>
    <t>24-6 (13-4)</t>
  </si>
  <si>
    <t>24-7 (13-5)</t>
  </si>
  <si>
    <t>Kansas St Wildcats</t>
  </si>
  <si>
    <t>12-8 (5-2)</t>
  </si>
  <si>
    <t>15-15 (8-9)</t>
  </si>
  <si>
    <t>15-16 (8-10)</t>
  </si>
  <si>
    <t>Oklahoma Sooners</t>
  </si>
  <si>
    <t>12-6 (3-3)</t>
  </si>
  <si>
    <t>15-7 (6-4)</t>
  </si>
  <si>
    <t>16-7 (7-4)</t>
  </si>
  <si>
    <t>18-8 (9-5)</t>
  </si>
  <si>
    <t>20-8 (11-5)</t>
  </si>
  <si>
    <t>20-9 (11-6)</t>
  </si>
  <si>
    <t>21-9 (12-6)</t>
  </si>
  <si>
    <t>Oklahoma St Cowboys</t>
  </si>
  <si>
    <t>12-4 (2-2)</t>
  </si>
  <si>
    <t>13-5 (3-3)</t>
  </si>
  <si>
    <t>13-6 (3-4)</t>
  </si>
  <si>
    <t>14-6 (4-4)</t>
  </si>
  <si>
    <t>14-7 (4-5)</t>
  </si>
  <si>
    <t>16-7 (6-5)</t>
  </si>
  <si>
    <t>17-8 (7-6)</t>
  </si>
  <si>
    <t>17-9 (7-7)</t>
  </si>
  <si>
    <t>17-10 (7-8)</t>
  </si>
  <si>
    <t>18-11 (8-9)</t>
  </si>
  <si>
    <t>18-12 (8-10)</t>
  </si>
  <si>
    <t>TCU Horned Frogs</t>
  </si>
  <si>
    <t>13-0 (0-0)</t>
  </si>
  <si>
    <t>13-1 (0-1)</t>
  </si>
  <si>
    <t>13-3 (0-3)</t>
  </si>
  <si>
    <t>14-4 (1-4)</t>
  </si>
  <si>
    <t>14-6 (1-6)</t>
  </si>
  <si>
    <t>14-9 (1-9)</t>
  </si>
  <si>
    <t>15-10 (2-10)</t>
  </si>
  <si>
    <t>16-10 (3-10)</t>
  </si>
  <si>
    <t>17-11 (4-11)</t>
  </si>
  <si>
    <t>17-14 (4-14)</t>
  </si>
  <si>
    <t>Texas Longhorns</t>
  </si>
  <si>
    <t>12-3 (1-1)</t>
  </si>
  <si>
    <t>13-4 (2-2)</t>
  </si>
  <si>
    <t>14-4 (3-2)</t>
  </si>
  <si>
    <t>14-5 (3-3)</t>
  </si>
  <si>
    <t>14-7 (3-5)</t>
  </si>
  <si>
    <t>14-8 (3-6)</t>
  </si>
  <si>
    <t>15-8 (4-6)</t>
  </si>
  <si>
    <t>16-8 (5-6)</t>
  </si>
  <si>
    <t>17-8 (6-6)</t>
  </si>
  <si>
    <t>17-10 (6-8)</t>
  </si>
  <si>
    <t>17-11 (6-9)</t>
  </si>
  <si>
    <t>18-12 (7-10)</t>
  </si>
  <si>
    <t>19-12 (8-10)</t>
  </si>
  <si>
    <t>Texas Tech Red Raiders</t>
  </si>
  <si>
    <t>10-5 (0-2)</t>
  </si>
  <si>
    <t>10-8 (0-5)</t>
  </si>
  <si>
    <t>11-9 (1-6)</t>
  </si>
  <si>
    <t>12-11 (2-8)</t>
  </si>
  <si>
    <t>12-13 (2-10)</t>
  </si>
  <si>
    <t>12-15 (2-12)</t>
  </si>
  <si>
    <t>12-16 (2-13)</t>
  </si>
  <si>
    <t>13-17 (3-14)</t>
  </si>
  <si>
    <t>West Virginia Mountaineers</t>
  </si>
  <si>
    <t>19-5 (7-4)</t>
  </si>
  <si>
    <t>Butler Bulldogs</t>
  </si>
  <si>
    <t>15-6 (5-3)</t>
  </si>
  <si>
    <t>20-8 (10-5)</t>
  </si>
  <si>
    <t>Creighton Bluejays</t>
  </si>
  <si>
    <t>9-5 (0-1)</t>
  </si>
  <si>
    <t>9-6 (0-2)</t>
  </si>
  <si>
    <t>9-7 (0-3)</t>
  </si>
  <si>
    <t>9-8 (0-4)</t>
  </si>
  <si>
    <t>9-10 (0-6)</t>
  </si>
  <si>
    <t>10-12 (1-8)</t>
  </si>
  <si>
    <t>10-13 (1-9)</t>
  </si>
  <si>
    <t>11-14 (2-10)</t>
  </si>
  <si>
    <t>12-14 (3-10)</t>
  </si>
  <si>
    <t>12-15 (3-11)</t>
  </si>
  <si>
    <t>13-17 (4-13)</t>
  </si>
  <si>
    <t>DePaul Blue Demons</t>
  </si>
  <si>
    <t>10-9 (4-2)</t>
  </si>
  <si>
    <t>11-12 (5-5)</t>
  </si>
  <si>
    <t>12-12 (6-5)</t>
  </si>
  <si>
    <t>12-13 (6-6)</t>
  </si>
  <si>
    <t>12-14 (6-7)</t>
  </si>
  <si>
    <t>12-18 (6-11)</t>
  </si>
  <si>
    <t>12-19 (6-12)</t>
  </si>
  <si>
    <t>Georgetown Hoyas</t>
  </si>
  <si>
    <t>9-4 (1-1)</t>
  </si>
  <si>
    <t>10-4 (2-1)</t>
  </si>
  <si>
    <t>14-6 (6-3)</t>
  </si>
  <si>
    <t>15-7 (7-4)</t>
  </si>
  <si>
    <t>17-8 (9-5)</t>
  </si>
  <si>
    <t>18-8 (10-5)</t>
  </si>
  <si>
    <t>19-9 (11-6)</t>
  </si>
  <si>
    <t>20-9 (12-6)</t>
  </si>
  <si>
    <t>Marquette Golden Eagles</t>
  </si>
  <si>
    <t>9-5 (1-1)</t>
  </si>
  <si>
    <t>10-6 (2-2)</t>
  </si>
  <si>
    <t>10-9 (2-5)</t>
  </si>
  <si>
    <t>10-10 (2-6)</t>
  </si>
  <si>
    <t>10-11 (2-7)</t>
  </si>
  <si>
    <t>10-12 (2-8)</t>
  </si>
  <si>
    <t>11-13 (3-9)</t>
  </si>
  <si>
    <t>11-15 (3-11)</t>
  </si>
  <si>
    <t>11-17 (3-13)</t>
  </si>
  <si>
    <t>Providence Friars</t>
  </si>
  <si>
    <t>15-5 (5-2)</t>
  </si>
  <si>
    <t>Seton Hall Pirates</t>
  </si>
  <si>
    <t>13-4 (3-2)</t>
  </si>
  <si>
    <t>15-6 (5-4)</t>
  </si>
  <si>
    <t>15-8 (5-6)</t>
  </si>
  <si>
    <t>15-9 (5-7)</t>
  </si>
  <si>
    <t>15-10 (5-8)</t>
  </si>
  <si>
    <t>16-12 (6-10)</t>
  </si>
  <si>
    <t>16-13 (6-11)</t>
  </si>
  <si>
    <t>St. John's Red Storm</t>
  </si>
  <si>
    <t>11-4 (0-3)</t>
  </si>
  <si>
    <t>12-4 (1-3)</t>
  </si>
  <si>
    <t>13-5 (2-4)</t>
  </si>
  <si>
    <t>13-6 (2-4)</t>
  </si>
  <si>
    <t>13-7 (2-5)</t>
  </si>
  <si>
    <t>18-9 (7-7)</t>
  </si>
  <si>
    <t>19-9 (8-7)</t>
  </si>
  <si>
    <t>20-9 (9-7)</t>
  </si>
  <si>
    <t>21-9 (10-7)</t>
  </si>
  <si>
    <t>Villanova Wildcats</t>
  </si>
  <si>
    <t>15-1 (3-1)</t>
  </si>
  <si>
    <t>16-1 (4-1)</t>
  </si>
  <si>
    <t>18-2 (5-2)</t>
  </si>
  <si>
    <t>20-2 (7-2)</t>
  </si>
  <si>
    <t>21-2 (8-2)</t>
  </si>
  <si>
    <t>24-2 (11-2)</t>
  </si>
  <si>
    <t>26-2 (13-2)</t>
  </si>
  <si>
    <t>29-2 (16-2)</t>
  </si>
  <si>
    <t>Xavier Musketeers</t>
  </si>
  <si>
    <t>11-6 (2-3)</t>
  </si>
  <si>
    <t>14-9 (5-6)</t>
  </si>
  <si>
    <t>15-9 (6-6)</t>
  </si>
  <si>
    <t>16-9 (7-6)</t>
  </si>
  <si>
    <t>16-10 (7-7)</t>
  </si>
  <si>
    <t>18-12 (8-9)</t>
  </si>
  <si>
    <t>19-12 (9-9)</t>
  </si>
  <si>
    <t>Eastern Washington Eagles</t>
  </si>
  <si>
    <t>15-5 (6-1)</t>
  </si>
  <si>
    <t>16-5 (7-1)</t>
  </si>
  <si>
    <t>17-5 (8-1)</t>
  </si>
  <si>
    <t>18-5 (9-1)</t>
  </si>
  <si>
    <t>19-5 (10-1)</t>
  </si>
  <si>
    <t>19-6 (10-2)</t>
  </si>
  <si>
    <t>20-6 (11-2)</t>
  </si>
  <si>
    <t>21-7 (12-3)</t>
  </si>
  <si>
    <t>21-8 (12-4)</t>
  </si>
  <si>
    <t>Idaho Vandals</t>
  </si>
  <si>
    <t>6-6 (1-0)</t>
  </si>
  <si>
    <t>7-6 (2-0)</t>
  </si>
  <si>
    <t>7-7 (2-1)</t>
  </si>
  <si>
    <t>7-8 (2-2)</t>
  </si>
  <si>
    <t>7-9 (2-3)</t>
  </si>
  <si>
    <t>7-10 (2-4)</t>
  </si>
  <si>
    <t>8-10 (3-4)</t>
  </si>
  <si>
    <t>8-11 (3-5)</t>
  </si>
  <si>
    <t>9-12 (4-6)</t>
  </si>
  <si>
    <t>10-12 (5-6)</t>
  </si>
  <si>
    <t>11-12 (6-6)</t>
  </si>
  <si>
    <t>12-14 (7-8)</t>
  </si>
  <si>
    <t>13-14 (8-8)</t>
  </si>
  <si>
    <t>13-15 (8-9)</t>
  </si>
  <si>
    <t>13-16 (8-10)</t>
  </si>
  <si>
    <t>Idaho State Bengals</t>
  </si>
  <si>
    <t>3-10 (0-1)</t>
  </si>
  <si>
    <t>3-11 (0-2)</t>
  </si>
  <si>
    <t>4-11 (1-2)</t>
  </si>
  <si>
    <t>4-12 (1-3)</t>
  </si>
  <si>
    <t>4-14 (1-5)</t>
  </si>
  <si>
    <t>4-15 (1-6)</t>
  </si>
  <si>
    <t>5-15 (2-6)</t>
  </si>
  <si>
    <t>5-18 (2-9)</t>
  </si>
  <si>
    <t>6-18 (3-9)</t>
  </si>
  <si>
    <t>6-19 (3-10)</t>
  </si>
  <si>
    <t>6-20 (3-11)</t>
  </si>
  <si>
    <t>6-23 (3-14)</t>
  </si>
  <si>
    <t>7-23 (4-14)</t>
  </si>
  <si>
    <t>Montana Grizzlies</t>
  </si>
  <si>
    <t>4-7 (1-0)</t>
  </si>
  <si>
    <t>5-7 (2-0)</t>
  </si>
  <si>
    <t>7-8 (3-1)</t>
  </si>
  <si>
    <t>8-8 (4-1)</t>
  </si>
  <si>
    <t>9-8 (5-1)</t>
  </si>
  <si>
    <t>10-8 (6-1)</t>
  </si>
  <si>
    <t>11-9 (7-2)</t>
  </si>
  <si>
    <t>11-10 (7-3)</t>
  </si>
  <si>
    <t>12-10 (8-3)</t>
  </si>
  <si>
    <t>15-10 (11-3)</t>
  </si>
  <si>
    <t>16-10 (12-3)</t>
  </si>
  <si>
    <t>Montana St Bobcats</t>
  </si>
  <si>
    <t>3-13 (0-4)</t>
  </si>
  <si>
    <t>4-18 (1-9)</t>
  </si>
  <si>
    <t>4-19 (1-10)</t>
  </si>
  <si>
    <t>7-20 (4-11)</t>
  </si>
  <si>
    <t xml:space="preserve">North Dakota </t>
  </si>
  <si>
    <t>5-9 (1-2)</t>
  </si>
  <si>
    <t>5-10 (1-3)</t>
  </si>
  <si>
    <t>5-11 (1-4)</t>
  </si>
  <si>
    <t>6-11 (2-4)</t>
  </si>
  <si>
    <t>6-13 (2-6)</t>
  </si>
  <si>
    <t>7-13 (3-6)</t>
  </si>
  <si>
    <t>8-13 (4-6)</t>
  </si>
  <si>
    <t>8-14 (4-7)</t>
  </si>
  <si>
    <t>8-15 (4-8)</t>
  </si>
  <si>
    <t>8-16 (4-9)</t>
  </si>
  <si>
    <t>8-19 (4-12)</t>
  </si>
  <si>
    <t>8-20 (4-13)</t>
  </si>
  <si>
    <t>8-21 (4-13)</t>
  </si>
  <si>
    <t>Northern Arizona Lumberjacks</t>
  </si>
  <si>
    <t>5-9 (0-1)</t>
  </si>
  <si>
    <t>6-9 (1-1)</t>
  </si>
  <si>
    <t>7-9 (2-1)</t>
  </si>
  <si>
    <t>7-10 (2-2)</t>
  </si>
  <si>
    <t>8-10 (3-2)</t>
  </si>
  <si>
    <t>11-11 (6-3)</t>
  </si>
  <si>
    <t>12-11 (7-3)</t>
  </si>
  <si>
    <t>13-12 (8-4)</t>
  </si>
  <si>
    <t>14-12 (9-4)</t>
  </si>
  <si>
    <t>15-12 (10-4)</t>
  </si>
  <si>
    <t>16-12 (11-4)</t>
  </si>
  <si>
    <t>17-13 (12-5)</t>
  </si>
  <si>
    <t>18-13 (13-5)</t>
  </si>
  <si>
    <t>Northern Colorado Bears</t>
  </si>
  <si>
    <t>8-7 (3-1)</t>
  </si>
  <si>
    <t>9-9 (4-3)</t>
  </si>
  <si>
    <t>10-9 (5-3)</t>
  </si>
  <si>
    <t>11-9 (6-3)</t>
  </si>
  <si>
    <t>12-10 (7-4)</t>
  </si>
  <si>
    <t>12-11 (7-5)</t>
  </si>
  <si>
    <t>12-12 (7-6)</t>
  </si>
  <si>
    <t>14-14 (9-8)</t>
  </si>
  <si>
    <t>15-14 (10-8)</t>
  </si>
  <si>
    <t>Portland St Vikings</t>
  </si>
  <si>
    <t>7-4 (1-0)</t>
  </si>
  <si>
    <t>7-5 (1-1)</t>
  </si>
  <si>
    <t>8-6 (2-2)</t>
  </si>
  <si>
    <t>8-7 (2-3)</t>
  </si>
  <si>
    <t>9-7 (3-3)</t>
  </si>
  <si>
    <t>10-7 (4-3)</t>
  </si>
  <si>
    <t>10-9 (4-5)</t>
  </si>
  <si>
    <t>11-9 (5-5)</t>
  </si>
  <si>
    <t>13-11 (7-7)</t>
  </si>
  <si>
    <t>14-11 (8-7)</t>
  </si>
  <si>
    <t>14-12 (8-8)</t>
  </si>
  <si>
    <t>Sacramento St Hornets</t>
  </si>
  <si>
    <t>7-5 (1-0)</t>
  </si>
  <si>
    <t>8-5 (2-0)</t>
  </si>
  <si>
    <t>9-6 (3-1)</t>
  </si>
  <si>
    <t>10-6 (4-1)</t>
  </si>
  <si>
    <t>11-6 (5-1)</t>
  </si>
  <si>
    <t>14-6 (8-1)</t>
  </si>
  <si>
    <t>15-6 (9-1)</t>
  </si>
  <si>
    <t>16-6 (10-1)</t>
  </si>
  <si>
    <t>16-8 (10-3)</t>
  </si>
  <si>
    <t>17-8 (11-3)</t>
  </si>
  <si>
    <t>18-8 (12-3)</t>
  </si>
  <si>
    <t>19-9 (13-4)</t>
  </si>
  <si>
    <t>19-10 (13-5)</t>
  </si>
  <si>
    <t>Southern Utah Thunderbirds</t>
  </si>
  <si>
    <t>4-11 (1-3)</t>
  </si>
  <si>
    <t>5-11 (2-3)</t>
  </si>
  <si>
    <t>5-14 (2-6)</t>
  </si>
  <si>
    <t>5-15 (2-7)</t>
  </si>
  <si>
    <t>5-16 (2-8)</t>
  </si>
  <si>
    <t>7-16 (4-8)</t>
  </si>
  <si>
    <t>7-17 (4-9)</t>
  </si>
  <si>
    <t>8-17 (5-9)</t>
  </si>
  <si>
    <t>10-18 (7-10)</t>
  </si>
  <si>
    <t>10-19 (7-11)</t>
  </si>
  <si>
    <t>Weber State Wildcats</t>
  </si>
  <si>
    <t>8-8 (3-2)</t>
  </si>
  <si>
    <t>8-9 (3-3)</t>
  </si>
  <si>
    <t>10-13 (5-7)</t>
  </si>
  <si>
    <t>10-14 (5-8)</t>
  </si>
  <si>
    <t>12-15 (7-9)</t>
  </si>
  <si>
    <t>Campbell Camels</t>
  </si>
  <si>
    <t>8-14 (2-7)</t>
  </si>
  <si>
    <t>9-15 (3-8)</t>
  </si>
  <si>
    <t>9-18 (3-11)</t>
  </si>
  <si>
    <t>9-20 (3-13)</t>
  </si>
  <si>
    <t>10-20 (4-13)</t>
  </si>
  <si>
    <t>10-21 (4-14)</t>
  </si>
  <si>
    <t>10-22 (4-14)</t>
  </si>
  <si>
    <t>Charleston Southern Buccaneers</t>
  </si>
  <si>
    <t>7-6 (1-1)</t>
  </si>
  <si>
    <t>8-7 (2-2)</t>
  </si>
  <si>
    <t>9-7 (3-2)</t>
  </si>
  <si>
    <t>10-7 (4-2)</t>
  </si>
  <si>
    <t>11-7 (5-2)</t>
  </si>
  <si>
    <t>12-7 (6-2)</t>
  </si>
  <si>
    <t>12-8 (6-3)</t>
  </si>
  <si>
    <t>13-8 (7-3)</t>
  </si>
  <si>
    <t>15-9 (9-4)</t>
  </si>
  <si>
    <t>16-9 (10-4)</t>
  </si>
  <si>
    <t>17-9 (11-4)</t>
  </si>
  <si>
    <t>18-10 (12-5)</t>
  </si>
  <si>
    <t>19-11 (13-5)</t>
  </si>
  <si>
    <t>Coastal Carolina Chanticleers</t>
  </si>
  <si>
    <t>12-3 (3-0)</t>
  </si>
  <si>
    <t>23-9 (12-6)</t>
  </si>
  <si>
    <t>24-9 (12-6)</t>
  </si>
  <si>
    <t>Gardner-Webb Bulldogs</t>
  </si>
  <si>
    <t>9-5 (1-0)</t>
  </si>
  <si>
    <t>10-6 (2-1)</t>
  </si>
  <si>
    <t>11-6 (3-1)</t>
  </si>
  <si>
    <t>11-7 (3-2)</t>
  </si>
  <si>
    <t>12-7 (4-2)</t>
  </si>
  <si>
    <t>13-7 (5-2)</t>
  </si>
  <si>
    <t>13-8 (5-3)</t>
  </si>
  <si>
    <t>15-9 (7-4)</t>
  </si>
  <si>
    <t>16-9 (8-4)</t>
  </si>
  <si>
    <t>20-13 (10-8)</t>
  </si>
  <si>
    <t>High Point Panthers</t>
  </si>
  <si>
    <t>18-7 (9-4)</t>
  </si>
  <si>
    <t>20-7 (11-4)</t>
  </si>
  <si>
    <t>21-7 (12-4)</t>
  </si>
  <si>
    <t>Liberty Flames</t>
  </si>
  <si>
    <t>6-9 (0-2)</t>
  </si>
  <si>
    <t>6-11 (0-4)</t>
  </si>
  <si>
    <t>6-14 (0-7)</t>
  </si>
  <si>
    <t>6-16 (0-9)</t>
  </si>
  <si>
    <t>6-17 (0-10)</t>
  </si>
  <si>
    <t>7-21 (1-14)</t>
  </si>
  <si>
    <t>8-22 (2-15)</t>
  </si>
  <si>
    <t>8-23 (2-16)</t>
  </si>
  <si>
    <t>8-24 (2-16)</t>
  </si>
  <si>
    <t>Longwood Lancers</t>
  </si>
  <si>
    <t>4-10 (0-1)</t>
  </si>
  <si>
    <t>5-10 (1-1)</t>
  </si>
  <si>
    <t>5-11 (1-2)</t>
  </si>
  <si>
    <t>5-13 (1-4)</t>
  </si>
  <si>
    <t>6-13 (2-4)</t>
  </si>
  <si>
    <t>6-16 (2-7)</t>
  </si>
  <si>
    <t>7-16 (3-7)</t>
  </si>
  <si>
    <t>7-17 (3-8)</t>
  </si>
  <si>
    <t>7-20 (3-11)</t>
  </si>
  <si>
    <t>8-21 (4-12)</t>
  </si>
  <si>
    <t>8-22 (4-13)</t>
  </si>
  <si>
    <t>9-22 (5-13)</t>
  </si>
  <si>
    <t>10-22 (5-13)</t>
  </si>
  <si>
    <t>11-22 (5-13)</t>
  </si>
  <si>
    <t>11-23 (5-13)</t>
  </si>
  <si>
    <t>Presbyterian Blue Hose</t>
  </si>
  <si>
    <t>7-13 (3-4)</t>
  </si>
  <si>
    <t>7-15 (3-6)</t>
  </si>
  <si>
    <t>8-17 (4-8)</t>
  </si>
  <si>
    <t>9-18 (5-9)</t>
  </si>
  <si>
    <t>9-20 (5-11)</t>
  </si>
  <si>
    <t>10-20 (6-11)</t>
  </si>
  <si>
    <t>10-21 (6-12)</t>
  </si>
  <si>
    <t>Radford Highlanders</t>
  </si>
  <si>
    <t>10-7 (1-3)</t>
  </si>
  <si>
    <t>17-8 (8-4)</t>
  </si>
  <si>
    <t>18-8 (9-4)</t>
  </si>
  <si>
    <t>20-10 (11-6)</t>
  </si>
  <si>
    <t>21-10 (12-6)</t>
  </si>
  <si>
    <t>21-11 (12-6)</t>
  </si>
  <si>
    <t>UNC Asheville Bulldogs</t>
  </si>
  <si>
    <t>6-7 (2-0)</t>
  </si>
  <si>
    <t>7-7 (3-0)</t>
  </si>
  <si>
    <t>9-9 (5-2)</t>
  </si>
  <si>
    <t>9-10 (5-3)</t>
  </si>
  <si>
    <t>12-11 (8-4)</t>
  </si>
  <si>
    <t>13-12 (9-5)</t>
  </si>
  <si>
    <t>13-13 (9-6)</t>
  </si>
  <si>
    <t>13-14 (9-7)</t>
  </si>
  <si>
    <t>13-15 (9-8)</t>
  </si>
  <si>
    <t>Winthrop Eagles</t>
  </si>
  <si>
    <t>13-10 (8-4)</t>
  </si>
  <si>
    <t>14-11 (9-5)</t>
  </si>
  <si>
    <t>15-11 (10-5)</t>
  </si>
  <si>
    <t>17-12 (12-6)</t>
  </si>
  <si>
    <t>Illinois Fighting Illini</t>
  </si>
  <si>
    <t>11-6 (1-3)</t>
  </si>
  <si>
    <t>12-7 (2-4)</t>
  </si>
  <si>
    <t>17-11 (7-8)</t>
  </si>
  <si>
    <t>Indiana Hoosiers</t>
  </si>
  <si>
    <t>16-7 (6-4)</t>
  </si>
  <si>
    <t>18-9 (8-6)</t>
  </si>
  <si>
    <t>Iowa Hawkeyes</t>
  </si>
  <si>
    <t>14-8 (5-4)</t>
  </si>
  <si>
    <t>15-9 (6-5)</t>
  </si>
  <si>
    <t>15-10 (6-6)</t>
  </si>
  <si>
    <t>16-10 (7-6)</t>
  </si>
  <si>
    <t>19-10 (10-6)</t>
  </si>
  <si>
    <t>Maryland Terrapins</t>
  </si>
  <si>
    <t>22-5 (10-4)</t>
  </si>
  <si>
    <t>23-5 (11-4)</t>
  </si>
  <si>
    <t>Michigan Wolverines</t>
  </si>
  <si>
    <t>8-6 (1-1)</t>
  </si>
  <si>
    <t>10-6 (3-1)</t>
  </si>
  <si>
    <t>12-8 (5-3)</t>
  </si>
  <si>
    <t>13-10 (6-5)</t>
  </si>
  <si>
    <t>13-13 (6-8)</t>
  </si>
  <si>
    <t>14-13 (7-8)</t>
  </si>
  <si>
    <t>15-15 (8-10)</t>
  </si>
  <si>
    <t>Michigan St Spartans</t>
  </si>
  <si>
    <t>10-5 (1-1)</t>
  </si>
  <si>
    <t>Minnesota Golden Gophers</t>
  </si>
  <si>
    <t>11-3 (0-1)</t>
  </si>
  <si>
    <t>11-5 (0-3)</t>
  </si>
  <si>
    <t>11-7 (0-5)</t>
  </si>
  <si>
    <t>12-7 (1-5)</t>
  </si>
  <si>
    <t>13-8 (2-6)</t>
  </si>
  <si>
    <t>14-9 (3-7)</t>
  </si>
  <si>
    <t>15-9 (4-7)</t>
  </si>
  <si>
    <t>16-9 (5-7)</t>
  </si>
  <si>
    <t>16-10 (5-8)</t>
  </si>
  <si>
    <t>16-11 (5-9)</t>
  </si>
  <si>
    <t>17-13 (6-11)</t>
  </si>
  <si>
    <t>17-14 (6-12)</t>
  </si>
  <si>
    <t>Nebraska Cornhuskers</t>
  </si>
  <si>
    <t>11-7 (3-3)</t>
  </si>
  <si>
    <t>12-7 (4-3)</t>
  </si>
  <si>
    <t>13-9 (5-5)</t>
  </si>
  <si>
    <t>13-11 (5-7)</t>
  </si>
  <si>
    <t>13-14 (5-10)</t>
  </si>
  <si>
    <t>13-17 (5-13)</t>
  </si>
  <si>
    <t>Northwestern Wildcats</t>
  </si>
  <si>
    <t>10-6 (1-2)</t>
  </si>
  <si>
    <t>10-9 (1-5)</t>
  </si>
  <si>
    <t>10-11 (1-7)</t>
  </si>
  <si>
    <t>10-14 (1-10)</t>
  </si>
  <si>
    <t>13-14 (4-10)</t>
  </si>
  <si>
    <t>14-14 (5-10)</t>
  </si>
  <si>
    <t>15-15 (6-11)</t>
  </si>
  <si>
    <t>Ohio State Buckeyes</t>
  </si>
  <si>
    <t>16-5 (5-3)</t>
  </si>
  <si>
    <t>17-5 (6-3)</t>
  </si>
  <si>
    <t>17-6 (6-4)</t>
  </si>
  <si>
    <t>19-6 (8-4)</t>
  </si>
  <si>
    <t>19-8 (8-6)</t>
  </si>
  <si>
    <t>20-8 (9-6)</t>
  </si>
  <si>
    <t>21-8 (10-6)</t>
  </si>
  <si>
    <t>22-8 (11-6)</t>
  </si>
  <si>
    <t>22-9 (11-7)</t>
  </si>
  <si>
    <t>Penn State Nittany Lions</t>
  </si>
  <si>
    <t>12-4 (0-3)</t>
  </si>
  <si>
    <t>12-6 (0-5)</t>
  </si>
  <si>
    <t>13-7 (1-6)</t>
  </si>
  <si>
    <t>14-7 (2-6)</t>
  </si>
  <si>
    <t>15-9 (3-8)</t>
  </si>
  <si>
    <t>15-11 (3-10)</t>
  </si>
  <si>
    <t>15-12 (3-11)</t>
  </si>
  <si>
    <t>15-14 (3-13)</t>
  </si>
  <si>
    <t>15-15 (3-14)</t>
  </si>
  <si>
    <t>Purdue Boilermakers</t>
  </si>
  <si>
    <t>10-5 (2-0)</t>
  </si>
  <si>
    <t>10-7 (2-2)</t>
  </si>
  <si>
    <t>11-8 (3-3)</t>
  </si>
  <si>
    <t>12-8 (4-3)</t>
  </si>
  <si>
    <t>15-8 (7-3)</t>
  </si>
  <si>
    <t>17-9 (9-4)</t>
  </si>
  <si>
    <t>19-9 (11-4)</t>
  </si>
  <si>
    <t>19-10 (11-5)</t>
  </si>
  <si>
    <t>20-11 (12-6)</t>
  </si>
  <si>
    <t>Rutgers Scarlet Knights</t>
  </si>
  <si>
    <t>10-11 (2-6)</t>
  </si>
  <si>
    <t>Wisconsin Badgers</t>
  </si>
  <si>
    <t>21-2 (9-1)</t>
  </si>
  <si>
    <t>23-2 (11-1)</t>
  </si>
  <si>
    <t>25-2 (13-1)</t>
  </si>
  <si>
    <t>26-3 (14-2)</t>
  </si>
  <si>
    <t>27-3 (15-2)</t>
  </si>
  <si>
    <t>28-3 (16-2)</t>
  </si>
  <si>
    <t>Cal Poly Mustangs</t>
  </si>
  <si>
    <t>9-8 (2-3)</t>
  </si>
  <si>
    <t>10-8 (3-3)</t>
  </si>
  <si>
    <t>10-9 (3-4)</t>
  </si>
  <si>
    <t>10-11 (3-6)</t>
  </si>
  <si>
    <t>11-11 (4-6)</t>
  </si>
  <si>
    <t>12-11 (5-6)</t>
  </si>
  <si>
    <t>13-14 (6-9)</t>
  </si>
  <si>
    <t>13-15 (6-10)</t>
  </si>
  <si>
    <t>CS Fullerton Titans</t>
  </si>
  <si>
    <t>8-7 (0-0)</t>
  </si>
  <si>
    <t>8-9 (0-2)</t>
  </si>
  <si>
    <t>8-10 (0-3)</t>
  </si>
  <si>
    <t>8-13 (0-6)</t>
  </si>
  <si>
    <t>9-13 (1-6)</t>
  </si>
  <si>
    <t>9-14 (1-7)</t>
  </si>
  <si>
    <t>9-17 (1-10)</t>
  </si>
  <si>
    <t>9-18 (1-11)</t>
  </si>
  <si>
    <t>9-22 (1-15)</t>
  </si>
  <si>
    <t>CS Northridge Matadors</t>
  </si>
  <si>
    <t>3-11 (0-0)</t>
  </si>
  <si>
    <t>4-13 (0-2)</t>
  </si>
  <si>
    <t>5-13 (1-2)</t>
  </si>
  <si>
    <t>6-13 (2-2)</t>
  </si>
  <si>
    <t>6-14 (2-3)</t>
  </si>
  <si>
    <t>6-15 (2-4)</t>
  </si>
  <si>
    <t>6-16 (2-5)</t>
  </si>
  <si>
    <t>6-19 (2-8)</t>
  </si>
  <si>
    <t>6-21 (2-10)</t>
  </si>
  <si>
    <t>7-21 (2-10)</t>
  </si>
  <si>
    <t>8-22 (3-11)</t>
  </si>
  <si>
    <t>9-22 (4-11)</t>
  </si>
  <si>
    <t>9-23 (4-12)</t>
  </si>
  <si>
    <t>Hawaii Rainbow Warriors</t>
  </si>
  <si>
    <t>12-5 (0-1)</t>
  </si>
  <si>
    <t>14-6 (2-2)</t>
  </si>
  <si>
    <t>17-9 (5-5)</t>
  </si>
  <si>
    <t>18-9 (6-5)</t>
  </si>
  <si>
    <t>19-11 (7-7)</t>
  </si>
  <si>
    <t>19-12 (7-8)</t>
  </si>
  <si>
    <t>Long Beach St 49ers</t>
  </si>
  <si>
    <t>6-10 (0-0)</t>
  </si>
  <si>
    <t>7-10 (1-0)</t>
  </si>
  <si>
    <t>8-11 (2-1)</t>
  </si>
  <si>
    <t>9-11 (3-1)</t>
  </si>
  <si>
    <t>12-11 (6-1)</t>
  </si>
  <si>
    <t>13-11 (7-1)</t>
  </si>
  <si>
    <t>13-12 (7-2)</t>
  </si>
  <si>
    <t>13-15 (7-5)</t>
  </si>
  <si>
    <t>14-16 (8-6)</t>
  </si>
  <si>
    <t>15-16 (9-6)</t>
  </si>
  <si>
    <t>16-16 (10-6)</t>
  </si>
  <si>
    <t>UC Davis Aggies</t>
  </si>
  <si>
    <t>19-4 (9-1)</t>
  </si>
  <si>
    <t>21-4 (11-1)</t>
  </si>
  <si>
    <t>23-5 (13-2)</t>
  </si>
  <si>
    <t>24-5 (14-2)</t>
  </si>
  <si>
    <t>UC Irvine Anteaters</t>
  </si>
  <si>
    <t>7-8 (0-1)</t>
  </si>
  <si>
    <t>8-8 (1-1)</t>
  </si>
  <si>
    <t>9-8 (2-1)</t>
  </si>
  <si>
    <t>12-8 (5-1)</t>
  </si>
  <si>
    <t>13-8 (6-1)</t>
  </si>
  <si>
    <t>13-9 (6-2)</t>
  </si>
  <si>
    <t>15-10 (8-3)</t>
  </si>
  <si>
    <t>16-10 (9-3)</t>
  </si>
  <si>
    <t>18-11 (11-4)</t>
  </si>
  <si>
    <t>18-12 (11-5)</t>
  </si>
  <si>
    <t>UC Riverside Highlanders</t>
  </si>
  <si>
    <t>8-7 (1-0)</t>
  </si>
  <si>
    <t>8-9 (1-2)</t>
  </si>
  <si>
    <t>9-9 (2-2)</t>
  </si>
  <si>
    <t>10-11 (3-4)</t>
  </si>
  <si>
    <t>12-13 (5-6)</t>
  </si>
  <si>
    <t>13-13 (6-6)</t>
  </si>
  <si>
    <t>14-13 (7-6)</t>
  </si>
  <si>
    <t>14-14 (7-7)</t>
  </si>
  <si>
    <t>UC Santa Barbara Gauchos</t>
  </si>
  <si>
    <t>10-9 (3-2)</t>
  </si>
  <si>
    <t>11-11 (4-4)</t>
  </si>
  <si>
    <t>12-11 (5-4)</t>
  </si>
  <si>
    <t>14-12 (7-5)</t>
  </si>
  <si>
    <t>15-12 (8-5)</t>
  </si>
  <si>
    <t>16-12 (9-5)</t>
  </si>
  <si>
    <t>Charleston Cougars</t>
  </si>
  <si>
    <t>5-10 (0-2)</t>
  </si>
  <si>
    <t>5-11 (0-3)</t>
  </si>
  <si>
    <t>5-12 (0-4)</t>
  </si>
  <si>
    <t>6-12 (1-4)</t>
  </si>
  <si>
    <t>6-14 (1-6)</t>
  </si>
  <si>
    <t>7-17 (2-9)</t>
  </si>
  <si>
    <t>7-18 (2-10)</t>
  </si>
  <si>
    <t>7-20 (2-12)</t>
  </si>
  <si>
    <t>8-20 (3-12)</t>
  </si>
  <si>
    <t>8-23 (3-15)</t>
  </si>
  <si>
    <t>9-23 (3-15)</t>
  </si>
  <si>
    <t>9-24 (3-15)</t>
  </si>
  <si>
    <t>Delaware Blue Hens</t>
  </si>
  <si>
    <t>0-10 (0-0)</t>
  </si>
  <si>
    <t>1-11 (0-1)</t>
  </si>
  <si>
    <t>3-13 (2-3)</t>
  </si>
  <si>
    <t>3-14 (2-4)</t>
  </si>
  <si>
    <t>4-14 (3-4)</t>
  </si>
  <si>
    <t>5-16 (4-6)</t>
  </si>
  <si>
    <t>5-17 (4-7)</t>
  </si>
  <si>
    <t>6-18 (5-8)</t>
  </si>
  <si>
    <t>8-18 (7-8)</t>
  </si>
  <si>
    <t>8-19 (7-9)</t>
  </si>
  <si>
    <t>10-20 (9-9)</t>
  </si>
  <si>
    <t>Drexel Dragons</t>
  </si>
  <si>
    <t>2-10 (0-1)</t>
  </si>
  <si>
    <t>2-11 (0-2)</t>
  </si>
  <si>
    <t>3-11 (1-2)</t>
  </si>
  <si>
    <t>3-13 (1-4)</t>
  </si>
  <si>
    <t>5-14 (3-5)</t>
  </si>
  <si>
    <t>6-14 (4-5)</t>
  </si>
  <si>
    <t>7-14 (5-5)</t>
  </si>
  <si>
    <t>10-14 (8-5)</t>
  </si>
  <si>
    <t>10-15 (8-6)</t>
  </si>
  <si>
    <t>10-18 (8-9)</t>
  </si>
  <si>
    <t>Elon Phoenix</t>
  </si>
  <si>
    <t>11-11 (3-6)</t>
  </si>
  <si>
    <t>14-17 (6-12)</t>
  </si>
  <si>
    <t>15-17 (6-12)</t>
  </si>
  <si>
    <t>15-18 (6-12)</t>
  </si>
  <si>
    <t>Hofstra Pride</t>
  </si>
  <si>
    <t>19-11 (10-7)</t>
  </si>
  <si>
    <t>20-12 (10-8)</t>
  </si>
  <si>
    <t>James Madison Dukes</t>
  </si>
  <si>
    <t>8-6 (1-0)</t>
  </si>
  <si>
    <t>9-6 (2-0)</t>
  </si>
  <si>
    <t>Northeastern Huskies</t>
  </si>
  <si>
    <t>9-4 (1-0)</t>
  </si>
  <si>
    <t>10-5 (2-1)</t>
  </si>
  <si>
    <t>11-5 (3-1)</t>
  </si>
  <si>
    <t>12-5 (4-1)</t>
  </si>
  <si>
    <t>13-5 (5-1)</t>
  </si>
  <si>
    <t>13-6 (5-1)</t>
  </si>
  <si>
    <t>14-6 (6-1)</t>
  </si>
  <si>
    <t>14-7 (6-2)</t>
  </si>
  <si>
    <t>16-8 (8-3)</t>
  </si>
  <si>
    <t>18-10 (10-5)</t>
  </si>
  <si>
    <t>22-11 (12-6)</t>
  </si>
  <si>
    <t>23-11 (12-6)</t>
  </si>
  <si>
    <t>Towson Tigers</t>
  </si>
  <si>
    <t>9-11 (2-5)</t>
  </si>
  <si>
    <t>10-12 (3-6)</t>
  </si>
  <si>
    <t>11-12 (4-6)</t>
  </si>
  <si>
    <t>12-17 (5-11)</t>
  </si>
  <si>
    <t>12-19 (5-13)</t>
  </si>
  <si>
    <t>UNC Wilmington Seahawks</t>
  </si>
  <si>
    <t>11-8 (6-2)</t>
  </si>
  <si>
    <t>12-8 (7-2)</t>
  </si>
  <si>
    <t>14-10 (9-4)</t>
  </si>
  <si>
    <t>15-10 (10-4)</t>
  </si>
  <si>
    <t>17-11 (12-5)</t>
  </si>
  <si>
    <t>William &amp; Mary Tribe</t>
  </si>
  <si>
    <t>13-7 (7-2)</t>
  </si>
  <si>
    <t>14-8 (8-3)</t>
  </si>
  <si>
    <t>18-11 (12-6)</t>
  </si>
  <si>
    <t>Charlotte 49ers</t>
  </si>
  <si>
    <t>7-8 (1-2)</t>
  </si>
  <si>
    <t>8-8 (2-2)</t>
  </si>
  <si>
    <t>8-9 (2-3)</t>
  </si>
  <si>
    <t>10-14 (3-8)</t>
  </si>
  <si>
    <t>14-17 (7-11)</t>
  </si>
  <si>
    <t>Florida Atlantic Owls</t>
  </si>
  <si>
    <t>8-8 (1-4)</t>
  </si>
  <si>
    <t>8-10 (1-6)</t>
  </si>
  <si>
    <t>8-11 (1-7)</t>
  </si>
  <si>
    <t>8-12 (1-8)</t>
  </si>
  <si>
    <t>8-13 (1-9)</t>
  </si>
  <si>
    <t>8-16 (1-12)</t>
  </si>
  <si>
    <t>8-17 (1-13)</t>
  </si>
  <si>
    <t>9-19 (2-15)</t>
  </si>
  <si>
    <t>9-20 (2-16)</t>
  </si>
  <si>
    <t>Florida International Golden Panthers</t>
  </si>
  <si>
    <t>9-10 (2-4)</t>
  </si>
  <si>
    <t>14-16 (7-10)</t>
  </si>
  <si>
    <t>16-16 (8-10)</t>
  </si>
  <si>
    <t>Louisiana Tech Bulldogs</t>
  </si>
  <si>
    <t>14-4 (5-0)</t>
  </si>
  <si>
    <t>22-7 (13-3)</t>
  </si>
  <si>
    <t>23-7 (14-3)</t>
  </si>
  <si>
    <t>24-7 (15-3)</t>
  </si>
  <si>
    <t>Marshall Thundering Herd</t>
  </si>
  <si>
    <t>4-11 (0-2)</t>
  </si>
  <si>
    <t>4-12 (0-3)</t>
  </si>
  <si>
    <t>4-15 (0-6)</t>
  </si>
  <si>
    <t>5-15 (1-6)</t>
  </si>
  <si>
    <t>8-16 (4-7)</t>
  </si>
  <si>
    <t>9-16 (5-7)</t>
  </si>
  <si>
    <t>10-18 (6-9)</t>
  </si>
  <si>
    <t>11-18 (7-9)</t>
  </si>
  <si>
    <t>Middle Tennessee Blue Raiders</t>
  </si>
  <si>
    <t>14-13 (7-7)</t>
  </si>
  <si>
    <t>15-13 (8-7)</t>
  </si>
  <si>
    <t>North Texas Mean Green</t>
  </si>
  <si>
    <t>7-9 (1-3)</t>
  </si>
  <si>
    <t>9-13 (3-7)</t>
  </si>
  <si>
    <t>10-13 (4-7)</t>
  </si>
  <si>
    <t>14-13 (8-7)</t>
  </si>
  <si>
    <t>14-14 (8-8)</t>
  </si>
  <si>
    <t>Old Dominion Monarchs</t>
  </si>
  <si>
    <t>13-2 (2-1)</t>
  </si>
  <si>
    <t>14-2 (3-1)</t>
  </si>
  <si>
    <t>15-2 (4-1)</t>
  </si>
  <si>
    <t>16-4 (5-3)</t>
  </si>
  <si>
    <t>17-4 (6-3)</t>
  </si>
  <si>
    <t>18-4 (7-3)</t>
  </si>
  <si>
    <t>19-6 (8-5)</t>
  </si>
  <si>
    <t>20-6 (9-5)</t>
  </si>
  <si>
    <t>23-6 (12-5)</t>
  </si>
  <si>
    <t>24-6 (13-5)</t>
  </si>
  <si>
    <t>Rice Owls</t>
  </si>
  <si>
    <t>4-8 (1-0)</t>
  </si>
  <si>
    <t>4-9 (1-1)</t>
  </si>
  <si>
    <t>4-10 (1-2)</t>
  </si>
  <si>
    <t>6-11 (3-3)</t>
  </si>
  <si>
    <t>6-12 (3-4)</t>
  </si>
  <si>
    <t>8-15 (5-6)</t>
  </si>
  <si>
    <t>9-15 (6-6)</t>
  </si>
  <si>
    <t>10-17 (7-8)</t>
  </si>
  <si>
    <t>10-18 (7-9)</t>
  </si>
  <si>
    <t>Southern Miss Golden Eagles</t>
  </si>
  <si>
    <t>6-14 (1-8)</t>
  </si>
  <si>
    <t>6-17 (1-11)</t>
  </si>
  <si>
    <t>7-17 (2-11)</t>
  </si>
  <si>
    <t>7-19 (2-13)</t>
  </si>
  <si>
    <t>8-19 (3-13)</t>
  </si>
  <si>
    <t>UAB Blazers</t>
  </si>
  <si>
    <t>5-9 (1-0)</t>
  </si>
  <si>
    <t>6-9 (2-0)</t>
  </si>
  <si>
    <t>7-9 (3-0)</t>
  </si>
  <si>
    <t>9-10 (5-1)</t>
  </si>
  <si>
    <t>10-10 (6-1)</t>
  </si>
  <si>
    <t>12-11 (8-2)</t>
  </si>
  <si>
    <t>13-11 (9-2)</t>
  </si>
  <si>
    <t>14-13 (10-4)</t>
  </si>
  <si>
    <t>15-13 (11-4)</t>
  </si>
  <si>
    <t>16-13 (12-4)</t>
  </si>
  <si>
    <t>UT San Antonio Roadrunners</t>
  </si>
  <si>
    <t>6-6 (1-1)</t>
  </si>
  <si>
    <t>7-6 (2-1)</t>
  </si>
  <si>
    <t>7-7 (2-2)</t>
  </si>
  <si>
    <t>8-8 (2-3)</t>
  </si>
  <si>
    <t>9-9 (3-4)</t>
  </si>
  <si>
    <t>10-9 (4-4)</t>
  </si>
  <si>
    <t>10-10 (4-5)</t>
  </si>
  <si>
    <t>11-10 (5-5)</t>
  </si>
  <si>
    <t>12-10 (6-5)</t>
  </si>
  <si>
    <t>13-10 (7-5)</t>
  </si>
  <si>
    <t>13-11 (7-6)</t>
  </si>
  <si>
    <t>13-15 (7-10)</t>
  </si>
  <si>
    <t>14-15 (8-10)</t>
  </si>
  <si>
    <t>UTEP Miners</t>
  </si>
  <si>
    <t>10-4 (2-0)</t>
  </si>
  <si>
    <t>12-6 (4-2)</t>
  </si>
  <si>
    <t>13-7 (5-3)</t>
  </si>
  <si>
    <t>14-7 (6-3)</t>
  </si>
  <si>
    <t>17-7 (9-3)</t>
  </si>
  <si>
    <t>18-7 (10-3)</t>
  </si>
  <si>
    <t>19-7 (11-3)</t>
  </si>
  <si>
    <t>20-9 (12-5)</t>
  </si>
  <si>
    <t>21-9 (13-5)</t>
  </si>
  <si>
    <t>Western Kentucky Hilltoppers</t>
  </si>
  <si>
    <t>16-6 (9-1)</t>
  </si>
  <si>
    <t>16-7 (9-2)</t>
  </si>
  <si>
    <t>16-10 (9-5)</t>
  </si>
  <si>
    <t>17-10 (10-5)</t>
  </si>
  <si>
    <t>18-10 (11-5)</t>
  </si>
  <si>
    <t>N.J.I.T. Highlanders</t>
  </si>
  <si>
    <t>9-9 (0-0)</t>
  </si>
  <si>
    <t>10-9 (0-0)</t>
  </si>
  <si>
    <t>13-10 (0-0)</t>
  </si>
  <si>
    <t>14-10 (0-0)</t>
  </si>
  <si>
    <t>15-10 (0-0)</t>
  </si>
  <si>
    <t>15-11 (0-0)</t>
  </si>
  <si>
    <t>16-11 (0-0)</t>
  </si>
  <si>
    <t>17-11 (0-0)</t>
  </si>
  <si>
    <t>18-11 (0-0)</t>
  </si>
  <si>
    <t>Cleveland St Vikings</t>
  </si>
  <si>
    <t>7-8 (1-0)</t>
  </si>
  <si>
    <t>9-8 (3-0)</t>
  </si>
  <si>
    <t>9-9 (3-1)</t>
  </si>
  <si>
    <t>12-9 (6-1)</t>
  </si>
  <si>
    <t>12-10 (6-2)</t>
  </si>
  <si>
    <t>13-10 (7-2)</t>
  </si>
  <si>
    <t>14-10 (8-2)</t>
  </si>
  <si>
    <t>15-10 (9-2)</t>
  </si>
  <si>
    <t>16-11 (10-3)</t>
  </si>
  <si>
    <t>17-13 (11-5)</t>
  </si>
  <si>
    <t>18-13 (11-5)</t>
  </si>
  <si>
    <t>18-14 (11-5)</t>
  </si>
  <si>
    <t>Detroit Titans</t>
  </si>
  <si>
    <t>6-9 (0-1)</t>
  </si>
  <si>
    <t>7-9 (1-1)</t>
  </si>
  <si>
    <t>8-9 (2-1)</t>
  </si>
  <si>
    <t>9-10 (3-2)</t>
  </si>
  <si>
    <t>10-10 (3-2)</t>
  </si>
  <si>
    <t>10-12 (3-4)</t>
  </si>
  <si>
    <t>11-12 (4-4)</t>
  </si>
  <si>
    <t>11-15 (4-7)</t>
  </si>
  <si>
    <t>12-15 (5-7)</t>
  </si>
  <si>
    <t>12-17 (5-9)</t>
  </si>
  <si>
    <t>14-17 (7-9)</t>
  </si>
  <si>
    <t>15-17 (7-9)</t>
  </si>
  <si>
    <t>Green Bay Phoenix</t>
  </si>
  <si>
    <t>11-3 (0-0)</t>
  </si>
  <si>
    <t>12-3 (1-0)</t>
  </si>
  <si>
    <t>14-3 (3-0)</t>
  </si>
  <si>
    <t>16-4 (5-1)</t>
  </si>
  <si>
    <t>17-4 (6-1)</t>
  </si>
  <si>
    <t>19-5 (8-2)</t>
  </si>
  <si>
    <t>21-6 (10-3)</t>
  </si>
  <si>
    <t>21-7 (10-4)</t>
  </si>
  <si>
    <t>23-7 (12-4)</t>
  </si>
  <si>
    <t>24-7 (12-4)</t>
  </si>
  <si>
    <t>Milwaukee Panthers</t>
  </si>
  <si>
    <t>5-12 (0-3)</t>
  </si>
  <si>
    <t>6-12 (1-3)</t>
  </si>
  <si>
    <t>7-12 (2-3)</t>
  </si>
  <si>
    <t>7-13 (2-4)</t>
  </si>
  <si>
    <t>7-14 (2-5)</t>
  </si>
  <si>
    <t>8-14 (3-5)</t>
  </si>
  <si>
    <t>9-14 (4-5)</t>
  </si>
  <si>
    <t>10-15 (5-6)</t>
  </si>
  <si>
    <t>10-16 (5-7)</t>
  </si>
  <si>
    <t>12-16 (7-7)</t>
  </si>
  <si>
    <t>Oakland Golden Grizzlies</t>
  </si>
  <si>
    <t>5-10 (1-0)</t>
  </si>
  <si>
    <t>6-12 (2-2)</t>
  </si>
  <si>
    <t>7-12 (2-2)</t>
  </si>
  <si>
    <t>8-12 (3-2)</t>
  </si>
  <si>
    <t>9-12 (4-2)</t>
  </si>
  <si>
    <t>10-12 (5-2)</t>
  </si>
  <si>
    <t>12-14 (7-4)</t>
  </si>
  <si>
    <t>13-14 (8-4)</t>
  </si>
  <si>
    <t>15-14 (10-4)</t>
  </si>
  <si>
    <t>16-14 (11-4)</t>
  </si>
  <si>
    <t>16-16 (11-5)</t>
  </si>
  <si>
    <t>UIC Flames</t>
  </si>
  <si>
    <t>5-11 (1-0)</t>
  </si>
  <si>
    <t>5-12 (1-1)</t>
  </si>
  <si>
    <t>5-14 (1-3)</t>
  </si>
  <si>
    <t>5-18 (1-7)</t>
  </si>
  <si>
    <t>5-19 (1-8)</t>
  </si>
  <si>
    <t>7-21 (3-10)</t>
  </si>
  <si>
    <t>7-23 (3-12)</t>
  </si>
  <si>
    <t>8-23 (4-12)</t>
  </si>
  <si>
    <t>Valparaiso Crusaders</t>
  </si>
  <si>
    <t>12-2 (0-0)</t>
  </si>
  <si>
    <t>14-3 (1-1)</t>
  </si>
  <si>
    <t>15-3 (2-1)</t>
  </si>
  <si>
    <t>16-3 (3-1)</t>
  </si>
  <si>
    <t>19-4 (6-2)</t>
  </si>
  <si>
    <t>21-4 (8-2)</t>
  </si>
  <si>
    <t>22-4 (9-2)</t>
  </si>
  <si>
    <t>23-4 (10-2)</t>
  </si>
  <si>
    <t>25-4 (12-2)</t>
  </si>
  <si>
    <t>28-5 (13-3)</t>
  </si>
  <si>
    <t>Wright St Raiders</t>
  </si>
  <si>
    <t>9-7 (1-1)</t>
  </si>
  <si>
    <t>10-8 (2-2)</t>
  </si>
  <si>
    <t>10-9 (2-3)</t>
  </si>
  <si>
    <t>11-12 (3-6)</t>
  </si>
  <si>
    <t>11-14 (3-8)</t>
  </si>
  <si>
    <t>11-15 (3-9)</t>
  </si>
  <si>
    <t>11-16 (3-10)</t>
  </si>
  <si>
    <t>11-18 (3-12)</t>
  </si>
  <si>
    <t>Youngstown St Penguins</t>
  </si>
  <si>
    <t>9-6 (0-0)</t>
  </si>
  <si>
    <t>9-9 (0-3)</t>
  </si>
  <si>
    <t>9-12 (0-6)</t>
  </si>
  <si>
    <t>9-13 (0-7)</t>
  </si>
  <si>
    <t>10-13 (1-7)</t>
  </si>
  <si>
    <t>10-15 (1-9)</t>
  </si>
  <si>
    <t>10-17 (1-11)</t>
  </si>
  <si>
    <t>11-18 (2-12)</t>
  </si>
  <si>
    <t>11-20 (2-14)</t>
  </si>
  <si>
    <t>Brown Bears</t>
  </si>
  <si>
    <t>8-8 (0-0)</t>
  </si>
  <si>
    <t>9-8 (0-0)</t>
  </si>
  <si>
    <t>9-9 (0-1)</t>
  </si>
  <si>
    <t>9-13 (0-5)</t>
  </si>
  <si>
    <t>10-13 (1-5)</t>
  </si>
  <si>
    <t>11-15 (2-7)</t>
  </si>
  <si>
    <t>12-15 (3-7)</t>
  </si>
  <si>
    <t>13-15 (4-7)</t>
  </si>
  <si>
    <t>13-16 (4-8)</t>
  </si>
  <si>
    <t>Columbia Lions</t>
  </si>
  <si>
    <t>9-8 (1-2)</t>
  </si>
  <si>
    <t>11-9 (3-3)</t>
  </si>
  <si>
    <t>13-12 (5-6)</t>
  </si>
  <si>
    <t>13-13 (5-7)</t>
  </si>
  <si>
    <t>Cornell Big Red</t>
  </si>
  <si>
    <t>8-9 (0-1)</t>
  </si>
  <si>
    <t>10-9 (2-1)</t>
  </si>
  <si>
    <t>10-10 (2-2)</t>
  </si>
  <si>
    <t>10-11 (2-3)</t>
  </si>
  <si>
    <t>11-11 (3-3)</t>
  </si>
  <si>
    <t>13-14 (5-6)</t>
  </si>
  <si>
    <t>13-15 (5-7)</t>
  </si>
  <si>
    <t>Dartmouth Big Green</t>
  </si>
  <si>
    <t>8-10 (1-3)</t>
  </si>
  <si>
    <t>8-11 (1-4)</t>
  </si>
  <si>
    <t>8-13 (1-6)</t>
  </si>
  <si>
    <t>9-13 (2-6)</t>
  </si>
  <si>
    <t>9-14 (2-7)</t>
  </si>
  <si>
    <t>10-14 (3-7)</t>
  </si>
  <si>
    <t>13-14 (6-7)</t>
  </si>
  <si>
    <t>Harvard Crimson</t>
  </si>
  <si>
    <t>11-5 (1-1)</t>
  </si>
  <si>
    <t>16-5 (6-1)</t>
  </si>
  <si>
    <t>17-5 (7-1)</t>
  </si>
  <si>
    <t>18-5 (8-1)</t>
  </si>
  <si>
    <t>19-5 (9-1)</t>
  </si>
  <si>
    <t>20-7 (10-3)</t>
  </si>
  <si>
    <t>21-7 (11-3)</t>
  </si>
  <si>
    <t>Pennsylvania Quakers</t>
  </si>
  <si>
    <t>3-8 (0-1)</t>
  </si>
  <si>
    <t>4-8 (0-1)</t>
  </si>
  <si>
    <t>4-9 (0-1)</t>
  </si>
  <si>
    <t>6-10 (1-1)</t>
  </si>
  <si>
    <t>6-11 (1-2)</t>
  </si>
  <si>
    <t>7-15 (2-6)</t>
  </si>
  <si>
    <t>7-16 (2-7)</t>
  </si>
  <si>
    <t>7-17 (2-8)</t>
  </si>
  <si>
    <t>7-18 (2-9)</t>
  </si>
  <si>
    <t>8-18 (3-9)</t>
  </si>
  <si>
    <t>9-18 (4-9)</t>
  </si>
  <si>
    <t>9-19 (4-10)</t>
  </si>
  <si>
    <t>Princeton Tigers</t>
  </si>
  <si>
    <t>8-9 (1-0)</t>
  </si>
  <si>
    <t>8-10 (1-1)</t>
  </si>
  <si>
    <t>9-10 (2-1)</t>
  </si>
  <si>
    <t>11-11 (4-2)</t>
  </si>
  <si>
    <t>11-12 (4-3)</t>
  </si>
  <si>
    <t>14-14 (7-5)</t>
  </si>
  <si>
    <t>15-14 (8-5)</t>
  </si>
  <si>
    <t>Yale Bulldogs</t>
  </si>
  <si>
    <t>11-6 (0-0)</t>
  </si>
  <si>
    <t>13-6 (2-0)</t>
  </si>
  <si>
    <t>16-6 (5-0)</t>
  </si>
  <si>
    <t>16-7 (5-1)</t>
  </si>
  <si>
    <t>19-7 (8-1)</t>
  </si>
  <si>
    <t>19-8 (8-2)</t>
  </si>
  <si>
    <t>20-8 (9-2)</t>
  </si>
  <si>
    <t>21-8 (10-2)</t>
  </si>
  <si>
    <t>Canisius Griffins</t>
  </si>
  <si>
    <t>3-3 (1-0)</t>
  </si>
  <si>
    <t>4-4 (2-0)</t>
  </si>
  <si>
    <t>5-4 (2-0)</t>
  </si>
  <si>
    <t>6-4 (2-0)</t>
  </si>
  <si>
    <t>7-4 (2-0)</t>
  </si>
  <si>
    <t>7-5 (2-1)</t>
  </si>
  <si>
    <t>7-6 (2-2)</t>
  </si>
  <si>
    <t>9-7 (4-3)</t>
  </si>
  <si>
    <t>10-7 (5-3)</t>
  </si>
  <si>
    <t>12-8 (7-4)</t>
  </si>
  <si>
    <t>12-9 (7-5)</t>
  </si>
  <si>
    <t>12-12 (7-8)</t>
  </si>
  <si>
    <t>13-12 (8-8)</t>
  </si>
  <si>
    <t>15-13 (10-9)</t>
  </si>
  <si>
    <t>16-13 (11-9)</t>
  </si>
  <si>
    <t>16-14 (11-9)</t>
  </si>
  <si>
    <t>Fairfield Stags</t>
  </si>
  <si>
    <t>3-5 (1-0)</t>
  </si>
  <si>
    <t>4-6 (2-0)</t>
  </si>
  <si>
    <t>4-8 (2-0)</t>
  </si>
  <si>
    <t>4-9 (2-1)</t>
  </si>
  <si>
    <t>4-10 (2-2)</t>
  </si>
  <si>
    <t>6-11 (4-3)</t>
  </si>
  <si>
    <t>6-12 (4-4)</t>
  </si>
  <si>
    <t>6-13 (4-5)</t>
  </si>
  <si>
    <t>6-15 (4-7)</t>
  </si>
  <si>
    <t>6-18 (4-10)</t>
  </si>
  <si>
    <t>6-19 (4-11)</t>
  </si>
  <si>
    <t>6-21 (4-13)</t>
  </si>
  <si>
    <t>7-21 (5-13)</t>
  </si>
  <si>
    <t>7-24 (5-15)</t>
  </si>
  <si>
    <t>Iona Gaels</t>
  </si>
  <si>
    <t>5-3 (1-1)</t>
  </si>
  <si>
    <t>6-3 (1-1)</t>
  </si>
  <si>
    <t>7-4 (1-1)</t>
  </si>
  <si>
    <t>10-5 (3-1)</t>
  </si>
  <si>
    <t>11-5 (4-1)</t>
  </si>
  <si>
    <t>12-5 (5-1)</t>
  </si>
  <si>
    <t>15-6 (8-2)</t>
  </si>
  <si>
    <t>16-6 (9-2)</t>
  </si>
  <si>
    <t>17-6 (10-2)</t>
  </si>
  <si>
    <t>18-6 (11-2)</t>
  </si>
  <si>
    <t>23-6 (16-2)</t>
  </si>
  <si>
    <t>24-6 (17-2)</t>
  </si>
  <si>
    <t>25-7 (17-3)</t>
  </si>
  <si>
    <t>26-7 (17-3)</t>
  </si>
  <si>
    <t>26-8 (17-3)</t>
  </si>
  <si>
    <t>Manhattan Jaspers</t>
  </si>
  <si>
    <t>3-7 (1-1)</t>
  </si>
  <si>
    <t>4-7 (1-1)</t>
  </si>
  <si>
    <t>5-8 (2-2)</t>
  </si>
  <si>
    <t>6-8 (3-2)</t>
  </si>
  <si>
    <t>7-8 (4-2)</t>
  </si>
  <si>
    <t>8-9 (5-3)</t>
  </si>
  <si>
    <t>8-10 (5-4)</t>
  </si>
  <si>
    <t>9-10 (6-4)</t>
  </si>
  <si>
    <t>10-10 (7-4)</t>
  </si>
  <si>
    <t>12-10 (9-4)</t>
  </si>
  <si>
    <t>12-12 (9-6)</t>
  </si>
  <si>
    <t>13-12 (10-6)</t>
  </si>
  <si>
    <t>16-13 (13-7)</t>
  </si>
  <si>
    <t>17-13 (13-7)</t>
  </si>
  <si>
    <t>18-13 (13-7)</t>
  </si>
  <si>
    <t>Marist Red Foxes</t>
  </si>
  <si>
    <t>1-6 (0-1)</t>
  </si>
  <si>
    <t>1-8 (0-2)</t>
  </si>
  <si>
    <t>1-10 (0-2)</t>
  </si>
  <si>
    <t>1-12 (0-3)</t>
  </si>
  <si>
    <t>1-14 (0-5)</t>
  </si>
  <si>
    <t>1-17 (0-8)</t>
  </si>
  <si>
    <t>2-18 (1-9)</t>
  </si>
  <si>
    <t>5-18 (4-9)</t>
  </si>
  <si>
    <t>5-20 (4-11)</t>
  </si>
  <si>
    <t>5-22 (4-13)</t>
  </si>
  <si>
    <t>5-23 (4-14)</t>
  </si>
  <si>
    <t>6-23 (5-14)</t>
  </si>
  <si>
    <t>Monmouth Hawks</t>
  </si>
  <si>
    <t>5-6 (2-0)</t>
  </si>
  <si>
    <t>7-8 (4-1)</t>
  </si>
  <si>
    <t>8-8 (5-1)</t>
  </si>
  <si>
    <t>8-9 (5-2)</t>
  </si>
  <si>
    <t>9-9 (6-2)</t>
  </si>
  <si>
    <t>15-12 (11-5)</t>
  </si>
  <si>
    <t>16-14 (12-7)</t>
  </si>
  <si>
    <t>17-14 (13-7)</t>
  </si>
  <si>
    <t>Niagara Purple Eagles</t>
  </si>
  <si>
    <t>1-2 (1-0)</t>
  </si>
  <si>
    <t>1-5 (1-1)</t>
  </si>
  <si>
    <t>1-8 (1-1)</t>
  </si>
  <si>
    <t>2-8 (1-1)</t>
  </si>
  <si>
    <t>3-8 (2-1)</t>
  </si>
  <si>
    <t>3-9 (2-2)</t>
  </si>
  <si>
    <t>3-12 (2-4)</t>
  </si>
  <si>
    <t>3-13 (2-5)</t>
  </si>
  <si>
    <t>3-14 (2-6)</t>
  </si>
  <si>
    <t>3-17 (2-9)</t>
  </si>
  <si>
    <t>4-17 (3-9)</t>
  </si>
  <si>
    <t>4-20 (3-12)</t>
  </si>
  <si>
    <t>4-21 (3-13)</t>
  </si>
  <si>
    <t>8-21 (7-13)</t>
  </si>
  <si>
    <t>8-22 (7-13)</t>
  </si>
  <si>
    <t>Quinnipiac Bobcats</t>
  </si>
  <si>
    <t>3-4 (0-2)</t>
  </si>
  <si>
    <t>4-5 (0-2)</t>
  </si>
  <si>
    <t>5-5 (0-2)</t>
  </si>
  <si>
    <t>6-5 (0-2)</t>
  </si>
  <si>
    <t>6-6 (0-3)</t>
  </si>
  <si>
    <t>8-7 (2-4)</t>
  </si>
  <si>
    <t>8-8 (2-5)</t>
  </si>
  <si>
    <t>10-8 (4-5)</t>
  </si>
  <si>
    <t>11-8 (5-5)</t>
  </si>
  <si>
    <t>12-10 (6-7)</t>
  </si>
  <si>
    <t>13-10 (7-7)</t>
  </si>
  <si>
    <t>14-11 (8-8)</t>
  </si>
  <si>
    <t>14-13 (8-10)</t>
  </si>
  <si>
    <t>15-13 (9-10)</t>
  </si>
  <si>
    <t>Rider Broncs</t>
  </si>
  <si>
    <t>4-5 (1-0)</t>
  </si>
  <si>
    <t>5-6 (1-1)</t>
  </si>
  <si>
    <t>21-10 (15-5)</t>
  </si>
  <si>
    <t>21-11 (15-5)</t>
  </si>
  <si>
    <t>Saint Peter's Peacocks</t>
  </si>
  <si>
    <t>0-3 (0-1)</t>
  </si>
  <si>
    <t>2-4 (0-1)</t>
  </si>
  <si>
    <t>2-5 (0-1)</t>
  </si>
  <si>
    <t>2-6 (0-2)</t>
  </si>
  <si>
    <t>4-6 (0-2)</t>
  </si>
  <si>
    <t>5-7 (0-2)</t>
  </si>
  <si>
    <t>9-10 (3-5)</t>
  </si>
  <si>
    <t>9-11 (3-6)</t>
  </si>
  <si>
    <t>10-12 (4-7)</t>
  </si>
  <si>
    <t>11-13 (5-8)</t>
  </si>
  <si>
    <t>12-13 (6-8)</t>
  </si>
  <si>
    <t>14-17 (8-12)</t>
  </si>
  <si>
    <t>Siena Saints</t>
  </si>
  <si>
    <t>3-5 (1-1)</t>
  </si>
  <si>
    <t>5-7 (2-1)</t>
  </si>
  <si>
    <t>6-9 (3-3)</t>
  </si>
  <si>
    <t>7-10 (4-4)</t>
  </si>
  <si>
    <t>8-11 (5-5)</t>
  </si>
  <si>
    <t>9-12 (6-6)</t>
  </si>
  <si>
    <t>9-13 (6-7)</t>
  </si>
  <si>
    <t>10-15 (7-9)</t>
  </si>
  <si>
    <t>10-16 (7-10)</t>
  </si>
  <si>
    <t>10-17 (7-11)</t>
  </si>
  <si>
    <t>Akron Zips</t>
  </si>
  <si>
    <t>19-13 (9-9)</t>
  </si>
  <si>
    <t>Ball State Cardinals</t>
  </si>
  <si>
    <t>7-11 (2-5)</t>
  </si>
  <si>
    <t>7-12 (2-6)</t>
  </si>
  <si>
    <t>7-15 (2-9)</t>
  </si>
  <si>
    <t>7-21 (2-15)</t>
  </si>
  <si>
    <t>7-22 (2-16)</t>
  </si>
  <si>
    <t>Bowling Green Falcons</t>
  </si>
  <si>
    <t>12-4 (4-1)</t>
  </si>
  <si>
    <t>13-6 (5-3)</t>
  </si>
  <si>
    <t>17-7 (9-4)</t>
  </si>
  <si>
    <t>20-10 (11-7)</t>
  </si>
  <si>
    <t>Buffalo Bulls</t>
  </si>
  <si>
    <t>14-6 (5-3)</t>
  </si>
  <si>
    <t>15-8 (6-5)</t>
  </si>
  <si>
    <t>17-9 (8-6)</t>
  </si>
  <si>
    <t>18-9 (9-6)</t>
  </si>
  <si>
    <t>19-9 (10-6)</t>
  </si>
  <si>
    <t>Central Michigan Chippewas</t>
  </si>
  <si>
    <t>12-2 (2-1)</t>
  </si>
  <si>
    <t>13-3 (3-2)</t>
  </si>
  <si>
    <t>14-3 (4-2)</t>
  </si>
  <si>
    <t>15-4 (5-3)</t>
  </si>
  <si>
    <t>15-5 (5-4)</t>
  </si>
  <si>
    <t>16-5 (6-4)</t>
  </si>
  <si>
    <t>19-5 (9-4)</t>
  </si>
  <si>
    <t>20-5 (10-4)</t>
  </si>
  <si>
    <t>22-6 (12-5)</t>
  </si>
  <si>
    <t>Eastern Michigan Eagles</t>
  </si>
  <si>
    <t>12-5 (1-3)</t>
  </si>
  <si>
    <t>20-12 (8-10)</t>
  </si>
  <si>
    <t>Kent State Golden Flashes</t>
  </si>
  <si>
    <t>Miami (OH) Redhawks</t>
  </si>
  <si>
    <t>6-11 (1-3)</t>
  </si>
  <si>
    <t>8-13 (3-5)</t>
  </si>
  <si>
    <t>8-14 (3-6)</t>
  </si>
  <si>
    <t>9-16 (4-8)</t>
  </si>
  <si>
    <t>12-16 (7-8)</t>
  </si>
  <si>
    <t>12-17 (7-9)</t>
  </si>
  <si>
    <t>13-17 (8-9)</t>
  </si>
  <si>
    <t>13-18 (8-10)</t>
  </si>
  <si>
    <t>Northern Illinois Huskies</t>
  </si>
  <si>
    <t>8-11 (2-6)</t>
  </si>
  <si>
    <t>9-12 (3-7)</t>
  </si>
  <si>
    <t>10-14 (4-9)</t>
  </si>
  <si>
    <t>10-15 (4-10)</t>
  </si>
  <si>
    <t>12-15 (6-10)</t>
  </si>
  <si>
    <t>Ohio Bobcats</t>
  </si>
  <si>
    <t>8-12 (3-6)</t>
  </si>
  <si>
    <t>9-13 (4-7)</t>
  </si>
  <si>
    <t>10-19 (5-13)</t>
  </si>
  <si>
    <t>Toledo Rockets</t>
  </si>
  <si>
    <t>19-12 (11-7)</t>
  </si>
  <si>
    <t>Western Michigan Broncos</t>
  </si>
  <si>
    <t>Bethune-Cookman Wildcats</t>
  </si>
  <si>
    <t>4-11 (0-1)</t>
  </si>
  <si>
    <t>4-12 (0-2)</t>
  </si>
  <si>
    <t>4-13 (0-3)</t>
  </si>
  <si>
    <t>6-14 (2-4)</t>
  </si>
  <si>
    <t>6-15 (2-5)</t>
  </si>
  <si>
    <t>7-16 (3-5)</t>
  </si>
  <si>
    <t>8-17 (4-6)</t>
  </si>
  <si>
    <t>9-17 (5-6)</t>
  </si>
  <si>
    <t>10-17 (6-6)</t>
  </si>
  <si>
    <t>11-20 (7-9)</t>
  </si>
  <si>
    <t>11-21 (7-9)</t>
  </si>
  <si>
    <t>Coppin St Eagles</t>
  </si>
  <si>
    <t>1-16 (0-4)</t>
  </si>
  <si>
    <t>2-16 (1-4)</t>
  </si>
  <si>
    <t>2-17 (1-5)</t>
  </si>
  <si>
    <t>3-18 (2-6)</t>
  </si>
  <si>
    <t>4-18 (3-6)</t>
  </si>
  <si>
    <t>5-18 (4-6)</t>
  </si>
  <si>
    <t>5-19 (4-7)</t>
  </si>
  <si>
    <t>5-20 (4-8)</t>
  </si>
  <si>
    <t>6-21 (5-9)</t>
  </si>
  <si>
    <t>7-22 (6-10)</t>
  </si>
  <si>
    <t>Delaware St Hornets</t>
  </si>
  <si>
    <t>12-14 (6-5)</t>
  </si>
  <si>
    <t>14-16 (8-7)</t>
  </si>
  <si>
    <t>16-16 (9-7)</t>
  </si>
  <si>
    <t>Florida A&amp;M Rattlers</t>
  </si>
  <si>
    <t>0-10 (0-1)</t>
  </si>
  <si>
    <t>0-12 (0-1)</t>
  </si>
  <si>
    <t>0-14 (0-1)</t>
  </si>
  <si>
    <t>0-15 (0-2)</t>
  </si>
  <si>
    <t>0-16 (0-3)</t>
  </si>
  <si>
    <t>0-19 (0-6)</t>
  </si>
  <si>
    <t>0-20 (0-7)</t>
  </si>
  <si>
    <t>0-21 (0-8)</t>
  </si>
  <si>
    <t>1-23 (1-10)</t>
  </si>
  <si>
    <t>1-24 (1-11)</t>
  </si>
  <si>
    <t>2-27 (2-14)</t>
  </si>
  <si>
    <t>Hampton Pirates</t>
  </si>
  <si>
    <t>6-6 (2-0)</t>
  </si>
  <si>
    <t>8-9 (4-1)</t>
  </si>
  <si>
    <t>8-10 (4-2)</t>
  </si>
  <si>
    <t>8-13 (4-5)</t>
  </si>
  <si>
    <t>9-14 (5-5)</t>
  </si>
  <si>
    <t>10-14 (6-5)</t>
  </si>
  <si>
    <t>11-15 (7-6)</t>
  </si>
  <si>
    <t>12-17 (8-8)</t>
  </si>
  <si>
    <t>13-17 (8-8)</t>
  </si>
  <si>
    <t>Howard Bison</t>
  </si>
  <si>
    <t>5-5 (1-1)</t>
  </si>
  <si>
    <t>8-10 (2-2)</t>
  </si>
  <si>
    <t>11-10 (5-2)</t>
  </si>
  <si>
    <t>15-14 (9-6)</t>
  </si>
  <si>
    <t>16-14 (10-6)</t>
  </si>
  <si>
    <t>Maryland-Eastern Shore Hawks</t>
  </si>
  <si>
    <t>5-7 (1-1)</t>
  </si>
  <si>
    <t>10-9 (3-1)</t>
  </si>
  <si>
    <t>13-10 (6-2)</t>
  </si>
  <si>
    <t>14-13 (7-5)</t>
  </si>
  <si>
    <t>15-13 (8-5)</t>
  </si>
  <si>
    <t>Morgan St Bears</t>
  </si>
  <si>
    <t>2-8 (0-2)</t>
  </si>
  <si>
    <t>2-12 (0-2)</t>
  </si>
  <si>
    <t>3-15 (1-3)</t>
  </si>
  <si>
    <t>4-15 (2-3)</t>
  </si>
  <si>
    <t>4-16 (2-4)</t>
  </si>
  <si>
    <t>5-18 (3-6)</t>
  </si>
  <si>
    <t>6-18 (4-6)</t>
  </si>
  <si>
    <t>7-18 (5-6)</t>
  </si>
  <si>
    <t>7-19 (5-7)</t>
  </si>
  <si>
    <t>7-22 (5-10)</t>
  </si>
  <si>
    <t>Norfolk St Spartans</t>
  </si>
  <si>
    <t>6-5 (2-0)</t>
  </si>
  <si>
    <t>7-5 (2-0)</t>
  </si>
  <si>
    <t>11-9 (4-1)</t>
  </si>
  <si>
    <t>12-9 (5-1)</t>
  </si>
  <si>
    <t>15-9 (8-1)</t>
  </si>
  <si>
    <t>16-9 (9-1)</t>
  </si>
  <si>
    <t>16-10 (9-2)</t>
  </si>
  <si>
    <t>18-11 (11-3)</t>
  </si>
  <si>
    <t>North Carolina A&amp;T Aggies</t>
  </si>
  <si>
    <t>3-13 (0-2)</t>
  </si>
  <si>
    <t>4-13 (1-2)</t>
  </si>
  <si>
    <t>4-14 (1-3)</t>
  </si>
  <si>
    <t>5-15 (2-4)</t>
  </si>
  <si>
    <t>5-16 (2-5)</t>
  </si>
  <si>
    <t>5-17 (2-6)</t>
  </si>
  <si>
    <t>6-19 (3-7)</t>
  </si>
  <si>
    <t>7-21 (4-9)</t>
  </si>
  <si>
    <t>8-21 (5-9)</t>
  </si>
  <si>
    <t>9-21 (6-9)</t>
  </si>
  <si>
    <t>9-23 (6-10)</t>
  </si>
  <si>
    <t>North Carolina Central Eagles</t>
  </si>
  <si>
    <t>11-5 (3-0)</t>
  </si>
  <si>
    <t>12-5 (4-0)</t>
  </si>
  <si>
    <t>15-5 (7-0)</t>
  </si>
  <si>
    <t>16-5 (8-0)</t>
  </si>
  <si>
    <t>17-6 (9-0)</t>
  </si>
  <si>
    <t>21-6 (13-0)</t>
  </si>
  <si>
    <t>22-6 (14-0)</t>
  </si>
  <si>
    <t>24-6 (16-0)</t>
  </si>
  <si>
    <t>Savannah St Tigers</t>
  </si>
  <si>
    <t>5-14 (1-4)</t>
  </si>
  <si>
    <t>5-15 (1-5)</t>
  </si>
  <si>
    <t>5-16 (1-6)</t>
  </si>
  <si>
    <t>6-18 (2-8)</t>
  </si>
  <si>
    <t>6-19 (2-9)</t>
  </si>
  <si>
    <t>7-19 (3-9)</t>
  </si>
  <si>
    <t>8-19 (4-9)</t>
  </si>
  <si>
    <t>9-20 (5-10)</t>
  </si>
  <si>
    <t>South Carolina St Bulldogs</t>
  </si>
  <si>
    <t>3-7 (2-0)</t>
  </si>
  <si>
    <t>4-9 (2-0)</t>
  </si>
  <si>
    <t>6-15 (4-3)</t>
  </si>
  <si>
    <t>7-15 (5-3)</t>
  </si>
  <si>
    <t>8-15 (6-3)</t>
  </si>
  <si>
    <t>9-15 (6-3)</t>
  </si>
  <si>
    <t>10-18 (7-6)</t>
  </si>
  <si>
    <t>10-19 (7-7)</t>
  </si>
  <si>
    <t>10-20 (7-8)</t>
  </si>
  <si>
    <t>Bradley Braves</t>
  </si>
  <si>
    <t>7-14 (2-6)</t>
  </si>
  <si>
    <t>7-15 (2-7)</t>
  </si>
  <si>
    <t>8-19 (3-11)</t>
  </si>
  <si>
    <t>Drake Bulldogs</t>
  </si>
  <si>
    <t>6-16 (3-7)</t>
  </si>
  <si>
    <t>7-16 (4-7)</t>
  </si>
  <si>
    <t>8-17 (5-8)</t>
  </si>
  <si>
    <t>9-19 (6-10)</t>
  </si>
  <si>
    <t>9-20 (6-11)</t>
  </si>
  <si>
    <t>9-22 (6-12)</t>
  </si>
  <si>
    <t>Evansville Purple Aces</t>
  </si>
  <si>
    <t>11-4 (1-2)</t>
  </si>
  <si>
    <t>15-5 (5-3)</t>
  </si>
  <si>
    <t>16-8 (6-6)</t>
  </si>
  <si>
    <t>19-8 (9-6)</t>
  </si>
  <si>
    <t>19-11 (9-9)</t>
  </si>
  <si>
    <t>Illinois St Redbirds</t>
  </si>
  <si>
    <t>15-8 (7-4)</t>
  </si>
  <si>
    <t>17-11 (9-7)</t>
  </si>
  <si>
    <t>18-11 (10-7)</t>
  </si>
  <si>
    <t>20-11 (11-7)</t>
  </si>
  <si>
    <t>21-11 (11-7)</t>
  </si>
  <si>
    <t>21-12 (11-7)</t>
  </si>
  <si>
    <t>Indiana St Sycamores</t>
  </si>
  <si>
    <t>9-8 (5-0)</t>
  </si>
  <si>
    <t>10-10 (6-2)</t>
  </si>
  <si>
    <t>11-11 (7-3)</t>
  </si>
  <si>
    <t>11-12 (7-4)</t>
  </si>
  <si>
    <t>12-13 (8-5)</t>
  </si>
  <si>
    <t>13-13 (9-5)</t>
  </si>
  <si>
    <t>14-14 (10-6)</t>
  </si>
  <si>
    <t>14-15 (10-7)</t>
  </si>
  <si>
    <t>15-15 (11-7)</t>
  </si>
  <si>
    <t>15-16 (11-7)</t>
  </si>
  <si>
    <t>Loyola (Chi) Ramblers</t>
  </si>
  <si>
    <t>13-9 (3-7)</t>
  </si>
  <si>
    <t>14-10 (4-8)</t>
  </si>
  <si>
    <t>16-11 (6-9)</t>
  </si>
  <si>
    <t>Missouri St Bears</t>
  </si>
  <si>
    <t>8-6 (2-0)</t>
  </si>
  <si>
    <t>8-7 (2-1)</t>
  </si>
  <si>
    <t>8-13 (2-7)</t>
  </si>
  <si>
    <t>9-14 (3-8)</t>
  </si>
  <si>
    <t>9-15 (3-9)</t>
  </si>
  <si>
    <t>9-16 (3-10)</t>
  </si>
  <si>
    <t>9-17 (3-11)</t>
  </si>
  <si>
    <t>10-17 (4-11)</t>
  </si>
  <si>
    <t>11-18 (5-12)</t>
  </si>
  <si>
    <t>11-20 (5-13)</t>
  </si>
  <si>
    <t>Northern Iowa Panthers</t>
  </si>
  <si>
    <t>12-2 (1-1)</t>
  </si>
  <si>
    <t>16-2 (5-1)</t>
  </si>
  <si>
    <t>17-2 (6-1)</t>
  </si>
  <si>
    <t>20-2 (9-1)</t>
  </si>
  <si>
    <t>22-2 (11-1)</t>
  </si>
  <si>
    <t>23-2 (12-1)</t>
  </si>
  <si>
    <t>26-2 (15-1)</t>
  </si>
  <si>
    <t>27-2 (16-1)</t>
  </si>
  <si>
    <t>29-3 (16-2)</t>
  </si>
  <si>
    <t>Southern Illinois Salukis</t>
  </si>
  <si>
    <t>7-10 (0-4)</t>
  </si>
  <si>
    <t>9-14 (2-8)</t>
  </si>
  <si>
    <t>10-15 (3-9)</t>
  </si>
  <si>
    <t>10-17 (3-11)</t>
  </si>
  <si>
    <t>10-18 (3-12)</t>
  </si>
  <si>
    <t>11-20 (4-14)</t>
  </si>
  <si>
    <t>12-21 (4-14)</t>
  </si>
  <si>
    <t>Wichita St Shockers</t>
  </si>
  <si>
    <t>18-2 (8-0)</t>
  </si>
  <si>
    <t>19-2 (9-0)</t>
  </si>
  <si>
    <t>21-3 (11-1)</t>
  </si>
  <si>
    <t>22-3 (12-1)</t>
  </si>
  <si>
    <t>25-3 (15-1)</t>
  </si>
  <si>
    <t>27-3 (17-1)</t>
  </si>
  <si>
    <t>Air Force Falcons</t>
  </si>
  <si>
    <t>10-12 (3-8)</t>
  </si>
  <si>
    <t>11-12 (4-8)</t>
  </si>
  <si>
    <t>13-14 (6-10)</t>
  </si>
  <si>
    <t>13-15 (6-11)</t>
  </si>
  <si>
    <t>Boise State Broncos</t>
  </si>
  <si>
    <t>20-7 (10-4)</t>
  </si>
  <si>
    <t>22-7 (12-4)</t>
  </si>
  <si>
    <t>24-7 (14-4)</t>
  </si>
  <si>
    <t>Colorado St Rams</t>
  </si>
  <si>
    <t>14-0 (1-0)</t>
  </si>
  <si>
    <t>14-2 (1-2)</t>
  </si>
  <si>
    <t>16-2 (3-2)</t>
  </si>
  <si>
    <t>20-4 (7-4)</t>
  </si>
  <si>
    <t>21-4 (8-4)</t>
  </si>
  <si>
    <t>23-5 (10-5)</t>
  </si>
  <si>
    <t>24-5 (11-5)</t>
  </si>
  <si>
    <t>Fresno St Bulldogs</t>
  </si>
  <si>
    <t>9-9 (4-1)</t>
  </si>
  <si>
    <t>9-10 (4-2)</t>
  </si>
  <si>
    <t>10-10 (5-2)</t>
  </si>
  <si>
    <t>11-12 (6-4)</t>
  </si>
  <si>
    <t>12-13 (7-5)</t>
  </si>
  <si>
    <t>12-14 (7-6)</t>
  </si>
  <si>
    <t>14-15 (9-7)</t>
  </si>
  <si>
    <t>15-15 (10-7)</t>
  </si>
  <si>
    <t>Nevada Wolf Pack</t>
  </si>
  <si>
    <t>6-9 (2-1)</t>
  </si>
  <si>
    <t>6-11 (2-3)</t>
  </si>
  <si>
    <t>6-13 (2-5)</t>
  </si>
  <si>
    <t>6-15 (2-7)</t>
  </si>
  <si>
    <t>8-16 (4-8)</t>
  </si>
  <si>
    <t>8-17 (4-9)</t>
  </si>
  <si>
    <t>9-19 (5-11)</t>
  </si>
  <si>
    <t>9-20 (5-12)</t>
  </si>
  <si>
    <t>9-21 (5-13)</t>
  </si>
  <si>
    <t>New Mexico Lobos</t>
  </si>
  <si>
    <t>14-11 (6-7)</t>
  </si>
  <si>
    <t>14-12 (6-8)</t>
  </si>
  <si>
    <t>14-13 (6-9)</t>
  </si>
  <si>
    <t>15-15 (7-11)</t>
  </si>
  <si>
    <t>San Diego St Aztecs</t>
  </si>
  <si>
    <t>UNLV Rebels</t>
  </si>
  <si>
    <t>11-9 (2-5)</t>
  </si>
  <si>
    <t>14-12 (5-8)</t>
  </si>
  <si>
    <t>16-13 (7-9)</t>
  </si>
  <si>
    <t>16-14 (7-10)</t>
  </si>
  <si>
    <t>Utah State Aggies</t>
  </si>
  <si>
    <t>12-10 (5-5)</t>
  </si>
  <si>
    <t>18-12 (11-7)</t>
  </si>
  <si>
    <t>Wyoming Cowboys</t>
  </si>
  <si>
    <t>15-2 (4-0)</t>
  </si>
  <si>
    <t>18-4 (7-2)</t>
  </si>
  <si>
    <t>20-6 (9-4)</t>
  </si>
  <si>
    <t>21-7 (10-5)</t>
  </si>
  <si>
    <t>Bryant Bulldogs</t>
  </si>
  <si>
    <t>6-7 (3-1)</t>
  </si>
  <si>
    <t>7-7 (4-1)</t>
  </si>
  <si>
    <t>9-8 (6-1)</t>
  </si>
  <si>
    <t>11-11 (8-3)</t>
  </si>
  <si>
    <t>13-14 (10-6)</t>
  </si>
  <si>
    <t>14-14 (11-6)</t>
  </si>
  <si>
    <t>15-14 (12-6)</t>
  </si>
  <si>
    <t>16-14 (12-6)</t>
  </si>
  <si>
    <t>Central Connecticut St Blue Devils</t>
  </si>
  <si>
    <t>2-17 (0-6)</t>
  </si>
  <si>
    <t>2-18 (0-7)</t>
  </si>
  <si>
    <t>5-24 (3-13)</t>
  </si>
  <si>
    <t>Fairleigh Dickinson Knights</t>
  </si>
  <si>
    <t>8-21 (3-15)</t>
  </si>
  <si>
    <t>LIU Brooklyn Blackbirds</t>
  </si>
  <si>
    <t>4-9 (0-2)</t>
  </si>
  <si>
    <t>7-12 (3-5)</t>
  </si>
  <si>
    <t>8-12 (4-5)</t>
  </si>
  <si>
    <t>9-13 (5-6)</t>
  </si>
  <si>
    <t>10-13 (6-6)</t>
  </si>
  <si>
    <t>11-13 (7-6)</t>
  </si>
  <si>
    <t>12-13 (8-6)</t>
  </si>
  <si>
    <t>12-14 (8-7)</t>
  </si>
  <si>
    <t>12-15 (8-8)</t>
  </si>
  <si>
    <t>12-16 (8-9)</t>
  </si>
  <si>
    <t>Mt. St. Mary's Mountaineers</t>
  </si>
  <si>
    <t>6-9 (2-2)</t>
  </si>
  <si>
    <t>8-10 (4-3)</t>
  </si>
  <si>
    <t>14-13 (10-6)</t>
  </si>
  <si>
    <t>15-14 (11-7)</t>
  </si>
  <si>
    <t>Robert Morris Colonials</t>
  </si>
  <si>
    <t>7-10 (3-2)</t>
  </si>
  <si>
    <t>11-10 (7-2)</t>
  </si>
  <si>
    <t>15-14 (11-6)</t>
  </si>
  <si>
    <t>17-14 (12-6)</t>
  </si>
  <si>
    <t>18-14 (12-6)</t>
  </si>
  <si>
    <t>Sacred Heart Pioneers</t>
  </si>
  <si>
    <t>8-12 (2-5)</t>
  </si>
  <si>
    <t>9-14 (3-7)</t>
  </si>
  <si>
    <t>11-14 (5-7)</t>
  </si>
  <si>
    <t>13-15 (7-8)</t>
  </si>
  <si>
    <t>13-16 (7-9)</t>
  </si>
  <si>
    <t>15-16 (9-9)</t>
  </si>
  <si>
    <t>15-17 (9-9)</t>
  </si>
  <si>
    <t>St. Francis (PA) Red Flash</t>
  </si>
  <si>
    <t>10-8 (4-3)</t>
  </si>
  <si>
    <t>11-9 (5-4)</t>
  </si>
  <si>
    <t>12-9 (6-4)</t>
  </si>
  <si>
    <t>14-10 (8-5)</t>
  </si>
  <si>
    <t>14-11 (8-6)</t>
  </si>
  <si>
    <t>15-13 (9-8)</t>
  </si>
  <si>
    <t>15-14 (9-9)</t>
  </si>
  <si>
    <t>St. Francis BRK Terriers</t>
  </si>
  <si>
    <t>10-8 (4-1)</t>
  </si>
  <si>
    <t>12-9 (6-2)</t>
  </si>
  <si>
    <t>13-9 (7-2)</t>
  </si>
  <si>
    <t>14-9 (8-2)</t>
  </si>
  <si>
    <t>17-9 (11-2)</t>
  </si>
  <si>
    <t>18-9 (12-2)</t>
  </si>
  <si>
    <t>19-9 (13-2)</t>
  </si>
  <si>
    <t>20-9 (14-2)</t>
  </si>
  <si>
    <t>22-10 (15-3)</t>
  </si>
  <si>
    <t>23-10 (15-3)</t>
  </si>
  <si>
    <t>23-11 (15-3)</t>
  </si>
  <si>
    <t>Wagner Seahawks</t>
  </si>
  <si>
    <t>3-10 (1-1)</t>
  </si>
  <si>
    <t>4-11 (2-2)</t>
  </si>
  <si>
    <t>6-12 (4-3)</t>
  </si>
  <si>
    <t>7-13 (5-4)</t>
  </si>
  <si>
    <t>8-13 (6-4)</t>
  </si>
  <si>
    <t>8-15 (6-6)</t>
  </si>
  <si>
    <t>9-16 (7-7)</t>
  </si>
  <si>
    <t>9-17 (7-8)</t>
  </si>
  <si>
    <t>Austin Peay Governors</t>
  </si>
  <si>
    <t>8-21 (3-12)</t>
  </si>
  <si>
    <t>Belmont Bruins</t>
  </si>
  <si>
    <t>15-7 (7-2)</t>
  </si>
  <si>
    <t>20-10 (11-5)</t>
  </si>
  <si>
    <t>21-10 (11-5)</t>
  </si>
  <si>
    <t>22-10 (11-5)</t>
  </si>
  <si>
    <t>Eastern Illinois Panthers</t>
  </si>
  <si>
    <t>10-6 (4-0)</t>
  </si>
  <si>
    <t>12-7 (6-1)</t>
  </si>
  <si>
    <t>12-8 (6-2)</t>
  </si>
  <si>
    <t>13-9 (7-3)</t>
  </si>
  <si>
    <t>16-13 (9-7)</t>
  </si>
  <si>
    <t>17-13 (9-7)</t>
  </si>
  <si>
    <t>Eastern Kentucky Colonels</t>
  </si>
  <si>
    <t>Jacksonville St Gamecocks</t>
  </si>
  <si>
    <t>9-12 (2-5)</t>
  </si>
  <si>
    <t>10-17 (3-9)</t>
  </si>
  <si>
    <t>11-17 (4-9)</t>
  </si>
  <si>
    <t>Morehead St Eagles</t>
  </si>
  <si>
    <t>7-13 (2-3)</t>
  </si>
  <si>
    <t>10-14 (5-4)</t>
  </si>
  <si>
    <t>11-14 (6-4)</t>
  </si>
  <si>
    <t>14-16 (9-6)</t>
  </si>
  <si>
    <t>15-16 (10-6)</t>
  </si>
  <si>
    <t>17-16 (10-6)</t>
  </si>
  <si>
    <t>17-17 (10-6)</t>
  </si>
  <si>
    <t>Murray St Racers</t>
  </si>
  <si>
    <t>14-4 (4-0)</t>
  </si>
  <si>
    <t>15-4 (5-0)</t>
  </si>
  <si>
    <t>18-4 (8-0)</t>
  </si>
  <si>
    <t>19-4 (9-0)</t>
  </si>
  <si>
    <t>20-4 (10-0)</t>
  </si>
  <si>
    <t>22-4 (12-0)</t>
  </si>
  <si>
    <t>24-4 (14-0)</t>
  </si>
  <si>
    <t>25-4 (15-0)</t>
  </si>
  <si>
    <t>SE Missouri St Redhawks</t>
  </si>
  <si>
    <t>8-10 (2-3)</t>
  </si>
  <si>
    <t>11-13 (5-6)</t>
  </si>
  <si>
    <t>SIU-Edwardsville Cougars</t>
  </si>
  <si>
    <t>7-10 (3-3)</t>
  </si>
  <si>
    <t>8-11 (4-4)</t>
  </si>
  <si>
    <t>9-14 (5-7)</t>
  </si>
  <si>
    <t>10-14 (6-7)</t>
  </si>
  <si>
    <t>11-14 (7-7)</t>
  </si>
  <si>
    <t>Tenn-Martin Skyhawks</t>
  </si>
  <si>
    <t>18-11 (10-6)</t>
  </si>
  <si>
    <t>Tennessee St Tigers</t>
  </si>
  <si>
    <t>3-12 (0-0)</t>
  </si>
  <si>
    <t>3-13 (0-1)</t>
  </si>
  <si>
    <t>3-14 (0-2)</t>
  </si>
  <si>
    <t>3-18 (0-6)</t>
  </si>
  <si>
    <t>4-18 (1-6)</t>
  </si>
  <si>
    <t>5-18 (2-6)</t>
  </si>
  <si>
    <t>5-22 (2-10)</t>
  </si>
  <si>
    <t>5-24 (2-12)</t>
  </si>
  <si>
    <t>5-25 (2-13)</t>
  </si>
  <si>
    <t>Tennessee Tech Golden Eagles</t>
  </si>
  <si>
    <t>12-16 (4-10)</t>
  </si>
  <si>
    <t>Arizona Wildcats</t>
  </si>
  <si>
    <t>23-3 (11-2)</t>
  </si>
  <si>
    <t>24-3 (12-2)</t>
  </si>
  <si>
    <t>Arizona St Sun Devils</t>
  </si>
  <si>
    <t>16-14 (8-9)</t>
  </si>
  <si>
    <t>17-14 (9-9)</t>
  </si>
  <si>
    <t>California Golden Bears</t>
  </si>
  <si>
    <t>11-7 (1-4)</t>
  </si>
  <si>
    <t>11-8 (1-5)</t>
  </si>
  <si>
    <t>14-9 (4-6)</t>
  </si>
  <si>
    <t>16-11 (6-8)</t>
  </si>
  <si>
    <t>16-12 (6-9)</t>
  </si>
  <si>
    <t>17-12 (7-9)</t>
  </si>
  <si>
    <t>17-13 (7-10)</t>
  </si>
  <si>
    <t>17-14 (7-11)</t>
  </si>
  <si>
    <t>Colorado Buffaloes</t>
  </si>
  <si>
    <t>9-9 (2-4)</t>
  </si>
  <si>
    <t>11-12 (4-7)</t>
  </si>
  <si>
    <t>12-12 (5-7)</t>
  </si>
  <si>
    <t>12-15 (5-10)</t>
  </si>
  <si>
    <t>Oregon Ducks</t>
  </si>
  <si>
    <t>Oregon St Beavers</t>
  </si>
  <si>
    <t>16-8 (7-5)</t>
  </si>
  <si>
    <t>17-10 (8-7)</t>
  </si>
  <si>
    <t>17-13 (8-10)</t>
  </si>
  <si>
    <t>Stanford Cardinal</t>
  </si>
  <si>
    <t>18-10 (9-7)</t>
  </si>
  <si>
    <t>18-12 (9-9)</t>
  </si>
  <si>
    <t>UCLA Bruins</t>
  </si>
  <si>
    <t>USC Trojans</t>
  </si>
  <si>
    <t>9-8 (1-4)</t>
  </si>
  <si>
    <t>10-15 (2-11)</t>
  </si>
  <si>
    <t>10-17 (2-13)</t>
  </si>
  <si>
    <t>Utah Utes</t>
  </si>
  <si>
    <t>19-4 (9-2)</t>
  </si>
  <si>
    <t>20-4 (10-2)</t>
  </si>
  <si>
    <t>22-5 (12-3)</t>
  </si>
  <si>
    <t>Washington Huskies</t>
  </si>
  <si>
    <t>14-6 (3-5)</t>
  </si>
  <si>
    <t>14-7 (3-6)</t>
  </si>
  <si>
    <t>14-10 (3-9)</t>
  </si>
  <si>
    <t>14-11 (3-10)</t>
  </si>
  <si>
    <t>15-14 (4-13)</t>
  </si>
  <si>
    <t>16-14 (5-13)</t>
  </si>
  <si>
    <t>Washington St Cougars</t>
  </si>
  <si>
    <t>9-7 (3-1)</t>
  </si>
  <si>
    <t>9-8 (3-2)</t>
  </si>
  <si>
    <t>9-10 (3-4)</t>
  </si>
  <si>
    <t>10-11 (4-5)</t>
  </si>
  <si>
    <t>12-17 (6-11)</t>
  </si>
  <si>
    <t>American Eagles</t>
  </si>
  <si>
    <t>14-12 (7-7)</t>
  </si>
  <si>
    <t>15-14 (8-9)</t>
  </si>
  <si>
    <t>Army Black Knights</t>
  </si>
  <si>
    <t>9-3 (0-1)</t>
  </si>
  <si>
    <t>10-4 (1-2)</t>
  </si>
  <si>
    <t>10-5 (1-3)</t>
  </si>
  <si>
    <t>12-6 (3-4)</t>
  </si>
  <si>
    <t>14-7 (5-5)</t>
  </si>
  <si>
    <t>14-10 (5-8)</t>
  </si>
  <si>
    <t>14-11 (5-9)</t>
  </si>
  <si>
    <t>15-12 (6-10)</t>
  </si>
  <si>
    <t>Boston University Terriers</t>
  </si>
  <si>
    <t>13-16 (9-9)</t>
  </si>
  <si>
    <t>Bucknell Bison</t>
  </si>
  <si>
    <t>6-8 (1-0)</t>
  </si>
  <si>
    <t>19-13 (13-5)</t>
  </si>
  <si>
    <t>19-14 (13-5)</t>
  </si>
  <si>
    <t>Colgate Raiders</t>
  </si>
  <si>
    <t>5-10 (2-0)</t>
  </si>
  <si>
    <t>6-10 (3-0)</t>
  </si>
  <si>
    <t>7-11 (4-1)</t>
  </si>
  <si>
    <t>9-12 (6-2)</t>
  </si>
  <si>
    <t>9-13 (6-3)</t>
  </si>
  <si>
    <t>11-14 (8-4)</t>
  </si>
  <si>
    <t>12-15 (9-5)</t>
  </si>
  <si>
    <t>13-15 (10-5)</t>
  </si>
  <si>
    <t>15-16 (12-6)</t>
  </si>
  <si>
    <t>16-16 (12-6)</t>
  </si>
  <si>
    <t>16-17 (12-6)</t>
  </si>
  <si>
    <t>Holy Cross Crusaders</t>
  </si>
  <si>
    <t>5-8 (0-3)</t>
  </si>
  <si>
    <t>6-8 (1-3)</t>
  </si>
  <si>
    <t>6-9 (1-4)</t>
  </si>
  <si>
    <t>7-10 (2-5)</t>
  </si>
  <si>
    <t>8-10 (3-5)</t>
  </si>
  <si>
    <t>8-12 (3-7)</t>
  </si>
  <si>
    <t>9-12 (4-7)</t>
  </si>
  <si>
    <t>11-13 (6-8)</t>
  </si>
  <si>
    <t>11-14 (6-9)</t>
  </si>
  <si>
    <t>11-15 (6-10)</t>
  </si>
  <si>
    <t>12-15 (7-10)</t>
  </si>
  <si>
    <t>13-15 (8-10)</t>
  </si>
  <si>
    <t>Lafayette Leopards</t>
  </si>
  <si>
    <t>11-6 (3-3)</t>
  </si>
  <si>
    <t>11-8 (3-5)</t>
  </si>
  <si>
    <t>14-8 (6-5)</t>
  </si>
  <si>
    <t>14-9 (6-6)</t>
  </si>
  <si>
    <t>15-11 (7-8)</t>
  </si>
  <si>
    <t>16-12 (8-9)</t>
  </si>
  <si>
    <t>17-12 (9-9)</t>
  </si>
  <si>
    <t>Lehigh Mountain Hawks</t>
  </si>
  <si>
    <t>15-12 (9-7)</t>
  </si>
  <si>
    <t>16-12 (10-7)</t>
  </si>
  <si>
    <t>16-14 (10-8)</t>
  </si>
  <si>
    <t>Loyola (MD) Greyhounds</t>
  </si>
  <si>
    <t>7-11 (3-4)</t>
  </si>
  <si>
    <t>11-16 (7-9)</t>
  </si>
  <si>
    <t>11-17 (7-10)</t>
  </si>
  <si>
    <t>11-18 (7-11)</t>
  </si>
  <si>
    <t>Navy Midshipmen</t>
  </si>
  <si>
    <t>7-11 (3-3)</t>
  </si>
  <si>
    <t>8-14 (4-6)</t>
  </si>
  <si>
    <t>9-15 (5-7)</t>
  </si>
  <si>
    <t>9-16 (5-8)</t>
  </si>
  <si>
    <t>10-17 (6-9)</t>
  </si>
  <si>
    <t>11-17 (7-9)</t>
  </si>
  <si>
    <t>Alabama Crimson Tide</t>
  </si>
  <si>
    <t>15-10 (5-7)</t>
  </si>
  <si>
    <t>Arkansas Razorbacks</t>
  </si>
  <si>
    <t>16-4 (5-2)</t>
  </si>
  <si>
    <t>18-5 (7-3)</t>
  </si>
  <si>
    <t>23-5 (12-3)</t>
  </si>
  <si>
    <t>Auburn Tigers</t>
  </si>
  <si>
    <t>12-19 (4-14)</t>
  </si>
  <si>
    <t>Florida Gators</t>
  </si>
  <si>
    <t>10-6 (3-0)</t>
  </si>
  <si>
    <t>Georgia Bulldogs</t>
  </si>
  <si>
    <t>10-5 (1-2)</t>
  </si>
  <si>
    <t>19-10 (10-7)</t>
  </si>
  <si>
    <t>Kentucky Wildcats</t>
  </si>
  <si>
    <t>16-0 (3-0)</t>
  </si>
  <si>
    <t>18-0 (5-0)</t>
  </si>
  <si>
    <t>21-0 (8-0)</t>
  </si>
  <si>
    <t>22-0 (9-0)</t>
  </si>
  <si>
    <t>25-0 (12-0)</t>
  </si>
  <si>
    <t>27-0 (14-0)</t>
  </si>
  <si>
    <t>29-0 (16-0)</t>
  </si>
  <si>
    <t>31-0 (18-0)</t>
  </si>
  <si>
    <t>LSU Tigers</t>
  </si>
  <si>
    <t>16-6 (5-4)</t>
  </si>
  <si>
    <t>17-7 (6-5)</t>
  </si>
  <si>
    <t>Mississippi St Bulldogs</t>
  </si>
  <si>
    <t>10-11 (3-5)</t>
  </si>
  <si>
    <t>12-14 (5-8)</t>
  </si>
  <si>
    <t>Missouri Tigers</t>
  </si>
  <si>
    <t>Ole Miss Rebels</t>
  </si>
  <si>
    <t>South Carolina Gamecocks</t>
  </si>
  <si>
    <t>10-7 (1-4)</t>
  </si>
  <si>
    <t>10-8 (1-5)</t>
  </si>
  <si>
    <t>11-9 (2-6)</t>
  </si>
  <si>
    <t>12-11 (3-8)</t>
  </si>
  <si>
    <t>13-13 (4-10)</t>
  </si>
  <si>
    <t>Tennessee Volunteers</t>
  </si>
  <si>
    <t>Texas A&amp;M Aggies</t>
  </si>
  <si>
    <t>Vanderbilt Commodores</t>
  </si>
  <si>
    <t>12-10 (2-7)</t>
  </si>
  <si>
    <t>13-10 (3-7)</t>
  </si>
  <si>
    <t>13-11 (3-8)</t>
  </si>
  <si>
    <t>15-12 (5-9)</t>
  </si>
  <si>
    <t>Chattanooga Mocs</t>
  </si>
  <si>
    <t>6-5 (1-0)</t>
  </si>
  <si>
    <t>13-7 (6-1)</t>
  </si>
  <si>
    <t>14-7 (7-1)</t>
  </si>
  <si>
    <t>15-8 (8-2)</t>
  </si>
  <si>
    <t>18-9 (11-3)</t>
  </si>
  <si>
    <t>19-9 (12-3)</t>
  </si>
  <si>
    <t>20-9 (13-3)</t>
  </si>
  <si>
    <t>East Tennessee St Buccaneers</t>
  </si>
  <si>
    <t>5-1 (1-0)</t>
  </si>
  <si>
    <t>5-2 (1-1)</t>
  </si>
  <si>
    <t>7-4 (2-1)</t>
  </si>
  <si>
    <t>9-4 (4-1)</t>
  </si>
  <si>
    <t>9-5 (4-2)</t>
  </si>
  <si>
    <t>11-6 (5-3)</t>
  </si>
  <si>
    <t>12-6 (6-3)</t>
  </si>
  <si>
    <t>13-8 (6-5)</t>
  </si>
  <si>
    <t>13-9 (6-6)</t>
  </si>
  <si>
    <t>13-10 (6-7)</t>
  </si>
  <si>
    <t>15-10 (8-7)</t>
  </si>
  <si>
    <t>16-10 (8-7)</t>
  </si>
  <si>
    <t>Furman Paladins</t>
  </si>
  <si>
    <t>2-4 (1-0)</t>
  </si>
  <si>
    <t>3-8 (1-0)</t>
  </si>
  <si>
    <t>4-11 (2-3)</t>
  </si>
  <si>
    <t>6-13 (3-5)</t>
  </si>
  <si>
    <t>7-13 (4-5)</t>
  </si>
  <si>
    <t>7-15 (4-7)</t>
  </si>
  <si>
    <t>7-19 (4-11)</t>
  </si>
  <si>
    <t>8-20 (5-12)</t>
  </si>
  <si>
    <t>8-21 (5-13)</t>
  </si>
  <si>
    <t>11-21 (5-13)</t>
  </si>
  <si>
    <t>Mercer Bears</t>
  </si>
  <si>
    <t>16-14 (11-6)</t>
  </si>
  <si>
    <t>Samford Bulldogs</t>
  </si>
  <si>
    <t>3-6 (0-1)</t>
  </si>
  <si>
    <t>7-13 (0-7)</t>
  </si>
  <si>
    <t>8-14 (1-8)</t>
  </si>
  <si>
    <t>13-19 (6-12)</t>
  </si>
  <si>
    <t>The Citadel Bulldogs</t>
  </si>
  <si>
    <t>UNC Greensboro Spartans</t>
  </si>
  <si>
    <t>6-17 (2-8)</t>
  </si>
  <si>
    <t>8-18 (4-9)</t>
  </si>
  <si>
    <t>11-22 (6-12)</t>
  </si>
  <si>
    <t>VMI Keydets</t>
  </si>
  <si>
    <t>9-16 (5-9)</t>
  </si>
  <si>
    <t>Western Carolina Catamounts</t>
  </si>
  <si>
    <t>5-8 (0-1)</t>
  </si>
  <si>
    <t>7-8 (2-1)</t>
  </si>
  <si>
    <t>8-9 (3-2)</t>
  </si>
  <si>
    <t>8-10 (3-3)</t>
  </si>
  <si>
    <t>9-11 (4-4)</t>
  </si>
  <si>
    <t>11-13 (6-6)</t>
  </si>
  <si>
    <t>12-13 (7-6)</t>
  </si>
  <si>
    <t>13-14 (8-7)</t>
  </si>
  <si>
    <t>13-15 (8-8)</t>
  </si>
  <si>
    <t>Wofford Terriers</t>
  </si>
  <si>
    <t>22-6 (13-2)</t>
  </si>
  <si>
    <t>23-6 (14-2)</t>
  </si>
  <si>
    <t>Abilene Christian  Wildcats</t>
  </si>
  <si>
    <t>10-19 (4-12)</t>
  </si>
  <si>
    <t>Central Arkansas Bears</t>
  </si>
  <si>
    <t>0-11 (0-0)</t>
  </si>
  <si>
    <t>0-13 (0-2)</t>
  </si>
  <si>
    <t>0-15 (0-4)</t>
  </si>
  <si>
    <t>0-17 (0-6)</t>
  </si>
  <si>
    <t>0-19 (0-8)</t>
  </si>
  <si>
    <t>1-19 (1-8)</t>
  </si>
  <si>
    <t>1-21 (1-10)</t>
  </si>
  <si>
    <t>1-23 (1-12)</t>
  </si>
  <si>
    <t>1-24 (1-13)</t>
  </si>
  <si>
    <t>2-24 (2-13)</t>
  </si>
  <si>
    <t>Houston Baptist Huskies</t>
  </si>
  <si>
    <t>7-8 (2-3)</t>
  </si>
  <si>
    <t>8-8 (3-3)</t>
  </si>
  <si>
    <t>9-8 (4-3)</t>
  </si>
  <si>
    <t>10-9 (5-4)</t>
  </si>
  <si>
    <t>11-10 (6-5)</t>
  </si>
  <si>
    <t>11-11 (6-6)</t>
  </si>
  <si>
    <t>12-16 (7-11)</t>
  </si>
  <si>
    <t>Incarnate Word Cardinals</t>
  </si>
  <si>
    <t>9-4 (1-2)</t>
  </si>
  <si>
    <t>9-5 (1-3)</t>
  </si>
  <si>
    <t>11-5 (3-3)</t>
  </si>
  <si>
    <t>13-6 (5-4)</t>
  </si>
  <si>
    <t>14-6 (6-4)</t>
  </si>
  <si>
    <t>15-7 (7-5)</t>
  </si>
  <si>
    <t>16-7 (8-5)</t>
  </si>
  <si>
    <t>17-7 (9-5)</t>
  </si>
  <si>
    <t>18-9 (10-7)</t>
  </si>
  <si>
    <t>Lamar Cardinals</t>
  </si>
  <si>
    <t>10-8 (4-2)</t>
  </si>
  <si>
    <t>10-10 (4-4)</t>
  </si>
  <si>
    <t>11-10 (5-4)</t>
  </si>
  <si>
    <t>13-12 (7-6)</t>
  </si>
  <si>
    <t>14-12 (8-6)</t>
  </si>
  <si>
    <t>15-13 (9-7)</t>
  </si>
  <si>
    <t>15-15 (9-9)</t>
  </si>
  <si>
    <t>McNeese St Cowboys</t>
  </si>
  <si>
    <t>9-14 (3-9)</t>
  </si>
  <si>
    <t>New Orleans Privateers</t>
  </si>
  <si>
    <t>5-10 (1-5)</t>
  </si>
  <si>
    <t>6-10 (2-5)</t>
  </si>
  <si>
    <t>7-13 (3-8)</t>
  </si>
  <si>
    <t>7-15 (3-10)</t>
  </si>
  <si>
    <t>9-15 (5-10)</t>
  </si>
  <si>
    <t>9-16 (5-11)</t>
  </si>
  <si>
    <t>10-16 (6-11)</t>
  </si>
  <si>
    <t>Nicholls St Colonels</t>
  </si>
  <si>
    <t>4-9 (1-2)</t>
  </si>
  <si>
    <t>4-10 (1-3)</t>
  </si>
  <si>
    <t>4-11 (1-4)</t>
  </si>
  <si>
    <t>5-13 (2-6)</t>
  </si>
  <si>
    <t>6-13 (3-6)</t>
  </si>
  <si>
    <t>7-13 (4-6)</t>
  </si>
  <si>
    <t>7-15 (4-8)</t>
  </si>
  <si>
    <t>7-17 (4-10)</t>
  </si>
  <si>
    <t>9-18 (6-11)</t>
  </si>
  <si>
    <t>Northwestern St Demons</t>
  </si>
  <si>
    <t>17-10 (12-4)</t>
  </si>
  <si>
    <t>18-11 (13-5)</t>
  </si>
  <si>
    <t>Sam Houston St Bearkats</t>
  </si>
  <si>
    <t>13-4 (5-0)</t>
  </si>
  <si>
    <t>14-5 (6-1)</t>
  </si>
  <si>
    <t>16-5 (8-1)</t>
  </si>
  <si>
    <t>17-5 (9-1)</t>
  </si>
  <si>
    <t>18-5 (10-1)</t>
  </si>
  <si>
    <t>21-5 (12-1)</t>
  </si>
  <si>
    <t>SE Louisiana Lions</t>
  </si>
  <si>
    <t>4-11 (1-1)</t>
  </si>
  <si>
    <t>4-12 (1-2)</t>
  </si>
  <si>
    <t>5-14 (2-4)</t>
  </si>
  <si>
    <t>5-15 (2-5)</t>
  </si>
  <si>
    <t>5-16 (2-6)</t>
  </si>
  <si>
    <t>7-16 (4-6)</t>
  </si>
  <si>
    <t>9-17 (6-7)</t>
  </si>
  <si>
    <t>9-18 (6-8)</t>
  </si>
  <si>
    <t>Stephen F. Austin Lumberjacks</t>
  </si>
  <si>
    <t>18-3 (8-0)</t>
  </si>
  <si>
    <t>19-3 (9-0)</t>
  </si>
  <si>
    <t>22-4 (12-1)</t>
  </si>
  <si>
    <t>23-4 (13-1)</t>
  </si>
  <si>
    <t>25-4 (15-1)</t>
  </si>
  <si>
    <t>26-4 (16-1)</t>
  </si>
  <si>
    <t>27-4 (17-1)</t>
  </si>
  <si>
    <t>Texas A&amp;M-CC Islanders</t>
  </si>
  <si>
    <t>9-8 (4-1)</t>
  </si>
  <si>
    <t>12-9 (7-2)</t>
  </si>
  <si>
    <t>13-11 (8-4)</t>
  </si>
  <si>
    <t>14-11 (9-4)</t>
  </si>
  <si>
    <t>16-12 (11-5)</t>
  </si>
  <si>
    <t>17-12 (12-5)</t>
  </si>
  <si>
    <t>18-12 (13-5)</t>
  </si>
  <si>
    <t>Alabama A&amp;M Bulldogs</t>
  </si>
  <si>
    <t>1-10 (0-1)</t>
  </si>
  <si>
    <t>2-10 (1-1)</t>
  </si>
  <si>
    <t>4-11 (3-2)</t>
  </si>
  <si>
    <t>4-12 (3-3)</t>
  </si>
  <si>
    <t>5-12 (4-3)</t>
  </si>
  <si>
    <t>6-14 (5-5)</t>
  </si>
  <si>
    <t>6-15 (5-6)</t>
  </si>
  <si>
    <t>8-17 (7-8)</t>
  </si>
  <si>
    <t>8-18 (7-9)</t>
  </si>
  <si>
    <t>Alabama St Hornets</t>
  </si>
  <si>
    <t>10-5 (6-0)</t>
  </si>
  <si>
    <t>11-5 (7-0)</t>
  </si>
  <si>
    <t>13-6 (9-1)</t>
  </si>
  <si>
    <t>14-6 (10-1)</t>
  </si>
  <si>
    <t>14-7 (10-2)</t>
  </si>
  <si>
    <t>16-8 (12-3)</t>
  </si>
  <si>
    <t>16-9 (12-4)</t>
  </si>
  <si>
    <t>Alcorn St Braves</t>
  </si>
  <si>
    <t>2-12 (1-1)</t>
  </si>
  <si>
    <t>4-13 (3-2)</t>
  </si>
  <si>
    <t>4-14 (3-3)</t>
  </si>
  <si>
    <t>4-17 (3-6)</t>
  </si>
  <si>
    <t>4-18 (3-7)</t>
  </si>
  <si>
    <t>5-18 (4-7)</t>
  </si>
  <si>
    <t>5-21 (4-10)</t>
  </si>
  <si>
    <t>5-22 (4-11)</t>
  </si>
  <si>
    <t>6-25 (4-14)</t>
  </si>
  <si>
    <t>Arkansas-Pine Bluff Golden Lions</t>
  </si>
  <si>
    <t>3-12 (0-1)</t>
  </si>
  <si>
    <t>3-14 (0-3)</t>
  </si>
  <si>
    <t>6-15 (3-4)</t>
  </si>
  <si>
    <t>8-18 (5-7)</t>
  </si>
  <si>
    <t>9-18 (6-7)</t>
  </si>
  <si>
    <t>10-20 (7-9)</t>
  </si>
  <si>
    <t>11-20 (8-9)</t>
  </si>
  <si>
    <t>Grambling St Tigers</t>
  </si>
  <si>
    <t>2-9 (0-1)</t>
  </si>
  <si>
    <t>2-11 (0-3)</t>
  </si>
  <si>
    <t>2-12 (0-4)</t>
  </si>
  <si>
    <t>2-15 (0-7)</t>
  </si>
  <si>
    <t>2-16 (0-8)</t>
  </si>
  <si>
    <t>2-17 (0-9)</t>
  </si>
  <si>
    <t>2-20 (0-12)</t>
  </si>
  <si>
    <t>2-21 (0-13)</t>
  </si>
  <si>
    <t>2-25 (0-17)</t>
  </si>
  <si>
    <t>2-26 (0-18)</t>
  </si>
  <si>
    <t>Jackson St Tigers</t>
  </si>
  <si>
    <t>4-12 (2-1)</t>
  </si>
  <si>
    <t>4-13 (2-2)</t>
  </si>
  <si>
    <t>4-14 (2-3)</t>
  </si>
  <si>
    <t>6-16 (4-5)</t>
  </si>
  <si>
    <t>8-17 (6-6)</t>
  </si>
  <si>
    <t>8-18 (6-7)</t>
  </si>
  <si>
    <t>9-18 (7-7)</t>
  </si>
  <si>
    <t>10-18 (8-7)</t>
  </si>
  <si>
    <t>11-19 (9-8)</t>
  </si>
  <si>
    <t>11-20 (9-9)</t>
  </si>
  <si>
    <t>Miss Valley St Delta Devils</t>
  </si>
  <si>
    <t>2-13 (1-1)</t>
  </si>
  <si>
    <t>2-14 (1-2)</t>
  </si>
  <si>
    <t>5-21 (4-9)</t>
  </si>
  <si>
    <t>6-24 (5-12)</t>
  </si>
  <si>
    <t>6-25 (5-13)</t>
  </si>
  <si>
    <t>Prairie View Panthers</t>
  </si>
  <si>
    <t>3-14 (1-3)</t>
  </si>
  <si>
    <t>6-15 (4-4)</t>
  </si>
  <si>
    <t>10-16 (8-5)</t>
  </si>
  <si>
    <t>11-16 (9-5)</t>
  </si>
  <si>
    <t>13-17 (11-6)</t>
  </si>
  <si>
    <t>14-17 (12-6)</t>
  </si>
  <si>
    <t>Southern Jaguars</t>
  </si>
  <si>
    <t>4-11 (1-0)</t>
  </si>
  <si>
    <t>4-12 (1-1)</t>
  </si>
  <si>
    <t>7-12 (4-1)</t>
  </si>
  <si>
    <t>8-12 (5-1)</t>
  </si>
  <si>
    <t>11-13 (8-2)</t>
  </si>
  <si>
    <t>11-14 (8-3)</t>
  </si>
  <si>
    <t>14-14 (11-3)</t>
  </si>
  <si>
    <t>14-15 (11-4)</t>
  </si>
  <si>
    <t>15-15 (12-4)</t>
  </si>
  <si>
    <t>Texas Southern Tigers</t>
  </si>
  <si>
    <t>7-10 (4-0)</t>
  </si>
  <si>
    <t>8-10 (5-0)</t>
  </si>
  <si>
    <t>10-11 (7-1)</t>
  </si>
  <si>
    <t>11-11 (8-1)</t>
  </si>
  <si>
    <t>11-12 (8-2)</t>
  </si>
  <si>
    <t>14-12 (11-2)</t>
  </si>
  <si>
    <t>15-12 (12-2)</t>
  </si>
  <si>
    <t>18-12 (15-2)</t>
  </si>
  <si>
    <t>19-12 (16-2)</t>
  </si>
  <si>
    <t>Denver Pioneers</t>
  </si>
  <si>
    <t>10-16 (4-9)</t>
  </si>
  <si>
    <t>12-18 (6-10)</t>
  </si>
  <si>
    <t>IPFW Mastodons</t>
  </si>
  <si>
    <t>16-14 (9-7)</t>
  </si>
  <si>
    <t>IUPUI Jaguars</t>
  </si>
  <si>
    <t>6-11 (2-1)</t>
  </si>
  <si>
    <t>7-13 (3-3)</t>
  </si>
  <si>
    <t>8-13 (4-3)</t>
  </si>
  <si>
    <t>8-15 (4-5)</t>
  </si>
  <si>
    <t>8-16 (4-6)</t>
  </si>
  <si>
    <t>8-17 (4-7)</t>
  </si>
  <si>
    <t>10-19 (6-9)</t>
  </si>
  <si>
    <t>10-20 (6-10)</t>
  </si>
  <si>
    <t>10-21 (6-10)</t>
  </si>
  <si>
    <t>North Dakota St Bison</t>
  </si>
  <si>
    <t>12-6 (4-1)</t>
  </si>
  <si>
    <t>16-7 (8-2)</t>
  </si>
  <si>
    <t>17-7 (9-2)</t>
  </si>
  <si>
    <t>19-8 (11-3)</t>
  </si>
  <si>
    <t>20-8 (12-3)</t>
  </si>
  <si>
    <t>22-9 (12-4)</t>
  </si>
  <si>
    <t>23-9 (12-4)</t>
  </si>
  <si>
    <t>Omaha Mavericks</t>
  </si>
  <si>
    <t>7-11 (1-5)</t>
  </si>
  <si>
    <t>8-16 (2-10)</t>
  </si>
  <si>
    <t>Oral Roberts Golden Eagles</t>
  </si>
  <si>
    <t>10-10 (4-3)</t>
  </si>
  <si>
    <t>11-10 (4-3)</t>
  </si>
  <si>
    <t>14-11 (7-4)</t>
  </si>
  <si>
    <t>16-13 (9-6)</t>
  </si>
  <si>
    <t>17-13 (10-6)</t>
  </si>
  <si>
    <t>South Dakota Coyotes</t>
  </si>
  <si>
    <t>10-12 (4-4)</t>
  </si>
  <si>
    <t>10-13 (4-5)</t>
  </si>
  <si>
    <t>11-13 (5-5)</t>
  </si>
  <si>
    <t>14-14 (7-6)</t>
  </si>
  <si>
    <t>15-14 (8-6)</t>
  </si>
  <si>
    <t>15-15 (8-7)</t>
  </si>
  <si>
    <t>16-15 (9-7)</t>
  </si>
  <si>
    <t>17-16 (9-7)</t>
  </si>
  <si>
    <t>South Dakota St Jackrabbits</t>
  </si>
  <si>
    <t>10-7 (1-2)</t>
  </si>
  <si>
    <t>12-7 (3-2)</t>
  </si>
  <si>
    <t>13-7 (4-2)</t>
  </si>
  <si>
    <t>14-7 (5-2)</t>
  </si>
  <si>
    <t>16-7 (7-2)</t>
  </si>
  <si>
    <t>17-7 (8-2)</t>
  </si>
  <si>
    <t>19-8 (10-3)</t>
  </si>
  <si>
    <t>21-8 (12-3)</t>
  </si>
  <si>
    <t>Western Illinois Leathernecks</t>
  </si>
  <si>
    <t>Appalachian St Mountaineers</t>
  </si>
  <si>
    <t>4-10 (1-4)</t>
  </si>
  <si>
    <t>5-10 (2-4)</t>
  </si>
  <si>
    <t>9-17 (6-11)</t>
  </si>
  <si>
    <t>11-17 (8-11)</t>
  </si>
  <si>
    <t>12-17 (9-11)</t>
  </si>
  <si>
    <t>Arkansas St Red Wolves</t>
  </si>
  <si>
    <t>6-5 (1-1)</t>
  </si>
  <si>
    <t>6-6 (1-2)</t>
  </si>
  <si>
    <t>6-7 (1-3)</t>
  </si>
  <si>
    <t>7-8 (2-4)</t>
  </si>
  <si>
    <t>8-8 (3-4)</t>
  </si>
  <si>
    <t>8-9 (3-5)</t>
  </si>
  <si>
    <t>9-11 (4-7)</t>
  </si>
  <si>
    <t>9-13 (4-9)</t>
  </si>
  <si>
    <t>9-14 (4-10)</t>
  </si>
  <si>
    <t>9-15 (4-11)</t>
  </si>
  <si>
    <t>10-15 (5-11)</t>
  </si>
  <si>
    <t>11-15 (6-11)</t>
  </si>
  <si>
    <t>11-17 (6-13)</t>
  </si>
  <si>
    <t>11-18 (6-14)</t>
  </si>
  <si>
    <t>Arkansas-Little Rock Trojans</t>
  </si>
  <si>
    <t>7-11 (2-6)</t>
  </si>
  <si>
    <t>7-12 (2-7)</t>
  </si>
  <si>
    <t>8-14 (3-9)</t>
  </si>
  <si>
    <t>9-14 (4-9)</t>
  </si>
  <si>
    <t>10-15 (5-10)</t>
  </si>
  <si>
    <t>Georgia Southern Eagles</t>
  </si>
  <si>
    <t>8-3 (1-1)</t>
  </si>
  <si>
    <t>11-3 (4-1)</t>
  </si>
  <si>
    <t>14-4 (7-2)</t>
  </si>
  <si>
    <t>15-4 (8-2)</t>
  </si>
  <si>
    <t>16-4 (9-2)</t>
  </si>
  <si>
    <t>16-5 (9-3)</t>
  </si>
  <si>
    <t>17-5 (10-3)</t>
  </si>
  <si>
    <t>18-6 (11-4)</t>
  </si>
  <si>
    <t>19-6 (12-4)</t>
  </si>
  <si>
    <t>21-7 (14-5)</t>
  </si>
  <si>
    <t>Georgia St Panthers</t>
  </si>
  <si>
    <t>9-4 (2-0)</t>
  </si>
  <si>
    <t>15-7 (8-3)</t>
  </si>
  <si>
    <t>15-8 (8-4)</t>
  </si>
  <si>
    <t>18-8 (11-4)</t>
  </si>
  <si>
    <t>19-8 (12-4)</t>
  </si>
  <si>
    <t>22-9 (15-5)</t>
  </si>
  <si>
    <t>South Alabama Jaguars</t>
  </si>
  <si>
    <t>7-16 (5-7)</t>
  </si>
  <si>
    <t>7-17 (5-8)</t>
  </si>
  <si>
    <t>9-20 (7-11)</t>
  </si>
  <si>
    <t>11-20 (9-11)</t>
  </si>
  <si>
    <t>Texas State Bobcats</t>
  </si>
  <si>
    <t>9-4 (3-1)</t>
  </si>
  <si>
    <t>9-5 (3-2)</t>
  </si>
  <si>
    <t>10-5 (4-2)</t>
  </si>
  <si>
    <t>10-9 (4-6)</t>
  </si>
  <si>
    <t>10-10 (4-7)</t>
  </si>
  <si>
    <t>11-12 (5-9)</t>
  </si>
  <si>
    <t>11-13 (5-10)</t>
  </si>
  <si>
    <t>12-14 (6-11)</t>
  </si>
  <si>
    <t>13-14 (7-11)</t>
  </si>
  <si>
    <t>Troy Trojans</t>
  </si>
  <si>
    <t>7-9 (2-5)</t>
  </si>
  <si>
    <t>7-11 (2-7)</t>
  </si>
  <si>
    <t>7-12 (2-8)</t>
  </si>
  <si>
    <t>10-16 (5-12)</t>
  </si>
  <si>
    <t>10-18 (5-14)</t>
  </si>
  <si>
    <t>UL Lafayette Ragin' Cajuns</t>
  </si>
  <si>
    <t>10-5 (4-0)</t>
  </si>
  <si>
    <t>11-8 (5-3)</t>
  </si>
  <si>
    <t>17-12 (11-7)</t>
  </si>
  <si>
    <t>18-12 (12-7)</t>
  </si>
  <si>
    <t>UL Monroe Warhawks</t>
  </si>
  <si>
    <t>19-11 (13-6)</t>
  </si>
  <si>
    <t>20-11 (14-6)</t>
  </si>
  <si>
    <t>UT-Arlington Mavericks</t>
  </si>
  <si>
    <t>8-4 (2-0)</t>
  </si>
  <si>
    <t>9-6 (3-2)</t>
  </si>
  <si>
    <t>12-8 (6-4)</t>
  </si>
  <si>
    <t>12-9 (6-5)</t>
  </si>
  <si>
    <t>15-10 (9-6)</t>
  </si>
  <si>
    <t>15-11 (9-7)</t>
  </si>
  <si>
    <t>16-12 (10-8)</t>
  </si>
  <si>
    <t>BYU Cougars</t>
  </si>
  <si>
    <t>24-8 (13-5)</t>
  </si>
  <si>
    <t>25-8 (13-5)</t>
  </si>
  <si>
    <t>25-9 (13-5)</t>
  </si>
  <si>
    <t>Gonzaga Bulldogs</t>
  </si>
  <si>
    <t>15-1 (4-0)</t>
  </si>
  <si>
    <t>16-1 (5-0)</t>
  </si>
  <si>
    <t>19-1 (8-0)</t>
  </si>
  <si>
    <t>20-1 (9-0)</t>
  </si>
  <si>
    <t>21-1 (10-0)</t>
  </si>
  <si>
    <t>22-1 (10-0)</t>
  </si>
  <si>
    <t>25-1 (13-0)</t>
  </si>
  <si>
    <t>26-1 (14-0)</t>
  </si>
  <si>
    <t>29-1 (17-0)</t>
  </si>
  <si>
    <t>29-2 (17-1)</t>
  </si>
  <si>
    <t>30-2 (17-1)</t>
  </si>
  <si>
    <t>31-2 (17-1)</t>
  </si>
  <si>
    <t>Loyola Marymount Lions</t>
  </si>
  <si>
    <t>4-10 (0-2)</t>
  </si>
  <si>
    <t>4-11 (0-3)</t>
  </si>
  <si>
    <t>5-13 (1-5)</t>
  </si>
  <si>
    <t>5-14 (1-6)</t>
  </si>
  <si>
    <t>8-20 (4-12)</t>
  </si>
  <si>
    <t>8-23 (4-14)</t>
  </si>
  <si>
    <t>Pacific Tigers</t>
  </si>
  <si>
    <t>10-13 (2-9)</t>
  </si>
  <si>
    <t>Pepperdine Waves</t>
  </si>
  <si>
    <t>12-6 (5-2)</t>
  </si>
  <si>
    <t>15-9 (8-5)</t>
  </si>
  <si>
    <t>16-11 (9-7)</t>
  </si>
  <si>
    <t>18-12 (10-8)</t>
  </si>
  <si>
    <t>Portland Pilots</t>
  </si>
  <si>
    <t>12-8 (3-5)</t>
  </si>
  <si>
    <t>12-9 (3-6)</t>
  </si>
  <si>
    <t>15-10 (6-7)</t>
  </si>
  <si>
    <t>16-13 (7-10)</t>
  </si>
  <si>
    <t>16-14 (7-11)</t>
  </si>
  <si>
    <t>Saint Mary's Gaels</t>
  </si>
  <si>
    <t>8-3 (1-0)</t>
  </si>
  <si>
    <t>9-3 (2-0)</t>
  </si>
  <si>
    <t>12-3 (4-0)</t>
  </si>
  <si>
    <t>14-3 (6-0)</t>
  </si>
  <si>
    <t>15-3 (7-0)</t>
  </si>
  <si>
    <t>17-4 (9-1)</t>
  </si>
  <si>
    <t>17-5 (9-2)</t>
  </si>
  <si>
    <t>18-5 (10-2)</t>
  </si>
  <si>
    <t>20-6 (12-3)</t>
  </si>
  <si>
    <t>San Diego Toreros</t>
  </si>
  <si>
    <t>7-7 (0-2)</t>
  </si>
  <si>
    <t>San Francisco Dons</t>
  </si>
  <si>
    <t>10-16 (4-10)</t>
  </si>
  <si>
    <t>14-18 (7-11)</t>
  </si>
  <si>
    <t>Santa Clara Broncos</t>
  </si>
  <si>
    <t>Chicago St Cougars</t>
  </si>
  <si>
    <t>4-16 (0-3)</t>
  </si>
  <si>
    <t>4-17 (0-4)</t>
  </si>
  <si>
    <t>5-19 (1-6)</t>
  </si>
  <si>
    <t>6-19 (2-6)</t>
  </si>
  <si>
    <t>6-20 (2-7)</t>
  </si>
  <si>
    <t>7-22 (3-9)</t>
  </si>
  <si>
    <t>8-22 (4-9)</t>
  </si>
  <si>
    <t>CSU Bakersfield Roadrunners</t>
  </si>
  <si>
    <t>7-14 (2-3)</t>
  </si>
  <si>
    <t>8-14 (3-3)</t>
  </si>
  <si>
    <t>9-14 (4-3)</t>
  </si>
  <si>
    <t>9-15 (4-4)</t>
  </si>
  <si>
    <t>11-16 (6-5)</t>
  </si>
  <si>
    <t>12-16 (7-5)</t>
  </si>
  <si>
    <t>13-16 (7-5)</t>
  </si>
  <si>
    <t>Grand Canyon Antelopes</t>
  </si>
  <si>
    <t>10-8 (1-0)</t>
  </si>
  <si>
    <t>12-10 (3-2)</t>
  </si>
  <si>
    <t>12-11 (3-3)</t>
  </si>
  <si>
    <t>15-11 (6-3)</t>
  </si>
  <si>
    <t>16-11 (7-3)</t>
  </si>
  <si>
    <t>16-12 (7-4)</t>
  </si>
  <si>
    <t>17-14 (8-6)</t>
  </si>
  <si>
    <t>New Mexico St Aggies</t>
  </si>
  <si>
    <t>11-10 (3-1)</t>
  </si>
  <si>
    <t>12-10 (4-1)</t>
  </si>
  <si>
    <t>13-10 (5-1)</t>
  </si>
  <si>
    <t>16-10 (8-1)</t>
  </si>
  <si>
    <t>17-10 (9-1)</t>
  </si>
  <si>
    <t>21-10 (13-1)</t>
  </si>
  <si>
    <t>Seattle Redhawks</t>
  </si>
  <si>
    <t>UMKC Kangaroos</t>
  </si>
  <si>
    <t>5-12 (0-0)</t>
  </si>
  <si>
    <t>6-13 (1-1)</t>
  </si>
  <si>
    <t>7-13 (2-1)</t>
  </si>
  <si>
    <t>8-13 (3-1)</t>
  </si>
  <si>
    <t>10-14 (5-2)</t>
  </si>
  <si>
    <t>10-15 (5-3)</t>
  </si>
  <si>
    <t>12-17 (7-5)</t>
  </si>
  <si>
    <t>13-17 (8-5)</t>
  </si>
  <si>
    <t>UT Pan American Broncs</t>
  </si>
  <si>
    <t>7-13 (1-3)</t>
  </si>
  <si>
    <t>8-13 (2-3)</t>
  </si>
  <si>
    <t>9-17 (3-7)</t>
  </si>
  <si>
    <t>10-20 (4-10)</t>
  </si>
  <si>
    <t>Utah Valley Wolverines</t>
  </si>
  <si>
    <t>6-9 (1-0)</t>
  </si>
  <si>
    <t>8-11 (3-2)</t>
  </si>
  <si>
    <t>8-12 (3-3)</t>
  </si>
  <si>
    <t>9-14 (3-5)</t>
  </si>
  <si>
    <t>9-16 (3-7)</t>
  </si>
  <si>
    <t>10-16 (4-7)</t>
  </si>
  <si>
    <t>11-18 (5-9)</t>
  </si>
  <si>
    <t>San Jose State</t>
  </si>
  <si>
    <t>2-15 (0-5)</t>
  </si>
  <si>
    <t>2-16 (0-6)</t>
  </si>
  <si>
    <t>2-18 (0-8)</t>
  </si>
  <si>
    <t>2-21 (0-11)</t>
  </si>
  <si>
    <t>2-23 (0-13)</t>
  </si>
  <si>
    <t>2-24 (0-14)</t>
  </si>
  <si>
    <t>2-27 (0-17)</t>
  </si>
  <si>
    <t>2-28 (0-18)</t>
  </si>
  <si>
    <t>14-18 (6-12)</t>
  </si>
  <si>
    <t>14-19 (6-12)</t>
  </si>
  <si>
    <t>24-6 (14-4)</t>
  </si>
  <si>
    <t>12-18 (6-12)</t>
  </si>
  <si>
    <t>10-20 (4-14)</t>
  </si>
  <si>
    <t>21-11 (10-8)</t>
  </si>
  <si>
    <t>17-16 (8-10)</t>
  </si>
  <si>
    <t>13-18 (7-11)</t>
  </si>
  <si>
    <t>13-19 (4-14)</t>
  </si>
  <si>
    <t>29-3 (15-3)</t>
  </si>
  <si>
    <t>24-8 (12-6)</t>
  </si>
  <si>
    <t>21-12 (10-8)</t>
  </si>
  <si>
    <t>22-10 (11-7)</t>
  </si>
  <si>
    <t>24-8 (11-7)</t>
  </si>
  <si>
    <t>23-8 (12-6)</t>
  </si>
  <si>
    <t>25-7 (13-5)</t>
  </si>
  <si>
    <t>15-17 (8-10)</t>
  </si>
  <si>
    <t>22-10 (12-6)</t>
  </si>
  <si>
    <t>14-18 (4-14)</t>
  </si>
  <si>
    <t>14-19 (4-14)</t>
  </si>
  <si>
    <t>20-12 (9-9)</t>
  </si>
  <si>
    <t>24-8 (14-4)</t>
  </si>
  <si>
    <t>19-11 (14-4)</t>
  </si>
  <si>
    <t>18-14 (6-12)</t>
  </si>
  <si>
    <t>18-15 (6-12)</t>
  </si>
  <si>
    <t>9-24 (4-12)</t>
  </si>
  <si>
    <t>21-12 (8-8)</t>
  </si>
  <si>
    <t>16-17 (8-10)</t>
  </si>
  <si>
    <t>25-7 (15-3)</t>
  </si>
  <si>
    <t>11-21 (7-11)</t>
  </si>
  <si>
    <t>17-15 (9-9)</t>
  </si>
  <si>
    <t>18-15 (9-9)</t>
  </si>
  <si>
    <t>14-17 (8-10)</t>
  </si>
  <si>
    <t>17-15 (12-6)</t>
  </si>
  <si>
    <t>20-13 (9-9)</t>
  </si>
  <si>
    <t>21-13 (9-9)</t>
  </si>
  <si>
    <t>21-13 (8-10)</t>
  </si>
  <si>
    <t>20-12 (11-7)</t>
  </si>
  <si>
    <t>8-23 (6-10)</t>
  </si>
  <si>
    <t>14-17 (8-8)</t>
  </si>
  <si>
    <t>20-12 (12-4)</t>
  </si>
  <si>
    <t>14-16 (6-12)</t>
  </si>
  <si>
    <t>25-7 (14-4)</t>
  </si>
  <si>
    <t>27-5 (13-5)</t>
  </si>
  <si>
    <t>15-16 (7-11)</t>
  </si>
  <si>
    <t>18-14 (8-10)</t>
  </si>
  <si>
    <t>18-13 (11-7)</t>
  </si>
  <si>
    <t>18-14 (7-11)</t>
  </si>
  <si>
    <t>15-17 (7-11)</t>
  </si>
  <si>
    <t>16-15 (7-11)</t>
  </si>
  <si>
    <t>11-17 (6-12)</t>
  </si>
  <si>
    <t>9-20 (8-10)</t>
  </si>
  <si>
    <t>19-9 (14-4)</t>
  </si>
  <si>
    <t>6-26 (4-14)</t>
  </si>
  <si>
    <t>11-21 (9-9)</t>
  </si>
  <si>
    <t>13-18 (8-12)</t>
  </si>
  <si>
    <t>14-16 (7-13)</t>
  </si>
  <si>
    <t>8-24 (4-10)</t>
  </si>
  <si>
    <t>14-18 (7-7)</t>
  </si>
  <si>
    <t>14-18 (8-6)</t>
  </si>
  <si>
    <t>Complete</t>
  </si>
  <si>
    <t/>
  </si>
  <si>
    <t>Location</t>
  </si>
  <si>
    <t>A</t>
  </si>
  <si>
    <t>H</t>
  </si>
  <si>
    <t>N</t>
  </si>
  <si>
    <t>Providence</t>
  </si>
  <si>
    <t>Colgate</t>
  </si>
  <si>
    <t>UNLV</t>
  </si>
  <si>
    <t>St. Francis (PA)</t>
  </si>
  <si>
    <t>Bucknell</t>
  </si>
  <si>
    <t>Siena</t>
  </si>
  <si>
    <t>Yale</t>
  </si>
  <si>
    <t>Niagara</t>
  </si>
  <si>
    <t>New Hampshire</t>
  </si>
  <si>
    <t>UMass Lowell</t>
  </si>
  <si>
    <t>Stony Brook</t>
  </si>
  <si>
    <t>Hartford</t>
  </si>
  <si>
    <t>Vermont</t>
  </si>
  <si>
    <t>Maine</t>
  </si>
  <si>
    <t>Binghamton</t>
  </si>
  <si>
    <t>N.J.I.T.</t>
  </si>
  <si>
    <t>UMBC</t>
  </si>
  <si>
    <t>Notre Dame</t>
  </si>
  <si>
    <t>Army</t>
  </si>
  <si>
    <t>Boston University</t>
  </si>
  <si>
    <t>Boston College</t>
  </si>
  <si>
    <t>Mt. St. Mary's</t>
  </si>
  <si>
    <t>Albany</t>
  </si>
  <si>
    <t>Quinnipiac</t>
  </si>
  <si>
    <t>Holy Cross</t>
  </si>
  <si>
    <t>Texas A&amp;M</t>
  </si>
  <si>
    <t>Butler</t>
  </si>
  <si>
    <t>Central Michigan</t>
  </si>
  <si>
    <t>Northern Illinois</t>
  </si>
  <si>
    <t>Dartmouth</t>
  </si>
  <si>
    <t>Seton Hall</t>
  </si>
  <si>
    <t>Bryant</t>
  </si>
  <si>
    <t>LIU Brooklyn</t>
  </si>
  <si>
    <t>Rutgers</t>
  </si>
  <si>
    <t>Sacred Heart</t>
  </si>
  <si>
    <t>Western Michigan</t>
  </si>
  <si>
    <t>Georgia</t>
  </si>
  <si>
    <t>Hofstra</t>
  </si>
  <si>
    <t>Cincinnati</t>
  </si>
  <si>
    <t>Princeton</t>
  </si>
  <si>
    <t>Canisius</t>
  </si>
  <si>
    <t>Columbia</t>
  </si>
  <si>
    <t>Rhode Island</t>
  </si>
  <si>
    <t>Fordham</t>
  </si>
  <si>
    <t>Cornell</t>
  </si>
  <si>
    <t>Duquesne</t>
  </si>
  <si>
    <t>Brown</t>
  </si>
  <si>
    <t>Akron</t>
  </si>
  <si>
    <t>Loyola (MD)</t>
  </si>
  <si>
    <t>Minnesota</t>
  </si>
  <si>
    <t>Maryland-Eastern Shore</t>
  </si>
  <si>
    <t>George Washington</t>
  </si>
  <si>
    <t>Iowa</t>
  </si>
  <si>
    <t>Central Connecticut St</t>
  </si>
  <si>
    <t>Kennesaw St</t>
  </si>
  <si>
    <t>Saint Joseph's</t>
  </si>
  <si>
    <t>Saint Louis</t>
  </si>
  <si>
    <t>USC</t>
  </si>
  <si>
    <t>UC Santa Barbara</t>
  </si>
  <si>
    <t>Nebraska</t>
  </si>
  <si>
    <t>NC State</t>
  </si>
  <si>
    <t>Connecticut</t>
  </si>
  <si>
    <t>Memphis</t>
  </si>
  <si>
    <t>UCF</t>
  </si>
  <si>
    <t>East Carolina</t>
  </si>
  <si>
    <t>Temple</t>
  </si>
  <si>
    <t>Houston</t>
  </si>
  <si>
    <t>Tulane</t>
  </si>
  <si>
    <t>Tulsa</t>
  </si>
  <si>
    <t>Florida</t>
  </si>
  <si>
    <t>South Florida</t>
  </si>
  <si>
    <t>Stanford</t>
  </si>
  <si>
    <t>Florida Atlantic</t>
  </si>
  <si>
    <t>UNC Wilmington</t>
  </si>
  <si>
    <t>SMU</t>
  </si>
  <si>
    <t>Murray St</t>
  </si>
  <si>
    <t>Harvard</t>
  </si>
  <si>
    <t>Indiana</t>
  </si>
  <si>
    <t>Michigan</t>
  </si>
  <si>
    <t>UAB</t>
  </si>
  <si>
    <t>Alabama</t>
  </si>
  <si>
    <t>Detroit</t>
  </si>
  <si>
    <t>Delaware</t>
  </si>
  <si>
    <t>Loyola (Chi)</t>
  </si>
  <si>
    <t>Oral Roberts</t>
  </si>
  <si>
    <t>Arkansas-Little Rock</t>
  </si>
  <si>
    <t>Florida St</t>
  </si>
  <si>
    <t>UIC</t>
  </si>
  <si>
    <t>Montana</t>
  </si>
  <si>
    <t>Charleston</t>
  </si>
  <si>
    <t>Massachusetts</t>
  </si>
  <si>
    <t>Richmond</t>
  </si>
  <si>
    <t>George Mason</t>
  </si>
  <si>
    <t>La Salle</t>
  </si>
  <si>
    <t>Miami (OH)</t>
  </si>
  <si>
    <t>Arkansas</t>
  </si>
  <si>
    <t>St. Bonaventure</t>
  </si>
  <si>
    <t>Davidson</t>
  </si>
  <si>
    <t>Abilene Christian</t>
  </si>
  <si>
    <t>Penn State</t>
  </si>
  <si>
    <t>Robert Morris</t>
  </si>
  <si>
    <t>Dayton</t>
  </si>
  <si>
    <t>Maryland</t>
  </si>
  <si>
    <t>Northern Iowa</t>
  </si>
  <si>
    <t>Wright St</t>
  </si>
  <si>
    <t>Virginia Commonwealth</t>
  </si>
  <si>
    <t>Drexel</t>
  </si>
  <si>
    <t>Towson</t>
  </si>
  <si>
    <t>LSU</t>
  </si>
  <si>
    <t>BYU</t>
  </si>
  <si>
    <t>Southern Miss</t>
  </si>
  <si>
    <t>Old Dominion</t>
  </si>
  <si>
    <t>James Madison</t>
  </si>
  <si>
    <t>Marist</t>
  </si>
  <si>
    <t>Denver</t>
  </si>
  <si>
    <t>Indiana St</t>
  </si>
  <si>
    <t>Ohio</t>
  </si>
  <si>
    <t>Pittsburgh</t>
  </si>
  <si>
    <t>Illinois St</t>
  </si>
  <si>
    <t>Miami (FL)</t>
  </si>
  <si>
    <t>Syracuse</t>
  </si>
  <si>
    <t>Georgia Tech</t>
  </si>
  <si>
    <t>Clemson</t>
  </si>
  <si>
    <t>Virginia Tech</t>
  </si>
  <si>
    <t>South Carolina</t>
  </si>
  <si>
    <t>Wake Forest</t>
  </si>
  <si>
    <t>St. John's</t>
  </si>
  <si>
    <t>Mississippi St</t>
  </si>
  <si>
    <t>Northwestern</t>
  </si>
  <si>
    <t>Western Kentucky</t>
  </si>
  <si>
    <t>Charlotte</t>
  </si>
  <si>
    <t>Purdue</t>
  </si>
  <si>
    <t>UNC Greensboro</t>
  </si>
  <si>
    <t>Hawaii</t>
  </si>
  <si>
    <t>Iona</t>
  </si>
  <si>
    <t>Xavier</t>
  </si>
  <si>
    <t>North Florida</t>
  </si>
  <si>
    <t>South Carolina Upstate</t>
  </si>
  <si>
    <t>Stetson</t>
  </si>
  <si>
    <t>Northern Kentucky</t>
  </si>
  <si>
    <t>Lipscomb</t>
  </si>
  <si>
    <t>Jacksonville</t>
  </si>
  <si>
    <t>IPFW</t>
  </si>
  <si>
    <t>Samford</t>
  </si>
  <si>
    <t>Bethune-Cookman</t>
  </si>
  <si>
    <t>Florida A&amp;M</t>
  </si>
  <si>
    <t>Florida Gulf Coast</t>
  </si>
  <si>
    <t>California</t>
  </si>
  <si>
    <t>Mercer</t>
  </si>
  <si>
    <t>North Dakota St</t>
  </si>
  <si>
    <t>Florida International</t>
  </si>
  <si>
    <t>Youngstown St</t>
  </si>
  <si>
    <t>Illinois</t>
  </si>
  <si>
    <t>Tennessee St</t>
  </si>
  <si>
    <t>Vanderbilt</t>
  </si>
  <si>
    <t>Belmont</t>
  </si>
  <si>
    <t>Colorado</t>
  </si>
  <si>
    <t>Tennessee Tech</t>
  </si>
  <si>
    <t>Austin Peay</t>
  </si>
  <si>
    <t>Chattanooga</t>
  </si>
  <si>
    <t>Missouri</t>
  </si>
  <si>
    <t>Eastern Washington</t>
  </si>
  <si>
    <t>Idaho</t>
  </si>
  <si>
    <t>Morehead St</t>
  </si>
  <si>
    <t>North Carolina A&amp;T</t>
  </si>
  <si>
    <t>UMKC</t>
  </si>
  <si>
    <t>New Mexico St</t>
  </si>
  <si>
    <t>Wyoming</t>
  </si>
  <si>
    <t>Northern Colorado</t>
  </si>
  <si>
    <t>TCU</t>
  </si>
  <si>
    <t>Kansas St</t>
  </si>
  <si>
    <t>Oklahoma St</t>
  </si>
  <si>
    <t>Texas Tech</t>
  </si>
  <si>
    <t>Texas</t>
  </si>
  <si>
    <t>Georgetown</t>
  </si>
  <si>
    <t>Long Beach St</t>
  </si>
  <si>
    <t>Tennessee</t>
  </si>
  <si>
    <t>Creighton</t>
  </si>
  <si>
    <t>Ole Miss</t>
  </si>
  <si>
    <t>Marquette</t>
  </si>
  <si>
    <t>DePaul</t>
  </si>
  <si>
    <t>North Texas</t>
  </si>
  <si>
    <t>Chicago St</t>
  </si>
  <si>
    <t>Oregon St</t>
  </si>
  <si>
    <t>Pennsylvania</t>
  </si>
  <si>
    <t>Auburn</t>
  </si>
  <si>
    <t>Seattle</t>
  </si>
  <si>
    <t>San Francisco</t>
  </si>
  <si>
    <t>Sam Houston St</t>
  </si>
  <si>
    <t>Portland St</t>
  </si>
  <si>
    <t>Sacramento St</t>
  </si>
  <si>
    <t>Montana St</t>
  </si>
  <si>
    <t>Southern Utah</t>
  </si>
  <si>
    <t>Northern Arizona</t>
  </si>
  <si>
    <t>Idaho State</t>
  </si>
  <si>
    <t>Weber State</t>
  </si>
  <si>
    <t>Washington St</t>
  </si>
  <si>
    <t>Western Illinois</t>
  </si>
  <si>
    <t>South Dakota St</t>
  </si>
  <si>
    <t>New Mexico</t>
  </si>
  <si>
    <t>Grand Canyon</t>
  </si>
  <si>
    <t>Utah State</t>
  </si>
  <si>
    <t>Utah Valley</t>
  </si>
  <si>
    <t>North Dakota</t>
  </si>
  <si>
    <t>Colorado St</t>
  </si>
  <si>
    <t>Boise State</t>
  </si>
  <si>
    <t>Milwaukee</t>
  </si>
  <si>
    <t>UCLA</t>
  </si>
  <si>
    <t>CS Northridge</t>
  </si>
  <si>
    <t>Buffalo</t>
  </si>
  <si>
    <t>South Dakota</t>
  </si>
  <si>
    <t>Portland</t>
  </si>
  <si>
    <t>Utah</t>
  </si>
  <si>
    <t>Drake</t>
  </si>
  <si>
    <t>Toledo</t>
  </si>
  <si>
    <t>Middle Tennessee</t>
  </si>
  <si>
    <t>Saint Mary's</t>
  </si>
  <si>
    <t>Norfolk St</t>
  </si>
  <si>
    <t>Hampton</t>
  </si>
  <si>
    <t>Omaha</t>
  </si>
  <si>
    <t>Oregon</t>
  </si>
  <si>
    <t>UC Riverside</t>
  </si>
  <si>
    <t>UC Irvine</t>
  </si>
  <si>
    <t>UT San Antonio</t>
  </si>
  <si>
    <t>UT-Arlington</t>
  </si>
  <si>
    <t>Delaware St</t>
  </si>
  <si>
    <t>Charleston Southern</t>
  </si>
  <si>
    <t>High Point</t>
  </si>
  <si>
    <t>Presbyterian</t>
  </si>
  <si>
    <t>Winthrop</t>
  </si>
  <si>
    <t>UNC Asheville</t>
  </si>
  <si>
    <t>Gardner-Webb</t>
  </si>
  <si>
    <t>Liberty</t>
  </si>
  <si>
    <t>Coastal Carolina</t>
  </si>
  <si>
    <t>Longwood</t>
  </si>
  <si>
    <t>Wofford</t>
  </si>
  <si>
    <t>Radford</t>
  </si>
  <si>
    <t>Campbell</t>
  </si>
  <si>
    <t>South Carolina St</t>
  </si>
  <si>
    <t>Central Arkansas</t>
  </si>
  <si>
    <t>Eastern Michigan</t>
  </si>
  <si>
    <t>Ball State</t>
  </si>
  <si>
    <t>Louisiana Tech</t>
  </si>
  <si>
    <t>Tenn-Martin</t>
  </si>
  <si>
    <t>East Tennessee St</t>
  </si>
  <si>
    <t>Jacksonville St</t>
  </si>
  <si>
    <t>Savannah St</t>
  </si>
  <si>
    <t>SE Louisiana</t>
  </si>
  <si>
    <t>Michigan St</t>
  </si>
  <si>
    <t>Ohio State</t>
  </si>
  <si>
    <t>Navy</t>
  </si>
  <si>
    <t>Marshall</t>
  </si>
  <si>
    <t>Monmouth</t>
  </si>
  <si>
    <t>Nevada</t>
  </si>
  <si>
    <t>Fresno St</t>
  </si>
  <si>
    <t>Santa Clara</t>
  </si>
  <si>
    <t>UC Davis</t>
  </si>
  <si>
    <t>CS Fullerton</t>
  </si>
  <si>
    <t>Cal Poly</t>
  </si>
  <si>
    <t>Pepperdine</t>
  </si>
  <si>
    <t>Chaminade</t>
  </si>
  <si>
    <t>Stephen F. Austin</t>
  </si>
  <si>
    <t>Eastern Illinois</t>
  </si>
  <si>
    <t>Furman</t>
  </si>
  <si>
    <t>Air Force</t>
  </si>
  <si>
    <t>Loyola Marymount</t>
  </si>
  <si>
    <t>Morgan St</t>
  </si>
  <si>
    <t>CSU Bakersfield</t>
  </si>
  <si>
    <t>San Diego St</t>
  </si>
  <si>
    <t>William &amp; Mary</t>
  </si>
  <si>
    <t>Elon</t>
  </si>
  <si>
    <t>Northeastern</t>
  </si>
  <si>
    <t>Fairleigh Dickinson</t>
  </si>
  <si>
    <t>Jackson St</t>
  </si>
  <si>
    <t>Appalachian St</t>
  </si>
  <si>
    <t>Coppin St</t>
  </si>
  <si>
    <t>VMI</t>
  </si>
  <si>
    <t>Rice</t>
  </si>
  <si>
    <t>UTEP</t>
  </si>
  <si>
    <t>St. Francis BRK</t>
  </si>
  <si>
    <t>Georgia Southern</t>
  </si>
  <si>
    <t>Southern</t>
  </si>
  <si>
    <t>Northwestern St</t>
  </si>
  <si>
    <t>UL Lafayette</t>
  </si>
  <si>
    <t>Arkansas St</t>
  </si>
  <si>
    <t>South Alabama</t>
  </si>
  <si>
    <t>Alaska Anchorage</t>
  </si>
  <si>
    <t>Lamar</t>
  </si>
  <si>
    <t>Georgia St</t>
  </si>
  <si>
    <t>Texas A&amp;M-CC</t>
  </si>
  <si>
    <t>UT Pan American</t>
  </si>
  <si>
    <t>Lafayette</t>
  </si>
  <si>
    <t>Bowling Green</t>
  </si>
  <si>
    <t>Valparaiso</t>
  </si>
  <si>
    <t>Oakland</t>
  </si>
  <si>
    <t>Western Carolina</t>
  </si>
  <si>
    <t>Green Bay</t>
  </si>
  <si>
    <t>Arizona St</t>
  </si>
  <si>
    <t>Cleveland St</t>
  </si>
  <si>
    <t>SIU-Edwardsville</t>
  </si>
  <si>
    <t>Kent State</t>
  </si>
  <si>
    <t>Bradley</t>
  </si>
  <si>
    <t>Eastern Kentucky</t>
  </si>
  <si>
    <t>Evansville</t>
  </si>
  <si>
    <t>Lehigh</t>
  </si>
  <si>
    <t>Wagner</t>
  </si>
  <si>
    <t>Saint Peter's</t>
  </si>
  <si>
    <t>Fairfield</t>
  </si>
  <si>
    <t>Rider</t>
  </si>
  <si>
    <t>Manhattan</t>
  </si>
  <si>
    <t>West Virginia</t>
  </si>
  <si>
    <t>IUPUI</t>
  </si>
  <si>
    <t>McNeese St</t>
  </si>
  <si>
    <t>Missouri St</t>
  </si>
  <si>
    <t>San Diego</t>
  </si>
  <si>
    <t>Pacific</t>
  </si>
  <si>
    <t>The Citadel</t>
  </si>
  <si>
    <t>North Carolina Central</t>
  </si>
  <si>
    <t>Howard</t>
  </si>
  <si>
    <t>Miss Valley St</t>
  </si>
  <si>
    <t>Washington</t>
  </si>
  <si>
    <t>Southern Illinois</t>
  </si>
  <si>
    <t>SE Missouri St</t>
  </si>
  <si>
    <t>San JosÃ© St</t>
  </si>
  <si>
    <t>American</t>
  </si>
  <si>
    <t>Alabama A&amp;M</t>
  </si>
  <si>
    <t>Alabama St</t>
  </si>
  <si>
    <t>Troy</t>
  </si>
  <si>
    <t>Baylor</t>
  </si>
  <si>
    <t>Houston Baptist</t>
  </si>
  <si>
    <t>New Orleans</t>
  </si>
  <si>
    <t>Incarnate Word</t>
  </si>
  <si>
    <t>Nicholls St</t>
  </si>
  <si>
    <t>Texas State</t>
  </si>
  <si>
    <t>Texas Southern</t>
  </si>
  <si>
    <t>LSU-Alexandria</t>
  </si>
  <si>
    <t>UL Monroe</t>
  </si>
  <si>
    <t>Arkansas-Pine Bluff</t>
  </si>
  <si>
    <t>Prairie View</t>
  </si>
  <si>
    <t>Alcorn St</t>
  </si>
  <si>
    <t>Grambling St</t>
  </si>
  <si>
    <t>Hartwick</t>
  </si>
  <si>
    <t>Caldwell College</t>
  </si>
  <si>
    <t>Emerson</t>
  </si>
  <si>
    <t>Thomas College</t>
  </si>
  <si>
    <t>Wheelock College</t>
  </si>
  <si>
    <t>US Merchant Marine Academy</t>
  </si>
  <si>
    <t>St. Thomas Aquinas</t>
  </si>
  <si>
    <t>Mount Ida College</t>
  </si>
  <si>
    <t>South Vermont</t>
  </si>
  <si>
    <t>NC Wesleyan</t>
  </si>
  <si>
    <t>VU of Lynchburg</t>
  </si>
  <si>
    <t>Midwestern State</t>
  </si>
  <si>
    <t>Flagler</t>
  </si>
  <si>
    <t>Southern-New Orleans</t>
  </si>
  <si>
    <t>SE Oklahoma State</t>
  </si>
  <si>
    <t>Eckerd College</t>
  </si>
  <si>
    <t>Catholic</t>
  </si>
  <si>
    <t>Bluefield State</t>
  </si>
  <si>
    <t>NY Institute of Technology</t>
  </si>
  <si>
    <t>Catawba</t>
  </si>
  <si>
    <t>Pace</t>
  </si>
  <si>
    <t>Rockhurst</t>
  </si>
  <si>
    <t>Nova Southeast</t>
  </si>
  <si>
    <t>Florida Tech</t>
  </si>
  <si>
    <t>Ave Maria</t>
  </si>
  <si>
    <t>Flanatl</t>
  </si>
  <si>
    <t>Trinity Baptist</t>
  </si>
  <si>
    <t>Truett-McConnell</t>
  </si>
  <si>
    <t>Thomas (GA)</t>
  </si>
  <si>
    <t>Paine</t>
  </si>
  <si>
    <t>Berry</t>
  </si>
  <si>
    <t>Transylvania</t>
  </si>
  <si>
    <t>Rhodes College</t>
  </si>
  <si>
    <t>Webber Int.</t>
  </si>
  <si>
    <t>Edward Waters</t>
  </si>
  <si>
    <t>Ohio Midwestern</t>
  </si>
  <si>
    <t>Cincinnati Clermont</t>
  </si>
  <si>
    <t>Bob Jones</t>
  </si>
  <si>
    <t>Barber-Scotia</t>
  </si>
  <si>
    <t>Montreat College</t>
  </si>
  <si>
    <t>St. Andrews</t>
  </si>
  <si>
    <t>Palm Beach Atlantic</t>
  </si>
  <si>
    <t>Huston-Tillotson</t>
  </si>
  <si>
    <t>NW Oklahoma St</t>
  </si>
  <si>
    <t>Franklin Pierce</t>
  </si>
  <si>
    <t>Walla Walla University</t>
  </si>
  <si>
    <t>Eastern Oregon</t>
  </si>
  <si>
    <t>Lewis Clark State</t>
  </si>
  <si>
    <t>Montana-Western</t>
  </si>
  <si>
    <t>NW Nazarene</t>
  </si>
  <si>
    <t>Carroll College Montana</t>
  </si>
  <si>
    <t>Montana Tech</t>
  </si>
  <si>
    <t>South Dakota School of Mines</t>
  </si>
  <si>
    <t>Mayville State</t>
  </si>
  <si>
    <t>Dickinson State</t>
  </si>
  <si>
    <t>San Diego Christian</t>
  </si>
  <si>
    <t>Black Hills State</t>
  </si>
  <si>
    <t>CO Christian</t>
  </si>
  <si>
    <t>Willamette</t>
  </si>
  <si>
    <t>Simpson University</t>
  </si>
  <si>
    <t>Bristol University</t>
  </si>
  <si>
    <t>St. Katherine</t>
  </si>
  <si>
    <t>Presentation College</t>
  </si>
  <si>
    <t>Johnson &amp; Wales (NC)</t>
  </si>
  <si>
    <t>Erskine</t>
  </si>
  <si>
    <t>Columbia Internatl</t>
  </si>
  <si>
    <t>Johnson Univ (TN)</t>
  </si>
  <si>
    <t>Piedmont International University</t>
  </si>
  <si>
    <t>Warren Wilson</t>
  </si>
  <si>
    <t>Brevard College</t>
  </si>
  <si>
    <t>Toccoa Falls</t>
  </si>
  <si>
    <t>Hiwassee College</t>
  </si>
  <si>
    <t>William Peace</t>
  </si>
  <si>
    <t>Ferrum</t>
  </si>
  <si>
    <t>Randolph College</t>
  </si>
  <si>
    <t>Bluefield College</t>
  </si>
  <si>
    <t>Central Pennsylvania College</t>
  </si>
  <si>
    <t>Cincinnati Christian</t>
  </si>
  <si>
    <t>Averett</t>
  </si>
  <si>
    <t>Penn St Beaver</t>
  </si>
  <si>
    <t>Piedmont</t>
  </si>
  <si>
    <t>Limestone</t>
  </si>
  <si>
    <t>Tusculum</t>
  </si>
  <si>
    <t>Pfeiffer</t>
  </si>
  <si>
    <t>Mars Hill</t>
  </si>
  <si>
    <t>Reinhardt</t>
  </si>
  <si>
    <t>Hillsdale</t>
  </si>
  <si>
    <t>San Francisco St.</t>
  </si>
  <si>
    <t>Menlo College</t>
  </si>
  <si>
    <t>Cal State Dominguez Hills</t>
  </si>
  <si>
    <t>Cal State East Bay</t>
  </si>
  <si>
    <t>Vanguard</t>
  </si>
  <si>
    <t>Bethesda</t>
  </si>
  <si>
    <t>Hawaii Hilo</t>
  </si>
  <si>
    <t>Fresno Pacific</t>
  </si>
  <si>
    <t>Holy Names</t>
  </si>
  <si>
    <t>California Maritime</t>
  </si>
  <si>
    <t>Chapman</t>
  </si>
  <si>
    <t>Hampden-Sydney</t>
  </si>
  <si>
    <t>UC San Diego</t>
  </si>
  <si>
    <t>Masters College</t>
  </si>
  <si>
    <t>Philadelphia Sciences</t>
  </si>
  <si>
    <t>Goucher</t>
  </si>
  <si>
    <t>Washington Coll</t>
  </si>
  <si>
    <t>Warner Southern</t>
  </si>
  <si>
    <t>Florida College</t>
  </si>
  <si>
    <t>Florida Memorial</t>
  </si>
  <si>
    <t>Southern Arkansas</t>
  </si>
  <si>
    <t>W. Virginia Tech</t>
  </si>
  <si>
    <t>King College TN</t>
  </si>
  <si>
    <t>Ohio Valley</t>
  </si>
  <si>
    <t>Ark Monticello</t>
  </si>
  <si>
    <t>Langston</t>
  </si>
  <si>
    <t>St. Edward's</t>
  </si>
  <si>
    <t>St. Thomas (TX)</t>
  </si>
  <si>
    <t>William Carey</t>
  </si>
  <si>
    <t>Spring Hill</t>
  </si>
  <si>
    <t>Young Harris College</t>
  </si>
  <si>
    <t>Cameron</t>
  </si>
  <si>
    <t>Brescia</t>
  </si>
  <si>
    <t>Alice Lloyd College</t>
  </si>
  <si>
    <t>St. Joseph's (NY-Brooklyn)</t>
  </si>
  <si>
    <t>Fisher College</t>
  </si>
  <si>
    <t>Maine-Fort Kent</t>
  </si>
  <si>
    <t>Sarah Lawrence</t>
  </si>
  <si>
    <t>Tiffin</t>
  </si>
  <si>
    <t>Mount Vernon Nazarene</t>
  </si>
  <si>
    <t>Rochester College</t>
  </si>
  <si>
    <t>Aquinas College</t>
  </si>
  <si>
    <t>Illinois-Springfield</t>
  </si>
  <si>
    <t>MINN Duluth</t>
  </si>
  <si>
    <t>Minn Crookston</t>
  </si>
  <si>
    <t>Concordia University-St. Paul</t>
  </si>
  <si>
    <t>Albion</t>
  </si>
  <si>
    <t>St. Xavier</t>
  </si>
  <si>
    <t>Judson College</t>
  </si>
  <si>
    <t>IND South Bend</t>
  </si>
  <si>
    <t>Trinity Intl</t>
  </si>
  <si>
    <t>GOSHEN</t>
  </si>
  <si>
    <t>Ohio Dominican</t>
  </si>
  <si>
    <t>Urbana</t>
  </si>
  <si>
    <t>Oberlin College</t>
  </si>
  <si>
    <t>Thiel College</t>
  </si>
  <si>
    <t>Wilberforce</t>
  </si>
  <si>
    <t>Johnson and Wales</t>
  </si>
  <si>
    <t>Lyndon State</t>
  </si>
  <si>
    <t>Alfred State</t>
  </si>
  <si>
    <t>MIT</t>
  </si>
  <si>
    <t>St Rose</t>
  </si>
  <si>
    <t>Rowan</t>
  </si>
  <si>
    <t>Newbury College</t>
  </si>
  <si>
    <t>Daniel Webster</t>
  </si>
  <si>
    <t>Bluffton College</t>
  </si>
  <si>
    <t>IU-Kokomo</t>
  </si>
  <si>
    <t>Ferris State</t>
  </si>
  <si>
    <t>Alma</t>
  </si>
  <si>
    <t>Concordia (MI)</t>
  </si>
  <si>
    <t>St. Francis (ILL)</t>
  </si>
  <si>
    <t>Marygrove College</t>
  </si>
  <si>
    <t>Malone University</t>
  </si>
  <si>
    <t>Capital (OH)</t>
  </si>
  <si>
    <t>Aurora</t>
  </si>
  <si>
    <t>Trinity (FL)</t>
  </si>
  <si>
    <t>Goldey-Beacom</t>
  </si>
  <si>
    <t>Baptist Bible College</t>
  </si>
  <si>
    <t>Cheyney</t>
  </si>
  <si>
    <t>Frederick</t>
  </si>
  <si>
    <t>Gwynedd-Mercy College</t>
  </si>
  <si>
    <t>Virginia-Wise</t>
  </si>
  <si>
    <t>Greensboro</t>
  </si>
  <si>
    <t>College of Faith</t>
  </si>
  <si>
    <t>Middle Georgia St</t>
  </si>
  <si>
    <t>Allen</t>
  </si>
  <si>
    <t>Eureka</t>
  </si>
  <si>
    <t>Simpson College</t>
  </si>
  <si>
    <t>Earlham</t>
  </si>
  <si>
    <t>Quincy</t>
  </si>
  <si>
    <t>Truman State</t>
  </si>
  <si>
    <t>McKendree</t>
  </si>
  <si>
    <t>Avila</t>
  </si>
  <si>
    <t>Olivet Nazarene</t>
  </si>
  <si>
    <t>Newman</t>
  </si>
  <si>
    <t>Western State</t>
  </si>
  <si>
    <t>Adams State</t>
  </si>
  <si>
    <t>Arkansas-Fort Smith</t>
  </si>
  <si>
    <t>Northwest Christian</t>
  </si>
  <si>
    <t>Wayland Baptist Univ</t>
  </si>
  <si>
    <t>Regis Univ</t>
  </si>
  <si>
    <t>FDU-Florham</t>
  </si>
  <si>
    <t>Mitchell College</t>
  </si>
  <si>
    <t>Keystone</t>
  </si>
  <si>
    <t>Mount St. Vincent</t>
  </si>
  <si>
    <t>SUNY-Old Westbury</t>
  </si>
  <si>
    <t>Berea</t>
  </si>
  <si>
    <t>Oakland City</t>
  </si>
  <si>
    <t>Trevecca Nazarene</t>
  </si>
  <si>
    <t>Baker University</t>
  </si>
  <si>
    <t>Kentucky Christian</t>
  </si>
  <si>
    <t>Miles</t>
  </si>
  <si>
    <t>Fort Valley State</t>
  </si>
  <si>
    <t>Bethel TENN</t>
  </si>
  <si>
    <t>Hannibal-LaGrange</t>
  </si>
  <si>
    <t>Harris Stowe</t>
  </si>
  <si>
    <t>Robert Morris-Springfield (IL)</t>
  </si>
  <si>
    <t>Champion Baptist College</t>
  </si>
  <si>
    <t>Crowley's Ridge College</t>
  </si>
  <si>
    <t>Fisk</t>
  </si>
  <si>
    <t>Concordia OR</t>
  </si>
  <si>
    <t>Corban University</t>
  </si>
  <si>
    <t>US Coast Guard</t>
  </si>
  <si>
    <t>Wentworth</t>
  </si>
  <si>
    <t>Case Western Reserve</t>
  </si>
  <si>
    <t>Morrisville State</t>
  </si>
  <si>
    <t>Nichols College</t>
  </si>
  <si>
    <t>Susquehanna University</t>
  </si>
  <si>
    <t>Penn St Mont Alto</t>
  </si>
  <si>
    <t>Harrisburg</t>
  </si>
  <si>
    <t>Stillman</t>
  </si>
  <si>
    <t>North Alabama</t>
  </si>
  <si>
    <t>Clayton State</t>
  </si>
  <si>
    <t>Coker</t>
  </si>
  <si>
    <t>AUB Montgomery</t>
  </si>
  <si>
    <t>Chowan</t>
  </si>
  <si>
    <t>Machr</t>
  </si>
  <si>
    <t>St. Catharine</t>
  </si>
  <si>
    <t>Hillsdale Free Will Baptist</t>
  </si>
  <si>
    <t>Jarvis Christian</t>
  </si>
  <si>
    <t>Northern New Mexico</t>
  </si>
  <si>
    <t>Dallas Christian</t>
  </si>
  <si>
    <t>Arlington Baptist</t>
  </si>
  <si>
    <t>Ecclesia</t>
  </si>
  <si>
    <t>Texas-Tyler</t>
  </si>
  <si>
    <t>Texas A&amp;M-Intl</t>
  </si>
  <si>
    <t>Milligan</t>
  </si>
  <si>
    <t>Louisiana College</t>
  </si>
  <si>
    <t>Pensacola Christian College</t>
  </si>
  <si>
    <t>Central Baptist Coll</t>
  </si>
  <si>
    <t>Loyola NO</t>
  </si>
  <si>
    <t>Lyon College</t>
  </si>
  <si>
    <t>Missouri Valley</t>
  </si>
  <si>
    <t>Austin</t>
  </si>
  <si>
    <t>Southwest</t>
  </si>
  <si>
    <t>Howard Payne</t>
  </si>
  <si>
    <t>Texas College</t>
  </si>
  <si>
    <t>Mississippi College</t>
  </si>
  <si>
    <t>Ouachita Baptist</t>
  </si>
  <si>
    <t>Arkansas Tech</t>
  </si>
  <si>
    <t>Our Lady of the Lake</t>
  </si>
  <si>
    <t>Oakwood</t>
  </si>
  <si>
    <t>Dillard</t>
  </si>
  <si>
    <t>Concordia College (AL)</t>
  </si>
  <si>
    <t>Selma University</t>
  </si>
  <si>
    <t>Schreiner</t>
  </si>
  <si>
    <t>Manchester</t>
  </si>
  <si>
    <t>Michigan-Dearborn</t>
  </si>
  <si>
    <t>Northland College</t>
  </si>
  <si>
    <t>Iowa Wesleyan</t>
  </si>
  <si>
    <t>Haskell</t>
  </si>
  <si>
    <t>Tabor College</t>
  </si>
  <si>
    <t>Wayne State NEB</t>
  </si>
  <si>
    <t>Chadron State</t>
  </si>
  <si>
    <t>Greenville</t>
  </si>
  <si>
    <t>Anderson (IN)</t>
  </si>
  <si>
    <t>Belhaven</t>
  </si>
  <si>
    <t>Johnson Univ (FL)</t>
  </si>
  <si>
    <t>Tenn Temple</t>
  </si>
  <si>
    <t>Texas Lutheran</t>
  </si>
  <si>
    <t>Brewton Parker</t>
  </si>
  <si>
    <t>Centenary</t>
  </si>
  <si>
    <t>Southern Virginia</t>
  </si>
  <si>
    <t>Pacific Union</t>
  </si>
  <si>
    <t>Cal Lutheran</t>
  </si>
  <si>
    <t>Lewis &amp; Clark</t>
  </si>
  <si>
    <t>Cal State-Los Angeles</t>
  </si>
  <si>
    <t>Notre Dame CA</t>
  </si>
  <si>
    <t>IU-Northwest</t>
  </si>
  <si>
    <t>Trinity (IL)</t>
  </si>
  <si>
    <t>St. Josephs (IND)</t>
  </si>
  <si>
    <t>La Verne</t>
  </si>
  <si>
    <t>University of Great Falls</t>
  </si>
  <si>
    <t>New Mexico Highlands</t>
  </si>
  <si>
    <t>Northwest College</t>
  </si>
  <si>
    <t>Missouri Rolla</t>
  </si>
  <si>
    <t>William Jewell</t>
  </si>
  <si>
    <t>Texas A&amp;M-K'ville</t>
  </si>
  <si>
    <t>TBD</t>
  </si>
  <si>
    <t>Oklahoma</t>
  </si>
  <si>
    <t>Pacific Lutheran</t>
  </si>
  <si>
    <t>Duke</t>
  </si>
  <si>
    <t>North Carolina</t>
  </si>
  <si>
    <t>Wichita St</t>
  </si>
  <si>
    <t>Gonzaga</t>
  </si>
  <si>
    <t>Villanova</t>
  </si>
  <si>
    <t>Kansas</t>
  </si>
  <si>
    <t>Virginia</t>
  </si>
  <si>
    <t>Louisville</t>
  </si>
  <si>
    <t>Wisconsin</t>
  </si>
  <si>
    <t>Kentucky</t>
  </si>
  <si>
    <t>Iowa State</t>
  </si>
  <si>
    <t>Arizona</t>
  </si>
  <si>
    <t>Replace With</t>
  </si>
  <si>
    <t>San Jose St</t>
  </si>
  <si>
    <t>Other</t>
  </si>
  <si>
    <t>Result</t>
  </si>
  <si>
    <t>L</t>
  </si>
  <si>
    <t>W</t>
  </si>
  <si>
    <t>OT</t>
  </si>
  <si>
    <t>2OT</t>
  </si>
  <si>
    <t>3OT</t>
  </si>
  <si>
    <t>4OT</t>
  </si>
  <si>
    <t>OppScore</t>
  </si>
  <si>
    <t>Rating</t>
  </si>
  <si>
    <t>Rank</t>
  </si>
  <si>
    <t>Actual Margin</t>
  </si>
  <si>
    <t>Predicted Margin</t>
  </si>
  <si>
    <t>Home Edge</t>
  </si>
  <si>
    <t>SSE</t>
  </si>
  <si>
    <t>SAE</t>
  </si>
  <si>
    <t>Avg Rating</t>
  </si>
  <si>
    <t>Weight</t>
  </si>
  <si>
    <t>Error</t>
  </si>
  <si>
    <t>-Error</t>
  </si>
  <si>
    <t>wtABS</t>
  </si>
  <si>
    <t>ABS</t>
  </si>
  <si>
    <t>Error-Sq</t>
  </si>
  <si>
    <t>Min</t>
  </si>
  <si>
    <t>Max</t>
  </si>
  <si>
    <t>Index</t>
  </si>
  <si>
    <t>22-10 (13-5)</t>
  </si>
  <si>
    <t>18-14 (10-8)</t>
  </si>
  <si>
    <t>19-13 (12-6)</t>
  </si>
  <si>
    <t>29-4 (15-3)</t>
  </si>
  <si>
    <t>24-10 (11-7)</t>
  </si>
  <si>
    <t>24-9 (11-7)</t>
  </si>
  <si>
    <t>26-7 (13-5)</t>
  </si>
  <si>
    <t>22-11 (11-7)</t>
  </si>
  <si>
    <t>25-8 (14-4)</t>
  </si>
  <si>
    <t>20-11 (14-4)</t>
  </si>
  <si>
    <t>18-16 (4-14)</t>
  </si>
  <si>
    <t>22-12 (8-8)</t>
  </si>
  <si>
    <t>20-12 (11-5)</t>
  </si>
  <si>
    <t>25-8 (15-3)</t>
  </si>
  <si>
    <t>19-15 (9-9)</t>
  </si>
  <si>
    <t>21-14 (9-9)</t>
  </si>
  <si>
    <t>23-7 (12-6)</t>
  </si>
  <si>
    <t>18-16 (9-7)</t>
  </si>
  <si>
    <t>15-17 (8-8)</t>
  </si>
  <si>
    <t>27-6 (13-5)</t>
  </si>
  <si>
    <t>30-3 (16-2)</t>
  </si>
  <si>
    <t>15-19 (4-14)</t>
  </si>
  <si>
    <t>19-12 (13-5)</t>
  </si>
  <si>
    <t>19-10 (14-4)</t>
  </si>
  <si>
    <t>15-18 (12-6)</t>
  </si>
  <si>
    <t>12-21 (9-11)</t>
  </si>
  <si>
    <t>14-17 (7-13)</t>
  </si>
  <si>
    <t>14-19 (7-7)</t>
  </si>
  <si>
    <t>16-14 (7-7)</t>
  </si>
  <si>
    <t>24-8 (15-1)</t>
  </si>
  <si>
    <t>26-6 (15-3)</t>
  </si>
  <si>
    <t>24-11 (11-7)</t>
  </si>
  <si>
    <t>25-8 (12-6)</t>
  </si>
  <si>
    <t>26-8 (13-5)</t>
  </si>
  <si>
    <t>32-2 (16-2)</t>
  </si>
  <si>
    <t>26-8 (14-4)</t>
  </si>
  <si>
    <t>27-6 (14-4)</t>
  </si>
  <si>
    <t>21-12 (12-6)</t>
  </si>
  <si>
    <t>22-13 (8-8)</t>
  </si>
  <si>
    <t>19-16 (9-9)</t>
  </si>
  <si>
    <t>22-7 (11-3)</t>
  </si>
  <si>
    <t>18-17 (9-7)</t>
  </si>
  <si>
    <t>31-3 (16-2)</t>
  </si>
  <si>
    <t>15-20 (4-14)</t>
  </si>
  <si>
    <t>18-17 (13-5)</t>
  </si>
  <si>
    <t>22-8 (14-6)</t>
  </si>
  <si>
    <t>23-9 (15-5)</t>
  </si>
  <si>
    <t>23-10 (13-1)</t>
  </si>
  <si>
    <t>20-14 (10-8)</t>
  </si>
  <si>
    <t>22-9 (14-6)</t>
  </si>
  <si>
    <t>Actual</t>
  </si>
  <si>
    <t>Pred.</t>
  </si>
  <si>
    <t>GP</t>
  </si>
  <si>
    <t>Win %</t>
  </si>
  <si>
    <t>Pred. Win %</t>
  </si>
  <si>
    <t>Luck</t>
  </si>
  <si>
    <t>Rating w/ Luck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</si>
</sst>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/>
    <xf numFmtId="0" fontId="0" fillId="33" borderId="0" xfId="0" applyFill="1"/>
    <xf numFmtId="2" fontId="0" fillId="33" borderId="0" xfId="0" applyNumberFormat="1" applyFill="1"/>
    <xf numFmtId="2" fontId="0" fillId="34" borderId="0" xfId="0" applyNumberFormat="1" applyFill="1"/>
    <xf numFmtId="2" fontId="0" fillId="35" borderId="0" xfId="0" applyNumberFormat="1" applyFill="1"/>
    <xf numFmtId="14" fontId="0" fillId="0" borderId="0" xfId="0" applyNumberFormat="1"/>
    <xf numFmtId="2" fontId="0" fillId="0" borderId="0" xfId="0" applyNumberFormat="1"/>
    <xf numFmtId="0" fontId="0" fillId="0" borderId="0" xfId="0" quotePrefix="1"/>
    <xf numFmtId="0" fontId="0" fillId="0" borderId="0" xfId="0" applyBorder="1"/>
    <xf numFmtId="0" fontId="16" fillId="0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21" name="Table1922" displayName="Table1922" ref="B1:B352" totalsRowShown="0">
  <autoFilter ref="B1:B352"/>
  <tableColumns count="1">
    <tableColumn id="1" name="Replace With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2" name="Table2023" displayName="Table2023" ref="C1:C642" totalsRowShown="0">
  <autoFilter ref="C1:C642"/>
  <tableColumns count="1">
    <tableColumn id="1" name="Oppon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3716</v>
      </c>
      <c r="C1" t="s">
        <v>2</v>
      </c>
    </row>
    <row r="2" spans="1:3" x14ac:dyDescent="0.25">
      <c r="A2" t="s">
        <v>2575</v>
      </c>
      <c r="B2" t="s">
        <v>3173</v>
      </c>
      <c r="C2" t="s">
        <v>3173</v>
      </c>
    </row>
    <row r="3" spans="1:3" x14ac:dyDescent="0.25">
      <c r="A3" t="s">
        <v>2168</v>
      </c>
      <c r="B3" t="s">
        <v>3339</v>
      </c>
      <c r="C3" t="s">
        <v>3599</v>
      </c>
    </row>
    <row r="4" spans="1:3" x14ac:dyDescent="0.25">
      <c r="A4" t="s">
        <v>1917</v>
      </c>
      <c r="B4" t="s">
        <v>3122</v>
      </c>
      <c r="C4" t="s">
        <v>3339</v>
      </c>
    </row>
    <row r="5" spans="1:3" x14ac:dyDescent="0.25">
      <c r="A5" t="s">
        <v>2669</v>
      </c>
      <c r="B5" t="s">
        <v>3400</v>
      </c>
      <c r="C5" t="s">
        <v>3122</v>
      </c>
    </row>
    <row r="6" spans="1:3" x14ac:dyDescent="0.25">
      <c r="A6" t="s">
        <v>2473</v>
      </c>
      <c r="B6" t="s">
        <v>3155</v>
      </c>
      <c r="C6" t="s">
        <v>3155</v>
      </c>
    </row>
    <row r="7" spans="1:3" x14ac:dyDescent="0.25">
      <c r="A7" t="s">
        <v>2679</v>
      </c>
      <c r="B7" t="s">
        <v>3401</v>
      </c>
      <c r="C7" t="s">
        <v>3400</v>
      </c>
    </row>
    <row r="8" spans="1:3" x14ac:dyDescent="0.25">
      <c r="A8" t="s">
        <v>5</v>
      </c>
      <c r="B8" t="s">
        <v>3097</v>
      </c>
      <c r="C8" t="s">
        <v>3401</v>
      </c>
    </row>
    <row r="9" spans="1:3" x14ac:dyDescent="0.25">
      <c r="A9" t="s">
        <v>2687</v>
      </c>
      <c r="B9" t="s">
        <v>3414</v>
      </c>
      <c r="C9" t="s">
        <v>3361</v>
      </c>
    </row>
    <row r="10" spans="1:3" x14ac:dyDescent="0.25">
      <c r="A10" t="s">
        <v>2406</v>
      </c>
      <c r="B10" t="s">
        <v>3399</v>
      </c>
      <c r="C10" t="s">
        <v>3097</v>
      </c>
    </row>
    <row r="11" spans="1:3" x14ac:dyDescent="0.25">
      <c r="A11" t="s">
        <v>2811</v>
      </c>
      <c r="B11" t="s">
        <v>3349</v>
      </c>
      <c r="C11" t="s">
        <v>3549</v>
      </c>
    </row>
    <row r="12" spans="1:3" x14ac:dyDescent="0.25">
      <c r="A12" t="s">
        <v>2359</v>
      </c>
      <c r="B12" t="s">
        <v>3372</v>
      </c>
      <c r="C12" t="s">
        <v>3414</v>
      </c>
    </row>
    <row r="13" spans="1:3" x14ac:dyDescent="0.25">
      <c r="A13" t="s">
        <v>2356</v>
      </c>
      <c r="B13" t="s">
        <v>3715</v>
      </c>
      <c r="C13" t="s">
        <v>3562</v>
      </c>
    </row>
    <row r="14" spans="1:3" x14ac:dyDescent="0.25">
      <c r="A14" t="s">
        <v>2475</v>
      </c>
      <c r="B14" t="s">
        <v>3170</v>
      </c>
      <c r="C14" t="s">
        <v>3536</v>
      </c>
    </row>
    <row r="15" spans="1:3" x14ac:dyDescent="0.25">
      <c r="A15" t="s">
        <v>2817</v>
      </c>
      <c r="B15" t="s">
        <v>3359</v>
      </c>
      <c r="C15" t="s">
        <v>3588</v>
      </c>
    </row>
    <row r="16" spans="1:3" x14ac:dyDescent="0.25">
      <c r="A16" t="s">
        <v>2832</v>
      </c>
      <c r="B16" t="s">
        <v>3160</v>
      </c>
      <c r="C16" t="s">
        <v>3571</v>
      </c>
    </row>
    <row r="17" spans="1:3" x14ac:dyDescent="0.25">
      <c r="A17" t="s">
        <v>2697</v>
      </c>
      <c r="B17" t="s">
        <v>3412</v>
      </c>
      <c r="C17" t="s">
        <v>3399</v>
      </c>
    </row>
    <row r="18" spans="1:3" x14ac:dyDescent="0.25">
      <c r="A18" t="s">
        <v>2409</v>
      </c>
      <c r="B18" t="s">
        <v>3093</v>
      </c>
      <c r="C18" t="s">
        <v>3678</v>
      </c>
    </row>
    <row r="19" spans="1:3" x14ac:dyDescent="0.25">
      <c r="A19" t="s">
        <v>2479</v>
      </c>
      <c r="B19" t="s">
        <v>3260</v>
      </c>
      <c r="C19" t="s">
        <v>3349</v>
      </c>
    </row>
    <row r="20" spans="1:3" x14ac:dyDescent="0.25">
      <c r="A20" t="s">
        <v>2297</v>
      </c>
      <c r="B20" t="s">
        <v>3233</v>
      </c>
      <c r="C20" t="s">
        <v>3544</v>
      </c>
    </row>
    <row r="21" spans="1:3" x14ac:dyDescent="0.25">
      <c r="A21" t="s">
        <v>1919</v>
      </c>
      <c r="B21" t="s">
        <v>3316</v>
      </c>
      <c r="C21" t="s">
        <v>3715</v>
      </c>
    </row>
    <row r="22" spans="1:3" x14ac:dyDescent="0.25">
      <c r="A22" t="s">
        <v>816</v>
      </c>
      <c r="B22" t="s">
        <v>3403</v>
      </c>
      <c r="C22" t="s">
        <v>3372</v>
      </c>
    </row>
    <row r="23" spans="1:3" x14ac:dyDescent="0.25">
      <c r="A23" t="s">
        <v>2299</v>
      </c>
      <c r="B23" t="s">
        <v>3230</v>
      </c>
      <c r="C23" t="s">
        <v>3527</v>
      </c>
    </row>
    <row r="24" spans="1:3" x14ac:dyDescent="0.25">
      <c r="A24" t="s">
        <v>1972</v>
      </c>
      <c r="B24" t="s">
        <v>3219</v>
      </c>
      <c r="C24" t="s">
        <v>3170</v>
      </c>
    </row>
    <row r="25" spans="1:3" x14ac:dyDescent="0.25">
      <c r="A25" t="s">
        <v>29</v>
      </c>
      <c r="B25" t="s">
        <v>3089</v>
      </c>
      <c r="C25" t="s">
        <v>3359</v>
      </c>
    </row>
    <row r="26" spans="1:3" x14ac:dyDescent="0.25">
      <c r="A26" t="s">
        <v>2173</v>
      </c>
      <c r="B26" t="s">
        <v>3280</v>
      </c>
      <c r="C26" t="s">
        <v>3662</v>
      </c>
    </row>
    <row r="27" spans="1:3" x14ac:dyDescent="0.25">
      <c r="A27" t="s">
        <v>540</v>
      </c>
      <c r="B27" t="s">
        <v>3095</v>
      </c>
      <c r="C27" t="s">
        <v>3600</v>
      </c>
    </row>
    <row r="28" spans="1:3" x14ac:dyDescent="0.25">
      <c r="A28" t="s">
        <v>2418</v>
      </c>
      <c r="B28" t="s">
        <v>3094</v>
      </c>
      <c r="C28" t="s">
        <v>3160</v>
      </c>
    </row>
    <row r="29" spans="1:3" x14ac:dyDescent="0.25">
      <c r="A29" t="s">
        <v>1925</v>
      </c>
      <c r="B29" t="s">
        <v>3367</v>
      </c>
      <c r="C29" t="s">
        <v>3412</v>
      </c>
    </row>
    <row r="30" spans="1:3" x14ac:dyDescent="0.25">
      <c r="A30" t="s">
        <v>2093</v>
      </c>
      <c r="B30" t="s">
        <v>3376</v>
      </c>
      <c r="C30" t="s">
        <v>3645</v>
      </c>
    </row>
    <row r="31" spans="1:3" x14ac:dyDescent="0.25">
      <c r="A31" t="s">
        <v>1702</v>
      </c>
      <c r="B31" t="s">
        <v>3121</v>
      </c>
      <c r="C31" t="s">
        <v>3093</v>
      </c>
    </row>
    <row r="32" spans="1:3" x14ac:dyDescent="0.25">
      <c r="A32" t="s">
        <v>2223</v>
      </c>
      <c r="B32" t="s">
        <v>3106</v>
      </c>
      <c r="C32" t="s">
        <v>3637</v>
      </c>
    </row>
    <row r="33" spans="1:3" x14ac:dyDescent="0.25">
      <c r="A33" t="s">
        <v>2420</v>
      </c>
      <c r="B33" t="s">
        <v>3079</v>
      </c>
      <c r="C33" t="s">
        <v>3260</v>
      </c>
    </row>
    <row r="34" spans="1:3" x14ac:dyDescent="0.25">
      <c r="A34" t="s">
        <v>1930</v>
      </c>
      <c r="B34" t="s">
        <v>3284</v>
      </c>
      <c r="C34" t="s">
        <v>3577</v>
      </c>
    </row>
    <row r="35" spans="1:3" x14ac:dyDescent="0.25">
      <c r="A35" t="s">
        <v>915</v>
      </c>
      <c r="B35" t="s">
        <v>3101</v>
      </c>
      <c r="C35" t="s">
        <v>3656</v>
      </c>
    </row>
    <row r="36" spans="1:3" x14ac:dyDescent="0.25">
      <c r="A36" t="s">
        <v>2893</v>
      </c>
      <c r="B36" t="s">
        <v>3184</v>
      </c>
      <c r="C36" t="s">
        <v>3233</v>
      </c>
    </row>
    <row r="37" spans="1:3" x14ac:dyDescent="0.25">
      <c r="A37" t="s">
        <v>1322</v>
      </c>
      <c r="B37" t="s">
        <v>3333</v>
      </c>
      <c r="C37" t="s">
        <v>3440</v>
      </c>
    </row>
    <row r="38" spans="1:3" x14ac:dyDescent="0.25">
      <c r="A38" t="s">
        <v>2362</v>
      </c>
      <c r="B38" t="s">
        <v>3222</v>
      </c>
      <c r="C38" t="s">
        <v>3494</v>
      </c>
    </row>
    <row r="39" spans="1:3" x14ac:dyDescent="0.25">
      <c r="A39" t="s">
        <v>1132</v>
      </c>
      <c r="B39" t="s">
        <v>3312</v>
      </c>
      <c r="C39" t="s">
        <v>3595</v>
      </c>
    </row>
    <row r="40" spans="1:3" x14ac:dyDescent="0.25">
      <c r="A40" t="s">
        <v>1771</v>
      </c>
      <c r="B40" t="s">
        <v>3115</v>
      </c>
      <c r="C40" t="s">
        <v>3612</v>
      </c>
    </row>
    <row r="41" spans="1:3" x14ac:dyDescent="0.25">
      <c r="A41" t="s">
        <v>2577</v>
      </c>
      <c r="B41" t="s">
        <v>3314</v>
      </c>
      <c r="C41" t="s">
        <v>3316</v>
      </c>
    </row>
    <row r="42" spans="1:3" x14ac:dyDescent="0.25">
      <c r="A42" t="s">
        <v>2232</v>
      </c>
      <c r="B42" t="s">
        <v>3128</v>
      </c>
      <c r="C42" t="s">
        <v>3580</v>
      </c>
    </row>
    <row r="43" spans="1:3" x14ac:dyDescent="0.25">
      <c r="A43" t="s">
        <v>1936</v>
      </c>
      <c r="B43" t="s">
        <v>3102</v>
      </c>
      <c r="C43" t="s">
        <v>3454</v>
      </c>
    </row>
    <row r="44" spans="1:3" x14ac:dyDescent="0.25">
      <c r="A44" t="s">
        <v>1406</v>
      </c>
      <c r="B44" t="s">
        <v>3164</v>
      </c>
      <c r="C44" t="s">
        <v>3403</v>
      </c>
    </row>
    <row r="45" spans="1:3" x14ac:dyDescent="0.25">
      <c r="A45" t="s">
        <v>1140</v>
      </c>
      <c r="B45" t="s">
        <v>3301</v>
      </c>
      <c r="C45" t="s">
        <v>3679</v>
      </c>
    </row>
    <row r="46" spans="1:3" x14ac:dyDescent="0.25">
      <c r="A46" t="s">
        <v>1482</v>
      </c>
      <c r="B46" t="s">
        <v>3205</v>
      </c>
      <c r="C46" t="s">
        <v>3230</v>
      </c>
    </row>
    <row r="47" spans="1:3" x14ac:dyDescent="0.25">
      <c r="A47" t="s">
        <v>2516</v>
      </c>
      <c r="B47" t="s">
        <v>3234</v>
      </c>
      <c r="C47" t="s">
        <v>3609</v>
      </c>
    </row>
    <row r="48" spans="1:3" x14ac:dyDescent="0.25">
      <c r="A48" t="s">
        <v>2946</v>
      </c>
      <c r="B48" t="s">
        <v>3257</v>
      </c>
      <c r="C48" t="s">
        <v>3446</v>
      </c>
    </row>
    <row r="49" spans="1:3" x14ac:dyDescent="0.25">
      <c r="A49" t="s">
        <v>187</v>
      </c>
      <c r="B49" t="s">
        <v>3113</v>
      </c>
      <c r="C49" t="s">
        <v>3616</v>
      </c>
    </row>
    <row r="50" spans="1:3" x14ac:dyDescent="0.25">
      <c r="A50" t="s">
        <v>547</v>
      </c>
      <c r="B50" t="s">
        <v>3197</v>
      </c>
      <c r="C50" t="s">
        <v>3508</v>
      </c>
    </row>
    <row r="51" spans="1:3" x14ac:dyDescent="0.25">
      <c r="A51" t="s">
        <v>1603</v>
      </c>
      <c r="B51" t="s">
        <v>3373</v>
      </c>
      <c r="C51" t="s">
        <v>3219</v>
      </c>
    </row>
    <row r="52" spans="1:3" x14ac:dyDescent="0.25">
      <c r="A52" t="s">
        <v>1154</v>
      </c>
      <c r="B52" t="s">
        <v>3308</v>
      </c>
      <c r="C52" t="s">
        <v>3089</v>
      </c>
    </row>
    <row r="53" spans="1:3" x14ac:dyDescent="0.25">
      <c r="A53" t="s">
        <v>2424</v>
      </c>
      <c r="B53" t="s">
        <v>3076</v>
      </c>
      <c r="C53" t="s">
        <v>3472</v>
      </c>
    </row>
    <row r="54" spans="1:3" x14ac:dyDescent="0.25">
      <c r="A54" t="s">
        <v>2371</v>
      </c>
      <c r="B54" t="s">
        <v>3231</v>
      </c>
      <c r="C54" t="s">
        <v>3491</v>
      </c>
    </row>
    <row r="55" spans="1:3" x14ac:dyDescent="0.25">
      <c r="A55" t="s">
        <v>2177</v>
      </c>
      <c r="B55" t="s">
        <v>3279</v>
      </c>
      <c r="C55" t="s">
        <v>3433</v>
      </c>
    </row>
    <row r="56" spans="1:3" x14ac:dyDescent="0.25">
      <c r="A56" t="s">
        <v>1712</v>
      </c>
      <c r="B56" t="s">
        <v>3116</v>
      </c>
      <c r="C56" t="s">
        <v>3568</v>
      </c>
    </row>
    <row r="57" spans="1:3" x14ac:dyDescent="0.25">
      <c r="A57" t="s">
        <v>213</v>
      </c>
      <c r="B57" t="s">
        <v>3136</v>
      </c>
      <c r="C57" t="s">
        <v>3453</v>
      </c>
    </row>
    <row r="58" spans="1:3" x14ac:dyDescent="0.25">
      <c r="A58" t="s">
        <v>1984</v>
      </c>
      <c r="B58" t="s">
        <v>3350</v>
      </c>
      <c r="C58" t="s">
        <v>3280</v>
      </c>
    </row>
    <row r="59" spans="1:3" x14ac:dyDescent="0.25">
      <c r="A59" t="s">
        <v>1717</v>
      </c>
      <c r="B59" t="s">
        <v>3119</v>
      </c>
      <c r="C59" t="s">
        <v>3095</v>
      </c>
    </row>
    <row r="60" spans="1:3" x14ac:dyDescent="0.25">
      <c r="A60" t="s">
        <v>918</v>
      </c>
      <c r="B60" t="s">
        <v>3252</v>
      </c>
      <c r="C60" t="s">
        <v>3094</v>
      </c>
    </row>
    <row r="61" spans="1:3" x14ac:dyDescent="0.25">
      <c r="A61" t="s">
        <v>1331</v>
      </c>
      <c r="B61" t="s">
        <v>3332</v>
      </c>
      <c r="C61" t="s">
        <v>3367</v>
      </c>
    </row>
    <row r="62" spans="1:3" x14ac:dyDescent="0.25">
      <c r="A62" t="s">
        <v>1341</v>
      </c>
      <c r="B62" t="s">
        <v>3283</v>
      </c>
      <c r="C62" t="s">
        <v>3376</v>
      </c>
    </row>
    <row r="63" spans="1:3" x14ac:dyDescent="0.25">
      <c r="A63" t="s">
        <v>2954</v>
      </c>
      <c r="B63" t="s">
        <v>3342</v>
      </c>
      <c r="C63" t="s">
        <v>3535</v>
      </c>
    </row>
    <row r="64" spans="1:3" x14ac:dyDescent="0.25">
      <c r="A64" t="s">
        <v>1725</v>
      </c>
      <c r="B64" t="s">
        <v>3104</v>
      </c>
      <c r="C64" t="s">
        <v>3485</v>
      </c>
    </row>
    <row r="65" spans="1:3" x14ac:dyDescent="0.25">
      <c r="A65" t="s">
        <v>357</v>
      </c>
      <c r="B65" t="s">
        <v>3172</v>
      </c>
      <c r="C65" t="s">
        <v>3683</v>
      </c>
    </row>
    <row r="66" spans="1:3" x14ac:dyDescent="0.25">
      <c r="A66" t="s">
        <v>367</v>
      </c>
      <c r="B66" t="s">
        <v>3176</v>
      </c>
      <c r="C66" t="s">
        <v>3476</v>
      </c>
    </row>
    <row r="67" spans="1:3" x14ac:dyDescent="0.25">
      <c r="A67" t="s">
        <v>1419</v>
      </c>
      <c r="B67" t="s">
        <v>3157</v>
      </c>
      <c r="C67" t="s">
        <v>3121</v>
      </c>
    </row>
    <row r="68" spans="1:3" x14ac:dyDescent="0.25">
      <c r="A68" t="s">
        <v>1995</v>
      </c>
      <c r="B68" t="s">
        <v>3300</v>
      </c>
      <c r="C68" t="s">
        <v>3106</v>
      </c>
    </row>
    <row r="69" spans="1:3" x14ac:dyDescent="0.25">
      <c r="A69" t="s">
        <v>2760</v>
      </c>
      <c r="B69" t="s">
        <v>3189</v>
      </c>
      <c r="C69" t="s">
        <v>3079</v>
      </c>
    </row>
    <row r="70" spans="1:3" x14ac:dyDescent="0.25">
      <c r="A70" t="s">
        <v>930</v>
      </c>
      <c r="B70" t="s">
        <v>3255</v>
      </c>
      <c r="C70" t="s">
        <v>3284</v>
      </c>
    </row>
    <row r="71" spans="1:3" x14ac:dyDescent="0.25">
      <c r="A71" t="s">
        <v>1616</v>
      </c>
      <c r="B71" t="s">
        <v>3156</v>
      </c>
      <c r="C71" t="s">
        <v>3101</v>
      </c>
    </row>
    <row r="72" spans="1:3" x14ac:dyDescent="0.25">
      <c r="A72" t="s">
        <v>2097</v>
      </c>
      <c r="B72" t="s">
        <v>3288</v>
      </c>
      <c r="C72" t="s">
        <v>3184</v>
      </c>
    </row>
    <row r="73" spans="1:3" x14ac:dyDescent="0.25">
      <c r="A73" t="s">
        <v>1431</v>
      </c>
      <c r="B73" t="s">
        <v>3181</v>
      </c>
      <c r="C73" t="s">
        <v>3687</v>
      </c>
    </row>
    <row r="74" spans="1:3" x14ac:dyDescent="0.25">
      <c r="A74" t="s">
        <v>564</v>
      </c>
      <c r="B74" t="s">
        <v>3704</v>
      </c>
      <c r="C74" t="s">
        <v>3333</v>
      </c>
    </row>
    <row r="75" spans="1:3" x14ac:dyDescent="0.25">
      <c r="A75" t="s">
        <v>385</v>
      </c>
      <c r="B75" t="s">
        <v>3120</v>
      </c>
      <c r="C75" t="s">
        <v>3505</v>
      </c>
    </row>
    <row r="76" spans="1:3" x14ac:dyDescent="0.25">
      <c r="A76" t="s">
        <v>228</v>
      </c>
      <c r="B76" t="s">
        <v>3139</v>
      </c>
      <c r="C76" t="s">
        <v>3506</v>
      </c>
    </row>
    <row r="77" spans="1:3" x14ac:dyDescent="0.25">
      <c r="A77" t="s">
        <v>2524</v>
      </c>
      <c r="B77" t="s">
        <v>3319</v>
      </c>
      <c r="C77" t="s">
        <v>3689</v>
      </c>
    </row>
    <row r="78" spans="1:3" x14ac:dyDescent="0.25">
      <c r="A78" t="s">
        <v>2304</v>
      </c>
      <c r="B78" t="s">
        <v>3337</v>
      </c>
      <c r="C78" t="s">
        <v>3417</v>
      </c>
    </row>
    <row r="79" spans="1:3" x14ac:dyDescent="0.25">
      <c r="A79" t="s">
        <v>2311</v>
      </c>
      <c r="B79" t="s">
        <v>3377</v>
      </c>
      <c r="C79" t="s">
        <v>3222</v>
      </c>
    </row>
    <row r="80" spans="1:3" x14ac:dyDescent="0.25">
      <c r="A80" t="s">
        <v>1946</v>
      </c>
      <c r="B80" t="s">
        <v>3315</v>
      </c>
      <c r="C80" t="s">
        <v>3512</v>
      </c>
    </row>
    <row r="81" spans="1:3" x14ac:dyDescent="0.25">
      <c r="A81" t="s">
        <v>994</v>
      </c>
      <c r="B81" t="s">
        <v>3236</v>
      </c>
      <c r="C81" t="s">
        <v>3534</v>
      </c>
    </row>
    <row r="82" spans="1:3" x14ac:dyDescent="0.25">
      <c r="A82" t="s">
        <v>1442</v>
      </c>
      <c r="B82" t="s">
        <v>3345</v>
      </c>
      <c r="C82" t="s">
        <v>3312</v>
      </c>
    </row>
    <row r="83" spans="1:3" x14ac:dyDescent="0.25">
      <c r="A83" t="s">
        <v>2104</v>
      </c>
      <c r="B83" t="s">
        <v>3378</v>
      </c>
      <c r="C83" t="s">
        <v>3115</v>
      </c>
    </row>
    <row r="84" spans="1:3" x14ac:dyDescent="0.25">
      <c r="A84" t="s">
        <v>1788</v>
      </c>
      <c r="B84" t="s">
        <v>3382</v>
      </c>
      <c r="C84" t="s">
        <v>3576</v>
      </c>
    </row>
    <row r="85" spans="1:3" x14ac:dyDescent="0.25">
      <c r="A85" t="s">
        <v>2236</v>
      </c>
      <c r="B85" t="s">
        <v>3347</v>
      </c>
      <c r="C85" t="s">
        <v>3466</v>
      </c>
    </row>
    <row r="86" spans="1:3" x14ac:dyDescent="0.25">
      <c r="A86" t="s">
        <v>1999</v>
      </c>
      <c r="B86" t="s">
        <v>3220</v>
      </c>
      <c r="C86" t="s">
        <v>3627</v>
      </c>
    </row>
    <row r="87" spans="1:3" x14ac:dyDescent="0.25">
      <c r="A87" t="s">
        <v>1488</v>
      </c>
      <c r="B87" t="s">
        <v>3147</v>
      </c>
      <c r="C87" t="s">
        <v>3435</v>
      </c>
    </row>
    <row r="88" spans="1:3" x14ac:dyDescent="0.25">
      <c r="A88" t="s">
        <v>2481</v>
      </c>
      <c r="B88" t="s">
        <v>3144</v>
      </c>
      <c r="C88" t="s">
        <v>3432</v>
      </c>
    </row>
    <row r="89" spans="1:3" x14ac:dyDescent="0.25">
      <c r="A89" t="s">
        <v>716</v>
      </c>
      <c r="B89" t="s">
        <v>3221</v>
      </c>
      <c r="C89" t="s">
        <v>3684</v>
      </c>
    </row>
    <row r="90" spans="1:3" x14ac:dyDescent="0.25">
      <c r="A90" t="s">
        <v>1498</v>
      </c>
      <c r="B90" t="s">
        <v>3225</v>
      </c>
      <c r="C90" t="s">
        <v>3314</v>
      </c>
    </row>
    <row r="91" spans="1:3" x14ac:dyDescent="0.25">
      <c r="A91" t="s">
        <v>582</v>
      </c>
      <c r="B91" t="s">
        <v>3161</v>
      </c>
      <c r="C91" t="s">
        <v>3652</v>
      </c>
    </row>
    <row r="92" spans="1:3" x14ac:dyDescent="0.25">
      <c r="A92" t="s">
        <v>402</v>
      </c>
      <c r="B92" t="s">
        <v>3118</v>
      </c>
      <c r="C92" t="s">
        <v>3128</v>
      </c>
    </row>
    <row r="93" spans="1:3" x14ac:dyDescent="0.25">
      <c r="A93" t="s">
        <v>2185</v>
      </c>
      <c r="B93" t="s">
        <v>3329</v>
      </c>
      <c r="C93" t="s">
        <v>3102</v>
      </c>
    </row>
    <row r="94" spans="1:3" x14ac:dyDescent="0.25">
      <c r="A94" t="s">
        <v>2537</v>
      </c>
      <c r="B94" t="s">
        <v>3338</v>
      </c>
      <c r="C94" t="s">
        <v>3492</v>
      </c>
    </row>
    <row r="95" spans="1:3" x14ac:dyDescent="0.25">
      <c r="A95" t="s">
        <v>1158</v>
      </c>
      <c r="B95" t="s">
        <v>3306</v>
      </c>
      <c r="C95" t="s">
        <v>3676</v>
      </c>
    </row>
    <row r="96" spans="1:3" x14ac:dyDescent="0.25">
      <c r="A96" t="s">
        <v>415</v>
      </c>
      <c r="B96" t="s">
        <v>3167</v>
      </c>
      <c r="C96" t="s">
        <v>3335</v>
      </c>
    </row>
    <row r="97" spans="1:3" x14ac:dyDescent="0.25">
      <c r="A97" t="s">
        <v>426</v>
      </c>
      <c r="B97" t="s">
        <v>3126</v>
      </c>
      <c r="C97" t="s">
        <v>3620</v>
      </c>
    </row>
    <row r="98" spans="1:3" x14ac:dyDescent="0.25">
      <c r="A98" t="s">
        <v>938</v>
      </c>
      <c r="B98" t="s">
        <v>3249</v>
      </c>
      <c r="C98" t="s">
        <v>3513</v>
      </c>
    </row>
    <row r="99" spans="1:3" x14ac:dyDescent="0.25">
      <c r="A99" t="s">
        <v>2483</v>
      </c>
      <c r="B99" t="s">
        <v>3111</v>
      </c>
      <c r="C99" t="s">
        <v>3164</v>
      </c>
    </row>
    <row r="100" spans="1:3" x14ac:dyDescent="0.25">
      <c r="A100" t="s">
        <v>2838</v>
      </c>
      <c r="B100" t="s">
        <v>3355</v>
      </c>
      <c r="C100" t="s">
        <v>3301</v>
      </c>
    </row>
    <row r="101" spans="1:3" x14ac:dyDescent="0.25">
      <c r="A101" t="s">
        <v>2849</v>
      </c>
      <c r="B101" t="s">
        <v>3363</v>
      </c>
      <c r="C101" t="s">
        <v>3205</v>
      </c>
    </row>
    <row r="102" spans="1:3" x14ac:dyDescent="0.25">
      <c r="A102" t="s">
        <v>593</v>
      </c>
      <c r="B102" t="s">
        <v>3196</v>
      </c>
      <c r="C102" t="s">
        <v>3234</v>
      </c>
    </row>
    <row r="103" spans="1:3" x14ac:dyDescent="0.25">
      <c r="A103" t="s">
        <v>2897</v>
      </c>
      <c r="B103" t="s">
        <v>3707</v>
      </c>
      <c r="C103" t="s">
        <v>3581</v>
      </c>
    </row>
    <row r="104" spans="1:3" x14ac:dyDescent="0.25">
      <c r="A104" t="s">
        <v>2705</v>
      </c>
      <c r="B104" t="s">
        <v>3415</v>
      </c>
      <c r="C104" t="s">
        <v>3257</v>
      </c>
    </row>
    <row r="105" spans="1:3" x14ac:dyDescent="0.25">
      <c r="A105" t="s">
        <v>2962</v>
      </c>
      <c r="B105" t="s">
        <v>3275</v>
      </c>
      <c r="C105" t="s">
        <v>3638</v>
      </c>
    </row>
    <row r="106" spans="1:3" x14ac:dyDescent="0.25">
      <c r="A106" t="s">
        <v>1629</v>
      </c>
      <c r="B106" t="s">
        <v>3371</v>
      </c>
      <c r="C106" t="s">
        <v>3113</v>
      </c>
    </row>
    <row r="107" spans="1:3" x14ac:dyDescent="0.25">
      <c r="A107" t="s">
        <v>2011</v>
      </c>
      <c r="B107" t="s">
        <v>3293</v>
      </c>
      <c r="C107" t="s">
        <v>3493</v>
      </c>
    </row>
    <row r="108" spans="1:3" x14ac:dyDescent="0.25">
      <c r="A108" t="s">
        <v>50</v>
      </c>
      <c r="B108" t="s">
        <v>3086</v>
      </c>
      <c r="C108" t="s">
        <v>3452</v>
      </c>
    </row>
    <row r="109" spans="1:3" x14ac:dyDescent="0.25">
      <c r="A109" t="s">
        <v>1733</v>
      </c>
      <c r="B109" t="s">
        <v>3151</v>
      </c>
      <c r="C109" t="s">
        <v>3635</v>
      </c>
    </row>
    <row r="110" spans="1:3" x14ac:dyDescent="0.25">
      <c r="A110" t="s">
        <v>1355</v>
      </c>
      <c r="B110" t="s">
        <v>3208</v>
      </c>
      <c r="C110" t="s">
        <v>3197</v>
      </c>
    </row>
    <row r="111" spans="1:3" x14ac:dyDescent="0.25">
      <c r="A111" t="s">
        <v>1169</v>
      </c>
      <c r="B111" t="s">
        <v>3302</v>
      </c>
      <c r="C111" t="s">
        <v>3373</v>
      </c>
    </row>
    <row r="112" spans="1:3" x14ac:dyDescent="0.25">
      <c r="A112" t="s">
        <v>1447</v>
      </c>
      <c r="B112" t="s">
        <v>3112</v>
      </c>
      <c r="C112" t="s">
        <v>3473</v>
      </c>
    </row>
    <row r="113" spans="1:3" x14ac:dyDescent="0.25">
      <c r="A113" t="s">
        <v>2436</v>
      </c>
      <c r="B113" t="s">
        <v>3099</v>
      </c>
      <c r="C113" t="s">
        <v>3308</v>
      </c>
    </row>
    <row r="114" spans="1:3" x14ac:dyDescent="0.25">
      <c r="A114" t="s">
        <v>2588</v>
      </c>
      <c r="B114" t="s">
        <v>3404</v>
      </c>
      <c r="C114" t="s">
        <v>3636</v>
      </c>
    </row>
    <row r="115" spans="1:3" x14ac:dyDescent="0.25">
      <c r="A115" t="s">
        <v>243</v>
      </c>
      <c r="B115" t="s">
        <v>3141</v>
      </c>
      <c r="C115" t="s">
        <v>3076</v>
      </c>
    </row>
    <row r="116" spans="1:3" x14ac:dyDescent="0.25">
      <c r="A116" t="s">
        <v>2021</v>
      </c>
      <c r="B116" t="s">
        <v>3393</v>
      </c>
      <c r="C116" t="s">
        <v>3586</v>
      </c>
    </row>
    <row r="117" spans="1:3" x14ac:dyDescent="0.25">
      <c r="A117" t="s">
        <v>1020</v>
      </c>
      <c r="B117" t="s">
        <v>3269</v>
      </c>
      <c r="C117" t="s">
        <v>3231</v>
      </c>
    </row>
    <row r="118" spans="1:3" x14ac:dyDescent="0.25">
      <c r="A118" t="s">
        <v>1004</v>
      </c>
      <c r="B118" t="s">
        <v>3237</v>
      </c>
      <c r="C118" t="s">
        <v>3279</v>
      </c>
    </row>
    <row r="119" spans="1:3" x14ac:dyDescent="0.25">
      <c r="A119" t="s">
        <v>1229</v>
      </c>
      <c r="B119" t="s">
        <v>3227</v>
      </c>
      <c r="C119" t="s">
        <v>3116</v>
      </c>
    </row>
    <row r="120" spans="1:3" x14ac:dyDescent="0.25">
      <c r="A120" t="s">
        <v>2110</v>
      </c>
      <c r="B120" t="s">
        <v>3193</v>
      </c>
      <c r="C120" t="s">
        <v>3481</v>
      </c>
    </row>
    <row r="121" spans="1:3" x14ac:dyDescent="0.25">
      <c r="A121" t="s">
        <v>2596</v>
      </c>
      <c r="B121" t="s">
        <v>3406</v>
      </c>
      <c r="C121" t="s">
        <v>3572</v>
      </c>
    </row>
    <row r="122" spans="1:3" x14ac:dyDescent="0.25">
      <c r="A122" t="s">
        <v>1233</v>
      </c>
      <c r="B122" t="s">
        <v>3152</v>
      </c>
      <c r="C122" t="s">
        <v>3666</v>
      </c>
    </row>
    <row r="123" spans="1:3" x14ac:dyDescent="0.25">
      <c r="A123" t="s">
        <v>2117</v>
      </c>
      <c r="B123" t="s">
        <v>3190</v>
      </c>
      <c r="C123" t="s">
        <v>3623</v>
      </c>
    </row>
    <row r="124" spans="1:3" x14ac:dyDescent="0.25">
      <c r="A124" t="s">
        <v>1803</v>
      </c>
      <c r="B124" t="s">
        <v>3209</v>
      </c>
      <c r="C124" t="s">
        <v>3548</v>
      </c>
    </row>
    <row r="125" spans="1:3" x14ac:dyDescent="0.25">
      <c r="A125" t="s">
        <v>1236</v>
      </c>
      <c r="B125" t="s">
        <v>3127</v>
      </c>
      <c r="C125" t="s">
        <v>3136</v>
      </c>
    </row>
    <row r="126" spans="1:3" x14ac:dyDescent="0.25">
      <c r="A126" t="s">
        <v>830</v>
      </c>
      <c r="B126" t="s">
        <v>3714</v>
      </c>
      <c r="C126" t="s">
        <v>3350</v>
      </c>
    </row>
    <row r="127" spans="1:3" x14ac:dyDescent="0.25">
      <c r="A127" t="s">
        <v>2763</v>
      </c>
      <c r="B127" t="s">
        <v>3217</v>
      </c>
      <c r="C127" t="s">
        <v>3624</v>
      </c>
    </row>
    <row r="128" spans="1:3" x14ac:dyDescent="0.25">
      <c r="A128" t="s">
        <v>2765</v>
      </c>
      <c r="B128" t="s">
        <v>3386</v>
      </c>
      <c r="C128" t="s">
        <v>3119</v>
      </c>
    </row>
    <row r="129" spans="1:3" x14ac:dyDescent="0.25">
      <c r="A129" t="s">
        <v>2716</v>
      </c>
      <c r="B129" t="s">
        <v>3348</v>
      </c>
      <c r="C129" t="s">
        <v>3252</v>
      </c>
    </row>
    <row r="130" spans="1:3" x14ac:dyDescent="0.25">
      <c r="A130" t="s">
        <v>727</v>
      </c>
      <c r="B130" t="s">
        <v>3216</v>
      </c>
      <c r="C130" t="s">
        <v>3621</v>
      </c>
    </row>
    <row r="131" spans="1:3" x14ac:dyDescent="0.25">
      <c r="A131" t="s">
        <v>2312</v>
      </c>
      <c r="B131" t="s">
        <v>3320</v>
      </c>
      <c r="C131" t="s">
        <v>3332</v>
      </c>
    </row>
    <row r="132" spans="1:3" x14ac:dyDescent="0.25">
      <c r="A132" t="s">
        <v>1450</v>
      </c>
      <c r="B132" t="s">
        <v>3187</v>
      </c>
      <c r="C132" t="s">
        <v>3283</v>
      </c>
    </row>
    <row r="133" spans="1:3" x14ac:dyDescent="0.25">
      <c r="A133" t="s">
        <v>839</v>
      </c>
      <c r="B133" t="s">
        <v>3709</v>
      </c>
      <c r="C133" t="s">
        <v>3342</v>
      </c>
    </row>
    <row r="134" spans="1:3" x14ac:dyDescent="0.25">
      <c r="A134" t="s">
        <v>855</v>
      </c>
      <c r="B134" t="s">
        <v>3245</v>
      </c>
      <c r="C134" t="s">
        <v>3644</v>
      </c>
    </row>
    <row r="135" spans="1:3" x14ac:dyDescent="0.25">
      <c r="A135" t="s">
        <v>742</v>
      </c>
      <c r="B135" t="s">
        <v>3129</v>
      </c>
      <c r="C135" t="s">
        <v>3567</v>
      </c>
    </row>
    <row r="136" spans="1:3" x14ac:dyDescent="0.25">
      <c r="A136" t="s">
        <v>1949</v>
      </c>
      <c r="B136" t="s">
        <v>3375</v>
      </c>
      <c r="C136" t="s">
        <v>3104</v>
      </c>
    </row>
    <row r="137" spans="1:3" x14ac:dyDescent="0.25">
      <c r="A137" t="s">
        <v>2486</v>
      </c>
      <c r="B137" t="s">
        <v>3713</v>
      </c>
      <c r="C137" t="s">
        <v>3172</v>
      </c>
    </row>
    <row r="138" spans="1:3" x14ac:dyDescent="0.25">
      <c r="A138" t="s">
        <v>446</v>
      </c>
      <c r="B138" t="s">
        <v>3168</v>
      </c>
      <c r="C138" t="s">
        <v>3176</v>
      </c>
    </row>
    <row r="139" spans="1:3" x14ac:dyDescent="0.25">
      <c r="A139" t="s">
        <v>2449</v>
      </c>
      <c r="B139" t="s">
        <v>3366</v>
      </c>
      <c r="C139" t="s">
        <v>3157</v>
      </c>
    </row>
    <row r="140" spans="1:3" x14ac:dyDescent="0.25">
      <c r="A140" t="s">
        <v>2606</v>
      </c>
      <c r="B140" t="s">
        <v>3362</v>
      </c>
      <c r="C140" t="s">
        <v>3300</v>
      </c>
    </row>
    <row r="141" spans="1:3" x14ac:dyDescent="0.25">
      <c r="A141" t="s">
        <v>2457</v>
      </c>
      <c r="B141" t="s">
        <v>3379</v>
      </c>
      <c r="C141" t="s">
        <v>3189</v>
      </c>
    </row>
    <row r="142" spans="1:3" x14ac:dyDescent="0.25">
      <c r="A142" t="s">
        <v>1173</v>
      </c>
      <c r="B142" t="s">
        <v>3307</v>
      </c>
      <c r="C142" t="s">
        <v>3255</v>
      </c>
    </row>
    <row r="143" spans="1:3" x14ac:dyDescent="0.25">
      <c r="A143" t="s">
        <v>755</v>
      </c>
      <c r="B143" t="s">
        <v>3215</v>
      </c>
      <c r="C143" t="s">
        <v>3156</v>
      </c>
    </row>
    <row r="144" spans="1:3" x14ac:dyDescent="0.25">
      <c r="A144" t="s">
        <v>2238</v>
      </c>
      <c r="B144" t="s">
        <v>3107</v>
      </c>
      <c r="C144" t="s">
        <v>3470</v>
      </c>
    </row>
    <row r="145" spans="1:3" x14ac:dyDescent="0.25">
      <c r="A145" t="s">
        <v>1362</v>
      </c>
      <c r="B145" t="s">
        <v>3250</v>
      </c>
      <c r="C145" t="s">
        <v>3665</v>
      </c>
    </row>
    <row r="146" spans="1:3" x14ac:dyDescent="0.25">
      <c r="A146" t="s">
        <v>1183</v>
      </c>
      <c r="B146" t="s">
        <v>3309</v>
      </c>
      <c r="C146" t="s">
        <v>3288</v>
      </c>
    </row>
    <row r="147" spans="1:3" x14ac:dyDescent="0.25">
      <c r="A147" t="s">
        <v>1502</v>
      </c>
      <c r="B147" t="s">
        <v>3317</v>
      </c>
      <c r="C147" t="s">
        <v>3181</v>
      </c>
    </row>
    <row r="148" spans="1:3" x14ac:dyDescent="0.25">
      <c r="A148" t="s">
        <v>604</v>
      </c>
      <c r="B148" t="s">
        <v>3711</v>
      </c>
      <c r="C148" t="s">
        <v>3704</v>
      </c>
    </row>
    <row r="149" spans="1:3" x14ac:dyDescent="0.25">
      <c r="A149" t="s">
        <v>2128</v>
      </c>
      <c r="B149" t="s">
        <v>3158</v>
      </c>
      <c r="C149" t="s">
        <v>3120</v>
      </c>
    </row>
    <row r="150" spans="1:3" x14ac:dyDescent="0.25">
      <c r="A150" t="s">
        <v>2461</v>
      </c>
      <c r="B150" t="s">
        <v>3123</v>
      </c>
      <c r="C150" t="s">
        <v>3591</v>
      </c>
    </row>
    <row r="151" spans="1:3" x14ac:dyDescent="0.25">
      <c r="A151" t="s">
        <v>2910</v>
      </c>
      <c r="B151" t="s">
        <v>3340</v>
      </c>
      <c r="C151" t="s">
        <v>3139</v>
      </c>
    </row>
    <row r="152" spans="1:3" x14ac:dyDescent="0.25">
      <c r="A152" t="s">
        <v>2495</v>
      </c>
      <c r="B152" t="s">
        <v>3183</v>
      </c>
      <c r="C152" t="s">
        <v>3319</v>
      </c>
    </row>
    <row r="153" spans="1:3" x14ac:dyDescent="0.25">
      <c r="A153" t="s">
        <v>75</v>
      </c>
      <c r="B153" t="s">
        <v>3088</v>
      </c>
      <c r="C153" t="s">
        <v>3337</v>
      </c>
    </row>
    <row r="154" spans="1:3" x14ac:dyDescent="0.25">
      <c r="A154" t="s">
        <v>1819</v>
      </c>
      <c r="B154" t="s">
        <v>3384</v>
      </c>
      <c r="C154" t="s">
        <v>3377</v>
      </c>
    </row>
    <row r="155" spans="1:3" x14ac:dyDescent="0.25">
      <c r="A155" t="s">
        <v>1835</v>
      </c>
      <c r="B155" t="s">
        <v>3188</v>
      </c>
      <c r="C155" t="s">
        <v>3315</v>
      </c>
    </row>
    <row r="156" spans="1:3" x14ac:dyDescent="0.25">
      <c r="A156" t="s">
        <v>947</v>
      </c>
      <c r="B156" t="s">
        <v>3254</v>
      </c>
      <c r="C156" t="s">
        <v>3462</v>
      </c>
    </row>
    <row r="157" spans="1:3" x14ac:dyDescent="0.25">
      <c r="A157" t="s">
        <v>1507</v>
      </c>
      <c r="B157" t="s">
        <v>3326</v>
      </c>
      <c r="C157" t="s">
        <v>3236</v>
      </c>
    </row>
    <row r="158" spans="1:3" x14ac:dyDescent="0.25">
      <c r="A158" t="s">
        <v>1242</v>
      </c>
      <c r="B158" t="s">
        <v>3177</v>
      </c>
      <c r="C158" t="s">
        <v>3646</v>
      </c>
    </row>
    <row r="159" spans="1:3" x14ac:dyDescent="0.25">
      <c r="A159" t="s">
        <v>2027</v>
      </c>
      <c r="B159" t="s">
        <v>3125</v>
      </c>
      <c r="C159" t="s">
        <v>3431</v>
      </c>
    </row>
    <row r="160" spans="1:3" x14ac:dyDescent="0.25">
      <c r="A160" t="s">
        <v>462</v>
      </c>
      <c r="B160" t="s">
        <v>3165</v>
      </c>
      <c r="C160" t="s">
        <v>3450</v>
      </c>
    </row>
    <row r="161" spans="1:3" x14ac:dyDescent="0.25">
      <c r="A161" t="s">
        <v>2614</v>
      </c>
      <c r="B161" t="s">
        <v>3387</v>
      </c>
      <c r="C161" t="s">
        <v>3345</v>
      </c>
    </row>
    <row r="162" spans="1:3" x14ac:dyDescent="0.25">
      <c r="A162" t="s">
        <v>258</v>
      </c>
      <c r="B162" t="s">
        <v>3137</v>
      </c>
      <c r="C162" t="s">
        <v>3418</v>
      </c>
    </row>
    <row r="163" spans="1:3" x14ac:dyDescent="0.25">
      <c r="A163" t="s">
        <v>2548</v>
      </c>
      <c r="B163" t="s">
        <v>3223</v>
      </c>
      <c r="C163" t="s">
        <v>3480</v>
      </c>
    </row>
    <row r="164" spans="1:3" x14ac:dyDescent="0.25">
      <c r="A164" t="s">
        <v>622</v>
      </c>
      <c r="B164" t="s">
        <v>3194</v>
      </c>
      <c r="C164" t="s">
        <v>3589</v>
      </c>
    </row>
    <row r="165" spans="1:3" x14ac:dyDescent="0.25">
      <c r="A165" t="s">
        <v>1950</v>
      </c>
      <c r="B165" t="s">
        <v>3169</v>
      </c>
      <c r="C165" t="s">
        <v>3378</v>
      </c>
    </row>
    <row r="166" spans="1:3" x14ac:dyDescent="0.25">
      <c r="A166" t="s">
        <v>1253</v>
      </c>
      <c r="B166" t="s">
        <v>3323</v>
      </c>
      <c r="C166" t="s">
        <v>3382</v>
      </c>
    </row>
    <row r="167" spans="1:3" x14ac:dyDescent="0.25">
      <c r="A167" t="s">
        <v>1245</v>
      </c>
      <c r="B167" t="s">
        <v>3153</v>
      </c>
      <c r="C167" t="s">
        <v>3347</v>
      </c>
    </row>
    <row r="168" spans="1:3" x14ac:dyDescent="0.25">
      <c r="A168" t="s">
        <v>1516</v>
      </c>
      <c r="B168" t="s">
        <v>3290</v>
      </c>
      <c r="C168" t="s">
        <v>3604</v>
      </c>
    </row>
    <row r="169" spans="1:3" x14ac:dyDescent="0.25">
      <c r="A169" t="s">
        <v>1640</v>
      </c>
      <c r="B169" t="s">
        <v>3281</v>
      </c>
      <c r="C169" t="s">
        <v>3570</v>
      </c>
    </row>
    <row r="170" spans="1:3" x14ac:dyDescent="0.25">
      <c r="A170" t="s">
        <v>1255</v>
      </c>
      <c r="B170" t="s">
        <v>3124</v>
      </c>
      <c r="C170" t="s">
        <v>3489</v>
      </c>
    </row>
    <row r="171" spans="1:3" x14ac:dyDescent="0.25">
      <c r="A171" t="s">
        <v>2727</v>
      </c>
      <c r="B171" t="s">
        <v>3394</v>
      </c>
      <c r="C171" t="s">
        <v>3538</v>
      </c>
    </row>
    <row r="172" spans="1:3" x14ac:dyDescent="0.25">
      <c r="A172" t="s">
        <v>2498</v>
      </c>
      <c r="B172" t="s">
        <v>3202</v>
      </c>
      <c r="C172" t="s">
        <v>3622</v>
      </c>
    </row>
    <row r="173" spans="1:3" x14ac:dyDescent="0.25">
      <c r="A173" t="s">
        <v>2132</v>
      </c>
      <c r="B173" t="s">
        <v>3388</v>
      </c>
      <c r="C173" t="s">
        <v>3428</v>
      </c>
    </row>
    <row r="174" spans="1:3" x14ac:dyDescent="0.25">
      <c r="A174" t="s">
        <v>2501</v>
      </c>
      <c r="B174" t="s">
        <v>3235</v>
      </c>
      <c r="C174" t="s">
        <v>3441</v>
      </c>
    </row>
    <row r="175" spans="1:3" x14ac:dyDescent="0.25">
      <c r="A175" t="s">
        <v>1848</v>
      </c>
      <c r="B175" t="s">
        <v>3327</v>
      </c>
      <c r="C175" t="s">
        <v>3144</v>
      </c>
    </row>
    <row r="176" spans="1:3" x14ac:dyDescent="0.25">
      <c r="A176" t="s">
        <v>1034</v>
      </c>
      <c r="B176" t="s">
        <v>3163</v>
      </c>
      <c r="C176" t="s">
        <v>3220</v>
      </c>
    </row>
    <row r="177" spans="1:3" x14ac:dyDescent="0.25">
      <c r="A177" t="s">
        <v>1046</v>
      </c>
      <c r="B177" t="s">
        <v>3266</v>
      </c>
      <c r="C177" t="s">
        <v>3147</v>
      </c>
    </row>
    <row r="178" spans="1:3" x14ac:dyDescent="0.25">
      <c r="A178" t="s">
        <v>2316</v>
      </c>
      <c r="B178" t="s">
        <v>3238</v>
      </c>
      <c r="C178" t="s">
        <v>3521</v>
      </c>
    </row>
    <row r="179" spans="1:3" x14ac:dyDescent="0.25">
      <c r="A179" t="s">
        <v>2033</v>
      </c>
      <c r="B179" t="s">
        <v>3341</v>
      </c>
      <c r="C179" t="s">
        <v>3221</v>
      </c>
    </row>
    <row r="180" spans="1:3" x14ac:dyDescent="0.25">
      <c r="A180" t="s">
        <v>2249</v>
      </c>
      <c r="B180" t="s">
        <v>3096</v>
      </c>
      <c r="C180" t="s">
        <v>3225</v>
      </c>
    </row>
    <row r="181" spans="1:3" x14ac:dyDescent="0.25">
      <c r="A181" t="s">
        <v>2324</v>
      </c>
      <c r="B181" t="s">
        <v>3150</v>
      </c>
      <c r="C181" t="s">
        <v>3522</v>
      </c>
    </row>
    <row r="182" spans="1:3" x14ac:dyDescent="0.25">
      <c r="A182" t="s">
        <v>1593</v>
      </c>
      <c r="B182" t="s">
        <v>3090</v>
      </c>
      <c r="C182" t="s">
        <v>3161</v>
      </c>
    </row>
    <row r="183" spans="1:3" x14ac:dyDescent="0.25">
      <c r="A183" t="s">
        <v>2466</v>
      </c>
      <c r="B183" t="s">
        <v>3325</v>
      </c>
      <c r="C183" t="s">
        <v>3439</v>
      </c>
    </row>
    <row r="184" spans="1:3" x14ac:dyDescent="0.25">
      <c r="A184" t="s">
        <v>632</v>
      </c>
      <c r="B184" t="s">
        <v>3135</v>
      </c>
      <c r="C184" t="s">
        <v>3118</v>
      </c>
    </row>
    <row r="185" spans="1:3" x14ac:dyDescent="0.25">
      <c r="A185" t="s">
        <v>1268</v>
      </c>
      <c r="B185" t="s">
        <v>3134</v>
      </c>
      <c r="C185" t="s">
        <v>3615</v>
      </c>
    </row>
    <row r="186" spans="1:3" x14ac:dyDescent="0.25">
      <c r="A186" t="s">
        <v>2194</v>
      </c>
      <c r="B186" t="s">
        <v>3328</v>
      </c>
      <c r="C186" t="s">
        <v>3460</v>
      </c>
    </row>
    <row r="187" spans="1:3" x14ac:dyDescent="0.25">
      <c r="A187" t="s">
        <v>90</v>
      </c>
      <c r="B187" t="s">
        <v>3083</v>
      </c>
      <c r="C187" t="s">
        <v>3582</v>
      </c>
    </row>
    <row r="188" spans="1:3" x14ac:dyDescent="0.25">
      <c r="A188" t="s">
        <v>2204</v>
      </c>
      <c r="B188" t="s">
        <v>3274</v>
      </c>
      <c r="C188" t="s">
        <v>3510</v>
      </c>
    </row>
    <row r="189" spans="1:3" x14ac:dyDescent="0.25">
      <c r="A189" t="s">
        <v>2970</v>
      </c>
      <c r="B189" t="s">
        <v>3241</v>
      </c>
      <c r="C189" t="s">
        <v>3329</v>
      </c>
    </row>
    <row r="190" spans="1:3" x14ac:dyDescent="0.25">
      <c r="A190" t="s">
        <v>2616</v>
      </c>
      <c r="B190" t="s">
        <v>3405</v>
      </c>
      <c r="C190" t="s">
        <v>3338</v>
      </c>
    </row>
    <row r="191" spans="1:3" x14ac:dyDescent="0.25">
      <c r="A191" t="s">
        <v>1857</v>
      </c>
      <c r="B191" t="s">
        <v>3082</v>
      </c>
      <c r="C191" t="s">
        <v>3306</v>
      </c>
    </row>
    <row r="192" spans="1:3" x14ac:dyDescent="0.25">
      <c r="A192" t="s">
        <v>2624</v>
      </c>
      <c r="B192" t="s">
        <v>3407</v>
      </c>
      <c r="C192" t="s">
        <v>3167</v>
      </c>
    </row>
    <row r="193" spans="1:3" x14ac:dyDescent="0.25">
      <c r="A193" t="s">
        <v>2044</v>
      </c>
      <c r="B193" t="s">
        <v>3292</v>
      </c>
      <c r="C193" t="s">
        <v>3126</v>
      </c>
    </row>
    <row r="194" spans="1:3" x14ac:dyDescent="0.25">
      <c r="A194" t="s">
        <v>2053</v>
      </c>
      <c r="B194" t="s">
        <v>3239</v>
      </c>
      <c r="C194" t="s">
        <v>3249</v>
      </c>
    </row>
    <row r="195" spans="1:3" x14ac:dyDescent="0.25">
      <c r="A195" t="s">
        <v>2065</v>
      </c>
      <c r="B195" t="s">
        <v>3392</v>
      </c>
      <c r="C195" t="s">
        <v>3111</v>
      </c>
    </row>
    <row r="196" spans="1:3" x14ac:dyDescent="0.25">
      <c r="A196" t="s">
        <v>647</v>
      </c>
      <c r="B196" t="s">
        <v>3705</v>
      </c>
      <c r="C196" t="s">
        <v>3355</v>
      </c>
    </row>
    <row r="197" spans="1:3" x14ac:dyDescent="0.25">
      <c r="A197" t="s">
        <v>1051</v>
      </c>
      <c r="B197" t="s">
        <v>3278</v>
      </c>
      <c r="C197" t="s">
        <v>3363</v>
      </c>
    </row>
    <row r="198" spans="1:3" x14ac:dyDescent="0.25">
      <c r="A198" t="s">
        <v>2775</v>
      </c>
      <c r="B198" t="s">
        <v>3224</v>
      </c>
      <c r="C198" t="s">
        <v>3196</v>
      </c>
    </row>
    <row r="199" spans="1:3" x14ac:dyDescent="0.25">
      <c r="A199" t="s">
        <v>767</v>
      </c>
      <c r="B199" t="s">
        <v>3211</v>
      </c>
      <c r="C199" t="s">
        <v>3579</v>
      </c>
    </row>
    <row r="200" spans="1:3" x14ac:dyDescent="0.25">
      <c r="A200" t="s">
        <v>1519</v>
      </c>
      <c r="B200" t="s">
        <v>3256</v>
      </c>
      <c r="C200" t="s">
        <v>3707</v>
      </c>
    </row>
    <row r="201" spans="1:3" x14ac:dyDescent="0.25">
      <c r="A201" t="s">
        <v>1453</v>
      </c>
      <c r="B201" t="s">
        <v>3346</v>
      </c>
      <c r="C201" t="s">
        <v>3554</v>
      </c>
    </row>
    <row r="202" spans="1:3" x14ac:dyDescent="0.25">
      <c r="A202" t="s">
        <v>1065</v>
      </c>
      <c r="B202" t="s">
        <v>3268</v>
      </c>
      <c r="C202" t="s">
        <v>3518</v>
      </c>
    </row>
    <row r="203" spans="1:3" x14ac:dyDescent="0.25">
      <c r="A203" t="s">
        <v>1079</v>
      </c>
      <c r="B203" t="s">
        <v>3243</v>
      </c>
      <c r="C203" t="s">
        <v>3415</v>
      </c>
    </row>
    <row r="204" spans="1:3" x14ac:dyDescent="0.25">
      <c r="A204" t="s">
        <v>1959</v>
      </c>
      <c r="B204" t="s">
        <v>3103</v>
      </c>
      <c r="C204" t="s">
        <v>3275</v>
      </c>
    </row>
    <row r="205" spans="1:3" x14ac:dyDescent="0.25">
      <c r="A205" t="s">
        <v>2143</v>
      </c>
      <c r="B205" t="s">
        <v>3178</v>
      </c>
      <c r="C205" t="s">
        <v>3371</v>
      </c>
    </row>
    <row r="206" spans="1:3" x14ac:dyDescent="0.25">
      <c r="A206" t="s">
        <v>783</v>
      </c>
      <c r="B206" t="s">
        <v>3214</v>
      </c>
      <c r="C206" t="s">
        <v>3585</v>
      </c>
    </row>
    <row r="207" spans="1:3" x14ac:dyDescent="0.25">
      <c r="A207" t="s">
        <v>2634</v>
      </c>
      <c r="B207" t="s">
        <v>3357</v>
      </c>
      <c r="C207" t="s">
        <v>3677</v>
      </c>
    </row>
    <row r="208" spans="1:3" x14ac:dyDescent="0.25">
      <c r="A208" t="s">
        <v>1275</v>
      </c>
      <c r="B208" t="s">
        <v>3203</v>
      </c>
      <c r="C208" t="s">
        <v>3583</v>
      </c>
    </row>
    <row r="209" spans="1:3" x14ac:dyDescent="0.25">
      <c r="A209" t="s">
        <v>655</v>
      </c>
      <c r="B209" t="s">
        <v>3092</v>
      </c>
      <c r="C209" t="s">
        <v>3514</v>
      </c>
    </row>
    <row r="210" spans="1:3" x14ac:dyDescent="0.25">
      <c r="A210" t="s">
        <v>1651</v>
      </c>
      <c r="B210" t="s">
        <v>3369</v>
      </c>
      <c r="C210" t="s">
        <v>3293</v>
      </c>
    </row>
    <row r="211" spans="1:3" x14ac:dyDescent="0.25">
      <c r="A211" t="s">
        <v>1965</v>
      </c>
      <c r="B211" t="s">
        <v>3191</v>
      </c>
      <c r="C211" t="s">
        <v>3617</v>
      </c>
    </row>
    <row r="212" spans="1:3" x14ac:dyDescent="0.25">
      <c r="A212" t="s">
        <v>1283</v>
      </c>
      <c r="B212" t="s">
        <v>3324</v>
      </c>
      <c r="C212" t="s">
        <v>3618</v>
      </c>
    </row>
    <row r="213" spans="1:3" x14ac:dyDescent="0.25">
      <c r="A213" t="s">
        <v>859</v>
      </c>
      <c r="B213" t="s">
        <v>3702</v>
      </c>
      <c r="C213" t="s">
        <v>3632</v>
      </c>
    </row>
    <row r="214" spans="1:3" x14ac:dyDescent="0.25">
      <c r="A214" t="s">
        <v>867</v>
      </c>
      <c r="B214" t="s">
        <v>3246</v>
      </c>
      <c r="C214" t="s">
        <v>3086</v>
      </c>
    </row>
    <row r="215" spans="1:3" x14ac:dyDescent="0.25">
      <c r="A215" t="s">
        <v>1525</v>
      </c>
      <c r="B215" t="s">
        <v>3186</v>
      </c>
      <c r="C215" t="s">
        <v>3416</v>
      </c>
    </row>
    <row r="216" spans="1:3" x14ac:dyDescent="0.25">
      <c r="A216" t="s">
        <v>2502</v>
      </c>
      <c r="B216" t="s">
        <v>3253</v>
      </c>
      <c r="C216" t="s">
        <v>3151</v>
      </c>
    </row>
    <row r="217" spans="1:3" x14ac:dyDescent="0.25">
      <c r="A217" t="s">
        <v>2783</v>
      </c>
      <c r="B217" t="s">
        <v>3294</v>
      </c>
      <c r="C217" t="s">
        <v>3673</v>
      </c>
    </row>
    <row r="218" spans="1:3" x14ac:dyDescent="0.25">
      <c r="A218" t="s">
        <v>2786</v>
      </c>
      <c r="B218" t="s">
        <v>3159</v>
      </c>
      <c r="C218" t="s">
        <v>3208</v>
      </c>
    </row>
    <row r="219" spans="1:3" x14ac:dyDescent="0.25">
      <c r="A219" t="s">
        <v>2376</v>
      </c>
      <c r="B219" t="s">
        <v>3295</v>
      </c>
      <c r="C219" t="s">
        <v>3509</v>
      </c>
    </row>
    <row r="220" spans="1:3" x14ac:dyDescent="0.25">
      <c r="A220" t="s">
        <v>2377</v>
      </c>
      <c r="B220" t="s">
        <v>3258</v>
      </c>
      <c r="C220" t="s">
        <v>3302</v>
      </c>
    </row>
    <row r="221" spans="1:3" x14ac:dyDescent="0.25">
      <c r="A221" t="s">
        <v>2917</v>
      </c>
      <c r="B221" t="s">
        <v>3390</v>
      </c>
      <c r="C221" t="s">
        <v>3502</v>
      </c>
    </row>
    <row r="222" spans="1:3" x14ac:dyDescent="0.25">
      <c r="A222" t="s">
        <v>1293</v>
      </c>
      <c r="B222" t="s">
        <v>3174</v>
      </c>
      <c r="C222" t="s">
        <v>3641</v>
      </c>
    </row>
    <row r="223" spans="1:3" x14ac:dyDescent="0.25">
      <c r="A223" t="s">
        <v>1741</v>
      </c>
      <c r="B223" t="s">
        <v>3259</v>
      </c>
      <c r="C223" t="s">
        <v>3487</v>
      </c>
    </row>
    <row r="224" spans="1:3" x14ac:dyDescent="0.25">
      <c r="A224" t="s">
        <v>2919</v>
      </c>
      <c r="B224" t="s">
        <v>3334</v>
      </c>
      <c r="C224" t="s">
        <v>3112</v>
      </c>
    </row>
    <row r="225" spans="1:3" x14ac:dyDescent="0.25">
      <c r="A225" t="s">
        <v>668</v>
      </c>
      <c r="B225" t="s">
        <v>3192</v>
      </c>
      <c r="C225" t="s">
        <v>3099</v>
      </c>
    </row>
    <row r="226" spans="1:3" x14ac:dyDescent="0.25">
      <c r="A226" t="s">
        <v>2924</v>
      </c>
      <c r="B226" t="s">
        <v>3286</v>
      </c>
      <c r="C226" t="s">
        <v>3511</v>
      </c>
    </row>
    <row r="227" spans="1:3" x14ac:dyDescent="0.25">
      <c r="A227" t="s">
        <v>1089</v>
      </c>
      <c r="B227" t="s">
        <v>3264</v>
      </c>
      <c r="C227" t="s">
        <v>3141</v>
      </c>
    </row>
    <row r="228" spans="1:3" x14ac:dyDescent="0.25">
      <c r="A228" t="s">
        <v>2733</v>
      </c>
      <c r="B228" t="s">
        <v>3413</v>
      </c>
      <c r="C228" t="s">
        <v>3404</v>
      </c>
    </row>
    <row r="229" spans="1:3" x14ac:dyDescent="0.25">
      <c r="A229" t="s">
        <v>1199</v>
      </c>
      <c r="B229" t="s">
        <v>3303</v>
      </c>
      <c r="C229" t="s">
        <v>3393</v>
      </c>
    </row>
    <row r="230" spans="1:3" x14ac:dyDescent="0.25">
      <c r="A230" t="s">
        <v>1754</v>
      </c>
      <c r="B230" t="s">
        <v>3114</v>
      </c>
      <c r="C230" t="s">
        <v>3658</v>
      </c>
    </row>
    <row r="231" spans="1:3" x14ac:dyDescent="0.25">
      <c r="A231" t="s">
        <v>957</v>
      </c>
      <c r="B231" t="s">
        <v>3075</v>
      </c>
      <c r="C231" t="s">
        <v>3458</v>
      </c>
    </row>
    <row r="232" spans="1:3" x14ac:dyDescent="0.25">
      <c r="A232" t="s">
        <v>1303</v>
      </c>
      <c r="B232" t="s">
        <v>3206</v>
      </c>
      <c r="C232" t="s">
        <v>3237</v>
      </c>
    </row>
    <row r="233" spans="1:3" x14ac:dyDescent="0.25">
      <c r="A233" t="s">
        <v>1873</v>
      </c>
      <c r="B233" t="s">
        <v>3098</v>
      </c>
      <c r="C233" t="s">
        <v>3269</v>
      </c>
    </row>
    <row r="234" spans="1:3" x14ac:dyDescent="0.25">
      <c r="A234" t="s">
        <v>1207</v>
      </c>
      <c r="B234" t="s">
        <v>3311</v>
      </c>
      <c r="C234" t="s">
        <v>3227</v>
      </c>
    </row>
    <row r="235" spans="1:3" x14ac:dyDescent="0.25">
      <c r="A235" t="s">
        <v>470</v>
      </c>
      <c r="B235" t="s">
        <v>3117</v>
      </c>
      <c r="C235" t="s">
        <v>3193</v>
      </c>
    </row>
    <row r="236" spans="1:3" x14ac:dyDescent="0.25">
      <c r="A236" t="s">
        <v>1536</v>
      </c>
      <c r="B236" t="s">
        <v>3352</v>
      </c>
      <c r="C236" t="s">
        <v>3545</v>
      </c>
    </row>
    <row r="237" spans="1:3" x14ac:dyDescent="0.25">
      <c r="A237" t="s">
        <v>484</v>
      </c>
      <c r="B237" t="s">
        <v>3166</v>
      </c>
      <c r="C237" t="s">
        <v>3406</v>
      </c>
    </row>
    <row r="238" spans="1:3" x14ac:dyDescent="0.25">
      <c r="A238" t="s">
        <v>1888</v>
      </c>
      <c r="B238" t="s">
        <v>3383</v>
      </c>
      <c r="C238" t="s">
        <v>3552</v>
      </c>
    </row>
    <row r="239" spans="1:3" x14ac:dyDescent="0.25">
      <c r="A239" t="s">
        <v>2254</v>
      </c>
      <c r="B239" t="s">
        <v>3175</v>
      </c>
      <c r="C239" t="s">
        <v>3152</v>
      </c>
    </row>
    <row r="240" spans="1:3" x14ac:dyDescent="0.25">
      <c r="A240" t="s">
        <v>1313</v>
      </c>
      <c r="B240" t="s">
        <v>3108</v>
      </c>
      <c r="C240" t="s">
        <v>3190</v>
      </c>
    </row>
    <row r="241" spans="1:3" x14ac:dyDescent="0.25">
      <c r="A241" t="s">
        <v>1101</v>
      </c>
      <c r="B241" t="s">
        <v>3265</v>
      </c>
      <c r="C241" t="s">
        <v>3209</v>
      </c>
    </row>
    <row r="242" spans="1:3" x14ac:dyDescent="0.25">
      <c r="A242" t="s">
        <v>2260</v>
      </c>
      <c r="B242" t="s">
        <v>3109</v>
      </c>
      <c r="C242" t="s">
        <v>3127</v>
      </c>
    </row>
    <row r="243" spans="1:3" x14ac:dyDescent="0.25">
      <c r="A243" t="s">
        <v>488</v>
      </c>
      <c r="B243" t="s">
        <v>3130</v>
      </c>
      <c r="C243" t="s">
        <v>3714</v>
      </c>
    </row>
    <row r="244" spans="1:3" x14ac:dyDescent="0.25">
      <c r="A244" t="s">
        <v>506</v>
      </c>
      <c r="B244" t="s">
        <v>3131</v>
      </c>
      <c r="C244" t="s">
        <v>3672</v>
      </c>
    </row>
    <row r="245" spans="1:3" x14ac:dyDescent="0.25">
      <c r="A245" t="s">
        <v>2930</v>
      </c>
      <c r="B245" t="s">
        <v>3291</v>
      </c>
      <c r="C245" t="s">
        <v>3217</v>
      </c>
    </row>
    <row r="246" spans="1:3" x14ac:dyDescent="0.25">
      <c r="A246" t="s">
        <v>1893</v>
      </c>
      <c r="B246" t="s">
        <v>3381</v>
      </c>
      <c r="C246" t="s">
        <v>3569</v>
      </c>
    </row>
    <row r="247" spans="1:3" x14ac:dyDescent="0.25">
      <c r="A247" t="s">
        <v>2637</v>
      </c>
      <c r="B247" t="s">
        <v>3263</v>
      </c>
      <c r="C247" t="s">
        <v>3691</v>
      </c>
    </row>
    <row r="248" spans="1:3" x14ac:dyDescent="0.25">
      <c r="A248" t="s">
        <v>2550</v>
      </c>
      <c r="B248" t="s">
        <v>3218</v>
      </c>
      <c r="C248" t="s">
        <v>3386</v>
      </c>
    </row>
    <row r="249" spans="1:3" x14ac:dyDescent="0.25">
      <c r="A249" t="s">
        <v>2209</v>
      </c>
      <c r="B249" t="s">
        <v>3343</v>
      </c>
      <c r="C249" t="s">
        <v>3348</v>
      </c>
    </row>
    <row r="250" spans="1:3" x14ac:dyDescent="0.25">
      <c r="A250" t="s">
        <v>2940</v>
      </c>
      <c r="B250" t="s">
        <v>3389</v>
      </c>
      <c r="C250" t="s">
        <v>3216</v>
      </c>
    </row>
    <row r="251" spans="1:3" x14ac:dyDescent="0.25">
      <c r="A251" t="s">
        <v>2942</v>
      </c>
      <c r="B251" t="s">
        <v>3262</v>
      </c>
      <c r="C251" t="s">
        <v>3320</v>
      </c>
    </row>
    <row r="252" spans="1:3" x14ac:dyDescent="0.25">
      <c r="A252" t="s">
        <v>3000</v>
      </c>
      <c r="B252" t="s">
        <v>3398</v>
      </c>
      <c r="C252" t="s">
        <v>3187</v>
      </c>
    </row>
    <row r="253" spans="1:3" x14ac:dyDescent="0.25">
      <c r="A253" t="s">
        <v>2945</v>
      </c>
      <c r="B253" t="s">
        <v>3330</v>
      </c>
      <c r="C253" t="s">
        <v>3642</v>
      </c>
    </row>
    <row r="254" spans="1:3" x14ac:dyDescent="0.25">
      <c r="A254" t="s">
        <v>2074</v>
      </c>
      <c r="B254" t="s">
        <v>3321</v>
      </c>
      <c r="C254" t="s">
        <v>3479</v>
      </c>
    </row>
    <row r="255" spans="1:3" x14ac:dyDescent="0.25">
      <c r="A255" t="s">
        <v>2644</v>
      </c>
      <c r="B255" t="s">
        <v>3322</v>
      </c>
      <c r="C255" t="s">
        <v>3560</v>
      </c>
    </row>
    <row r="256" spans="1:3" x14ac:dyDescent="0.25">
      <c r="A256" t="s">
        <v>2333</v>
      </c>
      <c r="B256" t="s">
        <v>3397</v>
      </c>
      <c r="C256" t="s">
        <v>3680</v>
      </c>
    </row>
    <row r="257" spans="1:3" x14ac:dyDescent="0.25">
      <c r="A257" t="s">
        <v>2977</v>
      </c>
      <c r="B257" t="s">
        <v>3261</v>
      </c>
      <c r="C257" t="s">
        <v>3482</v>
      </c>
    </row>
    <row r="258" spans="1:3" x14ac:dyDescent="0.25">
      <c r="A258" t="s">
        <v>959</v>
      </c>
      <c r="B258" t="s">
        <v>3105</v>
      </c>
      <c r="C258" t="s">
        <v>3551</v>
      </c>
    </row>
    <row r="259" spans="1:3" x14ac:dyDescent="0.25">
      <c r="A259" t="s">
        <v>1906</v>
      </c>
      <c r="B259" t="s">
        <v>3080</v>
      </c>
      <c r="C259" t="s">
        <v>3709</v>
      </c>
    </row>
    <row r="260" spans="1:3" x14ac:dyDescent="0.25">
      <c r="A260" t="s">
        <v>2336</v>
      </c>
      <c r="B260" t="s">
        <v>3374</v>
      </c>
      <c r="C260" t="s">
        <v>3245</v>
      </c>
    </row>
    <row r="261" spans="1:3" x14ac:dyDescent="0.25">
      <c r="A261" t="s">
        <v>276</v>
      </c>
      <c r="B261" t="s">
        <v>3149</v>
      </c>
      <c r="C261" t="s">
        <v>3129</v>
      </c>
    </row>
    <row r="262" spans="1:3" x14ac:dyDescent="0.25">
      <c r="A262" t="s">
        <v>2856</v>
      </c>
      <c r="B262" t="s">
        <v>3360</v>
      </c>
      <c r="C262" t="s">
        <v>3375</v>
      </c>
    </row>
    <row r="263" spans="1:3" x14ac:dyDescent="0.25">
      <c r="A263" t="s">
        <v>2503</v>
      </c>
      <c r="B263" t="s">
        <v>3199</v>
      </c>
      <c r="C263" t="s">
        <v>3713</v>
      </c>
    </row>
    <row r="264" spans="1:3" x14ac:dyDescent="0.25">
      <c r="A264" t="s">
        <v>2083</v>
      </c>
      <c r="B264" t="s">
        <v>3313</v>
      </c>
      <c r="C264" t="s">
        <v>3613</v>
      </c>
    </row>
    <row r="265" spans="1:3" x14ac:dyDescent="0.25">
      <c r="A265" t="s">
        <v>790</v>
      </c>
      <c r="B265" t="s">
        <v>3212</v>
      </c>
      <c r="C265" t="s">
        <v>3606</v>
      </c>
    </row>
    <row r="266" spans="1:3" x14ac:dyDescent="0.25">
      <c r="A266" t="s">
        <v>2792</v>
      </c>
      <c r="B266" t="s">
        <v>3285</v>
      </c>
      <c r="C266" t="s">
        <v>3525</v>
      </c>
    </row>
    <row r="267" spans="1:3" x14ac:dyDescent="0.25">
      <c r="A267" t="s">
        <v>2801</v>
      </c>
      <c r="B267" t="s">
        <v>3273</v>
      </c>
      <c r="C267" t="s">
        <v>3168</v>
      </c>
    </row>
    <row r="268" spans="1:3" x14ac:dyDescent="0.25">
      <c r="A268" t="s">
        <v>287</v>
      </c>
      <c r="B268" t="s">
        <v>3145</v>
      </c>
      <c r="C268" t="s">
        <v>3694</v>
      </c>
    </row>
    <row r="269" spans="1:3" x14ac:dyDescent="0.25">
      <c r="A269" t="s">
        <v>2153</v>
      </c>
      <c r="B269" t="s">
        <v>3396</v>
      </c>
      <c r="C269" t="s">
        <v>3366</v>
      </c>
    </row>
    <row r="270" spans="1:3" x14ac:dyDescent="0.25">
      <c r="A270" t="s">
        <v>2740</v>
      </c>
      <c r="B270" t="s">
        <v>3356</v>
      </c>
      <c r="C270" t="s">
        <v>3362</v>
      </c>
    </row>
    <row r="271" spans="1:3" x14ac:dyDescent="0.25">
      <c r="A271" t="s">
        <v>1546</v>
      </c>
      <c r="B271" t="s">
        <v>3185</v>
      </c>
      <c r="C271" t="s">
        <v>3528</v>
      </c>
    </row>
    <row r="272" spans="1:3" x14ac:dyDescent="0.25">
      <c r="A272" t="s">
        <v>1115</v>
      </c>
      <c r="B272" t="s">
        <v>3267</v>
      </c>
      <c r="C272" t="s">
        <v>3379</v>
      </c>
    </row>
    <row r="273" spans="1:3" x14ac:dyDescent="0.25">
      <c r="A273" t="s">
        <v>519</v>
      </c>
      <c r="B273" t="s">
        <v>3171</v>
      </c>
      <c r="C273" t="s">
        <v>3688</v>
      </c>
    </row>
    <row r="274" spans="1:3" x14ac:dyDescent="0.25">
      <c r="A274" t="s">
        <v>2268</v>
      </c>
      <c r="B274" t="s">
        <v>3078</v>
      </c>
      <c r="C274" t="s">
        <v>3463</v>
      </c>
    </row>
    <row r="275" spans="1:3" x14ac:dyDescent="0.25">
      <c r="A275" t="s">
        <v>2276</v>
      </c>
      <c r="B275" t="s">
        <v>3354</v>
      </c>
      <c r="C275" t="s">
        <v>3307</v>
      </c>
    </row>
    <row r="276" spans="1:3" x14ac:dyDescent="0.25">
      <c r="A276" t="s">
        <v>967</v>
      </c>
      <c r="B276" t="s">
        <v>3201</v>
      </c>
      <c r="C276" t="s">
        <v>3497</v>
      </c>
    </row>
    <row r="277" spans="1:3" x14ac:dyDescent="0.25">
      <c r="A277" t="s">
        <v>2381</v>
      </c>
      <c r="B277" t="s">
        <v>3146</v>
      </c>
      <c r="C277" t="s">
        <v>3215</v>
      </c>
    </row>
    <row r="278" spans="1:3" x14ac:dyDescent="0.25">
      <c r="A278" t="s">
        <v>2653</v>
      </c>
      <c r="B278" t="s">
        <v>3336</v>
      </c>
      <c r="C278" t="s">
        <v>3107</v>
      </c>
    </row>
    <row r="279" spans="1:3" x14ac:dyDescent="0.25">
      <c r="A279" t="s">
        <v>804</v>
      </c>
      <c r="B279" t="s">
        <v>3213</v>
      </c>
      <c r="C279" t="s">
        <v>3250</v>
      </c>
    </row>
    <row r="280" spans="1:3" x14ac:dyDescent="0.25">
      <c r="A280" t="s">
        <v>114</v>
      </c>
      <c r="B280" t="s">
        <v>3085</v>
      </c>
      <c r="C280" t="s">
        <v>3309</v>
      </c>
    </row>
    <row r="281" spans="1:3" x14ac:dyDescent="0.25">
      <c r="A281" t="s">
        <v>678</v>
      </c>
      <c r="B281" t="s">
        <v>3195</v>
      </c>
      <c r="C281" t="s">
        <v>3650</v>
      </c>
    </row>
    <row r="282" spans="1:3" x14ac:dyDescent="0.25">
      <c r="A282" t="s">
        <v>879</v>
      </c>
      <c r="B282" t="s">
        <v>3244</v>
      </c>
      <c r="C282" t="s">
        <v>3317</v>
      </c>
    </row>
    <row r="283" spans="1:3" x14ac:dyDescent="0.25">
      <c r="A283" t="s">
        <v>304</v>
      </c>
      <c r="B283" t="s">
        <v>3140</v>
      </c>
      <c r="C283" t="s">
        <v>3711</v>
      </c>
    </row>
    <row r="284" spans="1:3" x14ac:dyDescent="0.25">
      <c r="A284" t="s">
        <v>2344</v>
      </c>
      <c r="B284" t="s">
        <v>3228</v>
      </c>
      <c r="C284" t="s">
        <v>3158</v>
      </c>
    </row>
    <row r="285" spans="1:3" x14ac:dyDescent="0.25">
      <c r="A285" t="s">
        <v>2354</v>
      </c>
      <c r="B285" t="s">
        <v>3232</v>
      </c>
      <c r="C285" t="s">
        <v>3123</v>
      </c>
    </row>
    <row r="286" spans="1:3" x14ac:dyDescent="0.25">
      <c r="A286" t="s">
        <v>2509</v>
      </c>
      <c r="B286" t="s">
        <v>3251</v>
      </c>
      <c r="C286" t="s">
        <v>3340</v>
      </c>
    </row>
    <row r="287" spans="1:3" x14ac:dyDescent="0.25">
      <c r="A287" t="s">
        <v>2342</v>
      </c>
      <c r="B287" t="s">
        <v>3318</v>
      </c>
      <c r="C287" t="s">
        <v>3653</v>
      </c>
    </row>
    <row r="288" spans="1:3" x14ac:dyDescent="0.25">
      <c r="A288" t="s">
        <v>2510</v>
      </c>
      <c r="B288" t="s">
        <v>3100</v>
      </c>
      <c r="C288" t="s">
        <v>3183</v>
      </c>
    </row>
    <row r="289" spans="1:3" x14ac:dyDescent="0.25">
      <c r="A289" t="s">
        <v>2661</v>
      </c>
      <c r="B289" t="s">
        <v>3364</v>
      </c>
      <c r="C289" t="s">
        <v>3410</v>
      </c>
    </row>
    <row r="290" spans="1:3" x14ac:dyDescent="0.25">
      <c r="A290" t="s">
        <v>890</v>
      </c>
      <c r="B290" t="s">
        <v>3248</v>
      </c>
      <c r="C290" t="s">
        <v>3561</v>
      </c>
    </row>
    <row r="291" spans="1:3" x14ac:dyDescent="0.25">
      <c r="A291" t="s">
        <v>2750</v>
      </c>
      <c r="B291" t="s">
        <v>3409</v>
      </c>
      <c r="C291" t="s">
        <v>3654</v>
      </c>
    </row>
    <row r="292" spans="1:3" x14ac:dyDescent="0.25">
      <c r="A292" t="s">
        <v>2861</v>
      </c>
      <c r="B292" t="s">
        <v>3408</v>
      </c>
      <c r="C292" t="s">
        <v>3639</v>
      </c>
    </row>
    <row r="293" spans="1:3" x14ac:dyDescent="0.25">
      <c r="A293" t="s">
        <v>904</v>
      </c>
      <c r="B293" t="s">
        <v>3247</v>
      </c>
      <c r="C293" t="s">
        <v>3088</v>
      </c>
    </row>
    <row r="294" spans="1:3" x14ac:dyDescent="0.25">
      <c r="A294" t="s">
        <v>2555</v>
      </c>
      <c r="B294" t="s">
        <v>3391</v>
      </c>
      <c r="C294" t="s">
        <v>3539</v>
      </c>
    </row>
    <row r="295" spans="1:3" x14ac:dyDescent="0.25">
      <c r="A295" t="s">
        <v>1969</v>
      </c>
      <c r="B295" t="s">
        <v>3289</v>
      </c>
      <c r="C295" t="s">
        <v>3575</v>
      </c>
    </row>
    <row r="296" spans="1:3" x14ac:dyDescent="0.25">
      <c r="A296" t="s">
        <v>1466</v>
      </c>
      <c r="B296" t="s">
        <v>3182</v>
      </c>
      <c r="C296" t="s">
        <v>3669</v>
      </c>
    </row>
    <row r="297" spans="1:3" x14ac:dyDescent="0.25">
      <c r="A297" t="s">
        <v>2871</v>
      </c>
      <c r="B297" t="s">
        <v>3402</v>
      </c>
      <c r="C297" t="s">
        <v>3384</v>
      </c>
    </row>
    <row r="298" spans="1:3" x14ac:dyDescent="0.25">
      <c r="A298" t="s">
        <v>321</v>
      </c>
      <c r="B298" t="s">
        <v>3142</v>
      </c>
      <c r="C298" t="s">
        <v>3188</v>
      </c>
    </row>
    <row r="299" spans="1:3" x14ac:dyDescent="0.25">
      <c r="A299" t="s">
        <v>333</v>
      </c>
      <c r="B299" t="s">
        <v>3143</v>
      </c>
      <c r="C299" t="s">
        <v>3254</v>
      </c>
    </row>
    <row r="300" spans="1:3" x14ac:dyDescent="0.25">
      <c r="A300" t="s">
        <v>1552</v>
      </c>
      <c r="B300" t="s">
        <v>3154</v>
      </c>
      <c r="C300" t="s">
        <v>3500</v>
      </c>
    </row>
    <row r="301" spans="1:3" x14ac:dyDescent="0.25">
      <c r="A301" t="s">
        <v>1374</v>
      </c>
      <c r="B301" t="s">
        <v>3331</v>
      </c>
      <c r="C301" t="s">
        <v>3326</v>
      </c>
    </row>
    <row r="302" spans="1:3" x14ac:dyDescent="0.25">
      <c r="A302" t="s">
        <v>1379</v>
      </c>
      <c r="B302" t="s">
        <v>3297</v>
      </c>
      <c r="C302" t="s">
        <v>3574</v>
      </c>
    </row>
    <row r="303" spans="1:3" x14ac:dyDescent="0.25">
      <c r="A303" t="s">
        <v>1390</v>
      </c>
      <c r="B303" t="s">
        <v>3296</v>
      </c>
      <c r="C303" t="s">
        <v>3177</v>
      </c>
    </row>
    <row r="304" spans="1:3" x14ac:dyDescent="0.25">
      <c r="A304" t="s">
        <v>1399</v>
      </c>
      <c r="B304" t="s">
        <v>3133</v>
      </c>
      <c r="C304" t="s">
        <v>3125</v>
      </c>
    </row>
    <row r="305" spans="1:3" x14ac:dyDescent="0.25">
      <c r="A305" t="s">
        <v>347</v>
      </c>
      <c r="B305" t="s">
        <v>3138</v>
      </c>
      <c r="C305" t="s">
        <v>3165</v>
      </c>
    </row>
    <row r="306" spans="1:3" x14ac:dyDescent="0.25">
      <c r="A306" t="s">
        <v>2384</v>
      </c>
      <c r="B306" t="s">
        <v>3282</v>
      </c>
      <c r="C306" t="s">
        <v>3516</v>
      </c>
    </row>
    <row r="307" spans="1:3" x14ac:dyDescent="0.25">
      <c r="A307" t="s">
        <v>1663</v>
      </c>
      <c r="B307" t="s">
        <v>3162</v>
      </c>
      <c r="C307" t="s">
        <v>3469</v>
      </c>
    </row>
    <row r="308" spans="1:3" x14ac:dyDescent="0.25">
      <c r="A308" t="s">
        <v>2877</v>
      </c>
      <c r="B308" t="s">
        <v>3358</v>
      </c>
      <c r="C308" t="s">
        <v>3594</v>
      </c>
    </row>
    <row r="309" spans="1:3" x14ac:dyDescent="0.25">
      <c r="A309" t="s">
        <v>2882</v>
      </c>
      <c r="B309" t="s">
        <v>3411</v>
      </c>
      <c r="C309" t="s">
        <v>3387</v>
      </c>
    </row>
    <row r="310" spans="1:3" x14ac:dyDescent="0.25">
      <c r="A310" t="s">
        <v>129</v>
      </c>
      <c r="B310" t="s">
        <v>3084</v>
      </c>
      <c r="C310" t="s">
        <v>3137</v>
      </c>
    </row>
    <row r="311" spans="1:3" x14ac:dyDescent="0.25">
      <c r="A311" t="s">
        <v>147</v>
      </c>
      <c r="B311" t="s">
        <v>3091</v>
      </c>
      <c r="C311" t="s">
        <v>3504</v>
      </c>
    </row>
    <row r="312" spans="1:3" x14ac:dyDescent="0.25">
      <c r="A312" t="s">
        <v>2978</v>
      </c>
      <c r="B312" t="s">
        <v>3240</v>
      </c>
      <c r="C312" t="s">
        <v>3223</v>
      </c>
    </row>
    <row r="313" spans="1:3" x14ac:dyDescent="0.25">
      <c r="A313" t="s">
        <v>1214</v>
      </c>
      <c r="B313" t="s">
        <v>3305</v>
      </c>
      <c r="C313" t="s">
        <v>3194</v>
      </c>
    </row>
    <row r="314" spans="1:3" x14ac:dyDescent="0.25">
      <c r="A314" t="s">
        <v>2556</v>
      </c>
      <c r="B314" t="s">
        <v>3207</v>
      </c>
      <c r="C314" t="s">
        <v>3169</v>
      </c>
    </row>
    <row r="315" spans="1:3" x14ac:dyDescent="0.25">
      <c r="A315" t="s">
        <v>1472</v>
      </c>
      <c r="B315" t="s">
        <v>3148</v>
      </c>
      <c r="C315" t="s">
        <v>3153</v>
      </c>
    </row>
    <row r="316" spans="1:3" x14ac:dyDescent="0.25">
      <c r="A316" t="s">
        <v>2210</v>
      </c>
      <c r="B316" t="s">
        <v>3077</v>
      </c>
      <c r="C316" t="s">
        <v>3323</v>
      </c>
    </row>
    <row r="317" spans="1:3" x14ac:dyDescent="0.25">
      <c r="A317" t="s">
        <v>2385</v>
      </c>
      <c r="B317" t="s">
        <v>3132</v>
      </c>
      <c r="C317" t="s">
        <v>3670</v>
      </c>
    </row>
    <row r="318" spans="1:3" x14ac:dyDescent="0.25">
      <c r="A318" t="s">
        <v>2987</v>
      </c>
      <c r="B318" t="s">
        <v>3365</v>
      </c>
      <c r="C318" t="s">
        <v>3587</v>
      </c>
    </row>
    <row r="319" spans="1:3" x14ac:dyDescent="0.25">
      <c r="A319" t="s">
        <v>1563</v>
      </c>
      <c r="B319" t="s">
        <v>3298</v>
      </c>
      <c r="C319" t="s">
        <v>3290</v>
      </c>
    </row>
    <row r="320" spans="1:3" x14ac:dyDescent="0.25">
      <c r="A320" t="s">
        <v>2215</v>
      </c>
      <c r="B320" t="s">
        <v>3276</v>
      </c>
      <c r="C320" t="s">
        <v>3427</v>
      </c>
    </row>
    <row r="321" spans="1:3" x14ac:dyDescent="0.25">
      <c r="A321" t="s">
        <v>2389</v>
      </c>
      <c r="B321" t="s">
        <v>3287</v>
      </c>
      <c r="C321" t="s">
        <v>3614</v>
      </c>
    </row>
    <row r="322" spans="1:3" x14ac:dyDescent="0.25">
      <c r="A322" t="s">
        <v>2992</v>
      </c>
      <c r="B322" t="s">
        <v>3277</v>
      </c>
      <c r="C322" t="s">
        <v>3649</v>
      </c>
    </row>
    <row r="323" spans="1:3" x14ac:dyDescent="0.25">
      <c r="A323" t="s">
        <v>2885</v>
      </c>
      <c r="B323" t="s">
        <v>3299</v>
      </c>
      <c r="C323" t="s">
        <v>3281</v>
      </c>
    </row>
    <row r="324" spans="1:3" x14ac:dyDescent="0.25">
      <c r="A324" t="s">
        <v>1577</v>
      </c>
      <c r="B324" t="s">
        <v>3353</v>
      </c>
      <c r="C324" t="s">
        <v>3547</v>
      </c>
    </row>
    <row r="325" spans="1:3" x14ac:dyDescent="0.25">
      <c r="A325" t="s">
        <v>1672</v>
      </c>
      <c r="B325" t="s">
        <v>3368</v>
      </c>
      <c r="C325" t="s">
        <v>3546</v>
      </c>
    </row>
    <row r="326" spans="1:3" x14ac:dyDescent="0.25">
      <c r="A326" t="s">
        <v>2511</v>
      </c>
      <c r="B326" t="s">
        <v>3229</v>
      </c>
      <c r="C326" t="s">
        <v>3124</v>
      </c>
    </row>
    <row r="327" spans="1:3" x14ac:dyDescent="0.25">
      <c r="A327" t="s">
        <v>164</v>
      </c>
      <c r="B327" t="s">
        <v>3087</v>
      </c>
      <c r="C327" t="s">
        <v>3394</v>
      </c>
    </row>
    <row r="328" spans="1:3" x14ac:dyDescent="0.25">
      <c r="A328" t="s">
        <v>977</v>
      </c>
      <c r="B328" t="s">
        <v>3708</v>
      </c>
      <c r="C328" t="s">
        <v>3660</v>
      </c>
    </row>
    <row r="329" spans="1:3" x14ac:dyDescent="0.25">
      <c r="A329" t="s">
        <v>688</v>
      </c>
      <c r="B329" t="s">
        <v>3710</v>
      </c>
      <c r="C329" t="s">
        <v>3202</v>
      </c>
    </row>
    <row r="330" spans="1:3" x14ac:dyDescent="0.25">
      <c r="A330" t="s">
        <v>527</v>
      </c>
      <c r="B330" t="s">
        <v>3180</v>
      </c>
      <c r="C330" t="s">
        <v>3235</v>
      </c>
    </row>
    <row r="331" spans="1:3" x14ac:dyDescent="0.25">
      <c r="A331" t="s">
        <v>697</v>
      </c>
      <c r="B331" t="s">
        <v>3198</v>
      </c>
      <c r="C331" t="s">
        <v>3698</v>
      </c>
    </row>
    <row r="332" spans="1:3" x14ac:dyDescent="0.25">
      <c r="A332" t="s">
        <v>2560</v>
      </c>
      <c r="B332" t="s">
        <v>3351</v>
      </c>
      <c r="C332" t="s">
        <v>3388</v>
      </c>
    </row>
    <row r="333" spans="1:3" x14ac:dyDescent="0.25">
      <c r="A333" t="s">
        <v>2288</v>
      </c>
      <c r="B333" t="s">
        <v>3380</v>
      </c>
      <c r="C333" t="s">
        <v>3655</v>
      </c>
    </row>
    <row r="334" spans="1:3" x14ac:dyDescent="0.25">
      <c r="A334" t="s">
        <v>706</v>
      </c>
      <c r="B334" t="s">
        <v>3200</v>
      </c>
      <c r="C334" t="s">
        <v>3563</v>
      </c>
    </row>
    <row r="335" spans="1:3" x14ac:dyDescent="0.25">
      <c r="A335" t="s">
        <v>2393</v>
      </c>
      <c r="B335" t="s">
        <v>3395</v>
      </c>
      <c r="C335" t="s">
        <v>3605</v>
      </c>
    </row>
    <row r="336" spans="1:3" x14ac:dyDescent="0.25">
      <c r="A336" t="s">
        <v>2400</v>
      </c>
      <c r="B336" t="s">
        <v>3271</v>
      </c>
      <c r="C336" t="s">
        <v>3327</v>
      </c>
    </row>
    <row r="337" spans="1:3" x14ac:dyDescent="0.25">
      <c r="A337" t="s">
        <v>1126</v>
      </c>
      <c r="B337" t="s">
        <v>3270</v>
      </c>
      <c r="C337" t="s">
        <v>3163</v>
      </c>
    </row>
    <row r="338" spans="1:3" x14ac:dyDescent="0.25">
      <c r="A338" t="s">
        <v>913</v>
      </c>
      <c r="B338" t="s">
        <v>3385</v>
      </c>
      <c r="C338" t="s">
        <v>3266</v>
      </c>
    </row>
    <row r="339" spans="1:3" x14ac:dyDescent="0.25">
      <c r="A339" t="s">
        <v>2562</v>
      </c>
      <c r="B339" t="s">
        <v>3370</v>
      </c>
      <c r="C339" t="s">
        <v>3467</v>
      </c>
    </row>
    <row r="340" spans="1:3" x14ac:dyDescent="0.25">
      <c r="A340" t="s">
        <v>2810</v>
      </c>
      <c r="B340" t="s">
        <v>3272</v>
      </c>
      <c r="C340" t="s">
        <v>3464</v>
      </c>
    </row>
    <row r="341" spans="1:3" x14ac:dyDescent="0.25">
      <c r="A341" t="s">
        <v>1587</v>
      </c>
      <c r="B341" t="s">
        <v>3204</v>
      </c>
      <c r="C341" t="s">
        <v>3455</v>
      </c>
    </row>
    <row r="342" spans="1:3" x14ac:dyDescent="0.25">
      <c r="A342" t="s">
        <v>1971</v>
      </c>
      <c r="B342" t="s">
        <v>3110</v>
      </c>
      <c r="C342" t="s">
        <v>3238</v>
      </c>
    </row>
    <row r="343" spans="1:3" x14ac:dyDescent="0.25">
      <c r="A343" t="s">
        <v>2161</v>
      </c>
      <c r="B343" t="s">
        <v>3706</v>
      </c>
      <c r="C343" t="s">
        <v>3341</v>
      </c>
    </row>
    <row r="344" spans="1:3" x14ac:dyDescent="0.25">
      <c r="A344" t="s">
        <v>1478</v>
      </c>
      <c r="B344" t="s">
        <v>3344</v>
      </c>
      <c r="C344" t="s">
        <v>3628</v>
      </c>
    </row>
    <row r="345" spans="1:3" x14ac:dyDescent="0.25">
      <c r="A345" t="s">
        <v>1224</v>
      </c>
      <c r="B345" t="s">
        <v>3304</v>
      </c>
      <c r="C345" t="s">
        <v>3423</v>
      </c>
    </row>
    <row r="346" spans="1:3" x14ac:dyDescent="0.25">
      <c r="A346" t="s">
        <v>1315</v>
      </c>
      <c r="B346" t="s">
        <v>3712</v>
      </c>
      <c r="C346" t="s">
        <v>3607</v>
      </c>
    </row>
    <row r="347" spans="1:3" x14ac:dyDescent="0.25">
      <c r="A347" t="s">
        <v>2572</v>
      </c>
      <c r="B347" t="s">
        <v>3310</v>
      </c>
      <c r="C347" t="s">
        <v>3542</v>
      </c>
    </row>
    <row r="348" spans="1:3" x14ac:dyDescent="0.25">
      <c r="A348" t="s">
        <v>1683</v>
      </c>
      <c r="B348" t="s">
        <v>3179</v>
      </c>
      <c r="C348" t="s">
        <v>3096</v>
      </c>
    </row>
    <row r="349" spans="1:3" x14ac:dyDescent="0.25">
      <c r="A349" t="s">
        <v>2218</v>
      </c>
      <c r="B349" t="s">
        <v>3242</v>
      </c>
      <c r="C349" t="s">
        <v>3150</v>
      </c>
    </row>
    <row r="350" spans="1:3" x14ac:dyDescent="0.25">
      <c r="A350" t="s">
        <v>986</v>
      </c>
      <c r="B350" t="s">
        <v>3210</v>
      </c>
      <c r="C350" t="s">
        <v>3090</v>
      </c>
    </row>
    <row r="351" spans="1:3" x14ac:dyDescent="0.25">
      <c r="A351" t="s">
        <v>1762</v>
      </c>
      <c r="B351" t="s">
        <v>3081</v>
      </c>
      <c r="C351" t="s">
        <v>3325</v>
      </c>
    </row>
    <row r="352" spans="1:3" x14ac:dyDescent="0.25">
      <c r="A352" t="s">
        <v>1692</v>
      </c>
      <c r="B352" t="s">
        <v>3226</v>
      </c>
      <c r="C352" t="s">
        <v>3135</v>
      </c>
    </row>
    <row r="353" spans="3:3" x14ac:dyDescent="0.25">
      <c r="C353" t="s">
        <v>3425</v>
      </c>
    </row>
    <row r="354" spans="3:3" x14ac:dyDescent="0.25">
      <c r="C354" t="s">
        <v>3134</v>
      </c>
    </row>
    <row r="355" spans="3:3" x14ac:dyDescent="0.25">
      <c r="C355" t="s">
        <v>3328</v>
      </c>
    </row>
    <row r="356" spans="3:3" x14ac:dyDescent="0.25">
      <c r="C356" t="s">
        <v>3083</v>
      </c>
    </row>
    <row r="357" spans="3:3" x14ac:dyDescent="0.25">
      <c r="C357" t="s">
        <v>3274</v>
      </c>
    </row>
    <row r="358" spans="3:3" x14ac:dyDescent="0.25">
      <c r="C358" t="s">
        <v>3696</v>
      </c>
    </row>
    <row r="359" spans="3:3" x14ac:dyDescent="0.25">
      <c r="C359" t="s">
        <v>3241</v>
      </c>
    </row>
    <row r="360" spans="3:3" x14ac:dyDescent="0.25">
      <c r="C360" t="s">
        <v>3405</v>
      </c>
    </row>
    <row r="361" spans="3:3" x14ac:dyDescent="0.25">
      <c r="C361" t="s">
        <v>3566</v>
      </c>
    </row>
    <row r="362" spans="3:3" x14ac:dyDescent="0.25">
      <c r="C362" t="s">
        <v>3597</v>
      </c>
    </row>
    <row r="363" spans="3:3" x14ac:dyDescent="0.25">
      <c r="C363" t="s">
        <v>3082</v>
      </c>
    </row>
    <row r="364" spans="3:3" x14ac:dyDescent="0.25">
      <c r="C364" t="s">
        <v>3407</v>
      </c>
    </row>
    <row r="365" spans="3:3" x14ac:dyDescent="0.25">
      <c r="C365" t="s">
        <v>3629</v>
      </c>
    </row>
    <row r="366" spans="3:3" x14ac:dyDescent="0.25">
      <c r="C366" t="s">
        <v>3292</v>
      </c>
    </row>
    <row r="367" spans="3:3" x14ac:dyDescent="0.25">
      <c r="C367" t="s">
        <v>3634</v>
      </c>
    </row>
    <row r="368" spans="3:3" x14ac:dyDescent="0.25">
      <c r="C368" t="s">
        <v>3705</v>
      </c>
    </row>
    <row r="369" spans="3:3" x14ac:dyDescent="0.25">
      <c r="C369" t="s">
        <v>3239</v>
      </c>
    </row>
    <row r="370" spans="3:3" x14ac:dyDescent="0.25">
      <c r="C370" t="s">
        <v>3392</v>
      </c>
    </row>
    <row r="371" spans="3:3" x14ac:dyDescent="0.25">
      <c r="C371" t="s">
        <v>3278</v>
      </c>
    </row>
    <row r="372" spans="3:3" x14ac:dyDescent="0.25">
      <c r="C372" t="s">
        <v>3224</v>
      </c>
    </row>
    <row r="373" spans="3:3" x14ac:dyDescent="0.25">
      <c r="C373" t="s">
        <v>3211</v>
      </c>
    </row>
    <row r="374" spans="3:3" x14ac:dyDescent="0.25">
      <c r="C374" t="s">
        <v>3256</v>
      </c>
    </row>
    <row r="375" spans="3:3" x14ac:dyDescent="0.25">
      <c r="C375" t="s">
        <v>3346</v>
      </c>
    </row>
    <row r="376" spans="3:3" x14ac:dyDescent="0.25">
      <c r="C376" t="s">
        <v>3268</v>
      </c>
    </row>
    <row r="377" spans="3:3" x14ac:dyDescent="0.25">
      <c r="C377" t="s">
        <v>3243</v>
      </c>
    </row>
    <row r="378" spans="3:3" x14ac:dyDescent="0.25">
      <c r="C378" t="s">
        <v>3103</v>
      </c>
    </row>
    <row r="379" spans="3:3" x14ac:dyDescent="0.25">
      <c r="C379" t="s">
        <v>3178</v>
      </c>
    </row>
    <row r="380" spans="3:3" x14ac:dyDescent="0.25">
      <c r="C380" t="s">
        <v>3214</v>
      </c>
    </row>
    <row r="381" spans="3:3" x14ac:dyDescent="0.25">
      <c r="C381" t="s">
        <v>3643</v>
      </c>
    </row>
    <row r="382" spans="3:3" x14ac:dyDescent="0.25">
      <c r="C382" t="s">
        <v>3671</v>
      </c>
    </row>
    <row r="383" spans="3:3" x14ac:dyDescent="0.25">
      <c r="C383" t="s">
        <v>3601</v>
      </c>
    </row>
    <row r="384" spans="3:3" x14ac:dyDescent="0.25">
      <c r="C384" t="s">
        <v>3697</v>
      </c>
    </row>
    <row r="385" spans="3:3" x14ac:dyDescent="0.25">
      <c r="C385" t="s">
        <v>3203</v>
      </c>
    </row>
    <row r="386" spans="3:3" x14ac:dyDescent="0.25">
      <c r="C386" t="s">
        <v>3357</v>
      </c>
    </row>
    <row r="387" spans="3:3" x14ac:dyDescent="0.25">
      <c r="C387" t="s">
        <v>3092</v>
      </c>
    </row>
    <row r="388" spans="3:3" x14ac:dyDescent="0.25">
      <c r="C388" t="s">
        <v>3690</v>
      </c>
    </row>
    <row r="389" spans="3:3" x14ac:dyDescent="0.25">
      <c r="C389" t="s">
        <v>3438</v>
      </c>
    </row>
    <row r="390" spans="3:3" x14ac:dyDescent="0.25">
      <c r="C390" t="s">
        <v>3465</v>
      </c>
    </row>
    <row r="391" spans="3:3" x14ac:dyDescent="0.25">
      <c r="C391" t="s">
        <v>3459</v>
      </c>
    </row>
    <row r="392" spans="3:3" x14ac:dyDescent="0.25">
      <c r="C392" t="s">
        <v>3434</v>
      </c>
    </row>
    <row r="393" spans="3:3" x14ac:dyDescent="0.25">
      <c r="C393" t="s">
        <v>3369</v>
      </c>
    </row>
    <row r="394" spans="3:3" x14ac:dyDescent="0.25">
      <c r="C394" t="s">
        <v>3610</v>
      </c>
    </row>
    <row r="395" spans="3:3" x14ac:dyDescent="0.25">
      <c r="C395" t="s">
        <v>3664</v>
      </c>
    </row>
    <row r="396" spans="3:3" x14ac:dyDescent="0.25">
      <c r="C396" t="s">
        <v>3557</v>
      </c>
    </row>
    <row r="397" spans="3:3" x14ac:dyDescent="0.25">
      <c r="C397" t="s">
        <v>3191</v>
      </c>
    </row>
    <row r="398" spans="3:3" x14ac:dyDescent="0.25">
      <c r="C398" t="s">
        <v>3555</v>
      </c>
    </row>
    <row r="399" spans="3:3" x14ac:dyDescent="0.25">
      <c r="C399" t="s">
        <v>3451</v>
      </c>
    </row>
    <row r="400" spans="3:3" x14ac:dyDescent="0.25">
      <c r="C400" t="s">
        <v>3324</v>
      </c>
    </row>
    <row r="401" spans="3:3" x14ac:dyDescent="0.25">
      <c r="C401" t="s">
        <v>3526</v>
      </c>
    </row>
    <row r="402" spans="3:3" x14ac:dyDescent="0.25">
      <c r="C402" t="s">
        <v>3702</v>
      </c>
    </row>
    <row r="403" spans="3:3" x14ac:dyDescent="0.25">
      <c r="C403" t="s">
        <v>3246</v>
      </c>
    </row>
    <row r="404" spans="3:3" x14ac:dyDescent="0.25">
      <c r="C404" t="s">
        <v>3186</v>
      </c>
    </row>
    <row r="405" spans="3:3" x14ac:dyDescent="0.25">
      <c r="C405" t="s">
        <v>3253</v>
      </c>
    </row>
    <row r="406" spans="3:3" x14ac:dyDescent="0.25">
      <c r="C406" t="s">
        <v>3596</v>
      </c>
    </row>
    <row r="407" spans="3:3" x14ac:dyDescent="0.25">
      <c r="C407" t="s">
        <v>3294</v>
      </c>
    </row>
    <row r="408" spans="3:3" x14ac:dyDescent="0.25">
      <c r="C408" t="s">
        <v>3159</v>
      </c>
    </row>
    <row r="409" spans="3:3" x14ac:dyDescent="0.25">
      <c r="C409" t="s">
        <v>3295</v>
      </c>
    </row>
    <row r="410" spans="3:3" x14ac:dyDescent="0.25">
      <c r="C410" t="s">
        <v>3258</v>
      </c>
    </row>
    <row r="411" spans="3:3" x14ac:dyDescent="0.25">
      <c r="C411" t="s">
        <v>3661</v>
      </c>
    </row>
    <row r="412" spans="3:3" x14ac:dyDescent="0.25">
      <c r="C412" t="s">
        <v>3663</v>
      </c>
    </row>
    <row r="413" spans="3:3" x14ac:dyDescent="0.25">
      <c r="C413" t="s">
        <v>3436</v>
      </c>
    </row>
    <row r="414" spans="3:3" x14ac:dyDescent="0.25">
      <c r="C414" t="s">
        <v>3390</v>
      </c>
    </row>
    <row r="415" spans="3:3" x14ac:dyDescent="0.25">
      <c r="C415" t="s">
        <v>3703</v>
      </c>
    </row>
    <row r="416" spans="3:3" x14ac:dyDescent="0.25">
      <c r="C416" t="s">
        <v>3686</v>
      </c>
    </row>
    <row r="417" spans="3:3" x14ac:dyDescent="0.25">
      <c r="C417" t="s">
        <v>3445</v>
      </c>
    </row>
    <row r="418" spans="3:3" x14ac:dyDescent="0.25">
      <c r="C418" t="s">
        <v>3457</v>
      </c>
    </row>
    <row r="419" spans="3:3" x14ac:dyDescent="0.25">
      <c r="C419" t="s">
        <v>3495</v>
      </c>
    </row>
    <row r="420" spans="3:3" x14ac:dyDescent="0.25">
      <c r="C420" t="s">
        <v>3631</v>
      </c>
    </row>
    <row r="421" spans="3:3" x14ac:dyDescent="0.25">
      <c r="C421" t="s">
        <v>3174</v>
      </c>
    </row>
    <row r="422" spans="3:3" x14ac:dyDescent="0.25">
      <c r="C422" t="s">
        <v>3259</v>
      </c>
    </row>
    <row r="423" spans="3:3" x14ac:dyDescent="0.25">
      <c r="C423" t="s">
        <v>3651</v>
      </c>
    </row>
    <row r="424" spans="3:3" x14ac:dyDescent="0.25">
      <c r="C424" t="s">
        <v>3334</v>
      </c>
    </row>
    <row r="425" spans="3:3" x14ac:dyDescent="0.25">
      <c r="C425" t="s">
        <v>3499</v>
      </c>
    </row>
    <row r="426" spans="3:3" x14ac:dyDescent="0.25">
      <c r="C426" t="s">
        <v>3517</v>
      </c>
    </row>
    <row r="427" spans="3:3" x14ac:dyDescent="0.25">
      <c r="C427" t="s">
        <v>3496</v>
      </c>
    </row>
    <row r="428" spans="3:3" x14ac:dyDescent="0.25">
      <c r="C428" t="s">
        <v>3483</v>
      </c>
    </row>
    <row r="429" spans="3:3" x14ac:dyDescent="0.25">
      <c r="C429" t="s">
        <v>3192</v>
      </c>
    </row>
    <row r="430" spans="3:3" x14ac:dyDescent="0.25">
      <c r="C430" t="s">
        <v>3286</v>
      </c>
    </row>
    <row r="431" spans="3:3" x14ac:dyDescent="0.25">
      <c r="C431" t="s">
        <v>3264</v>
      </c>
    </row>
    <row r="432" spans="3:3" x14ac:dyDescent="0.25">
      <c r="C432" t="s">
        <v>3413</v>
      </c>
    </row>
    <row r="433" spans="3:3" x14ac:dyDescent="0.25">
      <c r="C433" t="s">
        <v>3303</v>
      </c>
    </row>
    <row r="434" spans="3:3" x14ac:dyDescent="0.25">
      <c r="C434" t="s">
        <v>3478</v>
      </c>
    </row>
    <row r="435" spans="3:3" x14ac:dyDescent="0.25">
      <c r="C435" t="s">
        <v>3114</v>
      </c>
    </row>
    <row r="436" spans="3:3" x14ac:dyDescent="0.25">
      <c r="C436" t="s">
        <v>3075</v>
      </c>
    </row>
    <row r="437" spans="3:3" x14ac:dyDescent="0.25">
      <c r="C437" t="s">
        <v>3206</v>
      </c>
    </row>
    <row r="438" spans="3:3" x14ac:dyDescent="0.25">
      <c r="C438" t="s">
        <v>3592</v>
      </c>
    </row>
    <row r="439" spans="3:3" x14ac:dyDescent="0.25">
      <c r="C439" t="s">
        <v>3098</v>
      </c>
    </row>
    <row r="440" spans="3:3" x14ac:dyDescent="0.25">
      <c r="C440" t="s">
        <v>3311</v>
      </c>
    </row>
    <row r="441" spans="3:3" x14ac:dyDescent="0.25">
      <c r="C441" t="s">
        <v>3490</v>
      </c>
    </row>
    <row r="442" spans="3:3" x14ac:dyDescent="0.25">
      <c r="C442" t="s">
        <v>3603</v>
      </c>
    </row>
    <row r="443" spans="3:3" x14ac:dyDescent="0.25">
      <c r="C443" t="s">
        <v>3501</v>
      </c>
    </row>
    <row r="444" spans="3:3" x14ac:dyDescent="0.25">
      <c r="C444" t="s">
        <v>3117</v>
      </c>
    </row>
    <row r="445" spans="3:3" x14ac:dyDescent="0.25">
      <c r="C445" t="s">
        <v>3448</v>
      </c>
    </row>
    <row r="446" spans="3:3" x14ac:dyDescent="0.25">
      <c r="C446" t="s">
        <v>3352</v>
      </c>
    </row>
    <row r="447" spans="3:3" x14ac:dyDescent="0.25">
      <c r="C447" t="s">
        <v>3166</v>
      </c>
    </row>
    <row r="448" spans="3:3" x14ac:dyDescent="0.25">
      <c r="C448" t="s">
        <v>3383</v>
      </c>
    </row>
    <row r="449" spans="3:3" x14ac:dyDescent="0.25">
      <c r="C449" t="s">
        <v>3175</v>
      </c>
    </row>
    <row r="450" spans="3:3" x14ac:dyDescent="0.25">
      <c r="C450" t="s">
        <v>3619</v>
      </c>
    </row>
    <row r="451" spans="3:3" x14ac:dyDescent="0.25">
      <c r="C451" t="s">
        <v>3543</v>
      </c>
    </row>
    <row r="452" spans="3:3" x14ac:dyDescent="0.25">
      <c r="C452" t="s">
        <v>3437</v>
      </c>
    </row>
    <row r="453" spans="3:3" x14ac:dyDescent="0.25">
      <c r="C453" t="s">
        <v>3565</v>
      </c>
    </row>
    <row r="454" spans="3:3" x14ac:dyDescent="0.25">
      <c r="C454" t="s">
        <v>3108</v>
      </c>
    </row>
    <row r="455" spans="3:3" x14ac:dyDescent="0.25">
      <c r="C455" t="s">
        <v>3265</v>
      </c>
    </row>
    <row r="456" spans="3:3" x14ac:dyDescent="0.25">
      <c r="C456" t="s">
        <v>3109</v>
      </c>
    </row>
    <row r="457" spans="3:3" x14ac:dyDescent="0.25">
      <c r="C457" t="s">
        <v>3130</v>
      </c>
    </row>
    <row r="458" spans="3:3" x14ac:dyDescent="0.25">
      <c r="C458" t="s">
        <v>3131</v>
      </c>
    </row>
    <row r="459" spans="3:3" x14ac:dyDescent="0.25">
      <c r="C459" t="s">
        <v>3291</v>
      </c>
    </row>
    <row r="460" spans="3:3" x14ac:dyDescent="0.25">
      <c r="C460" t="s">
        <v>3381</v>
      </c>
    </row>
    <row r="461" spans="3:3" x14ac:dyDescent="0.25">
      <c r="C461" t="s">
        <v>3263</v>
      </c>
    </row>
    <row r="462" spans="3:3" x14ac:dyDescent="0.25">
      <c r="C462" t="s">
        <v>3218</v>
      </c>
    </row>
    <row r="463" spans="3:3" x14ac:dyDescent="0.25">
      <c r="C463" t="s">
        <v>3389</v>
      </c>
    </row>
    <row r="464" spans="3:3" x14ac:dyDescent="0.25">
      <c r="C464" t="s">
        <v>3471</v>
      </c>
    </row>
    <row r="465" spans="3:3" x14ac:dyDescent="0.25">
      <c r="C465" t="s">
        <v>3343</v>
      </c>
    </row>
    <row r="466" spans="3:3" x14ac:dyDescent="0.25">
      <c r="C466" t="s">
        <v>3262</v>
      </c>
    </row>
    <row r="467" spans="3:3" x14ac:dyDescent="0.25">
      <c r="C467" t="s">
        <v>3503</v>
      </c>
    </row>
    <row r="468" spans="3:3" x14ac:dyDescent="0.25">
      <c r="C468" t="s">
        <v>3398</v>
      </c>
    </row>
    <row r="469" spans="3:3" x14ac:dyDescent="0.25">
      <c r="C469" t="s">
        <v>3330</v>
      </c>
    </row>
    <row r="470" spans="3:3" x14ac:dyDescent="0.25">
      <c r="C470" t="s">
        <v>3540</v>
      </c>
    </row>
    <row r="471" spans="3:3" x14ac:dyDescent="0.25">
      <c r="C471" t="s">
        <v>3321</v>
      </c>
    </row>
    <row r="472" spans="3:3" x14ac:dyDescent="0.25">
      <c r="C472" t="s">
        <v>3668</v>
      </c>
    </row>
    <row r="473" spans="3:3" x14ac:dyDescent="0.25">
      <c r="C473" t="s">
        <v>3322</v>
      </c>
    </row>
    <row r="474" spans="3:3" x14ac:dyDescent="0.25">
      <c r="C474" t="s">
        <v>3397</v>
      </c>
    </row>
    <row r="475" spans="3:3" x14ac:dyDescent="0.25">
      <c r="C475" t="s">
        <v>3430</v>
      </c>
    </row>
    <row r="476" spans="3:3" x14ac:dyDescent="0.25">
      <c r="C476" t="s">
        <v>3261</v>
      </c>
    </row>
    <row r="477" spans="3:3" x14ac:dyDescent="0.25">
      <c r="C477" t="s">
        <v>3667</v>
      </c>
    </row>
    <row r="478" spans="3:3" x14ac:dyDescent="0.25">
      <c r="C478" t="s">
        <v>3105</v>
      </c>
    </row>
    <row r="479" spans="3:3" x14ac:dyDescent="0.25">
      <c r="C479" t="s">
        <v>3080</v>
      </c>
    </row>
    <row r="480" spans="3:3" x14ac:dyDescent="0.25">
      <c r="C480" t="s">
        <v>3590</v>
      </c>
    </row>
    <row r="481" spans="3:3" x14ac:dyDescent="0.25">
      <c r="C481" t="s">
        <v>3475</v>
      </c>
    </row>
    <row r="482" spans="3:3" x14ac:dyDescent="0.25">
      <c r="C482" t="s">
        <v>3374</v>
      </c>
    </row>
    <row r="483" spans="3:3" x14ac:dyDescent="0.25">
      <c r="C483" t="s">
        <v>3149</v>
      </c>
    </row>
    <row r="484" spans="3:3" x14ac:dyDescent="0.25">
      <c r="C484" t="s">
        <v>3360</v>
      </c>
    </row>
    <row r="485" spans="3:3" x14ac:dyDescent="0.25">
      <c r="C485" t="s">
        <v>3199</v>
      </c>
    </row>
    <row r="486" spans="3:3" x14ac:dyDescent="0.25">
      <c r="C486" t="s">
        <v>3313</v>
      </c>
    </row>
    <row r="487" spans="3:3" x14ac:dyDescent="0.25">
      <c r="C487" t="s">
        <v>3212</v>
      </c>
    </row>
    <row r="488" spans="3:3" x14ac:dyDescent="0.25">
      <c r="C488" t="s">
        <v>3285</v>
      </c>
    </row>
    <row r="489" spans="3:3" x14ac:dyDescent="0.25">
      <c r="C489" t="s">
        <v>3468</v>
      </c>
    </row>
    <row r="490" spans="3:3" x14ac:dyDescent="0.25">
      <c r="C490" t="s">
        <v>3273</v>
      </c>
    </row>
    <row r="491" spans="3:3" x14ac:dyDescent="0.25">
      <c r="C491" t="s">
        <v>3145</v>
      </c>
    </row>
    <row r="492" spans="3:3" x14ac:dyDescent="0.25">
      <c r="C492" t="s">
        <v>3424</v>
      </c>
    </row>
    <row r="493" spans="3:3" x14ac:dyDescent="0.25">
      <c r="C493" t="s">
        <v>3356</v>
      </c>
    </row>
    <row r="494" spans="3:3" x14ac:dyDescent="0.25">
      <c r="C494" t="s">
        <v>3523</v>
      </c>
    </row>
    <row r="495" spans="3:3" x14ac:dyDescent="0.25">
      <c r="C495" t="s">
        <v>3396</v>
      </c>
    </row>
    <row r="496" spans="3:3" x14ac:dyDescent="0.25">
      <c r="C496" t="s">
        <v>3185</v>
      </c>
    </row>
    <row r="497" spans="3:3" x14ac:dyDescent="0.25">
      <c r="C497" t="s">
        <v>3267</v>
      </c>
    </row>
    <row r="498" spans="3:3" x14ac:dyDescent="0.25">
      <c r="C498" t="s">
        <v>3685</v>
      </c>
    </row>
    <row r="499" spans="3:3" x14ac:dyDescent="0.25">
      <c r="C499" t="s">
        <v>3429</v>
      </c>
    </row>
    <row r="500" spans="3:3" x14ac:dyDescent="0.25">
      <c r="C500" t="s">
        <v>3657</v>
      </c>
    </row>
    <row r="501" spans="3:3" x14ac:dyDescent="0.25">
      <c r="C501" t="s">
        <v>3532</v>
      </c>
    </row>
    <row r="502" spans="3:3" x14ac:dyDescent="0.25">
      <c r="C502" t="s">
        <v>3564</v>
      </c>
    </row>
    <row r="503" spans="3:3" x14ac:dyDescent="0.25">
      <c r="C503" t="s">
        <v>3456</v>
      </c>
    </row>
    <row r="504" spans="3:3" x14ac:dyDescent="0.25">
      <c r="C504" t="s">
        <v>3171</v>
      </c>
    </row>
    <row r="505" spans="3:3" x14ac:dyDescent="0.25">
      <c r="C505" t="s">
        <v>3640</v>
      </c>
    </row>
    <row r="506" spans="3:3" x14ac:dyDescent="0.25">
      <c r="C506" t="s">
        <v>3529</v>
      </c>
    </row>
    <row r="507" spans="3:3" x14ac:dyDescent="0.25">
      <c r="C507" t="s">
        <v>3573</v>
      </c>
    </row>
    <row r="508" spans="3:3" x14ac:dyDescent="0.25">
      <c r="C508" t="s">
        <v>3078</v>
      </c>
    </row>
    <row r="509" spans="3:3" x14ac:dyDescent="0.25">
      <c r="C509" t="s">
        <v>3354</v>
      </c>
    </row>
    <row r="510" spans="3:3" x14ac:dyDescent="0.25">
      <c r="C510" t="s">
        <v>3201</v>
      </c>
    </row>
    <row r="511" spans="3:3" x14ac:dyDescent="0.25">
      <c r="C511" t="s">
        <v>3693</v>
      </c>
    </row>
    <row r="512" spans="3:3" x14ac:dyDescent="0.25">
      <c r="C512" t="s">
        <v>3537</v>
      </c>
    </row>
    <row r="513" spans="3:3" x14ac:dyDescent="0.25">
      <c r="C513" t="s">
        <v>3477</v>
      </c>
    </row>
    <row r="514" spans="3:3" x14ac:dyDescent="0.25">
      <c r="C514" t="s">
        <v>3530</v>
      </c>
    </row>
    <row r="515" spans="3:3" x14ac:dyDescent="0.25">
      <c r="C515" t="s">
        <v>3422</v>
      </c>
    </row>
    <row r="516" spans="3:3" x14ac:dyDescent="0.25">
      <c r="C516" t="s">
        <v>3550</v>
      </c>
    </row>
    <row r="517" spans="3:3" x14ac:dyDescent="0.25">
      <c r="C517" t="s">
        <v>3146</v>
      </c>
    </row>
    <row r="518" spans="3:3" x14ac:dyDescent="0.25">
      <c r="C518" t="s">
        <v>3336</v>
      </c>
    </row>
    <row r="519" spans="3:3" x14ac:dyDescent="0.25">
      <c r="C519" t="s">
        <v>3213</v>
      </c>
    </row>
    <row r="520" spans="3:3" x14ac:dyDescent="0.25">
      <c r="C520" t="s">
        <v>3633</v>
      </c>
    </row>
    <row r="521" spans="3:3" x14ac:dyDescent="0.25">
      <c r="C521" t="s">
        <v>3085</v>
      </c>
    </row>
    <row r="522" spans="3:3" x14ac:dyDescent="0.25">
      <c r="C522" t="s">
        <v>3608</v>
      </c>
    </row>
    <row r="523" spans="3:3" x14ac:dyDescent="0.25">
      <c r="C523" t="s">
        <v>3630</v>
      </c>
    </row>
    <row r="524" spans="3:3" x14ac:dyDescent="0.25">
      <c r="C524" t="s">
        <v>3195</v>
      </c>
    </row>
    <row r="525" spans="3:3" x14ac:dyDescent="0.25">
      <c r="C525" t="s">
        <v>3674</v>
      </c>
    </row>
    <row r="526" spans="3:3" x14ac:dyDescent="0.25">
      <c r="C526" t="s">
        <v>3701</v>
      </c>
    </row>
    <row r="527" spans="3:3" x14ac:dyDescent="0.25">
      <c r="C527" t="s">
        <v>3244</v>
      </c>
    </row>
    <row r="528" spans="3:3" x14ac:dyDescent="0.25">
      <c r="C528" t="s">
        <v>3140</v>
      </c>
    </row>
    <row r="529" spans="3:3" x14ac:dyDescent="0.25">
      <c r="C529" t="s">
        <v>3681</v>
      </c>
    </row>
    <row r="530" spans="3:3" x14ac:dyDescent="0.25">
      <c r="C530" t="s">
        <v>3251</v>
      </c>
    </row>
    <row r="531" spans="3:3" x14ac:dyDescent="0.25">
      <c r="C531" t="s">
        <v>3228</v>
      </c>
    </row>
    <row r="532" spans="3:3" x14ac:dyDescent="0.25">
      <c r="C532" t="s">
        <v>3232</v>
      </c>
    </row>
    <row r="533" spans="3:3" x14ac:dyDescent="0.25">
      <c r="C533" t="s">
        <v>3318</v>
      </c>
    </row>
    <row r="534" spans="3:3" x14ac:dyDescent="0.25">
      <c r="C534" t="s">
        <v>3248</v>
      </c>
    </row>
    <row r="535" spans="3:3" x14ac:dyDescent="0.25">
      <c r="C535" t="s">
        <v>3100</v>
      </c>
    </row>
    <row r="536" spans="3:3" x14ac:dyDescent="0.25">
      <c r="C536" t="s">
        <v>3364</v>
      </c>
    </row>
    <row r="537" spans="3:3" x14ac:dyDescent="0.25">
      <c r="C537" t="s">
        <v>3648</v>
      </c>
    </row>
    <row r="538" spans="3:3" x14ac:dyDescent="0.25">
      <c r="C538" t="s">
        <v>3700</v>
      </c>
    </row>
    <row r="539" spans="3:3" x14ac:dyDescent="0.25">
      <c r="C539" t="s">
        <v>3659</v>
      </c>
    </row>
    <row r="540" spans="3:3" x14ac:dyDescent="0.25">
      <c r="C540" t="s">
        <v>3682</v>
      </c>
    </row>
    <row r="541" spans="3:3" x14ac:dyDescent="0.25">
      <c r="C541" t="s">
        <v>3409</v>
      </c>
    </row>
    <row r="542" spans="3:3" x14ac:dyDescent="0.25">
      <c r="C542" t="s">
        <v>3408</v>
      </c>
    </row>
    <row r="543" spans="3:3" x14ac:dyDescent="0.25">
      <c r="C543" t="s">
        <v>3247</v>
      </c>
    </row>
    <row r="544" spans="3:3" x14ac:dyDescent="0.25">
      <c r="C544" t="s">
        <v>3647</v>
      </c>
    </row>
    <row r="545" spans="3:3" x14ac:dyDescent="0.25">
      <c r="C545" t="s">
        <v>3391</v>
      </c>
    </row>
    <row r="546" spans="3:3" x14ac:dyDescent="0.25">
      <c r="C546" t="s">
        <v>3558</v>
      </c>
    </row>
    <row r="547" spans="3:3" x14ac:dyDescent="0.25">
      <c r="C547" t="s">
        <v>3444</v>
      </c>
    </row>
    <row r="548" spans="3:3" x14ac:dyDescent="0.25">
      <c r="C548" t="s">
        <v>3419</v>
      </c>
    </row>
    <row r="549" spans="3:3" x14ac:dyDescent="0.25">
      <c r="C549" t="s">
        <v>3541</v>
      </c>
    </row>
    <row r="550" spans="3:3" x14ac:dyDescent="0.25">
      <c r="C550" t="s">
        <v>3486</v>
      </c>
    </row>
    <row r="551" spans="3:3" x14ac:dyDescent="0.25">
      <c r="C551" t="s">
        <v>3289</v>
      </c>
    </row>
    <row r="552" spans="3:3" x14ac:dyDescent="0.25">
      <c r="C552" t="s">
        <v>3182</v>
      </c>
    </row>
    <row r="553" spans="3:3" x14ac:dyDescent="0.25">
      <c r="C553" t="s">
        <v>3447</v>
      </c>
    </row>
    <row r="554" spans="3:3" x14ac:dyDescent="0.25">
      <c r="C554" t="s">
        <v>3611</v>
      </c>
    </row>
    <row r="555" spans="3:3" x14ac:dyDescent="0.25">
      <c r="C555" t="s">
        <v>3578</v>
      </c>
    </row>
    <row r="556" spans="3:3" x14ac:dyDescent="0.25">
      <c r="C556" t="s">
        <v>3692</v>
      </c>
    </row>
    <row r="557" spans="3:3" x14ac:dyDescent="0.25">
      <c r="C557" t="s">
        <v>3442</v>
      </c>
    </row>
    <row r="558" spans="3:3" x14ac:dyDescent="0.25">
      <c r="C558" t="s">
        <v>3553</v>
      </c>
    </row>
    <row r="559" spans="3:3" x14ac:dyDescent="0.25">
      <c r="C559" t="s">
        <v>3402</v>
      </c>
    </row>
    <row r="560" spans="3:3" x14ac:dyDescent="0.25">
      <c r="C560" t="s">
        <v>3443</v>
      </c>
    </row>
    <row r="561" spans="3:3" x14ac:dyDescent="0.25">
      <c r="C561" t="s">
        <v>3593</v>
      </c>
    </row>
    <row r="562" spans="3:3" x14ac:dyDescent="0.25">
      <c r="C562" t="s">
        <v>3142</v>
      </c>
    </row>
    <row r="563" spans="3:3" x14ac:dyDescent="0.25">
      <c r="C563" t="s">
        <v>3143</v>
      </c>
    </row>
    <row r="564" spans="3:3" x14ac:dyDescent="0.25">
      <c r="C564" t="s">
        <v>3498</v>
      </c>
    </row>
    <row r="565" spans="3:3" x14ac:dyDescent="0.25">
      <c r="C565" t="s">
        <v>3154</v>
      </c>
    </row>
    <row r="566" spans="3:3" x14ac:dyDescent="0.25">
      <c r="C566" t="s">
        <v>3331</v>
      </c>
    </row>
    <row r="567" spans="3:3" x14ac:dyDescent="0.25">
      <c r="C567" t="s">
        <v>3297</v>
      </c>
    </row>
    <row r="568" spans="3:3" x14ac:dyDescent="0.25">
      <c r="C568" t="s">
        <v>3296</v>
      </c>
    </row>
    <row r="569" spans="3:3" x14ac:dyDescent="0.25">
      <c r="C569" t="s">
        <v>3515</v>
      </c>
    </row>
    <row r="570" spans="3:3" x14ac:dyDescent="0.25">
      <c r="C570" t="s">
        <v>3133</v>
      </c>
    </row>
    <row r="571" spans="3:3" x14ac:dyDescent="0.25">
      <c r="C571" t="s">
        <v>3138</v>
      </c>
    </row>
    <row r="572" spans="3:3" x14ac:dyDescent="0.25">
      <c r="C572" t="s">
        <v>3282</v>
      </c>
    </row>
    <row r="573" spans="3:3" x14ac:dyDescent="0.25">
      <c r="C573" t="s">
        <v>3162</v>
      </c>
    </row>
    <row r="574" spans="3:3" x14ac:dyDescent="0.25">
      <c r="C574" t="s">
        <v>3358</v>
      </c>
    </row>
    <row r="575" spans="3:3" x14ac:dyDescent="0.25">
      <c r="C575" t="s">
        <v>3411</v>
      </c>
    </row>
    <row r="576" spans="3:3" x14ac:dyDescent="0.25">
      <c r="C576" t="s">
        <v>3084</v>
      </c>
    </row>
    <row r="577" spans="3:3" x14ac:dyDescent="0.25">
      <c r="C577" t="s">
        <v>3091</v>
      </c>
    </row>
    <row r="578" spans="3:3" x14ac:dyDescent="0.25">
      <c r="C578" t="s">
        <v>3240</v>
      </c>
    </row>
    <row r="579" spans="3:3" x14ac:dyDescent="0.25">
      <c r="C579" t="s">
        <v>3305</v>
      </c>
    </row>
    <row r="580" spans="3:3" x14ac:dyDescent="0.25">
      <c r="C580" t="s">
        <v>3207</v>
      </c>
    </row>
    <row r="581" spans="3:3" x14ac:dyDescent="0.25">
      <c r="C581" t="s">
        <v>3148</v>
      </c>
    </row>
    <row r="582" spans="3:3" x14ac:dyDescent="0.25">
      <c r="C582" t="s">
        <v>3695</v>
      </c>
    </row>
    <row r="583" spans="3:3" x14ac:dyDescent="0.25">
      <c r="C583" t="s">
        <v>3077</v>
      </c>
    </row>
    <row r="584" spans="3:3" x14ac:dyDescent="0.25">
      <c r="C584" t="s">
        <v>3556</v>
      </c>
    </row>
    <row r="585" spans="3:3" x14ac:dyDescent="0.25">
      <c r="C585" t="s">
        <v>3625</v>
      </c>
    </row>
    <row r="586" spans="3:3" x14ac:dyDescent="0.25">
      <c r="C586" t="s">
        <v>3421</v>
      </c>
    </row>
    <row r="587" spans="3:3" x14ac:dyDescent="0.25">
      <c r="C587" t="s">
        <v>3132</v>
      </c>
    </row>
    <row r="588" spans="3:3" x14ac:dyDescent="0.25">
      <c r="C588" t="s">
        <v>3365</v>
      </c>
    </row>
    <row r="589" spans="3:3" x14ac:dyDescent="0.25">
      <c r="C589" t="s">
        <v>3298</v>
      </c>
    </row>
    <row r="590" spans="3:3" x14ac:dyDescent="0.25">
      <c r="C590" t="s">
        <v>3287</v>
      </c>
    </row>
    <row r="591" spans="3:3" x14ac:dyDescent="0.25">
      <c r="C591" t="s">
        <v>3276</v>
      </c>
    </row>
    <row r="592" spans="3:3" x14ac:dyDescent="0.25">
      <c r="C592" t="s">
        <v>3277</v>
      </c>
    </row>
    <row r="593" spans="3:3" x14ac:dyDescent="0.25">
      <c r="C593" t="s">
        <v>3299</v>
      </c>
    </row>
    <row r="594" spans="3:3" x14ac:dyDescent="0.25">
      <c r="C594" t="s">
        <v>3353</v>
      </c>
    </row>
    <row r="595" spans="3:3" x14ac:dyDescent="0.25">
      <c r="C595" t="s">
        <v>3368</v>
      </c>
    </row>
    <row r="596" spans="3:3" x14ac:dyDescent="0.25">
      <c r="C596" t="s">
        <v>3229</v>
      </c>
    </row>
    <row r="597" spans="3:3" x14ac:dyDescent="0.25">
      <c r="C597" t="s">
        <v>3507</v>
      </c>
    </row>
    <row r="598" spans="3:3" x14ac:dyDescent="0.25">
      <c r="C598" t="s">
        <v>3087</v>
      </c>
    </row>
    <row r="599" spans="3:3" x14ac:dyDescent="0.25">
      <c r="C599" t="s">
        <v>3708</v>
      </c>
    </row>
    <row r="600" spans="3:3" x14ac:dyDescent="0.25">
      <c r="C600" t="s">
        <v>3710</v>
      </c>
    </row>
    <row r="601" spans="3:3" x14ac:dyDescent="0.25">
      <c r="C601" t="s">
        <v>3180</v>
      </c>
    </row>
    <row r="602" spans="3:3" x14ac:dyDescent="0.25">
      <c r="C602" t="s">
        <v>3198</v>
      </c>
    </row>
    <row r="603" spans="3:3" x14ac:dyDescent="0.25">
      <c r="C603" t="s">
        <v>3584</v>
      </c>
    </row>
    <row r="604" spans="3:3" x14ac:dyDescent="0.25">
      <c r="C604" t="s">
        <v>3351</v>
      </c>
    </row>
    <row r="605" spans="3:3" x14ac:dyDescent="0.25">
      <c r="C605" t="s">
        <v>3426</v>
      </c>
    </row>
    <row r="606" spans="3:3" x14ac:dyDescent="0.25">
      <c r="C606" t="s">
        <v>3524</v>
      </c>
    </row>
    <row r="607" spans="3:3" x14ac:dyDescent="0.25">
      <c r="C607" t="s">
        <v>3380</v>
      </c>
    </row>
    <row r="608" spans="3:3" x14ac:dyDescent="0.25">
      <c r="C608" t="s">
        <v>3200</v>
      </c>
    </row>
    <row r="609" spans="3:3" x14ac:dyDescent="0.25">
      <c r="C609" t="s">
        <v>3461</v>
      </c>
    </row>
    <row r="610" spans="3:3" x14ac:dyDescent="0.25">
      <c r="C610" t="s">
        <v>3520</v>
      </c>
    </row>
    <row r="611" spans="3:3" x14ac:dyDescent="0.25">
      <c r="C611" t="s">
        <v>3484</v>
      </c>
    </row>
    <row r="612" spans="3:3" x14ac:dyDescent="0.25">
      <c r="C612" t="s">
        <v>3395</v>
      </c>
    </row>
    <row r="613" spans="3:3" x14ac:dyDescent="0.25">
      <c r="C613" t="s">
        <v>3519</v>
      </c>
    </row>
    <row r="614" spans="3:3" x14ac:dyDescent="0.25">
      <c r="C614" t="s">
        <v>3271</v>
      </c>
    </row>
    <row r="615" spans="3:3" x14ac:dyDescent="0.25">
      <c r="C615" t="s">
        <v>3602</v>
      </c>
    </row>
    <row r="616" spans="3:3" x14ac:dyDescent="0.25">
      <c r="C616" t="s">
        <v>3675</v>
      </c>
    </row>
    <row r="617" spans="3:3" x14ac:dyDescent="0.25">
      <c r="C617" t="s">
        <v>3449</v>
      </c>
    </row>
    <row r="618" spans="3:3" x14ac:dyDescent="0.25">
      <c r="C618" t="s">
        <v>3270</v>
      </c>
    </row>
    <row r="619" spans="3:3" x14ac:dyDescent="0.25">
      <c r="C619" t="s">
        <v>3626</v>
      </c>
    </row>
    <row r="620" spans="3:3" x14ac:dyDescent="0.25">
      <c r="C620" t="s">
        <v>3385</v>
      </c>
    </row>
    <row r="621" spans="3:3" x14ac:dyDescent="0.25">
      <c r="C621" t="s">
        <v>3370</v>
      </c>
    </row>
    <row r="622" spans="3:3" x14ac:dyDescent="0.25">
      <c r="C622" t="s">
        <v>3272</v>
      </c>
    </row>
    <row r="623" spans="3:3" x14ac:dyDescent="0.25">
      <c r="C623" t="s">
        <v>3204</v>
      </c>
    </row>
    <row r="624" spans="3:3" x14ac:dyDescent="0.25">
      <c r="C624" t="s">
        <v>3110</v>
      </c>
    </row>
    <row r="625" spans="3:3" x14ac:dyDescent="0.25">
      <c r="C625" t="s">
        <v>3598</v>
      </c>
    </row>
    <row r="626" spans="3:3" x14ac:dyDescent="0.25">
      <c r="C626" t="s">
        <v>3420</v>
      </c>
    </row>
    <row r="627" spans="3:3" x14ac:dyDescent="0.25">
      <c r="C627" t="s">
        <v>3706</v>
      </c>
    </row>
    <row r="628" spans="3:3" x14ac:dyDescent="0.25">
      <c r="C628" t="s">
        <v>3559</v>
      </c>
    </row>
    <row r="629" spans="3:3" x14ac:dyDescent="0.25">
      <c r="C629" t="s">
        <v>3474</v>
      </c>
    </row>
    <row r="630" spans="3:3" x14ac:dyDescent="0.25">
      <c r="C630" t="s">
        <v>3344</v>
      </c>
    </row>
    <row r="631" spans="3:3" x14ac:dyDescent="0.25">
      <c r="C631" t="s">
        <v>3531</v>
      </c>
    </row>
    <row r="632" spans="3:3" x14ac:dyDescent="0.25">
      <c r="C632" t="s">
        <v>3699</v>
      </c>
    </row>
    <row r="633" spans="3:3" x14ac:dyDescent="0.25">
      <c r="C633" t="s">
        <v>3488</v>
      </c>
    </row>
    <row r="634" spans="3:3" x14ac:dyDescent="0.25">
      <c r="C634" t="s">
        <v>3304</v>
      </c>
    </row>
    <row r="635" spans="3:3" x14ac:dyDescent="0.25">
      <c r="C635" t="s">
        <v>3712</v>
      </c>
    </row>
    <row r="636" spans="3:3" x14ac:dyDescent="0.25">
      <c r="C636" t="s">
        <v>3310</v>
      </c>
    </row>
    <row r="637" spans="3:3" x14ac:dyDescent="0.25">
      <c r="C637" t="s">
        <v>3179</v>
      </c>
    </row>
    <row r="638" spans="3:3" x14ac:dyDescent="0.25">
      <c r="C638" t="s">
        <v>3242</v>
      </c>
    </row>
    <row r="639" spans="3:3" x14ac:dyDescent="0.25">
      <c r="C639" t="s">
        <v>3210</v>
      </c>
    </row>
    <row r="640" spans="3:3" x14ac:dyDescent="0.25">
      <c r="C640" t="s">
        <v>3081</v>
      </c>
    </row>
    <row r="641" spans="3:3" x14ac:dyDescent="0.25">
      <c r="C641" t="s">
        <v>3533</v>
      </c>
    </row>
    <row r="642" spans="3:3" x14ac:dyDescent="0.25">
      <c r="C642" t="s">
        <v>3226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05"/>
  <sheetViews>
    <sheetView workbookViewId="0">
      <selection activeCell="B2" sqref="B2"/>
    </sheetView>
  </sheetViews>
  <sheetFormatPr defaultRowHeight="15" x14ac:dyDescent="0.25"/>
  <cols>
    <col min="1" max="1" width="22.85546875" bestFit="1" customWidth="1"/>
    <col min="3" max="3" width="6.5703125" bestFit="1" customWidth="1"/>
    <col min="4" max="4" width="5.28515625" bestFit="1" customWidth="1"/>
    <col min="11" max="11" width="9.5703125" bestFit="1" customWidth="1"/>
    <col min="15" max="15" width="22.85546875" bestFit="1" customWidth="1"/>
    <col min="16" max="16" width="12.140625" style="7" customWidth="1"/>
    <col min="17" max="17" width="8.42578125" bestFit="1" customWidth="1"/>
    <col min="18" max="18" width="22.85546875" bestFit="1" customWidth="1"/>
    <col min="19" max="19" width="6.5703125" bestFit="1" customWidth="1"/>
    <col min="20" max="20" width="5.85546875" bestFit="1" customWidth="1"/>
    <col min="21" max="21" width="9.5703125" bestFit="1" customWidth="1"/>
    <col min="22" max="22" width="4.42578125" bestFit="1" customWidth="1"/>
    <col min="23" max="23" width="12.28515625" bestFit="1" customWidth="1"/>
    <col min="24" max="24" width="9.7109375" bestFit="1" customWidth="1"/>
    <col min="25" max="25" width="13.28515625" bestFit="1" customWidth="1"/>
    <col min="26" max="26" width="16.28515625" bestFit="1" customWidth="1"/>
  </cols>
  <sheetData>
    <row r="1" spans="1:33" x14ac:dyDescent="0.25">
      <c r="A1" s="1" t="s">
        <v>0</v>
      </c>
      <c r="B1" s="10" t="s">
        <v>3800</v>
      </c>
      <c r="C1" s="1" t="s">
        <v>3727</v>
      </c>
      <c r="D1" s="1" t="s">
        <v>3728</v>
      </c>
      <c r="E1" s="10" t="s">
        <v>3794</v>
      </c>
      <c r="F1" s="10" t="s">
        <v>3795</v>
      </c>
      <c r="G1" s="10" t="s">
        <v>3796</v>
      </c>
      <c r="H1" s="10" t="s">
        <v>3797</v>
      </c>
      <c r="I1" s="10" t="s">
        <v>3798</v>
      </c>
      <c r="J1" s="10" t="s">
        <v>3799</v>
      </c>
      <c r="K1" s="1" t="s">
        <v>3731</v>
      </c>
      <c r="O1" t="s">
        <v>0</v>
      </c>
      <c r="P1" s="7" t="s">
        <v>1</v>
      </c>
      <c r="Q1" t="s">
        <v>3071</v>
      </c>
      <c r="R1" t="s">
        <v>2</v>
      </c>
      <c r="S1" t="s">
        <v>3719</v>
      </c>
      <c r="T1" t="s">
        <v>3</v>
      </c>
      <c r="U1" t="s">
        <v>3726</v>
      </c>
      <c r="V1" t="s">
        <v>3722</v>
      </c>
      <c r="W1" t="s">
        <v>4</v>
      </c>
      <c r="X1" t="s">
        <v>3069</v>
      </c>
      <c r="Y1" t="s">
        <v>3729</v>
      </c>
      <c r="Z1" t="s">
        <v>3730</v>
      </c>
      <c r="AA1" t="s">
        <v>3736</v>
      </c>
      <c r="AB1" s="8" t="s">
        <v>3737</v>
      </c>
      <c r="AC1" t="s">
        <v>3739</v>
      </c>
      <c r="AD1" t="s">
        <v>3738</v>
      </c>
      <c r="AE1" t="s">
        <v>3740</v>
      </c>
      <c r="AF1" t="s">
        <v>3794</v>
      </c>
      <c r="AG1" t="s">
        <v>3795</v>
      </c>
    </row>
    <row r="2" spans="1:33" x14ac:dyDescent="0.25">
      <c r="A2" t="s">
        <v>3713</v>
      </c>
      <c r="B2" s="9">
        <f ca="1">(J2+C2)/25</f>
        <v>0</v>
      </c>
      <c r="C2" s="2">
        <v>24.895240999999999</v>
      </c>
      <c r="D2">
        <f t="shared" ref="D2:D65" si="0">RANK(C2,Ratings,0)</f>
        <v>1</v>
      </c>
      <c r="E2" s="9">
        <f t="shared" ref="E2:E65" si="1">COUNTIF(AF2:AF5805,A2)</f>
        <v>34</v>
      </c>
      <c r="F2" s="9">
        <f t="shared" ref="F2:F65" ca="1" si="2">COUNTIF(AG2:AG5805,A2)</f>
        <v>33</v>
      </c>
      <c r="G2" s="9">
        <f t="shared" ref="G2:G65" si="3">COUNTIF(O2:O5805,A2)+COUNTIF(R2:R5805,A2)</f>
        <v>34</v>
      </c>
      <c r="H2" s="9">
        <f t="shared" ref="H2:H65" si="4">E2/G2</f>
        <v>1</v>
      </c>
      <c r="I2" s="9">
        <f t="shared" ref="I2:I65" ca="1" si="5">F2/G2</f>
        <v>1</v>
      </c>
      <c r="J2" s="9">
        <f t="shared" ref="J2:J65" ca="1" si="6">H2-I2</f>
        <v>0</v>
      </c>
      <c r="K2" s="3">
        <v>3.125</v>
      </c>
      <c r="O2" t="s">
        <v>3173</v>
      </c>
      <c r="P2" s="6">
        <v>41957</v>
      </c>
      <c r="Q2" t="s">
        <v>3073</v>
      </c>
      <c r="R2" t="s">
        <v>3718</v>
      </c>
      <c r="S2" t="s">
        <v>3721</v>
      </c>
      <c r="T2">
        <v>101</v>
      </c>
      <c r="U2">
        <v>61</v>
      </c>
      <c r="W2" t="s">
        <v>115</v>
      </c>
      <c r="X2">
        <v>1</v>
      </c>
      <c r="Y2">
        <f t="shared" ref="Y2:Y65" si="7">X2*IF(S2="W",(T2-U2),U2-T2)</f>
        <v>40</v>
      </c>
      <c r="Z2">
        <f t="shared" ref="Z2:Z65" ca="1" si="8">X2*(IF(Q2="A",-HomeEdge,IF(Q2="H",HomeEdge,0))+VLOOKUP(O2,TmList,2,0)-VLOOKUP(R2,TmList,2,0))</f>
        <v>18.75</v>
      </c>
      <c r="AA2">
        <f t="shared" ref="AA2:AA65" ca="1" si="9">Y2-Z2</f>
        <v>21.25</v>
      </c>
      <c r="AB2">
        <f t="shared" ref="AB2:AB65" ca="1" si="10">-AA2</f>
        <v>-21.25</v>
      </c>
      <c r="AC2" s="2">
        <v>21.25</v>
      </c>
      <c r="AD2" s="7">
        <f>VLOOKUP(P2,Weights!$A:$B,2,0)*AC2</f>
        <v>21.25</v>
      </c>
      <c r="AE2">
        <f t="shared" ref="AE2:AE65" ca="1" si="11">AA2^2</f>
        <v>451.5625</v>
      </c>
      <c r="AF2" t="str">
        <f>IF(Y2&gt;0,O2,R2)</f>
        <v>Abilene Christian</v>
      </c>
      <c r="AG2" t="str">
        <f ca="1">IF(Z2&gt;0,O2,R2)</f>
        <v>Abilene Christian</v>
      </c>
    </row>
    <row r="3" spans="1:33" x14ac:dyDescent="0.25">
      <c r="A3" t="s">
        <v>3704</v>
      </c>
      <c r="B3" s="9">
        <f t="shared" ref="B2:B65" ca="1" si="12">J3+C3</f>
        <v>23.957740999999999</v>
      </c>
      <c r="C3" s="2">
        <v>24.020240999999999</v>
      </c>
      <c r="D3">
        <f t="shared" si="0"/>
        <v>2</v>
      </c>
      <c r="E3" s="9">
        <f t="shared" si="1"/>
        <v>29</v>
      </c>
      <c r="F3" s="9">
        <f t="shared" ca="1" si="2"/>
        <v>30</v>
      </c>
      <c r="G3" s="9">
        <f t="shared" si="3"/>
        <v>33</v>
      </c>
      <c r="H3" s="9">
        <f t="shared" si="4"/>
        <v>0.87878787878787878</v>
      </c>
      <c r="I3" s="9">
        <f t="shared" ca="1" si="5"/>
        <v>0.9375</v>
      </c>
      <c r="J3" s="9">
        <f t="shared" ca="1" si="6"/>
        <v>-6.25E-2</v>
      </c>
      <c r="O3" t="s">
        <v>3122</v>
      </c>
      <c r="P3" s="6">
        <v>41957</v>
      </c>
      <c r="Q3" t="s">
        <v>3073</v>
      </c>
      <c r="R3" t="s">
        <v>3091</v>
      </c>
      <c r="S3" t="s">
        <v>3721</v>
      </c>
      <c r="T3">
        <v>74</v>
      </c>
      <c r="U3">
        <v>57</v>
      </c>
      <c r="W3" t="s">
        <v>115</v>
      </c>
      <c r="X3">
        <v>1</v>
      </c>
      <c r="Y3">
        <f t="shared" si="7"/>
        <v>17</v>
      </c>
      <c r="Z3">
        <f t="shared" ca="1" si="8"/>
        <v>18.500000499999999</v>
      </c>
      <c r="AA3">
        <f t="shared" ca="1" si="9"/>
        <v>-1.5000004999999987</v>
      </c>
      <c r="AB3">
        <f t="shared" ca="1" si="10"/>
        <v>1.5000004999999987</v>
      </c>
      <c r="AC3" s="2">
        <v>1.5</v>
      </c>
      <c r="AD3" s="7">
        <f>VLOOKUP(P3,Weights!$A:$B,2,0)*AC3</f>
        <v>1.5</v>
      </c>
      <c r="AE3">
        <f t="shared" ca="1" si="11"/>
        <v>2.2500015000002462</v>
      </c>
      <c r="AF3" t="str">
        <f t="shared" ref="AF3:AF66" si="13">IF(Y3&gt;0,O3,R3)</f>
        <v>Akron</v>
      </c>
      <c r="AG3" t="str">
        <f t="shared" ref="AG3:AG66" ca="1" si="14">IF(Z3&gt;0,O3,R3)</f>
        <v>Akron</v>
      </c>
    </row>
    <row r="4" spans="1:33" x14ac:dyDescent="0.25">
      <c r="A4" t="s">
        <v>3708</v>
      </c>
      <c r="B4" s="9">
        <f t="shared" ca="1" si="12"/>
        <v>22.957740999999999</v>
      </c>
      <c r="C4" s="2">
        <v>23.020240999999999</v>
      </c>
      <c r="D4">
        <f t="shared" si="0"/>
        <v>3</v>
      </c>
      <c r="E4" s="9">
        <f t="shared" si="1"/>
        <v>32</v>
      </c>
      <c r="F4" s="9">
        <f t="shared" ca="1" si="2"/>
        <v>32</v>
      </c>
      <c r="G4" s="9">
        <f t="shared" si="3"/>
        <v>34</v>
      </c>
      <c r="H4" s="9">
        <f t="shared" si="4"/>
        <v>0.94117647058823528</v>
      </c>
      <c r="I4" s="9">
        <f t="shared" ca="1" si="5"/>
        <v>1</v>
      </c>
      <c r="J4" s="9">
        <f t="shared" ca="1" si="6"/>
        <v>-6.25E-2</v>
      </c>
      <c r="K4" s="1" t="s">
        <v>3732</v>
      </c>
      <c r="O4" t="s">
        <v>3155</v>
      </c>
      <c r="P4" s="6">
        <v>41957</v>
      </c>
      <c r="Q4" t="s">
        <v>3073</v>
      </c>
      <c r="R4" t="s">
        <v>3182</v>
      </c>
      <c r="S4" t="s">
        <v>3721</v>
      </c>
      <c r="T4">
        <v>82</v>
      </c>
      <c r="U4">
        <v>54</v>
      </c>
      <c r="W4" t="s">
        <v>115</v>
      </c>
      <c r="X4">
        <v>1</v>
      </c>
      <c r="Y4">
        <f t="shared" si="7"/>
        <v>28</v>
      </c>
      <c r="Z4">
        <f t="shared" ca="1" si="8"/>
        <v>15.5</v>
      </c>
      <c r="AA4">
        <f t="shared" ca="1" si="9"/>
        <v>12.5</v>
      </c>
      <c r="AB4">
        <f t="shared" ca="1" si="10"/>
        <v>-12.5</v>
      </c>
      <c r="AC4" s="2">
        <v>12.5</v>
      </c>
      <c r="AD4" s="7">
        <f>VLOOKUP(P4,Weights!$A:$B,2,0)*AC4</f>
        <v>12.5</v>
      </c>
      <c r="AE4">
        <f t="shared" ca="1" si="11"/>
        <v>156.25</v>
      </c>
      <c r="AF4" t="str">
        <f t="shared" si="13"/>
        <v>Alabama</v>
      </c>
      <c r="AG4" t="str">
        <f t="shared" ca="1" si="14"/>
        <v>Alabama</v>
      </c>
    </row>
    <row r="5" spans="1:33" x14ac:dyDescent="0.25">
      <c r="A5" t="s">
        <v>3712</v>
      </c>
      <c r="B5" s="9">
        <f t="shared" ca="1" si="12"/>
        <v>21.301490999999999</v>
      </c>
      <c r="C5" s="2">
        <v>21.395240999999999</v>
      </c>
      <c r="D5">
        <f t="shared" si="0"/>
        <v>4</v>
      </c>
      <c r="E5" s="9">
        <f t="shared" si="1"/>
        <v>31</v>
      </c>
      <c r="F5" s="9">
        <f t="shared" ca="1" si="2"/>
        <v>32</v>
      </c>
      <c r="G5" s="9">
        <f t="shared" si="3"/>
        <v>34</v>
      </c>
      <c r="H5" s="9">
        <f t="shared" si="4"/>
        <v>0.91176470588235292</v>
      </c>
      <c r="I5" s="9">
        <f t="shared" ca="1" si="5"/>
        <v>1</v>
      </c>
      <c r="J5" s="9">
        <f t="shared" ca="1" si="6"/>
        <v>-9.375E-2</v>
      </c>
      <c r="K5" s="4">
        <f ca="1">SUM(AE2:AE5779)</f>
        <v>638528.89016014978</v>
      </c>
      <c r="O5" t="s">
        <v>3401</v>
      </c>
      <c r="P5" s="6">
        <v>41957</v>
      </c>
      <c r="Q5" t="s">
        <v>3073</v>
      </c>
      <c r="R5" t="s">
        <v>3718</v>
      </c>
      <c r="S5" t="s">
        <v>3721</v>
      </c>
      <c r="T5">
        <v>105</v>
      </c>
      <c r="U5">
        <v>64</v>
      </c>
      <c r="W5" t="s">
        <v>115</v>
      </c>
      <c r="X5">
        <v>1</v>
      </c>
      <c r="Y5">
        <f t="shared" si="7"/>
        <v>41</v>
      </c>
      <c r="Z5">
        <f t="shared" ca="1" si="8"/>
        <v>24.125000500000002</v>
      </c>
      <c r="AA5">
        <f t="shared" ca="1" si="9"/>
        <v>16.874999499999998</v>
      </c>
      <c r="AB5">
        <f t="shared" ca="1" si="10"/>
        <v>-16.874999499999998</v>
      </c>
      <c r="AC5" s="2">
        <v>16.875</v>
      </c>
      <c r="AD5" s="7">
        <f>VLOOKUP(P5,Weights!$A:$B,2,0)*AC5</f>
        <v>16.875</v>
      </c>
      <c r="AE5">
        <f t="shared" ca="1" si="11"/>
        <v>284.7656081250002</v>
      </c>
      <c r="AF5" t="str">
        <f t="shared" si="13"/>
        <v>Alabama St</v>
      </c>
      <c r="AG5" t="str">
        <f t="shared" ca="1" si="14"/>
        <v>Alabama St</v>
      </c>
    </row>
    <row r="6" spans="1:33" x14ac:dyDescent="0.25">
      <c r="A6" t="s">
        <v>3707</v>
      </c>
      <c r="B6" s="9">
        <f t="shared" ca="1" si="12"/>
        <v>21.114937969696967</v>
      </c>
      <c r="C6" s="2">
        <v>21.145240999999999</v>
      </c>
      <c r="D6">
        <f t="shared" si="0"/>
        <v>5</v>
      </c>
      <c r="E6" s="9">
        <f t="shared" si="1"/>
        <v>32</v>
      </c>
      <c r="F6" s="9">
        <f t="shared" ca="1" si="2"/>
        <v>32</v>
      </c>
      <c r="G6" s="9">
        <f t="shared" si="3"/>
        <v>34</v>
      </c>
      <c r="H6" s="9">
        <f t="shared" si="4"/>
        <v>0.94117647058823528</v>
      </c>
      <c r="I6" s="9">
        <f t="shared" ca="1" si="5"/>
        <v>0.96969696969696972</v>
      </c>
      <c r="J6" s="9">
        <f t="shared" ca="1" si="6"/>
        <v>-3.0303030303030276E-2</v>
      </c>
      <c r="O6" t="s">
        <v>3715</v>
      </c>
      <c r="P6" s="6">
        <v>41957</v>
      </c>
      <c r="Q6" t="s">
        <v>3073</v>
      </c>
      <c r="R6" t="s">
        <v>3096</v>
      </c>
      <c r="S6" t="s">
        <v>3721</v>
      </c>
      <c r="T6">
        <v>78</v>
      </c>
      <c r="U6">
        <v>55</v>
      </c>
      <c r="W6" t="s">
        <v>115</v>
      </c>
      <c r="X6">
        <v>1</v>
      </c>
      <c r="Y6">
        <f t="shared" si="7"/>
        <v>23</v>
      </c>
      <c r="Z6">
        <f t="shared" ca="1" si="8"/>
        <v>25.874999499999998</v>
      </c>
      <c r="AA6">
        <f t="shared" ca="1" si="9"/>
        <v>-2.8749994999999977</v>
      </c>
      <c r="AB6">
        <f t="shared" ca="1" si="10"/>
        <v>2.8749994999999977</v>
      </c>
      <c r="AC6" s="2">
        <v>2.875</v>
      </c>
      <c r="AD6" s="7">
        <f>VLOOKUP(P6,Weights!$A:$B,2,0)*AC6</f>
        <v>2.875</v>
      </c>
      <c r="AE6">
        <f t="shared" ca="1" si="11"/>
        <v>8.2656221250002364</v>
      </c>
      <c r="AF6" t="str">
        <f t="shared" si="13"/>
        <v>Arizona</v>
      </c>
      <c r="AG6" t="str">
        <f t="shared" ca="1" si="14"/>
        <v>Arizona</v>
      </c>
    </row>
    <row r="7" spans="1:33" x14ac:dyDescent="0.25">
      <c r="A7" t="s">
        <v>3710</v>
      </c>
      <c r="B7" s="9">
        <f t="shared" ca="1" si="12"/>
        <v>21.111907666666664</v>
      </c>
      <c r="C7" s="2">
        <v>21.145240999999999</v>
      </c>
      <c r="D7">
        <f t="shared" si="0"/>
        <v>5</v>
      </c>
      <c r="E7" s="9">
        <f t="shared" si="1"/>
        <v>29</v>
      </c>
      <c r="F7" s="9">
        <f t="shared" ca="1" si="2"/>
        <v>28</v>
      </c>
      <c r="G7" s="9">
        <f t="shared" si="3"/>
        <v>32</v>
      </c>
      <c r="H7" s="9">
        <f t="shared" si="4"/>
        <v>0.90625</v>
      </c>
      <c r="I7" s="9">
        <f t="shared" ca="1" si="5"/>
        <v>0.93333333333333335</v>
      </c>
      <c r="J7" s="9">
        <f t="shared" ca="1" si="6"/>
        <v>-3.3333333333333326E-2</v>
      </c>
      <c r="K7" s="1" t="s">
        <v>3733</v>
      </c>
      <c r="O7" t="s">
        <v>3372</v>
      </c>
      <c r="P7" s="6">
        <v>41957</v>
      </c>
      <c r="Q7" t="s">
        <v>3073</v>
      </c>
      <c r="R7" t="s">
        <v>3257</v>
      </c>
      <c r="S7" t="s">
        <v>3721</v>
      </c>
      <c r="T7">
        <v>86</v>
      </c>
      <c r="U7">
        <v>50</v>
      </c>
      <c r="W7" t="s">
        <v>115</v>
      </c>
      <c r="X7">
        <v>1</v>
      </c>
      <c r="Y7">
        <f t="shared" si="7"/>
        <v>36</v>
      </c>
      <c r="Z7">
        <f t="shared" ca="1" si="8"/>
        <v>23.625000499999999</v>
      </c>
      <c r="AA7">
        <f t="shared" ca="1" si="9"/>
        <v>12.374999500000001</v>
      </c>
      <c r="AB7">
        <f t="shared" ca="1" si="10"/>
        <v>-12.374999500000001</v>
      </c>
      <c r="AC7" s="2">
        <v>12.375</v>
      </c>
      <c r="AD7" s="7">
        <f>VLOOKUP(P7,Weights!$A:$B,2,0)*AC7</f>
        <v>12.375</v>
      </c>
      <c r="AE7">
        <f t="shared" ca="1" si="11"/>
        <v>153.14061262500027</v>
      </c>
      <c r="AF7" t="str">
        <f t="shared" si="13"/>
        <v>Arizona St</v>
      </c>
      <c r="AG7" t="str">
        <f t="shared" ca="1" si="14"/>
        <v>Arizona St</v>
      </c>
    </row>
    <row r="8" spans="1:33" x14ac:dyDescent="0.25">
      <c r="A8" t="s">
        <v>3715</v>
      </c>
      <c r="B8" s="9">
        <f t="shared" ca="1" si="12"/>
        <v>20.959634939393936</v>
      </c>
      <c r="C8" s="2">
        <v>21.020240999999999</v>
      </c>
      <c r="D8">
        <f t="shared" si="0"/>
        <v>7</v>
      </c>
      <c r="E8" s="9">
        <f t="shared" si="1"/>
        <v>30</v>
      </c>
      <c r="F8" s="9">
        <f t="shared" ca="1" si="2"/>
        <v>32</v>
      </c>
      <c r="G8" s="9">
        <f t="shared" si="3"/>
        <v>33</v>
      </c>
      <c r="H8" s="9">
        <f t="shared" si="4"/>
        <v>0.90909090909090906</v>
      </c>
      <c r="I8" s="9">
        <f t="shared" ca="1" si="5"/>
        <v>0.96969696969696972</v>
      </c>
      <c r="J8" s="9">
        <f t="shared" ca="1" si="6"/>
        <v>-6.0606060606060663E-2</v>
      </c>
      <c r="K8" s="4">
        <f>SUM(ABS)</f>
        <v>45992.5</v>
      </c>
      <c r="O8" t="s">
        <v>3093</v>
      </c>
      <c r="P8" s="6">
        <v>41957</v>
      </c>
      <c r="Q8" t="s">
        <v>3073</v>
      </c>
      <c r="R8" t="s">
        <v>3339</v>
      </c>
      <c r="S8" t="s">
        <v>3721</v>
      </c>
      <c r="T8">
        <v>84</v>
      </c>
      <c r="U8">
        <v>78</v>
      </c>
      <c r="W8" t="s">
        <v>115</v>
      </c>
      <c r="X8">
        <v>1</v>
      </c>
      <c r="Y8">
        <f t="shared" si="7"/>
        <v>6</v>
      </c>
      <c r="Z8">
        <f t="shared" ca="1" si="8"/>
        <v>2</v>
      </c>
      <c r="AA8">
        <f t="shared" ca="1" si="9"/>
        <v>4</v>
      </c>
      <c r="AB8">
        <f t="shared" ca="1" si="10"/>
        <v>-4</v>
      </c>
      <c r="AC8" s="2">
        <v>4</v>
      </c>
      <c r="AD8" s="7">
        <f>VLOOKUP(P8,Weights!$A:$B,2,0)*AC8</f>
        <v>4</v>
      </c>
      <c r="AE8">
        <f t="shared" ca="1" si="11"/>
        <v>16</v>
      </c>
      <c r="AF8" t="str">
        <f t="shared" si="13"/>
        <v>Army</v>
      </c>
      <c r="AG8" t="str">
        <f t="shared" ca="1" si="14"/>
        <v>Army</v>
      </c>
    </row>
    <row r="9" spans="1:33" x14ac:dyDescent="0.25">
      <c r="A9" t="s">
        <v>3709</v>
      </c>
      <c r="B9" s="9">
        <f t="shared" ca="1" si="12"/>
        <v>20.243725848484846</v>
      </c>
      <c r="C9" s="2">
        <v>20.395240999999999</v>
      </c>
      <c r="D9">
        <f t="shared" si="0"/>
        <v>8</v>
      </c>
      <c r="E9" s="9">
        <f t="shared" si="1"/>
        <v>26</v>
      </c>
      <c r="F9" s="9">
        <f t="shared" ca="1" si="2"/>
        <v>30</v>
      </c>
      <c r="G9" s="9">
        <f t="shared" si="3"/>
        <v>34</v>
      </c>
      <c r="H9" s="9">
        <f t="shared" si="4"/>
        <v>0.76470588235294112</v>
      </c>
      <c r="I9" s="9">
        <f t="shared" ca="1" si="5"/>
        <v>0.90909090909090906</v>
      </c>
      <c r="J9" s="9">
        <f t="shared" ca="1" si="6"/>
        <v>-0.15151515151515149</v>
      </c>
      <c r="O9" t="s">
        <v>3260</v>
      </c>
      <c r="P9" s="6">
        <v>41957</v>
      </c>
      <c r="Q9" t="s">
        <v>3073</v>
      </c>
      <c r="R9" t="s">
        <v>3281</v>
      </c>
      <c r="S9" t="s">
        <v>3721</v>
      </c>
      <c r="T9">
        <v>83</v>
      </c>
      <c r="U9">
        <v>73</v>
      </c>
      <c r="W9" t="s">
        <v>115</v>
      </c>
      <c r="X9">
        <v>1</v>
      </c>
      <c r="Y9">
        <f t="shared" si="7"/>
        <v>10</v>
      </c>
      <c r="Z9">
        <f t="shared" ca="1" si="8"/>
        <v>9.9999999800000001</v>
      </c>
      <c r="AA9">
        <f t="shared" ca="1" si="9"/>
        <v>1.9999999878450581E-8</v>
      </c>
      <c r="AB9">
        <f t="shared" ca="1" si="10"/>
        <v>-1.9999999878450581E-8</v>
      </c>
      <c r="AC9" s="2">
        <v>0</v>
      </c>
      <c r="AD9" s="7">
        <f>VLOOKUP(P9,Weights!$A:$B,2,0)*AC9</f>
        <v>0</v>
      </c>
      <c r="AE9">
        <f t="shared" ca="1" si="11"/>
        <v>3.9999999513802324E-16</v>
      </c>
      <c r="AF9" t="str">
        <f t="shared" si="13"/>
        <v>Auburn</v>
      </c>
      <c r="AG9" t="str">
        <f t="shared" ca="1" si="14"/>
        <v>Auburn</v>
      </c>
    </row>
    <row r="10" spans="1:33" x14ac:dyDescent="0.25">
      <c r="A10" t="s">
        <v>3714</v>
      </c>
      <c r="B10" s="9">
        <f t="shared" ca="1" si="12"/>
        <v>19.176490999999999</v>
      </c>
      <c r="C10" s="2">
        <v>19.270240999999999</v>
      </c>
      <c r="D10">
        <f t="shared" si="0"/>
        <v>9</v>
      </c>
      <c r="E10" s="9">
        <f t="shared" si="1"/>
        <v>25</v>
      </c>
      <c r="F10" s="9">
        <f t="shared" ca="1" si="2"/>
        <v>27</v>
      </c>
      <c r="G10" s="9">
        <f t="shared" si="3"/>
        <v>33</v>
      </c>
      <c r="H10" s="9">
        <f t="shared" si="4"/>
        <v>0.75757575757575757</v>
      </c>
      <c r="I10" s="9">
        <f t="shared" ca="1" si="5"/>
        <v>0.84375</v>
      </c>
      <c r="J10" s="9">
        <f t="shared" ca="1" si="6"/>
        <v>-9.375E-2</v>
      </c>
      <c r="O10" t="s">
        <v>3403</v>
      </c>
      <c r="P10" s="6">
        <v>41957</v>
      </c>
      <c r="Q10" t="s">
        <v>3073</v>
      </c>
      <c r="R10" t="s">
        <v>3387</v>
      </c>
      <c r="S10" t="s">
        <v>3721</v>
      </c>
      <c r="T10">
        <v>80</v>
      </c>
      <c r="U10">
        <v>39</v>
      </c>
      <c r="W10" t="s">
        <v>115</v>
      </c>
      <c r="X10">
        <v>1</v>
      </c>
      <c r="Y10">
        <f t="shared" si="7"/>
        <v>41</v>
      </c>
      <c r="Z10">
        <f t="shared" ca="1" si="8"/>
        <v>29.499999500000001</v>
      </c>
      <c r="AA10">
        <f t="shared" ca="1" si="9"/>
        <v>11.500000499999999</v>
      </c>
      <c r="AB10">
        <f t="shared" ca="1" si="10"/>
        <v>-11.500000499999999</v>
      </c>
      <c r="AC10" s="2">
        <v>11.5</v>
      </c>
      <c r="AD10" s="7">
        <f>VLOOKUP(P10,Weights!$A:$B,2,0)*AC10</f>
        <v>11.5</v>
      </c>
      <c r="AE10">
        <f t="shared" ca="1" si="11"/>
        <v>132.25001150000023</v>
      </c>
      <c r="AF10" t="str">
        <f t="shared" si="13"/>
        <v>Baylor</v>
      </c>
      <c r="AG10" t="str">
        <f t="shared" ca="1" si="14"/>
        <v>Baylor</v>
      </c>
    </row>
    <row r="11" spans="1:33" x14ac:dyDescent="0.25">
      <c r="A11" t="s">
        <v>3092</v>
      </c>
      <c r="B11" s="9">
        <f t="shared" ca="1" si="12"/>
        <v>18.645240999999999</v>
      </c>
      <c r="C11" s="2">
        <v>18.645240999999999</v>
      </c>
      <c r="D11">
        <f t="shared" si="0"/>
        <v>11</v>
      </c>
      <c r="E11" s="9">
        <f t="shared" si="1"/>
        <v>29</v>
      </c>
      <c r="F11" s="9">
        <f t="shared" ca="1" si="2"/>
        <v>28</v>
      </c>
      <c r="G11" s="9">
        <f t="shared" si="3"/>
        <v>34</v>
      </c>
      <c r="H11" s="9">
        <f t="shared" si="4"/>
        <v>0.8529411764705882</v>
      </c>
      <c r="I11" s="9">
        <f t="shared" ca="1" si="5"/>
        <v>0.84848484848484851</v>
      </c>
      <c r="J11" s="9">
        <f t="shared" ca="1" si="6"/>
        <v>0</v>
      </c>
      <c r="K11" s="1" t="s">
        <v>3734</v>
      </c>
      <c r="O11" t="s">
        <v>3280</v>
      </c>
      <c r="P11" s="6">
        <v>41957</v>
      </c>
      <c r="Q11" t="s">
        <v>3074</v>
      </c>
      <c r="R11" t="s">
        <v>3389</v>
      </c>
      <c r="S11" t="s">
        <v>3721</v>
      </c>
      <c r="T11">
        <v>81</v>
      </c>
      <c r="U11">
        <v>75</v>
      </c>
      <c r="W11" t="s">
        <v>115</v>
      </c>
      <c r="X11">
        <v>1</v>
      </c>
      <c r="Y11">
        <f t="shared" si="7"/>
        <v>6</v>
      </c>
      <c r="Z11">
        <f t="shared" ca="1" si="8"/>
        <v>5.2499999999999991</v>
      </c>
      <c r="AA11">
        <f t="shared" ca="1" si="9"/>
        <v>0.75000000000000089</v>
      </c>
      <c r="AB11">
        <f t="shared" ca="1" si="10"/>
        <v>-0.75000000000000089</v>
      </c>
      <c r="AC11" s="2">
        <v>0.75</v>
      </c>
      <c r="AD11" s="7">
        <f>VLOOKUP(P11,Weights!$A:$B,2,0)*AC11</f>
        <v>0.75</v>
      </c>
      <c r="AE11">
        <f t="shared" ca="1" si="11"/>
        <v>0.56250000000000133</v>
      </c>
      <c r="AF11" t="str">
        <f t="shared" si="13"/>
        <v>Boise State</v>
      </c>
      <c r="AG11" t="str">
        <f t="shared" ca="1" si="14"/>
        <v>Boise State</v>
      </c>
    </row>
    <row r="12" spans="1:33" x14ac:dyDescent="0.25">
      <c r="A12" t="s">
        <v>3705</v>
      </c>
      <c r="B12" s="9">
        <f t="shared" ca="1" si="12"/>
        <v>18.564358647058821</v>
      </c>
      <c r="C12" s="2">
        <v>18.770240999999999</v>
      </c>
      <c r="D12">
        <f t="shared" si="0"/>
        <v>10</v>
      </c>
      <c r="E12" s="9">
        <f t="shared" si="1"/>
        <v>24</v>
      </c>
      <c r="F12" s="9">
        <f t="shared" ca="1" si="2"/>
        <v>30</v>
      </c>
      <c r="G12" s="9">
        <f t="shared" si="3"/>
        <v>35</v>
      </c>
      <c r="H12" s="9">
        <f t="shared" si="4"/>
        <v>0.68571428571428572</v>
      </c>
      <c r="I12" s="9">
        <f t="shared" ca="1" si="5"/>
        <v>0.88235294117647056</v>
      </c>
      <c r="J12" s="9">
        <f t="shared" ca="1" si="6"/>
        <v>-0.20588235294117641</v>
      </c>
      <c r="K12" s="5">
        <f>AVERAGE(Ratings)</f>
        <v>-1.0125847134516293E-7</v>
      </c>
      <c r="O12" t="s">
        <v>3095</v>
      </c>
      <c r="P12" s="6">
        <v>41957</v>
      </c>
      <c r="Q12" t="s">
        <v>3073</v>
      </c>
      <c r="R12" t="s">
        <v>3083</v>
      </c>
      <c r="S12" t="s">
        <v>3721</v>
      </c>
      <c r="T12">
        <v>58</v>
      </c>
      <c r="U12">
        <v>50</v>
      </c>
      <c r="W12" t="s">
        <v>115</v>
      </c>
      <c r="X12">
        <v>1</v>
      </c>
      <c r="Y12">
        <f t="shared" si="7"/>
        <v>8</v>
      </c>
      <c r="Z12">
        <f t="shared" ca="1" si="8"/>
        <v>8.0000000199999999</v>
      </c>
      <c r="AA12">
        <f t="shared" ca="1" si="9"/>
        <v>-1.9999999878450581E-8</v>
      </c>
      <c r="AB12">
        <f t="shared" ca="1" si="10"/>
        <v>1.9999999878450581E-8</v>
      </c>
      <c r="AC12" s="2">
        <v>0</v>
      </c>
      <c r="AD12" s="7">
        <f>VLOOKUP(P12,Weights!$A:$B,2,0)*AC12</f>
        <v>0</v>
      </c>
      <c r="AE12">
        <f t="shared" ca="1" si="11"/>
        <v>3.9999999513802324E-16</v>
      </c>
      <c r="AF12" t="str">
        <f t="shared" si="13"/>
        <v>Boston College</v>
      </c>
      <c r="AG12" t="str">
        <f t="shared" ca="1" si="14"/>
        <v>Boston College</v>
      </c>
    </row>
    <row r="13" spans="1:33" x14ac:dyDescent="0.25">
      <c r="A13" t="s">
        <v>3287</v>
      </c>
      <c r="B13" s="9">
        <f t="shared" ca="1" si="12"/>
        <v>17.951692612903223</v>
      </c>
      <c r="C13" s="2">
        <v>18.145240999999999</v>
      </c>
      <c r="D13">
        <f t="shared" si="0"/>
        <v>12</v>
      </c>
      <c r="E13" s="9">
        <f t="shared" si="1"/>
        <v>24</v>
      </c>
      <c r="F13" s="9">
        <f t="shared" ca="1" si="2"/>
        <v>29</v>
      </c>
      <c r="G13" s="9">
        <f t="shared" si="3"/>
        <v>32</v>
      </c>
      <c r="H13" s="9">
        <f t="shared" si="4"/>
        <v>0.75</v>
      </c>
      <c r="I13" s="9">
        <f t="shared" ca="1" si="5"/>
        <v>0.93548387096774188</v>
      </c>
      <c r="J13" s="9">
        <f t="shared" ca="1" si="6"/>
        <v>-0.19354838709677413</v>
      </c>
      <c r="O13" t="s">
        <v>3376</v>
      </c>
      <c r="P13" s="6">
        <v>41957</v>
      </c>
      <c r="Q13" t="s">
        <v>3073</v>
      </c>
      <c r="R13" t="s">
        <v>3299</v>
      </c>
      <c r="S13" t="s">
        <v>3720</v>
      </c>
      <c r="T13">
        <v>86</v>
      </c>
      <c r="U13">
        <v>75</v>
      </c>
      <c r="W13" t="s">
        <v>6</v>
      </c>
      <c r="X13">
        <v>1</v>
      </c>
      <c r="Y13">
        <f t="shared" si="7"/>
        <v>-11</v>
      </c>
      <c r="Z13">
        <f t="shared" ca="1" si="8"/>
        <v>0.12500001999999999</v>
      </c>
      <c r="AA13">
        <f t="shared" ca="1" si="9"/>
        <v>-11.12500002</v>
      </c>
      <c r="AB13">
        <f t="shared" ca="1" si="10"/>
        <v>11.12500002</v>
      </c>
      <c r="AC13" s="2">
        <v>11.125</v>
      </c>
      <c r="AD13" s="7">
        <f>VLOOKUP(P13,Weights!$A:$B,2,0)*AC13</f>
        <v>11.125</v>
      </c>
      <c r="AE13">
        <f t="shared" ca="1" si="11"/>
        <v>123.765625445</v>
      </c>
      <c r="AF13" t="str">
        <f t="shared" si="13"/>
        <v>UT-Arlington</v>
      </c>
      <c r="AG13" t="str">
        <f t="shared" ca="1" si="14"/>
        <v>Bradley</v>
      </c>
    </row>
    <row r="14" spans="1:33" x14ac:dyDescent="0.25">
      <c r="A14" t="s">
        <v>3385</v>
      </c>
      <c r="B14" s="9">
        <f t="shared" ca="1" si="12"/>
        <v>17.886907666666666</v>
      </c>
      <c r="C14" s="2">
        <v>18.020240999999999</v>
      </c>
      <c r="D14">
        <f t="shared" si="0"/>
        <v>13</v>
      </c>
      <c r="E14" s="9">
        <f t="shared" si="1"/>
        <v>23</v>
      </c>
      <c r="F14" s="9">
        <f t="shared" ca="1" si="2"/>
        <v>25</v>
      </c>
      <c r="G14" s="9">
        <f t="shared" si="3"/>
        <v>32</v>
      </c>
      <c r="H14" s="9">
        <f t="shared" si="4"/>
        <v>0.71875</v>
      </c>
      <c r="I14" s="9">
        <f t="shared" ca="1" si="5"/>
        <v>0.83333333333333337</v>
      </c>
      <c r="J14" s="9">
        <f t="shared" ca="1" si="6"/>
        <v>-0.13333333333333341</v>
      </c>
      <c r="O14" t="s">
        <v>3121</v>
      </c>
      <c r="P14" s="6">
        <v>41957</v>
      </c>
      <c r="Q14" t="s">
        <v>3073</v>
      </c>
      <c r="R14" t="s">
        <v>3381</v>
      </c>
      <c r="S14" t="s">
        <v>3721</v>
      </c>
      <c r="T14">
        <v>70</v>
      </c>
      <c r="U14">
        <v>58</v>
      </c>
      <c r="W14" t="s">
        <v>115</v>
      </c>
      <c r="X14">
        <v>1</v>
      </c>
      <c r="Y14">
        <f t="shared" si="7"/>
        <v>12</v>
      </c>
      <c r="Z14">
        <f t="shared" ca="1" si="8"/>
        <v>0.875</v>
      </c>
      <c r="AA14">
        <f t="shared" ca="1" si="9"/>
        <v>11.125</v>
      </c>
      <c r="AB14">
        <f t="shared" ca="1" si="10"/>
        <v>-11.125</v>
      </c>
      <c r="AC14" s="2">
        <v>11.125</v>
      </c>
      <c r="AD14" s="7">
        <f>VLOOKUP(P14,Weights!$A:$B,2,0)*AC14</f>
        <v>11.125</v>
      </c>
      <c r="AE14">
        <f t="shared" ca="1" si="11"/>
        <v>123.765625</v>
      </c>
      <c r="AF14" t="str">
        <f t="shared" si="13"/>
        <v>Brown</v>
      </c>
      <c r="AG14" t="str">
        <f t="shared" ca="1" si="14"/>
        <v>Brown</v>
      </c>
    </row>
    <row r="15" spans="1:33" x14ac:dyDescent="0.25">
      <c r="A15" t="s">
        <v>3702</v>
      </c>
      <c r="B15" s="9">
        <f t="shared" ca="1" si="12"/>
        <v>17.207740999999999</v>
      </c>
      <c r="C15" s="2">
        <v>17.270240999999999</v>
      </c>
      <c r="D15">
        <f t="shared" si="0"/>
        <v>14</v>
      </c>
      <c r="E15" s="9">
        <f t="shared" si="1"/>
        <v>22</v>
      </c>
      <c r="F15" s="9">
        <f t="shared" ca="1" si="2"/>
        <v>24</v>
      </c>
      <c r="G15" s="9">
        <f t="shared" si="3"/>
        <v>32</v>
      </c>
      <c r="H15" s="9">
        <f t="shared" si="4"/>
        <v>0.6875</v>
      </c>
      <c r="I15" s="9">
        <f t="shared" ca="1" si="5"/>
        <v>0.75</v>
      </c>
      <c r="J15" s="9">
        <f t="shared" ca="1" si="6"/>
        <v>-6.25E-2</v>
      </c>
      <c r="O15" t="s">
        <v>3079</v>
      </c>
      <c r="P15" s="6">
        <v>41957</v>
      </c>
      <c r="Q15" t="s">
        <v>3073</v>
      </c>
      <c r="R15" t="s">
        <v>3188</v>
      </c>
      <c r="S15" t="s">
        <v>3721</v>
      </c>
      <c r="T15">
        <v>75</v>
      </c>
      <c r="U15">
        <v>72</v>
      </c>
      <c r="W15" t="s">
        <v>115</v>
      </c>
      <c r="X15">
        <v>1</v>
      </c>
      <c r="Y15">
        <f t="shared" si="7"/>
        <v>3</v>
      </c>
      <c r="Z15">
        <f t="shared" ca="1" si="8"/>
        <v>11.875000499999999</v>
      </c>
      <c r="AA15">
        <f t="shared" ca="1" si="9"/>
        <v>-8.8750004999999987</v>
      </c>
      <c r="AB15">
        <f t="shared" ca="1" si="10"/>
        <v>8.8750004999999987</v>
      </c>
      <c r="AC15" s="2">
        <v>8.875</v>
      </c>
      <c r="AD15" s="7">
        <f>VLOOKUP(P15,Weights!$A:$B,2,0)*AC15</f>
        <v>8.875</v>
      </c>
      <c r="AE15">
        <f t="shared" ca="1" si="11"/>
        <v>78.765633875000233</v>
      </c>
      <c r="AF15" t="str">
        <f t="shared" si="13"/>
        <v>Bucknell</v>
      </c>
      <c r="AG15" t="str">
        <f t="shared" ca="1" si="14"/>
        <v>Bucknell</v>
      </c>
    </row>
    <row r="16" spans="1:33" x14ac:dyDescent="0.25">
      <c r="A16" t="s">
        <v>3403</v>
      </c>
      <c r="B16" s="9">
        <f t="shared" ca="1" si="12"/>
        <v>17.113990999999999</v>
      </c>
      <c r="C16" s="2">
        <v>17.145240999999999</v>
      </c>
      <c r="D16">
        <f t="shared" si="0"/>
        <v>15</v>
      </c>
      <c r="E16" s="9">
        <f t="shared" si="1"/>
        <v>23</v>
      </c>
      <c r="F16" s="9">
        <f t="shared" ca="1" si="2"/>
        <v>24</v>
      </c>
      <c r="G16" s="9">
        <f t="shared" si="3"/>
        <v>32</v>
      </c>
      <c r="H16" s="9">
        <f t="shared" si="4"/>
        <v>0.71875</v>
      </c>
      <c r="I16" s="9">
        <f t="shared" ca="1" si="5"/>
        <v>0.75</v>
      </c>
      <c r="J16" s="9">
        <f t="shared" ca="1" si="6"/>
        <v>-3.125E-2</v>
      </c>
      <c r="O16" t="s">
        <v>3284</v>
      </c>
      <c r="P16" s="6">
        <v>41957</v>
      </c>
      <c r="Q16" t="s">
        <v>3073</v>
      </c>
      <c r="R16" t="s">
        <v>3273</v>
      </c>
      <c r="S16" t="s">
        <v>3721</v>
      </c>
      <c r="T16">
        <v>69</v>
      </c>
      <c r="U16">
        <v>67</v>
      </c>
      <c r="W16" t="s">
        <v>115</v>
      </c>
      <c r="X16">
        <v>1</v>
      </c>
      <c r="Y16">
        <f t="shared" si="7"/>
        <v>2</v>
      </c>
      <c r="Z16">
        <f t="shared" ca="1" si="8"/>
        <v>7.1249999999999991</v>
      </c>
      <c r="AA16">
        <f t="shared" ca="1" si="9"/>
        <v>-5.1249999999999991</v>
      </c>
      <c r="AB16">
        <f t="shared" ca="1" si="10"/>
        <v>5.1249999999999991</v>
      </c>
      <c r="AC16" s="2">
        <v>5.125</v>
      </c>
      <c r="AD16" s="7">
        <f>VLOOKUP(P16,Weights!$A:$B,2,0)*AC16</f>
        <v>5.125</v>
      </c>
      <c r="AE16">
        <f t="shared" ca="1" si="11"/>
        <v>26.265624999999989</v>
      </c>
      <c r="AF16" t="str">
        <f t="shared" si="13"/>
        <v>Buffalo</v>
      </c>
      <c r="AG16" t="str">
        <f t="shared" ca="1" si="14"/>
        <v>Buffalo</v>
      </c>
    </row>
    <row r="17" spans="1:33" x14ac:dyDescent="0.25">
      <c r="A17" t="s">
        <v>3324</v>
      </c>
      <c r="B17" s="9">
        <f t="shared" ca="1" si="12"/>
        <v>16.895240999999999</v>
      </c>
      <c r="C17" s="2">
        <v>17.020240999999999</v>
      </c>
      <c r="D17">
        <f t="shared" si="0"/>
        <v>16</v>
      </c>
      <c r="E17" s="9">
        <f t="shared" si="1"/>
        <v>23</v>
      </c>
      <c r="F17" s="9">
        <f t="shared" ca="1" si="2"/>
        <v>26</v>
      </c>
      <c r="G17" s="9">
        <f t="shared" si="3"/>
        <v>33</v>
      </c>
      <c r="H17" s="9">
        <f t="shared" si="4"/>
        <v>0.69696969696969702</v>
      </c>
      <c r="I17" s="9">
        <f t="shared" ca="1" si="5"/>
        <v>0.8125</v>
      </c>
      <c r="J17" s="9">
        <f t="shared" ca="1" si="6"/>
        <v>-0.125</v>
      </c>
      <c r="O17" t="s">
        <v>3184</v>
      </c>
      <c r="P17" s="6">
        <v>41957</v>
      </c>
      <c r="Q17" t="s">
        <v>3073</v>
      </c>
      <c r="R17" t="s">
        <v>3250</v>
      </c>
      <c r="S17" t="s">
        <v>3721</v>
      </c>
      <c r="T17">
        <v>95</v>
      </c>
      <c r="U17">
        <v>90</v>
      </c>
      <c r="W17" t="s">
        <v>115</v>
      </c>
      <c r="X17">
        <v>1</v>
      </c>
      <c r="Y17">
        <f t="shared" si="7"/>
        <v>5</v>
      </c>
      <c r="Z17">
        <f t="shared" ca="1" si="8"/>
        <v>13.749999500000001</v>
      </c>
      <c r="AA17">
        <f t="shared" ca="1" si="9"/>
        <v>-8.7499995000000013</v>
      </c>
      <c r="AB17">
        <f t="shared" ca="1" si="10"/>
        <v>8.7499995000000013</v>
      </c>
      <c r="AC17" s="2">
        <v>8.75</v>
      </c>
      <c r="AD17" s="7">
        <f>VLOOKUP(P17,Weights!$A:$B,2,0)*AC17</f>
        <v>8.75</v>
      </c>
      <c r="AE17">
        <f t="shared" ca="1" si="11"/>
        <v>76.562491250000278</v>
      </c>
      <c r="AF17" t="str">
        <f t="shared" si="13"/>
        <v>BYU</v>
      </c>
      <c r="AG17" t="str">
        <f t="shared" ca="1" si="14"/>
        <v>BYU</v>
      </c>
    </row>
    <row r="18" spans="1:33" x14ac:dyDescent="0.25">
      <c r="A18" t="s">
        <v>3323</v>
      </c>
      <c r="B18" s="9">
        <f t="shared" ca="1" si="12"/>
        <v>16.77759394117647</v>
      </c>
      <c r="C18" s="2">
        <v>16.895240999999999</v>
      </c>
      <c r="D18">
        <f t="shared" si="0"/>
        <v>17</v>
      </c>
      <c r="E18" s="9">
        <f t="shared" si="1"/>
        <v>24</v>
      </c>
      <c r="F18" s="9">
        <f t="shared" ca="1" si="2"/>
        <v>27</v>
      </c>
      <c r="G18" s="9">
        <f t="shared" si="3"/>
        <v>35</v>
      </c>
      <c r="H18" s="9">
        <f t="shared" si="4"/>
        <v>0.68571428571428572</v>
      </c>
      <c r="I18" s="9">
        <f t="shared" ca="1" si="5"/>
        <v>0.79411764705882348</v>
      </c>
      <c r="J18" s="9">
        <f t="shared" ca="1" si="6"/>
        <v>-0.11764705882352933</v>
      </c>
      <c r="O18" t="s">
        <v>3222</v>
      </c>
      <c r="P18" s="6">
        <v>41957</v>
      </c>
      <c r="Q18" t="s">
        <v>3073</v>
      </c>
      <c r="R18" t="s">
        <v>3414</v>
      </c>
      <c r="S18" t="s">
        <v>3721</v>
      </c>
      <c r="T18">
        <v>91</v>
      </c>
      <c r="U18">
        <v>57</v>
      </c>
      <c r="W18" t="s">
        <v>115</v>
      </c>
      <c r="X18">
        <v>1</v>
      </c>
      <c r="Y18">
        <f t="shared" si="7"/>
        <v>34</v>
      </c>
      <c r="Z18">
        <f t="shared" ca="1" si="8"/>
        <v>28.000000500000002</v>
      </c>
      <c r="AA18">
        <f t="shared" ca="1" si="9"/>
        <v>5.9999994999999977</v>
      </c>
      <c r="AB18">
        <f t="shared" ca="1" si="10"/>
        <v>-5.9999994999999977</v>
      </c>
      <c r="AC18" s="2">
        <v>6</v>
      </c>
      <c r="AD18" s="7">
        <f>VLOOKUP(P18,Weights!$A:$B,2,0)*AC18</f>
        <v>6</v>
      </c>
      <c r="AE18">
        <f t="shared" ca="1" si="11"/>
        <v>35.999994000000221</v>
      </c>
      <c r="AF18" t="str">
        <f t="shared" si="13"/>
        <v>California</v>
      </c>
      <c r="AG18" t="str">
        <f t="shared" ca="1" si="14"/>
        <v>California</v>
      </c>
    </row>
    <row r="19" spans="1:33" x14ac:dyDescent="0.25">
      <c r="A19" t="s">
        <v>3101</v>
      </c>
      <c r="B19" s="9">
        <f t="shared" ca="1" si="12"/>
        <v>16.770240999999999</v>
      </c>
      <c r="C19" s="2">
        <v>16.895240999999999</v>
      </c>
      <c r="D19">
        <f t="shared" si="0"/>
        <v>17</v>
      </c>
      <c r="E19" s="9">
        <f t="shared" si="1"/>
        <v>22</v>
      </c>
      <c r="F19" s="9">
        <f t="shared" ca="1" si="2"/>
        <v>26</v>
      </c>
      <c r="G19" s="9">
        <f t="shared" si="3"/>
        <v>32</v>
      </c>
      <c r="H19" s="9">
        <f t="shared" si="4"/>
        <v>0.6875</v>
      </c>
      <c r="I19" s="9">
        <f t="shared" ca="1" si="5"/>
        <v>0.8125</v>
      </c>
      <c r="J19" s="9">
        <f t="shared" ca="1" si="6"/>
        <v>-0.125</v>
      </c>
      <c r="O19" t="s">
        <v>3312</v>
      </c>
      <c r="P19" s="6">
        <v>41957</v>
      </c>
      <c r="Q19" t="s">
        <v>3073</v>
      </c>
      <c r="R19" t="s">
        <v>3718</v>
      </c>
      <c r="S19" t="s">
        <v>3721</v>
      </c>
      <c r="T19">
        <v>97</v>
      </c>
      <c r="U19">
        <v>58</v>
      </c>
      <c r="W19" t="s">
        <v>115</v>
      </c>
      <c r="X19">
        <v>1</v>
      </c>
      <c r="Y19">
        <f t="shared" si="7"/>
        <v>39</v>
      </c>
      <c r="Z19">
        <f t="shared" ca="1" si="8"/>
        <v>23.375000499999999</v>
      </c>
      <c r="AA19">
        <f t="shared" ca="1" si="9"/>
        <v>15.624999500000001</v>
      </c>
      <c r="AB19">
        <f t="shared" ca="1" si="10"/>
        <v>-15.624999500000001</v>
      </c>
      <c r="AC19" s="2">
        <v>15.625</v>
      </c>
      <c r="AD19" s="7">
        <f>VLOOKUP(P19,Weights!$A:$B,2,0)*AC19</f>
        <v>15.625</v>
      </c>
      <c r="AE19">
        <f t="shared" ca="1" si="11"/>
        <v>244.14060937500028</v>
      </c>
      <c r="AF19" t="str">
        <f t="shared" si="13"/>
        <v>Campbell</v>
      </c>
      <c r="AG19" t="str">
        <f t="shared" ca="1" si="14"/>
        <v>Campbell</v>
      </c>
    </row>
    <row r="20" spans="1:33" x14ac:dyDescent="0.25">
      <c r="A20" t="s">
        <v>3248</v>
      </c>
      <c r="B20" s="9">
        <f t="shared" ca="1" si="12"/>
        <v>15.923466806451611</v>
      </c>
      <c r="C20" s="2">
        <v>16.020240999999999</v>
      </c>
      <c r="D20">
        <f t="shared" si="0"/>
        <v>19</v>
      </c>
      <c r="E20" s="9">
        <f t="shared" si="1"/>
        <v>20</v>
      </c>
      <c r="F20" s="9">
        <f t="shared" ca="1" si="2"/>
        <v>21</v>
      </c>
      <c r="G20" s="9">
        <f t="shared" si="3"/>
        <v>33</v>
      </c>
      <c r="H20" s="9">
        <f t="shared" si="4"/>
        <v>0.60606060606060608</v>
      </c>
      <c r="I20" s="9">
        <f t="shared" ca="1" si="5"/>
        <v>0.67741935483870963</v>
      </c>
      <c r="J20" s="9">
        <f t="shared" ca="1" si="6"/>
        <v>-9.6774193548387011E-2</v>
      </c>
      <c r="O20" t="s">
        <v>3102</v>
      </c>
      <c r="P20" s="6">
        <v>41957</v>
      </c>
      <c r="Q20" t="s">
        <v>3073</v>
      </c>
      <c r="R20" t="s">
        <v>3718</v>
      </c>
      <c r="S20" t="s">
        <v>3721</v>
      </c>
      <c r="T20">
        <v>106</v>
      </c>
      <c r="U20">
        <v>64</v>
      </c>
      <c r="W20" t="s">
        <v>115</v>
      </c>
      <c r="X20">
        <v>1</v>
      </c>
      <c r="Y20">
        <f t="shared" si="7"/>
        <v>42</v>
      </c>
      <c r="Z20">
        <f t="shared" ca="1" si="8"/>
        <v>42</v>
      </c>
      <c r="AA20">
        <f t="shared" ca="1" si="9"/>
        <v>0</v>
      </c>
      <c r="AB20">
        <f t="shared" ca="1" si="10"/>
        <v>0</v>
      </c>
      <c r="AC20" s="2">
        <v>0</v>
      </c>
      <c r="AD20" s="7">
        <f>VLOOKUP(P20,Weights!$A:$B,2,0)*AC20</f>
        <v>0</v>
      </c>
      <c r="AE20">
        <f t="shared" ca="1" si="11"/>
        <v>0</v>
      </c>
      <c r="AF20" t="str">
        <f t="shared" si="13"/>
        <v>Central Michigan</v>
      </c>
      <c r="AG20" t="str">
        <f t="shared" ca="1" si="14"/>
        <v>Central Michigan</v>
      </c>
    </row>
    <row r="21" spans="1:33" x14ac:dyDescent="0.25">
      <c r="A21" t="s">
        <v>3706</v>
      </c>
      <c r="B21" s="9">
        <f t="shared" ca="1" si="12"/>
        <v>15.548466806451612</v>
      </c>
      <c r="C21" s="2">
        <v>15.645241</v>
      </c>
      <c r="D21">
        <f t="shared" si="0"/>
        <v>20</v>
      </c>
      <c r="E21" s="9">
        <f t="shared" si="1"/>
        <v>28</v>
      </c>
      <c r="F21" s="9">
        <f t="shared" ca="1" si="2"/>
        <v>30</v>
      </c>
      <c r="G21" s="9">
        <f t="shared" si="3"/>
        <v>32</v>
      </c>
      <c r="H21" s="9">
        <f t="shared" si="4"/>
        <v>0.875</v>
      </c>
      <c r="I21" s="9">
        <f t="shared" ca="1" si="5"/>
        <v>0.967741935483871</v>
      </c>
      <c r="J21" s="9">
        <f t="shared" ca="1" si="6"/>
        <v>-9.6774193548387122E-2</v>
      </c>
      <c r="O21" t="s">
        <v>3234</v>
      </c>
      <c r="P21" s="6">
        <v>41957</v>
      </c>
      <c r="Q21" t="s">
        <v>3073</v>
      </c>
      <c r="R21" t="s">
        <v>3718</v>
      </c>
      <c r="S21" t="s">
        <v>3721</v>
      </c>
      <c r="T21">
        <v>110</v>
      </c>
      <c r="U21">
        <v>53</v>
      </c>
      <c r="W21" t="s">
        <v>115</v>
      </c>
      <c r="X21">
        <v>1</v>
      </c>
      <c r="Y21">
        <f t="shared" si="7"/>
        <v>57</v>
      </c>
      <c r="Z21">
        <f t="shared" ca="1" si="8"/>
        <v>32.250000480000004</v>
      </c>
      <c r="AA21">
        <f t="shared" ca="1" si="9"/>
        <v>24.749999519999996</v>
      </c>
      <c r="AB21">
        <f t="shared" ca="1" si="10"/>
        <v>-24.749999519999996</v>
      </c>
      <c r="AC21" s="2">
        <v>24.75</v>
      </c>
      <c r="AD21" s="7">
        <f>VLOOKUP(P21,Weights!$A:$B,2,0)*AC21</f>
        <v>24.75</v>
      </c>
      <c r="AE21">
        <f t="shared" ca="1" si="11"/>
        <v>612.56247624000002</v>
      </c>
      <c r="AF21" t="str">
        <f t="shared" si="13"/>
        <v>Chattanooga</v>
      </c>
      <c r="AG21" t="str">
        <f t="shared" ca="1" si="14"/>
        <v>Chattanooga</v>
      </c>
    </row>
    <row r="22" spans="1:33" x14ac:dyDescent="0.25">
      <c r="A22" t="s">
        <v>3711</v>
      </c>
      <c r="B22" s="9">
        <f t="shared" ca="1" si="12"/>
        <v>15.30249906451613</v>
      </c>
      <c r="C22" s="2">
        <v>15.270241</v>
      </c>
      <c r="D22">
        <f t="shared" si="0"/>
        <v>21</v>
      </c>
      <c r="E22" s="9">
        <f t="shared" si="1"/>
        <v>24</v>
      </c>
      <c r="F22" s="9">
        <f t="shared" ca="1" si="2"/>
        <v>22</v>
      </c>
      <c r="G22" s="9">
        <f t="shared" si="3"/>
        <v>32</v>
      </c>
      <c r="H22" s="9">
        <f t="shared" si="4"/>
        <v>0.75</v>
      </c>
      <c r="I22" s="9">
        <f t="shared" ca="1" si="5"/>
        <v>0.70967741935483875</v>
      </c>
      <c r="J22" s="9">
        <f t="shared" ca="1" si="6"/>
        <v>3.2258064516129004E-2</v>
      </c>
      <c r="O22" t="s">
        <v>3113</v>
      </c>
      <c r="P22" s="6">
        <v>41957</v>
      </c>
      <c r="Q22" t="s">
        <v>3073</v>
      </c>
      <c r="R22" t="s">
        <v>3078</v>
      </c>
      <c r="S22" t="s">
        <v>3721</v>
      </c>
      <c r="T22">
        <v>52</v>
      </c>
      <c r="U22">
        <v>37</v>
      </c>
      <c r="W22" t="s">
        <v>115</v>
      </c>
      <c r="X22">
        <v>1</v>
      </c>
      <c r="Y22">
        <f t="shared" si="7"/>
        <v>15</v>
      </c>
      <c r="Z22">
        <f t="shared" ca="1" si="8"/>
        <v>15</v>
      </c>
      <c r="AA22">
        <f t="shared" ca="1" si="9"/>
        <v>0</v>
      </c>
      <c r="AB22">
        <f t="shared" ca="1" si="10"/>
        <v>0</v>
      </c>
      <c r="AC22" s="2">
        <v>0</v>
      </c>
      <c r="AD22" s="7">
        <f>VLOOKUP(P22,Weights!$A:$B,2,0)*AC22</f>
        <v>0</v>
      </c>
      <c r="AE22">
        <f t="shared" ca="1" si="11"/>
        <v>0</v>
      </c>
      <c r="AF22" t="str">
        <f t="shared" si="13"/>
        <v>Cincinnati</v>
      </c>
      <c r="AG22" t="str">
        <f t="shared" ca="1" si="14"/>
        <v>Cincinnati</v>
      </c>
    </row>
    <row r="23" spans="1:33" x14ac:dyDescent="0.25">
      <c r="A23" t="s">
        <v>3127</v>
      </c>
      <c r="B23" s="9">
        <f t="shared" ca="1" si="12"/>
        <v>14.048466806451612</v>
      </c>
      <c r="C23" s="2">
        <v>14.145241</v>
      </c>
      <c r="D23">
        <f t="shared" si="0"/>
        <v>22</v>
      </c>
      <c r="E23" s="9">
        <f t="shared" si="1"/>
        <v>21</v>
      </c>
      <c r="F23" s="9">
        <f t="shared" ca="1" si="2"/>
        <v>23</v>
      </c>
      <c r="G23" s="9">
        <f t="shared" si="3"/>
        <v>32</v>
      </c>
      <c r="H23" s="9">
        <f t="shared" si="4"/>
        <v>0.65625</v>
      </c>
      <c r="I23" s="9">
        <f t="shared" ca="1" si="5"/>
        <v>0.74193548387096775</v>
      </c>
      <c r="J23" s="9">
        <f t="shared" ca="1" si="6"/>
        <v>-9.6774193548387122E-2</v>
      </c>
      <c r="O23" t="s">
        <v>3197</v>
      </c>
      <c r="P23" s="6">
        <v>41957</v>
      </c>
      <c r="Q23" t="s">
        <v>3073</v>
      </c>
      <c r="R23" t="s">
        <v>3220</v>
      </c>
      <c r="S23" t="s">
        <v>3721</v>
      </c>
      <c r="T23">
        <v>86</v>
      </c>
      <c r="U23">
        <v>41</v>
      </c>
      <c r="W23" t="s">
        <v>115</v>
      </c>
      <c r="X23">
        <v>1</v>
      </c>
      <c r="Y23">
        <f t="shared" si="7"/>
        <v>45</v>
      </c>
      <c r="Z23">
        <f t="shared" ca="1" si="8"/>
        <v>29.000000500000002</v>
      </c>
      <c r="AA23">
        <f t="shared" ca="1" si="9"/>
        <v>15.999999499999998</v>
      </c>
      <c r="AB23">
        <f t="shared" ca="1" si="10"/>
        <v>-15.999999499999998</v>
      </c>
      <c r="AC23" s="2">
        <v>16</v>
      </c>
      <c r="AD23" s="7">
        <f>VLOOKUP(P23,Weights!$A:$B,2,0)*AC23</f>
        <v>16</v>
      </c>
      <c r="AE23">
        <f t="shared" ca="1" si="11"/>
        <v>255.99998400000018</v>
      </c>
      <c r="AF23" t="str">
        <f t="shared" si="13"/>
        <v>Clemson</v>
      </c>
      <c r="AG23" t="str">
        <f t="shared" ca="1" si="14"/>
        <v>Clemson</v>
      </c>
    </row>
    <row r="24" spans="1:33" x14ac:dyDescent="0.25">
      <c r="A24" t="s">
        <v>3246</v>
      </c>
      <c r="B24" s="9">
        <f t="shared" ca="1" si="12"/>
        <v>13.895241</v>
      </c>
      <c r="C24" s="2">
        <v>13.895241</v>
      </c>
      <c r="D24">
        <f t="shared" si="0"/>
        <v>25</v>
      </c>
      <c r="E24" s="9">
        <f t="shared" si="1"/>
        <v>18</v>
      </c>
      <c r="F24" s="9">
        <f t="shared" ca="1" si="2"/>
        <v>17</v>
      </c>
      <c r="G24" s="9">
        <f t="shared" si="3"/>
        <v>31</v>
      </c>
      <c r="H24" s="9">
        <f t="shared" si="4"/>
        <v>0.58064516129032262</v>
      </c>
      <c r="I24" s="9">
        <f t="shared" ca="1" si="5"/>
        <v>0.56666666666666665</v>
      </c>
      <c r="J24" s="9">
        <f t="shared" ca="1" si="6"/>
        <v>0</v>
      </c>
      <c r="O24" t="s">
        <v>3308</v>
      </c>
      <c r="P24" s="6">
        <v>41957</v>
      </c>
      <c r="Q24" t="s">
        <v>3073</v>
      </c>
      <c r="R24" t="s">
        <v>3718</v>
      </c>
      <c r="S24" t="s">
        <v>3721</v>
      </c>
      <c r="T24">
        <v>79</v>
      </c>
      <c r="U24">
        <v>36</v>
      </c>
      <c r="W24" t="s">
        <v>115</v>
      </c>
      <c r="X24">
        <v>1</v>
      </c>
      <c r="Y24">
        <f t="shared" si="7"/>
        <v>43</v>
      </c>
      <c r="Z24">
        <f t="shared" ca="1" si="8"/>
        <v>36.125000499999999</v>
      </c>
      <c r="AA24">
        <f t="shared" ca="1" si="9"/>
        <v>6.8749995000000013</v>
      </c>
      <c r="AB24">
        <f t="shared" ca="1" si="10"/>
        <v>-6.8749995000000013</v>
      </c>
      <c r="AC24" s="2">
        <v>6.875</v>
      </c>
      <c r="AD24" s="7">
        <f>VLOOKUP(P24,Weights!$A:$B,2,0)*AC24</f>
        <v>6.875</v>
      </c>
      <c r="AE24">
        <f t="shared" ca="1" si="11"/>
        <v>47.265618125000266</v>
      </c>
      <c r="AF24" t="str">
        <f t="shared" si="13"/>
        <v>Coastal Carolina</v>
      </c>
      <c r="AG24" t="str">
        <f t="shared" ca="1" si="14"/>
        <v>Coastal Carolina</v>
      </c>
    </row>
    <row r="25" spans="1:33" x14ac:dyDescent="0.25">
      <c r="A25" t="s">
        <v>3210</v>
      </c>
      <c r="B25" s="9">
        <f t="shared" ca="1" si="12"/>
        <v>13.868725848484848</v>
      </c>
      <c r="C25" s="2">
        <v>14.020241</v>
      </c>
      <c r="D25">
        <f t="shared" si="0"/>
        <v>23</v>
      </c>
      <c r="E25" s="9">
        <f t="shared" si="1"/>
        <v>21</v>
      </c>
      <c r="F25" s="9">
        <f t="shared" ca="1" si="2"/>
        <v>25</v>
      </c>
      <c r="G25" s="9">
        <f t="shared" si="3"/>
        <v>34</v>
      </c>
      <c r="H25" s="9">
        <f t="shared" si="4"/>
        <v>0.61764705882352944</v>
      </c>
      <c r="I25" s="9">
        <f t="shared" ca="1" si="5"/>
        <v>0.75757575757575757</v>
      </c>
      <c r="J25" s="9">
        <f t="shared" ca="1" si="6"/>
        <v>-0.15151515151515149</v>
      </c>
      <c r="O25" t="s">
        <v>3231</v>
      </c>
      <c r="P25" s="6">
        <v>41957</v>
      </c>
      <c r="Q25" t="s">
        <v>3073</v>
      </c>
      <c r="R25" t="s">
        <v>3181</v>
      </c>
      <c r="S25" t="s">
        <v>3721</v>
      </c>
      <c r="T25">
        <v>65</v>
      </c>
      <c r="U25">
        <v>48</v>
      </c>
      <c r="W25" t="s">
        <v>115</v>
      </c>
      <c r="X25">
        <v>1</v>
      </c>
      <c r="Y25">
        <f t="shared" si="7"/>
        <v>17</v>
      </c>
      <c r="Z25">
        <f t="shared" ca="1" si="8"/>
        <v>14.875</v>
      </c>
      <c r="AA25">
        <f t="shared" ca="1" si="9"/>
        <v>2.125</v>
      </c>
      <c r="AB25">
        <f t="shared" ca="1" si="10"/>
        <v>-2.125</v>
      </c>
      <c r="AC25" s="2">
        <v>2.125</v>
      </c>
      <c r="AD25" s="7">
        <f>VLOOKUP(P25,Weights!$A:$B,2,0)*AC25</f>
        <v>2.125</v>
      </c>
      <c r="AE25">
        <f t="shared" ca="1" si="11"/>
        <v>4.515625</v>
      </c>
      <c r="AF25" t="str">
        <f t="shared" si="13"/>
        <v>Colorado</v>
      </c>
      <c r="AG25" t="str">
        <f t="shared" ca="1" si="14"/>
        <v>Colorado</v>
      </c>
    </row>
    <row r="26" spans="1:33" x14ac:dyDescent="0.25">
      <c r="A26" t="s">
        <v>3075</v>
      </c>
      <c r="B26" s="9">
        <f t="shared" ca="1" si="12"/>
        <v>13.83463493939394</v>
      </c>
      <c r="C26" s="2">
        <v>13.895241</v>
      </c>
      <c r="D26">
        <f t="shared" si="0"/>
        <v>25</v>
      </c>
      <c r="E26" s="9">
        <f t="shared" si="1"/>
        <v>22</v>
      </c>
      <c r="F26" s="9">
        <f t="shared" ca="1" si="2"/>
        <v>23</v>
      </c>
      <c r="G26" s="9">
        <f t="shared" si="3"/>
        <v>34</v>
      </c>
      <c r="H26" s="9">
        <f t="shared" si="4"/>
        <v>0.6470588235294118</v>
      </c>
      <c r="I26" s="9">
        <f t="shared" ca="1" si="5"/>
        <v>0.69696969696969702</v>
      </c>
      <c r="J26" s="9">
        <f t="shared" ca="1" si="6"/>
        <v>-6.0606060606060663E-2</v>
      </c>
      <c r="O26" t="s">
        <v>3136</v>
      </c>
      <c r="P26" s="6">
        <v>41957</v>
      </c>
      <c r="Q26" t="s">
        <v>3073</v>
      </c>
      <c r="R26" t="s">
        <v>3106</v>
      </c>
      <c r="S26" t="s">
        <v>3721</v>
      </c>
      <c r="T26">
        <v>66</v>
      </c>
      <c r="U26">
        <v>53</v>
      </c>
      <c r="W26" t="s">
        <v>115</v>
      </c>
      <c r="X26">
        <v>1</v>
      </c>
      <c r="Y26">
        <f t="shared" si="7"/>
        <v>13</v>
      </c>
      <c r="Z26">
        <f t="shared" ca="1" si="8"/>
        <v>13</v>
      </c>
      <c r="AA26">
        <f t="shared" ca="1" si="9"/>
        <v>0</v>
      </c>
      <c r="AB26">
        <f t="shared" ca="1" si="10"/>
        <v>0</v>
      </c>
      <c r="AC26" s="2">
        <v>0</v>
      </c>
      <c r="AD26" s="7">
        <f>VLOOKUP(P26,Weights!$A:$B,2,0)*AC26</f>
        <v>0</v>
      </c>
      <c r="AE26">
        <f t="shared" ca="1" si="11"/>
        <v>0</v>
      </c>
      <c r="AF26" t="str">
        <f t="shared" si="13"/>
        <v>Connecticut</v>
      </c>
      <c r="AG26" t="str">
        <f t="shared" ca="1" si="14"/>
        <v>Connecticut</v>
      </c>
    </row>
    <row r="27" spans="1:33" x14ac:dyDescent="0.25">
      <c r="A27" t="s">
        <v>3206</v>
      </c>
      <c r="B27" s="9">
        <f t="shared" ca="1" si="12"/>
        <v>13.832741</v>
      </c>
      <c r="C27" s="2">
        <v>14.020241</v>
      </c>
      <c r="D27">
        <f t="shared" si="0"/>
        <v>23</v>
      </c>
      <c r="E27" s="9">
        <f t="shared" si="1"/>
        <v>21</v>
      </c>
      <c r="F27" s="9">
        <f t="shared" ca="1" si="2"/>
        <v>26</v>
      </c>
      <c r="G27" s="9">
        <f t="shared" si="3"/>
        <v>33</v>
      </c>
      <c r="H27" s="9">
        <f t="shared" si="4"/>
        <v>0.63636363636363635</v>
      </c>
      <c r="I27" s="9">
        <f t="shared" ca="1" si="5"/>
        <v>0.8125</v>
      </c>
      <c r="J27" s="9">
        <f t="shared" ca="1" si="6"/>
        <v>-0.1875</v>
      </c>
      <c r="O27" t="s">
        <v>3252</v>
      </c>
      <c r="P27" s="6">
        <v>41957</v>
      </c>
      <c r="Q27" t="s">
        <v>3073</v>
      </c>
      <c r="R27" t="s">
        <v>3314</v>
      </c>
      <c r="S27" t="s">
        <v>3721</v>
      </c>
      <c r="T27">
        <v>104</v>
      </c>
      <c r="U27">
        <v>77</v>
      </c>
      <c r="W27" t="s">
        <v>115</v>
      </c>
      <c r="X27">
        <v>1</v>
      </c>
      <c r="Y27">
        <f t="shared" si="7"/>
        <v>27</v>
      </c>
      <c r="Z27">
        <f t="shared" ca="1" si="8"/>
        <v>28.125000500000002</v>
      </c>
      <c r="AA27">
        <f t="shared" ca="1" si="9"/>
        <v>-1.1250005000000023</v>
      </c>
      <c r="AB27">
        <f t="shared" ca="1" si="10"/>
        <v>1.1250005000000023</v>
      </c>
      <c r="AC27" s="2">
        <v>1.125</v>
      </c>
      <c r="AD27" s="7">
        <f>VLOOKUP(P27,Weights!$A:$B,2,0)*AC27</f>
        <v>1.125</v>
      </c>
      <c r="AE27">
        <f t="shared" ca="1" si="11"/>
        <v>1.2656261250002552</v>
      </c>
      <c r="AF27" t="str">
        <f t="shared" si="13"/>
        <v>Creighton</v>
      </c>
      <c r="AG27" t="str">
        <f t="shared" ca="1" si="14"/>
        <v>Creighton</v>
      </c>
    </row>
    <row r="28" spans="1:33" x14ac:dyDescent="0.25">
      <c r="A28" t="s">
        <v>3135</v>
      </c>
      <c r="B28" s="9">
        <f t="shared" ca="1" si="12"/>
        <v>13.582741</v>
      </c>
      <c r="C28" s="2">
        <v>13.645241</v>
      </c>
      <c r="D28">
        <f t="shared" si="0"/>
        <v>27</v>
      </c>
      <c r="E28" s="9">
        <f t="shared" si="1"/>
        <v>20</v>
      </c>
      <c r="F28" s="9">
        <f t="shared" ca="1" si="2"/>
        <v>21</v>
      </c>
      <c r="G28" s="9">
        <f t="shared" si="3"/>
        <v>33</v>
      </c>
      <c r="H28" s="9">
        <f t="shared" si="4"/>
        <v>0.60606060606060608</v>
      </c>
      <c r="I28" s="9">
        <f t="shared" ca="1" si="5"/>
        <v>0.65625</v>
      </c>
      <c r="J28" s="9">
        <f t="shared" ca="1" si="6"/>
        <v>-6.25E-2</v>
      </c>
      <c r="O28" t="s">
        <v>3176</v>
      </c>
      <c r="P28" s="6">
        <v>41957</v>
      </c>
      <c r="Q28" t="s">
        <v>3073</v>
      </c>
      <c r="R28" t="s">
        <v>3400</v>
      </c>
      <c r="S28" t="s">
        <v>3721</v>
      </c>
      <c r="T28">
        <v>76</v>
      </c>
      <c r="U28">
        <v>52</v>
      </c>
      <c r="W28" t="s">
        <v>115</v>
      </c>
      <c r="X28">
        <v>1</v>
      </c>
      <c r="Y28">
        <f t="shared" si="7"/>
        <v>24</v>
      </c>
      <c r="Z28">
        <f t="shared" ca="1" si="8"/>
        <v>24.250000499999999</v>
      </c>
      <c r="AA28">
        <f t="shared" ca="1" si="9"/>
        <v>-0.25000049999999874</v>
      </c>
      <c r="AB28">
        <f t="shared" ca="1" si="10"/>
        <v>0.25000049999999874</v>
      </c>
      <c r="AC28" s="2">
        <v>0.25</v>
      </c>
      <c r="AD28" s="7">
        <f>VLOOKUP(P28,Weights!$A:$B,2,0)*AC28</f>
        <v>0.25</v>
      </c>
      <c r="AE28">
        <f t="shared" ca="1" si="11"/>
        <v>6.2500250000249363E-2</v>
      </c>
      <c r="AF28" t="str">
        <f t="shared" si="13"/>
        <v>Dayton</v>
      </c>
      <c r="AG28" t="str">
        <f t="shared" ca="1" si="14"/>
        <v>Dayton</v>
      </c>
    </row>
    <row r="29" spans="1:33" x14ac:dyDescent="0.25">
      <c r="A29" t="s">
        <v>3194</v>
      </c>
      <c r="B29" s="9">
        <f t="shared" ca="1" si="12"/>
        <v>13.243725848484848</v>
      </c>
      <c r="C29" s="2">
        <v>13.395241</v>
      </c>
      <c r="D29">
        <f t="shared" si="0"/>
        <v>28</v>
      </c>
      <c r="E29" s="9">
        <f t="shared" si="1"/>
        <v>22</v>
      </c>
      <c r="F29" s="9">
        <f t="shared" ca="1" si="2"/>
        <v>26</v>
      </c>
      <c r="G29" s="9">
        <f t="shared" si="3"/>
        <v>34</v>
      </c>
      <c r="H29" s="9">
        <f t="shared" si="4"/>
        <v>0.6470588235294118</v>
      </c>
      <c r="I29" s="9">
        <f t="shared" ca="1" si="5"/>
        <v>0.78787878787878785</v>
      </c>
      <c r="J29" s="9">
        <f t="shared" ca="1" si="6"/>
        <v>-0.15151515151515149</v>
      </c>
      <c r="O29" t="s">
        <v>3255</v>
      </c>
      <c r="P29" s="6">
        <v>41957</v>
      </c>
      <c r="Q29" t="s">
        <v>3073</v>
      </c>
      <c r="R29" t="s">
        <v>3162</v>
      </c>
      <c r="S29" t="s">
        <v>3721</v>
      </c>
      <c r="T29">
        <v>72</v>
      </c>
      <c r="U29">
        <v>71</v>
      </c>
      <c r="W29" t="s">
        <v>115</v>
      </c>
      <c r="X29">
        <v>1</v>
      </c>
      <c r="Y29">
        <f t="shared" si="7"/>
        <v>1</v>
      </c>
      <c r="Z29">
        <f t="shared" ca="1" si="8"/>
        <v>18</v>
      </c>
      <c r="AA29">
        <f t="shared" ca="1" si="9"/>
        <v>-17</v>
      </c>
      <c r="AB29">
        <f t="shared" ca="1" si="10"/>
        <v>17</v>
      </c>
      <c r="AC29" s="2">
        <v>17</v>
      </c>
      <c r="AD29" s="7">
        <f>VLOOKUP(P29,Weights!$A:$B,2,0)*AC29</f>
        <v>17</v>
      </c>
      <c r="AE29">
        <f t="shared" ca="1" si="11"/>
        <v>289</v>
      </c>
      <c r="AF29" t="str">
        <f t="shared" si="13"/>
        <v>DePaul</v>
      </c>
      <c r="AG29" t="str">
        <f t="shared" ca="1" si="14"/>
        <v>DePaul</v>
      </c>
    </row>
    <row r="30" spans="1:33" x14ac:dyDescent="0.25">
      <c r="A30" t="s">
        <v>3172</v>
      </c>
      <c r="B30" s="9">
        <f t="shared" ca="1" si="12"/>
        <v>13.141208741935484</v>
      </c>
      <c r="C30" s="2">
        <v>13.270241</v>
      </c>
      <c r="D30">
        <f t="shared" si="0"/>
        <v>29</v>
      </c>
      <c r="E30" s="9">
        <f t="shared" si="1"/>
        <v>24</v>
      </c>
      <c r="F30" s="9">
        <f t="shared" ca="1" si="2"/>
        <v>28</v>
      </c>
      <c r="G30" s="9">
        <f t="shared" si="3"/>
        <v>31</v>
      </c>
      <c r="H30" s="9">
        <f t="shared" si="4"/>
        <v>0.77419354838709675</v>
      </c>
      <c r="I30" s="9">
        <f t="shared" ca="1" si="5"/>
        <v>0.90322580645161288</v>
      </c>
      <c r="J30" s="9">
        <f t="shared" ca="1" si="6"/>
        <v>-0.12903225806451613</v>
      </c>
      <c r="O30" t="s">
        <v>3156</v>
      </c>
      <c r="P30" s="6">
        <v>41957</v>
      </c>
      <c r="Q30" t="s">
        <v>3073</v>
      </c>
      <c r="R30" t="s">
        <v>3718</v>
      </c>
      <c r="S30" t="s">
        <v>3721</v>
      </c>
      <c r="T30">
        <v>77</v>
      </c>
      <c r="U30">
        <v>54</v>
      </c>
      <c r="W30" t="s">
        <v>115</v>
      </c>
      <c r="X30">
        <v>1</v>
      </c>
      <c r="Y30">
        <f t="shared" si="7"/>
        <v>23</v>
      </c>
      <c r="Z30">
        <f t="shared" ca="1" si="8"/>
        <v>31.000000480000001</v>
      </c>
      <c r="AA30">
        <f t="shared" ca="1" si="9"/>
        <v>-8.0000004800000006</v>
      </c>
      <c r="AB30">
        <f t="shared" ca="1" si="10"/>
        <v>8.0000004800000006</v>
      </c>
      <c r="AC30" s="2">
        <v>8</v>
      </c>
      <c r="AD30" s="7">
        <f>VLOOKUP(P30,Weights!$A:$B,2,0)*AC30</f>
        <v>8</v>
      </c>
      <c r="AE30">
        <f t="shared" ca="1" si="11"/>
        <v>64.000007680000238</v>
      </c>
      <c r="AF30" t="str">
        <f t="shared" si="13"/>
        <v>Detroit</v>
      </c>
      <c r="AG30" t="str">
        <f t="shared" ca="1" si="14"/>
        <v>Detroit</v>
      </c>
    </row>
    <row r="31" spans="1:33" x14ac:dyDescent="0.25">
      <c r="A31" t="s">
        <v>3177</v>
      </c>
      <c r="B31" s="9">
        <f t="shared" ca="1" si="12"/>
        <v>13.051491</v>
      </c>
      <c r="C31" s="2">
        <v>12.895241</v>
      </c>
      <c r="D31">
        <f t="shared" si="0"/>
        <v>30</v>
      </c>
      <c r="E31" s="9">
        <f t="shared" si="1"/>
        <v>27</v>
      </c>
      <c r="F31" s="9">
        <f t="shared" ca="1" si="2"/>
        <v>21</v>
      </c>
      <c r="G31" s="9">
        <f t="shared" si="3"/>
        <v>33</v>
      </c>
      <c r="H31" s="9">
        <f t="shared" si="4"/>
        <v>0.81818181818181823</v>
      </c>
      <c r="I31" s="9">
        <f t="shared" ca="1" si="5"/>
        <v>0.65625</v>
      </c>
      <c r="J31" s="9">
        <f t="shared" ca="1" si="6"/>
        <v>0.15625</v>
      </c>
      <c r="O31" t="s">
        <v>3704</v>
      </c>
      <c r="P31" s="6">
        <v>41957</v>
      </c>
      <c r="Q31" t="s">
        <v>3073</v>
      </c>
      <c r="R31" t="s">
        <v>3303</v>
      </c>
      <c r="S31" t="s">
        <v>3721</v>
      </c>
      <c r="T31">
        <v>113</v>
      </c>
      <c r="U31">
        <v>44</v>
      </c>
      <c r="W31" t="s">
        <v>115</v>
      </c>
      <c r="X31">
        <v>1</v>
      </c>
      <c r="Y31">
        <f t="shared" si="7"/>
        <v>69</v>
      </c>
      <c r="Z31">
        <f t="shared" ca="1" si="8"/>
        <v>41.25</v>
      </c>
      <c r="AA31">
        <f t="shared" ca="1" si="9"/>
        <v>27.75</v>
      </c>
      <c r="AB31">
        <f t="shared" ca="1" si="10"/>
        <v>-27.75</v>
      </c>
      <c r="AC31" s="2">
        <v>27.75</v>
      </c>
      <c r="AD31" s="7">
        <f>VLOOKUP(P31,Weights!$A:$B,2,0)*AC31</f>
        <v>27.75</v>
      </c>
      <c r="AE31">
        <f t="shared" ca="1" si="11"/>
        <v>770.0625</v>
      </c>
      <c r="AF31" t="str">
        <f t="shared" si="13"/>
        <v>Duke</v>
      </c>
      <c r="AG31" t="str">
        <f t="shared" ca="1" si="14"/>
        <v>Duke</v>
      </c>
    </row>
    <row r="32" spans="1:33" x14ac:dyDescent="0.25">
      <c r="A32" t="s">
        <v>3249</v>
      </c>
      <c r="B32" s="9">
        <f t="shared" ca="1" si="12"/>
        <v>12.709757129032258</v>
      </c>
      <c r="C32" s="2">
        <v>12.645241</v>
      </c>
      <c r="D32">
        <f t="shared" si="0"/>
        <v>31</v>
      </c>
      <c r="E32" s="9">
        <f t="shared" si="1"/>
        <v>21</v>
      </c>
      <c r="F32" s="9">
        <f t="shared" ca="1" si="2"/>
        <v>19</v>
      </c>
      <c r="G32" s="9">
        <f t="shared" si="3"/>
        <v>31</v>
      </c>
      <c r="H32" s="9">
        <f t="shared" si="4"/>
        <v>0.67741935483870963</v>
      </c>
      <c r="I32" s="9">
        <f t="shared" ca="1" si="5"/>
        <v>0.61290322580645162</v>
      </c>
      <c r="J32" s="9">
        <f t="shared" ca="1" si="6"/>
        <v>6.4516129032258007E-2</v>
      </c>
      <c r="O32" t="s">
        <v>3139</v>
      </c>
      <c r="P32" s="6">
        <v>41957</v>
      </c>
      <c r="Q32" t="s">
        <v>3073</v>
      </c>
      <c r="R32" t="s">
        <v>3718</v>
      </c>
      <c r="S32" t="s">
        <v>3721</v>
      </c>
      <c r="T32">
        <v>99</v>
      </c>
      <c r="U32">
        <v>81</v>
      </c>
      <c r="W32" t="s">
        <v>115</v>
      </c>
      <c r="X32">
        <v>1</v>
      </c>
      <c r="Y32">
        <f t="shared" si="7"/>
        <v>18</v>
      </c>
      <c r="Z32">
        <f t="shared" ca="1" si="8"/>
        <v>28.375000500000002</v>
      </c>
      <c r="AA32">
        <f t="shared" ca="1" si="9"/>
        <v>-10.375000500000002</v>
      </c>
      <c r="AB32">
        <f t="shared" ca="1" si="10"/>
        <v>10.375000500000002</v>
      </c>
      <c r="AC32" s="2">
        <v>10.375</v>
      </c>
      <c r="AD32" s="7">
        <f>VLOOKUP(P32,Weights!$A:$B,2,0)*AC32</f>
        <v>10.375</v>
      </c>
      <c r="AE32">
        <f t="shared" ca="1" si="11"/>
        <v>107.6406353750003</v>
      </c>
      <c r="AF32" t="str">
        <f t="shared" si="13"/>
        <v>East Carolina</v>
      </c>
      <c r="AG32" t="str">
        <f t="shared" ca="1" si="14"/>
        <v>East Carolina</v>
      </c>
    </row>
    <row r="33" spans="1:33" x14ac:dyDescent="0.25">
      <c r="A33" t="s">
        <v>3124</v>
      </c>
      <c r="B33" s="9">
        <f t="shared" ca="1" si="12"/>
        <v>12.238991</v>
      </c>
      <c r="C33" s="2">
        <v>12.395241</v>
      </c>
      <c r="D33">
        <f t="shared" si="0"/>
        <v>32</v>
      </c>
      <c r="E33" s="9">
        <f t="shared" si="1"/>
        <v>18</v>
      </c>
      <c r="F33" s="9">
        <f t="shared" ca="1" si="2"/>
        <v>23</v>
      </c>
      <c r="G33" s="9">
        <f t="shared" si="3"/>
        <v>33</v>
      </c>
      <c r="H33" s="9">
        <f t="shared" si="4"/>
        <v>0.54545454545454541</v>
      </c>
      <c r="I33" s="9">
        <f t="shared" ca="1" si="5"/>
        <v>0.71875</v>
      </c>
      <c r="J33" s="9">
        <f t="shared" ca="1" si="6"/>
        <v>-0.15625</v>
      </c>
      <c r="O33" t="s">
        <v>3377</v>
      </c>
      <c r="P33" s="6">
        <v>41957</v>
      </c>
      <c r="Q33" t="s">
        <v>3073</v>
      </c>
      <c r="R33" t="s">
        <v>3321</v>
      </c>
      <c r="S33" t="s">
        <v>3721</v>
      </c>
      <c r="T33">
        <v>76</v>
      </c>
      <c r="U33">
        <v>53</v>
      </c>
      <c r="W33" t="s">
        <v>115</v>
      </c>
      <c r="X33">
        <v>1</v>
      </c>
      <c r="Y33">
        <f t="shared" si="7"/>
        <v>23</v>
      </c>
      <c r="Z33">
        <f t="shared" ca="1" si="8"/>
        <v>14.875000480000001</v>
      </c>
      <c r="AA33">
        <f t="shared" ca="1" si="9"/>
        <v>8.1249995199999994</v>
      </c>
      <c r="AB33">
        <f t="shared" ca="1" si="10"/>
        <v>-8.1249995199999994</v>
      </c>
      <c r="AC33" s="2">
        <v>8.125</v>
      </c>
      <c r="AD33" s="7">
        <f>VLOOKUP(P33,Weights!$A:$B,2,0)*AC33</f>
        <v>8.125</v>
      </c>
      <c r="AE33">
        <f t="shared" ca="1" si="11"/>
        <v>66.015617200000221</v>
      </c>
      <c r="AF33" t="str">
        <f t="shared" si="13"/>
        <v>Eastern Kentucky</v>
      </c>
      <c r="AG33" t="str">
        <f t="shared" ca="1" si="14"/>
        <v>Eastern Kentucky</v>
      </c>
    </row>
    <row r="34" spans="1:33" x14ac:dyDescent="0.25">
      <c r="A34" t="s">
        <v>3282</v>
      </c>
      <c r="B34" s="9">
        <f t="shared" ca="1" si="12"/>
        <v>12.173466806451614</v>
      </c>
      <c r="C34" s="2">
        <v>12.270241</v>
      </c>
      <c r="D34">
        <f t="shared" si="0"/>
        <v>33</v>
      </c>
      <c r="E34" s="9">
        <f t="shared" si="1"/>
        <v>20</v>
      </c>
      <c r="F34" s="9">
        <f t="shared" ca="1" si="2"/>
        <v>21</v>
      </c>
      <c r="G34" s="9">
        <f t="shared" si="3"/>
        <v>33</v>
      </c>
      <c r="H34" s="9">
        <f t="shared" si="4"/>
        <v>0.60606060606060608</v>
      </c>
      <c r="I34" s="9">
        <f t="shared" ca="1" si="5"/>
        <v>0.67741935483870963</v>
      </c>
      <c r="J34" s="9">
        <f t="shared" ca="1" si="6"/>
        <v>-9.6774193548387011E-2</v>
      </c>
      <c r="O34" t="s">
        <v>3315</v>
      </c>
      <c r="P34" s="6">
        <v>41957</v>
      </c>
      <c r="Q34" t="s">
        <v>3073</v>
      </c>
      <c r="R34" t="s">
        <v>3718</v>
      </c>
      <c r="S34" t="s">
        <v>3721</v>
      </c>
      <c r="T34">
        <v>64</v>
      </c>
      <c r="U34">
        <v>52</v>
      </c>
      <c r="W34" t="s">
        <v>115</v>
      </c>
      <c r="X34">
        <v>1</v>
      </c>
      <c r="Y34">
        <f t="shared" si="7"/>
        <v>12</v>
      </c>
      <c r="Z34">
        <f t="shared" ca="1" si="8"/>
        <v>31.875000477</v>
      </c>
      <c r="AA34">
        <f t="shared" ca="1" si="9"/>
        <v>-19.875000477</v>
      </c>
      <c r="AB34">
        <f t="shared" ca="1" si="10"/>
        <v>19.875000477</v>
      </c>
      <c r="AC34" s="2">
        <v>19.875</v>
      </c>
      <c r="AD34" s="7">
        <f>VLOOKUP(P34,Weights!$A:$B,2,0)*AC34</f>
        <v>19.875</v>
      </c>
      <c r="AE34">
        <f t="shared" ca="1" si="11"/>
        <v>395.01564396075025</v>
      </c>
      <c r="AF34" t="str">
        <f t="shared" si="13"/>
        <v>Eastern Michigan</v>
      </c>
      <c r="AG34" t="str">
        <f t="shared" ca="1" si="14"/>
        <v>Eastern Michigan</v>
      </c>
    </row>
    <row r="35" spans="1:33" x14ac:dyDescent="0.25">
      <c r="A35" t="s">
        <v>3170</v>
      </c>
      <c r="B35" s="9">
        <f t="shared" ca="1" si="12"/>
        <v>11.990829235294118</v>
      </c>
      <c r="C35" s="2">
        <v>12.020241</v>
      </c>
      <c r="D35">
        <f t="shared" si="0"/>
        <v>34</v>
      </c>
      <c r="E35" s="9">
        <f t="shared" si="1"/>
        <v>26</v>
      </c>
      <c r="F35" s="9">
        <f t="shared" ca="1" si="2"/>
        <v>27</v>
      </c>
      <c r="G35" s="9">
        <f t="shared" si="3"/>
        <v>34</v>
      </c>
      <c r="H35" s="9">
        <f t="shared" si="4"/>
        <v>0.76470588235294112</v>
      </c>
      <c r="I35" s="9">
        <f t="shared" ca="1" si="5"/>
        <v>0.79411764705882348</v>
      </c>
      <c r="J35" s="9">
        <f t="shared" ca="1" si="6"/>
        <v>-2.9411764705882359E-2</v>
      </c>
      <c r="O35" t="s">
        <v>3236</v>
      </c>
      <c r="P35" s="6">
        <v>41957</v>
      </c>
      <c r="Q35" t="s">
        <v>3073</v>
      </c>
      <c r="R35" t="s">
        <v>3409</v>
      </c>
      <c r="S35" t="s">
        <v>3721</v>
      </c>
      <c r="T35">
        <v>86</v>
      </c>
      <c r="U35">
        <v>62</v>
      </c>
      <c r="W35" t="s">
        <v>115</v>
      </c>
      <c r="X35">
        <v>1</v>
      </c>
      <c r="Y35">
        <f t="shared" si="7"/>
        <v>24</v>
      </c>
      <c r="Z35">
        <f t="shared" ca="1" si="8"/>
        <v>8.875</v>
      </c>
      <c r="AA35">
        <f t="shared" ca="1" si="9"/>
        <v>15.125</v>
      </c>
      <c r="AB35">
        <f t="shared" ca="1" si="10"/>
        <v>-15.125</v>
      </c>
      <c r="AC35" s="2">
        <v>15.125</v>
      </c>
      <c r="AD35" s="7">
        <f>VLOOKUP(P35,Weights!$A:$B,2,0)*AC35</f>
        <v>15.125</v>
      </c>
      <c r="AE35">
        <f t="shared" ca="1" si="11"/>
        <v>228.765625</v>
      </c>
      <c r="AF35" t="str">
        <f t="shared" si="13"/>
        <v>Eastern Washington</v>
      </c>
      <c r="AG35" t="str">
        <f t="shared" ca="1" si="14"/>
        <v>Eastern Washington</v>
      </c>
    </row>
    <row r="36" spans="1:33" x14ac:dyDescent="0.25">
      <c r="A36" t="s">
        <v>3201</v>
      </c>
      <c r="B36" s="9">
        <f t="shared" ca="1" si="12"/>
        <v>11.959757129032258</v>
      </c>
      <c r="C36" s="2">
        <v>11.895241</v>
      </c>
      <c r="D36">
        <f t="shared" si="0"/>
        <v>36</v>
      </c>
      <c r="E36" s="9">
        <f t="shared" si="1"/>
        <v>21</v>
      </c>
      <c r="F36" s="9">
        <f t="shared" ca="1" si="2"/>
        <v>18</v>
      </c>
      <c r="G36" s="9">
        <f t="shared" si="3"/>
        <v>32</v>
      </c>
      <c r="H36" s="9">
        <f t="shared" si="4"/>
        <v>0.65625</v>
      </c>
      <c r="I36" s="9">
        <f t="shared" ca="1" si="5"/>
        <v>0.58064516129032262</v>
      </c>
      <c r="J36" s="9">
        <f t="shared" ca="1" si="6"/>
        <v>6.4516129032258007E-2</v>
      </c>
      <c r="O36" t="s">
        <v>3345</v>
      </c>
      <c r="P36" s="6">
        <v>41957</v>
      </c>
      <c r="Q36" t="s">
        <v>3073</v>
      </c>
      <c r="R36" t="s">
        <v>3147</v>
      </c>
      <c r="S36" t="s">
        <v>3721</v>
      </c>
      <c r="T36">
        <v>64</v>
      </c>
      <c r="U36">
        <v>58</v>
      </c>
      <c r="W36" t="s">
        <v>115</v>
      </c>
      <c r="X36">
        <v>1</v>
      </c>
      <c r="Y36">
        <f t="shared" si="7"/>
        <v>6</v>
      </c>
      <c r="Z36">
        <f t="shared" ca="1" si="8"/>
        <v>6</v>
      </c>
      <c r="AA36">
        <f t="shared" ca="1" si="9"/>
        <v>0</v>
      </c>
      <c r="AB36">
        <f t="shared" ca="1" si="10"/>
        <v>0</v>
      </c>
      <c r="AC36" s="2">
        <v>0</v>
      </c>
      <c r="AD36" s="7">
        <f>VLOOKUP(P36,Weights!$A:$B,2,0)*AC36</f>
        <v>0</v>
      </c>
      <c r="AE36">
        <f t="shared" ca="1" si="11"/>
        <v>0</v>
      </c>
      <c r="AF36" t="str">
        <f t="shared" si="13"/>
        <v>Elon</v>
      </c>
      <c r="AG36" t="str">
        <f t="shared" ca="1" si="14"/>
        <v>Elon</v>
      </c>
    </row>
    <row r="37" spans="1:33" x14ac:dyDescent="0.25">
      <c r="A37" t="s">
        <v>3184</v>
      </c>
      <c r="B37" s="9">
        <f t="shared" ca="1" si="12"/>
        <v>11.929331909090909</v>
      </c>
      <c r="C37" s="2">
        <v>12.020241</v>
      </c>
      <c r="D37">
        <f t="shared" si="0"/>
        <v>34</v>
      </c>
      <c r="E37" s="9">
        <f t="shared" si="1"/>
        <v>24</v>
      </c>
      <c r="F37" s="9">
        <f t="shared" ca="1" si="2"/>
        <v>27</v>
      </c>
      <c r="G37" s="9">
        <f t="shared" si="3"/>
        <v>33</v>
      </c>
      <c r="H37" s="9">
        <f t="shared" si="4"/>
        <v>0.72727272727272729</v>
      </c>
      <c r="I37" s="9">
        <f t="shared" ca="1" si="5"/>
        <v>0.81818181818181823</v>
      </c>
      <c r="J37" s="9">
        <f t="shared" ca="1" si="6"/>
        <v>-9.0909090909090939E-2</v>
      </c>
      <c r="O37" t="s">
        <v>3382</v>
      </c>
      <c r="P37" s="6">
        <v>41957</v>
      </c>
      <c r="Q37" t="s">
        <v>3074</v>
      </c>
      <c r="R37" t="s">
        <v>3128</v>
      </c>
      <c r="S37" t="s">
        <v>3721</v>
      </c>
      <c r="T37">
        <v>71</v>
      </c>
      <c r="U37">
        <v>63</v>
      </c>
      <c r="W37" t="s">
        <v>115</v>
      </c>
      <c r="X37">
        <v>1</v>
      </c>
      <c r="Y37">
        <f t="shared" si="7"/>
        <v>8</v>
      </c>
      <c r="Z37">
        <f t="shared" ca="1" si="8"/>
        <v>4.2500004999999987</v>
      </c>
      <c r="AA37">
        <f t="shared" ca="1" si="9"/>
        <v>3.7499995000000013</v>
      </c>
      <c r="AB37">
        <f t="shared" ca="1" si="10"/>
        <v>-3.7499995000000013</v>
      </c>
      <c r="AC37" s="2">
        <v>3.75</v>
      </c>
      <c r="AD37" s="7">
        <f>VLOOKUP(P37,Weights!$A:$B,2,0)*AC37</f>
        <v>3.75</v>
      </c>
      <c r="AE37">
        <f t="shared" ca="1" si="11"/>
        <v>14.06249625000026</v>
      </c>
      <c r="AF37" t="str">
        <f t="shared" si="13"/>
        <v>Fairfield</v>
      </c>
      <c r="AG37" t="str">
        <f t="shared" ca="1" si="14"/>
        <v>Fairfield</v>
      </c>
    </row>
    <row r="38" spans="1:33" x14ac:dyDescent="0.25">
      <c r="A38" t="s">
        <v>3180</v>
      </c>
      <c r="B38" s="9">
        <f t="shared" ca="1" si="12"/>
        <v>11.652593941176471</v>
      </c>
      <c r="C38" s="2">
        <v>11.770241</v>
      </c>
      <c r="D38">
        <f t="shared" si="0"/>
        <v>37</v>
      </c>
      <c r="E38" s="9">
        <f t="shared" si="1"/>
        <v>26</v>
      </c>
      <c r="F38" s="9">
        <f t="shared" ca="1" si="2"/>
        <v>29</v>
      </c>
      <c r="G38" s="9">
        <f t="shared" si="3"/>
        <v>35</v>
      </c>
      <c r="H38" s="9">
        <f t="shared" si="4"/>
        <v>0.74285714285714288</v>
      </c>
      <c r="I38" s="9">
        <f t="shared" ca="1" si="5"/>
        <v>0.8529411764705882</v>
      </c>
      <c r="J38" s="9">
        <f t="shared" ca="1" si="6"/>
        <v>-0.11764705882352933</v>
      </c>
      <c r="O38" t="s">
        <v>3144</v>
      </c>
      <c r="P38" s="6">
        <v>41957</v>
      </c>
      <c r="Q38" t="s">
        <v>3073</v>
      </c>
      <c r="R38" t="s">
        <v>3344</v>
      </c>
      <c r="S38" t="s">
        <v>3721</v>
      </c>
      <c r="T38">
        <v>68</v>
      </c>
      <c r="U38">
        <v>45</v>
      </c>
      <c r="W38" t="s">
        <v>115</v>
      </c>
      <c r="X38">
        <v>1</v>
      </c>
      <c r="Y38">
        <f t="shared" si="7"/>
        <v>23</v>
      </c>
      <c r="Z38">
        <f t="shared" ca="1" si="8"/>
        <v>7.9999999999999991</v>
      </c>
      <c r="AA38">
        <f t="shared" ca="1" si="9"/>
        <v>15</v>
      </c>
      <c r="AB38">
        <f t="shared" ca="1" si="10"/>
        <v>-15</v>
      </c>
      <c r="AC38" s="2">
        <v>15</v>
      </c>
      <c r="AD38" s="7">
        <f>VLOOKUP(P38,Weights!$A:$B,2,0)*AC38</f>
        <v>15</v>
      </c>
      <c r="AE38">
        <f t="shared" ca="1" si="11"/>
        <v>225</v>
      </c>
      <c r="AF38" t="str">
        <f t="shared" si="13"/>
        <v>Florida</v>
      </c>
      <c r="AG38" t="str">
        <f t="shared" ca="1" si="14"/>
        <v>Florida</v>
      </c>
    </row>
    <row r="39" spans="1:33" x14ac:dyDescent="0.25">
      <c r="A39" t="s">
        <v>3111</v>
      </c>
      <c r="B39" s="9">
        <f t="shared" ca="1" si="12"/>
        <v>11.112982935483871</v>
      </c>
      <c r="C39" s="2">
        <v>11.145241</v>
      </c>
      <c r="D39">
        <f t="shared" si="0"/>
        <v>38</v>
      </c>
      <c r="E39" s="9">
        <f t="shared" si="1"/>
        <v>21</v>
      </c>
      <c r="F39" s="9">
        <f t="shared" ca="1" si="2"/>
        <v>22</v>
      </c>
      <c r="G39" s="9">
        <f t="shared" si="3"/>
        <v>32</v>
      </c>
      <c r="H39" s="9">
        <f t="shared" si="4"/>
        <v>0.65625</v>
      </c>
      <c r="I39" s="9">
        <f t="shared" ca="1" si="5"/>
        <v>0.70967741935483875</v>
      </c>
      <c r="J39" s="9">
        <f t="shared" ca="1" si="6"/>
        <v>-3.2258064516129115E-2</v>
      </c>
      <c r="O39" t="s">
        <v>3225</v>
      </c>
      <c r="P39" s="6">
        <v>41957</v>
      </c>
      <c r="Q39" t="s">
        <v>3073</v>
      </c>
      <c r="R39" t="s">
        <v>3718</v>
      </c>
      <c r="S39" t="s">
        <v>3721</v>
      </c>
      <c r="T39">
        <v>64</v>
      </c>
      <c r="U39">
        <v>42</v>
      </c>
      <c r="W39" t="s">
        <v>115</v>
      </c>
      <c r="X39">
        <v>1</v>
      </c>
      <c r="Y39">
        <f t="shared" si="7"/>
        <v>22</v>
      </c>
      <c r="Z39">
        <f t="shared" ca="1" si="8"/>
        <v>25.000000500000002</v>
      </c>
      <c r="AA39">
        <f t="shared" ca="1" si="9"/>
        <v>-3.0000005000000023</v>
      </c>
      <c r="AB39">
        <f t="shared" ca="1" si="10"/>
        <v>3.0000005000000023</v>
      </c>
      <c r="AC39" s="2">
        <v>3</v>
      </c>
      <c r="AD39" s="7">
        <f>VLOOKUP(P39,Weights!$A:$B,2,0)*AC39</f>
        <v>3</v>
      </c>
      <c r="AE39">
        <f t="shared" ca="1" si="11"/>
        <v>9.0000030000002642</v>
      </c>
      <c r="AF39" t="str">
        <f t="shared" si="13"/>
        <v>Florida International</v>
      </c>
      <c r="AG39" t="str">
        <f t="shared" ca="1" si="14"/>
        <v>Florida International</v>
      </c>
    </row>
    <row r="40" spans="1:33" x14ac:dyDescent="0.25">
      <c r="A40" t="s">
        <v>3244</v>
      </c>
      <c r="B40" s="9">
        <f t="shared" ca="1" si="12"/>
        <v>10.926491</v>
      </c>
      <c r="C40" s="2">
        <v>10.895241</v>
      </c>
      <c r="D40">
        <f t="shared" si="0"/>
        <v>39</v>
      </c>
      <c r="E40" s="9">
        <f t="shared" si="1"/>
        <v>18</v>
      </c>
      <c r="F40" s="9">
        <f t="shared" ca="1" si="2"/>
        <v>16</v>
      </c>
      <c r="G40" s="9">
        <f t="shared" si="3"/>
        <v>33</v>
      </c>
      <c r="H40" s="9">
        <f t="shared" si="4"/>
        <v>0.54545454545454541</v>
      </c>
      <c r="I40" s="9">
        <f t="shared" ca="1" si="5"/>
        <v>0.5</v>
      </c>
      <c r="J40" s="9">
        <f t="shared" ca="1" si="6"/>
        <v>3.125E-2</v>
      </c>
      <c r="O40" t="s">
        <v>3118</v>
      </c>
      <c r="P40" s="6">
        <v>41957</v>
      </c>
      <c r="Q40" t="s">
        <v>3073</v>
      </c>
      <c r="R40" t="s">
        <v>3718</v>
      </c>
      <c r="S40" t="s">
        <v>3721</v>
      </c>
      <c r="T40">
        <v>94</v>
      </c>
      <c r="U40">
        <v>77</v>
      </c>
      <c r="W40" t="s">
        <v>115</v>
      </c>
      <c r="X40">
        <v>1</v>
      </c>
      <c r="Y40">
        <f t="shared" si="7"/>
        <v>17</v>
      </c>
      <c r="Z40">
        <f t="shared" ca="1" si="8"/>
        <v>27.750000500000002</v>
      </c>
      <c r="AA40">
        <f t="shared" ca="1" si="9"/>
        <v>-10.750000500000002</v>
      </c>
      <c r="AB40">
        <f t="shared" ca="1" si="10"/>
        <v>10.750000500000002</v>
      </c>
      <c r="AC40" s="2">
        <v>10.75</v>
      </c>
      <c r="AD40" s="7">
        <f>VLOOKUP(P40,Weights!$A:$B,2,0)*AC40</f>
        <v>10.75</v>
      </c>
      <c r="AE40">
        <f t="shared" ca="1" si="11"/>
        <v>115.5625107500003</v>
      </c>
      <c r="AF40" t="str">
        <f t="shared" si="13"/>
        <v>Fordham</v>
      </c>
      <c r="AG40" t="str">
        <f t="shared" ca="1" si="14"/>
        <v>Fordham</v>
      </c>
    </row>
    <row r="41" spans="1:33" x14ac:dyDescent="0.25">
      <c r="A41" t="s">
        <v>3152</v>
      </c>
      <c r="B41" s="9">
        <f t="shared" ca="1" si="12"/>
        <v>10.551491</v>
      </c>
      <c r="C41" s="2">
        <v>10.520241</v>
      </c>
      <c r="D41">
        <f t="shared" si="0"/>
        <v>40</v>
      </c>
      <c r="E41" s="9">
        <f t="shared" si="1"/>
        <v>20</v>
      </c>
      <c r="F41" s="9">
        <f t="shared" ca="1" si="2"/>
        <v>18</v>
      </c>
      <c r="G41" s="9">
        <f t="shared" si="3"/>
        <v>33</v>
      </c>
      <c r="H41" s="9">
        <f t="shared" si="4"/>
        <v>0.60606060606060608</v>
      </c>
      <c r="I41" s="9">
        <f t="shared" ca="1" si="5"/>
        <v>0.5625</v>
      </c>
      <c r="J41" s="9">
        <f t="shared" ca="1" si="6"/>
        <v>3.125E-2</v>
      </c>
      <c r="O41" t="s">
        <v>3338</v>
      </c>
      <c r="P41" s="6">
        <v>41957</v>
      </c>
      <c r="Q41" t="s">
        <v>3073</v>
      </c>
      <c r="R41" t="s">
        <v>3164</v>
      </c>
      <c r="S41" t="s">
        <v>3720</v>
      </c>
      <c r="T41">
        <v>75</v>
      </c>
      <c r="U41">
        <v>40</v>
      </c>
      <c r="W41" t="s">
        <v>6</v>
      </c>
      <c r="X41">
        <v>1</v>
      </c>
      <c r="Y41">
        <f t="shared" si="7"/>
        <v>-35</v>
      </c>
      <c r="Z41">
        <f t="shared" ca="1" si="8"/>
        <v>5.375</v>
      </c>
      <c r="AA41">
        <f t="shared" ca="1" si="9"/>
        <v>-40.375</v>
      </c>
      <c r="AB41">
        <f t="shared" ca="1" si="10"/>
        <v>40.375</v>
      </c>
      <c r="AC41" s="2">
        <v>40.375</v>
      </c>
      <c r="AD41" s="7">
        <f>VLOOKUP(P41,Weights!$A:$B,2,0)*AC41</f>
        <v>40.375</v>
      </c>
      <c r="AE41">
        <f t="shared" ca="1" si="11"/>
        <v>1630.140625</v>
      </c>
      <c r="AF41" t="str">
        <f t="shared" si="13"/>
        <v>Charleston</v>
      </c>
      <c r="AG41" t="str">
        <f t="shared" ca="1" si="14"/>
        <v>Furman</v>
      </c>
    </row>
    <row r="42" spans="1:33" x14ac:dyDescent="0.25">
      <c r="A42" t="s">
        <v>3146</v>
      </c>
      <c r="B42" s="9">
        <f t="shared" ca="1" si="12"/>
        <v>10.295241000000001</v>
      </c>
      <c r="C42" s="2">
        <v>10.395241</v>
      </c>
      <c r="D42">
        <f t="shared" si="0"/>
        <v>41</v>
      </c>
      <c r="E42" s="9">
        <f t="shared" si="1"/>
        <v>19</v>
      </c>
      <c r="F42" s="9">
        <f t="shared" ca="1" si="2"/>
        <v>20</v>
      </c>
      <c r="G42" s="9">
        <f t="shared" si="3"/>
        <v>32</v>
      </c>
      <c r="H42" s="9">
        <f t="shared" si="4"/>
        <v>0.59375</v>
      </c>
      <c r="I42" s="9">
        <f t="shared" ca="1" si="5"/>
        <v>0.66666666666666663</v>
      </c>
      <c r="J42" s="9">
        <f t="shared" ca="1" si="6"/>
        <v>-9.9999999999999978E-2</v>
      </c>
      <c r="O42" t="s">
        <v>3167</v>
      </c>
      <c r="P42" s="6">
        <v>41957</v>
      </c>
      <c r="Q42" t="s">
        <v>3073</v>
      </c>
      <c r="R42" t="s">
        <v>3119</v>
      </c>
      <c r="S42" t="s">
        <v>3720</v>
      </c>
      <c r="T42">
        <v>68</v>
      </c>
      <c r="U42">
        <v>60</v>
      </c>
      <c r="W42" t="s">
        <v>6</v>
      </c>
      <c r="X42">
        <v>1</v>
      </c>
      <c r="Y42">
        <f t="shared" si="7"/>
        <v>-8</v>
      </c>
      <c r="Z42">
        <f t="shared" ca="1" si="8"/>
        <v>3.3749999800000001</v>
      </c>
      <c r="AA42">
        <f t="shared" ca="1" si="9"/>
        <v>-11.37499998</v>
      </c>
      <c r="AB42">
        <f t="shared" ca="1" si="10"/>
        <v>11.37499998</v>
      </c>
      <c r="AC42" s="2">
        <v>11.375</v>
      </c>
      <c r="AD42" s="7">
        <f>VLOOKUP(P42,Weights!$A:$B,2,0)*AC42</f>
        <v>11.375</v>
      </c>
      <c r="AE42">
        <f t="shared" ca="1" si="11"/>
        <v>129.39062454500001</v>
      </c>
      <c r="AF42" t="str">
        <f t="shared" si="13"/>
        <v>Cornell</v>
      </c>
      <c r="AG42" t="str">
        <f t="shared" ca="1" si="14"/>
        <v>George Mason</v>
      </c>
    </row>
    <row r="43" spans="1:33" x14ac:dyDescent="0.25">
      <c r="A43" t="s">
        <v>3343</v>
      </c>
      <c r="B43" s="9">
        <f t="shared" ca="1" si="12"/>
        <v>10.20963493939394</v>
      </c>
      <c r="C43" s="2">
        <v>10.270241</v>
      </c>
      <c r="D43">
        <f t="shared" si="0"/>
        <v>42</v>
      </c>
      <c r="E43" s="9">
        <f t="shared" si="1"/>
        <v>26</v>
      </c>
      <c r="F43" s="9">
        <f t="shared" ca="1" si="2"/>
        <v>27</v>
      </c>
      <c r="G43" s="9">
        <f t="shared" si="3"/>
        <v>34</v>
      </c>
      <c r="H43" s="9">
        <f t="shared" si="4"/>
        <v>0.76470588235294112</v>
      </c>
      <c r="I43" s="9">
        <f t="shared" ca="1" si="5"/>
        <v>0.81818181818181823</v>
      </c>
      <c r="J43" s="9">
        <f t="shared" ca="1" si="6"/>
        <v>-6.0606060606060663E-2</v>
      </c>
      <c r="O43" t="s">
        <v>3126</v>
      </c>
      <c r="P43" s="6">
        <v>41957</v>
      </c>
      <c r="Q43" t="s">
        <v>3073</v>
      </c>
      <c r="R43" t="s">
        <v>3415</v>
      </c>
      <c r="S43" t="s">
        <v>3721</v>
      </c>
      <c r="T43">
        <v>92</v>
      </c>
      <c r="U43">
        <v>40</v>
      </c>
      <c r="W43" t="s">
        <v>115</v>
      </c>
      <c r="X43">
        <v>1</v>
      </c>
      <c r="Y43">
        <f t="shared" si="7"/>
        <v>52</v>
      </c>
      <c r="Z43">
        <f t="shared" ca="1" si="8"/>
        <v>37.125000499999999</v>
      </c>
      <c r="AA43">
        <f t="shared" ca="1" si="9"/>
        <v>14.874999500000001</v>
      </c>
      <c r="AB43">
        <f t="shared" ca="1" si="10"/>
        <v>-14.874999500000001</v>
      </c>
      <c r="AC43" s="2">
        <v>14.875</v>
      </c>
      <c r="AD43" s="7">
        <f>VLOOKUP(P43,Weights!$A:$B,2,0)*AC43</f>
        <v>14.875</v>
      </c>
      <c r="AE43">
        <f t="shared" ca="1" si="11"/>
        <v>221.26561012500028</v>
      </c>
      <c r="AF43" t="str">
        <f t="shared" si="13"/>
        <v>George Washington</v>
      </c>
      <c r="AG43" t="str">
        <f t="shared" ca="1" si="14"/>
        <v>George Washington</v>
      </c>
    </row>
    <row r="44" spans="1:33" x14ac:dyDescent="0.25">
      <c r="A44" t="s">
        <v>3178</v>
      </c>
      <c r="B44" s="9">
        <f t="shared" ca="1" si="12"/>
        <v>10.207741</v>
      </c>
      <c r="C44" s="2">
        <v>10.145241</v>
      </c>
      <c r="D44">
        <f t="shared" si="0"/>
        <v>43</v>
      </c>
      <c r="E44" s="9">
        <f t="shared" si="1"/>
        <v>30</v>
      </c>
      <c r="F44" s="9">
        <f t="shared" ca="1" si="2"/>
        <v>27</v>
      </c>
      <c r="G44" s="9">
        <f t="shared" si="3"/>
        <v>33</v>
      </c>
      <c r="H44" s="9">
        <f t="shared" si="4"/>
        <v>0.90909090909090906</v>
      </c>
      <c r="I44" s="9">
        <f t="shared" ca="1" si="5"/>
        <v>0.84375</v>
      </c>
      <c r="J44" s="9">
        <f t="shared" ca="1" si="6"/>
        <v>6.25E-2</v>
      </c>
      <c r="O44" t="s">
        <v>3363</v>
      </c>
      <c r="P44" s="6">
        <v>41957</v>
      </c>
      <c r="Q44" t="s">
        <v>3073</v>
      </c>
      <c r="R44" t="s">
        <v>3718</v>
      </c>
      <c r="S44" t="s">
        <v>3721</v>
      </c>
      <c r="T44">
        <v>115</v>
      </c>
      <c r="U44">
        <v>55</v>
      </c>
      <c r="W44" t="s">
        <v>115</v>
      </c>
      <c r="X44">
        <v>1</v>
      </c>
      <c r="Y44">
        <f t="shared" si="7"/>
        <v>60</v>
      </c>
      <c r="Z44">
        <f t="shared" ca="1" si="8"/>
        <v>39.000000499999999</v>
      </c>
      <c r="AA44">
        <f t="shared" ca="1" si="9"/>
        <v>20.999999500000001</v>
      </c>
      <c r="AB44">
        <f t="shared" ca="1" si="10"/>
        <v>-20.999999500000001</v>
      </c>
      <c r="AC44" s="2">
        <v>21</v>
      </c>
      <c r="AD44" s="7">
        <f>VLOOKUP(P44,Weights!$A:$B,2,0)*AC44</f>
        <v>21</v>
      </c>
      <c r="AE44">
        <f t="shared" ca="1" si="11"/>
        <v>440.99997900000028</v>
      </c>
      <c r="AF44" t="str">
        <f t="shared" si="13"/>
        <v>Georgia St</v>
      </c>
      <c r="AG44" t="str">
        <f t="shared" ca="1" si="14"/>
        <v>Georgia St</v>
      </c>
    </row>
    <row r="45" spans="1:33" x14ac:dyDescent="0.25">
      <c r="A45" t="s">
        <v>3295</v>
      </c>
      <c r="B45" s="9">
        <f t="shared" ca="1" si="12"/>
        <v>10.020241</v>
      </c>
      <c r="C45" s="2">
        <v>10.020241</v>
      </c>
      <c r="D45">
        <f t="shared" si="0"/>
        <v>45</v>
      </c>
      <c r="E45" s="9">
        <f t="shared" si="1"/>
        <v>25</v>
      </c>
      <c r="F45" s="9">
        <f t="shared" ca="1" si="2"/>
        <v>24</v>
      </c>
      <c r="G45" s="9">
        <f t="shared" si="3"/>
        <v>34</v>
      </c>
      <c r="H45" s="9">
        <f t="shared" si="4"/>
        <v>0.73529411764705888</v>
      </c>
      <c r="I45" s="9">
        <f t="shared" ca="1" si="5"/>
        <v>0.72727272727272729</v>
      </c>
      <c r="J45" s="9">
        <f t="shared" ca="1" si="6"/>
        <v>0</v>
      </c>
      <c r="O45" t="s">
        <v>3196</v>
      </c>
      <c r="P45" s="6">
        <v>41957</v>
      </c>
      <c r="Q45" t="s">
        <v>3073</v>
      </c>
      <c r="R45" t="s">
        <v>3111</v>
      </c>
      <c r="S45" t="s">
        <v>3721</v>
      </c>
      <c r="T45">
        <v>80</v>
      </c>
      <c r="U45">
        <v>73</v>
      </c>
      <c r="W45" t="s">
        <v>115</v>
      </c>
      <c r="X45">
        <v>1</v>
      </c>
      <c r="Y45">
        <f t="shared" si="7"/>
        <v>7</v>
      </c>
      <c r="Z45">
        <f t="shared" ca="1" si="8"/>
        <v>-2.9999994999999995</v>
      </c>
      <c r="AA45">
        <f t="shared" ca="1" si="9"/>
        <v>9.9999994999999995</v>
      </c>
      <c r="AB45">
        <f t="shared" ca="1" si="10"/>
        <v>-9.9999994999999995</v>
      </c>
      <c r="AC45" s="2">
        <v>10</v>
      </c>
      <c r="AD45" s="7">
        <f>VLOOKUP(P45,Weights!$A:$B,2,0)*AC45</f>
        <v>10</v>
      </c>
      <c r="AE45">
        <f t="shared" ca="1" si="11"/>
        <v>99.999990000000238</v>
      </c>
      <c r="AF45" t="str">
        <f t="shared" si="13"/>
        <v>Georgia Tech</v>
      </c>
      <c r="AG45" t="str">
        <f t="shared" ca="1" si="14"/>
        <v>Georgia</v>
      </c>
    </row>
    <row r="46" spans="1:33" x14ac:dyDescent="0.25">
      <c r="A46" t="s">
        <v>3102</v>
      </c>
      <c r="B46" s="9">
        <f t="shared" ca="1" si="12"/>
        <v>9.9119076666666679</v>
      </c>
      <c r="C46" s="2">
        <v>10.145241</v>
      </c>
      <c r="D46">
        <f t="shared" si="0"/>
        <v>43</v>
      </c>
      <c r="E46" s="9">
        <f t="shared" si="1"/>
        <v>22</v>
      </c>
      <c r="F46" s="9">
        <f t="shared" ca="1" si="2"/>
        <v>29</v>
      </c>
      <c r="G46" s="9">
        <f t="shared" si="3"/>
        <v>30</v>
      </c>
      <c r="H46" s="9">
        <f t="shared" si="4"/>
        <v>0.73333333333333328</v>
      </c>
      <c r="I46" s="9">
        <f t="shared" ca="1" si="5"/>
        <v>0.96666666666666667</v>
      </c>
      <c r="J46" s="9">
        <f t="shared" ca="1" si="6"/>
        <v>-0.23333333333333339</v>
      </c>
      <c r="O46" t="s">
        <v>3707</v>
      </c>
      <c r="P46" s="6">
        <v>41957</v>
      </c>
      <c r="Q46" t="s">
        <v>3073</v>
      </c>
      <c r="R46" t="s">
        <v>3265</v>
      </c>
      <c r="S46" t="s">
        <v>3721</v>
      </c>
      <c r="T46">
        <v>104</v>
      </c>
      <c r="U46">
        <v>58</v>
      </c>
      <c r="W46" t="s">
        <v>115</v>
      </c>
      <c r="X46">
        <v>1</v>
      </c>
      <c r="Y46">
        <f t="shared" si="7"/>
        <v>46</v>
      </c>
      <c r="Z46">
        <f t="shared" ca="1" si="8"/>
        <v>26.874999499999998</v>
      </c>
      <c r="AA46">
        <f t="shared" ca="1" si="9"/>
        <v>19.125000500000002</v>
      </c>
      <c r="AB46">
        <f t="shared" ca="1" si="10"/>
        <v>-19.125000500000002</v>
      </c>
      <c r="AC46" s="2">
        <v>19.125</v>
      </c>
      <c r="AD46" s="7">
        <f>VLOOKUP(P46,Weights!$A:$B,2,0)*AC46</f>
        <v>19.125</v>
      </c>
      <c r="AE46">
        <f t="shared" ca="1" si="11"/>
        <v>365.76564412500034</v>
      </c>
      <c r="AF46" t="str">
        <f t="shared" si="13"/>
        <v>Gonzaga</v>
      </c>
      <c r="AG46" t="str">
        <f t="shared" ca="1" si="14"/>
        <v>Gonzaga</v>
      </c>
    </row>
    <row r="47" spans="1:33" x14ac:dyDescent="0.25">
      <c r="A47" t="s">
        <v>3229</v>
      </c>
      <c r="B47" s="9">
        <f t="shared" ca="1" si="12"/>
        <v>9.8912087419354844</v>
      </c>
      <c r="C47" s="2">
        <v>10.020241</v>
      </c>
      <c r="D47">
        <f t="shared" si="0"/>
        <v>45</v>
      </c>
      <c r="E47" s="9">
        <f t="shared" si="1"/>
        <v>19</v>
      </c>
      <c r="F47" s="9">
        <f t="shared" ca="1" si="2"/>
        <v>22</v>
      </c>
      <c r="G47" s="9">
        <f t="shared" si="3"/>
        <v>32</v>
      </c>
      <c r="H47" s="9">
        <f t="shared" si="4"/>
        <v>0.59375</v>
      </c>
      <c r="I47" s="9">
        <f t="shared" ca="1" si="5"/>
        <v>0.70967741935483875</v>
      </c>
      <c r="J47" s="9">
        <f t="shared" ca="1" si="6"/>
        <v>-0.12903225806451613</v>
      </c>
      <c r="O47" t="s">
        <v>3086</v>
      </c>
      <c r="P47" s="6">
        <v>41957</v>
      </c>
      <c r="Q47" t="s">
        <v>3074</v>
      </c>
      <c r="R47" t="s">
        <v>3109</v>
      </c>
      <c r="S47" t="s">
        <v>3720</v>
      </c>
      <c r="T47">
        <v>71</v>
      </c>
      <c r="U47">
        <v>53</v>
      </c>
      <c r="W47" t="s">
        <v>6</v>
      </c>
      <c r="X47">
        <v>1</v>
      </c>
      <c r="Y47">
        <f t="shared" si="7"/>
        <v>-18</v>
      </c>
      <c r="Z47">
        <f t="shared" ca="1" si="8"/>
        <v>-2</v>
      </c>
      <c r="AA47">
        <f t="shared" ca="1" si="9"/>
        <v>-16</v>
      </c>
      <c r="AB47">
        <f t="shared" ca="1" si="10"/>
        <v>16</v>
      </c>
      <c r="AC47" s="2">
        <v>16</v>
      </c>
      <c r="AD47" s="7">
        <f>VLOOKUP(P47,Weights!$A:$B,2,0)*AC47</f>
        <v>16</v>
      </c>
      <c r="AE47">
        <f t="shared" ca="1" si="11"/>
        <v>256</v>
      </c>
      <c r="AF47" t="str">
        <f t="shared" si="13"/>
        <v>Sacred Heart</v>
      </c>
      <c r="AG47" t="str">
        <f t="shared" ca="1" si="14"/>
        <v>Sacred Heart</v>
      </c>
    </row>
    <row r="48" spans="1:33" x14ac:dyDescent="0.25">
      <c r="A48" t="s">
        <v>3144</v>
      </c>
      <c r="B48" s="9">
        <f t="shared" ca="1" si="12"/>
        <v>9.8014914999999991</v>
      </c>
      <c r="C48" s="2">
        <v>9.8952414999999991</v>
      </c>
      <c r="D48">
        <f t="shared" si="0"/>
        <v>47</v>
      </c>
      <c r="E48" s="9">
        <f t="shared" si="1"/>
        <v>15</v>
      </c>
      <c r="F48" s="9">
        <f t="shared" ca="1" si="2"/>
        <v>18</v>
      </c>
      <c r="G48" s="9">
        <f t="shared" si="3"/>
        <v>32</v>
      </c>
      <c r="H48" s="9">
        <f t="shared" si="4"/>
        <v>0.46875</v>
      </c>
      <c r="I48" s="9">
        <f t="shared" ca="1" si="5"/>
        <v>0.5625</v>
      </c>
      <c r="J48" s="9">
        <f t="shared" ca="1" si="6"/>
        <v>-9.375E-2</v>
      </c>
      <c r="O48" t="s">
        <v>3151</v>
      </c>
      <c r="P48" s="6">
        <v>41957</v>
      </c>
      <c r="Q48" t="s">
        <v>3073</v>
      </c>
      <c r="R48" t="s">
        <v>3718</v>
      </c>
      <c r="S48" t="s">
        <v>3721</v>
      </c>
      <c r="T48">
        <v>73</v>
      </c>
      <c r="U48">
        <v>52</v>
      </c>
      <c r="W48" t="s">
        <v>115</v>
      </c>
      <c r="X48">
        <v>1</v>
      </c>
      <c r="Y48">
        <f t="shared" si="7"/>
        <v>21</v>
      </c>
      <c r="Z48">
        <f t="shared" ca="1" si="8"/>
        <v>39.125000499999999</v>
      </c>
      <c r="AA48">
        <f t="shared" ca="1" si="9"/>
        <v>-18.125000499999999</v>
      </c>
      <c r="AB48">
        <f t="shared" ca="1" si="10"/>
        <v>18.125000499999999</v>
      </c>
      <c r="AC48" s="2">
        <v>18.125</v>
      </c>
      <c r="AD48" s="7">
        <f>VLOOKUP(P48,Weights!$A:$B,2,0)*AC48</f>
        <v>18.125</v>
      </c>
      <c r="AE48">
        <f t="shared" ca="1" si="11"/>
        <v>328.51564312500022</v>
      </c>
      <c r="AF48" t="str">
        <f t="shared" si="13"/>
        <v>Harvard</v>
      </c>
      <c r="AG48" t="str">
        <f t="shared" ca="1" si="14"/>
        <v>Harvard</v>
      </c>
    </row>
    <row r="49" spans="1:33" x14ac:dyDescent="0.25">
      <c r="A49" t="s">
        <v>3105</v>
      </c>
      <c r="B49" s="9">
        <f t="shared" ca="1" si="12"/>
        <v>9.7369081666666659</v>
      </c>
      <c r="C49" s="2">
        <v>9.7702414999999991</v>
      </c>
      <c r="D49">
        <f t="shared" si="0"/>
        <v>48</v>
      </c>
      <c r="E49" s="9">
        <f t="shared" si="1"/>
        <v>16</v>
      </c>
      <c r="F49" s="9">
        <f t="shared" ca="1" si="2"/>
        <v>16</v>
      </c>
      <c r="G49" s="9">
        <f t="shared" si="3"/>
        <v>31</v>
      </c>
      <c r="H49" s="9">
        <f t="shared" si="4"/>
        <v>0.5161290322580645</v>
      </c>
      <c r="I49" s="9">
        <f t="shared" ca="1" si="5"/>
        <v>0.53333333333333333</v>
      </c>
      <c r="J49" s="9">
        <f t="shared" ca="1" si="6"/>
        <v>-3.3333333333333326E-2</v>
      </c>
      <c r="O49" t="s">
        <v>3302</v>
      </c>
      <c r="P49" s="6">
        <v>41957</v>
      </c>
      <c r="Q49" t="s">
        <v>3074</v>
      </c>
      <c r="R49" t="s">
        <v>3342</v>
      </c>
      <c r="S49" t="s">
        <v>3721</v>
      </c>
      <c r="T49">
        <v>100</v>
      </c>
      <c r="U49">
        <v>99</v>
      </c>
      <c r="V49" t="s">
        <v>3725</v>
      </c>
      <c r="W49" t="s">
        <v>115</v>
      </c>
      <c r="X49">
        <v>1</v>
      </c>
      <c r="Y49">
        <f t="shared" si="7"/>
        <v>1</v>
      </c>
      <c r="Z49">
        <f t="shared" ca="1" si="8"/>
        <v>9.25</v>
      </c>
      <c r="AA49">
        <f t="shared" ca="1" si="9"/>
        <v>-8.25</v>
      </c>
      <c r="AB49">
        <f t="shared" ca="1" si="10"/>
        <v>8.25</v>
      </c>
      <c r="AC49" s="2">
        <v>8.25</v>
      </c>
      <c r="AD49" s="7">
        <f>VLOOKUP(P49,Weights!$A:$B,2,0)*AC49</f>
        <v>8.25</v>
      </c>
      <c r="AE49">
        <f t="shared" ca="1" si="11"/>
        <v>68.0625</v>
      </c>
      <c r="AF49" t="str">
        <f t="shared" si="13"/>
        <v>High Point</v>
      </c>
      <c r="AG49" t="str">
        <f t="shared" ca="1" si="14"/>
        <v>High Point</v>
      </c>
    </row>
    <row r="50" spans="1:33" x14ac:dyDescent="0.25">
      <c r="A50" t="s">
        <v>3227</v>
      </c>
      <c r="B50" s="9">
        <f t="shared" ca="1" si="12"/>
        <v>9.3347576290322571</v>
      </c>
      <c r="C50" s="2">
        <v>9.2702414999999991</v>
      </c>
      <c r="D50">
        <f t="shared" si="0"/>
        <v>49</v>
      </c>
      <c r="E50" s="9">
        <f t="shared" si="1"/>
        <v>19</v>
      </c>
      <c r="F50" s="9">
        <f t="shared" ca="1" si="2"/>
        <v>16</v>
      </c>
      <c r="G50" s="9">
        <f t="shared" si="3"/>
        <v>32</v>
      </c>
      <c r="H50" s="9">
        <f t="shared" si="4"/>
        <v>0.59375</v>
      </c>
      <c r="I50" s="9">
        <f t="shared" ca="1" si="5"/>
        <v>0.5161290322580645</v>
      </c>
      <c r="J50" s="9">
        <f t="shared" ca="1" si="6"/>
        <v>6.4516129032258118E-2</v>
      </c>
      <c r="O50" t="s">
        <v>3112</v>
      </c>
      <c r="P50" s="6">
        <v>41957</v>
      </c>
      <c r="Q50" t="s">
        <v>3073</v>
      </c>
      <c r="R50" t="s">
        <v>3216</v>
      </c>
      <c r="S50" t="s">
        <v>3721</v>
      </c>
      <c r="T50">
        <v>94</v>
      </c>
      <c r="U50">
        <v>61</v>
      </c>
      <c r="W50" t="s">
        <v>115</v>
      </c>
      <c r="X50">
        <v>1</v>
      </c>
      <c r="Y50">
        <f t="shared" si="7"/>
        <v>33</v>
      </c>
      <c r="Z50">
        <f t="shared" ca="1" si="8"/>
        <v>24.500000500000002</v>
      </c>
      <c r="AA50">
        <f t="shared" ca="1" si="9"/>
        <v>8.4999994999999977</v>
      </c>
      <c r="AB50">
        <f t="shared" ca="1" si="10"/>
        <v>-8.4999994999999977</v>
      </c>
      <c r="AC50" s="2">
        <v>8.5</v>
      </c>
      <c r="AD50" s="7">
        <f>VLOOKUP(P50,Weights!$A:$B,2,0)*AC50</f>
        <v>8.5</v>
      </c>
      <c r="AE50">
        <f t="shared" ca="1" si="11"/>
        <v>72.249991500000206</v>
      </c>
      <c r="AF50" t="str">
        <f t="shared" si="13"/>
        <v>Hofstra</v>
      </c>
      <c r="AG50" t="str">
        <f t="shared" ca="1" si="14"/>
        <v>Hofstra</v>
      </c>
    </row>
    <row r="51" spans="1:33" x14ac:dyDescent="0.25">
      <c r="A51" t="s">
        <v>3195</v>
      </c>
      <c r="B51" s="9">
        <f t="shared" ca="1" si="12"/>
        <v>9.2357587413793087</v>
      </c>
      <c r="C51" s="2">
        <v>9.2702414999999991</v>
      </c>
      <c r="D51">
        <f t="shared" si="0"/>
        <v>49</v>
      </c>
      <c r="E51" s="9">
        <f t="shared" si="1"/>
        <v>18</v>
      </c>
      <c r="F51" s="9">
        <f t="shared" ca="1" si="2"/>
        <v>17</v>
      </c>
      <c r="G51" s="9">
        <f t="shared" si="3"/>
        <v>31</v>
      </c>
      <c r="H51" s="9">
        <f t="shared" si="4"/>
        <v>0.58064516129032262</v>
      </c>
      <c r="I51" s="9">
        <f t="shared" ca="1" si="5"/>
        <v>0.58620689655172409</v>
      </c>
      <c r="J51" s="9">
        <f t="shared" ca="1" si="6"/>
        <v>-3.4482758620689613E-2</v>
      </c>
      <c r="O51" t="s">
        <v>3237</v>
      </c>
      <c r="P51" s="6">
        <v>41957</v>
      </c>
      <c r="Q51" t="s">
        <v>3073</v>
      </c>
      <c r="R51" t="s">
        <v>3718</v>
      </c>
      <c r="S51" t="s">
        <v>3721</v>
      </c>
      <c r="T51">
        <v>77</v>
      </c>
      <c r="U51">
        <v>65</v>
      </c>
      <c r="W51" t="s">
        <v>115</v>
      </c>
      <c r="X51">
        <v>1</v>
      </c>
      <c r="Y51">
        <f t="shared" si="7"/>
        <v>12</v>
      </c>
      <c r="Z51">
        <f t="shared" ca="1" si="8"/>
        <v>28.375000500000002</v>
      </c>
      <c r="AA51">
        <f t="shared" ca="1" si="9"/>
        <v>-16.375000500000002</v>
      </c>
      <c r="AB51">
        <f t="shared" ca="1" si="10"/>
        <v>16.375000500000002</v>
      </c>
      <c r="AC51" s="2">
        <v>16.375</v>
      </c>
      <c r="AD51" s="7">
        <f>VLOOKUP(P51,Weights!$A:$B,2,0)*AC51</f>
        <v>16.375</v>
      </c>
      <c r="AE51">
        <f t="shared" ca="1" si="11"/>
        <v>268.14064137500031</v>
      </c>
      <c r="AF51" t="str">
        <f t="shared" si="13"/>
        <v>Idaho</v>
      </c>
      <c r="AG51" t="str">
        <f t="shared" ca="1" si="14"/>
        <v>Idaho</v>
      </c>
    </row>
    <row r="52" spans="1:33" x14ac:dyDescent="0.25">
      <c r="A52" t="s">
        <v>3280</v>
      </c>
      <c r="B52" s="9">
        <f t="shared" ca="1" si="12"/>
        <v>9.1764914999999991</v>
      </c>
      <c r="C52" s="2">
        <v>9.2702414999999991</v>
      </c>
      <c r="D52">
        <f t="shared" si="0"/>
        <v>49</v>
      </c>
      <c r="E52" s="9">
        <f t="shared" si="1"/>
        <v>24</v>
      </c>
      <c r="F52" s="9">
        <f t="shared" ca="1" si="2"/>
        <v>27</v>
      </c>
      <c r="G52" s="9">
        <f t="shared" si="3"/>
        <v>32</v>
      </c>
      <c r="H52" s="9">
        <f t="shared" si="4"/>
        <v>0.75</v>
      </c>
      <c r="I52" s="9">
        <f t="shared" ca="1" si="5"/>
        <v>0.84375</v>
      </c>
      <c r="J52" s="9">
        <f t="shared" ca="1" si="6"/>
        <v>-9.375E-2</v>
      </c>
      <c r="O52" t="s">
        <v>3227</v>
      </c>
      <c r="P52" s="6">
        <v>41957</v>
      </c>
      <c r="Q52" t="s">
        <v>3073</v>
      </c>
      <c r="R52" t="s">
        <v>3355</v>
      </c>
      <c r="S52" t="s">
        <v>3721</v>
      </c>
      <c r="T52">
        <v>80</v>
      </c>
      <c r="U52">
        <v>71</v>
      </c>
      <c r="W52" t="s">
        <v>115</v>
      </c>
      <c r="X52">
        <v>1</v>
      </c>
      <c r="Y52">
        <f t="shared" si="7"/>
        <v>9</v>
      </c>
      <c r="Z52">
        <f t="shared" ca="1" si="8"/>
        <v>11.25</v>
      </c>
      <c r="AA52">
        <f t="shared" ca="1" si="9"/>
        <v>-2.25</v>
      </c>
      <c r="AB52">
        <f t="shared" ca="1" si="10"/>
        <v>2.25</v>
      </c>
      <c r="AC52" s="2">
        <v>2.25</v>
      </c>
      <c r="AD52" s="7">
        <f>VLOOKUP(P52,Weights!$A:$B,2,0)*AC52</f>
        <v>2.25</v>
      </c>
      <c r="AE52">
        <f t="shared" ca="1" si="11"/>
        <v>5.0625</v>
      </c>
      <c r="AF52" t="str">
        <f t="shared" si="13"/>
        <v>Illinois</v>
      </c>
      <c r="AG52" t="str">
        <f t="shared" ca="1" si="14"/>
        <v>Illinois</v>
      </c>
    </row>
    <row r="53" spans="1:33" x14ac:dyDescent="0.25">
      <c r="A53" t="s">
        <v>3176</v>
      </c>
      <c r="B53" s="9">
        <f t="shared" ca="1" si="12"/>
        <v>9.1764914999999991</v>
      </c>
      <c r="C53" s="2">
        <v>9.2702414999999991</v>
      </c>
      <c r="D53">
        <f t="shared" si="0"/>
        <v>49</v>
      </c>
      <c r="E53" s="9">
        <f t="shared" si="1"/>
        <v>24</v>
      </c>
      <c r="F53" s="9">
        <f t="shared" ca="1" si="2"/>
        <v>27</v>
      </c>
      <c r="G53" s="9">
        <f t="shared" si="3"/>
        <v>32</v>
      </c>
      <c r="H53" s="9">
        <f t="shared" si="4"/>
        <v>0.75</v>
      </c>
      <c r="I53" s="9">
        <f t="shared" ca="1" si="5"/>
        <v>0.84375</v>
      </c>
      <c r="J53" s="9">
        <f t="shared" ca="1" si="6"/>
        <v>-9.375E-2</v>
      </c>
      <c r="O53" t="s">
        <v>3406</v>
      </c>
      <c r="P53" s="6">
        <v>41957</v>
      </c>
      <c r="Q53" t="s">
        <v>3073</v>
      </c>
      <c r="R53" t="s">
        <v>3718</v>
      </c>
      <c r="S53" t="s">
        <v>3721</v>
      </c>
      <c r="T53">
        <v>89</v>
      </c>
      <c r="U53">
        <v>49</v>
      </c>
      <c r="W53" t="s">
        <v>115</v>
      </c>
      <c r="X53">
        <v>1</v>
      </c>
      <c r="Y53">
        <f t="shared" si="7"/>
        <v>40</v>
      </c>
      <c r="Z53">
        <f t="shared" ca="1" si="8"/>
        <v>27.625000500000002</v>
      </c>
      <c r="AA53">
        <f t="shared" ca="1" si="9"/>
        <v>12.374999499999998</v>
      </c>
      <c r="AB53">
        <f t="shared" ca="1" si="10"/>
        <v>-12.374999499999998</v>
      </c>
      <c r="AC53" s="2">
        <v>12.375</v>
      </c>
      <c r="AD53" s="7">
        <f>VLOOKUP(P53,Weights!$A:$B,2,0)*AC53</f>
        <v>12.375</v>
      </c>
      <c r="AE53">
        <f t="shared" ca="1" si="11"/>
        <v>153.14061262500019</v>
      </c>
      <c r="AF53" t="str">
        <f t="shared" si="13"/>
        <v>Incarnate Word</v>
      </c>
      <c r="AG53" t="str">
        <f t="shared" ca="1" si="14"/>
        <v>Incarnate Word</v>
      </c>
    </row>
    <row r="54" spans="1:33" x14ac:dyDescent="0.25">
      <c r="A54" t="s">
        <v>3253</v>
      </c>
      <c r="B54" s="9">
        <f t="shared" ca="1" si="12"/>
        <v>9.1734673064516112</v>
      </c>
      <c r="C54" s="2">
        <v>9.2702414999999991</v>
      </c>
      <c r="D54">
        <f t="shared" si="0"/>
        <v>49</v>
      </c>
      <c r="E54" s="9">
        <f t="shared" si="1"/>
        <v>20</v>
      </c>
      <c r="F54" s="9">
        <f t="shared" ca="1" si="2"/>
        <v>23</v>
      </c>
      <c r="G54" s="9">
        <f t="shared" si="3"/>
        <v>32</v>
      </c>
      <c r="H54" s="9">
        <f t="shared" si="4"/>
        <v>0.625</v>
      </c>
      <c r="I54" s="9">
        <f t="shared" ca="1" si="5"/>
        <v>0.74193548387096775</v>
      </c>
      <c r="J54" s="9">
        <f t="shared" ca="1" si="6"/>
        <v>-9.6774193548387122E-2</v>
      </c>
      <c r="O54" t="s">
        <v>3152</v>
      </c>
      <c r="P54" s="6">
        <v>41957</v>
      </c>
      <c r="Q54" t="s">
        <v>3073</v>
      </c>
      <c r="R54" t="s">
        <v>3394</v>
      </c>
      <c r="S54" t="s">
        <v>3721</v>
      </c>
      <c r="T54">
        <v>116</v>
      </c>
      <c r="U54">
        <v>65</v>
      </c>
      <c r="W54" t="s">
        <v>115</v>
      </c>
      <c r="X54">
        <v>1</v>
      </c>
      <c r="Y54">
        <f t="shared" si="7"/>
        <v>51</v>
      </c>
      <c r="Z54">
        <f t="shared" ca="1" si="8"/>
        <v>33.375</v>
      </c>
      <c r="AA54">
        <f t="shared" ca="1" si="9"/>
        <v>17.625</v>
      </c>
      <c r="AB54">
        <f t="shared" ca="1" si="10"/>
        <v>-17.625</v>
      </c>
      <c r="AC54" s="2">
        <v>17.625</v>
      </c>
      <c r="AD54" s="7">
        <f>VLOOKUP(P54,Weights!$A:$B,2,0)*AC54</f>
        <v>17.625</v>
      </c>
      <c r="AE54">
        <f t="shared" ca="1" si="11"/>
        <v>310.640625</v>
      </c>
      <c r="AF54" t="str">
        <f t="shared" si="13"/>
        <v>Indiana</v>
      </c>
      <c r="AG54" t="str">
        <f t="shared" ca="1" si="14"/>
        <v>Indiana</v>
      </c>
    </row>
    <row r="55" spans="1:33" x14ac:dyDescent="0.25">
      <c r="A55" t="s">
        <v>3183</v>
      </c>
      <c r="B55" s="9">
        <f t="shared" ca="1" si="12"/>
        <v>9.0514914999999991</v>
      </c>
      <c r="C55" s="2">
        <v>9.1452414999999991</v>
      </c>
      <c r="D55">
        <f t="shared" si="0"/>
        <v>54</v>
      </c>
      <c r="E55" s="9">
        <f t="shared" si="1"/>
        <v>22</v>
      </c>
      <c r="F55" s="9">
        <f t="shared" ca="1" si="2"/>
        <v>25</v>
      </c>
      <c r="G55" s="9">
        <f t="shared" si="3"/>
        <v>32</v>
      </c>
      <c r="H55" s="9">
        <f t="shared" si="4"/>
        <v>0.6875</v>
      </c>
      <c r="I55" s="9">
        <f t="shared" ca="1" si="5"/>
        <v>0.78125</v>
      </c>
      <c r="J55" s="9">
        <f t="shared" ca="1" si="6"/>
        <v>-9.375E-2</v>
      </c>
      <c r="O55" t="s">
        <v>3209</v>
      </c>
      <c r="P55" s="6">
        <v>41957</v>
      </c>
      <c r="Q55" t="s">
        <v>3073</v>
      </c>
      <c r="R55" t="s">
        <v>3373</v>
      </c>
      <c r="S55" t="s">
        <v>3721</v>
      </c>
      <c r="T55">
        <v>78</v>
      </c>
      <c r="U55">
        <v>73</v>
      </c>
      <c r="W55" t="s">
        <v>115</v>
      </c>
      <c r="X55">
        <v>1</v>
      </c>
      <c r="Y55">
        <f t="shared" si="7"/>
        <v>5</v>
      </c>
      <c r="Z55">
        <f t="shared" ca="1" si="8"/>
        <v>5</v>
      </c>
      <c r="AA55">
        <f t="shared" ca="1" si="9"/>
        <v>0</v>
      </c>
      <c r="AB55">
        <f t="shared" ca="1" si="10"/>
        <v>0</v>
      </c>
      <c r="AC55" s="2">
        <v>0</v>
      </c>
      <c r="AD55" s="7">
        <f>VLOOKUP(P55,Weights!$A:$B,2,0)*AC55</f>
        <v>0</v>
      </c>
      <c r="AE55">
        <f t="shared" ca="1" si="11"/>
        <v>0</v>
      </c>
      <c r="AF55" t="str">
        <f t="shared" si="13"/>
        <v>Iona</v>
      </c>
      <c r="AG55" t="str">
        <f t="shared" ca="1" si="14"/>
        <v>Iona</v>
      </c>
    </row>
    <row r="56" spans="1:33" x14ac:dyDescent="0.25">
      <c r="A56" t="s">
        <v>3149</v>
      </c>
      <c r="B56" s="9">
        <f t="shared" ca="1" si="12"/>
        <v>9.0202414999999991</v>
      </c>
      <c r="C56" s="2">
        <v>9.0202414999999991</v>
      </c>
      <c r="D56">
        <f t="shared" si="0"/>
        <v>55</v>
      </c>
      <c r="E56" s="9">
        <f t="shared" si="1"/>
        <v>27</v>
      </c>
      <c r="F56" s="9">
        <f t="shared" ca="1" si="2"/>
        <v>26</v>
      </c>
      <c r="G56" s="9">
        <f t="shared" si="3"/>
        <v>33</v>
      </c>
      <c r="H56" s="9">
        <f t="shared" si="4"/>
        <v>0.81818181818181823</v>
      </c>
      <c r="I56" s="9">
        <f t="shared" ca="1" si="5"/>
        <v>0.8125</v>
      </c>
      <c r="J56" s="9">
        <f t="shared" ca="1" si="6"/>
        <v>0</v>
      </c>
      <c r="O56" t="s">
        <v>3127</v>
      </c>
      <c r="P56" s="6">
        <v>41957</v>
      </c>
      <c r="Q56" t="s">
        <v>3073</v>
      </c>
      <c r="R56" t="s">
        <v>3293</v>
      </c>
      <c r="S56" t="s">
        <v>3721</v>
      </c>
      <c r="T56">
        <v>90</v>
      </c>
      <c r="U56">
        <v>56</v>
      </c>
      <c r="W56" t="s">
        <v>115</v>
      </c>
      <c r="X56">
        <v>1</v>
      </c>
      <c r="Y56">
        <f t="shared" si="7"/>
        <v>34</v>
      </c>
      <c r="Z56">
        <f t="shared" ca="1" si="8"/>
        <v>22.874999499999998</v>
      </c>
      <c r="AA56">
        <f t="shared" ca="1" si="9"/>
        <v>11.125000500000002</v>
      </c>
      <c r="AB56">
        <f t="shared" ca="1" si="10"/>
        <v>-11.125000500000002</v>
      </c>
      <c r="AC56" s="2">
        <v>11.125</v>
      </c>
      <c r="AD56" s="7">
        <f>VLOOKUP(P56,Weights!$A:$B,2,0)*AC56</f>
        <v>11.125</v>
      </c>
      <c r="AE56">
        <f t="shared" ca="1" si="11"/>
        <v>123.7656361250003</v>
      </c>
      <c r="AF56" t="str">
        <f t="shared" si="13"/>
        <v>Iowa</v>
      </c>
      <c r="AG56" t="str">
        <f t="shared" ca="1" si="14"/>
        <v>Iowa</v>
      </c>
    </row>
    <row r="57" spans="1:33" x14ac:dyDescent="0.25">
      <c r="A57" t="s">
        <v>3245</v>
      </c>
      <c r="B57" s="9">
        <f t="shared" ca="1" si="12"/>
        <v>8.9597576290322571</v>
      </c>
      <c r="C57" s="2">
        <v>8.8952414999999991</v>
      </c>
      <c r="D57">
        <f t="shared" si="0"/>
        <v>58</v>
      </c>
      <c r="E57" s="9">
        <f t="shared" si="1"/>
        <v>15</v>
      </c>
      <c r="F57" s="9">
        <f t="shared" ca="1" si="2"/>
        <v>12</v>
      </c>
      <c r="G57" s="9">
        <f t="shared" si="3"/>
        <v>32</v>
      </c>
      <c r="H57" s="9">
        <f t="shared" si="4"/>
        <v>0.46875</v>
      </c>
      <c r="I57" s="9">
        <f t="shared" ca="1" si="5"/>
        <v>0.38709677419354838</v>
      </c>
      <c r="J57" s="9">
        <f t="shared" ca="1" si="6"/>
        <v>6.4516129032258063E-2</v>
      </c>
      <c r="O57" t="s">
        <v>3714</v>
      </c>
      <c r="P57" s="6">
        <v>41957</v>
      </c>
      <c r="Q57" t="s">
        <v>3073</v>
      </c>
      <c r="R57" t="s">
        <v>3369</v>
      </c>
      <c r="S57" t="s">
        <v>3721</v>
      </c>
      <c r="T57">
        <v>93</v>
      </c>
      <c r="U57">
        <v>82</v>
      </c>
      <c r="W57" t="s">
        <v>115</v>
      </c>
      <c r="X57">
        <v>1</v>
      </c>
      <c r="Y57">
        <f t="shared" si="7"/>
        <v>11</v>
      </c>
      <c r="Z57">
        <f t="shared" ca="1" si="8"/>
        <v>22.124999519999999</v>
      </c>
      <c r="AA57">
        <f t="shared" ca="1" si="9"/>
        <v>-11.124999519999999</v>
      </c>
      <c r="AB57">
        <f t="shared" ca="1" si="10"/>
        <v>11.124999519999999</v>
      </c>
      <c r="AC57" s="2">
        <v>11.125</v>
      </c>
      <c r="AD57" s="7">
        <f>VLOOKUP(P57,Weights!$A:$B,2,0)*AC57</f>
        <v>11.125</v>
      </c>
      <c r="AE57">
        <f t="shared" ca="1" si="11"/>
        <v>123.76561432000021</v>
      </c>
      <c r="AF57" t="str">
        <f t="shared" si="13"/>
        <v>Iowa State</v>
      </c>
      <c r="AG57" t="str">
        <f t="shared" ca="1" si="14"/>
        <v>Iowa State</v>
      </c>
    </row>
    <row r="58" spans="1:33" x14ac:dyDescent="0.25">
      <c r="A58" t="s">
        <v>3291</v>
      </c>
      <c r="B58" s="9">
        <f t="shared" ca="1" si="12"/>
        <v>8.8823104655172411</v>
      </c>
      <c r="C58" s="2">
        <v>9.0202414999999991</v>
      </c>
      <c r="D58">
        <f t="shared" si="0"/>
        <v>55</v>
      </c>
      <c r="E58" s="9">
        <f t="shared" si="1"/>
        <v>21</v>
      </c>
      <c r="F58" s="9">
        <f t="shared" ca="1" si="2"/>
        <v>24</v>
      </c>
      <c r="G58" s="9">
        <f t="shared" si="3"/>
        <v>30</v>
      </c>
      <c r="H58" s="9">
        <f t="shared" si="4"/>
        <v>0.7</v>
      </c>
      <c r="I58" s="9">
        <f t="shared" ca="1" si="5"/>
        <v>0.82758620689655171</v>
      </c>
      <c r="J58" s="9">
        <f t="shared" ca="1" si="6"/>
        <v>-0.13793103448275856</v>
      </c>
      <c r="O58" t="s">
        <v>3217</v>
      </c>
      <c r="P58" s="6">
        <v>41957</v>
      </c>
      <c r="Q58" t="s">
        <v>3073</v>
      </c>
      <c r="R58" t="s">
        <v>3718</v>
      </c>
      <c r="S58" t="s">
        <v>3721</v>
      </c>
      <c r="T58">
        <v>74</v>
      </c>
      <c r="U58">
        <v>50</v>
      </c>
      <c r="W58" t="s">
        <v>115</v>
      </c>
      <c r="X58">
        <v>1</v>
      </c>
      <c r="Y58">
        <f t="shared" si="7"/>
        <v>24</v>
      </c>
      <c r="Z58">
        <f t="shared" ca="1" si="8"/>
        <v>30.000000500000002</v>
      </c>
      <c r="AA58">
        <f t="shared" ca="1" si="9"/>
        <v>-6.0000005000000023</v>
      </c>
      <c r="AB58">
        <f t="shared" ca="1" si="10"/>
        <v>6.0000005000000023</v>
      </c>
      <c r="AC58" s="2">
        <v>6</v>
      </c>
      <c r="AD58" s="7">
        <f>VLOOKUP(P58,Weights!$A:$B,2,0)*AC58</f>
        <v>6</v>
      </c>
      <c r="AE58">
        <f t="shared" ca="1" si="11"/>
        <v>36.000006000000276</v>
      </c>
      <c r="AF58" t="str">
        <f t="shared" si="13"/>
        <v>IPFW</v>
      </c>
      <c r="AG58" t="str">
        <f t="shared" ca="1" si="14"/>
        <v>IPFW</v>
      </c>
    </row>
    <row r="59" spans="1:33" x14ac:dyDescent="0.25">
      <c r="A59" t="s">
        <v>3284</v>
      </c>
      <c r="B59" s="9">
        <f t="shared" ca="1" si="12"/>
        <v>8.8639914999999991</v>
      </c>
      <c r="C59" s="2">
        <v>9.0202414999999991</v>
      </c>
      <c r="D59">
        <f t="shared" si="0"/>
        <v>55</v>
      </c>
      <c r="E59" s="9">
        <f t="shared" si="1"/>
        <v>22</v>
      </c>
      <c r="F59" s="9">
        <f t="shared" ca="1" si="2"/>
        <v>27</v>
      </c>
      <c r="G59" s="9">
        <f t="shared" si="3"/>
        <v>32</v>
      </c>
      <c r="H59" s="9">
        <f t="shared" si="4"/>
        <v>0.6875</v>
      </c>
      <c r="I59" s="9">
        <f t="shared" ca="1" si="5"/>
        <v>0.84375</v>
      </c>
      <c r="J59" s="9">
        <f t="shared" ca="1" si="6"/>
        <v>-0.15625</v>
      </c>
      <c r="O59" t="s">
        <v>3386</v>
      </c>
      <c r="P59" s="6">
        <v>41957</v>
      </c>
      <c r="Q59" t="s">
        <v>3073</v>
      </c>
      <c r="R59" t="s">
        <v>3190</v>
      </c>
      <c r="S59" t="s">
        <v>3720</v>
      </c>
      <c r="T59">
        <v>79</v>
      </c>
      <c r="U59">
        <v>66</v>
      </c>
      <c r="V59" t="s">
        <v>3722</v>
      </c>
      <c r="W59" t="s">
        <v>6</v>
      </c>
      <c r="X59">
        <v>1</v>
      </c>
      <c r="Y59">
        <f t="shared" si="7"/>
        <v>-13</v>
      </c>
      <c r="Z59">
        <f t="shared" ca="1" si="8"/>
        <v>-2.9999999800000001</v>
      </c>
      <c r="AA59">
        <f t="shared" ca="1" si="9"/>
        <v>-10.00000002</v>
      </c>
      <c r="AB59">
        <f t="shared" ca="1" si="10"/>
        <v>10.00000002</v>
      </c>
      <c r="AC59" s="2">
        <v>10</v>
      </c>
      <c r="AD59" s="7">
        <f>VLOOKUP(P59,Weights!$A:$B,2,0)*AC59</f>
        <v>10</v>
      </c>
      <c r="AE59">
        <f t="shared" ca="1" si="11"/>
        <v>100.0000004</v>
      </c>
      <c r="AF59" t="str">
        <f t="shared" si="13"/>
        <v>Indiana St</v>
      </c>
      <c r="AG59" t="str">
        <f t="shared" ca="1" si="14"/>
        <v>Indiana St</v>
      </c>
    </row>
    <row r="60" spans="1:33" x14ac:dyDescent="0.25">
      <c r="A60" t="s">
        <v>3113</v>
      </c>
      <c r="B60" s="9">
        <f t="shared" ca="1" si="12"/>
        <v>8.7984673064516112</v>
      </c>
      <c r="C60" s="2">
        <v>8.8952414999999991</v>
      </c>
      <c r="D60">
        <f t="shared" si="0"/>
        <v>58</v>
      </c>
      <c r="E60" s="9">
        <f t="shared" si="1"/>
        <v>21</v>
      </c>
      <c r="F60" s="9">
        <f t="shared" ca="1" si="2"/>
        <v>24</v>
      </c>
      <c r="G60" s="9">
        <f t="shared" si="3"/>
        <v>31</v>
      </c>
      <c r="H60" s="9">
        <f t="shared" si="4"/>
        <v>0.67741935483870963</v>
      </c>
      <c r="I60" s="9">
        <f t="shared" ca="1" si="5"/>
        <v>0.77419354838709675</v>
      </c>
      <c r="J60" s="9">
        <f t="shared" ca="1" si="6"/>
        <v>-9.6774193548387122E-2</v>
      </c>
      <c r="O60" t="s">
        <v>3187</v>
      </c>
      <c r="P60" s="6">
        <v>41957</v>
      </c>
      <c r="Q60" t="s">
        <v>3073</v>
      </c>
      <c r="R60" t="s">
        <v>3710</v>
      </c>
      <c r="S60" t="s">
        <v>3720</v>
      </c>
      <c r="T60">
        <v>79</v>
      </c>
      <c r="U60">
        <v>51</v>
      </c>
      <c r="W60" t="s">
        <v>6</v>
      </c>
      <c r="X60">
        <v>1</v>
      </c>
      <c r="Y60">
        <f t="shared" si="7"/>
        <v>-28</v>
      </c>
      <c r="Z60">
        <f t="shared" ca="1" si="8"/>
        <v>-19.874999499999998</v>
      </c>
      <c r="AA60">
        <f t="shared" ca="1" si="9"/>
        <v>-8.1250005000000023</v>
      </c>
      <c r="AB60">
        <f t="shared" ca="1" si="10"/>
        <v>8.1250005000000023</v>
      </c>
      <c r="AC60" s="2">
        <v>8.125</v>
      </c>
      <c r="AD60" s="7">
        <f>VLOOKUP(P60,Weights!$A:$B,2,0)*AC60</f>
        <v>8.125</v>
      </c>
      <c r="AE60">
        <f t="shared" ca="1" si="11"/>
        <v>66.015633125000292</v>
      </c>
      <c r="AF60" t="str">
        <f t="shared" si="13"/>
        <v>Virginia</v>
      </c>
      <c r="AG60" t="str">
        <f t="shared" ca="1" si="14"/>
        <v>Virginia</v>
      </c>
    </row>
    <row r="61" spans="1:33" x14ac:dyDescent="0.25">
      <c r="A61" t="s">
        <v>3279</v>
      </c>
      <c r="B61" s="9">
        <f t="shared" ca="1" si="12"/>
        <v>8.3649384696969697</v>
      </c>
      <c r="C61" s="2">
        <v>8.3952414999999991</v>
      </c>
      <c r="D61">
        <f t="shared" si="0"/>
        <v>60</v>
      </c>
      <c r="E61" s="9">
        <f t="shared" si="1"/>
        <v>27</v>
      </c>
      <c r="F61" s="9">
        <f t="shared" ca="1" si="2"/>
        <v>28</v>
      </c>
      <c r="G61" s="9">
        <f t="shared" si="3"/>
        <v>33</v>
      </c>
      <c r="H61" s="9">
        <f t="shared" si="4"/>
        <v>0.81818181818181823</v>
      </c>
      <c r="I61" s="9">
        <f t="shared" ca="1" si="5"/>
        <v>0.84848484848484851</v>
      </c>
      <c r="J61" s="9">
        <f t="shared" ca="1" si="6"/>
        <v>-3.0303030303030276E-2</v>
      </c>
      <c r="O61" t="s">
        <v>3709</v>
      </c>
      <c r="P61" s="6">
        <v>41957</v>
      </c>
      <c r="Q61" t="s">
        <v>3073</v>
      </c>
      <c r="R61" t="s">
        <v>3133</v>
      </c>
      <c r="S61" t="s">
        <v>3721</v>
      </c>
      <c r="T61">
        <v>69</v>
      </c>
      <c r="U61">
        <v>59</v>
      </c>
      <c r="W61" t="s">
        <v>115</v>
      </c>
      <c r="X61">
        <v>1</v>
      </c>
      <c r="Y61">
        <f t="shared" si="7"/>
        <v>10</v>
      </c>
      <c r="Z61">
        <f t="shared" ca="1" si="8"/>
        <v>18.374999499999998</v>
      </c>
      <c r="AA61">
        <f t="shared" ca="1" si="9"/>
        <v>-8.3749994999999977</v>
      </c>
      <c r="AB61">
        <f t="shared" ca="1" si="10"/>
        <v>8.3749994999999977</v>
      </c>
      <c r="AC61" s="2">
        <v>8.375</v>
      </c>
      <c r="AD61" s="7">
        <f>VLOOKUP(P61,Weights!$A:$B,2,0)*AC61</f>
        <v>8.375</v>
      </c>
      <c r="AE61">
        <f t="shared" ca="1" si="11"/>
        <v>70.140616625000206</v>
      </c>
      <c r="AF61" t="str">
        <f t="shared" si="13"/>
        <v>Kansas</v>
      </c>
      <c r="AG61" t="str">
        <f t="shared" ca="1" si="14"/>
        <v>Kansas</v>
      </c>
    </row>
    <row r="62" spans="1:33" x14ac:dyDescent="0.25">
      <c r="A62" t="s">
        <v>3126</v>
      </c>
      <c r="B62" s="9">
        <f t="shared" ca="1" si="12"/>
        <v>8.1139914999999991</v>
      </c>
      <c r="C62" s="2">
        <v>8.1452414999999991</v>
      </c>
      <c r="D62">
        <f t="shared" si="0"/>
        <v>61</v>
      </c>
      <c r="E62" s="9">
        <f t="shared" si="1"/>
        <v>20</v>
      </c>
      <c r="F62" s="9">
        <f t="shared" ca="1" si="2"/>
        <v>21</v>
      </c>
      <c r="G62" s="9">
        <f t="shared" si="3"/>
        <v>32</v>
      </c>
      <c r="H62" s="9">
        <f t="shared" si="4"/>
        <v>0.625</v>
      </c>
      <c r="I62" s="9">
        <f t="shared" ca="1" si="5"/>
        <v>0.65625</v>
      </c>
      <c r="J62" s="9">
        <f t="shared" ca="1" si="6"/>
        <v>-3.125E-2</v>
      </c>
      <c r="O62" t="s">
        <v>3245</v>
      </c>
      <c r="P62" s="6">
        <v>41957</v>
      </c>
      <c r="Q62" t="s">
        <v>3073</v>
      </c>
      <c r="R62" t="s">
        <v>3267</v>
      </c>
      <c r="S62" t="s">
        <v>3721</v>
      </c>
      <c r="T62">
        <v>98</v>
      </c>
      <c r="U62">
        <v>68</v>
      </c>
      <c r="W62" t="s">
        <v>115</v>
      </c>
      <c r="X62">
        <v>1</v>
      </c>
      <c r="Y62">
        <f t="shared" si="7"/>
        <v>30</v>
      </c>
      <c r="Z62">
        <f t="shared" ca="1" si="8"/>
        <v>20.75</v>
      </c>
      <c r="AA62">
        <f t="shared" ca="1" si="9"/>
        <v>9.25</v>
      </c>
      <c r="AB62">
        <f t="shared" ca="1" si="10"/>
        <v>-9.25</v>
      </c>
      <c r="AC62" s="2">
        <v>9.25</v>
      </c>
      <c r="AD62" s="7">
        <f>VLOOKUP(P62,Weights!$A:$B,2,0)*AC62</f>
        <v>9.25</v>
      </c>
      <c r="AE62">
        <f t="shared" ca="1" si="11"/>
        <v>85.5625</v>
      </c>
      <c r="AF62" t="str">
        <f t="shared" si="13"/>
        <v>Kansas St</v>
      </c>
      <c r="AG62" t="str">
        <f t="shared" ca="1" si="14"/>
        <v>Kansas St</v>
      </c>
    </row>
    <row r="63" spans="1:33" x14ac:dyDescent="0.25">
      <c r="A63" t="s">
        <v>3117</v>
      </c>
      <c r="B63" s="9">
        <f t="shared" ca="1" si="12"/>
        <v>8.1119081666666659</v>
      </c>
      <c r="C63" s="2">
        <v>8.1452414999999991</v>
      </c>
      <c r="D63">
        <f t="shared" si="0"/>
        <v>61</v>
      </c>
      <c r="E63" s="9">
        <f t="shared" si="1"/>
        <v>22</v>
      </c>
      <c r="F63" s="9">
        <f t="shared" ca="1" si="2"/>
        <v>22</v>
      </c>
      <c r="G63" s="9">
        <f t="shared" si="3"/>
        <v>31</v>
      </c>
      <c r="H63" s="9">
        <f t="shared" si="4"/>
        <v>0.70967741935483875</v>
      </c>
      <c r="I63" s="9">
        <f t="shared" ca="1" si="5"/>
        <v>0.73333333333333328</v>
      </c>
      <c r="J63" s="9">
        <f t="shared" ca="1" si="6"/>
        <v>-3.3333333333333326E-2</v>
      </c>
      <c r="O63" t="s">
        <v>3713</v>
      </c>
      <c r="P63" s="6">
        <v>41957</v>
      </c>
      <c r="Q63" t="s">
        <v>3073</v>
      </c>
      <c r="R63" t="s">
        <v>3275</v>
      </c>
      <c r="S63" t="s">
        <v>3721</v>
      </c>
      <c r="T63">
        <v>85</v>
      </c>
      <c r="U63">
        <v>45</v>
      </c>
      <c r="W63" t="s">
        <v>115</v>
      </c>
      <c r="X63">
        <v>1</v>
      </c>
      <c r="Y63">
        <f t="shared" si="7"/>
        <v>40</v>
      </c>
      <c r="Z63">
        <f t="shared" ca="1" si="8"/>
        <v>36.499999500000001</v>
      </c>
      <c r="AA63">
        <f t="shared" ca="1" si="9"/>
        <v>3.5000004999999987</v>
      </c>
      <c r="AB63">
        <f t="shared" ca="1" si="10"/>
        <v>-3.5000004999999987</v>
      </c>
      <c r="AC63" s="2">
        <v>3.5</v>
      </c>
      <c r="AD63" s="7">
        <f>VLOOKUP(P63,Weights!$A:$B,2,0)*AC63</f>
        <v>3.5</v>
      </c>
      <c r="AE63">
        <f t="shared" ca="1" si="11"/>
        <v>12.250003500000242</v>
      </c>
      <c r="AF63" t="str">
        <f t="shared" si="13"/>
        <v>Kentucky</v>
      </c>
      <c r="AG63" t="str">
        <f t="shared" ca="1" si="14"/>
        <v>Kentucky</v>
      </c>
    </row>
    <row r="64" spans="1:33" x14ac:dyDescent="0.25">
      <c r="A64" t="s">
        <v>3336</v>
      </c>
      <c r="B64" s="9">
        <f t="shared" ca="1" si="12"/>
        <v>8.0202414999999991</v>
      </c>
      <c r="C64" s="2">
        <v>8.0202414999999991</v>
      </c>
      <c r="D64">
        <f t="shared" si="0"/>
        <v>64</v>
      </c>
      <c r="E64" s="9">
        <f t="shared" si="1"/>
        <v>29</v>
      </c>
      <c r="F64" s="9">
        <f t="shared" ca="1" si="2"/>
        <v>28</v>
      </c>
      <c r="G64" s="9">
        <f t="shared" si="3"/>
        <v>33</v>
      </c>
      <c r="H64" s="9">
        <f t="shared" si="4"/>
        <v>0.87878787878787878</v>
      </c>
      <c r="I64" s="9">
        <f t="shared" ca="1" si="5"/>
        <v>0.875</v>
      </c>
      <c r="J64" s="9">
        <f t="shared" ca="1" si="6"/>
        <v>0</v>
      </c>
      <c r="O64" t="s">
        <v>3307</v>
      </c>
      <c r="P64" s="6">
        <v>41957</v>
      </c>
      <c r="Q64" t="s">
        <v>3073</v>
      </c>
      <c r="R64" t="s">
        <v>3718</v>
      </c>
      <c r="S64" t="s">
        <v>3721</v>
      </c>
      <c r="T64">
        <v>69</v>
      </c>
      <c r="U64">
        <v>45</v>
      </c>
      <c r="W64" t="s">
        <v>115</v>
      </c>
      <c r="X64">
        <v>1</v>
      </c>
      <c r="Y64">
        <f t="shared" si="7"/>
        <v>24</v>
      </c>
      <c r="Z64">
        <f t="shared" ca="1" si="8"/>
        <v>18</v>
      </c>
      <c r="AA64">
        <f t="shared" ca="1" si="9"/>
        <v>6</v>
      </c>
      <c r="AB64">
        <f t="shared" ca="1" si="10"/>
        <v>-6</v>
      </c>
      <c r="AC64" s="2">
        <v>6</v>
      </c>
      <c r="AD64" s="7">
        <f>VLOOKUP(P64,Weights!$A:$B,2,0)*AC64</f>
        <v>6</v>
      </c>
      <c r="AE64">
        <f t="shared" ca="1" si="11"/>
        <v>36</v>
      </c>
      <c r="AF64" t="str">
        <f t="shared" si="13"/>
        <v>Liberty</v>
      </c>
      <c r="AG64" t="str">
        <f t="shared" ca="1" si="14"/>
        <v>Liberty</v>
      </c>
    </row>
    <row r="65" spans="1:33" x14ac:dyDescent="0.25">
      <c r="A65" t="s">
        <v>3186</v>
      </c>
      <c r="B65" s="9">
        <f t="shared" ca="1" si="12"/>
        <v>7.9785748333333322</v>
      </c>
      <c r="C65" s="2">
        <v>8.1452414999999991</v>
      </c>
      <c r="D65">
        <f t="shared" si="0"/>
        <v>61</v>
      </c>
      <c r="E65" s="9">
        <f t="shared" si="1"/>
        <v>24</v>
      </c>
      <c r="F65" s="9">
        <f t="shared" ca="1" si="2"/>
        <v>28</v>
      </c>
      <c r="G65" s="9">
        <f t="shared" si="3"/>
        <v>31</v>
      </c>
      <c r="H65" s="9">
        <f t="shared" si="4"/>
        <v>0.77419354838709675</v>
      </c>
      <c r="I65" s="9">
        <f t="shared" ca="1" si="5"/>
        <v>0.93333333333333335</v>
      </c>
      <c r="J65" s="9">
        <f t="shared" ca="1" si="6"/>
        <v>-0.16666666666666663</v>
      </c>
      <c r="O65" t="s">
        <v>3215</v>
      </c>
      <c r="P65" s="6">
        <v>41957</v>
      </c>
      <c r="Q65" t="s">
        <v>3073</v>
      </c>
      <c r="R65" t="s">
        <v>3718</v>
      </c>
      <c r="S65" t="s">
        <v>3721</v>
      </c>
      <c r="T65">
        <v>91</v>
      </c>
      <c r="U65">
        <v>70</v>
      </c>
      <c r="W65" t="s">
        <v>115</v>
      </c>
      <c r="X65">
        <v>1</v>
      </c>
      <c r="Y65">
        <f t="shared" si="7"/>
        <v>21</v>
      </c>
      <c r="Z65">
        <f t="shared" ca="1" si="8"/>
        <v>21.75</v>
      </c>
      <c r="AA65">
        <f t="shared" ca="1" si="9"/>
        <v>-0.75</v>
      </c>
      <c r="AB65">
        <f t="shared" ca="1" si="10"/>
        <v>0.75</v>
      </c>
      <c r="AC65" s="2">
        <v>0.75</v>
      </c>
      <c r="AD65" s="7">
        <f>VLOOKUP(P65,Weights!$A:$B,2,0)*AC65</f>
        <v>0.75</v>
      </c>
      <c r="AE65">
        <f t="shared" ca="1" si="11"/>
        <v>0.5625</v>
      </c>
      <c r="AF65" t="str">
        <f t="shared" si="13"/>
        <v>Lipscomb</v>
      </c>
      <c r="AG65" t="str">
        <f t="shared" ca="1" si="14"/>
        <v>Lipscomb</v>
      </c>
    </row>
    <row r="66" spans="1:33" x14ac:dyDescent="0.25">
      <c r="A66" t="s">
        <v>3100</v>
      </c>
      <c r="B66" s="9">
        <f t="shared" ref="B66:B129" ca="1" si="15">J66+C66</f>
        <v>7.8035748333333332</v>
      </c>
      <c r="C66" s="2">
        <v>7.7702415</v>
      </c>
      <c r="D66">
        <f t="shared" ref="D66:D129" si="16">RANK(C66,Ratings,0)</f>
        <v>66</v>
      </c>
      <c r="E66" s="9">
        <f t="shared" ref="E66:E129" si="17">COUNTIF(AF66:AF5869,A66)</f>
        <v>20</v>
      </c>
      <c r="F66" s="9">
        <f t="shared" ref="F66:F129" ca="1" si="18">COUNTIF(AG66:AG5869,A66)</f>
        <v>18</v>
      </c>
      <c r="G66" s="9">
        <f t="shared" ref="G66:G129" si="19">COUNTIF(O66:O5869,A66)+COUNTIF(R66:R5869,A66)</f>
        <v>31</v>
      </c>
      <c r="H66" s="9">
        <f t="shared" ref="H66:H129" si="20">E66/G66</f>
        <v>0.64516129032258063</v>
      </c>
      <c r="I66" s="9">
        <f t="shared" ref="I66:I129" ca="1" si="21">F66/G66</f>
        <v>0.6</v>
      </c>
      <c r="J66" s="9">
        <f t="shared" ref="J66:J129" ca="1" si="22">H66-I66</f>
        <v>3.3333333333333326E-2</v>
      </c>
      <c r="O66" t="s">
        <v>3309</v>
      </c>
      <c r="P66" s="6">
        <v>41957</v>
      </c>
      <c r="Q66" t="s">
        <v>3073</v>
      </c>
      <c r="R66" t="s">
        <v>3718</v>
      </c>
      <c r="S66" t="s">
        <v>3721</v>
      </c>
      <c r="T66">
        <v>79</v>
      </c>
      <c r="U66">
        <v>53</v>
      </c>
      <c r="W66" t="s">
        <v>115</v>
      </c>
      <c r="X66">
        <v>1</v>
      </c>
      <c r="Y66">
        <f t="shared" ref="Y66:Y129" si="23">X66*IF(S66="W",(T66-U66),U66-T66)</f>
        <v>26</v>
      </c>
      <c r="Z66">
        <f t="shared" ref="Z66:Z129" ca="1" si="24">X66*(IF(Q66="A",-HomeEdge,IF(Q66="H",HomeEdge,0))+VLOOKUP(O66,TmList,2,0)-VLOOKUP(R66,TmList,2,0))</f>
        <v>21.375</v>
      </c>
      <c r="AA66">
        <f t="shared" ref="AA66:AA129" ca="1" si="25">Y66-Z66</f>
        <v>4.625</v>
      </c>
      <c r="AB66">
        <f t="shared" ref="AB66:AB129" ca="1" si="26">-AA66</f>
        <v>-4.625</v>
      </c>
      <c r="AC66" s="2">
        <v>4.625</v>
      </c>
      <c r="AD66" s="7">
        <f>VLOOKUP(P66,Weights!$A:$B,2,0)*AC66</f>
        <v>4.625</v>
      </c>
      <c r="AE66">
        <f t="shared" ref="AE66:AE129" ca="1" si="27">AA66^2</f>
        <v>21.390625</v>
      </c>
      <c r="AF66" t="str">
        <f t="shared" si="13"/>
        <v>Longwood</v>
      </c>
      <c r="AG66" t="str">
        <f t="shared" ca="1" si="14"/>
        <v>Longwood</v>
      </c>
    </row>
    <row r="67" spans="1:33" x14ac:dyDescent="0.25">
      <c r="A67" t="s">
        <v>3372</v>
      </c>
      <c r="B67" s="9">
        <f t="shared" ca="1" si="15"/>
        <v>7.798467306451613</v>
      </c>
      <c r="C67" s="2">
        <v>7.8952415</v>
      </c>
      <c r="D67">
        <f t="shared" si="16"/>
        <v>65</v>
      </c>
      <c r="E67" s="9">
        <f t="shared" si="17"/>
        <v>16</v>
      </c>
      <c r="F67" s="9">
        <f t="shared" ca="1" si="18"/>
        <v>19</v>
      </c>
      <c r="G67" s="9">
        <f t="shared" si="19"/>
        <v>31</v>
      </c>
      <c r="H67" s="9">
        <f t="shared" si="20"/>
        <v>0.5161290322580645</v>
      </c>
      <c r="I67" s="9">
        <f t="shared" ca="1" si="21"/>
        <v>0.61290322580645162</v>
      </c>
      <c r="J67" s="9">
        <f t="shared" ca="1" si="22"/>
        <v>-9.6774193548387122E-2</v>
      </c>
      <c r="O67" t="s">
        <v>3711</v>
      </c>
      <c r="P67" s="6">
        <v>41957</v>
      </c>
      <c r="Q67" t="s">
        <v>3074</v>
      </c>
      <c r="R67" t="s">
        <v>3124</v>
      </c>
      <c r="S67" t="s">
        <v>3721</v>
      </c>
      <c r="T67">
        <v>81</v>
      </c>
      <c r="U67">
        <v>68</v>
      </c>
      <c r="W67" t="s">
        <v>115</v>
      </c>
      <c r="X67">
        <v>1</v>
      </c>
      <c r="Y67">
        <f t="shared" si="23"/>
        <v>13</v>
      </c>
      <c r="Z67">
        <f t="shared" ca="1" si="24"/>
        <v>2.875</v>
      </c>
      <c r="AA67">
        <f t="shared" ca="1" si="25"/>
        <v>10.125</v>
      </c>
      <c r="AB67">
        <f t="shared" ca="1" si="26"/>
        <v>-10.125</v>
      </c>
      <c r="AC67" s="2">
        <v>10.125</v>
      </c>
      <c r="AD67" s="7">
        <f>VLOOKUP(P67,Weights!$A:$B,2,0)*AC67</f>
        <v>10.125</v>
      </c>
      <c r="AE67">
        <f t="shared" ca="1" si="27"/>
        <v>102.515625</v>
      </c>
      <c r="AF67" t="str">
        <f t="shared" ref="AF67:AF130" si="28">IF(Y67&gt;0,O67,R67)</f>
        <v>Louisville</v>
      </c>
      <c r="AG67" t="str">
        <f t="shared" ref="AG67:AG130" ca="1" si="29">IF(Z67&gt;0,O67,R67)</f>
        <v>Louisville</v>
      </c>
    </row>
    <row r="68" spans="1:33" x14ac:dyDescent="0.25">
      <c r="A68" t="s">
        <v>3166</v>
      </c>
      <c r="B68" s="9">
        <f t="shared" ca="1" si="15"/>
        <v>7.737983435483871</v>
      </c>
      <c r="C68" s="2">
        <v>7.7702415</v>
      </c>
      <c r="D68">
        <f t="shared" si="16"/>
        <v>66</v>
      </c>
      <c r="E68" s="9">
        <f t="shared" si="17"/>
        <v>19</v>
      </c>
      <c r="F68" s="9">
        <f t="shared" ca="1" si="18"/>
        <v>19</v>
      </c>
      <c r="G68" s="9">
        <f t="shared" si="19"/>
        <v>32</v>
      </c>
      <c r="H68" s="9">
        <f t="shared" si="20"/>
        <v>0.59375</v>
      </c>
      <c r="I68" s="9">
        <f t="shared" ca="1" si="21"/>
        <v>0.61290322580645162</v>
      </c>
      <c r="J68" s="9">
        <f t="shared" ca="1" si="22"/>
        <v>-3.2258064516129004E-2</v>
      </c>
      <c r="O68" t="s">
        <v>3158</v>
      </c>
      <c r="P68" s="6">
        <v>41957</v>
      </c>
      <c r="Q68" t="s">
        <v>3073</v>
      </c>
      <c r="R68" t="s">
        <v>3718</v>
      </c>
      <c r="S68" t="s">
        <v>3721</v>
      </c>
      <c r="T68">
        <v>71</v>
      </c>
      <c r="U68">
        <v>58</v>
      </c>
      <c r="W68" t="s">
        <v>115</v>
      </c>
      <c r="X68">
        <v>1</v>
      </c>
      <c r="Y68">
        <f t="shared" si="23"/>
        <v>13</v>
      </c>
      <c r="Z68">
        <f t="shared" ca="1" si="24"/>
        <v>34.000000499999999</v>
      </c>
      <c r="AA68">
        <f t="shared" ca="1" si="25"/>
        <v>-21.000000499999999</v>
      </c>
      <c r="AB68">
        <f t="shared" ca="1" si="26"/>
        <v>21.000000499999999</v>
      </c>
      <c r="AC68" s="2">
        <v>21</v>
      </c>
      <c r="AD68" s="7">
        <f>VLOOKUP(P68,Weights!$A:$B,2,0)*AC68</f>
        <v>21</v>
      </c>
      <c r="AE68">
        <f t="shared" ca="1" si="27"/>
        <v>441.00002100000017</v>
      </c>
      <c r="AF68" t="str">
        <f t="shared" si="28"/>
        <v>Loyola (Chi)</v>
      </c>
      <c r="AG68" t="str">
        <f t="shared" ca="1" si="29"/>
        <v>Loyola (Chi)</v>
      </c>
    </row>
    <row r="69" spans="1:33" x14ac:dyDescent="0.25">
      <c r="A69" t="s">
        <v>3252</v>
      </c>
      <c r="B69" s="9">
        <f t="shared" ca="1" si="15"/>
        <v>7.6452415</v>
      </c>
      <c r="C69" s="2">
        <v>7.6452415</v>
      </c>
      <c r="D69">
        <f t="shared" si="16"/>
        <v>68</v>
      </c>
      <c r="E69" s="9">
        <f t="shared" si="17"/>
        <v>13</v>
      </c>
      <c r="F69" s="9">
        <f t="shared" ca="1" si="18"/>
        <v>13</v>
      </c>
      <c r="G69" s="9">
        <f t="shared" si="19"/>
        <v>32</v>
      </c>
      <c r="H69" s="9">
        <f t="shared" si="20"/>
        <v>0.40625</v>
      </c>
      <c r="I69" s="9">
        <f t="shared" ca="1" si="21"/>
        <v>0.40625</v>
      </c>
      <c r="J69" s="9">
        <f t="shared" ca="1" si="22"/>
        <v>0</v>
      </c>
      <c r="O69" t="s">
        <v>3340</v>
      </c>
      <c r="P69" s="6">
        <v>41957</v>
      </c>
      <c r="Q69" t="s">
        <v>3073</v>
      </c>
      <c r="R69" t="s">
        <v>3397</v>
      </c>
      <c r="S69" t="s">
        <v>3721</v>
      </c>
      <c r="T69">
        <v>76</v>
      </c>
      <c r="U69">
        <v>66</v>
      </c>
      <c r="W69" t="s">
        <v>115</v>
      </c>
      <c r="X69">
        <v>1</v>
      </c>
      <c r="Y69">
        <f t="shared" si="23"/>
        <v>10</v>
      </c>
      <c r="Z69">
        <f t="shared" ca="1" si="24"/>
        <v>5.125</v>
      </c>
      <c r="AA69">
        <f t="shared" ca="1" si="25"/>
        <v>4.875</v>
      </c>
      <c r="AB69">
        <f t="shared" ca="1" si="26"/>
        <v>-4.875</v>
      </c>
      <c r="AC69" s="2">
        <v>4.875</v>
      </c>
      <c r="AD69" s="7">
        <f>VLOOKUP(P69,Weights!$A:$B,2,0)*AC69</f>
        <v>4.875</v>
      </c>
      <c r="AE69">
        <f t="shared" ca="1" si="27"/>
        <v>23.765625</v>
      </c>
      <c r="AF69" t="str">
        <f t="shared" si="28"/>
        <v>Loyola Marymount</v>
      </c>
      <c r="AG69" t="str">
        <f t="shared" ca="1" si="29"/>
        <v>Loyola Marymount</v>
      </c>
    </row>
    <row r="70" spans="1:33" x14ac:dyDescent="0.25">
      <c r="A70" t="s">
        <v>3174</v>
      </c>
      <c r="B70" s="9">
        <f t="shared" ca="1" si="15"/>
        <v>7.5202415</v>
      </c>
      <c r="C70" s="2">
        <v>7.5202415</v>
      </c>
      <c r="D70">
        <f t="shared" si="16"/>
        <v>69</v>
      </c>
      <c r="E70" s="9">
        <f t="shared" si="17"/>
        <v>18</v>
      </c>
      <c r="F70" s="9">
        <f t="shared" ca="1" si="18"/>
        <v>17</v>
      </c>
      <c r="G70" s="9">
        <f t="shared" si="19"/>
        <v>34</v>
      </c>
      <c r="H70" s="9">
        <f t="shared" si="20"/>
        <v>0.52941176470588236</v>
      </c>
      <c r="I70" s="9">
        <f t="shared" ca="1" si="21"/>
        <v>0.51515151515151514</v>
      </c>
      <c r="J70" s="9">
        <f t="shared" ca="1" si="22"/>
        <v>0</v>
      </c>
      <c r="O70" t="s">
        <v>3254</v>
      </c>
      <c r="P70" s="6">
        <v>41957</v>
      </c>
      <c r="Q70" t="s">
        <v>3073</v>
      </c>
      <c r="R70" t="s">
        <v>3318</v>
      </c>
      <c r="S70" t="s">
        <v>3721</v>
      </c>
      <c r="T70">
        <v>79</v>
      </c>
      <c r="U70">
        <v>63</v>
      </c>
      <c r="W70" t="s">
        <v>115</v>
      </c>
      <c r="X70">
        <v>1</v>
      </c>
      <c r="Y70">
        <f t="shared" si="23"/>
        <v>16</v>
      </c>
      <c r="Z70">
        <f t="shared" ca="1" si="24"/>
        <v>12.125</v>
      </c>
      <c r="AA70">
        <f t="shared" ca="1" si="25"/>
        <v>3.875</v>
      </c>
      <c r="AB70">
        <f t="shared" ca="1" si="26"/>
        <v>-3.875</v>
      </c>
      <c r="AC70" s="2">
        <v>3.875</v>
      </c>
      <c r="AD70" s="7">
        <f>VLOOKUP(P70,Weights!$A:$B,2,0)*AC70</f>
        <v>3.875</v>
      </c>
      <c r="AE70">
        <f t="shared" ca="1" si="27"/>
        <v>15.015625</v>
      </c>
      <c r="AF70" t="str">
        <f t="shared" si="28"/>
        <v>Marquette</v>
      </c>
      <c r="AG70" t="str">
        <f t="shared" ca="1" si="29"/>
        <v>Marquette</v>
      </c>
    </row>
    <row r="71" spans="1:33" x14ac:dyDescent="0.25">
      <c r="A71" t="s">
        <v>3153</v>
      </c>
      <c r="B71" s="9">
        <f t="shared" ca="1" si="15"/>
        <v>7.3327415</v>
      </c>
      <c r="C71" s="2">
        <v>7.2702415</v>
      </c>
      <c r="D71">
        <f t="shared" si="16"/>
        <v>70</v>
      </c>
      <c r="E71" s="9">
        <f t="shared" si="17"/>
        <v>16</v>
      </c>
      <c r="F71" s="9">
        <f t="shared" ca="1" si="18"/>
        <v>14</v>
      </c>
      <c r="G71" s="9">
        <f t="shared" si="19"/>
        <v>32</v>
      </c>
      <c r="H71" s="9">
        <f t="shared" si="20"/>
        <v>0.5</v>
      </c>
      <c r="I71" s="9">
        <f t="shared" ca="1" si="21"/>
        <v>0.4375</v>
      </c>
      <c r="J71" s="9">
        <f t="shared" ca="1" si="22"/>
        <v>6.25E-2</v>
      </c>
      <c r="O71" t="s">
        <v>3326</v>
      </c>
      <c r="P71" s="6">
        <v>41957</v>
      </c>
      <c r="Q71" t="s">
        <v>3073</v>
      </c>
      <c r="R71" t="s">
        <v>3320</v>
      </c>
      <c r="S71" t="s">
        <v>3721</v>
      </c>
      <c r="T71">
        <v>74</v>
      </c>
      <c r="U71">
        <v>55</v>
      </c>
      <c r="W71" t="s">
        <v>115</v>
      </c>
      <c r="X71">
        <v>1</v>
      </c>
      <c r="Y71">
        <f t="shared" si="23"/>
        <v>19</v>
      </c>
      <c r="Z71">
        <f t="shared" ca="1" si="24"/>
        <v>4.2500004999999987</v>
      </c>
      <c r="AA71">
        <f t="shared" ca="1" si="25"/>
        <v>14.749999500000001</v>
      </c>
      <c r="AB71">
        <f t="shared" ca="1" si="26"/>
        <v>-14.749999500000001</v>
      </c>
      <c r="AC71" s="2">
        <v>14.75</v>
      </c>
      <c r="AD71" s="7">
        <f>VLOOKUP(P71,Weights!$A:$B,2,0)*AC71</f>
        <v>14.75</v>
      </c>
      <c r="AE71">
        <f t="shared" ca="1" si="27"/>
        <v>217.56248525000029</v>
      </c>
      <c r="AF71" t="str">
        <f t="shared" si="28"/>
        <v>Marshall</v>
      </c>
      <c r="AG71" t="str">
        <f t="shared" ca="1" si="29"/>
        <v>Marshall</v>
      </c>
    </row>
    <row r="72" spans="1:33" x14ac:dyDescent="0.25">
      <c r="A72" t="s">
        <v>3254</v>
      </c>
      <c r="B72" s="9">
        <f t="shared" ca="1" si="15"/>
        <v>7.302499564516129</v>
      </c>
      <c r="C72" s="2">
        <v>7.2702415</v>
      </c>
      <c r="D72">
        <f t="shared" si="16"/>
        <v>70</v>
      </c>
      <c r="E72" s="9">
        <f t="shared" si="17"/>
        <v>12</v>
      </c>
      <c r="F72" s="9">
        <f t="shared" ca="1" si="18"/>
        <v>11</v>
      </c>
      <c r="G72" s="9">
        <f t="shared" si="19"/>
        <v>31</v>
      </c>
      <c r="H72" s="9">
        <f t="shared" si="20"/>
        <v>0.38709677419354838</v>
      </c>
      <c r="I72" s="9">
        <f t="shared" ca="1" si="21"/>
        <v>0.35483870967741937</v>
      </c>
      <c r="J72" s="9">
        <f t="shared" ca="1" si="22"/>
        <v>3.2258064516129004E-2</v>
      </c>
      <c r="O72" t="s">
        <v>3177</v>
      </c>
      <c r="P72" s="6">
        <v>41957</v>
      </c>
      <c r="Q72" t="s">
        <v>3073</v>
      </c>
      <c r="R72" t="s">
        <v>3380</v>
      </c>
      <c r="S72" t="s">
        <v>3721</v>
      </c>
      <c r="T72">
        <v>82</v>
      </c>
      <c r="U72">
        <v>48</v>
      </c>
      <c r="W72" t="s">
        <v>115</v>
      </c>
      <c r="X72">
        <v>1</v>
      </c>
      <c r="Y72">
        <f t="shared" si="23"/>
        <v>34</v>
      </c>
      <c r="Z72">
        <f t="shared" ca="1" si="24"/>
        <v>24.749999500000001</v>
      </c>
      <c r="AA72">
        <f t="shared" ca="1" si="25"/>
        <v>9.2500004999999987</v>
      </c>
      <c r="AB72">
        <f t="shared" ca="1" si="26"/>
        <v>-9.2500004999999987</v>
      </c>
      <c r="AC72" s="2">
        <v>9.25</v>
      </c>
      <c r="AD72" s="7">
        <f>VLOOKUP(P72,Weights!$A:$B,2,0)*AC72</f>
        <v>9.25</v>
      </c>
      <c r="AE72">
        <f t="shared" ca="1" si="27"/>
        <v>85.562509250000232</v>
      </c>
      <c r="AF72" t="str">
        <f t="shared" si="28"/>
        <v>Maryland</v>
      </c>
      <c r="AG72" t="str">
        <f t="shared" ca="1" si="29"/>
        <v>Maryland</v>
      </c>
    </row>
    <row r="73" spans="1:33" x14ac:dyDescent="0.25">
      <c r="A73" t="s">
        <v>3151</v>
      </c>
      <c r="B73" s="9">
        <f t="shared" ca="1" si="15"/>
        <v>7.1630986428571433</v>
      </c>
      <c r="C73" s="2">
        <v>7.2702415</v>
      </c>
      <c r="D73">
        <f t="shared" si="16"/>
        <v>70</v>
      </c>
      <c r="E73" s="9">
        <f t="shared" si="17"/>
        <v>21</v>
      </c>
      <c r="F73" s="9">
        <f t="shared" ca="1" si="18"/>
        <v>24</v>
      </c>
      <c r="G73" s="9">
        <f t="shared" si="19"/>
        <v>28</v>
      </c>
      <c r="H73" s="9">
        <f t="shared" si="20"/>
        <v>0.75</v>
      </c>
      <c r="I73" s="9">
        <f t="shared" ca="1" si="21"/>
        <v>0.8571428571428571</v>
      </c>
      <c r="J73" s="9">
        <f t="shared" ca="1" si="22"/>
        <v>-0.1071428571428571</v>
      </c>
      <c r="O73" t="s">
        <v>3165</v>
      </c>
      <c r="P73" s="6">
        <v>41957</v>
      </c>
      <c r="Q73" t="s">
        <v>3073</v>
      </c>
      <c r="R73" t="s">
        <v>3080</v>
      </c>
      <c r="S73" t="s">
        <v>3721</v>
      </c>
      <c r="T73">
        <v>95</v>
      </c>
      <c r="U73">
        <v>87</v>
      </c>
      <c r="W73" t="s">
        <v>115</v>
      </c>
      <c r="X73">
        <v>1</v>
      </c>
      <c r="Y73">
        <f t="shared" si="23"/>
        <v>8</v>
      </c>
      <c r="Z73">
        <f t="shared" ca="1" si="24"/>
        <v>13.25</v>
      </c>
      <c r="AA73">
        <f t="shared" ca="1" si="25"/>
        <v>-5.25</v>
      </c>
      <c r="AB73">
        <f t="shared" ca="1" si="26"/>
        <v>5.25</v>
      </c>
      <c r="AC73" s="2">
        <v>5.25</v>
      </c>
      <c r="AD73" s="7">
        <f>VLOOKUP(P73,Weights!$A:$B,2,0)*AC73</f>
        <v>5.25</v>
      </c>
      <c r="AE73">
        <f t="shared" ca="1" si="27"/>
        <v>27.5625</v>
      </c>
      <c r="AF73" t="str">
        <f t="shared" si="28"/>
        <v>Massachusetts</v>
      </c>
      <c r="AG73" t="str">
        <f t="shared" ca="1" si="29"/>
        <v>Massachusetts</v>
      </c>
    </row>
    <row r="74" spans="1:33" x14ac:dyDescent="0.25">
      <c r="A74" t="s">
        <v>3231</v>
      </c>
      <c r="B74" s="9">
        <f t="shared" ca="1" si="15"/>
        <v>7.108951177419355</v>
      </c>
      <c r="C74" s="2">
        <v>7.2702415</v>
      </c>
      <c r="D74">
        <f t="shared" si="16"/>
        <v>70</v>
      </c>
      <c r="E74" s="9">
        <f t="shared" si="17"/>
        <v>14</v>
      </c>
      <c r="F74" s="9">
        <f t="shared" ca="1" si="18"/>
        <v>19</v>
      </c>
      <c r="G74" s="9">
        <f t="shared" si="19"/>
        <v>31</v>
      </c>
      <c r="H74" s="9">
        <f t="shared" si="20"/>
        <v>0.45161290322580644</v>
      </c>
      <c r="I74" s="9">
        <f t="shared" ca="1" si="21"/>
        <v>0.61290322580645162</v>
      </c>
      <c r="J74" s="9">
        <f t="shared" ca="1" si="22"/>
        <v>-0.16129032258064518</v>
      </c>
      <c r="O74" t="s">
        <v>3223</v>
      </c>
      <c r="P74" s="6">
        <v>41957</v>
      </c>
      <c r="Q74" t="s">
        <v>3073</v>
      </c>
      <c r="R74" t="s">
        <v>3718</v>
      </c>
      <c r="S74" t="s">
        <v>3721</v>
      </c>
      <c r="T74">
        <v>88</v>
      </c>
      <c r="U74">
        <v>48</v>
      </c>
      <c r="W74" t="s">
        <v>115</v>
      </c>
      <c r="X74">
        <v>1</v>
      </c>
      <c r="Y74">
        <f t="shared" si="23"/>
        <v>40</v>
      </c>
      <c r="Z74">
        <f t="shared" ca="1" si="24"/>
        <v>31.000000480000001</v>
      </c>
      <c r="AA74">
        <f t="shared" ca="1" si="25"/>
        <v>8.9999995199999994</v>
      </c>
      <c r="AB74">
        <f t="shared" ca="1" si="26"/>
        <v>-8.9999995199999994</v>
      </c>
      <c r="AC74" s="2">
        <v>9</v>
      </c>
      <c r="AD74" s="7">
        <f>VLOOKUP(P74,Weights!$A:$B,2,0)*AC74</f>
        <v>9</v>
      </c>
      <c r="AE74">
        <f t="shared" ca="1" si="27"/>
        <v>80.999991360000223</v>
      </c>
      <c r="AF74" t="str">
        <f t="shared" si="28"/>
        <v>Mercer</v>
      </c>
      <c r="AG74" t="str">
        <f t="shared" ca="1" si="29"/>
        <v>Mercer</v>
      </c>
    </row>
    <row r="75" spans="1:33" x14ac:dyDescent="0.25">
      <c r="A75" t="s">
        <v>3161</v>
      </c>
      <c r="B75" s="9">
        <f t="shared" ca="1" si="15"/>
        <v>7.0846354393939395</v>
      </c>
      <c r="C75" s="2">
        <v>7.1452415</v>
      </c>
      <c r="D75">
        <f t="shared" si="16"/>
        <v>74</v>
      </c>
      <c r="E75" s="9">
        <f t="shared" si="17"/>
        <v>17</v>
      </c>
      <c r="F75" s="9">
        <f t="shared" ca="1" si="18"/>
        <v>19</v>
      </c>
      <c r="G75" s="9">
        <f t="shared" si="19"/>
        <v>33</v>
      </c>
      <c r="H75" s="9">
        <f t="shared" si="20"/>
        <v>0.51515151515151514</v>
      </c>
      <c r="I75" s="9">
        <f t="shared" ca="1" si="21"/>
        <v>0.5757575757575758</v>
      </c>
      <c r="J75" s="9">
        <f t="shared" ca="1" si="22"/>
        <v>-6.0606060606060663E-2</v>
      </c>
      <c r="O75" t="s">
        <v>3194</v>
      </c>
      <c r="P75" s="6">
        <v>41957</v>
      </c>
      <c r="Q75" t="s">
        <v>3073</v>
      </c>
      <c r="R75" t="s">
        <v>3393</v>
      </c>
      <c r="S75" t="s">
        <v>3721</v>
      </c>
      <c r="T75">
        <v>84</v>
      </c>
      <c r="U75">
        <v>49</v>
      </c>
      <c r="W75" t="s">
        <v>115</v>
      </c>
      <c r="X75">
        <v>1</v>
      </c>
      <c r="Y75">
        <f t="shared" si="23"/>
        <v>35</v>
      </c>
      <c r="Z75">
        <f t="shared" ca="1" si="24"/>
        <v>22.999999499999998</v>
      </c>
      <c r="AA75">
        <f t="shared" ca="1" si="25"/>
        <v>12.000000500000002</v>
      </c>
      <c r="AB75">
        <f t="shared" ca="1" si="26"/>
        <v>-12.000000500000002</v>
      </c>
      <c r="AC75" s="2">
        <v>12</v>
      </c>
      <c r="AD75" s="7">
        <f>VLOOKUP(P75,Weights!$A:$B,2,0)*AC75</f>
        <v>12</v>
      </c>
      <c r="AE75">
        <f t="shared" ca="1" si="27"/>
        <v>144.00001200000031</v>
      </c>
      <c r="AF75" t="str">
        <f t="shared" si="28"/>
        <v>Miami (FL)</v>
      </c>
      <c r="AG75" t="str">
        <f t="shared" ca="1" si="29"/>
        <v>Miami (FL)</v>
      </c>
    </row>
    <row r="76" spans="1:33" x14ac:dyDescent="0.25">
      <c r="A76" t="s">
        <v>3155</v>
      </c>
      <c r="B76" s="9">
        <f t="shared" ca="1" si="15"/>
        <v>7.052499564516129</v>
      </c>
      <c r="C76" s="2">
        <v>7.0202415</v>
      </c>
      <c r="D76">
        <f t="shared" si="16"/>
        <v>76</v>
      </c>
      <c r="E76" s="9">
        <f t="shared" si="17"/>
        <v>17</v>
      </c>
      <c r="F76" s="9">
        <f t="shared" ca="1" si="18"/>
        <v>16</v>
      </c>
      <c r="G76" s="9">
        <f t="shared" si="19"/>
        <v>31</v>
      </c>
      <c r="H76" s="9">
        <f t="shared" si="20"/>
        <v>0.54838709677419351</v>
      </c>
      <c r="I76" s="9">
        <f t="shared" ca="1" si="21"/>
        <v>0.5161290322580645</v>
      </c>
      <c r="J76" s="9">
        <f t="shared" ca="1" si="22"/>
        <v>3.2258064516129004E-2</v>
      </c>
      <c r="O76" t="s">
        <v>3290</v>
      </c>
      <c r="P76" s="6">
        <v>41957</v>
      </c>
      <c r="Q76" t="s">
        <v>3073</v>
      </c>
      <c r="R76" t="s">
        <v>3718</v>
      </c>
      <c r="S76" t="s">
        <v>3721</v>
      </c>
      <c r="T76">
        <v>77</v>
      </c>
      <c r="U76">
        <v>60</v>
      </c>
      <c r="W76" t="s">
        <v>115</v>
      </c>
      <c r="X76">
        <v>1</v>
      </c>
      <c r="Y76">
        <f t="shared" si="23"/>
        <v>17</v>
      </c>
      <c r="Z76">
        <f t="shared" ca="1" si="24"/>
        <v>30.000000500000002</v>
      </c>
      <c r="AA76">
        <f t="shared" ca="1" si="25"/>
        <v>-13.000000500000002</v>
      </c>
      <c r="AB76">
        <f t="shared" ca="1" si="26"/>
        <v>13.000000500000002</v>
      </c>
      <c r="AC76" s="2">
        <v>13</v>
      </c>
      <c r="AD76" s="7">
        <f>VLOOKUP(P76,Weights!$A:$B,2,0)*AC76</f>
        <v>13</v>
      </c>
      <c r="AE76">
        <f t="shared" ca="1" si="27"/>
        <v>169.00001300000031</v>
      </c>
      <c r="AF76" t="str">
        <f t="shared" si="28"/>
        <v>Middle Tennessee</v>
      </c>
      <c r="AG76" t="str">
        <f t="shared" ca="1" si="29"/>
        <v>Middle Tennessee</v>
      </c>
    </row>
    <row r="77" spans="1:33" x14ac:dyDescent="0.25">
      <c r="A77" t="s">
        <v>3363</v>
      </c>
      <c r="B77" s="9">
        <f t="shared" ca="1" si="15"/>
        <v>6.9889915</v>
      </c>
      <c r="C77" s="2">
        <v>7.1452415</v>
      </c>
      <c r="D77">
        <f t="shared" si="16"/>
        <v>74</v>
      </c>
      <c r="E77" s="9">
        <f t="shared" si="17"/>
        <v>23</v>
      </c>
      <c r="F77" s="9">
        <f t="shared" ca="1" si="18"/>
        <v>28</v>
      </c>
      <c r="G77" s="9">
        <f t="shared" si="19"/>
        <v>32</v>
      </c>
      <c r="H77" s="9">
        <f t="shared" si="20"/>
        <v>0.71875</v>
      </c>
      <c r="I77" s="9">
        <f t="shared" ca="1" si="21"/>
        <v>0.875</v>
      </c>
      <c r="J77" s="9">
        <f t="shared" ca="1" si="22"/>
        <v>-0.15625</v>
      </c>
      <c r="O77" t="s">
        <v>3202</v>
      </c>
      <c r="P77" s="6">
        <v>41957</v>
      </c>
      <c r="Q77" t="s">
        <v>3073</v>
      </c>
      <c r="R77" t="s">
        <v>3370</v>
      </c>
      <c r="S77" t="s">
        <v>3721</v>
      </c>
      <c r="T77">
        <v>66</v>
      </c>
      <c r="U77">
        <v>56</v>
      </c>
      <c r="W77" t="s">
        <v>115</v>
      </c>
      <c r="X77">
        <v>1</v>
      </c>
      <c r="Y77">
        <f t="shared" si="23"/>
        <v>10</v>
      </c>
      <c r="Z77">
        <f t="shared" ca="1" si="24"/>
        <v>10</v>
      </c>
      <c r="AA77">
        <f t="shared" ca="1" si="25"/>
        <v>0</v>
      </c>
      <c r="AB77">
        <f t="shared" ca="1" si="26"/>
        <v>0</v>
      </c>
      <c r="AC77" s="2">
        <v>0</v>
      </c>
      <c r="AD77" s="7">
        <f>VLOOKUP(P77,Weights!$A:$B,2,0)*AC77</f>
        <v>0</v>
      </c>
      <c r="AE77">
        <f t="shared" ca="1" si="27"/>
        <v>0</v>
      </c>
      <c r="AF77" t="str">
        <f t="shared" si="28"/>
        <v>Mississippi St</v>
      </c>
      <c r="AG77" t="str">
        <f t="shared" ca="1" si="29"/>
        <v>Mississippi St</v>
      </c>
    </row>
    <row r="78" spans="1:33" x14ac:dyDescent="0.25">
      <c r="A78" t="s">
        <v>3081</v>
      </c>
      <c r="B78" s="9">
        <f t="shared" ca="1" si="15"/>
        <v>6.5452414999999995</v>
      </c>
      <c r="C78" s="2">
        <v>6.6452415</v>
      </c>
      <c r="D78">
        <f t="shared" si="16"/>
        <v>77</v>
      </c>
      <c r="E78" s="9">
        <f t="shared" si="17"/>
        <v>22</v>
      </c>
      <c r="F78" s="9">
        <f t="shared" ca="1" si="18"/>
        <v>24</v>
      </c>
      <c r="G78" s="9">
        <f t="shared" si="19"/>
        <v>32</v>
      </c>
      <c r="H78" s="9">
        <f t="shared" si="20"/>
        <v>0.6875</v>
      </c>
      <c r="I78" s="9">
        <f t="shared" ca="1" si="21"/>
        <v>0.8</v>
      </c>
      <c r="J78" s="9">
        <f t="shared" ca="1" si="22"/>
        <v>-0.10000000000000009</v>
      </c>
      <c r="O78" t="s">
        <v>3235</v>
      </c>
      <c r="P78" s="6">
        <v>41957</v>
      </c>
      <c r="Q78" t="s">
        <v>3073</v>
      </c>
      <c r="R78" t="s">
        <v>3240</v>
      </c>
      <c r="S78" t="s">
        <v>3720</v>
      </c>
      <c r="T78">
        <v>69</v>
      </c>
      <c r="U78">
        <v>61</v>
      </c>
      <c r="W78" t="s">
        <v>6</v>
      </c>
      <c r="X78">
        <v>1</v>
      </c>
      <c r="Y78">
        <f t="shared" si="23"/>
        <v>-8</v>
      </c>
      <c r="Z78">
        <f t="shared" ca="1" si="24"/>
        <v>8</v>
      </c>
      <c r="AA78">
        <f t="shared" ca="1" si="25"/>
        <v>-16</v>
      </c>
      <c r="AB78">
        <f t="shared" ca="1" si="26"/>
        <v>16</v>
      </c>
      <c r="AC78" s="2">
        <v>16</v>
      </c>
      <c r="AD78" s="7">
        <f>VLOOKUP(P78,Weights!$A:$B,2,0)*AC78</f>
        <v>16</v>
      </c>
      <c r="AE78">
        <f t="shared" ca="1" si="27"/>
        <v>256</v>
      </c>
      <c r="AF78" t="str">
        <f t="shared" si="28"/>
        <v>UMKC</v>
      </c>
      <c r="AG78" t="str">
        <f t="shared" ca="1" si="29"/>
        <v>Missouri</v>
      </c>
    </row>
    <row r="79" spans="1:33" x14ac:dyDescent="0.25">
      <c r="A79" t="s">
        <v>3192</v>
      </c>
      <c r="B79" s="9">
        <f t="shared" ca="1" si="15"/>
        <v>6.3952415</v>
      </c>
      <c r="C79" s="2">
        <v>6.2702415</v>
      </c>
      <c r="D79">
        <f t="shared" si="16"/>
        <v>79</v>
      </c>
      <c r="E79" s="9">
        <f t="shared" si="17"/>
        <v>19</v>
      </c>
      <c r="F79" s="9">
        <f t="shared" ca="1" si="18"/>
        <v>14</v>
      </c>
      <c r="G79" s="9">
        <f t="shared" si="19"/>
        <v>33</v>
      </c>
      <c r="H79" s="9">
        <f t="shared" si="20"/>
        <v>0.5757575757575758</v>
      </c>
      <c r="I79" s="9">
        <f t="shared" ca="1" si="21"/>
        <v>0.4375</v>
      </c>
      <c r="J79" s="9">
        <f t="shared" ca="1" si="22"/>
        <v>0.125</v>
      </c>
      <c r="O79" t="s">
        <v>3388</v>
      </c>
      <c r="P79" s="6">
        <v>41957</v>
      </c>
      <c r="Q79" t="s">
        <v>3073</v>
      </c>
      <c r="R79" t="s">
        <v>3337</v>
      </c>
      <c r="S79" t="s">
        <v>3721</v>
      </c>
      <c r="T79">
        <v>64</v>
      </c>
      <c r="U79">
        <v>53</v>
      </c>
      <c r="W79" t="s">
        <v>115</v>
      </c>
      <c r="X79">
        <v>1</v>
      </c>
      <c r="Y79">
        <f t="shared" si="23"/>
        <v>11</v>
      </c>
      <c r="Z79">
        <f t="shared" ca="1" si="24"/>
        <v>1.125</v>
      </c>
      <c r="AA79">
        <f t="shared" ca="1" si="25"/>
        <v>9.875</v>
      </c>
      <c r="AB79">
        <f t="shared" ca="1" si="26"/>
        <v>-9.875</v>
      </c>
      <c r="AC79" s="2">
        <v>9.875</v>
      </c>
      <c r="AD79" s="7">
        <f>VLOOKUP(P79,Weights!$A:$B,2,0)*AC79</f>
        <v>9.875</v>
      </c>
      <c r="AE79">
        <f t="shared" ca="1" si="27"/>
        <v>97.515625</v>
      </c>
      <c r="AF79" t="str">
        <f t="shared" si="28"/>
        <v>Missouri St</v>
      </c>
      <c r="AG79" t="str">
        <f t="shared" ca="1" si="29"/>
        <v>Missouri St</v>
      </c>
    </row>
    <row r="80" spans="1:33" x14ac:dyDescent="0.25">
      <c r="A80" t="s">
        <v>3136</v>
      </c>
      <c r="B80" s="9">
        <f t="shared" ca="1" si="15"/>
        <v>6.3649384696969697</v>
      </c>
      <c r="C80" s="2">
        <v>6.3952415</v>
      </c>
      <c r="D80">
        <f t="shared" si="16"/>
        <v>78</v>
      </c>
      <c r="E80" s="9">
        <f t="shared" si="17"/>
        <v>19</v>
      </c>
      <c r="F80" s="9">
        <f t="shared" ca="1" si="18"/>
        <v>20</v>
      </c>
      <c r="G80" s="9">
        <f t="shared" si="19"/>
        <v>33</v>
      </c>
      <c r="H80" s="9">
        <f t="shared" si="20"/>
        <v>0.5757575757575758</v>
      </c>
      <c r="I80" s="9">
        <f t="shared" ca="1" si="21"/>
        <v>0.60606060606060608</v>
      </c>
      <c r="J80" s="9">
        <f t="shared" ca="1" si="22"/>
        <v>-3.0303030303030276E-2</v>
      </c>
      <c r="O80" t="s">
        <v>3150</v>
      </c>
      <c r="P80" s="6">
        <v>41957</v>
      </c>
      <c r="Q80" t="s">
        <v>3073</v>
      </c>
      <c r="R80" t="s">
        <v>3141</v>
      </c>
      <c r="S80" t="s">
        <v>3720</v>
      </c>
      <c r="T80">
        <v>77</v>
      </c>
      <c r="U80">
        <v>74</v>
      </c>
      <c r="W80" t="s">
        <v>6</v>
      </c>
      <c r="X80">
        <v>1</v>
      </c>
      <c r="Y80">
        <f t="shared" si="23"/>
        <v>-3</v>
      </c>
      <c r="Z80">
        <f t="shared" ca="1" si="24"/>
        <v>11.5</v>
      </c>
      <c r="AA80">
        <f t="shared" ca="1" si="25"/>
        <v>-14.5</v>
      </c>
      <c r="AB80">
        <f t="shared" ca="1" si="26"/>
        <v>14.5</v>
      </c>
      <c r="AC80" s="2">
        <v>14.5</v>
      </c>
      <c r="AD80" s="7">
        <f>VLOOKUP(P80,Weights!$A:$B,2,0)*AC80</f>
        <v>14.5</v>
      </c>
      <c r="AE80">
        <f t="shared" ca="1" si="27"/>
        <v>210.25</v>
      </c>
      <c r="AF80" t="str">
        <f t="shared" si="28"/>
        <v>Houston</v>
      </c>
      <c r="AG80" t="str">
        <f t="shared" ca="1" si="29"/>
        <v>Murray St</v>
      </c>
    </row>
    <row r="81" spans="1:33" x14ac:dyDescent="0.25">
      <c r="A81" t="s">
        <v>3199</v>
      </c>
      <c r="B81" s="9">
        <f t="shared" ca="1" si="15"/>
        <v>6.3014915</v>
      </c>
      <c r="C81" s="2">
        <v>6.2702415</v>
      </c>
      <c r="D81">
        <f t="shared" si="16"/>
        <v>79</v>
      </c>
      <c r="E81" s="9">
        <f t="shared" si="17"/>
        <v>17</v>
      </c>
      <c r="F81" s="9">
        <f t="shared" ca="1" si="18"/>
        <v>15</v>
      </c>
      <c r="G81" s="9">
        <f t="shared" si="19"/>
        <v>33</v>
      </c>
      <c r="H81" s="9">
        <f t="shared" si="20"/>
        <v>0.51515151515151514</v>
      </c>
      <c r="I81" s="9">
        <f t="shared" ca="1" si="21"/>
        <v>0.46875</v>
      </c>
      <c r="J81" s="9">
        <f t="shared" ca="1" si="22"/>
        <v>3.125E-2</v>
      </c>
      <c r="O81" t="s">
        <v>3325</v>
      </c>
      <c r="P81" s="6">
        <v>41957</v>
      </c>
      <c r="Q81" t="s">
        <v>3073</v>
      </c>
      <c r="R81" t="s">
        <v>3323</v>
      </c>
      <c r="S81" t="s">
        <v>3720</v>
      </c>
      <c r="T81">
        <v>64</v>
      </c>
      <c r="U81">
        <v>59</v>
      </c>
      <c r="W81" t="s">
        <v>6</v>
      </c>
      <c r="X81">
        <v>1</v>
      </c>
      <c r="Y81">
        <f t="shared" si="23"/>
        <v>-5</v>
      </c>
      <c r="Z81">
        <f t="shared" ca="1" si="24"/>
        <v>-20.499999499999998</v>
      </c>
      <c r="AA81">
        <f t="shared" ca="1" si="25"/>
        <v>15.499999499999998</v>
      </c>
      <c r="AB81">
        <f t="shared" ca="1" si="26"/>
        <v>-15.499999499999998</v>
      </c>
      <c r="AC81" s="2">
        <v>15.5</v>
      </c>
      <c r="AD81" s="7">
        <f>VLOOKUP(P81,Weights!$A:$B,2,0)*AC81</f>
        <v>15.5</v>
      </c>
      <c r="AE81">
        <f t="shared" ca="1" si="27"/>
        <v>240.24998450000018</v>
      </c>
      <c r="AF81" t="str">
        <f t="shared" si="28"/>
        <v>Michigan St</v>
      </c>
      <c r="AG81" t="str">
        <f t="shared" ca="1" si="29"/>
        <v>Michigan St</v>
      </c>
    </row>
    <row r="82" spans="1:33" x14ac:dyDescent="0.25">
      <c r="A82" t="s">
        <v>3222</v>
      </c>
      <c r="B82" s="9">
        <f t="shared" ca="1" si="15"/>
        <v>6.2702415</v>
      </c>
      <c r="C82" s="2">
        <v>6.2702415</v>
      </c>
      <c r="D82">
        <f t="shared" si="16"/>
        <v>79</v>
      </c>
      <c r="E82" s="9">
        <f t="shared" si="17"/>
        <v>17</v>
      </c>
      <c r="F82" s="9">
        <f t="shared" ca="1" si="18"/>
        <v>17</v>
      </c>
      <c r="G82" s="9">
        <f t="shared" si="19"/>
        <v>32</v>
      </c>
      <c r="H82" s="9">
        <f t="shared" si="20"/>
        <v>0.53125</v>
      </c>
      <c r="I82" s="9">
        <f t="shared" ca="1" si="21"/>
        <v>0.53125</v>
      </c>
      <c r="J82" s="9">
        <f t="shared" ca="1" si="22"/>
        <v>0</v>
      </c>
      <c r="O82" t="s">
        <v>3135</v>
      </c>
      <c r="P82" s="6">
        <v>41957</v>
      </c>
      <c r="Q82" t="s">
        <v>3073</v>
      </c>
      <c r="R82" t="s">
        <v>3348</v>
      </c>
      <c r="S82" t="s">
        <v>3721</v>
      </c>
      <c r="T82">
        <v>93</v>
      </c>
      <c r="U82">
        <v>58</v>
      </c>
      <c r="W82" t="s">
        <v>115</v>
      </c>
      <c r="X82">
        <v>1</v>
      </c>
      <c r="Y82">
        <f t="shared" si="23"/>
        <v>35</v>
      </c>
      <c r="Z82">
        <f t="shared" ca="1" si="24"/>
        <v>28.5</v>
      </c>
      <c r="AA82">
        <f t="shared" ca="1" si="25"/>
        <v>6.5</v>
      </c>
      <c r="AB82">
        <f t="shared" ca="1" si="26"/>
        <v>-6.5</v>
      </c>
      <c r="AC82" s="2">
        <v>6.5</v>
      </c>
      <c r="AD82" s="7">
        <f>VLOOKUP(P82,Weights!$A:$B,2,0)*AC82</f>
        <v>6.5</v>
      </c>
      <c r="AE82">
        <f t="shared" ca="1" si="27"/>
        <v>42.25</v>
      </c>
      <c r="AF82" t="str">
        <f t="shared" si="28"/>
        <v>NC State</v>
      </c>
      <c r="AG82" t="str">
        <f t="shared" ca="1" si="29"/>
        <v>NC State</v>
      </c>
    </row>
    <row r="83" spans="1:33" x14ac:dyDescent="0.25">
      <c r="A83" t="s">
        <v>3134</v>
      </c>
      <c r="B83" s="9">
        <f t="shared" ca="1" si="15"/>
        <v>6.177499564516129</v>
      </c>
      <c r="C83" s="2">
        <v>6.1452415</v>
      </c>
      <c r="D83">
        <f t="shared" si="16"/>
        <v>84</v>
      </c>
      <c r="E83" s="9">
        <f t="shared" si="17"/>
        <v>13</v>
      </c>
      <c r="F83" s="9">
        <f t="shared" ca="1" si="18"/>
        <v>12</v>
      </c>
      <c r="G83" s="9">
        <f t="shared" si="19"/>
        <v>31</v>
      </c>
      <c r="H83" s="9">
        <f t="shared" si="20"/>
        <v>0.41935483870967744</v>
      </c>
      <c r="I83" s="9">
        <f t="shared" ca="1" si="21"/>
        <v>0.38709677419354838</v>
      </c>
      <c r="J83" s="9">
        <f t="shared" ca="1" si="22"/>
        <v>3.2258064516129059E-2</v>
      </c>
      <c r="O83" t="s">
        <v>3274</v>
      </c>
      <c r="P83" s="6">
        <v>41957</v>
      </c>
      <c r="Q83" t="s">
        <v>3073</v>
      </c>
      <c r="R83" t="s">
        <v>3269</v>
      </c>
      <c r="S83" t="s">
        <v>3721</v>
      </c>
      <c r="T83">
        <v>79</v>
      </c>
      <c r="U83">
        <v>55</v>
      </c>
      <c r="W83" t="s">
        <v>115</v>
      </c>
      <c r="X83">
        <v>1</v>
      </c>
      <c r="Y83">
        <f t="shared" si="23"/>
        <v>24</v>
      </c>
      <c r="Z83">
        <f t="shared" ca="1" si="24"/>
        <v>13.249999980000002</v>
      </c>
      <c r="AA83">
        <f t="shared" ca="1" si="25"/>
        <v>10.750000019999998</v>
      </c>
      <c r="AB83">
        <f t="shared" ca="1" si="26"/>
        <v>-10.750000019999998</v>
      </c>
      <c r="AC83" s="2">
        <v>10.75</v>
      </c>
      <c r="AD83" s="7">
        <f>VLOOKUP(P83,Weights!$A:$B,2,0)*AC83</f>
        <v>10.75</v>
      </c>
      <c r="AE83">
        <f t="shared" ca="1" si="27"/>
        <v>115.56250042999996</v>
      </c>
      <c r="AF83" t="str">
        <f t="shared" si="28"/>
        <v>New Mexico</v>
      </c>
      <c r="AG83" t="str">
        <f t="shared" ca="1" si="29"/>
        <v>New Mexico</v>
      </c>
    </row>
    <row r="84" spans="1:33" x14ac:dyDescent="0.25">
      <c r="A84" t="s">
        <v>3297</v>
      </c>
      <c r="B84" s="9">
        <f t="shared" ca="1" si="15"/>
        <v>6.108951177419355</v>
      </c>
      <c r="C84" s="2">
        <v>6.2702415</v>
      </c>
      <c r="D84">
        <f t="shared" si="16"/>
        <v>79</v>
      </c>
      <c r="E84" s="9">
        <f t="shared" si="17"/>
        <v>21</v>
      </c>
      <c r="F84" s="9">
        <f t="shared" ca="1" si="18"/>
        <v>24</v>
      </c>
      <c r="G84" s="9">
        <f t="shared" si="19"/>
        <v>33</v>
      </c>
      <c r="H84" s="9">
        <f t="shared" si="20"/>
        <v>0.63636363636363635</v>
      </c>
      <c r="I84" s="9">
        <f t="shared" ca="1" si="21"/>
        <v>0.77419354838709675</v>
      </c>
      <c r="J84" s="9">
        <f t="shared" ca="1" si="22"/>
        <v>-0.16129032258064513</v>
      </c>
      <c r="O84" t="s">
        <v>3292</v>
      </c>
      <c r="P84" s="6">
        <v>41957</v>
      </c>
      <c r="Q84" t="s">
        <v>3073</v>
      </c>
      <c r="R84" t="s">
        <v>3718</v>
      </c>
      <c r="S84" t="s">
        <v>3721</v>
      </c>
      <c r="T84">
        <v>81</v>
      </c>
      <c r="U84">
        <v>43</v>
      </c>
      <c r="W84" t="s">
        <v>115</v>
      </c>
      <c r="X84">
        <v>1</v>
      </c>
      <c r="Y84">
        <f t="shared" si="23"/>
        <v>38</v>
      </c>
      <c r="Z84">
        <f t="shared" ca="1" si="24"/>
        <v>34.375000499999999</v>
      </c>
      <c r="AA84">
        <f t="shared" ca="1" si="25"/>
        <v>3.6249995000000013</v>
      </c>
      <c r="AB84">
        <f t="shared" ca="1" si="26"/>
        <v>-3.6249995000000013</v>
      </c>
      <c r="AC84" s="2">
        <v>3.625</v>
      </c>
      <c r="AD84" s="7">
        <f>VLOOKUP(P84,Weights!$A:$B,2,0)*AC84</f>
        <v>3.625</v>
      </c>
      <c r="AE84">
        <f t="shared" ca="1" si="27"/>
        <v>13.14062137500026</v>
      </c>
      <c r="AF84" t="str">
        <f t="shared" si="28"/>
        <v>Norfolk St</v>
      </c>
      <c r="AG84" t="str">
        <f t="shared" ca="1" si="29"/>
        <v>Norfolk St</v>
      </c>
    </row>
    <row r="85" spans="1:33" x14ac:dyDescent="0.25">
      <c r="A85" t="s">
        <v>3137</v>
      </c>
      <c r="B85" s="9">
        <f t="shared" ca="1" si="15"/>
        <v>6.0827415</v>
      </c>
      <c r="C85" s="2">
        <v>6.2702415</v>
      </c>
      <c r="D85">
        <f t="shared" si="16"/>
        <v>79</v>
      </c>
      <c r="E85" s="9">
        <f t="shared" si="17"/>
        <v>18</v>
      </c>
      <c r="F85" s="9">
        <f t="shared" ca="1" si="18"/>
        <v>24</v>
      </c>
      <c r="G85" s="9">
        <f t="shared" si="19"/>
        <v>32</v>
      </c>
      <c r="H85" s="9">
        <f t="shared" si="20"/>
        <v>0.5625</v>
      </c>
      <c r="I85" s="9">
        <f t="shared" ca="1" si="21"/>
        <v>0.75</v>
      </c>
      <c r="J85" s="9">
        <f t="shared" ca="1" si="22"/>
        <v>-0.1875</v>
      </c>
      <c r="O85" t="s">
        <v>3705</v>
      </c>
      <c r="P85" s="6">
        <v>41957</v>
      </c>
      <c r="Q85" t="s">
        <v>3073</v>
      </c>
      <c r="R85" t="s">
        <v>3392</v>
      </c>
      <c r="S85" t="s">
        <v>3721</v>
      </c>
      <c r="T85">
        <v>76</v>
      </c>
      <c r="U85">
        <v>60</v>
      </c>
      <c r="W85" t="s">
        <v>115</v>
      </c>
      <c r="X85">
        <v>1</v>
      </c>
      <c r="Y85">
        <f t="shared" si="23"/>
        <v>16</v>
      </c>
      <c r="Z85">
        <f t="shared" ca="1" si="24"/>
        <v>16.874999499999998</v>
      </c>
      <c r="AA85">
        <f t="shared" ca="1" si="25"/>
        <v>-0.87499949999999771</v>
      </c>
      <c r="AB85">
        <f t="shared" ca="1" si="26"/>
        <v>0.87499949999999771</v>
      </c>
      <c r="AC85" s="2">
        <v>0.875</v>
      </c>
      <c r="AD85" s="7">
        <f>VLOOKUP(P85,Weights!$A:$B,2,0)*AC85</f>
        <v>0.875</v>
      </c>
      <c r="AE85">
        <f t="shared" ca="1" si="27"/>
        <v>0.76562412500024601</v>
      </c>
      <c r="AF85" t="str">
        <f t="shared" si="28"/>
        <v>North Carolina</v>
      </c>
      <c r="AG85" t="str">
        <f t="shared" ca="1" si="29"/>
        <v>North Carolina</v>
      </c>
    </row>
    <row r="86" spans="1:33" x14ac:dyDescent="0.25">
      <c r="A86" t="s">
        <v>3255</v>
      </c>
      <c r="B86" s="9">
        <f t="shared" ca="1" si="15"/>
        <v>6.0202415</v>
      </c>
      <c r="C86" s="2">
        <v>6.0202415</v>
      </c>
      <c r="D86">
        <f t="shared" si="16"/>
        <v>85</v>
      </c>
      <c r="E86" s="9">
        <f t="shared" si="17"/>
        <v>12</v>
      </c>
      <c r="F86" s="9">
        <f t="shared" ca="1" si="18"/>
        <v>12</v>
      </c>
      <c r="G86" s="9">
        <f t="shared" si="19"/>
        <v>32</v>
      </c>
      <c r="H86" s="9">
        <f t="shared" si="20"/>
        <v>0.375</v>
      </c>
      <c r="I86" s="9">
        <f t="shared" ca="1" si="21"/>
        <v>0.375</v>
      </c>
      <c r="J86" s="9">
        <f t="shared" ca="1" si="22"/>
        <v>0</v>
      </c>
      <c r="O86" t="s">
        <v>3239</v>
      </c>
      <c r="P86" s="6">
        <v>41957</v>
      </c>
      <c r="Q86" t="s">
        <v>3073</v>
      </c>
      <c r="R86" t="s">
        <v>3718</v>
      </c>
      <c r="S86" t="s">
        <v>3721</v>
      </c>
      <c r="T86">
        <v>91</v>
      </c>
      <c r="U86">
        <v>61</v>
      </c>
      <c r="W86" t="s">
        <v>115</v>
      </c>
      <c r="X86">
        <v>1</v>
      </c>
      <c r="Y86">
        <f t="shared" si="23"/>
        <v>30</v>
      </c>
      <c r="Z86">
        <f t="shared" ca="1" si="24"/>
        <v>19.75</v>
      </c>
      <c r="AA86">
        <f t="shared" ca="1" si="25"/>
        <v>10.25</v>
      </c>
      <c r="AB86">
        <f t="shared" ca="1" si="26"/>
        <v>-10.25</v>
      </c>
      <c r="AC86" s="2">
        <v>10.25</v>
      </c>
      <c r="AD86" s="7">
        <f>VLOOKUP(P86,Weights!$A:$B,2,0)*AC86</f>
        <v>10.25</v>
      </c>
      <c r="AE86">
        <f t="shared" ca="1" si="27"/>
        <v>105.0625</v>
      </c>
      <c r="AF86" t="str">
        <f t="shared" si="28"/>
        <v>North Carolina A&amp;T</v>
      </c>
      <c r="AG86" t="str">
        <f t="shared" ca="1" si="29"/>
        <v>North Carolina A&amp;T</v>
      </c>
    </row>
    <row r="87" spans="1:33" x14ac:dyDescent="0.25">
      <c r="A87" t="s">
        <v>3193</v>
      </c>
      <c r="B87" s="9">
        <f t="shared" ca="1" si="15"/>
        <v>5.9899384696969697</v>
      </c>
      <c r="C87" s="2">
        <v>6.0202415</v>
      </c>
      <c r="D87">
        <f t="shared" si="16"/>
        <v>85</v>
      </c>
      <c r="E87" s="9">
        <f t="shared" si="17"/>
        <v>21</v>
      </c>
      <c r="F87" s="9">
        <f t="shared" ca="1" si="18"/>
        <v>22</v>
      </c>
      <c r="G87" s="9">
        <f t="shared" si="19"/>
        <v>33</v>
      </c>
      <c r="H87" s="9">
        <f t="shared" si="20"/>
        <v>0.63636363636363635</v>
      </c>
      <c r="I87" s="9">
        <f t="shared" ca="1" si="21"/>
        <v>0.66666666666666663</v>
      </c>
      <c r="J87" s="9">
        <f t="shared" ca="1" si="22"/>
        <v>-3.0303030303030276E-2</v>
      </c>
      <c r="O87" t="s">
        <v>3256</v>
      </c>
      <c r="P87" s="6">
        <v>41957</v>
      </c>
      <c r="Q87" t="s">
        <v>3073</v>
      </c>
      <c r="R87" t="s">
        <v>3718</v>
      </c>
      <c r="S87" t="s">
        <v>3721</v>
      </c>
      <c r="T87">
        <v>84</v>
      </c>
      <c r="U87">
        <v>62</v>
      </c>
      <c r="W87" t="s">
        <v>115</v>
      </c>
      <c r="X87">
        <v>1</v>
      </c>
      <c r="Y87">
        <f t="shared" si="23"/>
        <v>22</v>
      </c>
      <c r="Z87">
        <f t="shared" ca="1" si="24"/>
        <v>24.250000500000002</v>
      </c>
      <c r="AA87">
        <f t="shared" ca="1" si="25"/>
        <v>-2.2500005000000023</v>
      </c>
      <c r="AB87">
        <f t="shared" ca="1" si="26"/>
        <v>2.2500005000000023</v>
      </c>
      <c r="AC87" s="2">
        <v>2.25</v>
      </c>
      <c r="AD87" s="7">
        <f>VLOOKUP(P87,Weights!$A:$B,2,0)*AC87</f>
        <v>2.25</v>
      </c>
      <c r="AE87">
        <f t="shared" ca="1" si="27"/>
        <v>5.0625022500002599</v>
      </c>
      <c r="AF87" t="str">
        <f t="shared" si="28"/>
        <v>North Texas</v>
      </c>
      <c r="AG87" t="str">
        <f t="shared" ca="1" si="29"/>
        <v>North Texas</v>
      </c>
    </row>
    <row r="88" spans="1:33" x14ac:dyDescent="0.25">
      <c r="A88" t="s">
        <v>3241</v>
      </c>
      <c r="B88" s="9">
        <f t="shared" ca="1" si="15"/>
        <v>5.8384233181818184</v>
      </c>
      <c r="C88" s="2">
        <v>6.0202415</v>
      </c>
      <c r="D88">
        <f t="shared" si="16"/>
        <v>85</v>
      </c>
      <c r="E88" s="9">
        <f t="shared" si="17"/>
        <v>24</v>
      </c>
      <c r="F88" s="9">
        <f t="shared" ca="1" si="18"/>
        <v>30</v>
      </c>
      <c r="G88" s="9">
        <f t="shared" si="19"/>
        <v>34</v>
      </c>
      <c r="H88" s="9">
        <f t="shared" si="20"/>
        <v>0.70588235294117652</v>
      </c>
      <c r="I88" s="9">
        <f t="shared" ca="1" si="21"/>
        <v>0.90909090909090906</v>
      </c>
      <c r="J88" s="9">
        <f t="shared" ca="1" si="22"/>
        <v>-0.18181818181818177</v>
      </c>
      <c r="O88" t="s">
        <v>3243</v>
      </c>
      <c r="P88" s="6">
        <v>41957</v>
      </c>
      <c r="Q88" t="s">
        <v>3073</v>
      </c>
      <c r="R88" t="s">
        <v>3718</v>
      </c>
      <c r="S88" t="s">
        <v>3721</v>
      </c>
      <c r="T88">
        <v>83</v>
      </c>
      <c r="U88">
        <v>62</v>
      </c>
      <c r="W88" t="s">
        <v>115</v>
      </c>
      <c r="X88">
        <v>1</v>
      </c>
      <c r="Y88">
        <f t="shared" si="23"/>
        <v>21</v>
      </c>
      <c r="Z88">
        <f t="shared" ca="1" si="24"/>
        <v>27.500000500000002</v>
      </c>
      <c r="AA88">
        <f t="shared" ca="1" si="25"/>
        <v>-6.5000005000000023</v>
      </c>
      <c r="AB88">
        <f t="shared" ca="1" si="26"/>
        <v>6.5000005000000023</v>
      </c>
      <c r="AC88" s="2">
        <v>6.5</v>
      </c>
      <c r="AD88" s="7">
        <f>VLOOKUP(P88,Weights!$A:$B,2,0)*AC88</f>
        <v>6.5</v>
      </c>
      <c r="AE88">
        <f t="shared" ca="1" si="27"/>
        <v>42.250006500000282</v>
      </c>
      <c r="AF88" t="str">
        <f t="shared" si="28"/>
        <v>Northern Colorado</v>
      </c>
      <c r="AG88" t="str">
        <f t="shared" ca="1" si="29"/>
        <v>Northern Colorado</v>
      </c>
    </row>
    <row r="89" spans="1:33" x14ac:dyDescent="0.25">
      <c r="A89" t="s">
        <v>3251</v>
      </c>
      <c r="B89" s="9">
        <f t="shared" ca="1" si="15"/>
        <v>5.834757629032258</v>
      </c>
      <c r="C89" s="2">
        <v>5.7702415</v>
      </c>
      <c r="D89">
        <f t="shared" si="16"/>
        <v>89</v>
      </c>
      <c r="E89" s="9">
        <f t="shared" si="17"/>
        <v>16</v>
      </c>
      <c r="F89" s="9">
        <f t="shared" ca="1" si="18"/>
        <v>14</v>
      </c>
      <c r="G89" s="9">
        <f t="shared" si="19"/>
        <v>32</v>
      </c>
      <c r="H89" s="9">
        <f t="shared" si="20"/>
        <v>0.5</v>
      </c>
      <c r="I89" s="9">
        <f t="shared" ca="1" si="21"/>
        <v>0.45161290322580644</v>
      </c>
      <c r="J89" s="9">
        <f t="shared" ca="1" si="22"/>
        <v>6.4516129032258063E-2</v>
      </c>
      <c r="O89" t="s">
        <v>3203</v>
      </c>
      <c r="P89" s="6">
        <v>41957</v>
      </c>
      <c r="Q89" t="s">
        <v>3073</v>
      </c>
      <c r="R89" t="s">
        <v>3404</v>
      </c>
      <c r="S89" t="s">
        <v>3721</v>
      </c>
      <c r="T89">
        <v>65</v>
      </c>
      <c r="U89">
        <v>58</v>
      </c>
      <c r="W89" t="s">
        <v>115</v>
      </c>
      <c r="X89">
        <v>1</v>
      </c>
      <c r="Y89">
        <f t="shared" si="23"/>
        <v>7</v>
      </c>
      <c r="Z89">
        <f t="shared" ca="1" si="24"/>
        <v>18.250000499999999</v>
      </c>
      <c r="AA89">
        <f t="shared" ca="1" si="25"/>
        <v>-11.250000499999999</v>
      </c>
      <c r="AB89">
        <f t="shared" ca="1" si="26"/>
        <v>11.250000499999999</v>
      </c>
      <c r="AC89" s="2">
        <v>11.25</v>
      </c>
      <c r="AD89" s="7">
        <f>VLOOKUP(P89,Weights!$A:$B,2,0)*AC89</f>
        <v>11.25</v>
      </c>
      <c r="AE89">
        <f t="shared" ca="1" si="27"/>
        <v>126.56251125000023</v>
      </c>
      <c r="AF89" t="str">
        <f t="shared" si="28"/>
        <v>Northwestern</v>
      </c>
      <c r="AG89" t="str">
        <f t="shared" ca="1" si="29"/>
        <v>Northwestern</v>
      </c>
    </row>
    <row r="90" spans="1:33" x14ac:dyDescent="0.25">
      <c r="A90" t="s">
        <v>3289</v>
      </c>
      <c r="B90" s="9">
        <f t="shared" ca="1" si="15"/>
        <v>5.7437263484848486</v>
      </c>
      <c r="C90" s="2">
        <v>5.8952415</v>
      </c>
      <c r="D90">
        <f t="shared" si="16"/>
        <v>88</v>
      </c>
      <c r="E90" s="9">
        <f t="shared" si="17"/>
        <v>20</v>
      </c>
      <c r="F90" s="9">
        <f t="shared" ca="1" si="18"/>
        <v>24</v>
      </c>
      <c r="G90" s="9">
        <f t="shared" si="19"/>
        <v>34</v>
      </c>
      <c r="H90" s="9">
        <f t="shared" si="20"/>
        <v>0.58823529411764708</v>
      </c>
      <c r="I90" s="9">
        <f t="shared" ca="1" si="21"/>
        <v>0.72727272727272729</v>
      </c>
      <c r="J90" s="9">
        <f t="shared" ca="1" si="22"/>
        <v>-0.15151515151515149</v>
      </c>
      <c r="O90" t="s">
        <v>3092</v>
      </c>
      <c r="P90" s="6">
        <v>41957</v>
      </c>
      <c r="Q90" t="s">
        <v>3073</v>
      </c>
      <c r="R90" t="s">
        <v>3089</v>
      </c>
      <c r="S90" t="s">
        <v>3721</v>
      </c>
      <c r="T90">
        <v>82</v>
      </c>
      <c r="U90">
        <v>39</v>
      </c>
      <c r="W90" t="s">
        <v>115</v>
      </c>
      <c r="X90">
        <v>1</v>
      </c>
      <c r="Y90">
        <f t="shared" si="23"/>
        <v>43</v>
      </c>
      <c r="Z90">
        <f t="shared" ca="1" si="24"/>
        <v>33.875</v>
      </c>
      <c r="AA90">
        <f t="shared" ca="1" si="25"/>
        <v>9.125</v>
      </c>
      <c r="AB90">
        <f t="shared" ca="1" si="26"/>
        <v>-9.125</v>
      </c>
      <c r="AC90" s="2">
        <v>9.125</v>
      </c>
      <c r="AD90" s="7">
        <f>VLOOKUP(P90,Weights!$A:$B,2,0)*AC90</f>
        <v>9.125</v>
      </c>
      <c r="AE90">
        <f t="shared" ca="1" si="27"/>
        <v>83.265625</v>
      </c>
      <c r="AF90" t="str">
        <f t="shared" si="28"/>
        <v>Notre Dame</v>
      </c>
      <c r="AG90" t="str">
        <f t="shared" ca="1" si="29"/>
        <v>Notre Dame</v>
      </c>
    </row>
    <row r="91" spans="1:33" x14ac:dyDescent="0.25">
      <c r="A91" t="s">
        <v>3171</v>
      </c>
      <c r="B91" s="9">
        <f t="shared" ca="1" si="15"/>
        <v>5.7035748333333336</v>
      </c>
      <c r="C91" s="2">
        <v>5.7702415</v>
      </c>
      <c r="D91">
        <f t="shared" si="16"/>
        <v>89</v>
      </c>
      <c r="E91" s="9">
        <f t="shared" si="17"/>
        <v>18</v>
      </c>
      <c r="F91" s="9">
        <f t="shared" ca="1" si="18"/>
        <v>19</v>
      </c>
      <c r="G91" s="9">
        <f t="shared" si="19"/>
        <v>31</v>
      </c>
      <c r="H91" s="9">
        <f t="shared" si="20"/>
        <v>0.58064516129032262</v>
      </c>
      <c r="I91" s="9">
        <f t="shared" ca="1" si="21"/>
        <v>0.6333333333333333</v>
      </c>
      <c r="J91" s="9">
        <f t="shared" ca="1" si="22"/>
        <v>-6.6666666666666652E-2</v>
      </c>
      <c r="O91" t="s">
        <v>3324</v>
      </c>
      <c r="P91" s="6">
        <v>41957</v>
      </c>
      <c r="Q91" t="s">
        <v>3073</v>
      </c>
      <c r="R91" t="s">
        <v>3084</v>
      </c>
      <c r="S91" t="s">
        <v>3721</v>
      </c>
      <c r="T91">
        <v>92</v>
      </c>
      <c r="U91">
        <v>55</v>
      </c>
      <c r="W91" t="s">
        <v>115</v>
      </c>
      <c r="X91">
        <v>1</v>
      </c>
      <c r="Y91">
        <f t="shared" si="23"/>
        <v>37</v>
      </c>
      <c r="Z91">
        <f t="shared" ca="1" si="24"/>
        <v>28.249999500000001</v>
      </c>
      <c r="AA91">
        <f t="shared" ca="1" si="25"/>
        <v>8.7500004999999987</v>
      </c>
      <c r="AB91">
        <f t="shared" ca="1" si="26"/>
        <v>-8.7500004999999987</v>
      </c>
      <c r="AC91" s="2">
        <v>8.75</v>
      </c>
      <c r="AD91" s="7">
        <f>VLOOKUP(P91,Weights!$A:$B,2,0)*AC91</f>
        <v>8.75</v>
      </c>
      <c r="AE91">
        <f t="shared" ca="1" si="27"/>
        <v>76.562508750000234</v>
      </c>
      <c r="AF91" t="str">
        <f t="shared" si="28"/>
        <v>Ohio State</v>
      </c>
      <c r="AG91" t="str">
        <f t="shared" ca="1" si="29"/>
        <v>Ohio State</v>
      </c>
    </row>
    <row r="92" spans="1:33" x14ac:dyDescent="0.25">
      <c r="A92" t="s">
        <v>3263</v>
      </c>
      <c r="B92" s="9">
        <f t="shared" ca="1" si="15"/>
        <v>5.6764915</v>
      </c>
      <c r="C92" s="2">
        <v>5.7702415</v>
      </c>
      <c r="D92">
        <f t="shared" si="16"/>
        <v>89</v>
      </c>
      <c r="E92" s="9">
        <f t="shared" si="17"/>
        <v>25</v>
      </c>
      <c r="F92" s="9">
        <f t="shared" ca="1" si="18"/>
        <v>27</v>
      </c>
      <c r="G92" s="9">
        <f t="shared" si="19"/>
        <v>33</v>
      </c>
      <c r="H92" s="9">
        <f t="shared" si="20"/>
        <v>0.75757575757575757</v>
      </c>
      <c r="I92" s="9">
        <f t="shared" ca="1" si="21"/>
        <v>0.84375</v>
      </c>
      <c r="J92" s="9">
        <f t="shared" ca="1" si="22"/>
        <v>-9.375E-2</v>
      </c>
      <c r="O92" t="s">
        <v>3246</v>
      </c>
      <c r="P92" s="6">
        <v>41957</v>
      </c>
      <c r="Q92" t="s">
        <v>3073</v>
      </c>
      <c r="R92" t="s">
        <v>3322</v>
      </c>
      <c r="S92" t="s">
        <v>3721</v>
      </c>
      <c r="T92">
        <v>83</v>
      </c>
      <c r="U92">
        <v>55</v>
      </c>
      <c r="W92" t="s">
        <v>115</v>
      </c>
      <c r="X92">
        <v>1</v>
      </c>
      <c r="Y92">
        <f t="shared" si="23"/>
        <v>28</v>
      </c>
      <c r="Z92">
        <f t="shared" ca="1" si="24"/>
        <v>28</v>
      </c>
      <c r="AA92">
        <f t="shared" ca="1" si="25"/>
        <v>0</v>
      </c>
      <c r="AB92">
        <f t="shared" ca="1" si="26"/>
        <v>0</v>
      </c>
      <c r="AC92" s="2">
        <v>0</v>
      </c>
      <c r="AD92" s="7">
        <f>VLOOKUP(P92,Weights!$A:$B,2,0)*AC92</f>
        <v>0</v>
      </c>
      <c r="AE92">
        <f t="shared" ca="1" si="27"/>
        <v>0</v>
      </c>
      <c r="AF92" t="str">
        <f t="shared" si="28"/>
        <v>Oklahoma St</v>
      </c>
      <c r="AG92" t="str">
        <f t="shared" ca="1" si="29"/>
        <v>Oklahoma St</v>
      </c>
    </row>
    <row r="93" spans="1:33" x14ac:dyDescent="0.25">
      <c r="A93" t="s">
        <v>3197</v>
      </c>
      <c r="B93" s="9">
        <f t="shared" ca="1" si="15"/>
        <v>5.5869081666666665</v>
      </c>
      <c r="C93" s="2">
        <v>5.5202415</v>
      </c>
      <c r="D93">
        <f t="shared" si="16"/>
        <v>92</v>
      </c>
      <c r="E93" s="9">
        <f t="shared" si="17"/>
        <v>15</v>
      </c>
      <c r="F93" s="9">
        <f t="shared" ca="1" si="18"/>
        <v>13</v>
      </c>
      <c r="G93" s="9">
        <f t="shared" si="19"/>
        <v>30</v>
      </c>
      <c r="H93" s="9">
        <f t="shared" si="20"/>
        <v>0.5</v>
      </c>
      <c r="I93" s="9">
        <f t="shared" ca="1" si="21"/>
        <v>0.43333333333333335</v>
      </c>
      <c r="J93" s="9">
        <f t="shared" ca="1" si="22"/>
        <v>6.6666666666666652E-2</v>
      </c>
      <c r="O93" t="s">
        <v>3253</v>
      </c>
      <c r="P93" s="6">
        <v>41957</v>
      </c>
      <c r="Q93" t="s">
        <v>3073</v>
      </c>
      <c r="R93" t="s">
        <v>3301</v>
      </c>
      <c r="S93" t="s">
        <v>3720</v>
      </c>
      <c r="T93">
        <v>66</v>
      </c>
      <c r="U93">
        <v>65</v>
      </c>
      <c r="V93" t="s">
        <v>3722</v>
      </c>
      <c r="W93" t="s">
        <v>6</v>
      </c>
      <c r="X93">
        <v>1</v>
      </c>
      <c r="Y93">
        <f t="shared" si="23"/>
        <v>-1</v>
      </c>
      <c r="Z93">
        <f t="shared" ca="1" si="24"/>
        <v>13.12500002</v>
      </c>
      <c r="AA93">
        <f t="shared" ca="1" si="25"/>
        <v>-14.12500002</v>
      </c>
      <c r="AB93">
        <f t="shared" ca="1" si="26"/>
        <v>14.12500002</v>
      </c>
      <c r="AC93" s="2">
        <v>14.125</v>
      </c>
      <c r="AD93" s="7">
        <f>VLOOKUP(P93,Weights!$A:$B,2,0)*AC93</f>
        <v>14.125</v>
      </c>
      <c r="AE93">
        <f t="shared" ca="1" si="27"/>
        <v>199.51562556499999</v>
      </c>
      <c r="AF93" t="str">
        <f t="shared" si="28"/>
        <v>Charleston Southern</v>
      </c>
      <c r="AG93" t="str">
        <f t="shared" ca="1" si="29"/>
        <v>Ole Miss</v>
      </c>
    </row>
    <row r="94" spans="1:33" x14ac:dyDescent="0.25">
      <c r="A94" t="s">
        <v>3208</v>
      </c>
      <c r="B94" s="9">
        <f t="shared" ca="1" si="15"/>
        <v>5.1952414999999998</v>
      </c>
      <c r="C94" s="2">
        <v>5.3952415</v>
      </c>
      <c r="D94">
        <f t="shared" si="16"/>
        <v>93</v>
      </c>
      <c r="E94" s="9">
        <f t="shared" si="17"/>
        <v>22</v>
      </c>
      <c r="F94" s="9">
        <f t="shared" ca="1" si="18"/>
        <v>29</v>
      </c>
      <c r="G94" s="9">
        <f t="shared" si="19"/>
        <v>35</v>
      </c>
      <c r="H94" s="9">
        <f t="shared" si="20"/>
        <v>0.62857142857142856</v>
      </c>
      <c r="I94" s="9">
        <f t="shared" ca="1" si="21"/>
        <v>0.82857142857142863</v>
      </c>
      <c r="J94" s="9">
        <f t="shared" ca="1" si="22"/>
        <v>-0.20000000000000007</v>
      </c>
      <c r="O94" t="s">
        <v>3258</v>
      </c>
      <c r="P94" s="6">
        <v>41957</v>
      </c>
      <c r="Q94" t="s">
        <v>3073</v>
      </c>
      <c r="R94" t="s">
        <v>3352</v>
      </c>
      <c r="S94" t="s">
        <v>3721</v>
      </c>
      <c r="T94">
        <v>67</v>
      </c>
      <c r="U94">
        <v>54</v>
      </c>
      <c r="W94" t="s">
        <v>115</v>
      </c>
      <c r="X94">
        <v>1</v>
      </c>
      <c r="Y94">
        <f t="shared" si="23"/>
        <v>13</v>
      </c>
      <c r="Z94">
        <f t="shared" ca="1" si="24"/>
        <v>11.125</v>
      </c>
      <c r="AA94">
        <f t="shared" ca="1" si="25"/>
        <v>1.875</v>
      </c>
      <c r="AB94">
        <f t="shared" ca="1" si="26"/>
        <v>-1.875</v>
      </c>
      <c r="AC94" s="2">
        <v>1.875</v>
      </c>
      <c r="AD94" s="7">
        <f>VLOOKUP(P94,Weights!$A:$B,2,0)*AC94</f>
        <v>1.875</v>
      </c>
      <c r="AE94">
        <f t="shared" ca="1" si="27"/>
        <v>3.515625</v>
      </c>
      <c r="AF94" t="str">
        <f t="shared" si="28"/>
        <v>Oregon St</v>
      </c>
      <c r="AG94" t="str">
        <f t="shared" ca="1" si="29"/>
        <v>Oregon St</v>
      </c>
    </row>
    <row r="95" spans="1:33" x14ac:dyDescent="0.25">
      <c r="A95" t="s">
        <v>3203</v>
      </c>
      <c r="B95" s="9">
        <f t="shared" ca="1" si="15"/>
        <v>5.084757629032258</v>
      </c>
      <c r="C95" s="2">
        <v>5.0202415</v>
      </c>
      <c r="D95">
        <f t="shared" si="16"/>
        <v>96</v>
      </c>
      <c r="E95" s="9">
        <f t="shared" si="17"/>
        <v>14</v>
      </c>
      <c r="F95" s="9">
        <f t="shared" ca="1" si="18"/>
        <v>12</v>
      </c>
      <c r="G95" s="9">
        <f t="shared" si="19"/>
        <v>31</v>
      </c>
      <c r="H95" s="9">
        <f t="shared" si="20"/>
        <v>0.45161290322580644</v>
      </c>
      <c r="I95" s="9">
        <f t="shared" ca="1" si="21"/>
        <v>0.38709677419354838</v>
      </c>
      <c r="J95" s="9">
        <f t="shared" ca="1" si="22"/>
        <v>6.4516129032258063E-2</v>
      </c>
      <c r="O95" t="s">
        <v>3174</v>
      </c>
      <c r="P95" s="6">
        <v>41957</v>
      </c>
      <c r="Q95" t="s">
        <v>3073</v>
      </c>
      <c r="R95" t="s">
        <v>3341</v>
      </c>
      <c r="S95" t="s">
        <v>3721</v>
      </c>
      <c r="T95">
        <v>61</v>
      </c>
      <c r="U95">
        <v>48</v>
      </c>
      <c r="W95" t="s">
        <v>115</v>
      </c>
      <c r="X95">
        <v>1</v>
      </c>
      <c r="Y95">
        <f t="shared" si="23"/>
        <v>13</v>
      </c>
      <c r="Z95">
        <f t="shared" ca="1" si="24"/>
        <v>24.125000499999999</v>
      </c>
      <c r="AA95">
        <f t="shared" ca="1" si="25"/>
        <v>-11.125000499999999</v>
      </c>
      <c r="AB95">
        <f t="shared" ca="1" si="26"/>
        <v>11.125000499999999</v>
      </c>
      <c r="AC95" s="2">
        <v>11.125</v>
      </c>
      <c r="AD95" s="7">
        <f>VLOOKUP(P95,Weights!$A:$B,2,0)*AC95</f>
        <v>11.125</v>
      </c>
      <c r="AE95">
        <f t="shared" ca="1" si="27"/>
        <v>123.76563612500023</v>
      </c>
      <c r="AF95" t="str">
        <f t="shared" si="28"/>
        <v>Penn State</v>
      </c>
      <c r="AG95" t="str">
        <f t="shared" ca="1" si="29"/>
        <v>Penn State</v>
      </c>
    </row>
    <row r="96" spans="1:33" x14ac:dyDescent="0.25">
      <c r="A96" t="s">
        <v>3196</v>
      </c>
      <c r="B96" s="9">
        <f t="shared" ca="1" si="15"/>
        <v>5.0202415</v>
      </c>
      <c r="C96" s="2">
        <v>5.0202415</v>
      </c>
      <c r="D96">
        <f t="shared" si="16"/>
        <v>96</v>
      </c>
      <c r="E96" s="9">
        <f t="shared" si="17"/>
        <v>11</v>
      </c>
      <c r="F96" s="9">
        <f t="shared" ca="1" si="18"/>
        <v>11</v>
      </c>
      <c r="G96" s="9">
        <f t="shared" si="19"/>
        <v>30</v>
      </c>
      <c r="H96" s="9">
        <f t="shared" si="20"/>
        <v>0.36666666666666664</v>
      </c>
      <c r="I96" s="9">
        <f t="shared" ca="1" si="21"/>
        <v>0.36666666666666664</v>
      </c>
      <c r="J96" s="9">
        <f t="shared" ca="1" si="22"/>
        <v>0</v>
      </c>
      <c r="O96" t="s">
        <v>3334</v>
      </c>
      <c r="P96" s="6">
        <v>41957</v>
      </c>
      <c r="Q96" t="s">
        <v>3073</v>
      </c>
      <c r="R96" t="s">
        <v>3329</v>
      </c>
      <c r="S96" t="s">
        <v>3721</v>
      </c>
      <c r="T96">
        <v>89</v>
      </c>
      <c r="U96">
        <v>74</v>
      </c>
      <c r="W96" t="s">
        <v>115</v>
      </c>
      <c r="X96">
        <v>1</v>
      </c>
      <c r="Y96">
        <f t="shared" si="23"/>
        <v>15</v>
      </c>
      <c r="Z96">
        <f t="shared" ca="1" si="24"/>
        <v>11.125</v>
      </c>
      <c r="AA96">
        <f t="shared" ca="1" si="25"/>
        <v>3.875</v>
      </c>
      <c r="AB96">
        <f t="shared" ca="1" si="26"/>
        <v>-3.875</v>
      </c>
      <c r="AC96" s="2">
        <v>3.875</v>
      </c>
      <c r="AD96" s="7">
        <f>VLOOKUP(P96,Weights!$A:$B,2,0)*AC96</f>
        <v>3.875</v>
      </c>
      <c r="AE96">
        <f t="shared" ca="1" si="27"/>
        <v>15.015625</v>
      </c>
      <c r="AF96" t="str">
        <f t="shared" si="28"/>
        <v>Pepperdine</v>
      </c>
      <c r="AG96" t="str">
        <f t="shared" ca="1" si="29"/>
        <v>Pepperdine</v>
      </c>
    </row>
    <row r="97" spans="1:33" x14ac:dyDescent="0.25">
      <c r="A97" t="s">
        <v>3077</v>
      </c>
      <c r="B97" s="9">
        <f t="shared" ca="1" si="15"/>
        <v>5.016209241935484</v>
      </c>
      <c r="C97" s="2">
        <v>5.1452415</v>
      </c>
      <c r="D97">
        <f t="shared" si="16"/>
        <v>94</v>
      </c>
      <c r="E97" s="9">
        <f t="shared" si="17"/>
        <v>18</v>
      </c>
      <c r="F97" s="9">
        <f t="shared" ca="1" si="18"/>
        <v>20</v>
      </c>
      <c r="G97" s="9">
        <f t="shared" si="19"/>
        <v>33</v>
      </c>
      <c r="H97" s="9">
        <f t="shared" si="20"/>
        <v>0.54545454545454541</v>
      </c>
      <c r="I97" s="9">
        <f t="shared" ca="1" si="21"/>
        <v>0.64516129032258063</v>
      </c>
      <c r="J97" s="9">
        <f t="shared" ca="1" si="22"/>
        <v>-0.12903225806451613</v>
      </c>
      <c r="O97" t="s">
        <v>3192</v>
      </c>
      <c r="P97" s="6">
        <v>41957</v>
      </c>
      <c r="Q97" t="s">
        <v>3073</v>
      </c>
      <c r="R97" t="s">
        <v>3082</v>
      </c>
      <c r="S97" t="s">
        <v>3721</v>
      </c>
      <c r="T97">
        <v>78</v>
      </c>
      <c r="U97">
        <v>45</v>
      </c>
      <c r="W97" t="s">
        <v>115</v>
      </c>
      <c r="X97">
        <v>1</v>
      </c>
      <c r="Y97">
        <f t="shared" si="23"/>
        <v>33</v>
      </c>
      <c r="Z97">
        <f t="shared" ca="1" si="24"/>
        <v>20.750000499999999</v>
      </c>
      <c r="AA97">
        <f t="shared" ca="1" si="25"/>
        <v>12.249999500000001</v>
      </c>
      <c r="AB97">
        <f t="shared" ca="1" si="26"/>
        <v>-12.249999500000001</v>
      </c>
      <c r="AC97" s="2">
        <v>12.25</v>
      </c>
      <c r="AD97" s="7">
        <f>VLOOKUP(P97,Weights!$A:$B,2,0)*AC97</f>
        <v>12.25</v>
      </c>
      <c r="AE97">
        <f t="shared" ca="1" si="27"/>
        <v>150.06248775000029</v>
      </c>
      <c r="AF97" t="str">
        <f t="shared" si="28"/>
        <v>Pittsburgh</v>
      </c>
      <c r="AG97" t="str">
        <f t="shared" ca="1" si="29"/>
        <v>Pittsburgh</v>
      </c>
    </row>
    <row r="98" spans="1:33" x14ac:dyDescent="0.25">
      <c r="A98" t="s">
        <v>3133</v>
      </c>
      <c r="B98" s="9">
        <f t="shared" ca="1" si="15"/>
        <v>5.0119081666666663</v>
      </c>
      <c r="C98" s="2">
        <v>5.1452415</v>
      </c>
      <c r="D98">
        <f t="shared" si="16"/>
        <v>94</v>
      </c>
      <c r="E98" s="9">
        <f t="shared" si="17"/>
        <v>19</v>
      </c>
      <c r="F98" s="9">
        <f t="shared" ca="1" si="18"/>
        <v>23</v>
      </c>
      <c r="G98" s="9">
        <f t="shared" si="19"/>
        <v>31</v>
      </c>
      <c r="H98" s="9">
        <f t="shared" si="20"/>
        <v>0.61290322580645162</v>
      </c>
      <c r="I98" s="9">
        <f t="shared" ca="1" si="21"/>
        <v>0.76666666666666672</v>
      </c>
      <c r="J98" s="9">
        <f t="shared" ca="1" si="22"/>
        <v>-0.13333333333333341</v>
      </c>
      <c r="O98" t="s">
        <v>3286</v>
      </c>
      <c r="P98" s="6">
        <v>41957</v>
      </c>
      <c r="Q98" t="s">
        <v>3073</v>
      </c>
      <c r="R98" t="s">
        <v>3718</v>
      </c>
      <c r="S98" t="s">
        <v>3721</v>
      </c>
      <c r="T98">
        <v>87</v>
      </c>
      <c r="U98">
        <v>59</v>
      </c>
      <c r="W98" t="s">
        <v>115</v>
      </c>
      <c r="X98">
        <v>1</v>
      </c>
      <c r="Y98">
        <f t="shared" si="23"/>
        <v>28</v>
      </c>
      <c r="Z98">
        <f t="shared" ca="1" si="24"/>
        <v>35.625000499999999</v>
      </c>
      <c r="AA98">
        <f t="shared" ca="1" si="25"/>
        <v>-7.6250004999999987</v>
      </c>
      <c r="AB98">
        <f t="shared" ca="1" si="26"/>
        <v>7.6250004999999987</v>
      </c>
      <c r="AC98" s="2">
        <v>7.625</v>
      </c>
      <c r="AD98" s="7">
        <f>VLOOKUP(P98,Weights!$A:$B,2,0)*AC98</f>
        <v>7.625</v>
      </c>
      <c r="AE98">
        <f t="shared" ca="1" si="27"/>
        <v>58.140632625000229</v>
      </c>
      <c r="AF98" t="str">
        <f t="shared" si="28"/>
        <v>Portland</v>
      </c>
      <c r="AG98" t="str">
        <f t="shared" ca="1" si="29"/>
        <v>Portland</v>
      </c>
    </row>
    <row r="99" spans="1:33" x14ac:dyDescent="0.25">
      <c r="A99" t="s">
        <v>3392</v>
      </c>
      <c r="B99" s="9">
        <f t="shared" ca="1" si="15"/>
        <v>4.987983435483871</v>
      </c>
      <c r="C99" s="2">
        <v>5.0202415</v>
      </c>
      <c r="D99">
        <f t="shared" si="16"/>
        <v>96</v>
      </c>
      <c r="E99" s="9">
        <f t="shared" si="17"/>
        <v>25</v>
      </c>
      <c r="F99" s="9">
        <f t="shared" ca="1" si="18"/>
        <v>26</v>
      </c>
      <c r="G99" s="9">
        <f t="shared" si="19"/>
        <v>31</v>
      </c>
      <c r="H99" s="9">
        <f t="shared" si="20"/>
        <v>0.80645161290322576</v>
      </c>
      <c r="I99" s="9">
        <f t="shared" ca="1" si="21"/>
        <v>0.83870967741935487</v>
      </c>
      <c r="J99" s="9">
        <f t="shared" ca="1" si="22"/>
        <v>-3.2258064516129115E-2</v>
      </c>
      <c r="O99" t="s">
        <v>3114</v>
      </c>
      <c r="P99" s="6">
        <v>41957</v>
      </c>
      <c r="Q99" t="s">
        <v>3073</v>
      </c>
      <c r="R99" t="s">
        <v>3383</v>
      </c>
      <c r="S99" t="s">
        <v>3721</v>
      </c>
      <c r="T99">
        <v>64</v>
      </c>
      <c r="U99">
        <v>58</v>
      </c>
      <c r="W99" t="s">
        <v>115</v>
      </c>
      <c r="X99">
        <v>1</v>
      </c>
      <c r="Y99">
        <f t="shared" si="23"/>
        <v>6</v>
      </c>
      <c r="Z99">
        <f t="shared" ca="1" si="24"/>
        <v>6</v>
      </c>
      <c r="AA99">
        <f t="shared" ca="1" si="25"/>
        <v>0</v>
      </c>
      <c r="AB99">
        <f t="shared" ca="1" si="26"/>
        <v>0</v>
      </c>
      <c r="AC99" s="2">
        <v>0</v>
      </c>
      <c r="AD99" s="7">
        <f>VLOOKUP(P99,Weights!$A:$B,2,0)*AC99</f>
        <v>0</v>
      </c>
      <c r="AE99">
        <f t="shared" ca="1" si="27"/>
        <v>0</v>
      </c>
      <c r="AF99" t="str">
        <f t="shared" si="28"/>
        <v>Princeton</v>
      </c>
      <c r="AG99" t="str">
        <f t="shared" ca="1" si="29"/>
        <v>Princeton</v>
      </c>
    </row>
    <row r="100" spans="1:33" x14ac:dyDescent="0.25">
      <c r="A100" t="s">
        <v>3165</v>
      </c>
      <c r="B100" s="9">
        <f t="shared" ca="1" si="15"/>
        <v>4.955725370967742</v>
      </c>
      <c r="C100" s="2">
        <v>5.0202415</v>
      </c>
      <c r="D100">
        <f t="shared" si="16"/>
        <v>96</v>
      </c>
      <c r="E100" s="9">
        <f t="shared" si="17"/>
        <v>15</v>
      </c>
      <c r="F100" s="9">
        <f t="shared" ca="1" si="18"/>
        <v>17</v>
      </c>
      <c r="G100" s="9">
        <f t="shared" si="19"/>
        <v>31</v>
      </c>
      <c r="H100" s="9">
        <f t="shared" si="20"/>
        <v>0.4838709677419355</v>
      </c>
      <c r="I100" s="9">
        <f t="shared" ca="1" si="21"/>
        <v>0.54838709677419351</v>
      </c>
      <c r="J100" s="9">
        <f t="shared" ca="1" si="22"/>
        <v>-6.4516129032258007E-2</v>
      </c>
      <c r="O100" t="s">
        <v>3206</v>
      </c>
      <c r="P100" s="6">
        <v>41957</v>
      </c>
      <c r="Q100" t="s">
        <v>3073</v>
      </c>
      <c r="R100" t="s">
        <v>3218</v>
      </c>
      <c r="S100" t="s">
        <v>3721</v>
      </c>
      <c r="T100">
        <v>80</v>
      </c>
      <c r="U100">
        <v>40</v>
      </c>
      <c r="W100" t="s">
        <v>115</v>
      </c>
      <c r="X100">
        <v>1</v>
      </c>
      <c r="Y100">
        <f t="shared" si="23"/>
        <v>40</v>
      </c>
      <c r="Z100">
        <f t="shared" ca="1" si="24"/>
        <v>22.124999499999998</v>
      </c>
      <c r="AA100">
        <f t="shared" ca="1" si="25"/>
        <v>17.875000500000002</v>
      </c>
      <c r="AB100">
        <f t="shared" ca="1" si="26"/>
        <v>-17.875000500000002</v>
      </c>
      <c r="AC100" s="2">
        <v>17.875</v>
      </c>
      <c r="AD100" s="7">
        <f>VLOOKUP(P100,Weights!$A:$B,2,0)*AC100</f>
        <v>17.875</v>
      </c>
      <c r="AE100">
        <f t="shared" ca="1" si="27"/>
        <v>319.51564287500031</v>
      </c>
      <c r="AF100" t="str">
        <f t="shared" si="28"/>
        <v>Purdue</v>
      </c>
      <c r="AG100" t="str">
        <f t="shared" ca="1" si="29"/>
        <v>Purdue</v>
      </c>
    </row>
    <row r="101" spans="1:33" x14ac:dyDescent="0.25">
      <c r="A101" t="s">
        <v>3367</v>
      </c>
      <c r="B101" s="9">
        <f t="shared" ca="1" si="15"/>
        <v>4.891209241935484</v>
      </c>
      <c r="C101" s="2">
        <v>5.0202415</v>
      </c>
      <c r="D101">
        <f t="shared" si="16"/>
        <v>96</v>
      </c>
      <c r="E101" s="9">
        <f t="shared" si="17"/>
        <v>20</v>
      </c>
      <c r="F101" s="9">
        <f t="shared" ca="1" si="18"/>
        <v>24</v>
      </c>
      <c r="G101" s="9">
        <f t="shared" si="19"/>
        <v>31</v>
      </c>
      <c r="H101" s="9">
        <f t="shared" si="20"/>
        <v>0.64516129032258063</v>
      </c>
      <c r="I101" s="9">
        <f t="shared" ca="1" si="21"/>
        <v>0.77419354838709675</v>
      </c>
      <c r="J101" s="9">
        <f t="shared" ca="1" si="22"/>
        <v>-0.12903225806451613</v>
      </c>
      <c r="O101" t="s">
        <v>3098</v>
      </c>
      <c r="P101" s="6">
        <v>41957</v>
      </c>
      <c r="Q101" t="s">
        <v>3073</v>
      </c>
      <c r="R101" t="s">
        <v>3081</v>
      </c>
      <c r="S101" t="s">
        <v>3721</v>
      </c>
      <c r="T101">
        <v>88</v>
      </c>
      <c r="U101">
        <v>85</v>
      </c>
      <c r="V101" t="s">
        <v>3723</v>
      </c>
      <c r="W101" t="s">
        <v>115</v>
      </c>
      <c r="X101">
        <v>1</v>
      </c>
      <c r="Y101">
        <f t="shared" si="23"/>
        <v>3</v>
      </c>
      <c r="Z101">
        <f t="shared" ca="1" si="24"/>
        <v>-4.875</v>
      </c>
      <c r="AA101">
        <f t="shared" ca="1" si="25"/>
        <v>7.875</v>
      </c>
      <c r="AB101">
        <f t="shared" ca="1" si="26"/>
        <v>-7.875</v>
      </c>
      <c r="AC101" s="2">
        <v>7.875</v>
      </c>
      <c r="AD101" s="7">
        <f>VLOOKUP(P101,Weights!$A:$B,2,0)*AC101</f>
        <v>7.875</v>
      </c>
      <c r="AE101">
        <f t="shared" ca="1" si="27"/>
        <v>62.015625</v>
      </c>
      <c r="AF101" t="str">
        <f t="shared" si="28"/>
        <v>Quinnipiac</v>
      </c>
      <c r="AG101" t="str">
        <f t="shared" ca="1" si="29"/>
        <v>Yale</v>
      </c>
    </row>
    <row r="102" spans="1:33" x14ac:dyDescent="0.25">
      <c r="A102" t="s">
        <v>3140</v>
      </c>
      <c r="B102" s="9">
        <f t="shared" ca="1" si="15"/>
        <v>4.8639915</v>
      </c>
      <c r="C102" s="2">
        <v>4.7702415</v>
      </c>
      <c r="D102">
        <f t="shared" si="16"/>
        <v>105</v>
      </c>
      <c r="E102" s="9">
        <f t="shared" si="17"/>
        <v>23</v>
      </c>
      <c r="F102" s="9">
        <f t="shared" ca="1" si="18"/>
        <v>19</v>
      </c>
      <c r="G102" s="9">
        <f t="shared" si="19"/>
        <v>33</v>
      </c>
      <c r="H102" s="9">
        <f t="shared" si="20"/>
        <v>0.69696969696969702</v>
      </c>
      <c r="I102" s="9">
        <f t="shared" ca="1" si="21"/>
        <v>0.59375</v>
      </c>
      <c r="J102" s="9">
        <f t="shared" ca="1" si="22"/>
        <v>9.375E-2</v>
      </c>
      <c r="O102" t="s">
        <v>3117</v>
      </c>
      <c r="P102" s="6">
        <v>41957</v>
      </c>
      <c r="Q102" t="s">
        <v>3073</v>
      </c>
      <c r="R102" t="s">
        <v>3718</v>
      </c>
      <c r="S102" t="s">
        <v>3721</v>
      </c>
      <c r="T102">
        <v>94</v>
      </c>
      <c r="U102">
        <v>54</v>
      </c>
      <c r="W102" t="s">
        <v>115</v>
      </c>
      <c r="X102">
        <v>1</v>
      </c>
      <c r="Y102">
        <f t="shared" si="23"/>
        <v>40</v>
      </c>
      <c r="Z102">
        <f t="shared" ca="1" si="24"/>
        <v>40.000000499999999</v>
      </c>
      <c r="AA102">
        <f t="shared" ca="1" si="25"/>
        <v>-4.9999999873762135E-7</v>
      </c>
      <c r="AB102">
        <f t="shared" ca="1" si="26"/>
        <v>4.9999999873762135E-7</v>
      </c>
      <c r="AC102" s="2">
        <v>0</v>
      </c>
      <c r="AD102" s="7">
        <f>VLOOKUP(P102,Weights!$A:$B,2,0)*AC102</f>
        <v>0</v>
      </c>
      <c r="AE102">
        <f t="shared" ca="1" si="27"/>
        <v>2.4999999873762136E-13</v>
      </c>
      <c r="AF102" t="str">
        <f t="shared" si="28"/>
        <v>Rhode Island</v>
      </c>
      <c r="AG102" t="str">
        <f t="shared" ca="1" si="29"/>
        <v>Rhode Island</v>
      </c>
    </row>
    <row r="103" spans="1:33" x14ac:dyDescent="0.25">
      <c r="A103" t="s">
        <v>3344</v>
      </c>
      <c r="B103" s="9">
        <f t="shared" ca="1" si="15"/>
        <v>4.858951177419355</v>
      </c>
      <c r="C103" s="2">
        <v>5.0202415</v>
      </c>
      <c r="D103">
        <f t="shared" si="16"/>
        <v>96</v>
      </c>
      <c r="E103" s="9">
        <f t="shared" si="17"/>
        <v>20</v>
      </c>
      <c r="F103" s="9">
        <f t="shared" ca="1" si="18"/>
        <v>25</v>
      </c>
      <c r="G103" s="9">
        <f t="shared" si="19"/>
        <v>31</v>
      </c>
      <c r="H103" s="9">
        <f t="shared" si="20"/>
        <v>0.64516129032258063</v>
      </c>
      <c r="I103" s="9">
        <f t="shared" ca="1" si="21"/>
        <v>0.80645161290322576</v>
      </c>
      <c r="J103" s="9">
        <f t="shared" ca="1" si="22"/>
        <v>-0.16129032258064513</v>
      </c>
      <c r="O103" t="s">
        <v>3166</v>
      </c>
      <c r="P103" s="6">
        <v>41957</v>
      </c>
      <c r="Q103" t="s">
        <v>3073</v>
      </c>
      <c r="R103" t="s">
        <v>3311</v>
      </c>
      <c r="S103" t="s">
        <v>3721</v>
      </c>
      <c r="T103">
        <v>64</v>
      </c>
      <c r="U103">
        <v>46</v>
      </c>
      <c r="W103" t="s">
        <v>115</v>
      </c>
      <c r="X103">
        <v>1</v>
      </c>
      <c r="Y103">
        <f t="shared" si="23"/>
        <v>18</v>
      </c>
      <c r="Z103">
        <f t="shared" ca="1" si="24"/>
        <v>12.625</v>
      </c>
      <c r="AA103">
        <f t="shared" ca="1" si="25"/>
        <v>5.375</v>
      </c>
      <c r="AB103">
        <f t="shared" ca="1" si="26"/>
        <v>-5.375</v>
      </c>
      <c r="AC103" s="2">
        <v>5.375</v>
      </c>
      <c r="AD103" s="7">
        <f>VLOOKUP(P103,Weights!$A:$B,2,0)*AC103</f>
        <v>5.375</v>
      </c>
      <c r="AE103">
        <f t="shared" ca="1" si="27"/>
        <v>28.890625</v>
      </c>
      <c r="AF103" t="str">
        <f t="shared" si="28"/>
        <v>Richmond</v>
      </c>
      <c r="AG103" t="str">
        <f t="shared" ca="1" si="29"/>
        <v>Richmond</v>
      </c>
    </row>
    <row r="104" spans="1:33" x14ac:dyDescent="0.25">
      <c r="A104" t="s">
        <v>3317</v>
      </c>
      <c r="B104" s="9">
        <f t="shared" ca="1" si="15"/>
        <v>4.8327415</v>
      </c>
      <c r="C104" s="2">
        <v>4.8952415</v>
      </c>
      <c r="D104">
        <f t="shared" si="16"/>
        <v>103</v>
      </c>
      <c r="E104" s="9">
        <f t="shared" si="17"/>
        <v>25</v>
      </c>
      <c r="F104" s="9">
        <f t="shared" ca="1" si="18"/>
        <v>26</v>
      </c>
      <c r="G104" s="9">
        <f t="shared" si="19"/>
        <v>33</v>
      </c>
      <c r="H104" s="9">
        <f t="shared" si="20"/>
        <v>0.75757575757575757</v>
      </c>
      <c r="I104" s="9">
        <f t="shared" ca="1" si="21"/>
        <v>0.8125</v>
      </c>
      <c r="J104" s="9">
        <f t="shared" ca="1" si="22"/>
        <v>-6.25E-2</v>
      </c>
      <c r="O104" t="s">
        <v>3175</v>
      </c>
      <c r="P104" s="6">
        <v>41957</v>
      </c>
      <c r="Q104" t="s">
        <v>3073</v>
      </c>
      <c r="R104" t="s">
        <v>3366</v>
      </c>
      <c r="S104" t="s">
        <v>3720</v>
      </c>
      <c r="T104">
        <v>77</v>
      </c>
      <c r="U104">
        <v>50</v>
      </c>
      <c r="W104" t="s">
        <v>6</v>
      </c>
      <c r="X104">
        <v>1</v>
      </c>
      <c r="Y104">
        <f t="shared" si="23"/>
        <v>-27</v>
      </c>
      <c r="Z104">
        <f t="shared" ca="1" si="24"/>
        <v>8.25</v>
      </c>
      <c r="AA104">
        <f t="shared" ca="1" si="25"/>
        <v>-35.25</v>
      </c>
      <c r="AB104">
        <f t="shared" ca="1" si="26"/>
        <v>35.25</v>
      </c>
      <c r="AC104" s="2">
        <v>35.25</v>
      </c>
      <c r="AD104" s="7">
        <f>VLOOKUP(P104,Weights!$A:$B,2,0)*AC104</f>
        <v>35.25</v>
      </c>
      <c r="AE104">
        <f t="shared" ca="1" si="27"/>
        <v>1242.5625</v>
      </c>
      <c r="AF104" t="str">
        <f t="shared" si="28"/>
        <v>Lafayette</v>
      </c>
      <c r="AG104" t="str">
        <f t="shared" ca="1" si="29"/>
        <v>Robert Morris</v>
      </c>
    </row>
    <row r="105" spans="1:33" x14ac:dyDescent="0.25">
      <c r="A105" t="s">
        <v>3273</v>
      </c>
      <c r="B105" s="9">
        <f t="shared" ca="1" si="15"/>
        <v>4.8014915</v>
      </c>
      <c r="C105" s="2">
        <v>5.0202415</v>
      </c>
      <c r="D105">
        <f t="shared" si="16"/>
        <v>96</v>
      </c>
      <c r="E105" s="9">
        <f t="shared" si="17"/>
        <v>23</v>
      </c>
      <c r="F105" s="9">
        <f t="shared" ca="1" si="18"/>
        <v>30</v>
      </c>
      <c r="G105" s="9">
        <f t="shared" si="19"/>
        <v>32</v>
      </c>
      <c r="H105" s="9">
        <f t="shared" si="20"/>
        <v>0.71875</v>
      </c>
      <c r="I105" s="9">
        <f t="shared" ca="1" si="21"/>
        <v>0.9375</v>
      </c>
      <c r="J105" s="9">
        <f t="shared" ca="1" si="22"/>
        <v>-0.21875</v>
      </c>
      <c r="O105" t="s">
        <v>3130</v>
      </c>
      <c r="P105" s="6">
        <v>41957</v>
      </c>
      <c r="Q105" t="s">
        <v>3073</v>
      </c>
      <c r="R105" t="s">
        <v>3347</v>
      </c>
      <c r="S105" t="s">
        <v>3720</v>
      </c>
      <c r="T105">
        <v>58</v>
      </c>
      <c r="U105">
        <v>57</v>
      </c>
      <c r="W105" t="s">
        <v>6</v>
      </c>
      <c r="X105">
        <v>1</v>
      </c>
      <c r="Y105">
        <f t="shared" si="23"/>
        <v>-1</v>
      </c>
      <c r="Z105">
        <f t="shared" ca="1" si="24"/>
        <v>12.624999980000002</v>
      </c>
      <c r="AA105">
        <f t="shared" ca="1" si="25"/>
        <v>-13.624999980000002</v>
      </c>
      <c r="AB105">
        <f t="shared" ca="1" si="26"/>
        <v>13.624999980000002</v>
      </c>
      <c r="AC105" s="2">
        <v>13.625</v>
      </c>
      <c r="AD105" s="7">
        <f>VLOOKUP(P105,Weights!$A:$B,2,0)*AC105</f>
        <v>13.625</v>
      </c>
      <c r="AE105">
        <f t="shared" ca="1" si="27"/>
        <v>185.64062445500005</v>
      </c>
      <c r="AF105" t="str">
        <f t="shared" si="28"/>
        <v>Fairleigh Dickinson</v>
      </c>
      <c r="AG105" t="str">
        <f t="shared" ca="1" si="29"/>
        <v>Saint Joseph's</v>
      </c>
    </row>
    <row r="106" spans="1:33" x14ac:dyDescent="0.25">
      <c r="A106" t="s">
        <v>3212</v>
      </c>
      <c r="B106" s="9">
        <f t="shared" ca="1" si="15"/>
        <v>4.6528172575757578</v>
      </c>
      <c r="C106" s="2">
        <v>4.8952415</v>
      </c>
      <c r="D106">
        <f t="shared" si="16"/>
        <v>103</v>
      </c>
      <c r="E106" s="9">
        <f t="shared" si="17"/>
        <v>23</v>
      </c>
      <c r="F106" s="9">
        <f t="shared" ca="1" si="18"/>
        <v>30</v>
      </c>
      <c r="G106" s="9">
        <f t="shared" si="19"/>
        <v>34</v>
      </c>
      <c r="H106" s="9">
        <f t="shared" si="20"/>
        <v>0.67647058823529416</v>
      </c>
      <c r="I106" s="9">
        <f t="shared" ca="1" si="21"/>
        <v>0.90909090909090906</v>
      </c>
      <c r="J106" s="9">
        <f t="shared" ca="1" si="22"/>
        <v>-0.24242424242424243</v>
      </c>
      <c r="O106" t="s">
        <v>3291</v>
      </c>
      <c r="P106" s="6">
        <v>41957</v>
      </c>
      <c r="Q106" t="s">
        <v>3073</v>
      </c>
      <c r="R106" t="s">
        <v>3718</v>
      </c>
      <c r="S106" t="s">
        <v>3721</v>
      </c>
      <c r="T106">
        <v>77</v>
      </c>
      <c r="U106">
        <v>67</v>
      </c>
      <c r="W106" t="s">
        <v>115</v>
      </c>
      <c r="X106">
        <v>1</v>
      </c>
      <c r="Y106">
        <f t="shared" si="23"/>
        <v>10</v>
      </c>
      <c r="Z106">
        <f t="shared" ca="1" si="24"/>
        <v>40.875000499999999</v>
      </c>
      <c r="AA106">
        <f t="shared" ca="1" si="25"/>
        <v>-30.875000499999999</v>
      </c>
      <c r="AB106">
        <f t="shared" ca="1" si="26"/>
        <v>30.875000499999999</v>
      </c>
      <c r="AC106" s="2">
        <v>30.875</v>
      </c>
      <c r="AD106" s="7">
        <f>VLOOKUP(P106,Weights!$A:$B,2,0)*AC106</f>
        <v>30.875</v>
      </c>
      <c r="AE106">
        <f t="shared" ca="1" si="27"/>
        <v>953.26565587500022</v>
      </c>
      <c r="AF106" t="str">
        <f t="shared" si="28"/>
        <v>Saint Mary's</v>
      </c>
      <c r="AG106" t="str">
        <f t="shared" ca="1" si="29"/>
        <v>Saint Mary's</v>
      </c>
    </row>
    <row r="107" spans="1:33" x14ac:dyDescent="0.25">
      <c r="A107" t="s">
        <v>3334</v>
      </c>
      <c r="B107" s="9">
        <f t="shared" ca="1" si="15"/>
        <v>4.6119081666666668</v>
      </c>
      <c r="C107" s="2">
        <v>4.6452415</v>
      </c>
      <c r="D107">
        <f t="shared" si="16"/>
        <v>106</v>
      </c>
      <c r="E107" s="9">
        <f t="shared" si="17"/>
        <v>17</v>
      </c>
      <c r="F107" s="9">
        <f t="shared" ca="1" si="18"/>
        <v>18</v>
      </c>
      <c r="G107" s="9">
        <f t="shared" si="19"/>
        <v>30</v>
      </c>
      <c r="H107" s="9">
        <f t="shared" si="20"/>
        <v>0.56666666666666665</v>
      </c>
      <c r="I107" s="9">
        <f t="shared" ca="1" si="21"/>
        <v>0.6</v>
      </c>
      <c r="J107" s="9">
        <f t="shared" ca="1" si="22"/>
        <v>-3.3333333333333326E-2</v>
      </c>
      <c r="O107" t="s">
        <v>3263</v>
      </c>
      <c r="P107" s="6">
        <v>41957</v>
      </c>
      <c r="Q107" t="s">
        <v>3073</v>
      </c>
      <c r="R107" t="s">
        <v>3718</v>
      </c>
      <c r="S107" t="s">
        <v>3721</v>
      </c>
      <c r="T107">
        <v>100</v>
      </c>
      <c r="U107">
        <v>52</v>
      </c>
      <c r="W107" t="s">
        <v>115</v>
      </c>
      <c r="X107">
        <v>1</v>
      </c>
      <c r="Y107">
        <f t="shared" si="23"/>
        <v>48</v>
      </c>
      <c r="Z107">
        <f t="shared" ca="1" si="24"/>
        <v>37.625000499999999</v>
      </c>
      <c r="AA107">
        <f t="shared" ca="1" si="25"/>
        <v>10.374999500000001</v>
      </c>
      <c r="AB107">
        <f t="shared" ca="1" si="26"/>
        <v>-10.374999500000001</v>
      </c>
      <c r="AC107" s="2">
        <v>10.375</v>
      </c>
      <c r="AD107" s="7">
        <f>VLOOKUP(P107,Weights!$A:$B,2,0)*AC107</f>
        <v>10.375</v>
      </c>
      <c r="AE107">
        <f t="shared" ca="1" si="27"/>
        <v>107.64061462500028</v>
      </c>
      <c r="AF107" t="str">
        <f t="shared" si="28"/>
        <v>Sam Houston St</v>
      </c>
      <c r="AG107" t="str">
        <f t="shared" ca="1" si="29"/>
        <v>Sam Houston St</v>
      </c>
    </row>
    <row r="108" spans="1:33" x14ac:dyDescent="0.25">
      <c r="A108" t="s">
        <v>3095</v>
      </c>
      <c r="B108" s="9">
        <f t="shared" ca="1" si="15"/>
        <v>4.4889915</v>
      </c>
      <c r="C108" s="2">
        <v>4.3952415</v>
      </c>
      <c r="D108">
        <f t="shared" si="16"/>
        <v>107</v>
      </c>
      <c r="E108" s="9">
        <f t="shared" si="17"/>
        <v>13</v>
      </c>
      <c r="F108" s="9">
        <f t="shared" ca="1" si="18"/>
        <v>10</v>
      </c>
      <c r="G108" s="9">
        <f t="shared" si="19"/>
        <v>32</v>
      </c>
      <c r="H108" s="9">
        <f t="shared" si="20"/>
        <v>0.40625</v>
      </c>
      <c r="I108" s="9">
        <f t="shared" ca="1" si="21"/>
        <v>0.3125</v>
      </c>
      <c r="J108" s="9">
        <f t="shared" ca="1" si="22"/>
        <v>9.375E-2</v>
      </c>
      <c r="O108" t="s">
        <v>3343</v>
      </c>
      <c r="P108" s="6">
        <v>41957</v>
      </c>
      <c r="Q108" t="s">
        <v>3073</v>
      </c>
      <c r="R108" t="s">
        <v>3283</v>
      </c>
      <c r="S108" t="s">
        <v>3721</v>
      </c>
      <c r="T108">
        <v>79</v>
      </c>
      <c r="U108">
        <v>58</v>
      </c>
      <c r="W108" t="s">
        <v>115</v>
      </c>
      <c r="X108">
        <v>1</v>
      </c>
      <c r="Y108">
        <f t="shared" si="23"/>
        <v>21</v>
      </c>
      <c r="Z108">
        <f t="shared" ca="1" si="24"/>
        <v>19.874999500000001</v>
      </c>
      <c r="AA108">
        <f t="shared" ca="1" si="25"/>
        <v>1.1250004999999987</v>
      </c>
      <c r="AB108">
        <f t="shared" ca="1" si="26"/>
        <v>-1.1250004999999987</v>
      </c>
      <c r="AC108" s="2">
        <v>1.125</v>
      </c>
      <c r="AD108" s="7">
        <f>VLOOKUP(P108,Weights!$A:$B,2,0)*AC108</f>
        <v>1.125</v>
      </c>
      <c r="AE108">
        <f t="shared" ca="1" si="27"/>
        <v>1.2656261250002472</v>
      </c>
      <c r="AF108" t="str">
        <f t="shared" si="28"/>
        <v>San Diego St</v>
      </c>
      <c r="AG108" t="str">
        <f t="shared" ca="1" si="29"/>
        <v>San Diego St</v>
      </c>
    </row>
    <row r="109" spans="1:33" x14ac:dyDescent="0.25">
      <c r="A109" t="s">
        <v>3143</v>
      </c>
      <c r="B109" s="9">
        <f t="shared" ca="1" si="15"/>
        <v>4.459757629032258</v>
      </c>
      <c r="C109" s="2">
        <v>4.3952415</v>
      </c>
      <c r="D109">
        <f t="shared" si="16"/>
        <v>107</v>
      </c>
      <c r="E109" s="9">
        <f t="shared" si="17"/>
        <v>22</v>
      </c>
      <c r="F109" s="9">
        <f t="shared" ca="1" si="18"/>
        <v>20</v>
      </c>
      <c r="G109" s="9">
        <f t="shared" si="19"/>
        <v>32</v>
      </c>
      <c r="H109" s="9">
        <f t="shared" si="20"/>
        <v>0.6875</v>
      </c>
      <c r="I109" s="9">
        <f t="shared" ca="1" si="21"/>
        <v>0.64516129032258063</v>
      </c>
      <c r="J109" s="9">
        <f t="shared" ca="1" si="22"/>
        <v>6.4516129032258118E-2</v>
      </c>
      <c r="O109" t="s">
        <v>3717</v>
      </c>
      <c r="P109" s="6">
        <v>41957</v>
      </c>
      <c r="Q109" t="s">
        <v>3073</v>
      </c>
      <c r="R109" t="s">
        <v>3718</v>
      </c>
      <c r="S109" t="s">
        <v>3721</v>
      </c>
      <c r="T109">
        <v>67</v>
      </c>
      <c r="U109">
        <v>44</v>
      </c>
      <c r="W109" t="s">
        <v>115</v>
      </c>
      <c r="X109">
        <v>1</v>
      </c>
      <c r="Y109">
        <f t="shared" si="23"/>
        <v>23</v>
      </c>
      <c r="Z109">
        <f t="shared" ca="1" si="24"/>
        <v>14.375</v>
      </c>
      <c r="AA109">
        <f t="shared" ca="1" si="25"/>
        <v>8.625</v>
      </c>
      <c r="AB109">
        <f t="shared" ca="1" si="26"/>
        <v>-8.625</v>
      </c>
      <c r="AC109" s="2">
        <v>8.625</v>
      </c>
      <c r="AD109" s="7">
        <f>VLOOKUP(P109,Weights!$A:$B,2,0)*AC109</f>
        <v>8.625</v>
      </c>
      <c r="AE109">
        <f t="shared" ca="1" si="27"/>
        <v>74.390625</v>
      </c>
      <c r="AF109" t="str">
        <f t="shared" si="28"/>
        <v>San Jose St</v>
      </c>
      <c r="AG109" t="str">
        <f t="shared" ca="1" si="29"/>
        <v>San Jose St</v>
      </c>
    </row>
    <row r="110" spans="1:33" x14ac:dyDescent="0.25">
      <c r="A110" t="s">
        <v>3200</v>
      </c>
      <c r="B110" s="9">
        <f t="shared" ca="1" si="15"/>
        <v>4.2702415</v>
      </c>
      <c r="C110" s="2">
        <v>4.2702415</v>
      </c>
      <c r="D110">
        <f t="shared" si="16"/>
        <v>109</v>
      </c>
      <c r="E110" s="9">
        <f t="shared" si="17"/>
        <v>13</v>
      </c>
      <c r="F110" s="9">
        <f t="shared" ca="1" si="18"/>
        <v>11</v>
      </c>
      <c r="G110" s="9">
        <f t="shared" si="19"/>
        <v>32</v>
      </c>
      <c r="H110" s="9">
        <f t="shared" si="20"/>
        <v>0.40625</v>
      </c>
      <c r="I110" s="9">
        <f t="shared" ca="1" si="21"/>
        <v>0.36666666666666664</v>
      </c>
      <c r="J110" s="9">
        <f t="shared" ca="1" si="22"/>
        <v>0</v>
      </c>
      <c r="O110" t="s">
        <v>3330</v>
      </c>
      <c r="P110" s="6">
        <v>41957</v>
      </c>
      <c r="Q110" t="s">
        <v>3073</v>
      </c>
      <c r="R110" t="s">
        <v>3332</v>
      </c>
      <c r="S110" t="s">
        <v>3721</v>
      </c>
      <c r="T110">
        <v>89</v>
      </c>
      <c r="U110">
        <v>72</v>
      </c>
      <c r="W110" t="s">
        <v>115</v>
      </c>
      <c r="X110">
        <v>1</v>
      </c>
      <c r="Y110">
        <f t="shared" si="23"/>
        <v>17</v>
      </c>
      <c r="Z110">
        <f t="shared" ca="1" si="24"/>
        <v>9.625</v>
      </c>
      <c r="AA110">
        <f t="shared" ca="1" si="25"/>
        <v>7.375</v>
      </c>
      <c r="AB110">
        <f t="shared" ca="1" si="26"/>
        <v>-7.375</v>
      </c>
      <c r="AC110" s="2">
        <v>7.375</v>
      </c>
      <c r="AD110" s="7">
        <f>VLOOKUP(P110,Weights!$A:$B,2,0)*AC110</f>
        <v>7.375</v>
      </c>
      <c r="AE110">
        <f t="shared" ca="1" si="27"/>
        <v>54.390625</v>
      </c>
      <c r="AF110" t="str">
        <f t="shared" si="28"/>
        <v>Santa Clara</v>
      </c>
      <c r="AG110" t="str">
        <f t="shared" ca="1" si="29"/>
        <v>Santa Clara</v>
      </c>
    </row>
    <row r="111" spans="1:33" x14ac:dyDescent="0.25">
      <c r="A111" t="s">
        <v>3371</v>
      </c>
      <c r="B111" s="9">
        <f t="shared" ca="1" si="15"/>
        <v>4.2389915</v>
      </c>
      <c r="C111" s="2">
        <v>4.2702415</v>
      </c>
      <c r="D111">
        <f t="shared" si="16"/>
        <v>109</v>
      </c>
      <c r="E111" s="9">
        <f t="shared" si="17"/>
        <v>24</v>
      </c>
      <c r="F111" s="9">
        <f t="shared" ca="1" si="18"/>
        <v>25</v>
      </c>
      <c r="G111" s="9">
        <f t="shared" si="19"/>
        <v>32</v>
      </c>
      <c r="H111" s="9">
        <f t="shared" si="20"/>
        <v>0.75</v>
      </c>
      <c r="I111" s="9">
        <f t="shared" ca="1" si="21"/>
        <v>0.78125</v>
      </c>
      <c r="J111" s="9">
        <f t="shared" ca="1" si="22"/>
        <v>-3.125E-2</v>
      </c>
      <c r="O111" t="s">
        <v>3261</v>
      </c>
      <c r="P111" s="6">
        <v>41957</v>
      </c>
      <c r="Q111" t="s">
        <v>3073</v>
      </c>
      <c r="R111" t="s">
        <v>3408</v>
      </c>
      <c r="S111" t="s">
        <v>3720</v>
      </c>
      <c r="T111">
        <v>62</v>
      </c>
      <c r="U111">
        <v>53</v>
      </c>
      <c r="W111" t="s">
        <v>6</v>
      </c>
      <c r="X111">
        <v>1</v>
      </c>
      <c r="Y111">
        <f t="shared" si="23"/>
        <v>-9</v>
      </c>
      <c r="Z111">
        <f t="shared" ca="1" si="24"/>
        <v>-0.5</v>
      </c>
      <c r="AA111">
        <f t="shared" ca="1" si="25"/>
        <v>-8.5</v>
      </c>
      <c r="AB111">
        <f t="shared" ca="1" si="26"/>
        <v>8.5</v>
      </c>
      <c r="AC111" s="2">
        <v>8.5</v>
      </c>
      <c r="AD111" s="7">
        <f>VLOOKUP(P111,Weights!$A:$B,2,0)*AC111</f>
        <v>8.5</v>
      </c>
      <c r="AE111">
        <f t="shared" ca="1" si="27"/>
        <v>72.25</v>
      </c>
      <c r="AF111" t="str">
        <f t="shared" si="28"/>
        <v>Texas State</v>
      </c>
      <c r="AG111" t="str">
        <f t="shared" ca="1" si="29"/>
        <v>Texas State</v>
      </c>
    </row>
    <row r="112" spans="1:33" x14ac:dyDescent="0.25">
      <c r="A112" t="s">
        <v>3331</v>
      </c>
      <c r="B112" s="9">
        <f t="shared" ca="1" si="15"/>
        <v>4.2369081666666668</v>
      </c>
      <c r="C112" s="2">
        <v>4.2702415</v>
      </c>
      <c r="D112">
        <f t="shared" si="16"/>
        <v>109</v>
      </c>
      <c r="E112" s="9">
        <f t="shared" si="17"/>
        <v>25</v>
      </c>
      <c r="F112" s="9">
        <f t="shared" ca="1" si="18"/>
        <v>25</v>
      </c>
      <c r="G112" s="9">
        <f t="shared" si="19"/>
        <v>31</v>
      </c>
      <c r="H112" s="9">
        <f t="shared" si="20"/>
        <v>0.80645161290322576</v>
      </c>
      <c r="I112" s="9">
        <f t="shared" ca="1" si="21"/>
        <v>0.83333333333333337</v>
      </c>
      <c r="J112" s="9">
        <f t="shared" ca="1" si="22"/>
        <v>-3.3333333333333326E-2</v>
      </c>
      <c r="O112" t="s">
        <v>3374</v>
      </c>
      <c r="P112" s="6">
        <v>41957</v>
      </c>
      <c r="Q112" t="s">
        <v>3073</v>
      </c>
      <c r="R112" t="s">
        <v>3718</v>
      </c>
      <c r="S112" t="s">
        <v>3721</v>
      </c>
      <c r="T112">
        <v>104</v>
      </c>
      <c r="U112">
        <v>56</v>
      </c>
      <c r="W112" t="s">
        <v>115</v>
      </c>
      <c r="X112">
        <v>1</v>
      </c>
      <c r="Y112">
        <f t="shared" si="23"/>
        <v>48</v>
      </c>
      <c r="Z112">
        <f t="shared" ca="1" si="24"/>
        <v>26.875000500000002</v>
      </c>
      <c r="AA112">
        <f t="shared" ca="1" si="25"/>
        <v>21.124999499999998</v>
      </c>
      <c r="AB112">
        <f t="shared" ca="1" si="26"/>
        <v>-21.124999499999998</v>
      </c>
      <c r="AC112" s="2">
        <v>21.125</v>
      </c>
      <c r="AD112" s="7">
        <f>VLOOKUP(P112,Weights!$A:$B,2,0)*AC112</f>
        <v>21.125</v>
      </c>
      <c r="AE112">
        <f t="shared" ca="1" si="27"/>
        <v>446.26560387500018</v>
      </c>
      <c r="AF112" t="str">
        <f t="shared" si="28"/>
        <v>SIU-Edwardsville</v>
      </c>
      <c r="AG112" t="str">
        <f t="shared" ca="1" si="29"/>
        <v>SIU-Edwardsville</v>
      </c>
    </row>
    <row r="113" spans="1:33" x14ac:dyDescent="0.25">
      <c r="A113" t="s">
        <v>3368</v>
      </c>
      <c r="B113" s="9">
        <f t="shared" ca="1" si="15"/>
        <v>4.205725370967742</v>
      </c>
      <c r="C113" s="2">
        <v>4.2702415</v>
      </c>
      <c r="D113">
        <f t="shared" si="16"/>
        <v>109</v>
      </c>
      <c r="E113" s="9">
        <f t="shared" si="17"/>
        <v>28</v>
      </c>
      <c r="F113" s="9">
        <f t="shared" ca="1" si="18"/>
        <v>29</v>
      </c>
      <c r="G113" s="9">
        <f t="shared" si="19"/>
        <v>33</v>
      </c>
      <c r="H113" s="9">
        <f t="shared" si="20"/>
        <v>0.84848484848484851</v>
      </c>
      <c r="I113" s="9">
        <f t="shared" ca="1" si="21"/>
        <v>0.93548387096774188</v>
      </c>
      <c r="J113" s="9">
        <f t="shared" ca="1" si="22"/>
        <v>-6.4516129032258007E-2</v>
      </c>
      <c r="O113" t="s">
        <v>3149</v>
      </c>
      <c r="P113" s="6">
        <v>41957</v>
      </c>
      <c r="Q113" t="s">
        <v>3073</v>
      </c>
      <c r="R113" t="s">
        <v>3362</v>
      </c>
      <c r="S113" t="s">
        <v>3721</v>
      </c>
      <c r="T113">
        <v>93</v>
      </c>
      <c r="U113">
        <v>54</v>
      </c>
      <c r="W113" t="s">
        <v>115</v>
      </c>
      <c r="X113">
        <v>1</v>
      </c>
      <c r="Y113">
        <f t="shared" si="23"/>
        <v>39</v>
      </c>
      <c r="Z113">
        <f t="shared" ca="1" si="24"/>
        <v>19.25</v>
      </c>
      <c r="AA113">
        <f t="shared" ca="1" si="25"/>
        <v>19.75</v>
      </c>
      <c r="AB113">
        <f t="shared" ca="1" si="26"/>
        <v>-19.75</v>
      </c>
      <c r="AC113" s="2">
        <v>19.75</v>
      </c>
      <c r="AD113" s="7">
        <f>VLOOKUP(P113,Weights!$A:$B,2,0)*AC113</f>
        <v>19.75</v>
      </c>
      <c r="AE113">
        <f t="shared" ca="1" si="27"/>
        <v>390.0625</v>
      </c>
      <c r="AF113" t="str">
        <f t="shared" si="28"/>
        <v>SMU</v>
      </c>
      <c r="AG113" t="str">
        <f t="shared" ca="1" si="29"/>
        <v>SMU</v>
      </c>
    </row>
    <row r="114" spans="1:33" x14ac:dyDescent="0.25">
      <c r="A114" t="s">
        <v>3150</v>
      </c>
      <c r="B114" s="9">
        <f t="shared" ca="1" si="15"/>
        <v>4.1452415</v>
      </c>
      <c r="C114" s="2">
        <v>4.1452415</v>
      </c>
      <c r="D114">
        <f t="shared" si="16"/>
        <v>114</v>
      </c>
      <c r="E114" s="9">
        <f t="shared" si="17"/>
        <v>27</v>
      </c>
      <c r="F114" s="9">
        <f t="shared" ca="1" si="18"/>
        <v>27</v>
      </c>
      <c r="G114" s="9">
        <f t="shared" si="19"/>
        <v>31</v>
      </c>
      <c r="H114" s="9">
        <f t="shared" si="20"/>
        <v>0.87096774193548387</v>
      </c>
      <c r="I114" s="9">
        <f t="shared" ca="1" si="21"/>
        <v>0.87096774193548387</v>
      </c>
      <c r="J114" s="9">
        <f t="shared" ca="1" si="22"/>
        <v>0</v>
      </c>
      <c r="O114" t="s">
        <v>3360</v>
      </c>
      <c r="P114" s="6">
        <v>41957</v>
      </c>
      <c r="Q114" t="s">
        <v>3073</v>
      </c>
      <c r="R114" t="s">
        <v>3718</v>
      </c>
      <c r="S114" t="s">
        <v>3721</v>
      </c>
      <c r="T114">
        <v>83</v>
      </c>
      <c r="U114">
        <v>64</v>
      </c>
      <c r="W114" t="s">
        <v>115</v>
      </c>
      <c r="X114">
        <v>1</v>
      </c>
      <c r="Y114">
        <f t="shared" si="23"/>
        <v>19</v>
      </c>
      <c r="Z114">
        <f t="shared" ca="1" si="24"/>
        <v>24.000000500000002</v>
      </c>
      <c r="AA114">
        <f t="shared" ca="1" si="25"/>
        <v>-5.0000005000000023</v>
      </c>
      <c r="AB114">
        <f t="shared" ca="1" si="26"/>
        <v>5.0000005000000023</v>
      </c>
      <c r="AC114" s="2">
        <v>5</v>
      </c>
      <c r="AD114" s="7">
        <f>VLOOKUP(P114,Weights!$A:$B,2,0)*AC114</f>
        <v>5</v>
      </c>
      <c r="AE114">
        <f t="shared" ca="1" si="27"/>
        <v>25.000005000000272</v>
      </c>
      <c r="AF114" t="str">
        <f t="shared" si="28"/>
        <v>South Alabama</v>
      </c>
      <c r="AG114" t="str">
        <f t="shared" ca="1" si="29"/>
        <v>South Alabama</v>
      </c>
    </row>
    <row r="115" spans="1:33" x14ac:dyDescent="0.25">
      <c r="A115" t="s">
        <v>3308</v>
      </c>
      <c r="B115" s="9">
        <f t="shared" ca="1" si="15"/>
        <v>4.0827415</v>
      </c>
      <c r="C115" s="2">
        <v>4.2702415</v>
      </c>
      <c r="D115">
        <f t="shared" si="16"/>
        <v>109</v>
      </c>
      <c r="E115" s="9">
        <f t="shared" si="17"/>
        <v>23</v>
      </c>
      <c r="F115" s="9">
        <f t="shared" ca="1" si="18"/>
        <v>29</v>
      </c>
      <c r="G115" s="9">
        <f t="shared" si="19"/>
        <v>32</v>
      </c>
      <c r="H115" s="9">
        <f t="shared" si="20"/>
        <v>0.71875</v>
      </c>
      <c r="I115" s="9">
        <f t="shared" ca="1" si="21"/>
        <v>0.90625</v>
      </c>
      <c r="J115" s="9">
        <f t="shared" ca="1" si="22"/>
        <v>-0.1875</v>
      </c>
      <c r="O115" t="s">
        <v>3199</v>
      </c>
      <c r="P115" s="6">
        <v>41957</v>
      </c>
      <c r="Q115" t="s">
        <v>3073</v>
      </c>
      <c r="R115" t="s">
        <v>3211</v>
      </c>
      <c r="S115" t="s">
        <v>3721</v>
      </c>
      <c r="T115">
        <v>81</v>
      </c>
      <c r="U115">
        <v>56</v>
      </c>
      <c r="W115" t="s">
        <v>115</v>
      </c>
      <c r="X115">
        <v>1</v>
      </c>
      <c r="Y115">
        <f t="shared" si="23"/>
        <v>25</v>
      </c>
      <c r="Z115">
        <f t="shared" ca="1" si="24"/>
        <v>7.6250000000000009</v>
      </c>
      <c r="AA115">
        <f t="shared" ca="1" si="25"/>
        <v>17.375</v>
      </c>
      <c r="AB115">
        <f t="shared" ca="1" si="26"/>
        <v>-17.375</v>
      </c>
      <c r="AC115" s="2">
        <v>17.375</v>
      </c>
      <c r="AD115" s="7">
        <f>VLOOKUP(P115,Weights!$A:$B,2,0)*AC115</f>
        <v>17.375</v>
      </c>
      <c r="AE115">
        <f t="shared" ca="1" si="27"/>
        <v>301.890625</v>
      </c>
      <c r="AF115" t="str">
        <f t="shared" si="28"/>
        <v>South Carolina</v>
      </c>
      <c r="AG115" t="str">
        <f t="shared" ca="1" si="29"/>
        <v>South Carolina</v>
      </c>
    </row>
    <row r="116" spans="1:33" x14ac:dyDescent="0.25">
      <c r="A116" t="s">
        <v>3247</v>
      </c>
      <c r="B116" s="9">
        <f t="shared" ca="1" si="15"/>
        <v>4.052499564516129</v>
      </c>
      <c r="C116" s="2">
        <v>4.0202415</v>
      </c>
      <c r="D116">
        <f t="shared" si="16"/>
        <v>115</v>
      </c>
      <c r="E116" s="9">
        <f t="shared" si="17"/>
        <v>13</v>
      </c>
      <c r="F116" s="9">
        <f t="shared" ca="1" si="18"/>
        <v>11</v>
      </c>
      <c r="G116" s="9">
        <f t="shared" si="19"/>
        <v>32</v>
      </c>
      <c r="H116" s="9">
        <f t="shared" si="20"/>
        <v>0.40625</v>
      </c>
      <c r="I116" s="9">
        <f t="shared" ca="1" si="21"/>
        <v>0.35483870967741937</v>
      </c>
      <c r="J116" s="9">
        <f t="shared" ca="1" si="22"/>
        <v>3.2258064516129004E-2</v>
      </c>
      <c r="O116" t="s">
        <v>3145</v>
      </c>
      <c r="P116" s="6">
        <v>41957</v>
      </c>
      <c r="Q116" t="s">
        <v>3073</v>
      </c>
      <c r="R116" t="s">
        <v>3718</v>
      </c>
      <c r="S116" t="s">
        <v>3721</v>
      </c>
      <c r="T116">
        <v>75</v>
      </c>
      <c r="U116">
        <v>61</v>
      </c>
      <c r="W116" t="s">
        <v>115</v>
      </c>
      <c r="X116">
        <v>1</v>
      </c>
      <c r="Y116">
        <f t="shared" si="23"/>
        <v>14</v>
      </c>
      <c r="Z116">
        <f t="shared" ca="1" si="24"/>
        <v>24.875000500000002</v>
      </c>
      <c r="AA116">
        <f t="shared" ca="1" si="25"/>
        <v>-10.875000500000002</v>
      </c>
      <c r="AB116">
        <f t="shared" ca="1" si="26"/>
        <v>10.875000500000002</v>
      </c>
      <c r="AC116" s="2">
        <v>10.875</v>
      </c>
      <c r="AD116" s="7">
        <f>VLOOKUP(P116,Weights!$A:$B,2,0)*AC116</f>
        <v>10.875</v>
      </c>
      <c r="AE116">
        <f t="shared" ca="1" si="27"/>
        <v>118.2656358750003</v>
      </c>
      <c r="AF116" t="str">
        <f t="shared" si="28"/>
        <v>South Florida</v>
      </c>
      <c r="AG116" t="str">
        <f t="shared" ca="1" si="29"/>
        <v>South Florida</v>
      </c>
    </row>
    <row r="117" spans="1:33" x14ac:dyDescent="0.25">
      <c r="A117" t="s">
        <v>3389</v>
      </c>
      <c r="B117" s="9">
        <f t="shared" ca="1" si="15"/>
        <v>3.9512759827586206</v>
      </c>
      <c r="C117" s="2">
        <v>4.0202415</v>
      </c>
      <c r="D117">
        <f t="shared" si="16"/>
        <v>115</v>
      </c>
      <c r="E117" s="9">
        <f t="shared" si="17"/>
        <v>15</v>
      </c>
      <c r="F117" s="9">
        <f t="shared" ca="1" si="18"/>
        <v>16</v>
      </c>
      <c r="G117" s="9">
        <f t="shared" si="19"/>
        <v>30</v>
      </c>
      <c r="H117" s="9">
        <f t="shared" si="20"/>
        <v>0.5</v>
      </c>
      <c r="I117" s="9">
        <f t="shared" ca="1" si="21"/>
        <v>0.55172413793103448</v>
      </c>
      <c r="J117" s="9">
        <f t="shared" ca="1" si="22"/>
        <v>-6.8965517241379282E-2</v>
      </c>
      <c r="O117" t="s">
        <v>3356</v>
      </c>
      <c r="P117" s="6">
        <v>41957</v>
      </c>
      <c r="Q117" t="s">
        <v>3073</v>
      </c>
      <c r="R117" t="s">
        <v>3317</v>
      </c>
      <c r="S117" t="s">
        <v>3720</v>
      </c>
      <c r="T117">
        <v>85</v>
      </c>
      <c r="U117">
        <v>76</v>
      </c>
      <c r="W117" t="s">
        <v>6</v>
      </c>
      <c r="X117">
        <v>1</v>
      </c>
      <c r="Y117">
        <f t="shared" si="23"/>
        <v>-9</v>
      </c>
      <c r="Z117">
        <f t="shared" ca="1" si="24"/>
        <v>-9</v>
      </c>
      <c r="AA117">
        <f t="shared" ca="1" si="25"/>
        <v>0</v>
      </c>
      <c r="AB117">
        <f t="shared" ca="1" si="26"/>
        <v>0</v>
      </c>
      <c r="AC117" s="2">
        <v>0</v>
      </c>
      <c r="AD117" s="7">
        <f>VLOOKUP(P117,Weights!$A:$B,2,0)*AC117</f>
        <v>0</v>
      </c>
      <c r="AE117">
        <f t="shared" ca="1" si="27"/>
        <v>0</v>
      </c>
      <c r="AF117" t="str">
        <f t="shared" si="28"/>
        <v>Louisiana Tech</v>
      </c>
      <c r="AG117" t="str">
        <f t="shared" ca="1" si="29"/>
        <v>Louisiana Tech</v>
      </c>
    </row>
    <row r="118" spans="1:33" x14ac:dyDescent="0.25">
      <c r="A118" t="s">
        <v>3168</v>
      </c>
      <c r="B118" s="9">
        <f t="shared" ca="1" si="15"/>
        <v>3.8005445303030303</v>
      </c>
      <c r="C118" s="2">
        <v>3.7702415</v>
      </c>
      <c r="D118">
        <f t="shared" si="16"/>
        <v>119</v>
      </c>
      <c r="E118" s="9">
        <f t="shared" si="17"/>
        <v>17</v>
      </c>
      <c r="F118" s="9">
        <f t="shared" ca="1" si="18"/>
        <v>16</v>
      </c>
      <c r="G118" s="9">
        <f t="shared" si="19"/>
        <v>33</v>
      </c>
      <c r="H118" s="9">
        <f t="shared" si="20"/>
        <v>0.51515151515151514</v>
      </c>
      <c r="I118" s="9">
        <f t="shared" ca="1" si="21"/>
        <v>0.48484848484848486</v>
      </c>
      <c r="J118" s="9">
        <f t="shared" ca="1" si="22"/>
        <v>3.0303030303030276E-2</v>
      </c>
      <c r="O118" t="s">
        <v>3185</v>
      </c>
      <c r="P118" s="6">
        <v>41957</v>
      </c>
      <c r="Q118" t="s">
        <v>3073</v>
      </c>
      <c r="R118" t="s">
        <v>3718</v>
      </c>
      <c r="S118" t="s">
        <v>3721</v>
      </c>
      <c r="T118">
        <v>86</v>
      </c>
      <c r="U118">
        <v>63</v>
      </c>
      <c r="W118" t="s">
        <v>115</v>
      </c>
      <c r="X118">
        <v>1</v>
      </c>
      <c r="Y118">
        <f t="shared" si="23"/>
        <v>23</v>
      </c>
      <c r="Z118">
        <f t="shared" ca="1" si="24"/>
        <v>23.000000499999999</v>
      </c>
      <c r="AA118">
        <f t="shared" ca="1" si="25"/>
        <v>-4.9999999873762135E-7</v>
      </c>
      <c r="AB118">
        <f t="shared" ca="1" si="26"/>
        <v>4.9999999873762135E-7</v>
      </c>
      <c r="AC118" s="2">
        <v>0</v>
      </c>
      <c r="AD118" s="7">
        <f>VLOOKUP(P118,Weights!$A:$B,2,0)*AC118</f>
        <v>0</v>
      </c>
      <c r="AE118">
        <f t="shared" ca="1" si="27"/>
        <v>2.4999999873762136E-13</v>
      </c>
      <c r="AF118" t="str">
        <f t="shared" si="28"/>
        <v>Southern Miss</v>
      </c>
      <c r="AG118" t="str">
        <f t="shared" ca="1" si="29"/>
        <v>Southern Miss</v>
      </c>
    </row>
    <row r="119" spans="1:33" x14ac:dyDescent="0.25">
      <c r="A119" t="s">
        <v>3085</v>
      </c>
      <c r="B119" s="9">
        <f t="shared" ca="1" si="15"/>
        <v>3.8005445303030303</v>
      </c>
      <c r="C119" s="2">
        <v>3.7702415</v>
      </c>
      <c r="D119">
        <f t="shared" si="16"/>
        <v>119</v>
      </c>
      <c r="E119" s="9">
        <f t="shared" si="17"/>
        <v>23</v>
      </c>
      <c r="F119" s="9">
        <f t="shared" ca="1" si="18"/>
        <v>21</v>
      </c>
      <c r="G119" s="9">
        <f t="shared" si="19"/>
        <v>34</v>
      </c>
      <c r="H119" s="9">
        <f t="shared" si="20"/>
        <v>0.67647058823529416</v>
      </c>
      <c r="I119" s="9">
        <f t="shared" ca="1" si="21"/>
        <v>0.63636363636363635</v>
      </c>
      <c r="J119" s="9">
        <f t="shared" ca="1" si="22"/>
        <v>3.0303030303030276E-2</v>
      </c>
      <c r="O119" t="s">
        <v>3201</v>
      </c>
      <c r="P119" s="6">
        <v>41957</v>
      </c>
      <c r="Q119" t="s">
        <v>3073</v>
      </c>
      <c r="R119" t="s">
        <v>3090</v>
      </c>
      <c r="S119" t="s">
        <v>3721</v>
      </c>
      <c r="T119">
        <v>77</v>
      </c>
      <c r="U119">
        <v>58</v>
      </c>
      <c r="W119" t="s">
        <v>115</v>
      </c>
      <c r="X119">
        <v>1</v>
      </c>
      <c r="Y119">
        <f t="shared" si="23"/>
        <v>19</v>
      </c>
      <c r="Z119">
        <f t="shared" ca="1" si="24"/>
        <v>15.624999520000001</v>
      </c>
      <c r="AA119">
        <f t="shared" ca="1" si="25"/>
        <v>3.3750004799999989</v>
      </c>
      <c r="AB119">
        <f t="shared" ca="1" si="26"/>
        <v>-3.3750004799999989</v>
      </c>
      <c r="AC119" s="2">
        <v>3.375</v>
      </c>
      <c r="AD119" s="7">
        <f>VLOOKUP(P119,Weights!$A:$B,2,0)*AC119</f>
        <v>3.375</v>
      </c>
      <c r="AE119">
        <f t="shared" ca="1" si="27"/>
        <v>11.390628240000222</v>
      </c>
      <c r="AF119" t="str">
        <f t="shared" si="28"/>
        <v>St. John's</v>
      </c>
      <c r="AG119" t="str">
        <f t="shared" ca="1" si="29"/>
        <v>St. John's</v>
      </c>
    </row>
    <row r="120" spans="1:33" x14ac:dyDescent="0.25">
      <c r="A120" t="s">
        <v>3112</v>
      </c>
      <c r="B120" s="9">
        <f t="shared" ca="1" si="15"/>
        <v>3.7702415</v>
      </c>
      <c r="C120" s="2">
        <v>4.0202415</v>
      </c>
      <c r="D120">
        <f t="shared" si="16"/>
        <v>115</v>
      </c>
      <c r="E120" s="9">
        <f t="shared" si="17"/>
        <v>19</v>
      </c>
      <c r="F120" s="9">
        <f t="shared" ca="1" si="18"/>
        <v>27</v>
      </c>
      <c r="G120" s="9">
        <f t="shared" si="19"/>
        <v>32</v>
      </c>
      <c r="H120" s="9">
        <f t="shared" si="20"/>
        <v>0.59375</v>
      </c>
      <c r="I120" s="9">
        <f t="shared" ca="1" si="21"/>
        <v>0.84375</v>
      </c>
      <c r="J120" s="9">
        <f t="shared" ca="1" si="22"/>
        <v>-0.25</v>
      </c>
      <c r="O120" t="s">
        <v>3336</v>
      </c>
      <c r="P120" s="6">
        <v>41957</v>
      </c>
      <c r="Q120" t="s">
        <v>3073</v>
      </c>
      <c r="R120" t="s">
        <v>3718</v>
      </c>
      <c r="S120" t="s">
        <v>3721</v>
      </c>
      <c r="T120">
        <v>75</v>
      </c>
      <c r="U120">
        <v>49</v>
      </c>
      <c r="W120" t="s">
        <v>115</v>
      </c>
      <c r="X120">
        <v>1</v>
      </c>
      <c r="Y120">
        <f t="shared" si="23"/>
        <v>26</v>
      </c>
      <c r="Z120">
        <f t="shared" ca="1" si="24"/>
        <v>39.875000499999999</v>
      </c>
      <c r="AA120">
        <f t="shared" ca="1" si="25"/>
        <v>-13.875000499999999</v>
      </c>
      <c r="AB120">
        <f t="shared" ca="1" si="26"/>
        <v>13.875000499999999</v>
      </c>
      <c r="AC120" s="2">
        <v>13.875</v>
      </c>
      <c r="AD120" s="7">
        <f>VLOOKUP(P120,Weights!$A:$B,2,0)*AC120</f>
        <v>13.875</v>
      </c>
      <c r="AE120">
        <f t="shared" ca="1" si="27"/>
        <v>192.51563887500021</v>
      </c>
      <c r="AF120" t="str">
        <f t="shared" si="28"/>
        <v>Stephen F. Austin</v>
      </c>
      <c r="AG120" t="str">
        <f t="shared" ca="1" si="29"/>
        <v>Stephen F. Austin</v>
      </c>
    </row>
    <row r="121" spans="1:33" x14ac:dyDescent="0.25">
      <c r="A121" t="s">
        <v>3310</v>
      </c>
      <c r="B121" s="9">
        <f t="shared" ca="1" si="15"/>
        <v>3.7702415</v>
      </c>
      <c r="C121" s="2">
        <v>3.7702415</v>
      </c>
      <c r="D121">
        <f t="shared" si="16"/>
        <v>119</v>
      </c>
      <c r="E121" s="9">
        <f t="shared" si="17"/>
        <v>28</v>
      </c>
      <c r="F121" s="9">
        <f t="shared" ca="1" si="18"/>
        <v>28</v>
      </c>
      <c r="G121" s="9">
        <f t="shared" si="19"/>
        <v>34</v>
      </c>
      <c r="H121" s="9">
        <f t="shared" si="20"/>
        <v>0.82352941176470584</v>
      </c>
      <c r="I121" s="9">
        <f t="shared" ca="1" si="21"/>
        <v>0.84848484848484851</v>
      </c>
      <c r="J121" s="9">
        <f t="shared" ca="1" si="22"/>
        <v>0</v>
      </c>
      <c r="O121" t="s">
        <v>3213</v>
      </c>
      <c r="P121" s="6">
        <v>41957</v>
      </c>
      <c r="Q121" t="s">
        <v>3073</v>
      </c>
      <c r="R121" t="s">
        <v>3718</v>
      </c>
      <c r="S121" t="s">
        <v>3721</v>
      </c>
      <c r="T121">
        <v>75</v>
      </c>
      <c r="U121">
        <v>61</v>
      </c>
      <c r="W121" t="s">
        <v>115</v>
      </c>
      <c r="X121">
        <v>1</v>
      </c>
      <c r="Y121">
        <f t="shared" si="23"/>
        <v>14</v>
      </c>
      <c r="Z121">
        <f t="shared" ca="1" si="24"/>
        <v>15.875000000000002</v>
      </c>
      <c r="AA121">
        <f t="shared" ca="1" si="25"/>
        <v>-1.8750000000000018</v>
      </c>
      <c r="AB121">
        <f t="shared" ca="1" si="26"/>
        <v>1.8750000000000018</v>
      </c>
      <c r="AC121" s="2">
        <v>1.875</v>
      </c>
      <c r="AD121" s="7">
        <f>VLOOKUP(P121,Weights!$A:$B,2,0)*AC121</f>
        <v>1.875</v>
      </c>
      <c r="AE121">
        <f t="shared" ca="1" si="27"/>
        <v>3.5156250000000067</v>
      </c>
      <c r="AF121" t="str">
        <f t="shared" si="28"/>
        <v>Stetson</v>
      </c>
      <c r="AG121" t="str">
        <f t="shared" ca="1" si="29"/>
        <v>Stetson</v>
      </c>
    </row>
    <row r="122" spans="1:33" x14ac:dyDescent="0.25">
      <c r="A122" t="s">
        <v>3353</v>
      </c>
      <c r="B122" s="9">
        <f t="shared" ca="1" si="15"/>
        <v>3.766209241935484</v>
      </c>
      <c r="C122" s="2">
        <v>3.8952415</v>
      </c>
      <c r="D122">
        <f t="shared" si="16"/>
        <v>118</v>
      </c>
      <c r="E122" s="9">
        <f t="shared" si="17"/>
        <v>22</v>
      </c>
      <c r="F122" s="9">
        <f t="shared" ca="1" si="18"/>
        <v>25</v>
      </c>
      <c r="G122" s="9">
        <f t="shared" si="19"/>
        <v>32</v>
      </c>
      <c r="H122" s="9">
        <f t="shared" si="20"/>
        <v>0.6875</v>
      </c>
      <c r="I122" s="9">
        <f t="shared" ca="1" si="21"/>
        <v>0.80645161290322576</v>
      </c>
      <c r="J122" s="9">
        <f t="shared" ca="1" si="22"/>
        <v>-0.12903225806451613</v>
      </c>
      <c r="O122" t="s">
        <v>3085</v>
      </c>
      <c r="P122" s="6">
        <v>41957</v>
      </c>
      <c r="Q122" t="s">
        <v>3073</v>
      </c>
      <c r="R122" t="s">
        <v>3116</v>
      </c>
      <c r="S122" t="s">
        <v>3721</v>
      </c>
      <c r="T122">
        <v>57</v>
      </c>
      <c r="U122">
        <v>56</v>
      </c>
      <c r="W122" t="s">
        <v>115</v>
      </c>
      <c r="X122">
        <v>1</v>
      </c>
      <c r="Y122">
        <f t="shared" si="23"/>
        <v>1</v>
      </c>
      <c r="Z122">
        <f t="shared" ca="1" si="24"/>
        <v>4.75</v>
      </c>
      <c r="AA122">
        <f t="shared" ca="1" si="25"/>
        <v>-3.75</v>
      </c>
      <c r="AB122">
        <f t="shared" ca="1" si="26"/>
        <v>3.75</v>
      </c>
      <c r="AC122" s="2">
        <v>3.75</v>
      </c>
      <c r="AD122" s="7">
        <f>VLOOKUP(P122,Weights!$A:$B,2,0)*AC122</f>
        <v>3.75</v>
      </c>
      <c r="AE122">
        <f t="shared" ca="1" si="27"/>
        <v>14.0625</v>
      </c>
      <c r="AF122" t="str">
        <f t="shared" si="28"/>
        <v>Stony Brook</v>
      </c>
      <c r="AG122" t="str">
        <f t="shared" ca="1" si="29"/>
        <v>Stony Brook</v>
      </c>
    </row>
    <row r="123" spans="1:33" x14ac:dyDescent="0.25">
      <c r="A123" t="s">
        <v>3286</v>
      </c>
      <c r="B123" s="9">
        <f t="shared" ca="1" si="15"/>
        <v>3.705725370967742</v>
      </c>
      <c r="C123" s="2">
        <v>3.7702415</v>
      </c>
      <c r="D123">
        <f t="shared" si="16"/>
        <v>119</v>
      </c>
      <c r="E123" s="9">
        <f t="shared" si="17"/>
        <v>16</v>
      </c>
      <c r="F123" s="9">
        <f t="shared" ca="1" si="18"/>
        <v>18</v>
      </c>
      <c r="G123" s="9">
        <f t="shared" si="19"/>
        <v>31</v>
      </c>
      <c r="H123" s="9">
        <f t="shared" si="20"/>
        <v>0.5161290322580645</v>
      </c>
      <c r="I123" s="9">
        <f t="shared" ca="1" si="21"/>
        <v>0.58064516129032262</v>
      </c>
      <c r="J123" s="9">
        <f t="shared" ca="1" si="22"/>
        <v>-6.4516129032258118E-2</v>
      </c>
      <c r="O123" t="s">
        <v>3195</v>
      </c>
      <c r="P123" s="6">
        <v>41957</v>
      </c>
      <c r="Q123" t="s">
        <v>3073</v>
      </c>
      <c r="R123" t="s">
        <v>3129</v>
      </c>
      <c r="S123" t="s">
        <v>3721</v>
      </c>
      <c r="T123">
        <v>89</v>
      </c>
      <c r="U123">
        <v>42</v>
      </c>
      <c r="W123" t="s">
        <v>115</v>
      </c>
      <c r="X123">
        <v>1</v>
      </c>
      <c r="Y123">
        <f t="shared" si="23"/>
        <v>47</v>
      </c>
      <c r="Z123">
        <f t="shared" ca="1" si="24"/>
        <v>25.625000499999999</v>
      </c>
      <c r="AA123">
        <f t="shared" ca="1" si="25"/>
        <v>21.374999500000001</v>
      </c>
      <c r="AB123">
        <f t="shared" ca="1" si="26"/>
        <v>-21.374999500000001</v>
      </c>
      <c r="AC123" s="2">
        <v>21.375</v>
      </c>
      <c r="AD123" s="7">
        <f>VLOOKUP(P123,Weights!$A:$B,2,0)*AC123</f>
        <v>21.375</v>
      </c>
      <c r="AE123">
        <f t="shared" ca="1" si="27"/>
        <v>456.89060362500032</v>
      </c>
      <c r="AF123" t="str">
        <f t="shared" si="28"/>
        <v>Syracuse</v>
      </c>
      <c r="AG123" t="str">
        <f t="shared" ca="1" si="29"/>
        <v>Syracuse</v>
      </c>
    </row>
    <row r="124" spans="1:33" x14ac:dyDescent="0.25">
      <c r="A124" t="s">
        <v>3395</v>
      </c>
      <c r="B124" s="9">
        <f t="shared" ca="1" si="15"/>
        <v>3.6202415000000001</v>
      </c>
      <c r="C124" s="2">
        <v>3.5202415</v>
      </c>
      <c r="D124">
        <f t="shared" si="16"/>
        <v>123</v>
      </c>
      <c r="E124" s="9">
        <f t="shared" si="17"/>
        <v>16</v>
      </c>
      <c r="F124" s="9">
        <f t="shared" ca="1" si="18"/>
        <v>12</v>
      </c>
      <c r="G124" s="9">
        <f t="shared" si="19"/>
        <v>31</v>
      </c>
      <c r="H124" s="9">
        <f t="shared" si="20"/>
        <v>0.5161290322580645</v>
      </c>
      <c r="I124" s="9">
        <f t="shared" ca="1" si="21"/>
        <v>0.4</v>
      </c>
      <c r="J124" s="9">
        <f t="shared" ca="1" si="22"/>
        <v>9.9999999999999978E-2</v>
      </c>
      <c r="O124" t="s">
        <v>3244</v>
      </c>
      <c r="P124" s="6">
        <v>41957</v>
      </c>
      <c r="Q124" t="s">
        <v>3073</v>
      </c>
      <c r="R124" t="s">
        <v>3413</v>
      </c>
      <c r="S124" t="s">
        <v>3721</v>
      </c>
      <c r="T124">
        <v>71</v>
      </c>
      <c r="U124">
        <v>54</v>
      </c>
      <c r="W124" t="s">
        <v>115</v>
      </c>
      <c r="X124">
        <v>1</v>
      </c>
      <c r="Y124">
        <f t="shared" si="23"/>
        <v>17</v>
      </c>
      <c r="Z124">
        <f t="shared" ca="1" si="24"/>
        <v>22.124999500000001</v>
      </c>
      <c r="AA124">
        <f t="shared" ca="1" si="25"/>
        <v>-5.1249995000000013</v>
      </c>
      <c r="AB124">
        <f t="shared" ca="1" si="26"/>
        <v>5.1249995000000013</v>
      </c>
      <c r="AC124" s="2">
        <v>5.125</v>
      </c>
      <c r="AD124" s="7">
        <f>VLOOKUP(P124,Weights!$A:$B,2,0)*AC124</f>
        <v>5.125</v>
      </c>
      <c r="AE124">
        <f t="shared" ca="1" si="27"/>
        <v>26.265619875000262</v>
      </c>
      <c r="AF124" t="str">
        <f t="shared" si="28"/>
        <v>TCU</v>
      </c>
      <c r="AG124" t="str">
        <f t="shared" ca="1" si="29"/>
        <v>TCU</v>
      </c>
    </row>
    <row r="125" spans="1:33" x14ac:dyDescent="0.25">
      <c r="A125" t="s">
        <v>3198</v>
      </c>
      <c r="B125" s="9">
        <f t="shared" ca="1" si="15"/>
        <v>3.3327415</v>
      </c>
      <c r="C125" s="2">
        <v>3.3952415</v>
      </c>
      <c r="D125">
        <f t="shared" si="16"/>
        <v>124</v>
      </c>
      <c r="E125" s="9">
        <f t="shared" si="17"/>
        <v>11</v>
      </c>
      <c r="F125" s="9">
        <f t="shared" ca="1" si="18"/>
        <v>12</v>
      </c>
      <c r="G125" s="9">
        <f t="shared" si="19"/>
        <v>33</v>
      </c>
      <c r="H125" s="9">
        <f t="shared" si="20"/>
        <v>0.33333333333333331</v>
      </c>
      <c r="I125" s="9">
        <f t="shared" ca="1" si="21"/>
        <v>0.375</v>
      </c>
      <c r="J125" s="9">
        <f t="shared" ca="1" si="22"/>
        <v>-6.25E-2</v>
      </c>
      <c r="O125" t="s">
        <v>3140</v>
      </c>
      <c r="P125" s="6">
        <v>41957</v>
      </c>
      <c r="Q125" t="s">
        <v>3073</v>
      </c>
      <c r="R125" t="s">
        <v>3399</v>
      </c>
      <c r="S125" t="s">
        <v>3721</v>
      </c>
      <c r="T125">
        <v>40</v>
      </c>
      <c r="U125">
        <v>37</v>
      </c>
      <c r="W125" t="s">
        <v>115</v>
      </c>
      <c r="X125">
        <v>1</v>
      </c>
      <c r="Y125">
        <f t="shared" si="23"/>
        <v>3</v>
      </c>
      <c r="Z125">
        <f t="shared" ca="1" si="24"/>
        <v>11</v>
      </c>
      <c r="AA125">
        <f t="shared" ca="1" si="25"/>
        <v>-8</v>
      </c>
      <c r="AB125">
        <f t="shared" ca="1" si="26"/>
        <v>8</v>
      </c>
      <c r="AC125" s="2">
        <v>8</v>
      </c>
      <c r="AD125" s="7">
        <f>VLOOKUP(P125,Weights!$A:$B,2,0)*AC125</f>
        <v>8</v>
      </c>
      <c r="AE125">
        <f t="shared" ca="1" si="27"/>
        <v>64</v>
      </c>
      <c r="AF125" t="str">
        <f t="shared" si="28"/>
        <v>Temple</v>
      </c>
      <c r="AG125" t="str">
        <f t="shared" ca="1" si="29"/>
        <v>Temple</v>
      </c>
    </row>
    <row r="126" spans="1:33" x14ac:dyDescent="0.25">
      <c r="A126" t="s">
        <v>3122</v>
      </c>
      <c r="B126" s="9">
        <f t="shared" ca="1" si="15"/>
        <v>3.2775944411764706</v>
      </c>
      <c r="C126" s="2">
        <v>3.3952415</v>
      </c>
      <c r="D126">
        <f t="shared" si="16"/>
        <v>124</v>
      </c>
      <c r="E126" s="9">
        <f t="shared" si="17"/>
        <v>20</v>
      </c>
      <c r="F126" s="9">
        <f t="shared" ca="1" si="18"/>
        <v>24</v>
      </c>
      <c r="G126" s="9">
        <f t="shared" si="19"/>
        <v>34</v>
      </c>
      <c r="H126" s="9">
        <f t="shared" si="20"/>
        <v>0.58823529411764708</v>
      </c>
      <c r="I126" s="9">
        <f t="shared" ca="1" si="21"/>
        <v>0.70588235294117652</v>
      </c>
      <c r="J126" s="9">
        <f t="shared" ca="1" si="22"/>
        <v>-0.11764705882352944</v>
      </c>
      <c r="O126" t="s">
        <v>3228</v>
      </c>
      <c r="P126" s="6">
        <v>41957</v>
      </c>
      <c r="Q126" t="s">
        <v>3073</v>
      </c>
      <c r="R126" t="s">
        <v>3718</v>
      </c>
      <c r="S126" t="s">
        <v>3721</v>
      </c>
      <c r="T126">
        <v>97</v>
      </c>
      <c r="U126">
        <v>66</v>
      </c>
      <c r="W126" t="s">
        <v>115</v>
      </c>
      <c r="X126">
        <v>1</v>
      </c>
      <c r="Y126">
        <f t="shared" si="23"/>
        <v>31</v>
      </c>
      <c r="Z126">
        <f t="shared" ca="1" si="24"/>
        <v>19.75</v>
      </c>
      <c r="AA126">
        <f t="shared" ca="1" si="25"/>
        <v>11.25</v>
      </c>
      <c r="AB126">
        <f t="shared" ca="1" si="26"/>
        <v>-11.25</v>
      </c>
      <c r="AC126" s="2">
        <v>11.25</v>
      </c>
      <c r="AD126" s="7">
        <f>VLOOKUP(P126,Weights!$A:$B,2,0)*AC126</f>
        <v>11.25</v>
      </c>
      <c r="AE126">
        <f t="shared" ca="1" si="27"/>
        <v>126.5625</v>
      </c>
      <c r="AF126" t="str">
        <f t="shared" si="28"/>
        <v>Tennessee St</v>
      </c>
      <c r="AG126" t="str">
        <f t="shared" ca="1" si="29"/>
        <v>Tennessee St</v>
      </c>
    </row>
    <row r="127" spans="1:33" x14ac:dyDescent="0.25">
      <c r="A127" t="s">
        <v>3132</v>
      </c>
      <c r="B127" s="9">
        <f t="shared" ca="1" si="15"/>
        <v>3.084757629032258</v>
      </c>
      <c r="C127" s="2">
        <v>3.0202415</v>
      </c>
      <c r="D127">
        <f t="shared" si="16"/>
        <v>128</v>
      </c>
      <c r="E127" s="9">
        <f t="shared" si="17"/>
        <v>12</v>
      </c>
      <c r="F127" s="9">
        <f t="shared" ca="1" si="18"/>
        <v>10</v>
      </c>
      <c r="G127" s="9">
        <f t="shared" si="19"/>
        <v>32</v>
      </c>
      <c r="H127" s="9">
        <f t="shared" si="20"/>
        <v>0.375</v>
      </c>
      <c r="I127" s="9">
        <f t="shared" ca="1" si="21"/>
        <v>0.32258064516129031</v>
      </c>
      <c r="J127" s="9">
        <f t="shared" ca="1" si="22"/>
        <v>6.4516129032258063E-2</v>
      </c>
      <c r="O127" t="s">
        <v>3232</v>
      </c>
      <c r="P127" s="6">
        <v>41957</v>
      </c>
      <c r="Q127" t="s">
        <v>3073</v>
      </c>
      <c r="R127" t="s">
        <v>3718</v>
      </c>
      <c r="S127" t="s">
        <v>3721</v>
      </c>
      <c r="T127">
        <v>83</v>
      </c>
      <c r="U127">
        <v>29</v>
      </c>
      <c r="W127" t="s">
        <v>115</v>
      </c>
      <c r="X127">
        <v>1</v>
      </c>
      <c r="Y127">
        <f t="shared" si="23"/>
        <v>54</v>
      </c>
      <c r="Z127">
        <f t="shared" ca="1" si="24"/>
        <v>30.000000500000002</v>
      </c>
      <c r="AA127">
        <f t="shared" ca="1" si="25"/>
        <v>23.999999499999998</v>
      </c>
      <c r="AB127">
        <f t="shared" ca="1" si="26"/>
        <v>-23.999999499999998</v>
      </c>
      <c r="AC127" s="2">
        <v>24</v>
      </c>
      <c r="AD127" s="7">
        <f>VLOOKUP(P127,Weights!$A:$B,2,0)*AC127</f>
        <v>24</v>
      </c>
      <c r="AE127">
        <f t="shared" ca="1" si="27"/>
        <v>575.99997600000017</v>
      </c>
      <c r="AF127" t="str">
        <f t="shared" si="28"/>
        <v>Tennessee Tech</v>
      </c>
      <c r="AG127" t="str">
        <f t="shared" ca="1" si="29"/>
        <v>Tennessee Tech</v>
      </c>
    </row>
    <row r="128" spans="1:33" x14ac:dyDescent="0.25">
      <c r="A128" t="s">
        <v>3209</v>
      </c>
      <c r="B128" s="9">
        <f t="shared" ca="1" si="15"/>
        <v>3.0570062058823528</v>
      </c>
      <c r="C128" s="2">
        <v>3.1452415</v>
      </c>
      <c r="D128">
        <f t="shared" si="16"/>
        <v>126</v>
      </c>
      <c r="E128" s="9">
        <f t="shared" si="17"/>
        <v>26</v>
      </c>
      <c r="F128" s="9">
        <f t="shared" ca="1" si="18"/>
        <v>29</v>
      </c>
      <c r="G128" s="9">
        <f t="shared" si="19"/>
        <v>34</v>
      </c>
      <c r="H128" s="9">
        <f t="shared" si="20"/>
        <v>0.76470588235294112</v>
      </c>
      <c r="I128" s="9">
        <f t="shared" ca="1" si="21"/>
        <v>0.8529411764705882</v>
      </c>
      <c r="J128" s="9">
        <f t="shared" ca="1" si="22"/>
        <v>-8.8235294117647078E-2</v>
      </c>
      <c r="O128" t="s">
        <v>3248</v>
      </c>
      <c r="P128" s="6">
        <v>41957</v>
      </c>
      <c r="Q128" t="s">
        <v>3073</v>
      </c>
      <c r="R128" t="s">
        <v>3224</v>
      </c>
      <c r="S128" t="s">
        <v>3721</v>
      </c>
      <c r="T128">
        <v>85</v>
      </c>
      <c r="U128">
        <v>50</v>
      </c>
      <c r="W128" t="s">
        <v>115</v>
      </c>
      <c r="X128">
        <v>1</v>
      </c>
      <c r="Y128">
        <f t="shared" si="23"/>
        <v>35</v>
      </c>
      <c r="Z128">
        <f t="shared" ca="1" si="24"/>
        <v>20.124999519999999</v>
      </c>
      <c r="AA128">
        <f t="shared" ca="1" si="25"/>
        <v>14.875000480000001</v>
      </c>
      <c r="AB128">
        <f t="shared" ca="1" si="26"/>
        <v>-14.875000480000001</v>
      </c>
      <c r="AC128" s="2">
        <v>14.875</v>
      </c>
      <c r="AD128" s="7">
        <f>VLOOKUP(P128,Weights!$A:$B,2,0)*AC128</f>
        <v>14.875</v>
      </c>
      <c r="AE128">
        <f t="shared" ca="1" si="27"/>
        <v>221.26563928000024</v>
      </c>
      <c r="AF128" t="str">
        <f t="shared" si="28"/>
        <v>Texas</v>
      </c>
      <c r="AG128" t="str">
        <f t="shared" ca="1" si="29"/>
        <v>Texas</v>
      </c>
    </row>
    <row r="129" spans="1:33" x14ac:dyDescent="0.25">
      <c r="A129" t="s">
        <v>3358</v>
      </c>
      <c r="B129" s="9">
        <f t="shared" ca="1" si="15"/>
        <v>2.9264915</v>
      </c>
      <c r="C129" s="2">
        <v>3.1452415</v>
      </c>
      <c r="D129">
        <f t="shared" si="16"/>
        <v>126</v>
      </c>
      <c r="E129" s="9">
        <f t="shared" si="17"/>
        <v>20</v>
      </c>
      <c r="F129" s="9">
        <f t="shared" ca="1" si="18"/>
        <v>26</v>
      </c>
      <c r="G129" s="9">
        <f t="shared" si="19"/>
        <v>33</v>
      </c>
      <c r="H129" s="9">
        <f t="shared" si="20"/>
        <v>0.60606060606060608</v>
      </c>
      <c r="I129" s="9">
        <f t="shared" ca="1" si="21"/>
        <v>0.8125</v>
      </c>
      <c r="J129" s="9">
        <f t="shared" ca="1" si="22"/>
        <v>-0.21875</v>
      </c>
      <c r="O129" t="s">
        <v>3100</v>
      </c>
      <c r="P129" s="6">
        <v>41957</v>
      </c>
      <c r="Q129" t="s">
        <v>3073</v>
      </c>
      <c r="R129" t="s">
        <v>3357</v>
      </c>
      <c r="S129" t="s">
        <v>3721</v>
      </c>
      <c r="T129">
        <v>109</v>
      </c>
      <c r="U129">
        <v>68</v>
      </c>
      <c r="W129" t="s">
        <v>115</v>
      </c>
      <c r="X129">
        <v>1</v>
      </c>
      <c r="Y129">
        <f t="shared" si="23"/>
        <v>41</v>
      </c>
      <c r="Z129">
        <f t="shared" ca="1" si="24"/>
        <v>14.75</v>
      </c>
      <c r="AA129">
        <f t="shared" ca="1" si="25"/>
        <v>26.25</v>
      </c>
      <c r="AB129">
        <f t="shared" ca="1" si="26"/>
        <v>-26.25</v>
      </c>
      <c r="AC129" s="2">
        <v>26.25</v>
      </c>
      <c r="AD129" s="7">
        <f>VLOOKUP(P129,Weights!$A:$B,2,0)*AC129</f>
        <v>26.25</v>
      </c>
      <c r="AE129">
        <f t="shared" ca="1" si="27"/>
        <v>689.0625</v>
      </c>
      <c r="AF129" t="str">
        <f t="shared" si="28"/>
        <v>Texas A&amp;M</v>
      </c>
      <c r="AG129" t="str">
        <f t="shared" ca="1" si="29"/>
        <v>Texas A&amp;M</v>
      </c>
    </row>
    <row r="130" spans="1:33" x14ac:dyDescent="0.25">
      <c r="A130" t="s">
        <v>3236</v>
      </c>
      <c r="B130" s="9">
        <f t="shared" ref="B130:B193" ca="1" si="30">J130+C130</f>
        <v>2.5846354393939395</v>
      </c>
      <c r="C130" s="2">
        <v>2.6452415</v>
      </c>
      <c r="D130">
        <f t="shared" ref="D130:D193" si="31">RANK(C130,Ratings,0)</f>
        <v>129</v>
      </c>
      <c r="E130" s="9">
        <f t="shared" ref="E130:E193" si="32">COUNTIF(AF130:AF5933,A130)</f>
        <v>25</v>
      </c>
      <c r="F130" s="9">
        <f t="shared" ref="F130:F193" ca="1" si="33">COUNTIF(AG130:AG5933,A130)</f>
        <v>27</v>
      </c>
      <c r="G130" s="9">
        <f t="shared" ref="G130:G193" si="34">COUNTIF(O130:O5933,A130)+COUNTIF(R130:R5933,A130)</f>
        <v>33</v>
      </c>
      <c r="H130" s="9">
        <f t="shared" ref="H130:H193" si="35">E130/G130</f>
        <v>0.75757575757575757</v>
      </c>
      <c r="I130" s="9">
        <f t="shared" ref="I130:I193" ca="1" si="36">F130/G130</f>
        <v>0.81818181818181823</v>
      </c>
      <c r="J130" s="9">
        <f t="shared" ref="J130:J193" ca="1" si="37">H130-I130</f>
        <v>-6.0606060606060663E-2</v>
      </c>
      <c r="O130" t="s">
        <v>3364</v>
      </c>
      <c r="P130" s="6">
        <v>41957</v>
      </c>
      <c r="Q130" t="s">
        <v>3073</v>
      </c>
      <c r="R130" t="s">
        <v>3718</v>
      </c>
      <c r="S130" t="s">
        <v>3721</v>
      </c>
      <c r="T130">
        <v>73</v>
      </c>
      <c r="U130">
        <v>58</v>
      </c>
      <c r="W130" t="s">
        <v>115</v>
      </c>
      <c r="X130">
        <v>1</v>
      </c>
      <c r="Y130">
        <f t="shared" ref="Y130:Y193" si="38">X130*IF(S130="W",(T130-U130),U130-T130)</f>
        <v>15</v>
      </c>
      <c r="Z130">
        <f t="shared" ref="Z130:Z193" ca="1" si="39">X130*(IF(Q130="A",-HomeEdge,IF(Q130="H",HomeEdge,0))+VLOOKUP(O130,TmList,2,0)-VLOOKUP(R130,TmList,2,0))</f>
        <v>26.875000500000002</v>
      </c>
      <c r="AA130">
        <f t="shared" ref="AA130:AA193" ca="1" si="40">Y130-Z130</f>
        <v>-11.875000500000002</v>
      </c>
      <c r="AB130">
        <f t="shared" ref="AB130:AB193" ca="1" si="41">-AA130</f>
        <v>11.875000500000002</v>
      </c>
      <c r="AC130" s="2">
        <v>11.875</v>
      </c>
      <c r="AD130" s="7">
        <f>VLOOKUP(P130,Weights!$A:$B,2,0)*AC130</f>
        <v>11.875</v>
      </c>
      <c r="AE130">
        <f t="shared" ref="AE130:AE193" ca="1" si="42">AA130^2</f>
        <v>141.0156368750003</v>
      </c>
      <c r="AF130" t="str">
        <f t="shared" si="28"/>
        <v>Texas A&amp;M-CC</v>
      </c>
      <c r="AG130" t="str">
        <f t="shared" ca="1" si="29"/>
        <v>Texas A&amp;M-CC</v>
      </c>
    </row>
    <row r="131" spans="1:33" x14ac:dyDescent="0.25">
      <c r="A131" t="s">
        <v>3202</v>
      </c>
      <c r="B131" s="9">
        <f t="shared" ca="1" si="30"/>
        <v>2.552499564516129</v>
      </c>
      <c r="C131" s="2">
        <v>2.5202415</v>
      </c>
      <c r="D131">
        <f t="shared" si="31"/>
        <v>130</v>
      </c>
      <c r="E131" s="9">
        <f t="shared" si="32"/>
        <v>12</v>
      </c>
      <c r="F131" s="9">
        <f t="shared" ca="1" si="33"/>
        <v>11</v>
      </c>
      <c r="G131" s="9">
        <f t="shared" si="34"/>
        <v>31</v>
      </c>
      <c r="H131" s="9">
        <f t="shared" si="35"/>
        <v>0.38709677419354838</v>
      </c>
      <c r="I131" s="9">
        <f t="shared" ca="1" si="36"/>
        <v>0.35483870967741937</v>
      </c>
      <c r="J131" s="9">
        <f t="shared" ca="1" si="37"/>
        <v>3.2258064516129004E-2</v>
      </c>
      <c r="O131" t="s">
        <v>3247</v>
      </c>
      <c r="P131" s="6">
        <v>41957</v>
      </c>
      <c r="Q131" t="s">
        <v>3073</v>
      </c>
      <c r="R131" t="s">
        <v>3123</v>
      </c>
      <c r="S131" t="s">
        <v>3721</v>
      </c>
      <c r="T131">
        <v>71</v>
      </c>
      <c r="U131">
        <v>59</v>
      </c>
      <c r="W131" t="s">
        <v>115</v>
      </c>
      <c r="X131">
        <v>1</v>
      </c>
      <c r="Y131">
        <f t="shared" si="38"/>
        <v>12</v>
      </c>
      <c r="Z131">
        <f t="shared" ca="1" si="39"/>
        <v>15.25</v>
      </c>
      <c r="AA131">
        <f t="shared" ca="1" si="40"/>
        <v>-3.25</v>
      </c>
      <c r="AB131">
        <f t="shared" ca="1" si="41"/>
        <v>3.25</v>
      </c>
      <c r="AC131" s="2">
        <v>3.25</v>
      </c>
      <c r="AD131" s="7">
        <f>VLOOKUP(P131,Weights!$A:$B,2,0)*AC131</f>
        <v>3.25</v>
      </c>
      <c r="AE131">
        <f t="shared" ca="1" si="42"/>
        <v>10.5625</v>
      </c>
      <c r="AF131" t="str">
        <f t="shared" ref="AF131:AF194" si="43">IF(Y131&gt;0,O131,R131)</f>
        <v>Texas Tech</v>
      </c>
      <c r="AG131" t="str">
        <f t="shared" ref="AG131:AG194" ca="1" si="44">IF(Z131&gt;0,O131,R131)</f>
        <v>Texas Tech</v>
      </c>
    </row>
    <row r="132" spans="1:33" x14ac:dyDescent="0.25">
      <c r="A132" t="s">
        <v>3346</v>
      </c>
      <c r="B132" s="9">
        <f t="shared" ca="1" si="30"/>
        <v>2.3364179705882355</v>
      </c>
      <c r="C132" s="2">
        <v>2.3952415</v>
      </c>
      <c r="D132">
        <f t="shared" si="31"/>
        <v>132</v>
      </c>
      <c r="E132" s="9">
        <f t="shared" si="32"/>
        <v>23</v>
      </c>
      <c r="F132" s="9">
        <f t="shared" ca="1" si="33"/>
        <v>25</v>
      </c>
      <c r="G132" s="9">
        <f t="shared" si="34"/>
        <v>34</v>
      </c>
      <c r="H132" s="9">
        <f t="shared" si="35"/>
        <v>0.67647058823529416</v>
      </c>
      <c r="I132" s="9">
        <f t="shared" ca="1" si="36"/>
        <v>0.73529411764705888</v>
      </c>
      <c r="J132" s="9">
        <f t="shared" ca="1" si="37"/>
        <v>-5.8823529411764719E-2</v>
      </c>
      <c r="O132" t="s">
        <v>3391</v>
      </c>
      <c r="P132" s="6">
        <v>41957</v>
      </c>
      <c r="Q132" t="s">
        <v>3074</v>
      </c>
      <c r="R132" t="s">
        <v>3351</v>
      </c>
      <c r="S132" t="s">
        <v>3720</v>
      </c>
      <c r="T132">
        <v>66</v>
      </c>
      <c r="U132">
        <v>65</v>
      </c>
      <c r="W132" t="s">
        <v>6</v>
      </c>
      <c r="X132">
        <v>1</v>
      </c>
      <c r="Y132">
        <f t="shared" si="38"/>
        <v>-1</v>
      </c>
      <c r="Z132">
        <f t="shared" ca="1" si="39"/>
        <v>-2.2500000000000009</v>
      </c>
      <c r="AA132">
        <f t="shared" ca="1" si="40"/>
        <v>1.2500000000000009</v>
      </c>
      <c r="AB132">
        <f t="shared" ca="1" si="41"/>
        <v>-1.2500000000000009</v>
      </c>
      <c r="AC132" s="2">
        <v>1.25</v>
      </c>
      <c r="AD132" s="7">
        <f>VLOOKUP(P132,Weights!$A:$B,2,0)*AC132</f>
        <v>1.25</v>
      </c>
      <c r="AE132">
        <f t="shared" ca="1" si="42"/>
        <v>1.5625000000000022</v>
      </c>
      <c r="AF132" t="str">
        <f t="shared" si="43"/>
        <v>VMI</v>
      </c>
      <c r="AG132" t="str">
        <f t="shared" ca="1" si="44"/>
        <v>VMI</v>
      </c>
    </row>
    <row r="133" spans="1:33" x14ac:dyDescent="0.25">
      <c r="A133" t="s">
        <v>3375</v>
      </c>
      <c r="B133" s="9">
        <f t="shared" ca="1" si="30"/>
        <v>2.3014915</v>
      </c>
      <c r="C133" s="2">
        <v>2.2702415</v>
      </c>
      <c r="D133">
        <f t="shared" si="31"/>
        <v>135</v>
      </c>
      <c r="E133" s="9">
        <f t="shared" si="32"/>
        <v>21</v>
      </c>
      <c r="F133" s="9">
        <f t="shared" ca="1" si="33"/>
        <v>20</v>
      </c>
      <c r="G133" s="9">
        <f t="shared" si="34"/>
        <v>32</v>
      </c>
      <c r="H133" s="9">
        <f t="shared" si="35"/>
        <v>0.65625</v>
      </c>
      <c r="I133" s="9">
        <f t="shared" ca="1" si="36"/>
        <v>0.625</v>
      </c>
      <c r="J133" s="9">
        <f t="shared" ca="1" si="37"/>
        <v>3.125E-2</v>
      </c>
      <c r="O133" t="s">
        <v>3402</v>
      </c>
      <c r="P133" s="6">
        <v>41957</v>
      </c>
      <c r="Q133" t="s">
        <v>3073</v>
      </c>
      <c r="R133" t="s">
        <v>3718</v>
      </c>
      <c r="S133" t="s">
        <v>3721</v>
      </c>
      <c r="T133">
        <v>85</v>
      </c>
      <c r="U133">
        <v>71</v>
      </c>
      <c r="W133" t="s">
        <v>115</v>
      </c>
      <c r="X133">
        <v>1</v>
      </c>
      <c r="Y133">
        <f t="shared" si="38"/>
        <v>14</v>
      </c>
      <c r="Z133">
        <f t="shared" ca="1" si="39"/>
        <v>24.125000500000002</v>
      </c>
      <c r="AA133">
        <f t="shared" ca="1" si="40"/>
        <v>-10.125000500000002</v>
      </c>
      <c r="AB133">
        <f t="shared" ca="1" si="41"/>
        <v>10.125000500000002</v>
      </c>
      <c r="AC133" s="2">
        <v>10.125</v>
      </c>
      <c r="AD133" s="7">
        <f>VLOOKUP(P133,Weights!$A:$B,2,0)*AC133</f>
        <v>10.125</v>
      </c>
      <c r="AE133">
        <f t="shared" ca="1" si="42"/>
        <v>102.5156351250003</v>
      </c>
      <c r="AF133" t="str">
        <f t="shared" si="43"/>
        <v>Troy</v>
      </c>
      <c r="AG133" t="str">
        <f t="shared" ca="1" si="44"/>
        <v>Troy</v>
      </c>
    </row>
    <row r="134" spans="1:33" x14ac:dyDescent="0.25">
      <c r="A134" t="s">
        <v>3292</v>
      </c>
      <c r="B134" s="9">
        <f t="shared" ca="1" si="30"/>
        <v>2.3014915</v>
      </c>
      <c r="C134" s="2">
        <v>2.5202415</v>
      </c>
      <c r="D134">
        <f t="shared" si="31"/>
        <v>130</v>
      </c>
      <c r="E134" s="9">
        <f t="shared" si="32"/>
        <v>17</v>
      </c>
      <c r="F134" s="9">
        <f t="shared" ca="1" si="33"/>
        <v>24</v>
      </c>
      <c r="G134" s="9">
        <f t="shared" si="34"/>
        <v>32</v>
      </c>
      <c r="H134" s="9">
        <f t="shared" si="35"/>
        <v>0.53125</v>
      </c>
      <c r="I134" s="9">
        <f t="shared" ca="1" si="36"/>
        <v>0.75</v>
      </c>
      <c r="J134" s="9">
        <f t="shared" ca="1" si="37"/>
        <v>-0.21875</v>
      </c>
      <c r="O134" t="s">
        <v>3297</v>
      </c>
      <c r="P134" s="6">
        <v>41957</v>
      </c>
      <c r="Q134" t="s">
        <v>3073</v>
      </c>
      <c r="R134" t="s">
        <v>3718</v>
      </c>
      <c r="S134" t="s">
        <v>3721</v>
      </c>
      <c r="T134">
        <v>87</v>
      </c>
      <c r="U134">
        <v>36</v>
      </c>
      <c r="W134" t="s">
        <v>115</v>
      </c>
      <c r="X134">
        <v>1</v>
      </c>
      <c r="Y134">
        <f t="shared" si="38"/>
        <v>51</v>
      </c>
      <c r="Z134">
        <f t="shared" ca="1" si="39"/>
        <v>38.125000499999999</v>
      </c>
      <c r="AA134">
        <f t="shared" ca="1" si="40"/>
        <v>12.874999500000001</v>
      </c>
      <c r="AB134">
        <f t="shared" ca="1" si="41"/>
        <v>-12.874999500000001</v>
      </c>
      <c r="AC134" s="2">
        <v>12.875</v>
      </c>
      <c r="AD134" s="7">
        <f>VLOOKUP(P134,Weights!$A:$B,2,0)*AC134</f>
        <v>12.875</v>
      </c>
      <c r="AE134">
        <f t="shared" ca="1" si="42"/>
        <v>165.76561212500027</v>
      </c>
      <c r="AF134" t="str">
        <f t="shared" si="43"/>
        <v>UC Irvine</v>
      </c>
      <c r="AG134" t="str">
        <f t="shared" ca="1" si="44"/>
        <v>UC Irvine</v>
      </c>
    </row>
    <row r="135" spans="1:33" x14ac:dyDescent="0.25">
      <c r="A135" t="s">
        <v>3302</v>
      </c>
      <c r="B135" s="9">
        <f t="shared" ca="1" si="30"/>
        <v>2.2619081666666667</v>
      </c>
      <c r="C135" s="2">
        <v>2.3952415</v>
      </c>
      <c r="D135">
        <f t="shared" si="31"/>
        <v>132</v>
      </c>
      <c r="E135" s="9">
        <f t="shared" si="32"/>
        <v>21</v>
      </c>
      <c r="F135" s="9">
        <f t="shared" ca="1" si="33"/>
        <v>25</v>
      </c>
      <c r="G135" s="9">
        <f t="shared" si="34"/>
        <v>30</v>
      </c>
      <c r="H135" s="9">
        <f t="shared" si="35"/>
        <v>0.7</v>
      </c>
      <c r="I135" s="9">
        <f t="shared" ca="1" si="36"/>
        <v>0.83333333333333337</v>
      </c>
      <c r="J135" s="9">
        <f t="shared" ca="1" si="37"/>
        <v>-0.13333333333333341</v>
      </c>
      <c r="O135" t="s">
        <v>3358</v>
      </c>
      <c r="P135" s="6">
        <v>41957</v>
      </c>
      <c r="Q135" t="s">
        <v>3073</v>
      </c>
      <c r="R135" t="s">
        <v>3718</v>
      </c>
      <c r="S135" t="s">
        <v>3721</v>
      </c>
      <c r="T135">
        <v>85</v>
      </c>
      <c r="U135">
        <v>57</v>
      </c>
      <c r="W135" t="s">
        <v>115</v>
      </c>
      <c r="X135">
        <v>1</v>
      </c>
      <c r="Y135">
        <f t="shared" si="38"/>
        <v>28</v>
      </c>
      <c r="Z135">
        <f t="shared" ca="1" si="39"/>
        <v>35.000000499999999</v>
      </c>
      <c r="AA135">
        <f t="shared" ca="1" si="40"/>
        <v>-7.0000004999999987</v>
      </c>
      <c r="AB135">
        <f t="shared" ca="1" si="41"/>
        <v>7.0000004999999987</v>
      </c>
      <c r="AC135" s="2">
        <v>7</v>
      </c>
      <c r="AD135" s="7">
        <f>VLOOKUP(P135,Weights!$A:$B,2,0)*AC135</f>
        <v>7</v>
      </c>
      <c r="AE135">
        <f t="shared" ca="1" si="42"/>
        <v>49.000007000000231</v>
      </c>
      <c r="AF135" t="str">
        <f t="shared" si="43"/>
        <v>UL Lafayette</v>
      </c>
      <c r="AG135" t="str">
        <f t="shared" ca="1" si="44"/>
        <v>UL Lafayette</v>
      </c>
    </row>
    <row r="136" spans="1:33" x14ac:dyDescent="0.25">
      <c r="A136" t="s">
        <v>3087</v>
      </c>
      <c r="B136" s="9">
        <f t="shared" ca="1" si="30"/>
        <v>2.2573104655172411</v>
      </c>
      <c r="C136" s="2">
        <v>2.3952415</v>
      </c>
      <c r="D136">
        <f t="shared" si="31"/>
        <v>132</v>
      </c>
      <c r="E136" s="9">
        <f t="shared" si="32"/>
        <v>18</v>
      </c>
      <c r="F136" s="9">
        <f t="shared" ca="1" si="33"/>
        <v>21</v>
      </c>
      <c r="G136" s="9">
        <f t="shared" si="34"/>
        <v>31</v>
      </c>
      <c r="H136" s="9">
        <f t="shared" si="35"/>
        <v>0.58064516129032262</v>
      </c>
      <c r="I136" s="9">
        <f t="shared" ca="1" si="36"/>
        <v>0.72413793103448276</v>
      </c>
      <c r="J136" s="9">
        <f t="shared" ca="1" si="37"/>
        <v>-0.13793103448275867</v>
      </c>
      <c r="O136" t="s">
        <v>3207</v>
      </c>
      <c r="P136" s="6">
        <v>41957</v>
      </c>
      <c r="Q136" t="s">
        <v>3073</v>
      </c>
      <c r="R136" t="s">
        <v>3718</v>
      </c>
      <c r="S136" t="s">
        <v>3721</v>
      </c>
      <c r="T136">
        <v>76</v>
      </c>
      <c r="U136">
        <v>62</v>
      </c>
      <c r="W136" t="s">
        <v>115</v>
      </c>
      <c r="X136">
        <v>1</v>
      </c>
      <c r="Y136">
        <f t="shared" si="38"/>
        <v>14</v>
      </c>
      <c r="Z136">
        <f t="shared" ca="1" si="39"/>
        <v>23.750000499999999</v>
      </c>
      <c r="AA136">
        <f t="shared" ca="1" si="40"/>
        <v>-9.7500004999999987</v>
      </c>
      <c r="AB136">
        <f t="shared" ca="1" si="41"/>
        <v>9.7500004999999987</v>
      </c>
      <c r="AC136" s="2">
        <v>9.75</v>
      </c>
      <c r="AD136" s="7">
        <f>VLOOKUP(P136,Weights!$A:$B,2,0)*AC136</f>
        <v>9.75</v>
      </c>
      <c r="AE136">
        <f t="shared" ca="1" si="42"/>
        <v>95.062509750000231</v>
      </c>
      <c r="AF136" t="str">
        <f t="shared" si="43"/>
        <v>UNC Greensboro</v>
      </c>
      <c r="AG136" t="str">
        <f t="shared" ca="1" si="44"/>
        <v>UNC Greensboro</v>
      </c>
    </row>
    <row r="137" spans="1:33" x14ac:dyDescent="0.25">
      <c r="A137" t="s">
        <v>3378</v>
      </c>
      <c r="B137" s="9">
        <f t="shared" ca="1" si="30"/>
        <v>2.205725370967742</v>
      </c>
      <c r="C137" s="2">
        <v>2.2702415</v>
      </c>
      <c r="D137">
        <f t="shared" si="31"/>
        <v>135</v>
      </c>
      <c r="E137" s="9">
        <f t="shared" si="32"/>
        <v>19</v>
      </c>
      <c r="F137" s="9">
        <f t="shared" ca="1" si="33"/>
        <v>21</v>
      </c>
      <c r="G137" s="9">
        <f t="shared" si="34"/>
        <v>31</v>
      </c>
      <c r="H137" s="9">
        <f t="shared" si="35"/>
        <v>0.61290322580645162</v>
      </c>
      <c r="I137" s="9">
        <f t="shared" ca="1" si="36"/>
        <v>0.67741935483870963</v>
      </c>
      <c r="J137" s="9">
        <f t="shared" ca="1" si="37"/>
        <v>-6.4516129032258007E-2</v>
      </c>
      <c r="O137" t="s">
        <v>3077</v>
      </c>
      <c r="P137" s="6">
        <v>41957</v>
      </c>
      <c r="Q137" t="s">
        <v>3073</v>
      </c>
      <c r="R137" t="s">
        <v>3238</v>
      </c>
      <c r="S137" t="s">
        <v>3721</v>
      </c>
      <c r="T137">
        <v>60</v>
      </c>
      <c r="U137">
        <v>59</v>
      </c>
      <c r="W137" t="s">
        <v>115</v>
      </c>
      <c r="X137">
        <v>1</v>
      </c>
      <c r="Y137">
        <f t="shared" si="38"/>
        <v>1</v>
      </c>
      <c r="Z137">
        <f t="shared" ca="1" si="39"/>
        <v>7.1250000000000009</v>
      </c>
      <c r="AA137">
        <f t="shared" ca="1" si="40"/>
        <v>-6.1250000000000009</v>
      </c>
      <c r="AB137">
        <f t="shared" ca="1" si="41"/>
        <v>6.1250000000000009</v>
      </c>
      <c r="AC137" s="2">
        <v>6.125</v>
      </c>
      <c r="AD137" s="7">
        <f>VLOOKUP(P137,Weights!$A:$B,2,0)*AC137</f>
        <v>6.125</v>
      </c>
      <c r="AE137">
        <f t="shared" ca="1" si="42"/>
        <v>37.515625000000014</v>
      </c>
      <c r="AF137" t="str">
        <f t="shared" si="43"/>
        <v>UNLV</v>
      </c>
      <c r="AG137" t="str">
        <f t="shared" ca="1" si="44"/>
        <v>UNLV</v>
      </c>
    </row>
    <row r="138" spans="1:33" x14ac:dyDescent="0.25">
      <c r="A138" t="s">
        <v>3158</v>
      </c>
      <c r="B138" s="9">
        <f t="shared" ca="1" si="30"/>
        <v>2.1452415</v>
      </c>
      <c r="C138" s="2">
        <v>2.1452415</v>
      </c>
      <c r="D138">
        <f t="shared" si="31"/>
        <v>137</v>
      </c>
      <c r="E138" s="9">
        <f t="shared" si="32"/>
        <v>18</v>
      </c>
      <c r="F138" s="9">
        <f t="shared" ca="1" si="33"/>
        <v>18</v>
      </c>
      <c r="G138" s="9">
        <f t="shared" si="34"/>
        <v>31</v>
      </c>
      <c r="H138" s="9">
        <f t="shared" si="35"/>
        <v>0.58064516129032262</v>
      </c>
      <c r="I138" s="9">
        <f t="shared" ca="1" si="36"/>
        <v>0.58064516129032262</v>
      </c>
      <c r="J138" s="9">
        <f t="shared" ca="1" si="37"/>
        <v>0</v>
      </c>
      <c r="O138" t="s">
        <v>3365</v>
      </c>
      <c r="P138" s="6">
        <v>41957</v>
      </c>
      <c r="Q138" t="s">
        <v>3073</v>
      </c>
      <c r="R138" t="s">
        <v>3718</v>
      </c>
      <c r="S138" t="s">
        <v>3721</v>
      </c>
      <c r="T138">
        <v>88</v>
      </c>
      <c r="U138">
        <v>80</v>
      </c>
      <c r="W138" t="s">
        <v>115</v>
      </c>
      <c r="X138">
        <v>1</v>
      </c>
      <c r="Y138">
        <f t="shared" si="38"/>
        <v>8</v>
      </c>
      <c r="Z138">
        <f t="shared" ca="1" si="39"/>
        <v>17.25</v>
      </c>
      <c r="AA138">
        <f t="shared" ca="1" si="40"/>
        <v>-9.25</v>
      </c>
      <c r="AB138">
        <f t="shared" ca="1" si="41"/>
        <v>9.25</v>
      </c>
      <c r="AC138" s="2">
        <v>9.25</v>
      </c>
      <c r="AD138" s="7">
        <f>VLOOKUP(P138,Weights!$A:$B,2,0)*AC138</f>
        <v>9.25</v>
      </c>
      <c r="AE138">
        <f t="shared" ca="1" si="42"/>
        <v>85.5625</v>
      </c>
      <c r="AF138" t="str">
        <f t="shared" si="43"/>
        <v>UT Pan American</v>
      </c>
      <c r="AG138" t="str">
        <f t="shared" ca="1" si="44"/>
        <v>UT Pan American</v>
      </c>
    </row>
    <row r="139" spans="1:33" x14ac:dyDescent="0.25">
      <c r="A139" t="s">
        <v>3116</v>
      </c>
      <c r="B139" s="9">
        <f t="shared" ca="1" si="30"/>
        <v>1.9309557857142856</v>
      </c>
      <c r="C139" s="2">
        <v>2.1452415</v>
      </c>
      <c r="D139">
        <f t="shared" si="31"/>
        <v>137</v>
      </c>
      <c r="E139" s="9">
        <f t="shared" si="32"/>
        <v>13</v>
      </c>
      <c r="F139" s="9">
        <f t="shared" ca="1" si="33"/>
        <v>19</v>
      </c>
      <c r="G139" s="9">
        <f t="shared" si="34"/>
        <v>27</v>
      </c>
      <c r="H139" s="9">
        <f t="shared" si="35"/>
        <v>0.48148148148148145</v>
      </c>
      <c r="I139" s="9">
        <f t="shared" ca="1" si="36"/>
        <v>0.6785714285714286</v>
      </c>
      <c r="J139" s="9">
        <f t="shared" ca="1" si="37"/>
        <v>-0.2142857142857143</v>
      </c>
      <c r="O139" t="s">
        <v>3298</v>
      </c>
      <c r="P139" s="6">
        <v>41957</v>
      </c>
      <c r="Q139" t="s">
        <v>3073</v>
      </c>
      <c r="R139" t="s">
        <v>3718</v>
      </c>
      <c r="S139" t="s">
        <v>3721</v>
      </c>
      <c r="T139">
        <v>92</v>
      </c>
      <c r="U139">
        <v>74</v>
      </c>
      <c r="W139" t="s">
        <v>115</v>
      </c>
      <c r="X139">
        <v>1</v>
      </c>
      <c r="Y139">
        <f t="shared" si="38"/>
        <v>18</v>
      </c>
      <c r="Z139">
        <f t="shared" ca="1" si="39"/>
        <v>22.125000499999999</v>
      </c>
      <c r="AA139">
        <f t="shared" ca="1" si="40"/>
        <v>-4.1250004999999987</v>
      </c>
      <c r="AB139">
        <f t="shared" ca="1" si="41"/>
        <v>4.1250004999999987</v>
      </c>
      <c r="AC139" s="2">
        <v>4.125</v>
      </c>
      <c r="AD139" s="7">
        <f>VLOOKUP(P139,Weights!$A:$B,2,0)*AC139</f>
        <v>4.125</v>
      </c>
      <c r="AE139">
        <f t="shared" ca="1" si="42"/>
        <v>17.015629125000238</v>
      </c>
      <c r="AF139" t="str">
        <f t="shared" si="43"/>
        <v>UT San Antonio</v>
      </c>
      <c r="AG139" t="str">
        <f t="shared" ca="1" si="44"/>
        <v>UT San Antonio</v>
      </c>
    </row>
    <row r="140" spans="1:33" x14ac:dyDescent="0.25">
      <c r="A140" t="s">
        <v>3211</v>
      </c>
      <c r="B140" s="9">
        <f t="shared" ca="1" si="30"/>
        <v>1.7399384696969697</v>
      </c>
      <c r="C140" s="2">
        <v>1.7702415</v>
      </c>
      <c r="D140">
        <f t="shared" si="31"/>
        <v>140</v>
      </c>
      <c r="E140" s="9">
        <f t="shared" si="32"/>
        <v>23</v>
      </c>
      <c r="F140" s="9">
        <f t="shared" ca="1" si="33"/>
        <v>24</v>
      </c>
      <c r="G140" s="9">
        <f t="shared" si="34"/>
        <v>33</v>
      </c>
      <c r="H140" s="9">
        <f t="shared" si="35"/>
        <v>0.69696969696969702</v>
      </c>
      <c r="I140" s="9">
        <f t="shared" ca="1" si="36"/>
        <v>0.72727272727272729</v>
      </c>
      <c r="J140" s="9">
        <f t="shared" ca="1" si="37"/>
        <v>-3.0303030303030276E-2</v>
      </c>
      <c r="O140" t="s">
        <v>3287</v>
      </c>
      <c r="P140" s="6">
        <v>41957</v>
      </c>
      <c r="Q140" t="s">
        <v>3073</v>
      </c>
      <c r="R140" t="s">
        <v>3316</v>
      </c>
      <c r="S140" t="s">
        <v>3721</v>
      </c>
      <c r="T140">
        <v>90</v>
      </c>
      <c r="U140">
        <v>72</v>
      </c>
      <c r="W140" t="s">
        <v>115</v>
      </c>
      <c r="X140">
        <v>1</v>
      </c>
      <c r="Y140">
        <f t="shared" si="38"/>
        <v>18</v>
      </c>
      <c r="Z140">
        <f t="shared" ca="1" si="39"/>
        <v>26.749999499999998</v>
      </c>
      <c r="AA140">
        <f t="shared" ca="1" si="40"/>
        <v>-8.7499994999999977</v>
      </c>
      <c r="AB140">
        <f t="shared" ca="1" si="41"/>
        <v>8.7499994999999977</v>
      </c>
      <c r="AC140" s="2">
        <v>8.75</v>
      </c>
      <c r="AD140" s="7">
        <f>VLOOKUP(P140,Weights!$A:$B,2,0)*AC140</f>
        <v>8.75</v>
      </c>
      <c r="AE140">
        <f t="shared" ca="1" si="42"/>
        <v>76.562491250000207</v>
      </c>
      <c r="AF140" t="str">
        <f t="shared" si="43"/>
        <v>Utah</v>
      </c>
      <c r="AG140" t="str">
        <f t="shared" ca="1" si="44"/>
        <v>Utah</v>
      </c>
    </row>
    <row r="141" spans="1:33" x14ac:dyDescent="0.25">
      <c r="A141" t="s">
        <v>3097</v>
      </c>
      <c r="B141" s="9">
        <f t="shared" ca="1" si="30"/>
        <v>1.6452415</v>
      </c>
      <c r="C141" s="2">
        <v>1.6452415</v>
      </c>
      <c r="D141">
        <f t="shared" si="31"/>
        <v>141</v>
      </c>
      <c r="E141" s="9">
        <f t="shared" si="32"/>
        <v>24</v>
      </c>
      <c r="F141" s="9">
        <f t="shared" ca="1" si="33"/>
        <v>24</v>
      </c>
      <c r="G141" s="9">
        <f t="shared" si="34"/>
        <v>32</v>
      </c>
      <c r="H141" s="9">
        <f t="shared" si="35"/>
        <v>0.75</v>
      </c>
      <c r="I141" s="9">
        <f t="shared" ca="1" si="36"/>
        <v>0.75</v>
      </c>
      <c r="J141" s="9">
        <f t="shared" ca="1" si="37"/>
        <v>0</v>
      </c>
      <c r="O141" t="s">
        <v>3276</v>
      </c>
      <c r="P141" s="6">
        <v>41957</v>
      </c>
      <c r="Q141" t="s">
        <v>3073</v>
      </c>
      <c r="R141" t="s">
        <v>3270</v>
      </c>
      <c r="S141" t="s">
        <v>3721</v>
      </c>
      <c r="T141">
        <v>72</v>
      </c>
      <c r="U141">
        <v>61</v>
      </c>
      <c r="W141" t="s">
        <v>115</v>
      </c>
      <c r="X141">
        <v>1</v>
      </c>
      <c r="Y141">
        <f t="shared" si="38"/>
        <v>11</v>
      </c>
      <c r="Z141">
        <f t="shared" ca="1" si="39"/>
        <v>10.5</v>
      </c>
      <c r="AA141">
        <f t="shared" ca="1" si="40"/>
        <v>0.5</v>
      </c>
      <c r="AB141">
        <f t="shared" ca="1" si="41"/>
        <v>-0.5</v>
      </c>
      <c r="AC141" s="2">
        <v>0.5</v>
      </c>
      <c r="AD141" s="7">
        <f>VLOOKUP(P141,Weights!$A:$B,2,0)*AC141</f>
        <v>0.5</v>
      </c>
      <c r="AE141">
        <f t="shared" ca="1" si="42"/>
        <v>0.25</v>
      </c>
      <c r="AF141" t="str">
        <f t="shared" si="43"/>
        <v>Utah State</v>
      </c>
      <c r="AG141" t="str">
        <f t="shared" ca="1" si="44"/>
        <v>Utah State</v>
      </c>
    </row>
    <row r="142" spans="1:33" x14ac:dyDescent="0.25">
      <c r="A142" t="s">
        <v>3115</v>
      </c>
      <c r="B142" s="9">
        <f t="shared" ca="1" si="30"/>
        <v>1.5952415</v>
      </c>
      <c r="C142" s="2">
        <v>1.8952415</v>
      </c>
      <c r="D142">
        <f t="shared" si="31"/>
        <v>139</v>
      </c>
      <c r="E142" s="9">
        <f t="shared" si="32"/>
        <v>16</v>
      </c>
      <c r="F142" s="9">
        <f t="shared" ca="1" si="33"/>
        <v>25</v>
      </c>
      <c r="G142" s="9">
        <f t="shared" si="34"/>
        <v>30</v>
      </c>
      <c r="H142" s="9">
        <f t="shared" si="35"/>
        <v>0.53333333333333333</v>
      </c>
      <c r="I142" s="9">
        <f t="shared" ca="1" si="36"/>
        <v>0.83333333333333337</v>
      </c>
      <c r="J142" s="9">
        <f t="shared" ca="1" si="37"/>
        <v>-0.30000000000000004</v>
      </c>
      <c r="O142" t="s">
        <v>3277</v>
      </c>
      <c r="P142" s="6">
        <v>41957</v>
      </c>
      <c r="Q142" t="s">
        <v>3073</v>
      </c>
      <c r="R142" t="s">
        <v>3285</v>
      </c>
      <c r="S142" t="s">
        <v>3721</v>
      </c>
      <c r="T142">
        <v>60</v>
      </c>
      <c r="U142">
        <v>52</v>
      </c>
      <c r="W142" t="s">
        <v>115</v>
      </c>
      <c r="X142">
        <v>1</v>
      </c>
      <c r="Y142">
        <f t="shared" si="38"/>
        <v>8</v>
      </c>
      <c r="Z142">
        <f t="shared" ca="1" si="39"/>
        <v>-4.5000000000000009</v>
      </c>
      <c r="AA142">
        <f t="shared" ca="1" si="40"/>
        <v>12.5</v>
      </c>
      <c r="AB142">
        <f t="shared" ca="1" si="41"/>
        <v>-12.5</v>
      </c>
      <c r="AC142" s="2">
        <v>12.5</v>
      </c>
      <c r="AD142" s="7">
        <f>VLOOKUP(P142,Weights!$A:$B,2,0)*AC142</f>
        <v>12.5</v>
      </c>
      <c r="AE142">
        <f t="shared" ca="1" si="42"/>
        <v>156.25</v>
      </c>
      <c r="AF142" t="str">
        <f t="shared" si="43"/>
        <v>Utah Valley</v>
      </c>
      <c r="AG142" t="str">
        <f t="shared" ca="1" si="44"/>
        <v>South Dakota</v>
      </c>
    </row>
    <row r="143" spans="1:33" x14ac:dyDescent="0.25">
      <c r="A143" t="s">
        <v>3250</v>
      </c>
      <c r="B143" s="9">
        <f t="shared" ca="1" si="30"/>
        <v>1.5202415</v>
      </c>
      <c r="C143" s="2">
        <v>1.3952415</v>
      </c>
      <c r="D143">
        <f t="shared" si="31"/>
        <v>143</v>
      </c>
      <c r="E143" s="9">
        <f t="shared" si="32"/>
        <v>16</v>
      </c>
      <c r="F143" s="9">
        <f t="shared" ca="1" si="33"/>
        <v>12</v>
      </c>
      <c r="G143" s="9">
        <f t="shared" si="34"/>
        <v>32</v>
      </c>
      <c r="H143" s="9">
        <f t="shared" si="35"/>
        <v>0.5</v>
      </c>
      <c r="I143" s="9">
        <f t="shared" ca="1" si="36"/>
        <v>0.375</v>
      </c>
      <c r="J143" s="9">
        <f t="shared" ca="1" si="37"/>
        <v>0.125</v>
      </c>
      <c r="O143" t="s">
        <v>3353</v>
      </c>
      <c r="P143" s="6">
        <v>41957</v>
      </c>
      <c r="Q143" t="s">
        <v>3073</v>
      </c>
      <c r="R143" t="s">
        <v>3271</v>
      </c>
      <c r="S143" t="s">
        <v>3721</v>
      </c>
      <c r="T143">
        <v>65</v>
      </c>
      <c r="U143">
        <v>52</v>
      </c>
      <c r="W143" t="s">
        <v>115</v>
      </c>
      <c r="X143">
        <v>1</v>
      </c>
      <c r="Y143">
        <f t="shared" si="38"/>
        <v>13</v>
      </c>
      <c r="Z143">
        <f t="shared" ca="1" si="39"/>
        <v>7.7500000199999999</v>
      </c>
      <c r="AA143">
        <f t="shared" ca="1" si="40"/>
        <v>5.2499999800000001</v>
      </c>
      <c r="AB143">
        <f t="shared" ca="1" si="41"/>
        <v>-5.2499999800000001</v>
      </c>
      <c r="AC143" s="2">
        <v>5.25</v>
      </c>
      <c r="AD143" s="7">
        <f>VLOOKUP(P143,Weights!$A:$B,2,0)*AC143</f>
        <v>5.25</v>
      </c>
      <c r="AE143">
        <f t="shared" ca="1" si="42"/>
        <v>27.56249979</v>
      </c>
      <c r="AF143" t="str">
        <f t="shared" si="43"/>
        <v>UTEP</v>
      </c>
      <c r="AG143" t="str">
        <f t="shared" ca="1" si="44"/>
        <v>UTEP</v>
      </c>
    </row>
    <row r="144" spans="1:33" x14ac:dyDescent="0.25">
      <c r="A144" t="s">
        <v>3175</v>
      </c>
      <c r="B144" s="9">
        <f t="shared" ca="1" si="30"/>
        <v>1.483951177419355</v>
      </c>
      <c r="C144" s="2">
        <v>1.6452415</v>
      </c>
      <c r="D144">
        <f t="shared" si="31"/>
        <v>141</v>
      </c>
      <c r="E144" s="9">
        <f t="shared" si="32"/>
        <v>19</v>
      </c>
      <c r="F144" s="9">
        <f t="shared" ca="1" si="33"/>
        <v>24</v>
      </c>
      <c r="G144" s="9">
        <f t="shared" si="34"/>
        <v>32</v>
      </c>
      <c r="H144" s="9">
        <f t="shared" si="35"/>
        <v>0.59375</v>
      </c>
      <c r="I144" s="9">
        <f t="shared" ca="1" si="36"/>
        <v>0.77419354838709675</v>
      </c>
      <c r="J144" s="9">
        <f t="shared" ca="1" si="37"/>
        <v>-0.16129032258064513</v>
      </c>
      <c r="O144" t="s">
        <v>3368</v>
      </c>
      <c r="P144" s="6">
        <v>41957</v>
      </c>
      <c r="Q144" t="s">
        <v>3073</v>
      </c>
      <c r="R144" t="s">
        <v>3319</v>
      </c>
      <c r="S144" t="s">
        <v>3721</v>
      </c>
      <c r="T144">
        <v>90</v>
      </c>
      <c r="U144">
        <v>76</v>
      </c>
      <c r="W144" t="s">
        <v>115</v>
      </c>
      <c r="X144">
        <v>1</v>
      </c>
      <c r="Y144">
        <f t="shared" si="38"/>
        <v>14</v>
      </c>
      <c r="Z144">
        <f t="shared" ca="1" si="39"/>
        <v>8.5</v>
      </c>
      <c r="AA144">
        <f t="shared" ca="1" si="40"/>
        <v>5.5</v>
      </c>
      <c r="AB144">
        <f t="shared" ca="1" si="41"/>
        <v>-5.5</v>
      </c>
      <c r="AC144" s="2">
        <v>5.5</v>
      </c>
      <c r="AD144" s="7">
        <f>VLOOKUP(P144,Weights!$A:$B,2,0)*AC144</f>
        <v>5.5</v>
      </c>
      <c r="AE144">
        <f t="shared" ca="1" si="42"/>
        <v>30.25</v>
      </c>
      <c r="AF144" t="str">
        <f t="shared" si="43"/>
        <v>Valparaiso</v>
      </c>
      <c r="AG144" t="str">
        <f t="shared" ca="1" si="44"/>
        <v>Valparaiso</v>
      </c>
    </row>
    <row r="145" spans="1:33" x14ac:dyDescent="0.25">
      <c r="A145" t="s">
        <v>3258</v>
      </c>
      <c r="B145" s="9">
        <f t="shared" ca="1" si="30"/>
        <v>1.3785748333333334</v>
      </c>
      <c r="C145" s="2">
        <v>1.1452415</v>
      </c>
      <c r="D145">
        <f t="shared" si="31"/>
        <v>145</v>
      </c>
      <c r="E145" s="9">
        <f t="shared" si="32"/>
        <v>16</v>
      </c>
      <c r="F145" s="9">
        <f t="shared" ca="1" si="33"/>
        <v>9</v>
      </c>
      <c r="G145" s="9">
        <f t="shared" si="34"/>
        <v>30</v>
      </c>
      <c r="H145" s="9">
        <f t="shared" si="35"/>
        <v>0.53333333333333333</v>
      </c>
      <c r="I145" s="9">
        <f t="shared" ca="1" si="36"/>
        <v>0.3</v>
      </c>
      <c r="J145" s="9">
        <f t="shared" ca="1" si="37"/>
        <v>0.23333333333333334</v>
      </c>
      <c r="O145" t="s">
        <v>3708</v>
      </c>
      <c r="P145" s="6">
        <v>41957</v>
      </c>
      <c r="Q145" t="s">
        <v>3074</v>
      </c>
      <c r="R145" t="s">
        <v>3379</v>
      </c>
      <c r="S145" t="s">
        <v>3721</v>
      </c>
      <c r="T145">
        <v>77</v>
      </c>
      <c r="U145">
        <v>66</v>
      </c>
      <c r="W145" t="s">
        <v>115</v>
      </c>
      <c r="X145">
        <v>1</v>
      </c>
      <c r="Y145">
        <f t="shared" si="38"/>
        <v>11</v>
      </c>
      <c r="Z145">
        <f t="shared" ca="1" si="39"/>
        <v>26.749999499999998</v>
      </c>
      <c r="AA145">
        <f t="shared" ca="1" si="40"/>
        <v>-15.749999499999998</v>
      </c>
      <c r="AB145">
        <f t="shared" ca="1" si="41"/>
        <v>15.749999499999998</v>
      </c>
      <c r="AC145" s="2">
        <v>15.75</v>
      </c>
      <c r="AD145" s="7">
        <f>VLOOKUP(P145,Weights!$A:$B,2,0)*AC145</f>
        <v>15.75</v>
      </c>
      <c r="AE145">
        <f t="shared" ca="1" si="42"/>
        <v>248.06248425000018</v>
      </c>
      <c r="AF145" t="str">
        <f t="shared" si="43"/>
        <v>Villanova</v>
      </c>
      <c r="AG145" t="str">
        <f t="shared" ca="1" si="44"/>
        <v>Villanova</v>
      </c>
    </row>
    <row r="146" spans="1:33" x14ac:dyDescent="0.25">
      <c r="A146" t="s">
        <v>3373</v>
      </c>
      <c r="B146" s="9">
        <f t="shared" ca="1" si="30"/>
        <v>1.1793324090909092</v>
      </c>
      <c r="C146" s="2">
        <v>1.2702415</v>
      </c>
      <c r="D146">
        <f t="shared" si="31"/>
        <v>144</v>
      </c>
      <c r="E146" s="9">
        <f t="shared" si="32"/>
        <v>19</v>
      </c>
      <c r="F146" s="9">
        <f t="shared" ca="1" si="33"/>
        <v>22</v>
      </c>
      <c r="G146" s="9">
        <f t="shared" si="34"/>
        <v>32</v>
      </c>
      <c r="H146" s="9">
        <f t="shared" si="35"/>
        <v>0.59375</v>
      </c>
      <c r="I146" s="9">
        <f t="shared" ca="1" si="36"/>
        <v>0.66666666666666663</v>
      </c>
      <c r="J146" s="9">
        <f t="shared" ca="1" si="37"/>
        <v>-9.0909090909090828E-2</v>
      </c>
      <c r="O146" t="s">
        <v>3180</v>
      </c>
      <c r="P146" s="6">
        <v>41957</v>
      </c>
      <c r="Q146" t="s">
        <v>3074</v>
      </c>
      <c r="R146" t="s">
        <v>3251</v>
      </c>
      <c r="S146" t="s">
        <v>3721</v>
      </c>
      <c r="T146">
        <v>85</v>
      </c>
      <c r="U146">
        <v>69</v>
      </c>
      <c r="W146" t="s">
        <v>115</v>
      </c>
      <c r="X146">
        <v>1</v>
      </c>
      <c r="Y146">
        <f t="shared" si="38"/>
        <v>16</v>
      </c>
      <c r="Z146">
        <f t="shared" ca="1" si="39"/>
        <v>5.9999995000000004</v>
      </c>
      <c r="AA146">
        <f t="shared" ca="1" si="40"/>
        <v>10.000000499999999</v>
      </c>
      <c r="AB146">
        <f t="shared" ca="1" si="41"/>
        <v>-10.000000499999999</v>
      </c>
      <c r="AC146" s="2">
        <v>10</v>
      </c>
      <c r="AD146" s="7">
        <f>VLOOKUP(P146,Weights!$A:$B,2,0)*AC146</f>
        <v>10</v>
      </c>
      <c r="AE146">
        <f t="shared" ca="1" si="42"/>
        <v>100.00001000000023</v>
      </c>
      <c r="AF146" t="str">
        <f t="shared" si="43"/>
        <v>Virginia Commonwealth</v>
      </c>
      <c r="AG146" t="str">
        <f t="shared" ca="1" si="44"/>
        <v>Virginia Commonwealth</v>
      </c>
    </row>
    <row r="147" spans="1:33" x14ac:dyDescent="0.25">
      <c r="A147" t="s">
        <v>3276</v>
      </c>
      <c r="B147" s="9">
        <f t="shared" ca="1" si="30"/>
        <v>1.1452415</v>
      </c>
      <c r="C147" s="2">
        <v>1.1452415</v>
      </c>
      <c r="D147">
        <f t="shared" si="31"/>
        <v>145</v>
      </c>
      <c r="E147" s="9">
        <f t="shared" si="32"/>
        <v>17</v>
      </c>
      <c r="F147" s="9">
        <f t="shared" ca="1" si="33"/>
        <v>16</v>
      </c>
      <c r="G147" s="9">
        <f t="shared" si="34"/>
        <v>30</v>
      </c>
      <c r="H147" s="9">
        <f t="shared" si="35"/>
        <v>0.56666666666666665</v>
      </c>
      <c r="I147" s="9">
        <f t="shared" ca="1" si="36"/>
        <v>0.55172413793103448</v>
      </c>
      <c r="J147" s="9">
        <f t="shared" ca="1" si="37"/>
        <v>0</v>
      </c>
      <c r="O147" t="s">
        <v>3198</v>
      </c>
      <c r="P147" s="6">
        <v>41957</v>
      </c>
      <c r="Q147" t="s">
        <v>3073</v>
      </c>
      <c r="R147" t="s">
        <v>3125</v>
      </c>
      <c r="S147" t="s">
        <v>3721</v>
      </c>
      <c r="T147">
        <v>71</v>
      </c>
      <c r="U147">
        <v>46</v>
      </c>
      <c r="W147" t="s">
        <v>115</v>
      </c>
      <c r="X147">
        <v>1</v>
      </c>
      <c r="Y147">
        <f t="shared" si="38"/>
        <v>25</v>
      </c>
      <c r="Z147">
        <f t="shared" ca="1" si="39"/>
        <v>11.125</v>
      </c>
      <c r="AA147">
        <f t="shared" ca="1" si="40"/>
        <v>13.875</v>
      </c>
      <c r="AB147">
        <f t="shared" ca="1" si="41"/>
        <v>-13.875</v>
      </c>
      <c r="AC147" s="2">
        <v>13.875</v>
      </c>
      <c r="AD147" s="7">
        <f>VLOOKUP(P147,Weights!$A:$B,2,0)*AC147</f>
        <v>13.875</v>
      </c>
      <c r="AE147">
        <f t="shared" ca="1" si="42"/>
        <v>192.515625</v>
      </c>
      <c r="AF147" t="str">
        <f t="shared" si="43"/>
        <v>Virginia Tech</v>
      </c>
      <c r="AG147" t="str">
        <f t="shared" ca="1" si="44"/>
        <v>Virginia Tech</v>
      </c>
    </row>
    <row r="148" spans="1:33" x14ac:dyDescent="0.25">
      <c r="A148" t="s">
        <v>3260</v>
      </c>
      <c r="B148" s="9">
        <f t="shared" ca="1" si="30"/>
        <v>1.1011238329411766</v>
      </c>
      <c r="C148" s="2">
        <v>0.89524148000000003</v>
      </c>
      <c r="D148">
        <f t="shared" si="31"/>
        <v>150</v>
      </c>
      <c r="E148" s="9">
        <f t="shared" si="32"/>
        <v>14</v>
      </c>
      <c r="F148" s="9">
        <f t="shared" ca="1" si="33"/>
        <v>7</v>
      </c>
      <c r="G148" s="9">
        <f t="shared" si="34"/>
        <v>34</v>
      </c>
      <c r="H148" s="9">
        <f t="shared" si="35"/>
        <v>0.41176470588235292</v>
      </c>
      <c r="I148" s="9">
        <f t="shared" ca="1" si="36"/>
        <v>0.20588235294117646</v>
      </c>
      <c r="J148" s="9">
        <f t="shared" ca="1" si="37"/>
        <v>0.20588235294117646</v>
      </c>
      <c r="O148" t="s">
        <v>3200</v>
      </c>
      <c r="P148" s="6">
        <v>41957</v>
      </c>
      <c r="Q148" t="s">
        <v>3073</v>
      </c>
      <c r="R148" t="s">
        <v>3305</v>
      </c>
      <c r="S148" t="s">
        <v>3721</v>
      </c>
      <c r="T148">
        <v>80</v>
      </c>
      <c r="U148">
        <v>69</v>
      </c>
      <c r="W148" t="s">
        <v>115</v>
      </c>
      <c r="X148">
        <v>1</v>
      </c>
      <c r="Y148">
        <f t="shared" si="38"/>
        <v>11</v>
      </c>
      <c r="Z148">
        <f t="shared" ca="1" si="39"/>
        <v>12</v>
      </c>
      <c r="AA148">
        <f t="shared" ca="1" si="40"/>
        <v>-1</v>
      </c>
      <c r="AB148">
        <f t="shared" ca="1" si="41"/>
        <v>1</v>
      </c>
      <c r="AC148" s="2">
        <v>1</v>
      </c>
      <c r="AD148" s="7">
        <f>VLOOKUP(P148,Weights!$A:$B,2,0)*AC148</f>
        <v>1</v>
      </c>
      <c r="AE148">
        <f t="shared" ca="1" si="42"/>
        <v>1</v>
      </c>
      <c r="AF148" t="str">
        <f t="shared" si="43"/>
        <v>Wake Forest</v>
      </c>
      <c r="AG148" t="str">
        <f t="shared" ca="1" si="44"/>
        <v>Wake Forest</v>
      </c>
    </row>
    <row r="149" spans="1:33" x14ac:dyDescent="0.25">
      <c r="A149" t="s">
        <v>3355</v>
      </c>
      <c r="B149" s="9">
        <f t="shared" ca="1" si="30"/>
        <v>1.0785748333333331</v>
      </c>
      <c r="C149" s="2">
        <v>1.1452415</v>
      </c>
      <c r="D149">
        <f t="shared" si="31"/>
        <v>145</v>
      </c>
      <c r="E149" s="9">
        <f t="shared" si="32"/>
        <v>22</v>
      </c>
      <c r="F149" s="9">
        <f t="shared" ca="1" si="33"/>
        <v>24</v>
      </c>
      <c r="G149" s="9">
        <f t="shared" si="34"/>
        <v>30</v>
      </c>
      <c r="H149" s="9">
        <f t="shared" si="35"/>
        <v>0.73333333333333328</v>
      </c>
      <c r="I149" s="9">
        <f t="shared" ca="1" si="36"/>
        <v>0.8</v>
      </c>
      <c r="J149" s="9">
        <f t="shared" ca="1" si="37"/>
        <v>-6.6666666666666763E-2</v>
      </c>
      <c r="O149" t="s">
        <v>3395</v>
      </c>
      <c r="P149" s="6">
        <v>41957</v>
      </c>
      <c r="Q149" t="s">
        <v>3073</v>
      </c>
      <c r="R149" t="s">
        <v>3313</v>
      </c>
      <c r="S149" t="s">
        <v>3721</v>
      </c>
      <c r="T149">
        <v>77</v>
      </c>
      <c r="U149">
        <v>59</v>
      </c>
      <c r="W149" t="s">
        <v>115</v>
      </c>
      <c r="X149">
        <v>1</v>
      </c>
      <c r="Y149">
        <f t="shared" si="38"/>
        <v>18</v>
      </c>
      <c r="Z149">
        <f t="shared" ca="1" si="39"/>
        <v>18.000000499999999</v>
      </c>
      <c r="AA149">
        <f t="shared" ca="1" si="40"/>
        <v>-4.9999999873762135E-7</v>
      </c>
      <c r="AB149">
        <f t="shared" ca="1" si="41"/>
        <v>4.9999999873762135E-7</v>
      </c>
      <c r="AC149" s="2">
        <v>0</v>
      </c>
      <c r="AD149" s="7">
        <f>VLOOKUP(P149,Weights!$A:$B,2,0)*AC149</f>
        <v>0</v>
      </c>
      <c r="AE149">
        <f t="shared" ca="1" si="42"/>
        <v>2.4999999873762136E-13</v>
      </c>
      <c r="AF149" t="str">
        <f t="shared" si="43"/>
        <v>Washington</v>
      </c>
      <c r="AG149" t="str">
        <f t="shared" ca="1" si="44"/>
        <v>Washington</v>
      </c>
    </row>
    <row r="150" spans="1:33" x14ac:dyDescent="0.25">
      <c r="A150" t="s">
        <v>3242</v>
      </c>
      <c r="B150" s="9">
        <f t="shared" ca="1" si="30"/>
        <v>0.98236269212121219</v>
      </c>
      <c r="C150" s="2">
        <v>0.77024148000000003</v>
      </c>
      <c r="D150">
        <f t="shared" si="31"/>
        <v>151</v>
      </c>
      <c r="E150" s="9">
        <f t="shared" si="32"/>
        <v>25</v>
      </c>
      <c r="F150" s="9">
        <f t="shared" ca="1" si="33"/>
        <v>17</v>
      </c>
      <c r="G150" s="9">
        <f t="shared" si="34"/>
        <v>34</v>
      </c>
      <c r="H150" s="9">
        <f t="shared" si="35"/>
        <v>0.73529411764705888</v>
      </c>
      <c r="I150" s="9">
        <f t="shared" ca="1" si="36"/>
        <v>0.51515151515151514</v>
      </c>
      <c r="J150" s="9">
        <f t="shared" ca="1" si="37"/>
        <v>0.21212121212121215</v>
      </c>
      <c r="O150" t="s">
        <v>3385</v>
      </c>
      <c r="P150" s="6">
        <v>41957</v>
      </c>
      <c r="Q150" t="s">
        <v>3073</v>
      </c>
      <c r="R150" t="s">
        <v>3327</v>
      </c>
      <c r="S150" t="s">
        <v>3721</v>
      </c>
      <c r="T150">
        <v>64</v>
      </c>
      <c r="U150">
        <v>54</v>
      </c>
      <c r="W150" t="s">
        <v>115</v>
      </c>
      <c r="X150">
        <v>1</v>
      </c>
      <c r="Y150">
        <f t="shared" si="38"/>
        <v>10</v>
      </c>
      <c r="Z150">
        <f t="shared" ca="1" si="39"/>
        <v>22.749999499999998</v>
      </c>
      <c r="AA150">
        <f t="shared" ca="1" si="40"/>
        <v>-12.749999499999998</v>
      </c>
      <c r="AB150">
        <f t="shared" ca="1" si="41"/>
        <v>12.749999499999998</v>
      </c>
      <c r="AC150" s="2">
        <v>12.75</v>
      </c>
      <c r="AD150" s="7">
        <f>VLOOKUP(P150,Weights!$A:$B,2,0)*AC150</f>
        <v>12.75</v>
      </c>
      <c r="AE150">
        <f t="shared" ca="1" si="42"/>
        <v>162.5624872500002</v>
      </c>
      <c r="AF150" t="str">
        <f t="shared" si="43"/>
        <v>West Virginia</v>
      </c>
      <c r="AG150" t="str">
        <f t="shared" ca="1" si="44"/>
        <v>West Virginia</v>
      </c>
    </row>
    <row r="151" spans="1:33" x14ac:dyDescent="0.25">
      <c r="A151" t="s">
        <v>3238</v>
      </c>
      <c r="B151" s="9">
        <f t="shared" ca="1" si="30"/>
        <v>0.96877091176470587</v>
      </c>
      <c r="C151" s="2">
        <v>1.1452415</v>
      </c>
      <c r="D151">
        <f t="shared" si="31"/>
        <v>145</v>
      </c>
      <c r="E151" s="9">
        <f t="shared" si="32"/>
        <v>18</v>
      </c>
      <c r="F151" s="9">
        <f t="shared" ca="1" si="33"/>
        <v>24</v>
      </c>
      <c r="G151" s="9">
        <f t="shared" si="34"/>
        <v>34</v>
      </c>
      <c r="H151" s="9">
        <f t="shared" si="35"/>
        <v>0.52941176470588236</v>
      </c>
      <c r="I151" s="9">
        <f t="shared" ca="1" si="36"/>
        <v>0.70588235294117652</v>
      </c>
      <c r="J151" s="9">
        <f t="shared" ca="1" si="37"/>
        <v>-0.17647058823529416</v>
      </c>
      <c r="O151" t="s">
        <v>3272</v>
      </c>
      <c r="P151" s="6">
        <v>41957</v>
      </c>
      <c r="Q151" t="s">
        <v>3073</v>
      </c>
      <c r="R151" t="s">
        <v>3390</v>
      </c>
      <c r="S151" t="s">
        <v>3720</v>
      </c>
      <c r="T151">
        <v>73</v>
      </c>
      <c r="U151">
        <v>71</v>
      </c>
      <c r="V151" t="s">
        <v>3722</v>
      </c>
      <c r="W151" t="s">
        <v>6</v>
      </c>
      <c r="X151">
        <v>1</v>
      </c>
      <c r="Y151">
        <f t="shared" si="38"/>
        <v>-2</v>
      </c>
      <c r="Z151">
        <f t="shared" ca="1" si="39"/>
        <v>-4.5000004999999996</v>
      </c>
      <c r="AA151">
        <f t="shared" ca="1" si="40"/>
        <v>2.5000004999999996</v>
      </c>
      <c r="AB151">
        <f t="shared" ca="1" si="41"/>
        <v>-2.5000004999999996</v>
      </c>
      <c r="AC151" s="2">
        <v>2.5</v>
      </c>
      <c r="AD151" s="7">
        <f>VLOOKUP(P151,Weights!$A:$B,2,0)*AC151</f>
        <v>2.5</v>
      </c>
      <c r="AE151">
        <f t="shared" ca="1" si="42"/>
        <v>6.2500025000002477</v>
      </c>
      <c r="AF151" t="str">
        <f t="shared" si="43"/>
        <v>Pacific</v>
      </c>
      <c r="AG151" t="str">
        <f t="shared" ca="1" si="44"/>
        <v>Pacific</v>
      </c>
    </row>
    <row r="152" spans="1:33" x14ac:dyDescent="0.25">
      <c r="A152" t="s">
        <v>3114</v>
      </c>
      <c r="B152" s="9">
        <f t="shared" ca="1" si="30"/>
        <v>0.91309864285714282</v>
      </c>
      <c r="C152" s="2">
        <v>1.0202415</v>
      </c>
      <c r="D152">
        <f t="shared" si="31"/>
        <v>149</v>
      </c>
      <c r="E152" s="9">
        <f t="shared" si="32"/>
        <v>15</v>
      </c>
      <c r="F152" s="9">
        <f t="shared" ca="1" si="33"/>
        <v>18</v>
      </c>
      <c r="G152" s="9">
        <f t="shared" si="34"/>
        <v>29</v>
      </c>
      <c r="H152" s="9">
        <f t="shared" si="35"/>
        <v>0.51724137931034486</v>
      </c>
      <c r="I152" s="9">
        <f t="shared" ca="1" si="36"/>
        <v>0.6428571428571429</v>
      </c>
      <c r="J152" s="9">
        <f t="shared" ca="1" si="37"/>
        <v>-0.10714285714285721</v>
      </c>
      <c r="O152" t="s">
        <v>3706</v>
      </c>
      <c r="P152" s="6">
        <v>41957</v>
      </c>
      <c r="Q152" t="s">
        <v>3073</v>
      </c>
      <c r="R152" t="s">
        <v>3241</v>
      </c>
      <c r="S152" t="s">
        <v>3721</v>
      </c>
      <c r="T152">
        <v>71</v>
      </c>
      <c r="U152">
        <v>54</v>
      </c>
      <c r="W152" t="s">
        <v>115</v>
      </c>
      <c r="X152">
        <v>1</v>
      </c>
      <c r="Y152">
        <f t="shared" si="38"/>
        <v>17</v>
      </c>
      <c r="Z152">
        <f t="shared" ca="1" si="39"/>
        <v>12.749999499999998</v>
      </c>
      <c r="AA152">
        <f t="shared" ca="1" si="40"/>
        <v>4.2500005000000023</v>
      </c>
      <c r="AB152">
        <f t="shared" ca="1" si="41"/>
        <v>-4.2500005000000023</v>
      </c>
      <c r="AC152" s="2">
        <v>4.25</v>
      </c>
      <c r="AD152" s="7">
        <f>VLOOKUP(P152,Weights!$A:$B,2,0)*AC152</f>
        <v>4.25</v>
      </c>
      <c r="AE152">
        <f t="shared" ca="1" si="42"/>
        <v>18.06250425000027</v>
      </c>
      <c r="AF152" t="str">
        <f t="shared" si="43"/>
        <v>Wichita St</v>
      </c>
      <c r="AG152" t="str">
        <f t="shared" ca="1" si="44"/>
        <v>Wichita St</v>
      </c>
    </row>
    <row r="153" spans="1:33" x14ac:dyDescent="0.25">
      <c r="A153" t="s">
        <v>3205</v>
      </c>
      <c r="B153" s="9">
        <f t="shared" ca="1" si="30"/>
        <v>0.67649148000000003</v>
      </c>
      <c r="C153" s="2">
        <v>0.77024148000000003</v>
      </c>
      <c r="D153">
        <f t="shared" si="31"/>
        <v>151</v>
      </c>
      <c r="E153" s="9">
        <f t="shared" si="32"/>
        <v>14</v>
      </c>
      <c r="F153" s="9">
        <f t="shared" ca="1" si="33"/>
        <v>17</v>
      </c>
      <c r="G153" s="9">
        <f t="shared" si="34"/>
        <v>32</v>
      </c>
      <c r="H153" s="9">
        <f t="shared" si="35"/>
        <v>0.4375</v>
      </c>
      <c r="I153" s="9">
        <f t="shared" ca="1" si="36"/>
        <v>0.53125</v>
      </c>
      <c r="J153" s="9">
        <f t="shared" ca="1" si="37"/>
        <v>-9.375E-2</v>
      </c>
      <c r="O153" t="s">
        <v>3712</v>
      </c>
      <c r="P153" s="6">
        <v>41957</v>
      </c>
      <c r="Q153" t="s">
        <v>3073</v>
      </c>
      <c r="R153" t="s">
        <v>3214</v>
      </c>
      <c r="S153" t="s">
        <v>3721</v>
      </c>
      <c r="T153">
        <v>62</v>
      </c>
      <c r="U153">
        <v>31</v>
      </c>
      <c r="W153" t="s">
        <v>115</v>
      </c>
      <c r="X153">
        <v>1</v>
      </c>
      <c r="Y153">
        <f t="shared" si="38"/>
        <v>31</v>
      </c>
      <c r="Z153">
        <f t="shared" ca="1" si="39"/>
        <v>32.999999500000001</v>
      </c>
      <c r="AA153">
        <f t="shared" ca="1" si="40"/>
        <v>-1.9999995000000013</v>
      </c>
      <c r="AB153">
        <f t="shared" ca="1" si="41"/>
        <v>1.9999995000000013</v>
      </c>
      <c r="AC153" s="2">
        <v>2</v>
      </c>
      <c r="AD153" s="7">
        <f>VLOOKUP(P153,Weights!$A:$B,2,0)*AC153</f>
        <v>2</v>
      </c>
      <c r="AE153">
        <f t="shared" ca="1" si="42"/>
        <v>3.9999980000002551</v>
      </c>
      <c r="AF153" t="str">
        <f t="shared" si="43"/>
        <v>Wisconsin</v>
      </c>
      <c r="AG153" t="str">
        <f t="shared" ca="1" si="44"/>
        <v>Wisconsin</v>
      </c>
    </row>
    <row r="154" spans="1:33" x14ac:dyDescent="0.25">
      <c r="A154" t="s">
        <v>3262</v>
      </c>
      <c r="B154" s="9">
        <f t="shared" ca="1" si="30"/>
        <v>0.55249954451612915</v>
      </c>
      <c r="C154" s="2">
        <v>0.52024148000000003</v>
      </c>
      <c r="D154">
        <f t="shared" si="31"/>
        <v>153</v>
      </c>
      <c r="E154" s="9">
        <f t="shared" si="32"/>
        <v>14</v>
      </c>
      <c r="F154" s="9">
        <f t="shared" ca="1" si="33"/>
        <v>12</v>
      </c>
      <c r="G154" s="9">
        <f t="shared" si="34"/>
        <v>32</v>
      </c>
      <c r="H154" s="9">
        <f t="shared" si="35"/>
        <v>0.4375</v>
      </c>
      <c r="I154" s="9">
        <f t="shared" ca="1" si="36"/>
        <v>0.38709677419354838</v>
      </c>
      <c r="J154" s="9">
        <f t="shared" ca="1" si="37"/>
        <v>3.2258064516129059E-2</v>
      </c>
      <c r="O154" t="s">
        <v>3179</v>
      </c>
      <c r="P154" s="6">
        <v>41957</v>
      </c>
      <c r="Q154" t="s">
        <v>3073</v>
      </c>
      <c r="R154" t="s">
        <v>3230</v>
      </c>
      <c r="S154" t="s">
        <v>3721</v>
      </c>
      <c r="T154">
        <v>73</v>
      </c>
      <c r="U154">
        <v>70</v>
      </c>
      <c r="W154" t="s">
        <v>115</v>
      </c>
      <c r="X154">
        <v>1</v>
      </c>
      <c r="Y154">
        <f t="shared" si="38"/>
        <v>3</v>
      </c>
      <c r="Z154">
        <f t="shared" ca="1" si="39"/>
        <v>-4.749999980000001</v>
      </c>
      <c r="AA154">
        <f t="shared" ca="1" si="40"/>
        <v>7.749999980000001</v>
      </c>
      <c r="AB154">
        <f t="shared" ca="1" si="41"/>
        <v>-7.749999980000001</v>
      </c>
      <c r="AC154" s="2">
        <v>7.75</v>
      </c>
      <c r="AD154" s="7">
        <f>VLOOKUP(P154,Weights!$A:$B,2,0)*AC154</f>
        <v>7.75</v>
      </c>
      <c r="AE154">
        <f t="shared" ca="1" si="42"/>
        <v>60.062499690000017</v>
      </c>
      <c r="AF154" t="str">
        <f t="shared" si="43"/>
        <v>Wright St</v>
      </c>
      <c r="AG154" t="str">
        <f t="shared" ca="1" si="44"/>
        <v>Belmont</v>
      </c>
    </row>
    <row r="155" spans="1:33" x14ac:dyDescent="0.25">
      <c r="A155" t="s">
        <v>3108</v>
      </c>
      <c r="B155" s="9">
        <f t="shared" ca="1" si="30"/>
        <v>0.48899147999999998</v>
      </c>
      <c r="C155" s="2">
        <v>0.39524147999999998</v>
      </c>
      <c r="D155">
        <f t="shared" si="31"/>
        <v>156</v>
      </c>
      <c r="E155" s="9">
        <f t="shared" si="32"/>
        <v>10</v>
      </c>
      <c r="F155" s="9">
        <f t="shared" ca="1" si="33"/>
        <v>7</v>
      </c>
      <c r="G155" s="9">
        <f t="shared" si="34"/>
        <v>33</v>
      </c>
      <c r="H155" s="9">
        <f t="shared" si="35"/>
        <v>0.30303030303030304</v>
      </c>
      <c r="I155" s="9">
        <f t="shared" ca="1" si="36"/>
        <v>0.21875</v>
      </c>
      <c r="J155" s="9">
        <f t="shared" ca="1" si="37"/>
        <v>9.375E-2</v>
      </c>
      <c r="O155" t="s">
        <v>3210</v>
      </c>
      <c r="P155" s="6">
        <v>41957</v>
      </c>
      <c r="Q155" t="s">
        <v>3073</v>
      </c>
      <c r="R155" t="s">
        <v>3268</v>
      </c>
      <c r="S155" t="s">
        <v>3721</v>
      </c>
      <c r="T155">
        <v>93</v>
      </c>
      <c r="U155">
        <v>60</v>
      </c>
      <c r="W155" t="s">
        <v>115</v>
      </c>
      <c r="X155">
        <v>1</v>
      </c>
      <c r="Y155">
        <f t="shared" si="38"/>
        <v>33</v>
      </c>
      <c r="Z155">
        <f t="shared" ca="1" si="39"/>
        <v>19.624999499999998</v>
      </c>
      <c r="AA155">
        <f t="shared" ca="1" si="40"/>
        <v>13.375000500000002</v>
      </c>
      <c r="AB155">
        <f t="shared" ca="1" si="41"/>
        <v>-13.375000500000002</v>
      </c>
      <c r="AC155" s="2">
        <v>13.375</v>
      </c>
      <c r="AD155" s="7">
        <f>VLOOKUP(P155,Weights!$A:$B,2,0)*AC155</f>
        <v>13.375</v>
      </c>
      <c r="AE155">
        <f t="shared" ca="1" si="42"/>
        <v>178.89063837500032</v>
      </c>
      <c r="AF155" t="str">
        <f t="shared" si="43"/>
        <v>Xavier</v>
      </c>
      <c r="AG155" t="str">
        <f t="shared" ca="1" si="44"/>
        <v>Xavier</v>
      </c>
    </row>
    <row r="156" spans="1:33" x14ac:dyDescent="0.25">
      <c r="A156" t="s">
        <v>3274</v>
      </c>
      <c r="B156" s="9">
        <f t="shared" ca="1" si="30"/>
        <v>0.48690814666666671</v>
      </c>
      <c r="C156" s="2">
        <v>0.52024148000000003</v>
      </c>
      <c r="D156">
        <f t="shared" si="31"/>
        <v>153</v>
      </c>
      <c r="E156" s="9">
        <f t="shared" si="32"/>
        <v>14</v>
      </c>
      <c r="F156" s="9">
        <f t="shared" ca="1" si="33"/>
        <v>15</v>
      </c>
      <c r="G156" s="9">
        <f t="shared" si="34"/>
        <v>30</v>
      </c>
      <c r="H156" s="9">
        <f t="shared" si="35"/>
        <v>0.46666666666666667</v>
      </c>
      <c r="I156" s="9">
        <f t="shared" ca="1" si="36"/>
        <v>0.5</v>
      </c>
      <c r="J156" s="9">
        <f t="shared" ca="1" si="37"/>
        <v>-3.3333333333333326E-2</v>
      </c>
      <c r="O156" t="s">
        <v>3339</v>
      </c>
      <c r="P156" s="6">
        <v>41958</v>
      </c>
      <c r="Q156" t="s">
        <v>3074</v>
      </c>
      <c r="R156" t="s">
        <v>3391</v>
      </c>
      <c r="S156" t="s">
        <v>3721</v>
      </c>
      <c r="T156">
        <v>68</v>
      </c>
      <c r="U156">
        <v>55</v>
      </c>
      <c r="W156" t="s">
        <v>7</v>
      </c>
      <c r="X156">
        <v>1</v>
      </c>
      <c r="Y156">
        <f t="shared" si="38"/>
        <v>13</v>
      </c>
      <c r="Z156">
        <f t="shared" ca="1" si="39"/>
        <v>6.2500000000000009</v>
      </c>
      <c r="AA156">
        <f t="shared" ca="1" si="40"/>
        <v>6.7499999999999991</v>
      </c>
      <c r="AB156">
        <f t="shared" ca="1" si="41"/>
        <v>-6.7499999999999991</v>
      </c>
      <c r="AC156" s="2">
        <v>6.75</v>
      </c>
      <c r="AD156" s="7">
        <f>VLOOKUP(P156,Weights!$A:$B,2,0)*AC156</f>
        <v>6.75</v>
      </c>
      <c r="AE156">
        <f t="shared" ca="1" si="42"/>
        <v>45.562499999999986</v>
      </c>
      <c r="AF156" t="str">
        <f t="shared" si="43"/>
        <v>Air Force</v>
      </c>
      <c r="AG156" t="str">
        <f t="shared" ca="1" si="44"/>
        <v>Air Force</v>
      </c>
    </row>
    <row r="157" spans="1:33" x14ac:dyDescent="0.25">
      <c r="A157" t="s">
        <v>3354</v>
      </c>
      <c r="B157" s="9">
        <f t="shared" ca="1" si="30"/>
        <v>0.42933238909090921</v>
      </c>
      <c r="C157" s="2">
        <v>0.52024148000000003</v>
      </c>
      <c r="D157">
        <f t="shared" si="31"/>
        <v>153</v>
      </c>
      <c r="E157" s="9">
        <f t="shared" si="32"/>
        <v>23</v>
      </c>
      <c r="F157" s="9">
        <f t="shared" ca="1" si="33"/>
        <v>26</v>
      </c>
      <c r="G157" s="9">
        <f t="shared" si="34"/>
        <v>34</v>
      </c>
      <c r="H157" s="9">
        <f t="shared" si="35"/>
        <v>0.67647058823529416</v>
      </c>
      <c r="I157" s="9">
        <f t="shared" ca="1" si="36"/>
        <v>0.78787878787878785</v>
      </c>
      <c r="J157" s="9">
        <f t="shared" ca="1" si="37"/>
        <v>-9.0909090909090828E-2</v>
      </c>
      <c r="O157" t="s">
        <v>3093</v>
      </c>
      <c r="P157" s="6">
        <v>41958</v>
      </c>
      <c r="Q157" t="s">
        <v>3073</v>
      </c>
      <c r="R157" t="s">
        <v>3351</v>
      </c>
      <c r="S157" t="s">
        <v>3721</v>
      </c>
      <c r="T157">
        <v>92</v>
      </c>
      <c r="U157">
        <v>86</v>
      </c>
      <c r="W157" t="s">
        <v>188</v>
      </c>
      <c r="X157">
        <v>1</v>
      </c>
      <c r="Y157">
        <f t="shared" si="38"/>
        <v>6</v>
      </c>
      <c r="Z157">
        <f t="shared" ca="1" si="39"/>
        <v>6</v>
      </c>
      <c r="AA157">
        <f t="shared" ca="1" si="40"/>
        <v>0</v>
      </c>
      <c r="AB157">
        <f t="shared" ca="1" si="41"/>
        <v>0</v>
      </c>
      <c r="AC157" s="2">
        <v>0</v>
      </c>
      <c r="AD157" s="7">
        <f>VLOOKUP(P157,Weights!$A:$B,2,0)*AC157</f>
        <v>0</v>
      </c>
      <c r="AE157">
        <f t="shared" ca="1" si="42"/>
        <v>0</v>
      </c>
      <c r="AF157" t="str">
        <f t="shared" si="43"/>
        <v>Army</v>
      </c>
      <c r="AG157" t="str">
        <f t="shared" ca="1" si="44"/>
        <v>Army</v>
      </c>
    </row>
    <row r="158" spans="1:33" x14ac:dyDescent="0.25">
      <c r="A158" t="s">
        <v>3234</v>
      </c>
      <c r="B158" s="9">
        <f t="shared" ca="1" si="30"/>
        <v>0.39524147999999998</v>
      </c>
      <c r="C158" s="2">
        <v>0.39524147999999998</v>
      </c>
      <c r="D158">
        <f t="shared" si="31"/>
        <v>156</v>
      </c>
      <c r="E158" s="9">
        <f t="shared" si="32"/>
        <v>21</v>
      </c>
      <c r="F158" s="9">
        <f t="shared" ca="1" si="33"/>
        <v>21</v>
      </c>
      <c r="G158" s="9">
        <f t="shared" si="34"/>
        <v>31</v>
      </c>
      <c r="H158" s="9">
        <f t="shared" si="35"/>
        <v>0.67741935483870963</v>
      </c>
      <c r="I158" s="9">
        <f t="shared" ca="1" si="36"/>
        <v>0.67741935483870963</v>
      </c>
      <c r="J158" s="9">
        <f t="shared" ca="1" si="37"/>
        <v>0</v>
      </c>
      <c r="O158" t="s">
        <v>3219</v>
      </c>
      <c r="P158" s="6">
        <v>41958</v>
      </c>
      <c r="Q158" t="s">
        <v>3073</v>
      </c>
      <c r="R158" t="s">
        <v>3718</v>
      </c>
      <c r="S158" t="s">
        <v>3721</v>
      </c>
      <c r="T158">
        <v>91</v>
      </c>
      <c r="U158">
        <v>69</v>
      </c>
      <c r="W158" t="s">
        <v>115</v>
      </c>
      <c r="X158">
        <v>1</v>
      </c>
      <c r="Y158">
        <f t="shared" si="38"/>
        <v>22</v>
      </c>
      <c r="Z158">
        <f t="shared" ca="1" si="39"/>
        <v>20.125</v>
      </c>
      <c r="AA158">
        <f t="shared" ca="1" si="40"/>
        <v>1.875</v>
      </c>
      <c r="AB158">
        <f t="shared" ca="1" si="41"/>
        <v>-1.875</v>
      </c>
      <c r="AC158" s="2">
        <v>1.875</v>
      </c>
      <c r="AD158" s="7">
        <f>VLOOKUP(P158,Weights!$A:$B,2,0)*AC158</f>
        <v>1.875</v>
      </c>
      <c r="AE158">
        <f t="shared" ca="1" si="42"/>
        <v>3.515625</v>
      </c>
      <c r="AF158" t="str">
        <f t="shared" si="43"/>
        <v>Bethune-Cookman</v>
      </c>
      <c r="AG158" t="str">
        <f t="shared" ca="1" si="44"/>
        <v>Bethune-Cookman</v>
      </c>
    </row>
    <row r="159" spans="1:33" x14ac:dyDescent="0.25">
      <c r="A159" t="s">
        <v>3333</v>
      </c>
      <c r="B159" s="9">
        <f t="shared" ca="1" si="30"/>
        <v>0.33920699724137932</v>
      </c>
      <c r="C159" s="2">
        <v>0.27024147999999998</v>
      </c>
      <c r="D159">
        <f t="shared" si="31"/>
        <v>158</v>
      </c>
      <c r="E159" s="9">
        <f t="shared" si="32"/>
        <v>13</v>
      </c>
      <c r="F159" s="9">
        <f t="shared" ca="1" si="33"/>
        <v>11</v>
      </c>
      <c r="G159" s="9">
        <f t="shared" si="34"/>
        <v>29</v>
      </c>
      <c r="H159" s="9">
        <f t="shared" si="35"/>
        <v>0.44827586206896552</v>
      </c>
      <c r="I159" s="9">
        <f t="shared" ca="1" si="36"/>
        <v>0.37931034482758619</v>
      </c>
      <c r="J159" s="9">
        <f t="shared" ca="1" si="37"/>
        <v>6.8965517241379337E-2</v>
      </c>
      <c r="O159" t="s">
        <v>3101</v>
      </c>
      <c r="P159" s="6">
        <v>41958</v>
      </c>
      <c r="Q159" t="s">
        <v>3073</v>
      </c>
      <c r="R159" t="s">
        <v>3088</v>
      </c>
      <c r="S159" t="s">
        <v>3721</v>
      </c>
      <c r="T159">
        <v>99</v>
      </c>
      <c r="U159">
        <v>57</v>
      </c>
      <c r="W159" t="s">
        <v>115</v>
      </c>
      <c r="X159">
        <v>1</v>
      </c>
      <c r="Y159">
        <f t="shared" si="38"/>
        <v>42</v>
      </c>
      <c r="Z159">
        <f t="shared" ca="1" si="39"/>
        <v>34.75</v>
      </c>
      <c r="AA159">
        <f t="shared" ca="1" si="40"/>
        <v>7.25</v>
      </c>
      <c r="AB159">
        <f t="shared" ca="1" si="41"/>
        <v>-7.25</v>
      </c>
      <c r="AC159" s="2">
        <v>7.25</v>
      </c>
      <c r="AD159" s="7">
        <f>VLOOKUP(P159,Weights!$A:$B,2,0)*AC159</f>
        <v>7.25</v>
      </c>
      <c r="AE159">
        <f t="shared" ca="1" si="42"/>
        <v>52.5625</v>
      </c>
      <c r="AF159" t="str">
        <f t="shared" si="43"/>
        <v>Butler</v>
      </c>
      <c r="AG159" t="str">
        <f t="shared" ca="1" si="44"/>
        <v>Butler</v>
      </c>
    </row>
    <row r="160" spans="1:33" x14ac:dyDescent="0.25">
      <c r="A160" t="s">
        <v>3110</v>
      </c>
      <c r="B160" s="9">
        <f t="shared" ca="1" si="30"/>
        <v>0.33274148000000003</v>
      </c>
      <c r="C160" s="2">
        <v>0.14524148000000001</v>
      </c>
      <c r="D160">
        <f t="shared" si="31"/>
        <v>161</v>
      </c>
      <c r="E160" s="9">
        <f t="shared" si="32"/>
        <v>20</v>
      </c>
      <c r="F160" s="9">
        <f t="shared" ca="1" si="33"/>
        <v>13</v>
      </c>
      <c r="G160" s="9">
        <f t="shared" si="34"/>
        <v>33</v>
      </c>
      <c r="H160" s="9">
        <f t="shared" si="35"/>
        <v>0.60606060606060608</v>
      </c>
      <c r="I160" s="9">
        <f t="shared" ca="1" si="36"/>
        <v>0.40625</v>
      </c>
      <c r="J160" s="9">
        <f t="shared" ca="1" si="37"/>
        <v>0.1875</v>
      </c>
      <c r="O160" t="s">
        <v>3115</v>
      </c>
      <c r="P160" s="6">
        <v>41958</v>
      </c>
      <c r="Q160" t="s">
        <v>3073</v>
      </c>
      <c r="R160" t="s">
        <v>3087</v>
      </c>
      <c r="S160" t="s">
        <v>3721</v>
      </c>
      <c r="T160">
        <v>64</v>
      </c>
      <c r="U160">
        <v>60</v>
      </c>
      <c r="W160" t="s">
        <v>115</v>
      </c>
      <c r="X160">
        <v>1</v>
      </c>
      <c r="Y160">
        <f t="shared" si="38"/>
        <v>4</v>
      </c>
      <c r="Z160">
        <f t="shared" ca="1" si="39"/>
        <v>2.625</v>
      </c>
      <c r="AA160">
        <f t="shared" ca="1" si="40"/>
        <v>1.375</v>
      </c>
      <c r="AB160">
        <f t="shared" ca="1" si="41"/>
        <v>-1.375</v>
      </c>
      <c r="AC160" s="2">
        <v>1.375</v>
      </c>
      <c r="AD160" s="7">
        <f>VLOOKUP(P160,Weights!$A:$B,2,0)*AC160</f>
        <v>1.375</v>
      </c>
      <c r="AE160">
        <f t="shared" ca="1" si="42"/>
        <v>1.890625</v>
      </c>
      <c r="AF160" t="str">
        <f t="shared" si="43"/>
        <v>Canisius</v>
      </c>
      <c r="AG160" t="str">
        <f t="shared" ca="1" si="44"/>
        <v>Canisius</v>
      </c>
    </row>
    <row r="161" spans="1:33" x14ac:dyDescent="0.25">
      <c r="A161" t="s">
        <v>3369</v>
      </c>
      <c r="B161" s="9">
        <f t="shared" ca="1" si="30"/>
        <v>0.27024147999999998</v>
      </c>
      <c r="C161" s="2">
        <v>0.27024147999999998</v>
      </c>
      <c r="D161">
        <f t="shared" si="31"/>
        <v>158</v>
      </c>
      <c r="E161" s="9">
        <f t="shared" si="32"/>
        <v>16</v>
      </c>
      <c r="F161" s="9">
        <f t="shared" ca="1" si="33"/>
        <v>16</v>
      </c>
      <c r="G161" s="9">
        <f t="shared" si="34"/>
        <v>31</v>
      </c>
      <c r="H161" s="9">
        <f t="shared" si="35"/>
        <v>0.5161290322580645</v>
      </c>
      <c r="I161" s="9">
        <f t="shared" ca="1" si="36"/>
        <v>0.5161290322580645</v>
      </c>
      <c r="J161" s="9">
        <f t="shared" ca="1" si="37"/>
        <v>0</v>
      </c>
      <c r="O161" t="s">
        <v>3279</v>
      </c>
      <c r="P161" s="6">
        <v>41958</v>
      </c>
      <c r="Q161" t="s">
        <v>3073</v>
      </c>
      <c r="R161" t="s">
        <v>3163</v>
      </c>
      <c r="S161" t="s">
        <v>3721</v>
      </c>
      <c r="T161">
        <v>83</v>
      </c>
      <c r="U161">
        <v>66</v>
      </c>
      <c r="W161" t="s">
        <v>115</v>
      </c>
      <c r="X161">
        <v>1</v>
      </c>
      <c r="Y161">
        <f t="shared" si="38"/>
        <v>17</v>
      </c>
      <c r="Z161">
        <f t="shared" ca="1" si="39"/>
        <v>12.00000002</v>
      </c>
      <c r="AA161">
        <f t="shared" ca="1" si="40"/>
        <v>4.9999999800000001</v>
      </c>
      <c r="AB161">
        <f t="shared" ca="1" si="41"/>
        <v>-4.9999999800000001</v>
      </c>
      <c r="AC161" s="2">
        <v>5</v>
      </c>
      <c r="AD161" s="7">
        <f>VLOOKUP(P161,Weights!$A:$B,2,0)*AC161</f>
        <v>5</v>
      </c>
      <c r="AE161">
        <f t="shared" ca="1" si="42"/>
        <v>24.999999800000001</v>
      </c>
      <c r="AF161" t="str">
        <f t="shared" si="43"/>
        <v>Colorado St</v>
      </c>
      <c r="AG161" t="str">
        <f t="shared" ca="1" si="44"/>
        <v>Colorado St</v>
      </c>
    </row>
    <row r="162" spans="1:33" x14ac:dyDescent="0.25">
      <c r="A162" t="s">
        <v>3154</v>
      </c>
      <c r="B162" s="9">
        <f t="shared" ca="1" si="30"/>
        <v>0.2399384496969697</v>
      </c>
      <c r="C162" s="2">
        <v>0.27024147999999998</v>
      </c>
      <c r="D162">
        <f t="shared" si="31"/>
        <v>158</v>
      </c>
      <c r="E162" s="9">
        <f t="shared" si="32"/>
        <v>19</v>
      </c>
      <c r="F162" s="9">
        <f t="shared" ca="1" si="33"/>
        <v>20</v>
      </c>
      <c r="G162" s="9">
        <f t="shared" si="34"/>
        <v>34</v>
      </c>
      <c r="H162" s="9">
        <f t="shared" si="35"/>
        <v>0.55882352941176472</v>
      </c>
      <c r="I162" s="9">
        <f t="shared" ca="1" si="36"/>
        <v>0.60606060606060608</v>
      </c>
      <c r="J162" s="9">
        <f t="shared" ca="1" si="37"/>
        <v>-3.0303030303030276E-2</v>
      </c>
      <c r="O162" t="s">
        <v>3172</v>
      </c>
      <c r="P162" s="6">
        <v>41958</v>
      </c>
      <c r="Q162" t="s">
        <v>3073</v>
      </c>
      <c r="R162" t="s">
        <v>3718</v>
      </c>
      <c r="S162" t="s">
        <v>3721</v>
      </c>
      <c r="T162">
        <v>102</v>
      </c>
      <c r="U162">
        <v>66</v>
      </c>
      <c r="W162" t="s">
        <v>115</v>
      </c>
      <c r="X162">
        <v>1</v>
      </c>
      <c r="Y162">
        <f t="shared" si="38"/>
        <v>36</v>
      </c>
      <c r="Z162">
        <f t="shared" ca="1" si="39"/>
        <v>45.125</v>
      </c>
      <c r="AA162">
        <f t="shared" ca="1" si="40"/>
        <v>-9.125</v>
      </c>
      <c r="AB162">
        <f t="shared" ca="1" si="41"/>
        <v>9.125</v>
      </c>
      <c r="AC162" s="2">
        <v>9.125</v>
      </c>
      <c r="AD162" s="7">
        <f>VLOOKUP(P162,Weights!$A:$B,2,0)*AC162</f>
        <v>9.125</v>
      </c>
      <c r="AE162">
        <f t="shared" ca="1" si="42"/>
        <v>83.265625</v>
      </c>
      <c r="AF162" t="str">
        <f t="shared" si="43"/>
        <v>Davidson</v>
      </c>
      <c r="AG162" t="str">
        <f t="shared" ca="1" si="44"/>
        <v>Davidson</v>
      </c>
    </row>
    <row r="163" spans="1:33" x14ac:dyDescent="0.25">
      <c r="A163" t="s">
        <v>3315</v>
      </c>
      <c r="B163" s="9">
        <f t="shared" ca="1" si="30"/>
        <v>0.11115056790909095</v>
      </c>
      <c r="C163" s="2">
        <v>2.0241477000000001E-2</v>
      </c>
      <c r="D163">
        <f t="shared" si="31"/>
        <v>163</v>
      </c>
      <c r="E163" s="9">
        <f t="shared" si="32"/>
        <v>20</v>
      </c>
      <c r="F163" s="9">
        <f t="shared" ca="1" si="33"/>
        <v>17</v>
      </c>
      <c r="G163" s="9">
        <f t="shared" si="34"/>
        <v>33</v>
      </c>
      <c r="H163" s="9">
        <f t="shared" si="35"/>
        <v>0.60606060606060608</v>
      </c>
      <c r="I163" s="9">
        <f t="shared" ca="1" si="36"/>
        <v>0.51515151515151514</v>
      </c>
      <c r="J163" s="9">
        <f t="shared" ca="1" si="37"/>
        <v>9.0909090909090939E-2</v>
      </c>
      <c r="O163" t="s">
        <v>3288</v>
      </c>
      <c r="P163" s="6">
        <v>41958</v>
      </c>
      <c r="Q163" t="s">
        <v>3073</v>
      </c>
      <c r="R163" t="s">
        <v>3367</v>
      </c>
      <c r="S163" t="s">
        <v>3720</v>
      </c>
      <c r="T163">
        <v>77</v>
      </c>
      <c r="U163">
        <v>58</v>
      </c>
      <c r="W163" t="s">
        <v>6</v>
      </c>
      <c r="X163">
        <v>1</v>
      </c>
      <c r="Y163">
        <f t="shared" si="38"/>
        <v>-19</v>
      </c>
      <c r="Z163">
        <f t="shared" ca="1" si="39"/>
        <v>-7.875</v>
      </c>
      <c r="AA163">
        <f t="shared" ca="1" si="40"/>
        <v>-11.125</v>
      </c>
      <c r="AB163">
        <f t="shared" ca="1" si="41"/>
        <v>11.125</v>
      </c>
      <c r="AC163" s="2">
        <v>11.125</v>
      </c>
      <c r="AD163" s="7">
        <f>VLOOKUP(P163,Weights!$A:$B,2,0)*AC163</f>
        <v>11.125</v>
      </c>
      <c r="AE163">
        <f t="shared" ca="1" si="42"/>
        <v>123.765625</v>
      </c>
      <c r="AF163" t="str">
        <f t="shared" si="43"/>
        <v>Bowling Green</v>
      </c>
      <c r="AG163" t="str">
        <f t="shared" ca="1" si="44"/>
        <v>Bowling Green</v>
      </c>
    </row>
    <row r="164" spans="1:33" x14ac:dyDescent="0.25">
      <c r="A164" t="s">
        <v>3130</v>
      </c>
      <c r="B164" s="9">
        <f t="shared" ca="1" si="30"/>
        <v>-3.8091853333333286E-2</v>
      </c>
      <c r="C164" s="2">
        <v>-0.10475851999999999</v>
      </c>
      <c r="D164">
        <f t="shared" si="31"/>
        <v>164</v>
      </c>
      <c r="E164" s="9">
        <f t="shared" si="32"/>
        <v>13</v>
      </c>
      <c r="F164" s="9">
        <f t="shared" ca="1" si="33"/>
        <v>11</v>
      </c>
      <c r="G164" s="9">
        <f t="shared" si="34"/>
        <v>30</v>
      </c>
      <c r="H164" s="9">
        <f t="shared" si="35"/>
        <v>0.43333333333333335</v>
      </c>
      <c r="I164" s="9">
        <f t="shared" ca="1" si="36"/>
        <v>0.36666666666666664</v>
      </c>
      <c r="J164" s="9">
        <f t="shared" ca="1" si="37"/>
        <v>6.6666666666666707E-2</v>
      </c>
      <c r="O164" t="s">
        <v>3704</v>
      </c>
      <c r="P164" s="6">
        <v>41958</v>
      </c>
      <c r="Q164" t="s">
        <v>3073</v>
      </c>
      <c r="R164" t="s">
        <v>3382</v>
      </c>
      <c r="S164" t="s">
        <v>3721</v>
      </c>
      <c r="T164">
        <v>109</v>
      </c>
      <c r="U164">
        <v>59</v>
      </c>
      <c r="W164" t="s">
        <v>188</v>
      </c>
      <c r="X164">
        <v>1</v>
      </c>
      <c r="Y164">
        <f t="shared" si="38"/>
        <v>50</v>
      </c>
      <c r="Z164">
        <f t="shared" ca="1" si="39"/>
        <v>36.374999500000001</v>
      </c>
      <c r="AA164">
        <f t="shared" ca="1" si="40"/>
        <v>13.625000499999999</v>
      </c>
      <c r="AB164">
        <f t="shared" ca="1" si="41"/>
        <v>-13.625000499999999</v>
      </c>
      <c r="AC164" s="2">
        <v>13.625</v>
      </c>
      <c r="AD164" s="7">
        <f>VLOOKUP(P164,Weights!$A:$B,2,0)*AC164</f>
        <v>13.625</v>
      </c>
      <c r="AE164">
        <f t="shared" ca="1" si="42"/>
        <v>185.64063862500021</v>
      </c>
      <c r="AF164" t="str">
        <f t="shared" si="43"/>
        <v>Duke</v>
      </c>
      <c r="AG164" t="str">
        <f t="shared" ca="1" si="44"/>
        <v>Duke</v>
      </c>
    </row>
    <row r="165" spans="1:33" x14ac:dyDescent="0.25">
      <c r="A165" t="s">
        <v>3076</v>
      </c>
      <c r="B165" s="9">
        <f t="shared" ca="1" si="30"/>
        <v>-9.7182762424242425E-2</v>
      </c>
      <c r="C165" s="2">
        <v>0.14524148000000001</v>
      </c>
      <c r="D165">
        <f t="shared" si="31"/>
        <v>161</v>
      </c>
      <c r="E165" s="9">
        <f t="shared" si="32"/>
        <v>16</v>
      </c>
      <c r="F165" s="9">
        <f t="shared" ca="1" si="33"/>
        <v>24</v>
      </c>
      <c r="G165" s="9">
        <f t="shared" si="34"/>
        <v>33</v>
      </c>
      <c r="H165" s="9">
        <f t="shared" si="35"/>
        <v>0.48484848484848486</v>
      </c>
      <c r="I165" s="9">
        <f t="shared" ca="1" si="36"/>
        <v>0.72727272727272729</v>
      </c>
      <c r="J165" s="9">
        <f t="shared" ca="1" si="37"/>
        <v>-0.24242424242424243</v>
      </c>
      <c r="O165" t="s">
        <v>3120</v>
      </c>
      <c r="P165" s="6">
        <v>41958</v>
      </c>
      <c r="Q165" t="s">
        <v>3073</v>
      </c>
      <c r="R165" t="s">
        <v>3718</v>
      </c>
      <c r="S165" t="s">
        <v>3721</v>
      </c>
      <c r="T165">
        <v>91</v>
      </c>
      <c r="U165">
        <v>51</v>
      </c>
      <c r="W165" t="s">
        <v>115</v>
      </c>
      <c r="X165">
        <v>1</v>
      </c>
      <c r="Y165">
        <f t="shared" si="38"/>
        <v>40</v>
      </c>
      <c r="Z165">
        <f t="shared" ca="1" si="39"/>
        <v>31.500000480000001</v>
      </c>
      <c r="AA165">
        <f t="shared" ca="1" si="40"/>
        <v>8.4999995199999994</v>
      </c>
      <c r="AB165">
        <f t="shared" ca="1" si="41"/>
        <v>-8.4999995199999994</v>
      </c>
      <c r="AC165" s="2">
        <v>8.5</v>
      </c>
      <c r="AD165" s="7">
        <f>VLOOKUP(P165,Weights!$A:$B,2,0)*AC165</f>
        <v>8.5</v>
      </c>
      <c r="AE165">
        <f t="shared" ca="1" si="42"/>
        <v>72.24999184000022</v>
      </c>
      <c r="AF165" t="str">
        <f t="shared" si="43"/>
        <v>Duquesne</v>
      </c>
      <c r="AG165" t="str">
        <f t="shared" ca="1" si="44"/>
        <v>Duquesne</v>
      </c>
    </row>
    <row r="166" spans="1:33" x14ac:dyDescent="0.25">
      <c r="A166" t="s">
        <v>3384</v>
      </c>
      <c r="B166" s="9">
        <f t="shared" ca="1" si="30"/>
        <v>-0.19850851999999999</v>
      </c>
      <c r="C166" s="2">
        <v>-0.22975851999999999</v>
      </c>
      <c r="D166">
        <f t="shared" si="31"/>
        <v>165</v>
      </c>
      <c r="E166" s="9">
        <f t="shared" si="32"/>
        <v>18</v>
      </c>
      <c r="F166" s="9">
        <f t="shared" ca="1" si="33"/>
        <v>17</v>
      </c>
      <c r="G166" s="9">
        <f t="shared" si="34"/>
        <v>32</v>
      </c>
      <c r="H166" s="9">
        <f t="shared" si="35"/>
        <v>0.5625</v>
      </c>
      <c r="I166" s="9">
        <f t="shared" ca="1" si="36"/>
        <v>0.53125</v>
      </c>
      <c r="J166" s="9">
        <f t="shared" ca="1" si="37"/>
        <v>3.125E-2</v>
      </c>
      <c r="O166" t="s">
        <v>3378</v>
      </c>
      <c r="P166" s="6">
        <v>41958</v>
      </c>
      <c r="Q166" t="s">
        <v>3073</v>
      </c>
      <c r="R166" t="s">
        <v>3718</v>
      </c>
      <c r="S166" t="s">
        <v>3721</v>
      </c>
      <c r="T166">
        <v>116</v>
      </c>
      <c r="U166">
        <v>45</v>
      </c>
      <c r="W166" t="s">
        <v>115</v>
      </c>
      <c r="X166">
        <v>1</v>
      </c>
      <c r="Y166">
        <f t="shared" si="38"/>
        <v>71</v>
      </c>
      <c r="Z166">
        <f t="shared" ca="1" si="39"/>
        <v>34.125000499999999</v>
      </c>
      <c r="AA166">
        <f t="shared" ca="1" si="40"/>
        <v>36.874999500000001</v>
      </c>
      <c r="AB166">
        <f t="shared" ca="1" si="41"/>
        <v>-36.874999500000001</v>
      </c>
      <c r="AC166" s="2">
        <v>36.875</v>
      </c>
      <c r="AD166" s="7">
        <f>VLOOKUP(P166,Weights!$A:$B,2,0)*AC166</f>
        <v>36.875</v>
      </c>
      <c r="AE166">
        <f t="shared" ca="1" si="42"/>
        <v>1359.7655881250002</v>
      </c>
      <c r="AF166" t="str">
        <f t="shared" si="43"/>
        <v>Evansville</v>
      </c>
      <c r="AG166" t="str">
        <f t="shared" ca="1" si="44"/>
        <v>Evansville</v>
      </c>
    </row>
    <row r="167" spans="1:33" x14ac:dyDescent="0.25">
      <c r="A167" t="s">
        <v>3120</v>
      </c>
      <c r="B167" s="9">
        <f t="shared" ca="1" si="30"/>
        <v>-0.41927464903225808</v>
      </c>
      <c r="C167" s="2">
        <v>-0.35475852000000002</v>
      </c>
      <c r="D167">
        <f t="shared" si="31"/>
        <v>166</v>
      </c>
      <c r="E167" s="9">
        <f t="shared" si="32"/>
        <v>11</v>
      </c>
      <c r="F167" s="9">
        <f t="shared" ca="1" si="33"/>
        <v>14</v>
      </c>
      <c r="G167" s="9">
        <f t="shared" si="34"/>
        <v>30</v>
      </c>
      <c r="H167" s="9">
        <f t="shared" si="35"/>
        <v>0.36666666666666664</v>
      </c>
      <c r="I167" s="9">
        <f t="shared" ca="1" si="36"/>
        <v>0.45161290322580644</v>
      </c>
      <c r="J167" s="9">
        <f t="shared" ca="1" si="37"/>
        <v>-6.4516129032258063E-2</v>
      </c>
      <c r="O167" t="s">
        <v>3221</v>
      </c>
      <c r="P167" s="6">
        <v>41958</v>
      </c>
      <c r="Q167" t="s">
        <v>3073</v>
      </c>
      <c r="R167" t="s">
        <v>3718</v>
      </c>
      <c r="S167" t="s">
        <v>3721</v>
      </c>
      <c r="T167">
        <v>63</v>
      </c>
      <c r="U167">
        <v>51</v>
      </c>
      <c r="W167" t="s">
        <v>115</v>
      </c>
      <c r="X167">
        <v>1</v>
      </c>
      <c r="Y167">
        <f t="shared" si="38"/>
        <v>12</v>
      </c>
      <c r="Z167">
        <f t="shared" ca="1" si="39"/>
        <v>30.250000500000002</v>
      </c>
      <c r="AA167">
        <f t="shared" ca="1" si="40"/>
        <v>-18.250000500000002</v>
      </c>
      <c r="AB167">
        <f t="shared" ca="1" si="41"/>
        <v>18.250000500000002</v>
      </c>
      <c r="AC167" s="2">
        <v>18.25</v>
      </c>
      <c r="AD167" s="7">
        <f>VLOOKUP(P167,Weights!$A:$B,2,0)*AC167</f>
        <v>18.25</v>
      </c>
      <c r="AE167">
        <f t="shared" ca="1" si="42"/>
        <v>333.06251825000032</v>
      </c>
      <c r="AF167" t="str">
        <f t="shared" si="43"/>
        <v>Florida Gulf Coast</v>
      </c>
      <c r="AG167" t="str">
        <f t="shared" ca="1" si="44"/>
        <v>Florida Gulf Coast</v>
      </c>
    </row>
    <row r="168" spans="1:33" x14ac:dyDescent="0.25">
      <c r="A168" t="s">
        <v>3271</v>
      </c>
      <c r="B168" s="9">
        <f t="shared" ca="1" si="30"/>
        <v>-0.52286196827586207</v>
      </c>
      <c r="C168" s="2">
        <v>-0.72975851999999997</v>
      </c>
      <c r="D168">
        <f t="shared" si="31"/>
        <v>171</v>
      </c>
      <c r="E168" s="9">
        <f t="shared" si="32"/>
        <v>13</v>
      </c>
      <c r="F168" s="9">
        <f t="shared" ca="1" si="33"/>
        <v>7</v>
      </c>
      <c r="G168" s="9">
        <f t="shared" si="34"/>
        <v>30</v>
      </c>
      <c r="H168" s="9">
        <f t="shared" si="35"/>
        <v>0.43333333333333335</v>
      </c>
      <c r="I168" s="9">
        <f t="shared" ca="1" si="36"/>
        <v>0.2413793103448276</v>
      </c>
      <c r="J168" s="9">
        <f t="shared" ca="1" si="37"/>
        <v>0.20689655172413793</v>
      </c>
      <c r="O168" t="s">
        <v>3161</v>
      </c>
      <c r="P168" s="6">
        <v>41958</v>
      </c>
      <c r="Q168" t="s">
        <v>3073</v>
      </c>
      <c r="R168" t="s">
        <v>3384</v>
      </c>
      <c r="S168" t="s">
        <v>3721</v>
      </c>
      <c r="T168">
        <v>81</v>
      </c>
      <c r="U168">
        <v>66</v>
      </c>
      <c r="W168" t="s">
        <v>115</v>
      </c>
      <c r="X168">
        <v>1</v>
      </c>
      <c r="Y168">
        <f t="shared" si="38"/>
        <v>15</v>
      </c>
      <c r="Z168">
        <f t="shared" ca="1" si="39"/>
        <v>10.500000020000002</v>
      </c>
      <c r="AA168">
        <f t="shared" ca="1" si="40"/>
        <v>4.4999999799999983</v>
      </c>
      <c r="AB168">
        <f t="shared" ca="1" si="41"/>
        <v>-4.4999999799999983</v>
      </c>
      <c r="AC168" s="2">
        <v>4.5</v>
      </c>
      <c r="AD168" s="7">
        <f>VLOOKUP(P168,Weights!$A:$B,2,0)*AC168</f>
        <v>4.5</v>
      </c>
      <c r="AE168">
        <f t="shared" ca="1" si="42"/>
        <v>20.249999819999985</v>
      </c>
      <c r="AF168" t="str">
        <f t="shared" si="43"/>
        <v>Florida St</v>
      </c>
      <c r="AG168" t="str">
        <f t="shared" ca="1" si="44"/>
        <v>Florida St</v>
      </c>
    </row>
    <row r="169" spans="1:33" x14ac:dyDescent="0.25">
      <c r="A169" t="s">
        <v>3163</v>
      </c>
      <c r="B169" s="9">
        <f t="shared" ca="1" si="30"/>
        <v>-0.54427464903225808</v>
      </c>
      <c r="C169" s="2">
        <v>-0.47975852000000002</v>
      </c>
      <c r="D169">
        <f t="shared" si="31"/>
        <v>167</v>
      </c>
      <c r="E169" s="9">
        <f t="shared" si="32"/>
        <v>20</v>
      </c>
      <c r="F169" s="9">
        <f t="shared" ca="1" si="33"/>
        <v>22</v>
      </c>
      <c r="G169" s="9">
        <f t="shared" si="34"/>
        <v>31</v>
      </c>
      <c r="H169" s="9">
        <f t="shared" si="35"/>
        <v>0.64516129032258063</v>
      </c>
      <c r="I169" s="9">
        <f t="shared" ca="1" si="36"/>
        <v>0.70967741935483875</v>
      </c>
      <c r="J169" s="9">
        <f t="shared" ca="1" si="37"/>
        <v>-6.4516129032258118E-2</v>
      </c>
      <c r="O169" t="s">
        <v>3249</v>
      </c>
      <c r="P169" s="6">
        <v>41958</v>
      </c>
      <c r="Q169" t="s">
        <v>3073</v>
      </c>
      <c r="R169" t="s">
        <v>3354</v>
      </c>
      <c r="S169" t="s">
        <v>3721</v>
      </c>
      <c r="T169">
        <v>83</v>
      </c>
      <c r="U169">
        <v>62</v>
      </c>
      <c r="W169" t="s">
        <v>115</v>
      </c>
      <c r="X169">
        <v>1</v>
      </c>
      <c r="Y169">
        <f t="shared" si="38"/>
        <v>21</v>
      </c>
      <c r="Z169">
        <f t="shared" ca="1" si="39"/>
        <v>15.249999520000001</v>
      </c>
      <c r="AA169">
        <f t="shared" ca="1" si="40"/>
        <v>5.7500004799999989</v>
      </c>
      <c r="AB169">
        <f t="shared" ca="1" si="41"/>
        <v>-5.7500004799999989</v>
      </c>
      <c r="AC169" s="2">
        <v>5.75</v>
      </c>
      <c r="AD169" s="7">
        <f>VLOOKUP(P169,Weights!$A:$B,2,0)*AC169</f>
        <v>5.75</v>
      </c>
      <c r="AE169">
        <f t="shared" ca="1" si="42"/>
        <v>33.062505520000215</v>
      </c>
      <c r="AF169" t="str">
        <f t="shared" si="43"/>
        <v>Georgetown</v>
      </c>
      <c r="AG169" t="str">
        <f t="shared" ca="1" si="44"/>
        <v>Georgetown</v>
      </c>
    </row>
    <row r="170" spans="1:33" x14ac:dyDescent="0.25">
      <c r="A170" t="s">
        <v>3083</v>
      </c>
      <c r="B170" s="9">
        <f t="shared" ca="1" si="30"/>
        <v>-0.54642518666666673</v>
      </c>
      <c r="C170" s="2">
        <v>-0.47975852000000002</v>
      </c>
      <c r="D170">
        <f t="shared" si="31"/>
        <v>167</v>
      </c>
      <c r="E170" s="9">
        <f t="shared" si="32"/>
        <v>19</v>
      </c>
      <c r="F170" s="9">
        <f t="shared" ca="1" si="33"/>
        <v>21</v>
      </c>
      <c r="G170" s="9">
        <f t="shared" si="34"/>
        <v>30</v>
      </c>
      <c r="H170" s="9">
        <f t="shared" si="35"/>
        <v>0.6333333333333333</v>
      </c>
      <c r="I170" s="9">
        <f t="shared" ca="1" si="36"/>
        <v>0.7</v>
      </c>
      <c r="J170" s="9">
        <f t="shared" ca="1" si="37"/>
        <v>-6.6666666666666652E-2</v>
      </c>
      <c r="O170" t="s">
        <v>3371</v>
      </c>
      <c r="P170" s="6">
        <v>41958</v>
      </c>
      <c r="Q170" t="s">
        <v>3073</v>
      </c>
      <c r="R170" t="s">
        <v>3718</v>
      </c>
      <c r="S170" t="s">
        <v>3721</v>
      </c>
      <c r="T170">
        <v>88</v>
      </c>
      <c r="U170">
        <v>57</v>
      </c>
      <c r="W170" t="s">
        <v>115</v>
      </c>
      <c r="X170">
        <v>1</v>
      </c>
      <c r="Y170">
        <f t="shared" si="38"/>
        <v>31</v>
      </c>
      <c r="Z170">
        <f t="shared" ca="1" si="39"/>
        <v>36.125000499999999</v>
      </c>
      <c r="AA170">
        <f t="shared" ca="1" si="40"/>
        <v>-5.1250004999999987</v>
      </c>
      <c r="AB170">
        <f t="shared" ca="1" si="41"/>
        <v>5.1250004999999987</v>
      </c>
      <c r="AC170" s="2">
        <v>5.125</v>
      </c>
      <c r="AD170" s="7">
        <f>VLOOKUP(P170,Weights!$A:$B,2,0)*AC170</f>
        <v>5.125</v>
      </c>
      <c r="AE170">
        <f t="shared" ca="1" si="42"/>
        <v>26.265630125000236</v>
      </c>
      <c r="AF170" t="str">
        <f t="shared" si="43"/>
        <v>Green Bay</v>
      </c>
      <c r="AG170" t="str">
        <f t="shared" ca="1" si="44"/>
        <v>Green Bay</v>
      </c>
    </row>
    <row r="171" spans="1:33" x14ac:dyDescent="0.25">
      <c r="A171" t="s">
        <v>3204</v>
      </c>
      <c r="B171" s="9">
        <f t="shared" ca="1" si="30"/>
        <v>-0.63298432645161284</v>
      </c>
      <c r="C171" s="2">
        <v>-0.72975851999999997</v>
      </c>
      <c r="D171">
        <f t="shared" si="31"/>
        <v>171</v>
      </c>
      <c r="E171" s="9">
        <f t="shared" si="32"/>
        <v>20</v>
      </c>
      <c r="F171" s="9">
        <f t="shared" ca="1" si="33"/>
        <v>16</v>
      </c>
      <c r="G171" s="9">
        <f t="shared" si="34"/>
        <v>32</v>
      </c>
      <c r="H171" s="9">
        <f t="shared" si="35"/>
        <v>0.625</v>
      </c>
      <c r="I171" s="9">
        <f t="shared" ca="1" si="36"/>
        <v>0.5161290322580645</v>
      </c>
      <c r="J171" s="9">
        <f t="shared" ca="1" si="37"/>
        <v>9.6774193548387122E-2</v>
      </c>
      <c r="O171" t="s">
        <v>3208</v>
      </c>
      <c r="P171" s="6">
        <v>41958</v>
      </c>
      <c r="Q171" t="s">
        <v>3073</v>
      </c>
      <c r="R171" t="s">
        <v>3412</v>
      </c>
      <c r="S171" t="s">
        <v>3721</v>
      </c>
      <c r="T171">
        <v>85</v>
      </c>
      <c r="U171">
        <v>57</v>
      </c>
      <c r="W171" t="s">
        <v>115</v>
      </c>
      <c r="X171">
        <v>1</v>
      </c>
      <c r="Y171">
        <f t="shared" si="38"/>
        <v>28</v>
      </c>
      <c r="Z171">
        <f t="shared" ca="1" si="39"/>
        <v>22.375000499999999</v>
      </c>
      <c r="AA171">
        <f t="shared" ca="1" si="40"/>
        <v>5.6249995000000013</v>
      </c>
      <c r="AB171">
        <f t="shared" ca="1" si="41"/>
        <v>-5.6249995000000013</v>
      </c>
      <c r="AC171" s="2">
        <v>5.625</v>
      </c>
      <c r="AD171" s="7">
        <f>VLOOKUP(P171,Weights!$A:$B,2,0)*AC171</f>
        <v>5.625</v>
      </c>
      <c r="AE171">
        <f t="shared" ca="1" si="42"/>
        <v>31.640619375000263</v>
      </c>
      <c r="AF171" t="str">
        <f t="shared" si="43"/>
        <v>Hawaii</v>
      </c>
      <c r="AG171" t="str">
        <f t="shared" ca="1" si="44"/>
        <v>Hawaii</v>
      </c>
    </row>
    <row r="172" spans="1:33" x14ac:dyDescent="0.25">
      <c r="A172" t="s">
        <v>3148</v>
      </c>
      <c r="B172" s="9">
        <f t="shared" ca="1" si="30"/>
        <v>-0.67142518666666662</v>
      </c>
      <c r="C172" s="2">
        <v>-0.60475851999999997</v>
      </c>
      <c r="D172">
        <f t="shared" si="31"/>
        <v>169</v>
      </c>
      <c r="E172" s="9">
        <f t="shared" si="32"/>
        <v>18</v>
      </c>
      <c r="F172" s="9">
        <f t="shared" ca="1" si="33"/>
        <v>20</v>
      </c>
      <c r="G172" s="9">
        <f t="shared" si="34"/>
        <v>31</v>
      </c>
      <c r="H172" s="9">
        <f t="shared" si="35"/>
        <v>0.58064516129032262</v>
      </c>
      <c r="I172" s="9">
        <f t="shared" ca="1" si="36"/>
        <v>0.66666666666666663</v>
      </c>
      <c r="J172" s="9">
        <f t="shared" ca="1" si="37"/>
        <v>-6.6666666666666652E-2</v>
      </c>
      <c r="O172" t="s">
        <v>3302</v>
      </c>
      <c r="P172" s="6">
        <v>41958</v>
      </c>
      <c r="Q172" t="s">
        <v>3074</v>
      </c>
      <c r="R172" t="s">
        <v>3412</v>
      </c>
      <c r="S172" t="s">
        <v>3721</v>
      </c>
      <c r="T172">
        <v>74</v>
      </c>
      <c r="U172">
        <v>62</v>
      </c>
      <c r="W172" t="s">
        <v>188</v>
      </c>
      <c r="X172">
        <v>1</v>
      </c>
      <c r="Y172">
        <f t="shared" si="38"/>
        <v>12</v>
      </c>
      <c r="Z172">
        <f t="shared" ca="1" si="39"/>
        <v>16.250000499999999</v>
      </c>
      <c r="AA172">
        <f t="shared" ca="1" si="40"/>
        <v>-4.2500004999999987</v>
      </c>
      <c r="AB172">
        <f t="shared" ca="1" si="41"/>
        <v>4.2500004999999987</v>
      </c>
      <c r="AC172" s="2">
        <v>4.25</v>
      </c>
      <c r="AD172" s="7">
        <f>VLOOKUP(P172,Weights!$A:$B,2,0)*AC172</f>
        <v>4.25</v>
      </c>
      <c r="AE172">
        <f t="shared" ca="1" si="42"/>
        <v>18.062504250000238</v>
      </c>
      <c r="AF172" t="str">
        <f t="shared" si="43"/>
        <v>High Point</v>
      </c>
      <c r="AG172" t="str">
        <f t="shared" ca="1" si="44"/>
        <v>High Point</v>
      </c>
    </row>
    <row r="173" spans="1:33" x14ac:dyDescent="0.25">
      <c r="A173" t="s">
        <v>3301</v>
      </c>
      <c r="B173" s="9">
        <f t="shared" ca="1" si="30"/>
        <v>-0.69642518666666664</v>
      </c>
      <c r="C173" s="2">
        <v>-0.72975851999999997</v>
      </c>
      <c r="D173">
        <f t="shared" si="31"/>
        <v>171</v>
      </c>
      <c r="E173" s="9">
        <f t="shared" si="32"/>
        <v>18</v>
      </c>
      <c r="F173" s="9">
        <f t="shared" ca="1" si="33"/>
        <v>18</v>
      </c>
      <c r="G173" s="9">
        <f t="shared" si="34"/>
        <v>29</v>
      </c>
      <c r="H173" s="9">
        <f t="shared" si="35"/>
        <v>0.62068965517241381</v>
      </c>
      <c r="I173" s="9">
        <f t="shared" ca="1" si="36"/>
        <v>0.6</v>
      </c>
      <c r="J173" s="9">
        <f t="shared" ca="1" si="37"/>
        <v>3.3333333333333326E-2</v>
      </c>
      <c r="O173" t="s">
        <v>3168</v>
      </c>
      <c r="P173" s="6">
        <v>41958</v>
      </c>
      <c r="Q173" t="s">
        <v>3073</v>
      </c>
      <c r="R173" t="s">
        <v>3076</v>
      </c>
      <c r="S173" t="s">
        <v>3721</v>
      </c>
      <c r="T173">
        <v>57</v>
      </c>
      <c r="U173">
        <v>52</v>
      </c>
      <c r="W173" t="s">
        <v>115</v>
      </c>
      <c r="X173">
        <v>1</v>
      </c>
      <c r="Y173">
        <f t="shared" si="38"/>
        <v>5</v>
      </c>
      <c r="Z173">
        <f t="shared" ca="1" si="39"/>
        <v>6.7500000199999999</v>
      </c>
      <c r="AA173">
        <f t="shared" ca="1" si="40"/>
        <v>-1.7500000199999999</v>
      </c>
      <c r="AB173">
        <f t="shared" ca="1" si="41"/>
        <v>1.7500000199999999</v>
      </c>
      <c r="AC173" s="2">
        <v>1.75</v>
      </c>
      <c r="AD173" s="7">
        <f>VLOOKUP(P173,Weights!$A:$B,2,0)*AC173</f>
        <v>1.75</v>
      </c>
      <c r="AE173">
        <f t="shared" ca="1" si="42"/>
        <v>3.06250007</v>
      </c>
      <c r="AF173" t="str">
        <f t="shared" si="43"/>
        <v>La Salle</v>
      </c>
      <c r="AG173" t="str">
        <f t="shared" ca="1" si="44"/>
        <v>La Salle</v>
      </c>
    </row>
    <row r="174" spans="1:33" x14ac:dyDescent="0.25">
      <c r="A174" t="s">
        <v>3090</v>
      </c>
      <c r="B174" s="9">
        <f t="shared" ca="1" si="30"/>
        <v>-0.71190137714285706</v>
      </c>
      <c r="C174" s="2">
        <v>-0.60475851999999997</v>
      </c>
      <c r="D174">
        <f t="shared" si="31"/>
        <v>169</v>
      </c>
      <c r="E174" s="9">
        <f t="shared" si="32"/>
        <v>18</v>
      </c>
      <c r="F174" s="9">
        <f t="shared" ca="1" si="33"/>
        <v>21</v>
      </c>
      <c r="G174" s="9">
        <f t="shared" si="34"/>
        <v>28</v>
      </c>
      <c r="H174" s="9">
        <f t="shared" si="35"/>
        <v>0.6428571428571429</v>
      </c>
      <c r="I174" s="9">
        <f t="shared" ca="1" si="36"/>
        <v>0.75</v>
      </c>
      <c r="J174" s="9">
        <f t="shared" ca="1" si="37"/>
        <v>-0.1071428571428571</v>
      </c>
      <c r="O174" t="s">
        <v>3250</v>
      </c>
      <c r="P174" s="6">
        <v>41958</v>
      </c>
      <c r="Q174" t="s">
        <v>3073</v>
      </c>
      <c r="R174" t="s">
        <v>3718</v>
      </c>
      <c r="S174" t="s">
        <v>3721</v>
      </c>
      <c r="T174">
        <v>74</v>
      </c>
      <c r="U174">
        <v>64</v>
      </c>
      <c r="W174" t="s">
        <v>7</v>
      </c>
      <c r="X174">
        <v>1</v>
      </c>
      <c r="Y174">
        <f t="shared" si="38"/>
        <v>10</v>
      </c>
      <c r="Z174">
        <f t="shared" ca="1" si="39"/>
        <v>33.250000499999999</v>
      </c>
      <c r="AA174">
        <f t="shared" ca="1" si="40"/>
        <v>-23.250000499999999</v>
      </c>
      <c r="AB174">
        <f t="shared" ca="1" si="41"/>
        <v>23.250000499999999</v>
      </c>
      <c r="AC174" s="2">
        <v>23.25</v>
      </c>
      <c r="AD174" s="7">
        <f>VLOOKUP(P174,Weights!$A:$B,2,0)*AC174</f>
        <v>23.25</v>
      </c>
      <c r="AE174">
        <f t="shared" ca="1" si="42"/>
        <v>540.56252325000014</v>
      </c>
      <c r="AF174" t="str">
        <f t="shared" si="43"/>
        <v>Long Beach St</v>
      </c>
      <c r="AG174" t="str">
        <f t="shared" ca="1" si="44"/>
        <v>Long Beach St</v>
      </c>
    </row>
    <row r="175" spans="1:33" x14ac:dyDescent="0.25">
      <c r="A175" t="s">
        <v>3377</v>
      </c>
      <c r="B175" s="9">
        <f t="shared" ca="1" si="30"/>
        <v>-0.76309185333333329</v>
      </c>
      <c r="C175" s="2">
        <v>-0.72975851999999997</v>
      </c>
      <c r="D175">
        <f t="shared" si="31"/>
        <v>171</v>
      </c>
      <c r="E175" s="9">
        <f t="shared" si="32"/>
        <v>18</v>
      </c>
      <c r="F175" s="9">
        <f t="shared" ca="1" si="33"/>
        <v>19</v>
      </c>
      <c r="G175" s="9">
        <f t="shared" si="34"/>
        <v>30</v>
      </c>
      <c r="H175" s="9">
        <f t="shared" si="35"/>
        <v>0.6</v>
      </c>
      <c r="I175" s="9">
        <f t="shared" ca="1" si="36"/>
        <v>0.6333333333333333</v>
      </c>
      <c r="J175" s="9">
        <f t="shared" ca="1" si="37"/>
        <v>-3.3333333333333326E-2</v>
      </c>
      <c r="O175" t="s">
        <v>3340</v>
      </c>
      <c r="P175" s="6">
        <v>41958</v>
      </c>
      <c r="Q175" t="s">
        <v>3073</v>
      </c>
      <c r="R175" t="s">
        <v>3280</v>
      </c>
      <c r="S175" t="s">
        <v>3720</v>
      </c>
      <c r="T175">
        <v>77</v>
      </c>
      <c r="U175">
        <v>69</v>
      </c>
      <c r="W175" t="s">
        <v>7</v>
      </c>
      <c r="X175">
        <v>1</v>
      </c>
      <c r="Y175">
        <f t="shared" si="38"/>
        <v>-8</v>
      </c>
      <c r="Z175">
        <f t="shared" ca="1" si="39"/>
        <v>-7.9999999999999991</v>
      </c>
      <c r="AA175">
        <f t="shared" ca="1" si="40"/>
        <v>0</v>
      </c>
      <c r="AB175">
        <f t="shared" ca="1" si="41"/>
        <v>0</v>
      </c>
      <c r="AC175" s="2">
        <v>0</v>
      </c>
      <c r="AD175" s="7">
        <f>VLOOKUP(P175,Weights!$A:$B,2,0)*AC175</f>
        <v>0</v>
      </c>
      <c r="AE175">
        <f t="shared" ca="1" si="42"/>
        <v>0</v>
      </c>
      <c r="AF175" t="str">
        <f t="shared" si="43"/>
        <v>Boise State</v>
      </c>
      <c r="AG175" t="str">
        <f t="shared" ca="1" si="44"/>
        <v>Boise State</v>
      </c>
    </row>
    <row r="176" spans="1:33" x14ac:dyDescent="0.25">
      <c r="A176" t="s">
        <v>3190</v>
      </c>
      <c r="B176" s="9">
        <f t="shared" ca="1" si="30"/>
        <v>-0.79642518666666662</v>
      </c>
      <c r="C176" s="2">
        <v>-0.72975851999999997</v>
      </c>
      <c r="D176">
        <f t="shared" si="31"/>
        <v>171</v>
      </c>
      <c r="E176" s="9">
        <f t="shared" si="32"/>
        <v>14</v>
      </c>
      <c r="F176" s="9">
        <f t="shared" ca="1" si="33"/>
        <v>16</v>
      </c>
      <c r="G176" s="9">
        <f t="shared" si="34"/>
        <v>30</v>
      </c>
      <c r="H176" s="9">
        <f t="shared" si="35"/>
        <v>0.46666666666666667</v>
      </c>
      <c r="I176" s="9">
        <f t="shared" ca="1" si="36"/>
        <v>0.53333333333333333</v>
      </c>
      <c r="J176" s="9">
        <f t="shared" ca="1" si="37"/>
        <v>-6.6666666666666652E-2</v>
      </c>
      <c r="O176" t="s">
        <v>3183</v>
      </c>
      <c r="P176" s="6">
        <v>41958</v>
      </c>
      <c r="Q176" t="s">
        <v>3073</v>
      </c>
      <c r="R176" t="s">
        <v>3306</v>
      </c>
      <c r="S176" t="s">
        <v>3721</v>
      </c>
      <c r="T176">
        <v>93</v>
      </c>
      <c r="U176">
        <v>82</v>
      </c>
      <c r="W176" t="s">
        <v>115</v>
      </c>
      <c r="X176">
        <v>1</v>
      </c>
      <c r="Y176">
        <f t="shared" si="38"/>
        <v>11</v>
      </c>
      <c r="Z176">
        <f t="shared" ca="1" si="39"/>
        <v>15.75</v>
      </c>
      <c r="AA176">
        <f t="shared" ca="1" si="40"/>
        <v>-4.75</v>
      </c>
      <c r="AB176">
        <f t="shared" ca="1" si="41"/>
        <v>4.75</v>
      </c>
      <c r="AC176" s="2">
        <v>4.75</v>
      </c>
      <c r="AD176" s="7">
        <f>VLOOKUP(P176,Weights!$A:$B,2,0)*AC176</f>
        <v>4.75</v>
      </c>
      <c r="AE176">
        <f t="shared" ca="1" si="42"/>
        <v>22.5625</v>
      </c>
      <c r="AF176" t="str">
        <f t="shared" si="43"/>
        <v>LSU</v>
      </c>
      <c r="AG176" t="str">
        <f t="shared" ca="1" si="44"/>
        <v>LSU</v>
      </c>
    </row>
    <row r="177" spans="1:33" x14ac:dyDescent="0.25">
      <c r="A177" t="s">
        <v>3224</v>
      </c>
      <c r="B177" s="9">
        <f t="shared" ca="1" si="30"/>
        <v>-0.88298432645161284</v>
      </c>
      <c r="C177" s="2">
        <v>-0.97975851999999997</v>
      </c>
      <c r="D177">
        <f t="shared" si="31"/>
        <v>178</v>
      </c>
      <c r="E177" s="9">
        <f t="shared" si="32"/>
        <v>23</v>
      </c>
      <c r="F177" s="9">
        <f t="shared" ca="1" si="33"/>
        <v>20</v>
      </c>
      <c r="G177" s="9">
        <f t="shared" si="34"/>
        <v>31</v>
      </c>
      <c r="H177" s="9">
        <f t="shared" si="35"/>
        <v>0.74193548387096775</v>
      </c>
      <c r="I177" s="9">
        <f t="shared" ca="1" si="36"/>
        <v>0.64516129032258063</v>
      </c>
      <c r="J177" s="9">
        <f t="shared" ca="1" si="37"/>
        <v>9.6774193548387122E-2</v>
      </c>
      <c r="O177" t="s">
        <v>3153</v>
      </c>
      <c r="P177" s="6">
        <v>41958</v>
      </c>
      <c r="Q177" t="s">
        <v>3073</v>
      </c>
      <c r="R177" t="s">
        <v>3718</v>
      </c>
      <c r="S177" t="s">
        <v>3721</v>
      </c>
      <c r="T177">
        <v>92</v>
      </c>
      <c r="U177">
        <v>68</v>
      </c>
      <c r="W177" t="s">
        <v>115</v>
      </c>
      <c r="X177">
        <v>1</v>
      </c>
      <c r="Y177">
        <f t="shared" si="38"/>
        <v>24</v>
      </c>
      <c r="Z177">
        <f t="shared" ca="1" si="39"/>
        <v>39.125000499999999</v>
      </c>
      <c r="AA177">
        <f t="shared" ca="1" si="40"/>
        <v>-15.125000499999999</v>
      </c>
      <c r="AB177">
        <f t="shared" ca="1" si="41"/>
        <v>15.125000499999999</v>
      </c>
      <c r="AC177" s="2">
        <v>15.125</v>
      </c>
      <c r="AD177" s="7">
        <f>VLOOKUP(P177,Weights!$A:$B,2,0)*AC177</f>
        <v>15.125</v>
      </c>
      <c r="AE177">
        <f t="shared" ca="1" si="42"/>
        <v>228.7656401250002</v>
      </c>
      <c r="AF177" t="str">
        <f t="shared" si="43"/>
        <v>Michigan</v>
      </c>
      <c r="AG177" t="str">
        <f t="shared" ca="1" si="44"/>
        <v>Michigan</v>
      </c>
    </row>
    <row r="178" spans="1:33" x14ac:dyDescent="0.25">
      <c r="A178" t="s">
        <v>3230</v>
      </c>
      <c r="B178" s="9">
        <f t="shared" ca="1" si="30"/>
        <v>-0.94850851999999997</v>
      </c>
      <c r="C178" s="2">
        <v>-0.97975851999999997</v>
      </c>
      <c r="D178">
        <f t="shared" si="31"/>
        <v>178</v>
      </c>
      <c r="E178" s="9">
        <f t="shared" si="32"/>
        <v>22</v>
      </c>
      <c r="F178" s="9">
        <f t="shared" ca="1" si="33"/>
        <v>21</v>
      </c>
      <c r="G178" s="9">
        <f t="shared" si="34"/>
        <v>31</v>
      </c>
      <c r="H178" s="9">
        <f t="shared" si="35"/>
        <v>0.70967741935483875</v>
      </c>
      <c r="I178" s="9">
        <f t="shared" ca="1" si="36"/>
        <v>0.65625</v>
      </c>
      <c r="J178" s="9">
        <f t="shared" ca="1" si="37"/>
        <v>3.125E-2</v>
      </c>
      <c r="O178" t="s">
        <v>3328</v>
      </c>
      <c r="P178" s="6">
        <v>41958</v>
      </c>
      <c r="Q178" t="s">
        <v>3073</v>
      </c>
      <c r="R178" t="s">
        <v>3333</v>
      </c>
      <c r="S178" t="s">
        <v>3721</v>
      </c>
      <c r="T178">
        <v>65</v>
      </c>
      <c r="U178">
        <v>49</v>
      </c>
      <c r="W178" t="s">
        <v>115</v>
      </c>
      <c r="X178">
        <v>1</v>
      </c>
      <c r="Y178">
        <f t="shared" si="38"/>
        <v>16</v>
      </c>
      <c r="Z178">
        <f t="shared" ca="1" si="39"/>
        <v>-5.499999980000001</v>
      </c>
      <c r="AA178">
        <f t="shared" ca="1" si="40"/>
        <v>21.499999980000002</v>
      </c>
      <c r="AB178">
        <f t="shared" ca="1" si="41"/>
        <v>-21.499999980000002</v>
      </c>
      <c r="AC178" s="2">
        <v>21.5</v>
      </c>
      <c r="AD178" s="7">
        <f>VLOOKUP(P178,Weights!$A:$B,2,0)*AC178</f>
        <v>21.5</v>
      </c>
      <c r="AE178">
        <f t="shared" ca="1" si="42"/>
        <v>462.24999914000006</v>
      </c>
      <c r="AF178" t="str">
        <f t="shared" si="43"/>
        <v>Nevada</v>
      </c>
      <c r="AG178" t="str">
        <f t="shared" ca="1" si="44"/>
        <v>Cal Poly</v>
      </c>
    </row>
    <row r="179" spans="1:33" x14ac:dyDescent="0.25">
      <c r="A179" t="s">
        <v>3156</v>
      </c>
      <c r="B179" s="9">
        <f t="shared" ca="1" si="30"/>
        <v>-0.94850851999999997</v>
      </c>
      <c r="C179" s="2">
        <v>-0.85475851999999997</v>
      </c>
      <c r="D179">
        <f t="shared" si="31"/>
        <v>176</v>
      </c>
      <c r="E179" s="9">
        <f t="shared" si="32"/>
        <v>14</v>
      </c>
      <c r="F179" s="9">
        <f t="shared" ca="1" si="33"/>
        <v>17</v>
      </c>
      <c r="G179" s="9">
        <f t="shared" si="34"/>
        <v>32</v>
      </c>
      <c r="H179" s="9">
        <f t="shared" si="35"/>
        <v>0.4375</v>
      </c>
      <c r="I179" s="9">
        <f t="shared" ca="1" si="36"/>
        <v>0.53125</v>
      </c>
      <c r="J179" s="9">
        <f t="shared" ca="1" si="37"/>
        <v>-9.375E-2</v>
      </c>
      <c r="O179" t="s">
        <v>3103</v>
      </c>
      <c r="P179" s="6">
        <v>41958</v>
      </c>
      <c r="Q179" t="s">
        <v>3073</v>
      </c>
      <c r="R179" t="s">
        <v>3718</v>
      </c>
      <c r="S179" t="s">
        <v>3721</v>
      </c>
      <c r="T179">
        <v>86</v>
      </c>
      <c r="U179">
        <v>56</v>
      </c>
      <c r="W179" t="s">
        <v>115</v>
      </c>
      <c r="X179">
        <v>1</v>
      </c>
      <c r="Y179">
        <f t="shared" si="38"/>
        <v>30</v>
      </c>
      <c r="Z179">
        <f t="shared" ca="1" si="39"/>
        <v>30.000000500000002</v>
      </c>
      <c r="AA179">
        <f t="shared" ca="1" si="40"/>
        <v>-5.0000000229033503E-7</v>
      </c>
      <c r="AB179">
        <f t="shared" ca="1" si="41"/>
        <v>5.0000000229033503E-7</v>
      </c>
      <c r="AC179" s="2">
        <v>0</v>
      </c>
      <c r="AD179" s="7">
        <f>VLOOKUP(P179,Weights!$A:$B,2,0)*AC179</f>
        <v>0</v>
      </c>
      <c r="AE179">
        <f t="shared" ca="1" si="42"/>
        <v>2.5000000229033503E-13</v>
      </c>
      <c r="AF179" t="str">
        <f t="shared" si="43"/>
        <v>Northern Illinois</v>
      </c>
      <c r="AG179" t="str">
        <f t="shared" ca="1" si="44"/>
        <v>Northern Illinois</v>
      </c>
    </row>
    <row r="180" spans="1:33" x14ac:dyDescent="0.25">
      <c r="A180" t="s">
        <v>3167</v>
      </c>
      <c r="B180" s="9">
        <f t="shared" ca="1" si="30"/>
        <v>-0.97975851999999997</v>
      </c>
      <c r="C180" s="2">
        <v>-0.97975851999999997</v>
      </c>
      <c r="D180">
        <f t="shared" si="31"/>
        <v>178</v>
      </c>
      <c r="E180" s="9">
        <f t="shared" si="32"/>
        <v>9</v>
      </c>
      <c r="F180" s="9">
        <f t="shared" ca="1" si="33"/>
        <v>9</v>
      </c>
      <c r="G180" s="9">
        <f t="shared" si="34"/>
        <v>30</v>
      </c>
      <c r="H180" s="9">
        <f t="shared" si="35"/>
        <v>0.3</v>
      </c>
      <c r="I180" s="9">
        <f t="shared" ca="1" si="36"/>
        <v>0.3</v>
      </c>
      <c r="J180" s="9">
        <f t="shared" ca="1" si="37"/>
        <v>0</v>
      </c>
      <c r="O180" t="s">
        <v>3178</v>
      </c>
      <c r="P180" s="6">
        <v>41958</v>
      </c>
      <c r="Q180" t="s">
        <v>3073</v>
      </c>
      <c r="R180" t="s">
        <v>3278</v>
      </c>
      <c r="S180" t="s">
        <v>3721</v>
      </c>
      <c r="T180">
        <v>64</v>
      </c>
      <c r="U180">
        <v>52</v>
      </c>
      <c r="W180" t="s">
        <v>115</v>
      </c>
      <c r="X180">
        <v>1</v>
      </c>
      <c r="Y180">
        <f t="shared" si="38"/>
        <v>12</v>
      </c>
      <c r="Z180">
        <f t="shared" ca="1" si="39"/>
        <v>20.999999500000001</v>
      </c>
      <c r="AA180">
        <f t="shared" ca="1" si="40"/>
        <v>-8.9999995000000013</v>
      </c>
      <c r="AB180">
        <f t="shared" ca="1" si="41"/>
        <v>8.9999995000000013</v>
      </c>
      <c r="AC180" s="2">
        <v>9</v>
      </c>
      <c r="AD180" s="7">
        <f>VLOOKUP(P180,Weights!$A:$B,2,0)*AC180</f>
        <v>9</v>
      </c>
      <c r="AE180">
        <f t="shared" ca="1" si="42"/>
        <v>80.999991000000279</v>
      </c>
      <c r="AF180" t="str">
        <f t="shared" si="43"/>
        <v>Northern Iowa</v>
      </c>
      <c r="AG180" t="str">
        <f t="shared" ca="1" si="44"/>
        <v>Northern Iowa</v>
      </c>
    </row>
    <row r="181" spans="1:33" x14ac:dyDescent="0.25">
      <c r="A181" t="s">
        <v>3223</v>
      </c>
      <c r="B181" s="9">
        <f t="shared" ca="1" si="30"/>
        <v>-0.97975851999999997</v>
      </c>
      <c r="C181" s="2">
        <v>-0.85475851999999997</v>
      </c>
      <c r="D181">
        <f t="shared" si="31"/>
        <v>176</v>
      </c>
      <c r="E181" s="9">
        <f t="shared" si="32"/>
        <v>17</v>
      </c>
      <c r="F181" s="9">
        <f t="shared" ca="1" si="33"/>
        <v>21</v>
      </c>
      <c r="G181" s="9">
        <f t="shared" si="34"/>
        <v>32</v>
      </c>
      <c r="H181" s="9">
        <f t="shared" si="35"/>
        <v>0.53125</v>
      </c>
      <c r="I181" s="9">
        <f t="shared" ca="1" si="36"/>
        <v>0.65625</v>
      </c>
      <c r="J181" s="9">
        <f t="shared" ca="1" si="37"/>
        <v>-0.125</v>
      </c>
      <c r="O181" t="s">
        <v>3191</v>
      </c>
      <c r="P181" s="6">
        <v>41958</v>
      </c>
      <c r="Q181" t="s">
        <v>3073</v>
      </c>
      <c r="R181" t="s">
        <v>3349</v>
      </c>
      <c r="S181" t="s">
        <v>3721</v>
      </c>
      <c r="T181">
        <v>73</v>
      </c>
      <c r="U181">
        <v>47</v>
      </c>
      <c r="W181" t="s">
        <v>115</v>
      </c>
      <c r="X181">
        <v>1</v>
      </c>
      <c r="Y181">
        <f t="shared" si="38"/>
        <v>26</v>
      </c>
      <c r="Z181">
        <f t="shared" ca="1" si="39"/>
        <v>4.375</v>
      </c>
      <c r="AA181">
        <f t="shared" ca="1" si="40"/>
        <v>21.625</v>
      </c>
      <c r="AB181">
        <f t="shared" ca="1" si="41"/>
        <v>-21.625</v>
      </c>
      <c r="AC181" s="2">
        <v>21.625</v>
      </c>
      <c r="AD181" s="7">
        <f>VLOOKUP(P181,Weights!$A:$B,2,0)*AC181</f>
        <v>21.625</v>
      </c>
      <c r="AE181">
        <f t="shared" ca="1" si="42"/>
        <v>467.640625</v>
      </c>
      <c r="AF181" t="str">
        <f t="shared" si="43"/>
        <v>Ohio</v>
      </c>
      <c r="AG181" t="str">
        <f t="shared" ca="1" si="44"/>
        <v>Ohio</v>
      </c>
    </row>
    <row r="182" spans="1:33" x14ac:dyDescent="0.25">
      <c r="A182" t="s">
        <v>3299</v>
      </c>
      <c r="B182" s="9">
        <f t="shared" ca="1" si="30"/>
        <v>-1.0797585199999999</v>
      </c>
      <c r="C182" s="2">
        <v>-0.97975851999999997</v>
      </c>
      <c r="D182">
        <f t="shared" si="31"/>
        <v>178</v>
      </c>
      <c r="E182" s="9">
        <f t="shared" si="32"/>
        <v>15</v>
      </c>
      <c r="F182" s="9">
        <f t="shared" ca="1" si="33"/>
        <v>18</v>
      </c>
      <c r="G182" s="9">
        <f t="shared" si="34"/>
        <v>30</v>
      </c>
      <c r="H182" s="9">
        <f t="shared" si="35"/>
        <v>0.5</v>
      </c>
      <c r="I182" s="9">
        <f t="shared" ca="1" si="36"/>
        <v>0.6</v>
      </c>
      <c r="J182" s="9">
        <f t="shared" ca="1" si="37"/>
        <v>-9.9999999999999978E-2</v>
      </c>
      <c r="O182" t="s">
        <v>3186</v>
      </c>
      <c r="P182" s="6">
        <v>41958</v>
      </c>
      <c r="Q182" t="s">
        <v>3073</v>
      </c>
      <c r="R182" t="s">
        <v>3148</v>
      </c>
      <c r="S182" t="s">
        <v>3721</v>
      </c>
      <c r="T182">
        <v>76</v>
      </c>
      <c r="U182">
        <v>56</v>
      </c>
      <c r="W182" t="s">
        <v>115</v>
      </c>
      <c r="X182">
        <v>1</v>
      </c>
      <c r="Y182">
        <f t="shared" si="38"/>
        <v>20</v>
      </c>
      <c r="Z182">
        <f t="shared" ca="1" si="39"/>
        <v>11.87500002</v>
      </c>
      <c r="AA182">
        <f t="shared" ca="1" si="40"/>
        <v>8.1249999800000001</v>
      </c>
      <c r="AB182">
        <f t="shared" ca="1" si="41"/>
        <v>-8.1249999800000001</v>
      </c>
      <c r="AC182" s="2">
        <v>8.125</v>
      </c>
      <c r="AD182" s="7">
        <f>VLOOKUP(P182,Weights!$A:$B,2,0)*AC182</f>
        <v>8.125</v>
      </c>
      <c r="AE182">
        <f t="shared" ca="1" si="42"/>
        <v>66.015624674999998</v>
      </c>
      <c r="AF182" t="str">
        <f t="shared" si="43"/>
        <v>Old Dominion</v>
      </c>
      <c r="AG182" t="str">
        <f t="shared" ca="1" si="44"/>
        <v>Old Dominion</v>
      </c>
    </row>
    <row r="183" spans="1:33" x14ac:dyDescent="0.25">
      <c r="A183" t="s">
        <v>3330</v>
      </c>
      <c r="B183" s="9">
        <f t="shared" ca="1" si="30"/>
        <v>-1.1297584999999999</v>
      </c>
      <c r="C183" s="2">
        <v>-1.2297585</v>
      </c>
      <c r="D183">
        <f t="shared" si="31"/>
        <v>183</v>
      </c>
      <c r="E183" s="9">
        <f t="shared" si="32"/>
        <v>13</v>
      </c>
      <c r="F183" s="9">
        <f t="shared" ca="1" si="33"/>
        <v>9</v>
      </c>
      <c r="G183" s="9">
        <f t="shared" si="34"/>
        <v>31</v>
      </c>
      <c r="H183" s="9">
        <f t="shared" si="35"/>
        <v>0.41935483870967744</v>
      </c>
      <c r="I183" s="9">
        <f t="shared" ca="1" si="36"/>
        <v>0.3</v>
      </c>
      <c r="J183" s="9">
        <f t="shared" ca="1" si="37"/>
        <v>0.10000000000000003</v>
      </c>
      <c r="O183" t="s">
        <v>3159</v>
      </c>
      <c r="P183" s="6">
        <v>41958</v>
      </c>
      <c r="Q183" t="s">
        <v>3073</v>
      </c>
      <c r="R183" t="s">
        <v>3143</v>
      </c>
      <c r="S183" t="s">
        <v>3721</v>
      </c>
      <c r="T183">
        <v>77</v>
      </c>
      <c r="U183">
        <v>68</v>
      </c>
      <c r="W183" t="s">
        <v>115</v>
      </c>
      <c r="X183">
        <v>1</v>
      </c>
      <c r="Y183">
        <f t="shared" si="38"/>
        <v>9</v>
      </c>
      <c r="Z183">
        <f t="shared" ca="1" si="39"/>
        <v>-4.25</v>
      </c>
      <c r="AA183">
        <f t="shared" ca="1" si="40"/>
        <v>13.25</v>
      </c>
      <c r="AB183">
        <f t="shared" ca="1" si="41"/>
        <v>-13.25</v>
      </c>
      <c r="AC183" s="2">
        <v>13.25</v>
      </c>
      <c r="AD183" s="7">
        <f>VLOOKUP(P183,Weights!$A:$B,2,0)*AC183</f>
        <v>13.25</v>
      </c>
      <c r="AE183">
        <f t="shared" ca="1" si="42"/>
        <v>175.5625</v>
      </c>
      <c r="AF183" t="str">
        <f t="shared" si="43"/>
        <v>Oral Roberts</v>
      </c>
      <c r="AG183" t="str">
        <f t="shared" ca="1" si="44"/>
        <v>Tulsa</v>
      </c>
    </row>
    <row r="184" spans="1:33" x14ac:dyDescent="0.25">
      <c r="A184" t="s">
        <v>3319</v>
      </c>
      <c r="B184" s="9">
        <f t="shared" ca="1" si="30"/>
        <v>-1.1714251666666666</v>
      </c>
      <c r="C184" s="2">
        <v>-1.1047585</v>
      </c>
      <c r="D184">
        <f t="shared" si="31"/>
        <v>182</v>
      </c>
      <c r="E184" s="9">
        <f t="shared" si="32"/>
        <v>16</v>
      </c>
      <c r="F184" s="9">
        <f t="shared" ca="1" si="33"/>
        <v>18</v>
      </c>
      <c r="G184" s="9">
        <f t="shared" si="34"/>
        <v>29</v>
      </c>
      <c r="H184" s="9">
        <f t="shared" si="35"/>
        <v>0.55172413793103448</v>
      </c>
      <c r="I184" s="9">
        <f t="shared" ca="1" si="36"/>
        <v>0.6</v>
      </c>
      <c r="J184" s="9">
        <f t="shared" ca="1" si="37"/>
        <v>-6.6666666666666652E-2</v>
      </c>
      <c r="O184" t="s">
        <v>3295</v>
      </c>
      <c r="P184" s="6">
        <v>41958</v>
      </c>
      <c r="Q184" t="s">
        <v>3073</v>
      </c>
      <c r="R184" t="s">
        <v>3350</v>
      </c>
      <c r="S184" t="s">
        <v>3721</v>
      </c>
      <c r="T184">
        <v>107</v>
      </c>
      <c r="U184">
        <v>65</v>
      </c>
      <c r="W184" t="s">
        <v>115</v>
      </c>
      <c r="X184">
        <v>1</v>
      </c>
      <c r="Y184">
        <f t="shared" si="38"/>
        <v>42</v>
      </c>
      <c r="Z184">
        <f t="shared" ca="1" si="39"/>
        <v>24.625</v>
      </c>
      <c r="AA184">
        <f t="shared" ca="1" si="40"/>
        <v>17.375</v>
      </c>
      <c r="AB184">
        <f t="shared" ca="1" si="41"/>
        <v>-17.375</v>
      </c>
      <c r="AC184" s="2">
        <v>17.375</v>
      </c>
      <c r="AD184" s="7">
        <f>VLOOKUP(P184,Weights!$A:$B,2,0)*AC184</f>
        <v>17.375</v>
      </c>
      <c r="AE184">
        <f t="shared" ca="1" si="42"/>
        <v>301.890625</v>
      </c>
      <c r="AF184" t="str">
        <f t="shared" si="43"/>
        <v>Oregon</v>
      </c>
      <c r="AG184" t="str">
        <f t="shared" ca="1" si="44"/>
        <v>Oregon</v>
      </c>
    </row>
    <row r="185" spans="1:33" x14ac:dyDescent="0.25">
      <c r="A185" t="s">
        <v>3119</v>
      </c>
      <c r="B185" s="9">
        <f t="shared" ca="1" si="30"/>
        <v>-1.3332067758620689</v>
      </c>
      <c r="C185" s="2">
        <v>-1.2297585</v>
      </c>
      <c r="D185">
        <f t="shared" si="31"/>
        <v>183</v>
      </c>
      <c r="E185" s="9">
        <f t="shared" si="32"/>
        <v>12</v>
      </c>
      <c r="F185" s="9">
        <f t="shared" ca="1" si="33"/>
        <v>15</v>
      </c>
      <c r="G185" s="9">
        <f t="shared" si="34"/>
        <v>29</v>
      </c>
      <c r="H185" s="9">
        <f t="shared" si="35"/>
        <v>0.41379310344827586</v>
      </c>
      <c r="I185" s="9">
        <f t="shared" ca="1" si="36"/>
        <v>0.51724137931034486</v>
      </c>
      <c r="J185" s="9">
        <f t="shared" ca="1" si="37"/>
        <v>-0.10344827586206901</v>
      </c>
      <c r="O185" t="s">
        <v>3259</v>
      </c>
      <c r="P185" s="6">
        <v>41958</v>
      </c>
      <c r="Q185" t="s">
        <v>3073</v>
      </c>
      <c r="R185" t="s">
        <v>3300</v>
      </c>
      <c r="S185" t="s">
        <v>3720</v>
      </c>
      <c r="T185">
        <v>77</v>
      </c>
      <c r="U185">
        <v>75</v>
      </c>
      <c r="V185" t="s">
        <v>3722</v>
      </c>
      <c r="W185" t="s">
        <v>6</v>
      </c>
      <c r="X185">
        <v>1</v>
      </c>
      <c r="Y185">
        <f t="shared" si="38"/>
        <v>-2</v>
      </c>
      <c r="Z185">
        <f t="shared" ca="1" si="39"/>
        <v>0.25</v>
      </c>
      <c r="AA185">
        <f t="shared" ca="1" si="40"/>
        <v>-2.25</v>
      </c>
      <c r="AB185">
        <f t="shared" ca="1" si="41"/>
        <v>2.25</v>
      </c>
      <c r="AC185" s="2">
        <v>2.25</v>
      </c>
      <c r="AD185" s="7">
        <f>VLOOKUP(P185,Weights!$A:$B,2,0)*AC185</f>
        <v>2.25</v>
      </c>
      <c r="AE185">
        <f t="shared" ca="1" si="42"/>
        <v>5.0625</v>
      </c>
      <c r="AF185" t="str">
        <f t="shared" si="43"/>
        <v>Delaware St</v>
      </c>
      <c r="AG185" t="str">
        <f t="shared" ca="1" si="44"/>
        <v>Pennsylvania</v>
      </c>
    </row>
    <row r="186" spans="1:33" x14ac:dyDescent="0.25">
      <c r="A186" t="s">
        <v>3098</v>
      </c>
      <c r="B186" s="9">
        <f t="shared" ca="1" si="30"/>
        <v>-1.4582067758620689</v>
      </c>
      <c r="C186" s="2">
        <v>-1.3547585</v>
      </c>
      <c r="D186">
        <f t="shared" si="31"/>
        <v>185</v>
      </c>
      <c r="E186" s="9">
        <f t="shared" si="32"/>
        <v>14</v>
      </c>
      <c r="F186" s="9">
        <f t="shared" ca="1" si="33"/>
        <v>17</v>
      </c>
      <c r="G186" s="9">
        <f t="shared" si="34"/>
        <v>29</v>
      </c>
      <c r="H186" s="9">
        <f t="shared" si="35"/>
        <v>0.48275862068965519</v>
      </c>
      <c r="I186" s="9">
        <f t="shared" ca="1" si="36"/>
        <v>0.58620689655172409</v>
      </c>
      <c r="J186" s="9">
        <f t="shared" ca="1" si="37"/>
        <v>-0.10344827586206889</v>
      </c>
      <c r="O186" t="s">
        <v>3075</v>
      </c>
      <c r="P186" s="6">
        <v>41958</v>
      </c>
      <c r="Q186" t="s">
        <v>3073</v>
      </c>
      <c r="R186" t="s">
        <v>3097</v>
      </c>
      <c r="S186" t="s">
        <v>3721</v>
      </c>
      <c r="T186">
        <v>64</v>
      </c>
      <c r="U186">
        <v>60</v>
      </c>
      <c r="W186" t="s">
        <v>115</v>
      </c>
      <c r="X186">
        <v>1</v>
      </c>
      <c r="Y186">
        <f t="shared" si="38"/>
        <v>4</v>
      </c>
      <c r="Z186">
        <f t="shared" ca="1" si="39"/>
        <v>15.374999499999998</v>
      </c>
      <c r="AA186">
        <f t="shared" ca="1" si="40"/>
        <v>-11.374999499999998</v>
      </c>
      <c r="AB186">
        <f t="shared" ca="1" si="41"/>
        <v>11.374999499999998</v>
      </c>
      <c r="AC186" s="2">
        <v>11.375</v>
      </c>
      <c r="AD186" s="7">
        <f>VLOOKUP(P186,Weights!$A:$B,2,0)*AC186</f>
        <v>11.375</v>
      </c>
      <c r="AE186">
        <f t="shared" ca="1" si="42"/>
        <v>129.39061362500019</v>
      </c>
      <c r="AF186" t="str">
        <f t="shared" si="43"/>
        <v>Providence</v>
      </c>
      <c r="AG186" t="str">
        <f t="shared" ca="1" si="44"/>
        <v>Providence</v>
      </c>
    </row>
    <row r="187" spans="1:33" x14ac:dyDescent="0.25">
      <c r="A187" t="s">
        <v>3221</v>
      </c>
      <c r="B187" s="9">
        <f t="shared" ca="1" si="30"/>
        <v>-1.4797585</v>
      </c>
      <c r="C187" s="2">
        <v>-1.6047585</v>
      </c>
      <c r="D187">
        <f t="shared" si="31"/>
        <v>186</v>
      </c>
      <c r="E187" s="9">
        <f t="shared" si="32"/>
        <v>21</v>
      </c>
      <c r="F187" s="9">
        <f t="shared" ca="1" si="33"/>
        <v>18</v>
      </c>
      <c r="G187" s="9">
        <f t="shared" si="34"/>
        <v>31</v>
      </c>
      <c r="H187" s="9">
        <f t="shared" si="35"/>
        <v>0.67741935483870963</v>
      </c>
      <c r="I187" s="9">
        <f t="shared" ca="1" si="36"/>
        <v>0.5625</v>
      </c>
      <c r="J187" s="9">
        <f t="shared" ca="1" si="37"/>
        <v>0.125</v>
      </c>
      <c r="O187" t="s">
        <v>3131</v>
      </c>
      <c r="P187" s="6">
        <v>41958</v>
      </c>
      <c r="Q187" t="s">
        <v>3073</v>
      </c>
      <c r="R187" t="s">
        <v>3396</v>
      </c>
      <c r="S187" t="s">
        <v>3721</v>
      </c>
      <c r="T187">
        <v>62</v>
      </c>
      <c r="U187">
        <v>59</v>
      </c>
      <c r="W187" t="s">
        <v>115</v>
      </c>
      <c r="X187">
        <v>1</v>
      </c>
      <c r="Y187">
        <f t="shared" si="38"/>
        <v>3</v>
      </c>
      <c r="Z187">
        <f t="shared" ca="1" si="39"/>
        <v>1.125</v>
      </c>
      <c r="AA187">
        <f t="shared" ca="1" si="40"/>
        <v>1.875</v>
      </c>
      <c r="AB187">
        <f t="shared" ca="1" si="41"/>
        <v>-1.875</v>
      </c>
      <c r="AC187" s="2">
        <v>1.875</v>
      </c>
      <c r="AD187" s="7">
        <f>VLOOKUP(P187,Weights!$A:$B,2,0)*AC187</f>
        <v>1.875</v>
      </c>
      <c r="AE187">
        <f t="shared" ca="1" si="42"/>
        <v>3.515625</v>
      </c>
      <c r="AF187" t="str">
        <f t="shared" si="43"/>
        <v>Saint Louis</v>
      </c>
      <c r="AG187" t="str">
        <f t="shared" ca="1" si="44"/>
        <v>Saint Louis</v>
      </c>
    </row>
    <row r="188" spans="1:33" x14ac:dyDescent="0.25">
      <c r="A188" t="s">
        <v>3411</v>
      </c>
      <c r="B188" s="9">
        <f t="shared" ca="1" si="30"/>
        <v>-1.5735085</v>
      </c>
      <c r="C188" s="2">
        <v>-1.6047585</v>
      </c>
      <c r="D188">
        <f t="shared" si="31"/>
        <v>186</v>
      </c>
      <c r="E188" s="9">
        <f t="shared" si="32"/>
        <v>21</v>
      </c>
      <c r="F188" s="9">
        <f t="shared" ca="1" si="33"/>
        <v>19</v>
      </c>
      <c r="G188" s="9">
        <f t="shared" si="34"/>
        <v>33</v>
      </c>
      <c r="H188" s="9">
        <f t="shared" si="35"/>
        <v>0.63636363636363635</v>
      </c>
      <c r="I188" s="9">
        <f t="shared" ca="1" si="36"/>
        <v>0.59375</v>
      </c>
      <c r="J188" s="9">
        <f t="shared" ca="1" si="37"/>
        <v>3.125E-2</v>
      </c>
      <c r="O188" t="s">
        <v>3330</v>
      </c>
      <c r="P188" s="6">
        <v>41958</v>
      </c>
      <c r="Q188" t="s">
        <v>3073</v>
      </c>
      <c r="R188" t="s">
        <v>3718</v>
      </c>
      <c r="S188" t="s">
        <v>3721</v>
      </c>
      <c r="T188">
        <v>70</v>
      </c>
      <c r="U188">
        <v>58</v>
      </c>
      <c r="W188" t="s">
        <v>188</v>
      </c>
      <c r="X188">
        <v>1</v>
      </c>
      <c r="Y188">
        <f t="shared" si="38"/>
        <v>12</v>
      </c>
      <c r="Z188">
        <f t="shared" ca="1" si="39"/>
        <v>30.625000500000002</v>
      </c>
      <c r="AA188">
        <f t="shared" ca="1" si="40"/>
        <v>-18.625000500000002</v>
      </c>
      <c r="AB188">
        <f t="shared" ca="1" si="41"/>
        <v>18.625000500000002</v>
      </c>
      <c r="AC188" s="2">
        <v>18.625</v>
      </c>
      <c r="AD188" s="7">
        <f>VLOOKUP(P188,Weights!$A:$B,2,0)*AC188</f>
        <v>18.625</v>
      </c>
      <c r="AE188">
        <f t="shared" ca="1" si="42"/>
        <v>346.89064362500034</v>
      </c>
      <c r="AF188" t="str">
        <f t="shared" si="43"/>
        <v>Santa Clara</v>
      </c>
      <c r="AG188" t="str">
        <f t="shared" ca="1" si="44"/>
        <v>Santa Clara</v>
      </c>
    </row>
    <row r="189" spans="1:33" x14ac:dyDescent="0.25">
      <c r="A189" t="s">
        <v>3327</v>
      </c>
      <c r="B189" s="9">
        <f t="shared" ca="1" si="30"/>
        <v>-1.6360085</v>
      </c>
      <c r="C189" s="2">
        <v>-1.6047585</v>
      </c>
      <c r="D189">
        <f t="shared" si="31"/>
        <v>186</v>
      </c>
      <c r="E189" s="9">
        <f t="shared" si="32"/>
        <v>18</v>
      </c>
      <c r="F189" s="9">
        <f t="shared" ca="1" si="33"/>
        <v>19</v>
      </c>
      <c r="G189" s="9">
        <f t="shared" si="34"/>
        <v>32</v>
      </c>
      <c r="H189" s="9">
        <f t="shared" si="35"/>
        <v>0.5625</v>
      </c>
      <c r="I189" s="9">
        <f t="shared" ca="1" si="36"/>
        <v>0.59375</v>
      </c>
      <c r="J189" s="9">
        <f t="shared" ca="1" si="37"/>
        <v>-3.125E-2</v>
      </c>
      <c r="O189" t="s">
        <v>3397</v>
      </c>
      <c r="P189" s="6">
        <v>41958</v>
      </c>
      <c r="Q189" t="s">
        <v>3074</v>
      </c>
      <c r="R189" t="s">
        <v>3389</v>
      </c>
      <c r="S189" t="s">
        <v>3720</v>
      </c>
      <c r="T189">
        <v>67</v>
      </c>
      <c r="U189">
        <v>56</v>
      </c>
      <c r="W189" t="s">
        <v>30</v>
      </c>
      <c r="X189">
        <v>1</v>
      </c>
      <c r="Y189">
        <f t="shared" si="38"/>
        <v>-11</v>
      </c>
      <c r="Z189">
        <f t="shared" ca="1" si="39"/>
        <v>-7.875</v>
      </c>
      <c r="AA189">
        <f t="shared" ca="1" si="40"/>
        <v>-3.125</v>
      </c>
      <c r="AB189">
        <f t="shared" ca="1" si="41"/>
        <v>3.125</v>
      </c>
      <c r="AC189" s="2">
        <v>3.125</v>
      </c>
      <c r="AD189" s="7">
        <f>VLOOKUP(P189,Weights!$A:$B,2,0)*AC189</f>
        <v>3.125</v>
      </c>
      <c r="AE189">
        <f t="shared" ca="1" si="42"/>
        <v>9.765625</v>
      </c>
      <c r="AF189" t="str">
        <f t="shared" si="43"/>
        <v>San Diego</v>
      </c>
      <c r="AG189" t="str">
        <f t="shared" ca="1" si="44"/>
        <v>San Diego</v>
      </c>
    </row>
    <row r="190" spans="1:33" x14ac:dyDescent="0.25">
      <c r="A190" t="s">
        <v>3311</v>
      </c>
      <c r="B190" s="9">
        <f t="shared" ca="1" si="30"/>
        <v>-1.697500435483871</v>
      </c>
      <c r="C190" s="2">
        <v>-1.7297585</v>
      </c>
      <c r="D190">
        <f t="shared" si="31"/>
        <v>189</v>
      </c>
      <c r="E190" s="9">
        <f t="shared" si="32"/>
        <v>21</v>
      </c>
      <c r="F190" s="9">
        <f t="shared" ca="1" si="33"/>
        <v>20</v>
      </c>
      <c r="G190" s="9">
        <f t="shared" si="34"/>
        <v>31</v>
      </c>
      <c r="H190" s="9">
        <f t="shared" si="35"/>
        <v>0.67741935483870963</v>
      </c>
      <c r="I190" s="9">
        <f t="shared" ca="1" si="36"/>
        <v>0.64516129032258063</v>
      </c>
      <c r="J190" s="9">
        <f t="shared" ca="1" si="37"/>
        <v>3.2258064516129004E-2</v>
      </c>
      <c r="O190" t="s">
        <v>3212</v>
      </c>
      <c r="P190" s="6">
        <v>41958</v>
      </c>
      <c r="Q190" t="s">
        <v>3073</v>
      </c>
      <c r="R190" t="s">
        <v>3220</v>
      </c>
      <c r="S190" t="s">
        <v>3721</v>
      </c>
      <c r="T190">
        <v>78</v>
      </c>
      <c r="U190">
        <v>65</v>
      </c>
      <c r="W190" t="s">
        <v>115</v>
      </c>
      <c r="X190">
        <v>1</v>
      </c>
      <c r="Y190">
        <f t="shared" si="38"/>
        <v>13</v>
      </c>
      <c r="Z190">
        <f t="shared" ca="1" si="39"/>
        <v>28.375000500000002</v>
      </c>
      <c r="AA190">
        <f t="shared" ca="1" si="40"/>
        <v>-15.375000500000002</v>
      </c>
      <c r="AB190">
        <f t="shared" ca="1" si="41"/>
        <v>15.375000500000002</v>
      </c>
      <c r="AC190" s="2">
        <v>15.375</v>
      </c>
      <c r="AD190" s="7">
        <f>VLOOKUP(P190,Weights!$A:$B,2,0)*AC190</f>
        <v>15.375</v>
      </c>
      <c r="AE190">
        <f t="shared" ca="1" si="42"/>
        <v>236.39064037500032</v>
      </c>
      <c r="AF190" t="str">
        <f t="shared" si="43"/>
        <v>South Carolina Upstate</v>
      </c>
      <c r="AG190" t="str">
        <f t="shared" ca="1" si="44"/>
        <v>South Carolina Upstate</v>
      </c>
    </row>
    <row r="191" spans="1:33" x14ac:dyDescent="0.25">
      <c r="A191" t="s">
        <v>3187</v>
      </c>
      <c r="B191" s="9">
        <f t="shared" ca="1" si="30"/>
        <v>-1.7297585</v>
      </c>
      <c r="C191" s="2">
        <v>-1.8547585</v>
      </c>
      <c r="D191">
        <f t="shared" si="31"/>
        <v>193</v>
      </c>
      <c r="E191" s="9">
        <f t="shared" si="32"/>
        <v>19</v>
      </c>
      <c r="F191" s="9">
        <f t="shared" ca="1" si="33"/>
        <v>15</v>
      </c>
      <c r="G191" s="9">
        <f t="shared" si="34"/>
        <v>32</v>
      </c>
      <c r="H191" s="9">
        <f t="shared" si="35"/>
        <v>0.59375</v>
      </c>
      <c r="I191" s="9">
        <f t="shared" ca="1" si="36"/>
        <v>0.46875</v>
      </c>
      <c r="J191" s="9">
        <f t="shared" ca="1" si="37"/>
        <v>0.125</v>
      </c>
      <c r="O191" t="s">
        <v>3171</v>
      </c>
      <c r="P191" s="6">
        <v>41958</v>
      </c>
      <c r="Q191" t="s">
        <v>3073</v>
      </c>
      <c r="R191" t="s">
        <v>3104</v>
      </c>
      <c r="S191" t="s">
        <v>3721</v>
      </c>
      <c r="T191">
        <v>77</v>
      </c>
      <c r="U191">
        <v>57</v>
      </c>
      <c r="W191" t="s">
        <v>115</v>
      </c>
      <c r="X191">
        <v>1</v>
      </c>
      <c r="Y191">
        <f t="shared" si="38"/>
        <v>20</v>
      </c>
      <c r="Z191">
        <f t="shared" ca="1" si="39"/>
        <v>12.875</v>
      </c>
      <c r="AA191">
        <f t="shared" ca="1" si="40"/>
        <v>7.125</v>
      </c>
      <c r="AB191">
        <f t="shared" ca="1" si="41"/>
        <v>-7.125</v>
      </c>
      <c r="AC191" s="2">
        <v>7.125</v>
      </c>
      <c r="AD191" s="7">
        <f>VLOOKUP(P191,Weights!$A:$B,2,0)*AC191</f>
        <v>7.125</v>
      </c>
      <c r="AE191">
        <f t="shared" ca="1" si="42"/>
        <v>50.765625</v>
      </c>
      <c r="AF191" t="str">
        <f t="shared" si="43"/>
        <v>St. Bonaventure</v>
      </c>
      <c r="AG191" t="str">
        <f t="shared" ca="1" si="44"/>
        <v>St. Bonaventure</v>
      </c>
    </row>
    <row r="192" spans="1:33" x14ac:dyDescent="0.25">
      <c r="A192" t="s">
        <v>3079</v>
      </c>
      <c r="B192" s="9">
        <f t="shared" ca="1" si="30"/>
        <v>-1.7610085</v>
      </c>
      <c r="C192" s="2">
        <v>-1.7297585</v>
      </c>
      <c r="D192">
        <f t="shared" si="31"/>
        <v>189</v>
      </c>
      <c r="E192" s="9">
        <f t="shared" si="32"/>
        <v>18</v>
      </c>
      <c r="F192" s="9">
        <f t="shared" ca="1" si="33"/>
        <v>19</v>
      </c>
      <c r="G192" s="9">
        <f t="shared" si="34"/>
        <v>32</v>
      </c>
      <c r="H192" s="9">
        <f t="shared" si="35"/>
        <v>0.5625</v>
      </c>
      <c r="I192" s="9">
        <f t="shared" ca="1" si="36"/>
        <v>0.59375</v>
      </c>
      <c r="J192" s="9">
        <f t="shared" ca="1" si="37"/>
        <v>-3.125E-2</v>
      </c>
      <c r="O192" t="s">
        <v>3146</v>
      </c>
      <c r="P192" s="6">
        <v>41958</v>
      </c>
      <c r="Q192" t="s">
        <v>3073</v>
      </c>
      <c r="R192" t="s">
        <v>3310</v>
      </c>
      <c r="S192" t="s">
        <v>3721</v>
      </c>
      <c r="T192">
        <v>74</v>
      </c>
      <c r="U192">
        <v>59</v>
      </c>
      <c r="W192" t="s">
        <v>115</v>
      </c>
      <c r="X192">
        <v>1</v>
      </c>
      <c r="Y192">
        <f t="shared" si="38"/>
        <v>15</v>
      </c>
      <c r="Z192">
        <f t="shared" ca="1" si="39"/>
        <v>9.7499995000000013</v>
      </c>
      <c r="AA192">
        <f t="shared" ca="1" si="40"/>
        <v>5.2500004999999987</v>
      </c>
      <c r="AB192">
        <f t="shared" ca="1" si="41"/>
        <v>-5.2500004999999987</v>
      </c>
      <c r="AC192" s="2">
        <v>5.25</v>
      </c>
      <c r="AD192" s="7">
        <f>VLOOKUP(P192,Weights!$A:$B,2,0)*AC192</f>
        <v>5.25</v>
      </c>
      <c r="AE192">
        <f t="shared" ca="1" si="42"/>
        <v>27.562505250000235</v>
      </c>
      <c r="AF192" t="str">
        <f t="shared" si="43"/>
        <v>Stanford</v>
      </c>
      <c r="AG192" t="str">
        <f t="shared" ca="1" si="44"/>
        <v>Stanford</v>
      </c>
    </row>
    <row r="193" spans="1:33" x14ac:dyDescent="0.25">
      <c r="A193" t="s">
        <v>3096</v>
      </c>
      <c r="B193" s="9">
        <f t="shared" ca="1" si="30"/>
        <v>-1.7642412586206895</v>
      </c>
      <c r="C193" s="2">
        <v>-1.7297585</v>
      </c>
      <c r="D193">
        <f t="shared" si="31"/>
        <v>189</v>
      </c>
      <c r="E193" s="9">
        <f t="shared" si="32"/>
        <v>15</v>
      </c>
      <c r="F193" s="9">
        <f t="shared" ca="1" si="33"/>
        <v>16</v>
      </c>
      <c r="G193" s="9">
        <f t="shared" si="34"/>
        <v>29</v>
      </c>
      <c r="H193" s="9">
        <f t="shared" si="35"/>
        <v>0.51724137931034486</v>
      </c>
      <c r="I193" s="9">
        <f t="shared" ca="1" si="36"/>
        <v>0.55172413793103448</v>
      </c>
      <c r="J193" s="9">
        <f t="shared" ca="1" si="37"/>
        <v>-3.4482758620689613E-2</v>
      </c>
      <c r="O193" t="s">
        <v>3154</v>
      </c>
      <c r="P193" s="6">
        <v>41958</v>
      </c>
      <c r="Q193" t="s">
        <v>3073</v>
      </c>
      <c r="R193" t="s">
        <v>3411</v>
      </c>
      <c r="S193" t="s">
        <v>3720</v>
      </c>
      <c r="T193">
        <v>74</v>
      </c>
      <c r="U193">
        <v>65</v>
      </c>
      <c r="W193" t="s">
        <v>6</v>
      </c>
      <c r="X193">
        <v>1</v>
      </c>
      <c r="Y193">
        <f t="shared" si="38"/>
        <v>-9</v>
      </c>
      <c r="Z193">
        <f t="shared" ca="1" si="39"/>
        <v>4.9999999800000001</v>
      </c>
      <c r="AA193">
        <f t="shared" ca="1" si="40"/>
        <v>-13.99999998</v>
      </c>
      <c r="AB193">
        <f t="shared" ca="1" si="41"/>
        <v>13.99999998</v>
      </c>
      <c r="AC193" s="2">
        <v>14</v>
      </c>
      <c r="AD193" s="7">
        <f>VLOOKUP(P193,Weights!$A:$B,2,0)*AC193</f>
        <v>14</v>
      </c>
      <c r="AE193">
        <f t="shared" ca="1" si="42"/>
        <v>195.99999944000001</v>
      </c>
      <c r="AF193" t="str">
        <f t="shared" si="43"/>
        <v>UL Monroe</v>
      </c>
      <c r="AG193" t="str">
        <f t="shared" ca="1" si="44"/>
        <v>UAB</v>
      </c>
    </row>
    <row r="194" spans="1:33" x14ac:dyDescent="0.25">
      <c r="A194" t="s">
        <v>3318</v>
      </c>
      <c r="B194" s="9">
        <f t="shared" ref="B194:B257" ca="1" si="45">J194+C194</f>
        <v>-1.7654727857142858</v>
      </c>
      <c r="C194" s="2">
        <v>-1.7297585</v>
      </c>
      <c r="D194">
        <f t="shared" ref="D194:D257" si="46">RANK(C194,Ratings,0)</f>
        <v>189</v>
      </c>
      <c r="E194" s="9">
        <f t="shared" ref="E194:E257" si="47">COUNTIF(AF194:AF5997,A194)</f>
        <v>18</v>
      </c>
      <c r="F194" s="9">
        <f t="shared" ref="F194:F257" ca="1" si="48">COUNTIF(AG194:AG5997,A194)</f>
        <v>18</v>
      </c>
      <c r="G194" s="9">
        <f t="shared" ref="G194:G257" si="49">COUNTIF(O194:O5997,A194)+COUNTIF(R194:R5997,A194)</f>
        <v>29</v>
      </c>
      <c r="H194" s="9">
        <f t="shared" ref="H194:H257" si="50">E194/G194</f>
        <v>0.62068965517241381</v>
      </c>
      <c r="I194" s="9">
        <f t="shared" ref="I194:I257" ca="1" si="51">F194/G194</f>
        <v>0.6428571428571429</v>
      </c>
      <c r="J194" s="9">
        <f t="shared" ref="J194:J257" ca="1" si="52">H194-I194</f>
        <v>-3.5714285714285809E-2</v>
      </c>
      <c r="O194" t="s">
        <v>3296</v>
      </c>
      <c r="P194" s="6">
        <v>41958</v>
      </c>
      <c r="Q194" t="s">
        <v>3073</v>
      </c>
      <c r="R194" t="s">
        <v>3718</v>
      </c>
      <c r="S194" t="s">
        <v>3721</v>
      </c>
      <c r="T194">
        <v>75</v>
      </c>
      <c r="U194">
        <v>52</v>
      </c>
      <c r="W194" t="s">
        <v>115</v>
      </c>
      <c r="X194">
        <v>1</v>
      </c>
      <c r="Y194">
        <f t="shared" ref="Y194:Y257" si="53">X194*IF(S194="W",(T194-U194),U194-T194)</f>
        <v>23</v>
      </c>
      <c r="Z194">
        <f t="shared" ref="Z194:Z257" ca="1" si="54">X194*(IF(Q194="A",-HomeEdge,IF(Q194="H",HomeEdge,0))+VLOOKUP(O194,TmList,2,0)-VLOOKUP(R194,TmList,2,0))</f>
        <v>29.125000500000002</v>
      </c>
      <c r="AA194">
        <f t="shared" ref="AA194:AA257" ca="1" si="55">Y194-Z194</f>
        <v>-6.1250005000000023</v>
      </c>
      <c r="AB194">
        <f t="shared" ref="AB194:AB257" ca="1" si="56">-AA194</f>
        <v>6.1250005000000023</v>
      </c>
      <c r="AC194" s="2">
        <v>6.125</v>
      </c>
      <c r="AD194" s="7">
        <f>VLOOKUP(P194,Weights!$A:$B,2,0)*AC194</f>
        <v>6.125</v>
      </c>
      <c r="AE194">
        <f t="shared" ref="AE194:AE257" ca="1" si="57">AA194^2</f>
        <v>37.515631125000276</v>
      </c>
      <c r="AF194" t="str">
        <f t="shared" si="43"/>
        <v>UC Riverside</v>
      </c>
      <c r="AG194" t="str">
        <f t="shared" ca="1" si="44"/>
        <v>UC Riverside</v>
      </c>
    </row>
    <row r="195" spans="1:33" x14ac:dyDescent="0.25">
      <c r="A195" t="s">
        <v>3340</v>
      </c>
      <c r="B195" s="9">
        <f t="shared" ca="1" si="45"/>
        <v>-1.7880918333333333</v>
      </c>
      <c r="C195" s="2">
        <v>-1.8547585</v>
      </c>
      <c r="D195">
        <f t="shared" si="46"/>
        <v>193</v>
      </c>
      <c r="E195" s="9">
        <f t="shared" si="47"/>
        <v>7</v>
      </c>
      <c r="F195" s="9">
        <f t="shared" ca="1" si="48"/>
        <v>5</v>
      </c>
      <c r="G195" s="9">
        <f t="shared" si="49"/>
        <v>29</v>
      </c>
      <c r="H195" s="9">
        <f t="shared" si="50"/>
        <v>0.2413793103448276</v>
      </c>
      <c r="I195" s="9">
        <f t="shared" ca="1" si="51"/>
        <v>0.16666666666666666</v>
      </c>
      <c r="J195" s="9">
        <f t="shared" ca="1" si="52"/>
        <v>6.666666666666668E-2</v>
      </c>
      <c r="O195" t="s">
        <v>3282</v>
      </c>
      <c r="P195" s="6">
        <v>41958</v>
      </c>
      <c r="Q195" t="s">
        <v>3073</v>
      </c>
      <c r="R195" t="s">
        <v>3266</v>
      </c>
      <c r="S195" t="s">
        <v>3721</v>
      </c>
      <c r="T195">
        <v>113</v>
      </c>
      <c r="U195">
        <v>78</v>
      </c>
      <c r="W195" t="s">
        <v>115</v>
      </c>
      <c r="X195">
        <v>1</v>
      </c>
      <c r="Y195">
        <f t="shared" si="53"/>
        <v>35</v>
      </c>
      <c r="Z195">
        <f t="shared" ca="1" si="54"/>
        <v>27.75</v>
      </c>
      <c r="AA195">
        <f t="shared" ca="1" si="55"/>
        <v>7.25</v>
      </c>
      <c r="AB195">
        <f t="shared" ca="1" si="56"/>
        <v>-7.25</v>
      </c>
      <c r="AC195" s="2">
        <v>7.25</v>
      </c>
      <c r="AD195" s="7">
        <f>VLOOKUP(P195,Weights!$A:$B,2,0)*AC195</f>
        <v>7.25</v>
      </c>
      <c r="AE195">
        <f t="shared" ca="1" si="57"/>
        <v>52.5625</v>
      </c>
      <c r="AF195" t="str">
        <f t="shared" ref="AF195:AF258" si="58">IF(Y195&gt;0,O195,R195)</f>
        <v>UCLA</v>
      </c>
      <c r="AG195" t="str">
        <f t="shared" ref="AG195:AG258" ca="1" si="59">IF(Z195&gt;0,O195,R195)</f>
        <v>UCLA</v>
      </c>
    </row>
    <row r="196" spans="1:33" x14ac:dyDescent="0.25">
      <c r="A196" t="s">
        <v>3103</v>
      </c>
      <c r="B196" s="9">
        <f t="shared" ca="1" si="45"/>
        <v>-1.7880918333333333</v>
      </c>
      <c r="C196" s="2">
        <v>-1.8547585</v>
      </c>
      <c r="D196">
        <f t="shared" si="46"/>
        <v>193</v>
      </c>
      <c r="E196" s="9">
        <f t="shared" si="47"/>
        <v>14</v>
      </c>
      <c r="F196" s="9">
        <f t="shared" ca="1" si="48"/>
        <v>12</v>
      </c>
      <c r="G196" s="9">
        <f t="shared" si="49"/>
        <v>30</v>
      </c>
      <c r="H196" s="9">
        <f t="shared" si="50"/>
        <v>0.46666666666666667</v>
      </c>
      <c r="I196" s="9">
        <f t="shared" ca="1" si="51"/>
        <v>0.4</v>
      </c>
      <c r="J196" s="9">
        <f t="shared" ca="1" si="52"/>
        <v>6.6666666666666652E-2</v>
      </c>
      <c r="O196" t="s">
        <v>3132</v>
      </c>
      <c r="P196" s="6">
        <v>41958</v>
      </c>
      <c r="Q196" t="s">
        <v>3073</v>
      </c>
      <c r="R196" t="s">
        <v>3264</v>
      </c>
      <c r="S196" t="s">
        <v>3720</v>
      </c>
      <c r="T196">
        <v>76</v>
      </c>
      <c r="U196">
        <v>68</v>
      </c>
      <c r="W196" t="s">
        <v>6</v>
      </c>
      <c r="X196">
        <v>1</v>
      </c>
      <c r="Y196">
        <f t="shared" si="53"/>
        <v>-8</v>
      </c>
      <c r="Z196">
        <f t="shared" ca="1" si="54"/>
        <v>11.25</v>
      </c>
      <c r="AA196">
        <f t="shared" ca="1" si="55"/>
        <v>-19.25</v>
      </c>
      <c r="AB196">
        <f t="shared" ca="1" si="56"/>
        <v>19.25</v>
      </c>
      <c r="AC196" s="2">
        <v>19.25</v>
      </c>
      <c r="AD196" s="7">
        <f>VLOOKUP(P196,Weights!$A:$B,2,0)*AC196</f>
        <v>19.25</v>
      </c>
      <c r="AE196">
        <f t="shared" ca="1" si="57"/>
        <v>370.5625</v>
      </c>
      <c r="AF196" t="str">
        <f t="shared" si="58"/>
        <v>Portland St</v>
      </c>
      <c r="AG196" t="str">
        <f t="shared" ca="1" si="59"/>
        <v>USC</v>
      </c>
    </row>
    <row r="197" spans="1:33" x14ac:dyDescent="0.25">
      <c r="A197" t="s">
        <v>3383</v>
      </c>
      <c r="B197" s="9">
        <f t="shared" ca="1" si="45"/>
        <v>-1.790242370967742</v>
      </c>
      <c r="C197" s="2">
        <v>-1.8547585</v>
      </c>
      <c r="D197">
        <f t="shared" si="46"/>
        <v>193</v>
      </c>
      <c r="E197" s="9">
        <f t="shared" si="47"/>
        <v>21</v>
      </c>
      <c r="F197" s="9">
        <f t="shared" ca="1" si="48"/>
        <v>19</v>
      </c>
      <c r="G197" s="9">
        <f t="shared" si="49"/>
        <v>31</v>
      </c>
      <c r="H197" s="9">
        <f t="shared" si="50"/>
        <v>0.67741935483870963</v>
      </c>
      <c r="I197" s="9">
        <f t="shared" ca="1" si="51"/>
        <v>0.61290322580645162</v>
      </c>
      <c r="J197" s="9">
        <f t="shared" ca="1" si="52"/>
        <v>6.4516129032258007E-2</v>
      </c>
      <c r="O197" t="s">
        <v>3204</v>
      </c>
      <c r="P197" s="6">
        <v>41958</v>
      </c>
      <c r="Q197" t="s">
        <v>3073</v>
      </c>
      <c r="R197" t="s">
        <v>3233</v>
      </c>
      <c r="S197" t="s">
        <v>3721</v>
      </c>
      <c r="T197">
        <v>77</v>
      </c>
      <c r="U197">
        <v>70</v>
      </c>
      <c r="W197" t="s">
        <v>115</v>
      </c>
      <c r="X197">
        <v>1</v>
      </c>
      <c r="Y197">
        <f t="shared" si="53"/>
        <v>7</v>
      </c>
      <c r="Z197">
        <f t="shared" ca="1" si="54"/>
        <v>15.375000480000001</v>
      </c>
      <c r="AA197">
        <f t="shared" ca="1" si="55"/>
        <v>-8.3750004800000006</v>
      </c>
      <c r="AB197">
        <f t="shared" ca="1" si="56"/>
        <v>8.3750004800000006</v>
      </c>
      <c r="AC197" s="2">
        <v>8.375</v>
      </c>
      <c r="AD197" s="7">
        <f>VLOOKUP(P197,Weights!$A:$B,2,0)*AC197</f>
        <v>8.375</v>
      </c>
      <c r="AE197">
        <f t="shared" ca="1" si="57"/>
        <v>70.140633040000239</v>
      </c>
      <c r="AF197" t="str">
        <f t="shared" si="58"/>
        <v>Western Kentucky</v>
      </c>
      <c r="AG197" t="str">
        <f t="shared" ca="1" si="59"/>
        <v>Western Kentucky</v>
      </c>
    </row>
    <row r="198" spans="1:33" x14ac:dyDescent="0.25">
      <c r="A198" t="s">
        <v>3290</v>
      </c>
      <c r="B198" s="9">
        <f t="shared" ca="1" si="45"/>
        <v>-1.8547585</v>
      </c>
      <c r="C198" s="2">
        <v>-1.8547585</v>
      </c>
      <c r="D198">
        <f t="shared" si="46"/>
        <v>193</v>
      </c>
      <c r="E198" s="9">
        <f t="shared" si="47"/>
        <v>18</v>
      </c>
      <c r="F198" s="9">
        <f t="shared" ca="1" si="48"/>
        <v>18</v>
      </c>
      <c r="G198" s="9">
        <f t="shared" si="49"/>
        <v>34</v>
      </c>
      <c r="H198" s="9">
        <f t="shared" si="50"/>
        <v>0.52941176470588236</v>
      </c>
      <c r="I198" s="9">
        <f t="shared" ca="1" si="51"/>
        <v>0.52941176470588236</v>
      </c>
      <c r="J198" s="9">
        <f t="shared" ca="1" si="52"/>
        <v>0</v>
      </c>
      <c r="O198" t="s">
        <v>3304</v>
      </c>
      <c r="P198" s="6">
        <v>41958</v>
      </c>
      <c r="Q198" t="s">
        <v>3073</v>
      </c>
      <c r="R198" t="s">
        <v>3718</v>
      </c>
      <c r="S198" t="s">
        <v>3721</v>
      </c>
      <c r="T198">
        <v>82</v>
      </c>
      <c r="U198">
        <v>59</v>
      </c>
      <c r="W198" t="s">
        <v>115</v>
      </c>
      <c r="X198">
        <v>1</v>
      </c>
      <c r="Y198">
        <f t="shared" si="53"/>
        <v>23</v>
      </c>
      <c r="Z198">
        <f t="shared" ca="1" si="54"/>
        <v>28.250000500000002</v>
      </c>
      <c r="AA198">
        <f t="shared" ca="1" si="55"/>
        <v>-5.2500005000000023</v>
      </c>
      <c r="AB198">
        <f t="shared" ca="1" si="56"/>
        <v>5.2500005000000023</v>
      </c>
      <c r="AC198" s="2">
        <v>5.25</v>
      </c>
      <c r="AD198" s="7">
        <f>VLOOKUP(P198,Weights!$A:$B,2,0)*AC198</f>
        <v>5.25</v>
      </c>
      <c r="AE198">
        <f t="shared" ca="1" si="57"/>
        <v>27.562505250000275</v>
      </c>
      <c r="AF198" t="str">
        <f t="shared" si="58"/>
        <v>Winthrop</v>
      </c>
      <c r="AG198" t="str">
        <f t="shared" ca="1" si="59"/>
        <v>Winthrop</v>
      </c>
    </row>
    <row r="199" spans="1:33" x14ac:dyDescent="0.25">
      <c r="A199" t="s">
        <v>3337</v>
      </c>
      <c r="B199" s="9">
        <f t="shared" ca="1" si="45"/>
        <v>-1.915242370967742</v>
      </c>
      <c r="C199" s="2">
        <v>-1.9797585</v>
      </c>
      <c r="D199">
        <f t="shared" si="46"/>
        <v>200</v>
      </c>
      <c r="E199" s="9">
        <f t="shared" si="47"/>
        <v>17</v>
      </c>
      <c r="F199" s="9">
        <f t="shared" ca="1" si="48"/>
        <v>15</v>
      </c>
      <c r="G199" s="9">
        <f t="shared" si="49"/>
        <v>30</v>
      </c>
      <c r="H199" s="9">
        <f t="shared" si="50"/>
        <v>0.56666666666666665</v>
      </c>
      <c r="I199" s="9">
        <f t="shared" ca="1" si="51"/>
        <v>0.4838709677419355</v>
      </c>
      <c r="J199" s="9">
        <f t="shared" ca="1" si="52"/>
        <v>6.4516129032258007E-2</v>
      </c>
      <c r="O199" t="s">
        <v>3226</v>
      </c>
      <c r="P199" s="6">
        <v>41958</v>
      </c>
      <c r="Q199" t="s">
        <v>3073</v>
      </c>
      <c r="R199" t="s">
        <v>3375</v>
      </c>
      <c r="S199" t="s">
        <v>3720</v>
      </c>
      <c r="T199">
        <v>69</v>
      </c>
      <c r="U199">
        <v>61</v>
      </c>
      <c r="W199" t="s">
        <v>6</v>
      </c>
      <c r="X199">
        <v>1</v>
      </c>
      <c r="Y199">
        <f t="shared" si="53"/>
        <v>-8</v>
      </c>
      <c r="Z199">
        <f t="shared" ca="1" si="54"/>
        <v>-6.75</v>
      </c>
      <c r="AA199">
        <f t="shared" ca="1" si="55"/>
        <v>-1.25</v>
      </c>
      <c r="AB199">
        <f t="shared" ca="1" si="56"/>
        <v>1.25</v>
      </c>
      <c r="AC199" s="2">
        <v>1.25</v>
      </c>
      <c r="AD199" s="7">
        <f>VLOOKUP(P199,Weights!$A:$B,2,0)*AC199</f>
        <v>1.25</v>
      </c>
      <c r="AE199">
        <f t="shared" ca="1" si="57"/>
        <v>1.5625</v>
      </c>
      <c r="AF199" t="str">
        <f t="shared" si="58"/>
        <v>Kent State</v>
      </c>
      <c r="AG199" t="str">
        <f t="shared" ca="1" si="59"/>
        <v>Kent State</v>
      </c>
    </row>
    <row r="200" spans="1:33" x14ac:dyDescent="0.25">
      <c r="A200" t="s">
        <v>3217</v>
      </c>
      <c r="B200" s="9">
        <f t="shared" ca="1" si="45"/>
        <v>-1.9582067758620689</v>
      </c>
      <c r="C200" s="2">
        <v>-1.8547585</v>
      </c>
      <c r="D200">
        <f t="shared" si="46"/>
        <v>193</v>
      </c>
      <c r="E200" s="9">
        <f t="shared" si="47"/>
        <v>15</v>
      </c>
      <c r="F200" s="9">
        <f t="shared" ca="1" si="48"/>
        <v>18</v>
      </c>
      <c r="G200" s="9">
        <f t="shared" si="49"/>
        <v>29</v>
      </c>
      <c r="H200" s="9">
        <f t="shared" si="50"/>
        <v>0.51724137931034486</v>
      </c>
      <c r="I200" s="9">
        <f t="shared" ca="1" si="51"/>
        <v>0.62068965517241381</v>
      </c>
      <c r="J200" s="9">
        <f t="shared" ca="1" si="52"/>
        <v>-0.10344827586206895</v>
      </c>
      <c r="O200" t="s">
        <v>3715</v>
      </c>
      <c r="P200" s="6">
        <v>41959</v>
      </c>
      <c r="Q200" t="s">
        <v>3073</v>
      </c>
      <c r="R200" t="s">
        <v>3283</v>
      </c>
      <c r="S200" t="s">
        <v>3721</v>
      </c>
      <c r="T200">
        <v>86</v>
      </c>
      <c r="U200">
        <v>68</v>
      </c>
      <c r="W200" t="s">
        <v>188</v>
      </c>
      <c r="X200">
        <v>1</v>
      </c>
      <c r="Y200">
        <f t="shared" si="53"/>
        <v>18</v>
      </c>
      <c r="Z200">
        <f t="shared" ca="1" si="54"/>
        <v>30.624999499999998</v>
      </c>
      <c r="AA200">
        <f t="shared" ca="1" si="55"/>
        <v>-12.624999499999998</v>
      </c>
      <c r="AB200">
        <f t="shared" ca="1" si="56"/>
        <v>12.624999499999998</v>
      </c>
      <c r="AC200" s="2">
        <v>12.625</v>
      </c>
      <c r="AD200" s="7">
        <f>VLOOKUP(P200,Weights!$A:$B,2,0)*AC200</f>
        <v>12.625</v>
      </c>
      <c r="AE200">
        <f t="shared" ca="1" si="57"/>
        <v>159.39061237500019</v>
      </c>
      <c r="AF200" t="str">
        <f t="shared" si="58"/>
        <v>Arizona</v>
      </c>
      <c r="AG200" t="str">
        <f t="shared" ca="1" si="59"/>
        <v>Arizona</v>
      </c>
    </row>
    <row r="201" spans="1:33" x14ac:dyDescent="0.25">
      <c r="A201" t="s">
        <v>3235</v>
      </c>
      <c r="B201" s="9">
        <f t="shared" ca="1" si="45"/>
        <v>-2.007984306451613</v>
      </c>
      <c r="C201" s="2">
        <v>-2.1047585</v>
      </c>
      <c r="D201">
        <f t="shared" si="46"/>
        <v>201</v>
      </c>
      <c r="E201" s="9">
        <f t="shared" si="47"/>
        <v>9</v>
      </c>
      <c r="F201" s="9">
        <f t="shared" ca="1" si="48"/>
        <v>6</v>
      </c>
      <c r="G201" s="9">
        <f t="shared" si="49"/>
        <v>31</v>
      </c>
      <c r="H201" s="9">
        <f t="shared" si="50"/>
        <v>0.29032258064516131</v>
      </c>
      <c r="I201" s="9">
        <f t="shared" ca="1" si="51"/>
        <v>0.19354838709677419</v>
      </c>
      <c r="J201" s="9">
        <f t="shared" ca="1" si="52"/>
        <v>9.6774193548387122E-2</v>
      </c>
      <c r="O201" t="s">
        <v>3170</v>
      </c>
      <c r="P201" s="6">
        <v>41959</v>
      </c>
      <c r="Q201" t="s">
        <v>3073</v>
      </c>
      <c r="R201" t="s">
        <v>3401</v>
      </c>
      <c r="S201" t="s">
        <v>3721</v>
      </c>
      <c r="T201">
        <v>97</v>
      </c>
      <c r="U201">
        <v>79</v>
      </c>
      <c r="W201" t="s">
        <v>115</v>
      </c>
      <c r="X201">
        <v>1</v>
      </c>
      <c r="Y201">
        <f t="shared" si="53"/>
        <v>18</v>
      </c>
      <c r="Z201">
        <f t="shared" ca="1" si="54"/>
        <v>22.874999500000001</v>
      </c>
      <c r="AA201">
        <f t="shared" ca="1" si="55"/>
        <v>-4.8749995000000013</v>
      </c>
      <c r="AB201">
        <f t="shared" ca="1" si="56"/>
        <v>4.8749995000000013</v>
      </c>
      <c r="AC201" s="2">
        <v>4.875</v>
      </c>
      <c r="AD201" s="7">
        <f>VLOOKUP(P201,Weights!$A:$B,2,0)*AC201</f>
        <v>4.875</v>
      </c>
      <c r="AE201">
        <f t="shared" ca="1" si="57"/>
        <v>23.765620125000261</v>
      </c>
      <c r="AF201" t="str">
        <f t="shared" si="58"/>
        <v>Arkansas</v>
      </c>
      <c r="AG201" t="str">
        <f t="shared" ca="1" si="59"/>
        <v>Arkansas</v>
      </c>
    </row>
    <row r="202" spans="1:33" x14ac:dyDescent="0.25">
      <c r="A202" t="s">
        <v>3381</v>
      </c>
      <c r="B202" s="9">
        <f t="shared" ca="1" si="45"/>
        <v>-2.0422585</v>
      </c>
      <c r="C202" s="2">
        <v>-2.1047585</v>
      </c>
      <c r="D202">
        <f t="shared" si="46"/>
        <v>201</v>
      </c>
      <c r="E202" s="9">
        <f t="shared" si="47"/>
        <v>16</v>
      </c>
      <c r="F202" s="9">
        <f t="shared" ca="1" si="48"/>
        <v>14</v>
      </c>
      <c r="G202" s="9">
        <f t="shared" si="49"/>
        <v>33</v>
      </c>
      <c r="H202" s="9">
        <f t="shared" si="50"/>
        <v>0.48484848484848486</v>
      </c>
      <c r="I202" s="9">
        <f t="shared" ca="1" si="51"/>
        <v>0.4375</v>
      </c>
      <c r="J202" s="9">
        <f t="shared" ca="1" si="52"/>
        <v>6.25E-2</v>
      </c>
      <c r="O202" t="s">
        <v>3160</v>
      </c>
      <c r="P202" s="6">
        <v>41959</v>
      </c>
      <c r="Q202" t="s">
        <v>3073</v>
      </c>
      <c r="R202" t="s">
        <v>3718</v>
      </c>
      <c r="S202" t="s">
        <v>3721</v>
      </c>
      <c r="T202">
        <v>77</v>
      </c>
      <c r="U202">
        <v>64</v>
      </c>
      <c r="W202" t="s">
        <v>115</v>
      </c>
      <c r="X202">
        <v>1</v>
      </c>
      <c r="Y202">
        <f t="shared" si="53"/>
        <v>13</v>
      </c>
      <c r="Z202">
        <f t="shared" ca="1" si="54"/>
        <v>27.875000500000002</v>
      </c>
      <c r="AA202">
        <f t="shared" ca="1" si="55"/>
        <v>-14.875000500000002</v>
      </c>
      <c r="AB202">
        <f t="shared" ca="1" si="56"/>
        <v>14.875000500000002</v>
      </c>
      <c r="AC202" s="2">
        <v>14.875</v>
      </c>
      <c r="AD202" s="7">
        <f>VLOOKUP(P202,Weights!$A:$B,2,0)*AC202</f>
        <v>14.875</v>
      </c>
      <c r="AE202">
        <f t="shared" ca="1" si="57"/>
        <v>221.26563987500032</v>
      </c>
      <c r="AF202" t="str">
        <f t="shared" si="58"/>
        <v>Arkansas-Little Rock</v>
      </c>
      <c r="AG202" t="str">
        <f t="shared" ca="1" si="59"/>
        <v>Arkansas-Little Rock</v>
      </c>
    </row>
    <row r="203" spans="1:33" x14ac:dyDescent="0.25">
      <c r="A203" t="s">
        <v>3232</v>
      </c>
      <c r="B203" s="9">
        <f t="shared" ca="1" si="45"/>
        <v>-2.0616550517241379</v>
      </c>
      <c r="C203" s="2">
        <v>-1.8547585</v>
      </c>
      <c r="D203">
        <f t="shared" si="46"/>
        <v>193</v>
      </c>
      <c r="E203" s="9">
        <f t="shared" si="47"/>
        <v>11</v>
      </c>
      <c r="F203" s="9">
        <f t="shared" ca="1" si="48"/>
        <v>17</v>
      </c>
      <c r="G203" s="9">
        <f t="shared" si="49"/>
        <v>29</v>
      </c>
      <c r="H203" s="9">
        <f t="shared" si="50"/>
        <v>0.37931034482758619</v>
      </c>
      <c r="I203" s="9">
        <f t="shared" ca="1" si="51"/>
        <v>0.58620689655172409</v>
      </c>
      <c r="J203" s="9">
        <f t="shared" ca="1" si="52"/>
        <v>-0.2068965517241379</v>
      </c>
      <c r="O203" t="s">
        <v>3233</v>
      </c>
      <c r="P203" s="6">
        <v>41959</v>
      </c>
      <c r="Q203" t="s">
        <v>3073</v>
      </c>
      <c r="R203" t="s">
        <v>3718</v>
      </c>
      <c r="S203" t="s">
        <v>3721</v>
      </c>
      <c r="T203">
        <v>68</v>
      </c>
      <c r="U203">
        <v>63</v>
      </c>
      <c r="W203" t="s">
        <v>7</v>
      </c>
      <c r="X203">
        <v>1</v>
      </c>
      <c r="Y203">
        <f t="shared" si="53"/>
        <v>5</v>
      </c>
      <c r="Z203">
        <f t="shared" ca="1" si="54"/>
        <v>18.875</v>
      </c>
      <c r="AA203">
        <f t="shared" ca="1" si="55"/>
        <v>-13.875</v>
      </c>
      <c r="AB203">
        <f t="shared" ca="1" si="56"/>
        <v>13.875</v>
      </c>
      <c r="AC203" s="2">
        <v>13.875</v>
      </c>
      <c r="AD203" s="7">
        <f>VLOOKUP(P203,Weights!$A:$B,2,0)*AC203</f>
        <v>13.875</v>
      </c>
      <c r="AE203">
        <f t="shared" ca="1" si="57"/>
        <v>192.515625</v>
      </c>
      <c r="AF203" t="str">
        <f t="shared" si="58"/>
        <v>Austin Peay</v>
      </c>
      <c r="AG203" t="str">
        <f t="shared" ca="1" si="59"/>
        <v>Austin Peay</v>
      </c>
    </row>
    <row r="204" spans="1:33" x14ac:dyDescent="0.25">
      <c r="A204" t="s">
        <v>3285</v>
      </c>
      <c r="B204" s="9">
        <f t="shared" ca="1" si="45"/>
        <v>-2.262016564516129</v>
      </c>
      <c r="C204" s="2">
        <v>-2.2297585</v>
      </c>
      <c r="D204">
        <f t="shared" si="46"/>
        <v>203</v>
      </c>
      <c r="E204" s="9">
        <f t="shared" si="47"/>
        <v>17</v>
      </c>
      <c r="F204" s="9">
        <f t="shared" ca="1" si="48"/>
        <v>18</v>
      </c>
      <c r="G204" s="9">
        <f t="shared" si="49"/>
        <v>32</v>
      </c>
      <c r="H204" s="9">
        <f t="shared" si="50"/>
        <v>0.53125</v>
      </c>
      <c r="I204" s="9">
        <f t="shared" ca="1" si="51"/>
        <v>0.58064516129032262</v>
      </c>
      <c r="J204" s="9">
        <f t="shared" ca="1" si="52"/>
        <v>-3.2258064516129115E-2</v>
      </c>
      <c r="O204" t="s">
        <v>3222</v>
      </c>
      <c r="P204" s="6">
        <v>41959</v>
      </c>
      <c r="Q204" t="s">
        <v>3073</v>
      </c>
      <c r="R204" t="s">
        <v>3129</v>
      </c>
      <c r="S204" t="s">
        <v>3721</v>
      </c>
      <c r="T204">
        <v>93</v>
      </c>
      <c r="U204">
        <v>59</v>
      </c>
      <c r="W204" t="s">
        <v>188</v>
      </c>
      <c r="X204">
        <v>1</v>
      </c>
      <c r="Y204">
        <f t="shared" si="53"/>
        <v>34</v>
      </c>
      <c r="Z204">
        <f t="shared" ca="1" si="54"/>
        <v>22.625000499999999</v>
      </c>
      <c r="AA204">
        <f t="shared" ca="1" si="55"/>
        <v>11.374999500000001</v>
      </c>
      <c r="AB204">
        <f t="shared" ca="1" si="56"/>
        <v>-11.374999500000001</v>
      </c>
      <c r="AC204" s="2">
        <v>11.375</v>
      </c>
      <c r="AD204" s="7">
        <f>VLOOKUP(P204,Weights!$A:$B,2,0)*AC204</f>
        <v>11.375</v>
      </c>
      <c r="AE204">
        <f t="shared" ca="1" si="57"/>
        <v>129.39061362500027</v>
      </c>
      <c r="AF204" t="str">
        <f t="shared" si="58"/>
        <v>California</v>
      </c>
      <c r="AG204" t="str">
        <f t="shared" ca="1" si="59"/>
        <v>California</v>
      </c>
    </row>
    <row r="205" spans="1:33" x14ac:dyDescent="0.25">
      <c r="A205" t="s">
        <v>3268</v>
      </c>
      <c r="B205" s="9">
        <f t="shared" ca="1" si="45"/>
        <v>-2.5110085</v>
      </c>
      <c r="C205" s="2">
        <v>-2.4797585</v>
      </c>
      <c r="D205">
        <f t="shared" si="46"/>
        <v>204</v>
      </c>
      <c r="E205" s="9">
        <f t="shared" si="47"/>
        <v>19</v>
      </c>
      <c r="F205" s="9">
        <f t="shared" ca="1" si="48"/>
        <v>20</v>
      </c>
      <c r="G205" s="9">
        <f t="shared" si="49"/>
        <v>32</v>
      </c>
      <c r="H205" s="9">
        <f t="shared" si="50"/>
        <v>0.59375</v>
      </c>
      <c r="I205" s="9">
        <f t="shared" ca="1" si="51"/>
        <v>0.625</v>
      </c>
      <c r="J205" s="9">
        <f t="shared" ca="1" si="52"/>
        <v>-3.125E-2</v>
      </c>
      <c r="O205" t="s">
        <v>3252</v>
      </c>
      <c r="P205" s="6">
        <v>41959</v>
      </c>
      <c r="Q205" t="s">
        <v>3073</v>
      </c>
      <c r="R205" t="s">
        <v>3257</v>
      </c>
      <c r="S205" t="s">
        <v>3721</v>
      </c>
      <c r="T205">
        <v>84</v>
      </c>
      <c r="U205">
        <v>66</v>
      </c>
      <c r="W205" t="s">
        <v>188</v>
      </c>
      <c r="X205">
        <v>1</v>
      </c>
      <c r="Y205">
        <f t="shared" si="53"/>
        <v>18</v>
      </c>
      <c r="Z205">
        <f t="shared" ca="1" si="54"/>
        <v>23.375000499999999</v>
      </c>
      <c r="AA205">
        <f t="shared" ca="1" si="55"/>
        <v>-5.3750004999999987</v>
      </c>
      <c r="AB205">
        <f t="shared" ca="1" si="56"/>
        <v>5.3750004999999987</v>
      </c>
      <c r="AC205" s="2">
        <v>5.375</v>
      </c>
      <c r="AD205" s="7">
        <f>VLOOKUP(P205,Weights!$A:$B,2,0)*AC205</f>
        <v>5.375</v>
      </c>
      <c r="AE205">
        <f t="shared" ca="1" si="57"/>
        <v>28.890630375000235</v>
      </c>
      <c r="AF205" t="str">
        <f t="shared" si="58"/>
        <v>Creighton</v>
      </c>
      <c r="AG205" t="str">
        <f t="shared" ca="1" si="59"/>
        <v>Creighton</v>
      </c>
    </row>
    <row r="206" spans="1:33" x14ac:dyDescent="0.25">
      <c r="A206" t="s">
        <v>3169</v>
      </c>
      <c r="B206" s="9">
        <f t="shared" ca="1" si="45"/>
        <v>-2.6047585</v>
      </c>
      <c r="C206" s="2">
        <v>-2.6047585</v>
      </c>
      <c r="D206">
        <f t="shared" si="46"/>
        <v>205</v>
      </c>
      <c r="E206" s="9">
        <f t="shared" si="47"/>
        <v>13</v>
      </c>
      <c r="F206" s="9">
        <f t="shared" ca="1" si="48"/>
        <v>13</v>
      </c>
      <c r="G206" s="9">
        <f t="shared" si="49"/>
        <v>32</v>
      </c>
      <c r="H206" s="9">
        <f t="shared" si="50"/>
        <v>0.40625</v>
      </c>
      <c r="I206" s="9">
        <f t="shared" ca="1" si="51"/>
        <v>0.40625</v>
      </c>
      <c r="J206" s="9">
        <f t="shared" ca="1" si="52"/>
        <v>0</v>
      </c>
      <c r="O206" t="s">
        <v>3189</v>
      </c>
      <c r="P206" s="6">
        <v>41959</v>
      </c>
      <c r="Q206" t="s">
        <v>3073</v>
      </c>
      <c r="R206" t="s">
        <v>3269</v>
      </c>
      <c r="S206" t="s">
        <v>3721</v>
      </c>
      <c r="T206">
        <v>54</v>
      </c>
      <c r="U206">
        <v>38</v>
      </c>
      <c r="W206" t="s">
        <v>115</v>
      </c>
      <c r="X206">
        <v>1</v>
      </c>
      <c r="Y206">
        <f t="shared" si="53"/>
        <v>16</v>
      </c>
      <c r="Z206">
        <f t="shared" ca="1" si="54"/>
        <v>9.75</v>
      </c>
      <c r="AA206">
        <f t="shared" ca="1" si="55"/>
        <v>6.25</v>
      </c>
      <c r="AB206">
        <f t="shared" ca="1" si="56"/>
        <v>-6.25</v>
      </c>
      <c r="AC206" s="2">
        <v>6.25</v>
      </c>
      <c r="AD206" s="7">
        <f>VLOOKUP(P206,Weights!$A:$B,2,0)*AC206</f>
        <v>6.25</v>
      </c>
      <c r="AE206">
        <f t="shared" ca="1" si="57"/>
        <v>39.0625</v>
      </c>
      <c r="AF206" t="str">
        <f t="shared" si="58"/>
        <v>Denver</v>
      </c>
      <c r="AG206" t="str">
        <f t="shared" ca="1" si="59"/>
        <v>Denver</v>
      </c>
    </row>
    <row r="207" spans="1:33" x14ac:dyDescent="0.25">
      <c r="A207" t="s">
        <v>3265</v>
      </c>
      <c r="B207" s="9">
        <f t="shared" ca="1" si="45"/>
        <v>-2.6047585</v>
      </c>
      <c r="C207" s="2">
        <v>-2.6047585</v>
      </c>
      <c r="D207">
        <f t="shared" si="46"/>
        <v>205</v>
      </c>
      <c r="E207" s="9">
        <f t="shared" si="47"/>
        <v>20</v>
      </c>
      <c r="F207" s="9">
        <f t="shared" ca="1" si="48"/>
        <v>20</v>
      </c>
      <c r="G207" s="9">
        <f t="shared" si="49"/>
        <v>30</v>
      </c>
      <c r="H207" s="9">
        <f t="shared" si="50"/>
        <v>0.66666666666666663</v>
      </c>
      <c r="I207" s="9">
        <f t="shared" ca="1" si="51"/>
        <v>0.66666666666666663</v>
      </c>
      <c r="J207" s="9">
        <f t="shared" ca="1" si="52"/>
        <v>0</v>
      </c>
      <c r="O207" t="s">
        <v>3139</v>
      </c>
      <c r="P207" s="6">
        <v>41959</v>
      </c>
      <c r="Q207" t="s">
        <v>3073</v>
      </c>
      <c r="R207" t="s">
        <v>3305</v>
      </c>
      <c r="S207" t="s">
        <v>3720</v>
      </c>
      <c r="T207">
        <v>83</v>
      </c>
      <c r="U207">
        <v>79</v>
      </c>
      <c r="W207" t="s">
        <v>7</v>
      </c>
      <c r="X207">
        <v>1</v>
      </c>
      <c r="Y207">
        <f t="shared" si="53"/>
        <v>-4</v>
      </c>
      <c r="Z207">
        <f t="shared" ca="1" si="54"/>
        <v>4.25</v>
      </c>
      <c r="AA207">
        <f t="shared" ca="1" si="55"/>
        <v>-8.25</v>
      </c>
      <c r="AB207">
        <f t="shared" ca="1" si="56"/>
        <v>8.25</v>
      </c>
      <c r="AC207" s="2">
        <v>8.25</v>
      </c>
      <c r="AD207" s="7">
        <f>VLOOKUP(P207,Weights!$A:$B,2,0)*AC207</f>
        <v>8.25</v>
      </c>
      <c r="AE207">
        <f t="shared" ca="1" si="57"/>
        <v>68.0625</v>
      </c>
      <c r="AF207" t="str">
        <f t="shared" si="58"/>
        <v>UNC Asheville</v>
      </c>
      <c r="AG207" t="str">
        <f t="shared" ca="1" si="59"/>
        <v>East Carolina</v>
      </c>
    </row>
    <row r="208" spans="1:33" x14ac:dyDescent="0.25">
      <c r="A208" t="s">
        <v>3339</v>
      </c>
      <c r="B208" s="9">
        <f t="shared" ca="1" si="45"/>
        <v>-2.632984306451613</v>
      </c>
      <c r="C208" s="2">
        <v>-2.7297585</v>
      </c>
      <c r="D208">
        <f t="shared" si="46"/>
        <v>207</v>
      </c>
      <c r="E208" s="9">
        <f t="shared" si="47"/>
        <v>13</v>
      </c>
      <c r="F208" s="9">
        <f t="shared" ca="1" si="48"/>
        <v>11</v>
      </c>
      <c r="G208" s="9">
        <f t="shared" si="49"/>
        <v>29</v>
      </c>
      <c r="H208" s="9">
        <f t="shared" si="50"/>
        <v>0.44827586206896552</v>
      </c>
      <c r="I208" s="9">
        <f t="shared" ca="1" si="51"/>
        <v>0.35483870967741937</v>
      </c>
      <c r="J208" s="9">
        <f t="shared" ca="1" si="52"/>
        <v>9.6774193548387066E-2</v>
      </c>
      <c r="O208" t="s">
        <v>3345</v>
      </c>
      <c r="P208" s="6">
        <v>41959</v>
      </c>
      <c r="Q208" t="s">
        <v>3073</v>
      </c>
      <c r="R208" t="s">
        <v>3205</v>
      </c>
      <c r="S208" t="s">
        <v>3720</v>
      </c>
      <c r="T208">
        <v>73</v>
      </c>
      <c r="U208">
        <v>60</v>
      </c>
      <c r="W208" t="s">
        <v>7</v>
      </c>
      <c r="X208">
        <v>1</v>
      </c>
      <c r="Y208">
        <f t="shared" si="53"/>
        <v>-13</v>
      </c>
      <c r="Z208">
        <f t="shared" ca="1" si="54"/>
        <v>-1.6249999800000001</v>
      </c>
      <c r="AA208">
        <f t="shared" ca="1" si="55"/>
        <v>-11.37500002</v>
      </c>
      <c r="AB208">
        <f t="shared" ca="1" si="56"/>
        <v>11.37500002</v>
      </c>
      <c r="AC208" s="2">
        <v>11.375</v>
      </c>
      <c r="AD208" s="7">
        <f>VLOOKUP(P208,Weights!$A:$B,2,0)*AC208</f>
        <v>11.375</v>
      </c>
      <c r="AE208">
        <f t="shared" ca="1" si="57"/>
        <v>129.39062545499999</v>
      </c>
      <c r="AF208" t="str">
        <f t="shared" si="58"/>
        <v>Charlotte</v>
      </c>
      <c r="AG208" t="str">
        <f t="shared" ca="1" si="59"/>
        <v>Charlotte</v>
      </c>
    </row>
    <row r="209" spans="1:33" x14ac:dyDescent="0.25">
      <c r="A209" t="s">
        <v>3296</v>
      </c>
      <c r="B209" s="9">
        <f t="shared" ca="1" si="45"/>
        <v>-2.7297585</v>
      </c>
      <c r="C209" s="2">
        <v>-2.7297585</v>
      </c>
      <c r="D209">
        <f t="shared" si="46"/>
        <v>207</v>
      </c>
      <c r="E209" s="9">
        <f t="shared" si="47"/>
        <v>13</v>
      </c>
      <c r="F209" s="9">
        <f t="shared" ca="1" si="48"/>
        <v>13</v>
      </c>
      <c r="G209" s="9">
        <f t="shared" si="49"/>
        <v>30</v>
      </c>
      <c r="H209" s="9">
        <f t="shared" si="50"/>
        <v>0.43333333333333335</v>
      </c>
      <c r="I209" s="9">
        <f t="shared" ca="1" si="51"/>
        <v>0.43333333333333335</v>
      </c>
      <c r="J209" s="9">
        <f t="shared" ca="1" si="52"/>
        <v>0</v>
      </c>
      <c r="O209" t="s">
        <v>3167</v>
      </c>
      <c r="P209" s="6">
        <v>41959</v>
      </c>
      <c r="Q209" t="s">
        <v>3073</v>
      </c>
      <c r="R209" t="s">
        <v>3114</v>
      </c>
      <c r="S209" t="s">
        <v>3721</v>
      </c>
      <c r="T209">
        <v>63</v>
      </c>
      <c r="U209">
        <v>60</v>
      </c>
      <c r="W209" t="s">
        <v>7</v>
      </c>
      <c r="X209">
        <v>1</v>
      </c>
      <c r="Y209">
        <f t="shared" si="53"/>
        <v>3</v>
      </c>
      <c r="Z209">
        <f t="shared" ca="1" si="54"/>
        <v>1.1249999800000001</v>
      </c>
      <c r="AA209">
        <f t="shared" ca="1" si="55"/>
        <v>1.8750000199999999</v>
      </c>
      <c r="AB209">
        <f t="shared" ca="1" si="56"/>
        <v>-1.8750000199999999</v>
      </c>
      <c r="AC209" s="2">
        <v>1.875</v>
      </c>
      <c r="AD209" s="7">
        <f>VLOOKUP(P209,Weights!$A:$B,2,0)*AC209</f>
        <v>1.875</v>
      </c>
      <c r="AE209">
        <f t="shared" ca="1" si="57"/>
        <v>3.515625075</v>
      </c>
      <c r="AF209" t="str">
        <f t="shared" si="58"/>
        <v>George Mason</v>
      </c>
      <c r="AG209" t="str">
        <f t="shared" ca="1" si="59"/>
        <v>George Mason</v>
      </c>
    </row>
    <row r="210" spans="1:33" x14ac:dyDescent="0.25">
      <c r="A210" t="s">
        <v>3078</v>
      </c>
      <c r="B210" s="9">
        <f t="shared" ca="1" si="45"/>
        <v>-2.876310224137931</v>
      </c>
      <c r="C210" s="2">
        <v>-2.9797585</v>
      </c>
      <c r="D210">
        <f t="shared" si="46"/>
        <v>209</v>
      </c>
      <c r="E210" s="9">
        <f t="shared" si="47"/>
        <v>16</v>
      </c>
      <c r="F210" s="9">
        <f t="shared" ca="1" si="48"/>
        <v>13</v>
      </c>
      <c r="G210" s="9">
        <f t="shared" si="49"/>
        <v>30</v>
      </c>
      <c r="H210" s="9">
        <f t="shared" si="50"/>
        <v>0.53333333333333333</v>
      </c>
      <c r="I210" s="9">
        <f t="shared" ca="1" si="51"/>
        <v>0.44827586206896552</v>
      </c>
      <c r="J210" s="9">
        <f t="shared" ca="1" si="52"/>
        <v>0.10344827586206895</v>
      </c>
      <c r="O210" t="s">
        <v>3086</v>
      </c>
      <c r="P210" s="6">
        <v>41959</v>
      </c>
      <c r="Q210" t="s">
        <v>3073</v>
      </c>
      <c r="R210" t="s">
        <v>3381</v>
      </c>
      <c r="S210" t="s">
        <v>3721</v>
      </c>
      <c r="T210">
        <v>51</v>
      </c>
      <c r="U210">
        <v>50</v>
      </c>
      <c r="W210" t="s">
        <v>7</v>
      </c>
      <c r="X210">
        <v>1</v>
      </c>
      <c r="Y210">
        <f t="shared" si="53"/>
        <v>1</v>
      </c>
      <c r="Z210">
        <f t="shared" ca="1" si="54"/>
        <v>0</v>
      </c>
      <c r="AA210">
        <f t="shared" ca="1" si="55"/>
        <v>1</v>
      </c>
      <c r="AB210">
        <f t="shared" ca="1" si="56"/>
        <v>-1</v>
      </c>
      <c r="AC210" s="2">
        <v>1</v>
      </c>
      <c r="AD210" s="7">
        <f>VLOOKUP(P210,Weights!$A:$B,2,0)*AC210</f>
        <v>1</v>
      </c>
      <c r="AE210">
        <f t="shared" ca="1" si="57"/>
        <v>1</v>
      </c>
      <c r="AF210" t="str">
        <f t="shared" si="58"/>
        <v>Hartford</v>
      </c>
      <c r="AG210" t="str">
        <f t="shared" ca="1" si="59"/>
        <v>Saint Peter's</v>
      </c>
    </row>
    <row r="211" spans="1:33" x14ac:dyDescent="0.25">
      <c r="A211" t="s">
        <v>3159</v>
      </c>
      <c r="B211" s="9">
        <f t="shared" ca="1" si="45"/>
        <v>-2.9485085</v>
      </c>
      <c r="C211" s="2">
        <v>-2.9797585</v>
      </c>
      <c r="D211">
        <f t="shared" si="46"/>
        <v>209</v>
      </c>
      <c r="E211" s="9">
        <f t="shared" si="47"/>
        <v>17</v>
      </c>
      <c r="F211" s="9">
        <f t="shared" ca="1" si="48"/>
        <v>16</v>
      </c>
      <c r="G211" s="9">
        <f t="shared" si="49"/>
        <v>32</v>
      </c>
      <c r="H211" s="9">
        <f t="shared" si="50"/>
        <v>0.53125</v>
      </c>
      <c r="I211" s="9">
        <f t="shared" ca="1" si="51"/>
        <v>0.5</v>
      </c>
      <c r="J211" s="9">
        <f t="shared" ca="1" si="52"/>
        <v>3.125E-2</v>
      </c>
      <c r="O211" t="s">
        <v>3151</v>
      </c>
      <c r="P211" s="6">
        <v>41959</v>
      </c>
      <c r="Q211" t="s">
        <v>3074</v>
      </c>
      <c r="R211" t="s">
        <v>3099</v>
      </c>
      <c r="S211" t="s">
        <v>3720</v>
      </c>
      <c r="T211">
        <v>58</v>
      </c>
      <c r="U211">
        <v>57</v>
      </c>
      <c r="W211" t="s">
        <v>7</v>
      </c>
      <c r="X211">
        <v>1</v>
      </c>
      <c r="Y211">
        <f t="shared" si="53"/>
        <v>-1</v>
      </c>
      <c r="Z211">
        <f t="shared" ca="1" si="54"/>
        <v>12.875</v>
      </c>
      <c r="AA211">
        <f t="shared" ca="1" si="55"/>
        <v>-13.875</v>
      </c>
      <c r="AB211">
        <f t="shared" ca="1" si="56"/>
        <v>13.875</v>
      </c>
      <c r="AC211" s="2">
        <v>13.875</v>
      </c>
      <c r="AD211" s="7">
        <f>VLOOKUP(P211,Weights!$A:$B,2,0)*AC211</f>
        <v>13.875</v>
      </c>
      <c r="AE211">
        <f t="shared" ca="1" si="57"/>
        <v>192.515625</v>
      </c>
      <c r="AF211" t="str">
        <f t="shared" si="58"/>
        <v>Holy Cross</v>
      </c>
      <c r="AG211" t="str">
        <f t="shared" ca="1" si="59"/>
        <v>Harvard</v>
      </c>
    </row>
    <row r="212" spans="1:33" x14ac:dyDescent="0.25">
      <c r="A212" t="s">
        <v>3399</v>
      </c>
      <c r="B212" s="9">
        <f t="shared" ca="1" si="45"/>
        <v>-2.9835463787878789</v>
      </c>
      <c r="C212" s="2">
        <v>-3.1047585</v>
      </c>
      <c r="D212">
        <f t="shared" si="46"/>
        <v>212</v>
      </c>
      <c r="E212" s="9">
        <f t="shared" si="47"/>
        <v>17</v>
      </c>
      <c r="F212" s="9">
        <f t="shared" ca="1" si="48"/>
        <v>13</v>
      </c>
      <c r="G212" s="9">
        <f t="shared" si="49"/>
        <v>32</v>
      </c>
      <c r="H212" s="9">
        <f t="shared" si="50"/>
        <v>0.53125</v>
      </c>
      <c r="I212" s="9">
        <f t="shared" ca="1" si="51"/>
        <v>0.39393939393939392</v>
      </c>
      <c r="J212" s="9">
        <f t="shared" ca="1" si="52"/>
        <v>0.12121212121212122</v>
      </c>
      <c r="O212" t="s">
        <v>3208</v>
      </c>
      <c r="P212" s="6">
        <v>41959</v>
      </c>
      <c r="Q212" t="s">
        <v>3073</v>
      </c>
      <c r="R212" t="s">
        <v>3342</v>
      </c>
      <c r="S212" t="s">
        <v>3721</v>
      </c>
      <c r="T212">
        <v>72</v>
      </c>
      <c r="U212">
        <v>65</v>
      </c>
      <c r="W212" t="s">
        <v>188</v>
      </c>
      <c r="X212">
        <v>1</v>
      </c>
      <c r="Y212">
        <f t="shared" si="53"/>
        <v>7</v>
      </c>
      <c r="Z212">
        <f t="shared" ca="1" si="54"/>
        <v>15.375</v>
      </c>
      <c r="AA212">
        <f t="shared" ca="1" si="55"/>
        <v>-8.375</v>
      </c>
      <c r="AB212">
        <f t="shared" ca="1" si="56"/>
        <v>8.375</v>
      </c>
      <c r="AC212" s="2">
        <v>8.375</v>
      </c>
      <c r="AD212" s="7">
        <f>VLOOKUP(P212,Weights!$A:$B,2,0)*AC212</f>
        <v>8.375</v>
      </c>
      <c r="AE212">
        <f t="shared" ca="1" si="57"/>
        <v>70.140625</v>
      </c>
      <c r="AF212" t="str">
        <f t="shared" si="58"/>
        <v>Hawaii</v>
      </c>
      <c r="AG212" t="str">
        <f t="shared" ca="1" si="59"/>
        <v>Hawaii</v>
      </c>
    </row>
    <row r="213" spans="1:33" x14ac:dyDescent="0.25">
      <c r="A213" t="s">
        <v>3396</v>
      </c>
      <c r="B213" s="9">
        <f t="shared" ca="1" si="45"/>
        <v>-3.1047585</v>
      </c>
      <c r="C213" s="2">
        <v>-3.1047585</v>
      </c>
      <c r="D213">
        <f t="shared" si="46"/>
        <v>212</v>
      </c>
      <c r="E213" s="9">
        <f t="shared" si="47"/>
        <v>12</v>
      </c>
      <c r="F213" s="9">
        <f t="shared" ca="1" si="48"/>
        <v>12</v>
      </c>
      <c r="G213" s="9">
        <f t="shared" si="49"/>
        <v>32</v>
      </c>
      <c r="H213" s="9">
        <f t="shared" si="50"/>
        <v>0.375</v>
      </c>
      <c r="I213" s="9">
        <f t="shared" ca="1" si="51"/>
        <v>0.375</v>
      </c>
      <c r="J213" s="9">
        <f t="shared" ca="1" si="52"/>
        <v>0</v>
      </c>
      <c r="O213" t="s">
        <v>3393</v>
      </c>
      <c r="P213" s="6">
        <v>41959</v>
      </c>
      <c r="Q213" t="s">
        <v>3073</v>
      </c>
      <c r="R213" t="s">
        <v>3718</v>
      </c>
      <c r="S213" t="s">
        <v>3721</v>
      </c>
      <c r="T213">
        <v>101</v>
      </c>
      <c r="U213">
        <v>54</v>
      </c>
      <c r="W213" t="s">
        <v>7</v>
      </c>
      <c r="X213">
        <v>1</v>
      </c>
      <c r="Y213">
        <f t="shared" si="53"/>
        <v>47</v>
      </c>
      <c r="Z213">
        <f t="shared" ca="1" si="54"/>
        <v>25.375000500000002</v>
      </c>
      <c r="AA213">
        <f t="shared" ca="1" si="55"/>
        <v>21.624999499999998</v>
      </c>
      <c r="AB213">
        <f t="shared" ca="1" si="56"/>
        <v>-21.624999499999998</v>
      </c>
      <c r="AC213" s="2">
        <v>21.625</v>
      </c>
      <c r="AD213" s="7">
        <f>VLOOKUP(P213,Weights!$A:$B,2,0)*AC213</f>
        <v>21.625</v>
      </c>
      <c r="AE213">
        <f t="shared" ca="1" si="57"/>
        <v>467.64060337500013</v>
      </c>
      <c r="AF213" t="str">
        <f t="shared" si="58"/>
        <v>Howard</v>
      </c>
      <c r="AG213" t="str">
        <f t="shared" ca="1" si="59"/>
        <v>Howard</v>
      </c>
    </row>
    <row r="214" spans="1:33" x14ac:dyDescent="0.25">
      <c r="A214" t="s">
        <v>3409</v>
      </c>
      <c r="B214" s="9">
        <f t="shared" ca="1" si="45"/>
        <v>-3.1047585</v>
      </c>
      <c r="C214" s="2">
        <v>-3.1047585</v>
      </c>
      <c r="D214">
        <f t="shared" si="46"/>
        <v>212</v>
      </c>
      <c r="E214" s="9">
        <f t="shared" si="47"/>
        <v>22</v>
      </c>
      <c r="F214" s="9">
        <f t="shared" ca="1" si="48"/>
        <v>22</v>
      </c>
      <c r="G214" s="9">
        <f t="shared" si="49"/>
        <v>33</v>
      </c>
      <c r="H214" s="9">
        <f t="shared" si="50"/>
        <v>0.66666666666666663</v>
      </c>
      <c r="I214" s="9">
        <f t="shared" ca="1" si="51"/>
        <v>0.6875</v>
      </c>
      <c r="J214" s="9">
        <f t="shared" ca="1" si="52"/>
        <v>0</v>
      </c>
      <c r="O214" t="s">
        <v>3227</v>
      </c>
      <c r="P214" s="6">
        <v>41959</v>
      </c>
      <c r="Q214" t="s">
        <v>3073</v>
      </c>
      <c r="R214" t="s">
        <v>3350</v>
      </c>
      <c r="S214" t="s">
        <v>3721</v>
      </c>
      <c r="T214">
        <v>114</v>
      </c>
      <c r="U214">
        <v>56</v>
      </c>
      <c r="W214" t="s">
        <v>188</v>
      </c>
      <c r="X214">
        <v>1</v>
      </c>
      <c r="Y214">
        <f t="shared" si="53"/>
        <v>58</v>
      </c>
      <c r="Z214">
        <f t="shared" ca="1" si="54"/>
        <v>23.875000499999999</v>
      </c>
      <c r="AA214">
        <f t="shared" ca="1" si="55"/>
        <v>34.124999500000001</v>
      </c>
      <c r="AB214">
        <f t="shared" ca="1" si="56"/>
        <v>-34.124999500000001</v>
      </c>
      <c r="AC214" s="2">
        <v>34.125</v>
      </c>
      <c r="AD214" s="7">
        <f>VLOOKUP(P214,Weights!$A:$B,2,0)*AC214</f>
        <v>34.125</v>
      </c>
      <c r="AE214">
        <f t="shared" ca="1" si="57"/>
        <v>1164.5155908750003</v>
      </c>
      <c r="AF214" t="str">
        <f t="shared" si="58"/>
        <v>Illinois</v>
      </c>
      <c r="AG214" t="str">
        <f t="shared" ca="1" si="59"/>
        <v>Illinois</v>
      </c>
    </row>
    <row r="215" spans="1:33" x14ac:dyDescent="0.25">
      <c r="A215" t="s">
        <v>3189</v>
      </c>
      <c r="B215" s="9">
        <f t="shared" ca="1" si="45"/>
        <v>-3.1130918333333333</v>
      </c>
      <c r="C215" s="2">
        <v>-2.9797585</v>
      </c>
      <c r="D215">
        <f t="shared" si="46"/>
        <v>209</v>
      </c>
      <c r="E215" s="9">
        <f t="shared" si="47"/>
        <v>11</v>
      </c>
      <c r="F215" s="9">
        <f t="shared" ca="1" si="48"/>
        <v>16</v>
      </c>
      <c r="G215" s="9">
        <f t="shared" si="49"/>
        <v>29</v>
      </c>
      <c r="H215" s="9">
        <f t="shared" si="50"/>
        <v>0.37931034482758619</v>
      </c>
      <c r="I215" s="9">
        <f t="shared" ca="1" si="51"/>
        <v>0.53333333333333333</v>
      </c>
      <c r="J215" s="9">
        <f t="shared" ca="1" si="52"/>
        <v>-0.1333333333333333</v>
      </c>
      <c r="O215" t="s">
        <v>3193</v>
      </c>
      <c r="P215" s="6">
        <v>41959</v>
      </c>
      <c r="Q215" t="s">
        <v>3073</v>
      </c>
      <c r="R215" t="s">
        <v>3276</v>
      </c>
      <c r="S215" t="s">
        <v>3720</v>
      </c>
      <c r="T215">
        <v>60</v>
      </c>
      <c r="U215">
        <v>55</v>
      </c>
      <c r="W215" t="s">
        <v>6</v>
      </c>
      <c r="X215">
        <v>1</v>
      </c>
      <c r="Y215">
        <f t="shared" si="53"/>
        <v>-5</v>
      </c>
      <c r="Z215">
        <f t="shared" ca="1" si="54"/>
        <v>8</v>
      </c>
      <c r="AA215">
        <f t="shared" ca="1" si="55"/>
        <v>-13</v>
      </c>
      <c r="AB215">
        <f t="shared" ca="1" si="56"/>
        <v>13</v>
      </c>
      <c r="AC215" s="2">
        <v>13</v>
      </c>
      <c r="AD215" s="7">
        <f>VLOOKUP(P215,Weights!$A:$B,2,0)*AC215</f>
        <v>13</v>
      </c>
      <c r="AE215">
        <f t="shared" ca="1" si="57"/>
        <v>169</v>
      </c>
      <c r="AF215" t="str">
        <f t="shared" si="58"/>
        <v>Utah State</v>
      </c>
      <c r="AG215" t="str">
        <f t="shared" ca="1" si="59"/>
        <v>Illinois St</v>
      </c>
    </row>
    <row r="216" spans="1:33" x14ac:dyDescent="0.25">
      <c r="A216" t="s">
        <v>3329</v>
      </c>
      <c r="B216" s="9">
        <f t="shared" ca="1" si="45"/>
        <v>-3.1985085</v>
      </c>
      <c r="C216" s="2">
        <v>-3.3547585</v>
      </c>
      <c r="D216">
        <f t="shared" si="46"/>
        <v>216</v>
      </c>
      <c r="E216" s="9">
        <f t="shared" si="47"/>
        <v>15</v>
      </c>
      <c r="F216" s="9">
        <f t="shared" ca="1" si="48"/>
        <v>10</v>
      </c>
      <c r="G216" s="9">
        <f t="shared" si="49"/>
        <v>31</v>
      </c>
      <c r="H216" s="9">
        <f t="shared" si="50"/>
        <v>0.4838709677419355</v>
      </c>
      <c r="I216" s="9">
        <f t="shared" ca="1" si="51"/>
        <v>0.3125</v>
      </c>
      <c r="J216" s="9">
        <f t="shared" ca="1" si="52"/>
        <v>0.15625</v>
      </c>
      <c r="O216" t="s">
        <v>3216</v>
      </c>
      <c r="P216" s="6">
        <v>41959</v>
      </c>
      <c r="Q216" t="s">
        <v>3073</v>
      </c>
      <c r="R216" t="s">
        <v>3718</v>
      </c>
      <c r="S216" t="s">
        <v>3721</v>
      </c>
      <c r="T216">
        <v>72</v>
      </c>
      <c r="U216">
        <v>61</v>
      </c>
      <c r="W216" t="s">
        <v>7</v>
      </c>
      <c r="X216">
        <v>1</v>
      </c>
      <c r="Y216">
        <f t="shared" si="53"/>
        <v>11</v>
      </c>
      <c r="Z216">
        <f t="shared" ca="1" si="54"/>
        <v>14.5</v>
      </c>
      <c r="AA216">
        <f t="shared" ca="1" si="55"/>
        <v>-3.5</v>
      </c>
      <c r="AB216">
        <f t="shared" ca="1" si="56"/>
        <v>3.5</v>
      </c>
      <c r="AC216" s="2">
        <v>3.5</v>
      </c>
      <c r="AD216" s="7">
        <f>VLOOKUP(P216,Weights!$A:$B,2,0)*AC216</f>
        <v>3.5</v>
      </c>
      <c r="AE216">
        <f t="shared" ca="1" si="57"/>
        <v>12.25</v>
      </c>
      <c r="AF216" t="str">
        <f t="shared" si="58"/>
        <v>Jacksonville</v>
      </c>
      <c r="AG216" t="str">
        <f t="shared" ca="1" si="59"/>
        <v>Jacksonville</v>
      </c>
    </row>
    <row r="217" spans="1:33" x14ac:dyDescent="0.25">
      <c r="A217" t="s">
        <v>3109</v>
      </c>
      <c r="B217" s="9">
        <f t="shared" ca="1" si="45"/>
        <v>-3.262016564516129</v>
      </c>
      <c r="C217" s="2">
        <v>-3.2297585</v>
      </c>
      <c r="D217">
        <f t="shared" si="46"/>
        <v>215</v>
      </c>
      <c r="E217" s="9">
        <f t="shared" si="47"/>
        <v>14</v>
      </c>
      <c r="F217" s="9">
        <f t="shared" ca="1" si="48"/>
        <v>15</v>
      </c>
      <c r="G217" s="9">
        <f t="shared" si="49"/>
        <v>31</v>
      </c>
      <c r="H217" s="9">
        <f t="shared" si="50"/>
        <v>0.45161290322580644</v>
      </c>
      <c r="I217" s="9">
        <f t="shared" ca="1" si="51"/>
        <v>0.4838709677419355</v>
      </c>
      <c r="J217" s="9">
        <f t="shared" ca="1" si="52"/>
        <v>-3.2258064516129059E-2</v>
      </c>
      <c r="O217" t="s">
        <v>3713</v>
      </c>
      <c r="P217" s="6">
        <v>41959</v>
      </c>
      <c r="Q217" t="s">
        <v>3073</v>
      </c>
      <c r="R217" t="s">
        <v>3284</v>
      </c>
      <c r="S217" t="s">
        <v>3721</v>
      </c>
      <c r="T217">
        <v>71</v>
      </c>
      <c r="U217">
        <v>52</v>
      </c>
      <c r="W217" t="s">
        <v>188</v>
      </c>
      <c r="X217">
        <v>1</v>
      </c>
      <c r="Y217">
        <f t="shared" si="53"/>
        <v>19</v>
      </c>
      <c r="Z217">
        <f t="shared" ca="1" si="54"/>
        <v>18.999999500000001</v>
      </c>
      <c r="AA217">
        <f t="shared" ca="1" si="55"/>
        <v>4.9999999873762135E-7</v>
      </c>
      <c r="AB217">
        <f t="shared" ca="1" si="56"/>
        <v>-4.9999999873762135E-7</v>
      </c>
      <c r="AC217" s="2">
        <v>0</v>
      </c>
      <c r="AD217" s="7">
        <f>VLOOKUP(P217,Weights!$A:$B,2,0)*AC217</f>
        <v>0</v>
      </c>
      <c r="AE217">
        <f t="shared" ca="1" si="57"/>
        <v>2.4999999873762136E-13</v>
      </c>
      <c r="AF217" t="str">
        <f t="shared" si="58"/>
        <v>Kentucky</v>
      </c>
      <c r="AG217" t="str">
        <f t="shared" ca="1" si="59"/>
        <v>Kentucky</v>
      </c>
    </row>
    <row r="218" spans="1:33" x14ac:dyDescent="0.25">
      <c r="A218" t="s">
        <v>3106</v>
      </c>
      <c r="B218" s="9">
        <f t="shared" ca="1" si="45"/>
        <v>-3.3797584999999999</v>
      </c>
      <c r="C218" s="2">
        <v>-3.4797585</v>
      </c>
      <c r="D218">
        <f t="shared" si="46"/>
        <v>217</v>
      </c>
      <c r="E218" s="9">
        <f t="shared" si="47"/>
        <v>16</v>
      </c>
      <c r="F218" s="9">
        <f t="shared" ca="1" si="48"/>
        <v>13</v>
      </c>
      <c r="G218" s="9">
        <f t="shared" si="49"/>
        <v>30</v>
      </c>
      <c r="H218" s="9">
        <f t="shared" si="50"/>
        <v>0.53333333333333333</v>
      </c>
      <c r="I218" s="9">
        <f t="shared" ca="1" si="51"/>
        <v>0.43333333333333335</v>
      </c>
      <c r="J218" s="9">
        <f t="shared" ca="1" si="52"/>
        <v>9.9999999999999978E-2</v>
      </c>
      <c r="O218" t="s">
        <v>3362</v>
      </c>
      <c r="P218" s="6">
        <v>41959</v>
      </c>
      <c r="Q218" t="s">
        <v>3073</v>
      </c>
      <c r="R218" t="s">
        <v>3718</v>
      </c>
      <c r="S218" t="s">
        <v>3721</v>
      </c>
      <c r="T218">
        <v>78</v>
      </c>
      <c r="U218">
        <v>75</v>
      </c>
      <c r="W218" t="s">
        <v>7</v>
      </c>
      <c r="X218">
        <v>1</v>
      </c>
      <c r="Y218">
        <f t="shared" si="53"/>
        <v>3</v>
      </c>
      <c r="Z218">
        <f t="shared" ca="1" si="54"/>
        <v>24.750000500000002</v>
      </c>
      <c r="AA218">
        <f t="shared" ca="1" si="55"/>
        <v>-21.750000500000002</v>
      </c>
      <c r="AB218">
        <f t="shared" ca="1" si="56"/>
        <v>21.750000500000002</v>
      </c>
      <c r="AC218" s="2">
        <v>21.75</v>
      </c>
      <c r="AD218" s="7">
        <f>VLOOKUP(P218,Weights!$A:$B,2,0)*AC218</f>
        <v>21.75</v>
      </c>
      <c r="AE218">
        <f t="shared" ca="1" si="57"/>
        <v>473.06252175000037</v>
      </c>
      <c r="AF218" t="str">
        <f t="shared" si="58"/>
        <v>Lamar</v>
      </c>
      <c r="AG218" t="str">
        <f t="shared" ca="1" si="59"/>
        <v>Lamar</v>
      </c>
    </row>
    <row r="219" spans="1:33" x14ac:dyDescent="0.25">
      <c r="A219" t="s">
        <v>3390</v>
      </c>
      <c r="B219" s="9">
        <f t="shared" ca="1" si="45"/>
        <v>-3.3797584999999999</v>
      </c>
      <c r="C219" s="2">
        <v>-3.4797585</v>
      </c>
      <c r="D219">
        <f t="shared" si="46"/>
        <v>217</v>
      </c>
      <c r="E219" s="9">
        <f t="shared" si="47"/>
        <v>11</v>
      </c>
      <c r="F219" s="9">
        <f t="shared" ca="1" si="48"/>
        <v>8</v>
      </c>
      <c r="G219" s="9">
        <f t="shared" si="49"/>
        <v>30</v>
      </c>
      <c r="H219" s="9">
        <f t="shared" si="50"/>
        <v>0.36666666666666664</v>
      </c>
      <c r="I219" s="9">
        <f t="shared" ca="1" si="51"/>
        <v>0.26666666666666666</v>
      </c>
      <c r="J219" s="9">
        <f t="shared" ca="1" si="52"/>
        <v>9.9999999999999978E-2</v>
      </c>
      <c r="O219" t="s">
        <v>3123</v>
      </c>
      <c r="P219" s="6">
        <v>41959</v>
      </c>
      <c r="Q219" t="s">
        <v>3073</v>
      </c>
      <c r="R219" t="s">
        <v>3119</v>
      </c>
      <c r="S219" t="s">
        <v>3721</v>
      </c>
      <c r="T219">
        <v>76</v>
      </c>
      <c r="U219">
        <v>71</v>
      </c>
      <c r="W219" t="s">
        <v>7</v>
      </c>
      <c r="X219">
        <v>1</v>
      </c>
      <c r="Y219">
        <f t="shared" si="53"/>
        <v>5</v>
      </c>
      <c r="Z219">
        <f t="shared" ca="1" si="54"/>
        <v>-3.7500000000000009</v>
      </c>
      <c r="AA219">
        <f t="shared" ca="1" si="55"/>
        <v>8.75</v>
      </c>
      <c r="AB219">
        <f t="shared" ca="1" si="56"/>
        <v>-8.75</v>
      </c>
      <c r="AC219" s="2">
        <v>8.75</v>
      </c>
      <c r="AD219" s="7">
        <f>VLOOKUP(P219,Weights!$A:$B,2,0)*AC219</f>
        <v>8.75</v>
      </c>
      <c r="AE219">
        <f t="shared" ca="1" si="57"/>
        <v>76.5625</v>
      </c>
      <c r="AF219" t="str">
        <f t="shared" si="58"/>
        <v>Loyola (MD)</v>
      </c>
      <c r="AG219" t="str">
        <f t="shared" ca="1" si="59"/>
        <v>Cornell</v>
      </c>
    </row>
    <row r="220" spans="1:33" x14ac:dyDescent="0.25">
      <c r="A220" t="s">
        <v>3306</v>
      </c>
      <c r="B220" s="9">
        <f t="shared" ca="1" si="45"/>
        <v>-3.3915232058823528</v>
      </c>
      <c r="C220" s="2">
        <v>-3.4797585</v>
      </c>
      <c r="D220">
        <f t="shared" si="46"/>
        <v>217</v>
      </c>
      <c r="E220" s="9">
        <f t="shared" si="47"/>
        <v>20</v>
      </c>
      <c r="F220" s="9">
        <f t="shared" ca="1" si="48"/>
        <v>17</v>
      </c>
      <c r="G220" s="9">
        <f t="shared" si="49"/>
        <v>33</v>
      </c>
      <c r="H220" s="9">
        <f t="shared" si="50"/>
        <v>0.60606060606060608</v>
      </c>
      <c r="I220" s="9">
        <f t="shared" ca="1" si="51"/>
        <v>0.5</v>
      </c>
      <c r="J220" s="9">
        <f t="shared" ca="1" si="52"/>
        <v>8.8235294117647078E-2</v>
      </c>
      <c r="O220" t="s">
        <v>3326</v>
      </c>
      <c r="P220" s="6">
        <v>41959</v>
      </c>
      <c r="Q220" t="s">
        <v>3073</v>
      </c>
      <c r="R220" t="s">
        <v>3321</v>
      </c>
      <c r="S220" t="s">
        <v>3721</v>
      </c>
      <c r="T220">
        <v>66</v>
      </c>
      <c r="U220">
        <v>47</v>
      </c>
      <c r="W220" t="s">
        <v>188</v>
      </c>
      <c r="X220">
        <v>1</v>
      </c>
      <c r="Y220">
        <f t="shared" si="53"/>
        <v>19</v>
      </c>
      <c r="Z220">
        <f t="shared" ca="1" si="54"/>
        <v>6.5000004999999987</v>
      </c>
      <c r="AA220">
        <f t="shared" ca="1" si="55"/>
        <v>12.499999500000001</v>
      </c>
      <c r="AB220">
        <f t="shared" ca="1" si="56"/>
        <v>-12.499999500000001</v>
      </c>
      <c r="AC220" s="2">
        <v>12.5</v>
      </c>
      <c r="AD220" s="7">
        <f>VLOOKUP(P220,Weights!$A:$B,2,0)*AC220</f>
        <v>12.5</v>
      </c>
      <c r="AE220">
        <f t="shared" ca="1" si="57"/>
        <v>156.24998750000029</v>
      </c>
      <c r="AF220" t="str">
        <f t="shared" si="58"/>
        <v>Marshall</v>
      </c>
      <c r="AG220" t="str">
        <f t="shared" ca="1" si="59"/>
        <v>Marshall</v>
      </c>
    </row>
    <row r="221" spans="1:33" x14ac:dyDescent="0.25">
      <c r="A221" t="s">
        <v>3366</v>
      </c>
      <c r="B221" s="9">
        <f t="shared" ca="1" si="45"/>
        <v>-3.447500435483871</v>
      </c>
      <c r="C221" s="2">
        <v>-3.4797585</v>
      </c>
      <c r="D221">
        <f t="shared" si="46"/>
        <v>217</v>
      </c>
      <c r="E221" s="9">
        <f t="shared" si="47"/>
        <v>19</v>
      </c>
      <c r="F221" s="9">
        <f t="shared" ca="1" si="48"/>
        <v>18</v>
      </c>
      <c r="G221" s="9">
        <f t="shared" si="49"/>
        <v>31</v>
      </c>
      <c r="H221" s="9">
        <f t="shared" si="50"/>
        <v>0.61290322580645162</v>
      </c>
      <c r="I221" s="9">
        <f t="shared" ca="1" si="51"/>
        <v>0.58064516129032262</v>
      </c>
      <c r="J221" s="9">
        <f t="shared" ca="1" si="52"/>
        <v>3.2258064516129004E-2</v>
      </c>
      <c r="O221" t="s">
        <v>3165</v>
      </c>
      <c r="P221" s="6">
        <v>41959</v>
      </c>
      <c r="Q221" t="s">
        <v>3074</v>
      </c>
      <c r="R221" t="s">
        <v>3095</v>
      </c>
      <c r="S221" t="s">
        <v>3070</v>
      </c>
      <c r="W221" t="s">
        <v>3070</v>
      </c>
      <c r="X221">
        <v>0</v>
      </c>
      <c r="Y221">
        <f t="shared" si="53"/>
        <v>0</v>
      </c>
      <c r="Z221">
        <f t="shared" ca="1" si="54"/>
        <v>0</v>
      </c>
      <c r="AA221">
        <f t="shared" ca="1" si="55"/>
        <v>0</v>
      </c>
      <c r="AB221">
        <f t="shared" ca="1" si="56"/>
        <v>0</v>
      </c>
      <c r="AC221" s="2">
        <v>0</v>
      </c>
      <c r="AD221" s="7">
        <f>VLOOKUP(P221,Weights!$A:$B,2,0)*AC221</f>
        <v>0</v>
      </c>
      <c r="AE221">
        <f t="shared" ca="1" si="57"/>
        <v>0</v>
      </c>
      <c r="AF221" t="str">
        <f t="shared" si="58"/>
        <v>Boston College</v>
      </c>
      <c r="AG221" t="str">
        <f t="shared" ca="1" si="59"/>
        <v>Boston College</v>
      </c>
    </row>
    <row r="222" spans="1:33" x14ac:dyDescent="0.25">
      <c r="A222" t="s">
        <v>3139</v>
      </c>
      <c r="B222" s="9">
        <f t="shared" ca="1" si="45"/>
        <v>-3.5110085</v>
      </c>
      <c r="C222" s="2">
        <v>-3.4797585</v>
      </c>
      <c r="D222">
        <f t="shared" si="46"/>
        <v>217</v>
      </c>
      <c r="E222" s="9">
        <f t="shared" si="47"/>
        <v>13</v>
      </c>
      <c r="F222" s="9">
        <f t="shared" ca="1" si="48"/>
        <v>14</v>
      </c>
      <c r="G222" s="9">
        <f t="shared" si="49"/>
        <v>31</v>
      </c>
      <c r="H222" s="9">
        <f t="shared" si="50"/>
        <v>0.41935483870967744</v>
      </c>
      <c r="I222" s="9">
        <f t="shared" ca="1" si="51"/>
        <v>0.4375</v>
      </c>
      <c r="J222" s="9">
        <f t="shared" ca="1" si="52"/>
        <v>-3.125E-2</v>
      </c>
      <c r="O222" t="s">
        <v>3169</v>
      </c>
      <c r="P222" s="6">
        <v>41959</v>
      </c>
      <c r="Q222" t="s">
        <v>3073</v>
      </c>
      <c r="R222" t="s">
        <v>3267</v>
      </c>
      <c r="S222" t="s">
        <v>3721</v>
      </c>
      <c r="T222">
        <v>76</v>
      </c>
      <c r="U222">
        <v>63</v>
      </c>
      <c r="W222" t="s">
        <v>115</v>
      </c>
      <c r="X222">
        <v>1</v>
      </c>
      <c r="Y222">
        <f t="shared" si="53"/>
        <v>13</v>
      </c>
      <c r="Z222">
        <f t="shared" ca="1" si="54"/>
        <v>9.25</v>
      </c>
      <c r="AA222">
        <f t="shared" ca="1" si="55"/>
        <v>3.75</v>
      </c>
      <c r="AB222">
        <f t="shared" ca="1" si="56"/>
        <v>-3.75</v>
      </c>
      <c r="AC222" s="2">
        <v>3.75</v>
      </c>
      <c r="AD222" s="7">
        <f>VLOOKUP(P222,Weights!$A:$B,2,0)*AC222</f>
        <v>3.75</v>
      </c>
      <c r="AE222">
        <f t="shared" ca="1" si="57"/>
        <v>14.0625</v>
      </c>
      <c r="AF222" t="str">
        <f t="shared" si="58"/>
        <v>Miami (OH)</v>
      </c>
      <c r="AG222" t="str">
        <f t="shared" ca="1" si="59"/>
        <v>Miami (OH)</v>
      </c>
    </row>
    <row r="223" spans="1:33" x14ac:dyDescent="0.25">
      <c r="A223" t="s">
        <v>3237</v>
      </c>
      <c r="B223" s="9">
        <f t="shared" ca="1" si="45"/>
        <v>-3.5832067758620689</v>
      </c>
      <c r="C223" s="2">
        <v>-3.4797585</v>
      </c>
      <c r="D223">
        <f t="shared" si="46"/>
        <v>217</v>
      </c>
      <c r="E223" s="9">
        <f t="shared" si="47"/>
        <v>12</v>
      </c>
      <c r="F223" s="9">
        <f t="shared" ca="1" si="48"/>
        <v>15</v>
      </c>
      <c r="G223" s="9">
        <f t="shared" si="49"/>
        <v>29</v>
      </c>
      <c r="H223" s="9">
        <f t="shared" si="50"/>
        <v>0.41379310344827586</v>
      </c>
      <c r="I223" s="9">
        <f t="shared" ca="1" si="51"/>
        <v>0.51724137931034486</v>
      </c>
      <c r="J223" s="9">
        <f t="shared" ca="1" si="52"/>
        <v>-0.10344827586206901</v>
      </c>
      <c r="O223" t="s">
        <v>3235</v>
      </c>
      <c r="P223" s="6">
        <v>41959</v>
      </c>
      <c r="Q223" t="s">
        <v>3073</v>
      </c>
      <c r="R223" t="s">
        <v>3368</v>
      </c>
      <c r="S223" t="s">
        <v>3721</v>
      </c>
      <c r="T223">
        <v>56</v>
      </c>
      <c r="U223">
        <v>41</v>
      </c>
      <c r="W223" t="s">
        <v>7</v>
      </c>
      <c r="X223">
        <v>1</v>
      </c>
      <c r="Y223">
        <f t="shared" si="53"/>
        <v>15</v>
      </c>
      <c r="Z223">
        <f t="shared" ca="1" si="54"/>
        <v>-3.25</v>
      </c>
      <c r="AA223">
        <f t="shared" ca="1" si="55"/>
        <v>18.25</v>
      </c>
      <c r="AB223">
        <f t="shared" ca="1" si="56"/>
        <v>-18.25</v>
      </c>
      <c r="AC223" s="2">
        <v>18.25</v>
      </c>
      <c r="AD223" s="7">
        <f>VLOOKUP(P223,Weights!$A:$B,2,0)*AC223</f>
        <v>18.25</v>
      </c>
      <c r="AE223">
        <f t="shared" ca="1" si="57"/>
        <v>333.0625</v>
      </c>
      <c r="AF223" t="str">
        <f t="shared" si="58"/>
        <v>Missouri</v>
      </c>
      <c r="AG223" t="str">
        <f t="shared" ca="1" si="59"/>
        <v>Valparaiso</v>
      </c>
    </row>
    <row r="224" spans="1:33" x14ac:dyDescent="0.25">
      <c r="A224" t="s">
        <v>3338</v>
      </c>
      <c r="B224" s="9">
        <f t="shared" ca="1" si="45"/>
        <v>-3.6047585</v>
      </c>
      <c r="C224" s="2">
        <v>-3.4797585</v>
      </c>
      <c r="D224">
        <f t="shared" si="46"/>
        <v>217</v>
      </c>
      <c r="E224" s="9">
        <f t="shared" si="47"/>
        <v>11</v>
      </c>
      <c r="F224" s="9">
        <f t="shared" ca="1" si="48"/>
        <v>15</v>
      </c>
      <c r="G224" s="9">
        <f t="shared" si="49"/>
        <v>32</v>
      </c>
      <c r="H224" s="9">
        <f t="shared" si="50"/>
        <v>0.34375</v>
      </c>
      <c r="I224" s="9">
        <f t="shared" ca="1" si="51"/>
        <v>0.46875</v>
      </c>
      <c r="J224" s="9">
        <f t="shared" ca="1" si="52"/>
        <v>-0.125</v>
      </c>
      <c r="O224" t="s">
        <v>3134</v>
      </c>
      <c r="P224" s="6">
        <v>41959</v>
      </c>
      <c r="Q224" t="s">
        <v>3073</v>
      </c>
      <c r="R224" t="s">
        <v>3214</v>
      </c>
      <c r="S224" t="s">
        <v>3721</v>
      </c>
      <c r="T224">
        <v>80</v>
      </c>
      <c r="U224">
        <v>61</v>
      </c>
      <c r="W224" t="s">
        <v>115</v>
      </c>
      <c r="X224">
        <v>1</v>
      </c>
      <c r="Y224">
        <f t="shared" si="53"/>
        <v>19</v>
      </c>
      <c r="Z224">
        <f t="shared" ca="1" si="54"/>
        <v>17.75</v>
      </c>
      <c r="AA224">
        <f t="shared" ca="1" si="55"/>
        <v>1.25</v>
      </c>
      <c r="AB224">
        <f t="shared" ca="1" si="56"/>
        <v>-1.25</v>
      </c>
      <c r="AC224" s="2">
        <v>1.25</v>
      </c>
      <c r="AD224" s="7">
        <f>VLOOKUP(P224,Weights!$A:$B,2,0)*AC224</f>
        <v>1.25</v>
      </c>
      <c r="AE224">
        <f t="shared" ca="1" si="57"/>
        <v>1.5625</v>
      </c>
      <c r="AF224" t="str">
        <f t="shared" si="58"/>
        <v>Nebraska</v>
      </c>
      <c r="AG224" t="str">
        <f t="shared" ca="1" si="59"/>
        <v>Nebraska</v>
      </c>
    </row>
    <row r="225" spans="1:33" x14ac:dyDescent="0.25">
      <c r="A225" t="s">
        <v>3379</v>
      </c>
      <c r="B225" s="9">
        <f t="shared" ca="1" si="45"/>
        <v>-3.6630918333333335</v>
      </c>
      <c r="C225" s="2">
        <v>-3.7297585</v>
      </c>
      <c r="D225">
        <f t="shared" si="46"/>
        <v>226</v>
      </c>
      <c r="E225" s="9">
        <f t="shared" si="47"/>
        <v>16</v>
      </c>
      <c r="F225" s="9">
        <f t="shared" ca="1" si="48"/>
        <v>14</v>
      </c>
      <c r="G225" s="9">
        <f t="shared" si="49"/>
        <v>29</v>
      </c>
      <c r="H225" s="9">
        <f t="shared" si="50"/>
        <v>0.55172413793103448</v>
      </c>
      <c r="I225" s="9">
        <f t="shared" ca="1" si="51"/>
        <v>0.46666666666666667</v>
      </c>
      <c r="J225" s="9">
        <f t="shared" ca="1" si="52"/>
        <v>6.6666666666666652E-2</v>
      </c>
      <c r="O225" t="s">
        <v>3274</v>
      </c>
      <c r="P225" s="6">
        <v>41959</v>
      </c>
      <c r="Q225" t="s">
        <v>3073</v>
      </c>
      <c r="R225" t="s">
        <v>3332</v>
      </c>
      <c r="S225" t="s">
        <v>3721</v>
      </c>
      <c r="T225">
        <v>67</v>
      </c>
      <c r="U225">
        <v>59</v>
      </c>
      <c r="W225" t="s">
        <v>188</v>
      </c>
      <c r="X225">
        <v>1</v>
      </c>
      <c r="Y225">
        <f t="shared" si="53"/>
        <v>8</v>
      </c>
      <c r="Z225">
        <f t="shared" ca="1" si="54"/>
        <v>11.37499998</v>
      </c>
      <c r="AA225">
        <f t="shared" ca="1" si="55"/>
        <v>-3.3749999800000001</v>
      </c>
      <c r="AB225">
        <f t="shared" ca="1" si="56"/>
        <v>3.3749999800000001</v>
      </c>
      <c r="AC225" s="2">
        <v>3.375</v>
      </c>
      <c r="AD225" s="7">
        <f>VLOOKUP(P225,Weights!$A:$B,2,0)*AC225</f>
        <v>3.375</v>
      </c>
      <c r="AE225">
        <f t="shared" ca="1" si="57"/>
        <v>11.390624865000001</v>
      </c>
      <c r="AF225" t="str">
        <f t="shared" si="58"/>
        <v>New Mexico</v>
      </c>
      <c r="AG225" t="str">
        <f t="shared" ca="1" si="59"/>
        <v>New Mexico</v>
      </c>
    </row>
    <row r="226" spans="1:33" x14ac:dyDescent="0.25">
      <c r="A226" t="s">
        <v>3094</v>
      </c>
      <c r="B226" s="9">
        <f t="shared" ca="1" si="45"/>
        <v>-3.6714251666666664</v>
      </c>
      <c r="C226" s="2">
        <v>-3.6047585</v>
      </c>
      <c r="D226">
        <f t="shared" si="46"/>
        <v>224</v>
      </c>
      <c r="E226" s="9">
        <f t="shared" si="47"/>
        <v>13</v>
      </c>
      <c r="F226" s="9">
        <f t="shared" ca="1" si="48"/>
        <v>15</v>
      </c>
      <c r="G226" s="9">
        <f t="shared" si="49"/>
        <v>30</v>
      </c>
      <c r="H226" s="9">
        <f t="shared" si="50"/>
        <v>0.43333333333333335</v>
      </c>
      <c r="I226" s="9">
        <f t="shared" ca="1" si="51"/>
        <v>0.5</v>
      </c>
      <c r="J226" s="9">
        <f t="shared" ca="1" si="52"/>
        <v>-6.6666666666666652E-2</v>
      </c>
      <c r="O226" t="s">
        <v>3705</v>
      </c>
      <c r="P226" s="6">
        <v>41959</v>
      </c>
      <c r="Q226" t="s">
        <v>3073</v>
      </c>
      <c r="R226" t="s">
        <v>3175</v>
      </c>
      <c r="S226" t="s">
        <v>3721</v>
      </c>
      <c r="T226">
        <v>103</v>
      </c>
      <c r="U226">
        <v>59</v>
      </c>
      <c r="W226" t="s">
        <v>188</v>
      </c>
      <c r="X226">
        <v>1</v>
      </c>
      <c r="Y226">
        <f t="shared" si="53"/>
        <v>44</v>
      </c>
      <c r="Z226">
        <f t="shared" ca="1" si="54"/>
        <v>20.249999499999998</v>
      </c>
      <c r="AA226">
        <f t="shared" ca="1" si="55"/>
        <v>23.750000500000002</v>
      </c>
      <c r="AB226">
        <f t="shared" ca="1" si="56"/>
        <v>-23.750000500000002</v>
      </c>
      <c r="AC226" s="2">
        <v>23.75</v>
      </c>
      <c r="AD226" s="7">
        <f>VLOOKUP(P226,Weights!$A:$B,2,0)*AC226</f>
        <v>23.75</v>
      </c>
      <c r="AE226">
        <f t="shared" ca="1" si="57"/>
        <v>564.06252375000031</v>
      </c>
      <c r="AF226" t="str">
        <f t="shared" si="58"/>
        <v>North Carolina</v>
      </c>
      <c r="AG226" t="str">
        <f t="shared" ca="1" si="59"/>
        <v>North Carolina</v>
      </c>
    </row>
    <row r="227" spans="1:33" x14ac:dyDescent="0.25">
      <c r="A227" t="s">
        <v>3304</v>
      </c>
      <c r="B227" s="9">
        <f t="shared" ca="1" si="45"/>
        <v>-3.7047585000000001</v>
      </c>
      <c r="C227" s="2">
        <v>-3.6047585</v>
      </c>
      <c r="D227">
        <f t="shared" si="46"/>
        <v>224</v>
      </c>
      <c r="E227" s="9">
        <f t="shared" si="47"/>
        <v>18</v>
      </c>
      <c r="F227" s="9">
        <f t="shared" ca="1" si="48"/>
        <v>20</v>
      </c>
      <c r="G227" s="9">
        <f t="shared" si="49"/>
        <v>31</v>
      </c>
      <c r="H227" s="9">
        <f t="shared" si="50"/>
        <v>0.58064516129032262</v>
      </c>
      <c r="I227" s="9">
        <f t="shared" ca="1" si="51"/>
        <v>0.66666666666666663</v>
      </c>
      <c r="J227" s="9">
        <f t="shared" ca="1" si="52"/>
        <v>-9.9999999999999978E-2</v>
      </c>
      <c r="O227" t="s">
        <v>3346</v>
      </c>
      <c r="P227" s="6">
        <v>41959</v>
      </c>
      <c r="Q227" t="s">
        <v>3074</v>
      </c>
      <c r="R227" t="s">
        <v>3094</v>
      </c>
      <c r="S227" t="s">
        <v>3721</v>
      </c>
      <c r="T227">
        <v>71</v>
      </c>
      <c r="U227">
        <v>65</v>
      </c>
      <c r="W227" t="s">
        <v>115</v>
      </c>
      <c r="X227">
        <v>1</v>
      </c>
      <c r="Y227">
        <f t="shared" si="53"/>
        <v>6</v>
      </c>
      <c r="Z227">
        <f t="shared" ca="1" si="54"/>
        <v>6</v>
      </c>
      <c r="AA227">
        <f t="shared" ca="1" si="55"/>
        <v>0</v>
      </c>
      <c r="AB227">
        <f t="shared" ca="1" si="56"/>
        <v>0</v>
      </c>
      <c r="AC227" s="2">
        <v>0</v>
      </c>
      <c r="AD227" s="7">
        <f>VLOOKUP(P227,Weights!$A:$B,2,0)*AC227</f>
        <v>0</v>
      </c>
      <c r="AE227">
        <f t="shared" ca="1" si="57"/>
        <v>0</v>
      </c>
      <c r="AF227" t="str">
        <f t="shared" si="58"/>
        <v>Northeastern</v>
      </c>
      <c r="AG227" t="str">
        <f t="shared" ca="1" si="59"/>
        <v>Northeastern</v>
      </c>
    </row>
    <row r="228" spans="1:33" x14ac:dyDescent="0.25">
      <c r="A228" t="s">
        <v>3104</v>
      </c>
      <c r="B228" s="9">
        <f t="shared" ca="1" si="45"/>
        <v>-3.8369013571428572</v>
      </c>
      <c r="C228" s="2">
        <v>-3.9797585</v>
      </c>
      <c r="D228">
        <f t="shared" si="46"/>
        <v>230</v>
      </c>
      <c r="E228" s="9">
        <f t="shared" si="47"/>
        <v>14</v>
      </c>
      <c r="F228" s="9">
        <f t="shared" ca="1" si="48"/>
        <v>10</v>
      </c>
      <c r="G228" s="9">
        <f t="shared" si="49"/>
        <v>27</v>
      </c>
      <c r="H228" s="9">
        <f t="shared" si="50"/>
        <v>0.51851851851851849</v>
      </c>
      <c r="I228" s="9">
        <f t="shared" ca="1" si="51"/>
        <v>0.35714285714285715</v>
      </c>
      <c r="J228" s="9">
        <f t="shared" ca="1" si="52"/>
        <v>0.14285714285714285</v>
      </c>
      <c r="O228" t="s">
        <v>3092</v>
      </c>
      <c r="P228" s="6">
        <v>41959</v>
      </c>
      <c r="Q228" t="s">
        <v>3073</v>
      </c>
      <c r="R228" t="s">
        <v>3325</v>
      </c>
      <c r="S228" t="s">
        <v>3721</v>
      </c>
      <c r="T228">
        <v>92</v>
      </c>
      <c r="U228">
        <v>53</v>
      </c>
      <c r="W228" t="s">
        <v>188</v>
      </c>
      <c r="X228">
        <v>1</v>
      </c>
      <c r="Y228">
        <f t="shared" si="53"/>
        <v>39</v>
      </c>
      <c r="Z228">
        <f t="shared" ca="1" si="54"/>
        <v>28.499999499999998</v>
      </c>
      <c r="AA228">
        <f t="shared" ca="1" si="55"/>
        <v>10.500000500000002</v>
      </c>
      <c r="AB228">
        <f t="shared" ca="1" si="56"/>
        <v>-10.500000500000002</v>
      </c>
      <c r="AC228" s="2">
        <v>10.5</v>
      </c>
      <c r="AD228" s="7">
        <f>VLOOKUP(P228,Weights!$A:$B,2,0)*AC228</f>
        <v>10.5</v>
      </c>
      <c r="AE228">
        <f t="shared" ca="1" si="57"/>
        <v>110.2500105000003</v>
      </c>
      <c r="AF228" t="str">
        <f t="shared" si="58"/>
        <v>Notre Dame</v>
      </c>
      <c r="AG228" t="str">
        <f t="shared" ca="1" si="59"/>
        <v>Notre Dame</v>
      </c>
    </row>
    <row r="229" spans="1:33" x14ac:dyDescent="0.25">
      <c r="A229" t="s">
        <v>3357</v>
      </c>
      <c r="B229" s="9">
        <f t="shared" ca="1" si="45"/>
        <v>-3.8547585</v>
      </c>
      <c r="C229" s="2">
        <v>-3.8547585</v>
      </c>
      <c r="D229">
        <f t="shared" si="46"/>
        <v>227</v>
      </c>
      <c r="E229" s="9">
        <f t="shared" si="47"/>
        <v>19</v>
      </c>
      <c r="F229" s="9">
        <f t="shared" ca="1" si="48"/>
        <v>19</v>
      </c>
      <c r="G229" s="9">
        <f t="shared" si="49"/>
        <v>30</v>
      </c>
      <c r="H229" s="9">
        <f t="shared" si="50"/>
        <v>0.6333333333333333</v>
      </c>
      <c r="I229" s="9">
        <f t="shared" ca="1" si="51"/>
        <v>0.6333333333333333</v>
      </c>
      <c r="J229" s="9">
        <f t="shared" ca="1" si="52"/>
        <v>0</v>
      </c>
      <c r="O229" t="s">
        <v>3702</v>
      </c>
      <c r="P229" s="6">
        <v>41959</v>
      </c>
      <c r="Q229" t="s">
        <v>3073</v>
      </c>
      <c r="R229" t="s">
        <v>3322</v>
      </c>
      <c r="S229" t="s">
        <v>3721</v>
      </c>
      <c r="T229">
        <v>78</v>
      </c>
      <c r="U229">
        <v>53</v>
      </c>
      <c r="W229" t="s">
        <v>115</v>
      </c>
      <c r="X229">
        <v>1</v>
      </c>
      <c r="Y229">
        <f t="shared" si="53"/>
        <v>25</v>
      </c>
      <c r="Z229">
        <f t="shared" ca="1" si="54"/>
        <v>31.375</v>
      </c>
      <c r="AA229">
        <f t="shared" ca="1" si="55"/>
        <v>-6.375</v>
      </c>
      <c r="AB229">
        <f t="shared" ca="1" si="56"/>
        <v>6.375</v>
      </c>
      <c r="AC229" s="2">
        <v>6.375</v>
      </c>
      <c r="AD229" s="7">
        <f>VLOOKUP(P229,Weights!$A:$B,2,0)*AC229</f>
        <v>6.375</v>
      </c>
      <c r="AE229">
        <f t="shared" ca="1" si="57"/>
        <v>40.640625</v>
      </c>
      <c r="AF229" t="str">
        <f t="shared" si="58"/>
        <v>Oklahoma</v>
      </c>
      <c r="AG229" t="str">
        <f t="shared" ca="1" si="59"/>
        <v>Oklahoma</v>
      </c>
    </row>
    <row r="230" spans="1:33" x14ac:dyDescent="0.25">
      <c r="A230" t="s">
        <v>3388</v>
      </c>
      <c r="B230" s="9">
        <f t="shared" ca="1" si="45"/>
        <v>-3.882984306451613</v>
      </c>
      <c r="C230" s="2">
        <v>-3.9797585</v>
      </c>
      <c r="D230">
        <f t="shared" si="46"/>
        <v>230</v>
      </c>
      <c r="E230" s="9">
        <f t="shared" si="47"/>
        <v>11</v>
      </c>
      <c r="F230" s="9">
        <f t="shared" ca="1" si="48"/>
        <v>8</v>
      </c>
      <c r="G230" s="9">
        <f t="shared" si="49"/>
        <v>31</v>
      </c>
      <c r="H230" s="9">
        <f t="shared" si="50"/>
        <v>0.35483870967741937</v>
      </c>
      <c r="I230" s="9">
        <f t="shared" ca="1" si="51"/>
        <v>0.25806451612903225</v>
      </c>
      <c r="J230" s="9">
        <f t="shared" ca="1" si="52"/>
        <v>9.6774193548387122E-2</v>
      </c>
      <c r="O230" t="s">
        <v>3246</v>
      </c>
      <c r="P230" s="6">
        <v>41959</v>
      </c>
      <c r="Q230" t="s">
        <v>3073</v>
      </c>
      <c r="R230" t="s">
        <v>3413</v>
      </c>
      <c r="S230" t="s">
        <v>3721</v>
      </c>
      <c r="T230">
        <v>74</v>
      </c>
      <c r="U230">
        <v>52</v>
      </c>
      <c r="W230" t="s">
        <v>188</v>
      </c>
      <c r="X230">
        <v>1</v>
      </c>
      <c r="Y230">
        <f t="shared" si="53"/>
        <v>22</v>
      </c>
      <c r="Z230">
        <f t="shared" ca="1" si="54"/>
        <v>25.124999500000001</v>
      </c>
      <c r="AA230">
        <f t="shared" ca="1" si="55"/>
        <v>-3.1249995000000013</v>
      </c>
      <c r="AB230">
        <f t="shared" ca="1" si="56"/>
        <v>3.1249995000000013</v>
      </c>
      <c r="AC230" s="2">
        <v>3.125</v>
      </c>
      <c r="AD230" s="7">
        <f>VLOOKUP(P230,Weights!$A:$B,2,0)*AC230</f>
        <v>3.125</v>
      </c>
      <c r="AE230">
        <f t="shared" ca="1" si="57"/>
        <v>9.7656218750002584</v>
      </c>
      <c r="AF230" t="str">
        <f t="shared" si="58"/>
        <v>Oklahoma St</v>
      </c>
      <c r="AG230" t="str">
        <f t="shared" ca="1" si="59"/>
        <v>Oklahoma St</v>
      </c>
    </row>
    <row r="231" spans="1:33" x14ac:dyDescent="0.25">
      <c r="A231" t="s">
        <v>3093</v>
      </c>
      <c r="B231" s="9">
        <f t="shared" ca="1" si="45"/>
        <v>-3.8892412586206895</v>
      </c>
      <c r="C231" s="2">
        <v>-3.8547585</v>
      </c>
      <c r="D231">
        <f t="shared" si="46"/>
        <v>227</v>
      </c>
      <c r="E231" s="9">
        <f t="shared" si="47"/>
        <v>13</v>
      </c>
      <c r="F231" s="9">
        <f t="shared" ca="1" si="48"/>
        <v>15</v>
      </c>
      <c r="G231" s="9">
        <f t="shared" si="49"/>
        <v>28</v>
      </c>
      <c r="H231" s="9">
        <f t="shared" si="50"/>
        <v>0.4642857142857143</v>
      </c>
      <c r="I231" s="9">
        <f t="shared" ca="1" si="51"/>
        <v>0.51724137931034486</v>
      </c>
      <c r="J231" s="9">
        <f t="shared" ca="1" si="52"/>
        <v>-3.4482758620689669E-2</v>
      </c>
      <c r="O231" t="s">
        <v>3294</v>
      </c>
      <c r="P231" s="6">
        <v>41959</v>
      </c>
      <c r="Q231" t="s">
        <v>3073</v>
      </c>
      <c r="R231" t="s">
        <v>3314</v>
      </c>
      <c r="S231" t="s">
        <v>3721</v>
      </c>
      <c r="T231">
        <v>100</v>
      </c>
      <c r="U231">
        <v>75</v>
      </c>
      <c r="W231" t="s">
        <v>115</v>
      </c>
      <c r="X231">
        <v>1</v>
      </c>
      <c r="Y231">
        <f t="shared" si="53"/>
        <v>25</v>
      </c>
      <c r="Z231">
        <f t="shared" ca="1" si="54"/>
        <v>14.125000500000002</v>
      </c>
      <c r="AA231">
        <f t="shared" ca="1" si="55"/>
        <v>10.874999499999998</v>
      </c>
      <c r="AB231">
        <f t="shared" ca="1" si="56"/>
        <v>-10.874999499999998</v>
      </c>
      <c r="AC231" s="2">
        <v>10.875</v>
      </c>
      <c r="AD231" s="7">
        <f>VLOOKUP(P231,Weights!$A:$B,2,0)*AC231</f>
        <v>10.875</v>
      </c>
      <c r="AE231">
        <f t="shared" ca="1" si="57"/>
        <v>118.2656141250002</v>
      </c>
      <c r="AF231" t="str">
        <f t="shared" si="58"/>
        <v>Omaha</v>
      </c>
      <c r="AG231" t="str">
        <f t="shared" ca="1" si="59"/>
        <v>Omaha</v>
      </c>
    </row>
    <row r="232" spans="1:33" x14ac:dyDescent="0.25">
      <c r="A232" t="s">
        <v>3345</v>
      </c>
      <c r="B232" s="9">
        <f t="shared" ca="1" si="45"/>
        <v>-3.9172585</v>
      </c>
      <c r="C232" s="2">
        <v>-3.9797585</v>
      </c>
      <c r="D232">
        <f t="shared" si="46"/>
        <v>230</v>
      </c>
      <c r="E232" s="9">
        <f t="shared" si="47"/>
        <v>14</v>
      </c>
      <c r="F232" s="9">
        <f t="shared" ca="1" si="48"/>
        <v>12</v>
      </c>
      <c r="G232" s="9">
        <f t="shared" si="49"/>
        <v>31</v>
      </c>
      <c r="H232" s="9">
        <f t="shared" si="50"/>
        <v>0.45161290322580644</v>
      </c>
      <c r="I232" s="9">
        <f t="shared" ca="1" si="51"/>
        <v>0.375</v>
      </c>
      <c r="J232" s="9">
        <f t="shared" ca="1" si="52"/>
        <v>6.25E-2</v>
      </c>
      <c r="O232" t="s">
        <v>3174</v>
      </c>
      <c r="P232" s="6">
        <v>41959</v>
      </c>
      <c r="Q232" t="s">
        <v>3073</v>
      </c>
      <c r="R232" t="s">
        <v>3118</v>
      </c>
      <c r="S232" t="s">
        <v>3721</v>
      </c>
      <c r="T232">
        <v>73</v>
      </c>
      <c r="U232">
        <v>54</v>
      </c>
      <c r="W232" t="s">
        <v>188</v>
      </c>
      <c r="X232">
        <v>1</v>
      </c>
      <c r="Y232">
        <f t="shared" si="53"/>
        <v>19</v>
      </c>
      <c r="Z232">
        <f t="shared" ca="1" si="54"/>
        <v>14.75</v>
      </c>
      <c r="AA232">
        <f t="shared" ca="1" si="55"/>
        <v>4.25</v>
      </c>
      <c r="AB232">
        <f t="shared" ca="1" si="56"/>
        <v>-4.25</v>
      </c>
      <c r="AC232" s="2">
        <v>4.25</v>
      </c>
      <c r="AD232" s="7">
        <f>VLOOKUP(P232,Weights!$A:$B,2,0)*AC232</f>
        <v>4.25</v>
      </c>
      <c r="AE232">
        <f t="shared" ca="1" si="57"/>
        <v>18.0625</v>
      </c>
      <c r="AF232" t="str">
        <f t="shared" si="58"/>
        <v>Penn State</v>
      </c>
      <c r="AG232" t="str">
        <f t="shared" ca="1" si="59"/>
        <v>Penn State</v>
      </c>
    </row>
    <row r="233" spans="1:33" x14ac:dyDescent="0.25">
      <c r="A233" t="s">
        <v>3397</v>
      </c>
      <c r="B233" s="9">
        <f t="shared" ca="1" si="45"/>
        <v>-3.9619013571428572</v>
      </c>
      <c r="C233" s="2">
        <v>-3.8547585</v>
      </c>
      <c r="D233">
        <f t="shared" si="46"/>
        <v>227</v>
      </c>
      <c r="E233" s="9">
        <f t="shared" si="47"/>
        <v>13</v>
      </c>
      <c r="F233" s="9">
        <f t="shared" ca="1" si="48"/>
        <v>16</v>
      </c>
      <c r="G233" s="9">
        <f t="shared" si="49"/>
        <v>28</v>
      </c>
      <c r="H233" s="9">
        <f t="shared" si="50"/>
        <v>0.4642857142857143</v>
      </c>
      <c r="I233" s="9">
        <f t="shared" ca="1" si="51"/>
        <v>0.5714285714285714</v>
      </c>
      <c r="J233" s="9">
        <f t="shared" ca="1" si="52"/>
        <v>-0.1071428571428571</v>
      </c>
      <c r="O233" t="s">
        <v>3192</v>
      </c>
      <c r="P233" s="6">
        <v>41959</v>
      </c>
      <c r="Q233" t="s">
        <v>3073</v>
      </c>
      <c r="R233" t="s">
        <v>3218</v>
      </c>
      <c r="S233" t="s">
        <v>3721</v>
      </c>
      <c r="T233">
        <v>63</v>
      </c>
      <c r="U233">
        <v>56</v>
      </c>
      <c r="W233" t="s">
        <v>188</v>
      </c>
      <c r="X233">
        <v>1</v>
      </c>
      <c r="Y233">
        <f t="shared" si="53"/>
        <v>7</v>
      </c>
      <c r="Z233">
        <f t="shared" ca="1" si="54"/>
        <v>14.375</v>
      </c>
      <c r="AA233">
        <f t="shared" ca="1" si="55"/>
        <v>-7.375</v>
      </c>
      <c r="AB233">
        <f t="shared" ca="1" si="56"/>
        <v>7.375</v>
      </c>
      <c r="AC233" s="2">
        <v>7.375</v>
      </c>
      <c r="AD233" s="7">
        <f>VLOOKUP(P233,Weights!$A:$B,2,0)*AC233</f>
        <v>7.375</v>
      </c>
      <c r="AE233">
        <f t="shared" ca="1" si="57"/>
        <v>54.390625</v>
      </c>
      <c r="AF233" t="str">
        <f t="shared" si="58"/>
        <v>Pittsburgh</v>
      </c>
      <c r="AG233" t="str">
        <f t="shared" ca="1" si="59"/>
        <v>Pittsburgh</v>
      </c>
    </row>
    <row r="234" spans="1:33" x14ac:dyDescent="0.25">
      <c r="A234" t="s">
        <v>3376</v>
      </c>
      <c r="B234" s="9">
        <f t="shared" ca="1" si="45"/>
        <v>-3.9797585</v>
      </c>
      <c r="C234" s="2">
        <v>-3.9797585</v>
      </c>
      <c r="D234">
        <f t="shared" si="46"/>
        <v>230</v>
      </c>
      <c r="E234" s="9">
        <f t="shared" si="47"/>
        <v>9</v>
      </c>
      <c r="F234" s="9">
        <f t="shared" ca="1" si="48"/>
        <v>9</v>
      </c>
      <c r="G234" s="9">
        <f t="shared" si="49"/>
        <v>32</v>
      </c>
      <c r="H234" s="9">
        <f t="shared" si="50"/>
        <v>0.28125</v>
      </c>
      <c r="I234" s="9">
        <f t="shared" ca="1" si="51"/>
        <v>0.28125</v>
      </c>
      <c r="J234" s="9">
        <f t="shared" ca="1" si="52"/>
        <v>0</v>
      </c>
      <c r="O234" t="s">
        <v>3206</v>
      </c>
      <c r="P234" s="6">
        <v>41959</v>
      </c>
      <c r="Q234" t="s">
        <v>3073</v>
      </c>
      <c r="R234" t="s">
        <v>3386</v>
      </c>
      <c r="S234" t="s">
        <v>3721</v>
      </c>
      <c r="T234">
        <v>77</v>
      </c>
      <c r="U234">
        <v>57</v>
      </c>
      <c r="W234" t="s">
        <v>188</v>
      </c>
      <c r="X234">
        <v>1</v>
      </c>
      <c r="Y234">
        <f t="shared" si="53"/>
        <v>20</v>
      </c>
      <c r="Z234">
        <f t="shared" ca="1" si="54"/>
        <v>23.999999499999998</v>
      </c>
      <c r="AA234">
        <f t="shared" ca="1" si="55"/>
        <v>-3.9999994999999977</v>
      </c>
      <c r="AB234">
        <f t="shared" ca="1" si="56"/>
        <v>3.9999994999999977</v>
      </c>
      <c r="AC234" s="2">
        <v>4</v>
      </c>
      <c r="AD234" s="7">
        <f>VLOOKUP(P234,Weights!$A:$B,2,0)*AC234</f>
        <v>4</v>
      </c>
      <c r="AE234">
        <f t="shared" ca="1" si="57"/>
        <v>15.999996000000232</v>
      </c>
      <c r="AF234" t="str">
        <f t="shared" si="58"/>
        <v>Purdue</v>
      </c>
      <c r="AG234" t="str">
        <f t="shared" ca="1" si="59"/>
        <v>Purdue</v>
      </c>
    </row>
    <row r="235" spans="1:33" x14ac:dyDescent="0.25">
      <c r="A235" t="s">
        <v>3118</v>
      </c>
      <c r="B235" s="9">
        <f t="shared" ca="1" si="45"/>
        <v>-4.0380918333333335</v>
      </c>
      <c r="C235" s="2">
        <v>-4.1047585</v>
      </c>
      <c r="D235">
        <f t="shared" si="46"/>
        <v>236</v>
      </c>
      <c r="E235" s="9">
        <f t="shared" si="47"/>
        <v>9</v>
      </c>
      <c r="F235" s="9">
        <f t="shared" ca="1" si="48"/>
        <v>7</v>
      </c>
      <c r="G235" s="9">
        <f t="shared" si="49"/>
        <v>29</v>
      </c>
      <c r="H235" s="9">
        <f t="shared" si="50"/>
        <v>0.31034482758620691</v>
      </c>
      <c r="I235" s="9">
        <f t="shared" ca="1" si="51"/>
        <v>0.23333333333333334</v>
      </c>
      <c r="J235" s="9">
        <f t="shared" ca="1" si="52"/>
        <v>6.6666666666666652E-2</v>
      </c>
      <c r="O235" t="s">
        <v>3117</v>
      </c>
      <c r="P235" s="6">
        <v>41959</v>
      </c>
      <c r="Q235" t="s">
        <v>3073</v>
      </c>
      <c r="R235" t="s">
        <v>3084</v>
      </c>
      <c r="S235" t="s">
        <v>3721</v>
      </c>
      <c r="T235">
        <v>72</v>
      </c>
      <c r="U235">
        <v>56</v>
      </c>
      <c r="W235" t="s">
        <v>188</v>
      </c>
      <c r="X235">
        <v>1</v>
      </c>
      <c r="Y235">
        <f t="shared" si="53"/>
        <v>16</v>
      </c>
      <c r="Z235">
        <f t="shared" ca="1" si="54"/>
        <v>19.375</v>
      </c>
      <c r="AA235">
        <f t="shared" ca="1" si="55"/>
        <v>-3.375</v>
      </c>
      <c r="AB235">
        <f t="shared" ca="1" si="56"/>
        <v>3.375</v>
      </c>
      <c r="AC235" s="2">
        <v>3.375</v>
      </c>
      <c r="AD235" s="7">
        <f>VLOOKUP(P235,Weights!$A:$B,2,0)*AC235</f>
        <v>3.375</v>
      </c>
      <c r="AE235">
        <f t="shared" ca="1" si="57"/>
        <v>11.390625</v>
      </c>
      <c r="AF235" t="str">
        <f t="shared" si="58"/>
        <v>Rhode Island</v>
      </c>
      <c r="AG235" t="str">
        <f t="shared" ca="1" si="59"/>
        <v>Rhode Island</v>
      </c>
    </row>
    <row r="236" spans="1:33" x14ac:dyDescent="0.25">
      <c r="A236" t="s">
        <v>3160</v>
      </c>
      <c r="B236" s="9">
        <f t="shared" ca="1" si="45"/>
        <v>-4.076532693548387</v>
      </c>
      <c r="C236" s="2">
        <v>-3.9797585</v>
      </c>
      <c r="D236">
        <f t="shared" si="46"/>
        <v>230</v>
      </c>
      <c r="E236" s="9">
        <f t="shared" si="47"/>
        <v>12</v>
      </c>
      <c r="F236" s="9">
        <f t="shared" ca="1" si="48"/>
        <v>16</v>
      </c>
      <c r="G236" s="9">
        <f t="shared" si="49"/>
        <v>30</v>
      </c>
      <c r="H236" s="9">
        <f t="shared" si="50"/>
        <v>0.4</v>
      </c>
      <c r="I236" s="9">
        <f t="shared" ca="1" si="51"/>
        <v>0.5161290322580645</v>
      </c>
      <c r="J236" s="9">
        <f t="shared" ca="1" si="52"/>
        <v>-9.6774193548387066E-2</v>
      </c>
      <c r="O236" t="s">
        <v>3108</v>
      </c>
      <c r="P236" s="6">
        <v>41959</v>
      </c>
      <c r="Q236" t="s">
        <v>3073</v>
      </c>
      <c r="R236" t="s">
        <v>3126</v>
      </c>
      <c r="S236" t="s">
        <v>3720</v>
      </c>
      <c r="T236">
        <v>70</v>
      </c>
      <c r="U236">
        <v>53</v>
      </c>
      <c r="W236" t="s">
        <v>6</v>
      </c>
      <c r="X236">
        <v>1</v>
      </c>
      <c r="Y236">
        <f t="shared" si="53"/>
        <v>-17</v>
      </c>
      <c r="Z236">
        <f t="shared" ca="1" si="54"/>
        <v>-4.625000019999999</v>
      </c>
      <c r="AA236">
        <f t="shared" ca="1" si="55"/>
        <v>-12.374999980000002</v>
      </c>
      <c r="AB236">
        <f t="shared" ca="1" si="56"/>
        <v>12.374999980000002</v>
      </c>
      <c r="AC236" s="2">
        <v>12.375</v>
      </c>
      <c r="AD236" s="7">
        <f>VLOOKUP(P236,Weights!$A:$B,2,0)*AC236</f>
        <v>12.375</v>
      </c>
      <c r="AE236">
        <f t="shared" ca="1" si="57"/>
        <v>153.14062450500003</v>
      </c>
      <c r="AF236" t="str">
        <f t="shared" si="58"/>
        <v>George Washington</v>
      </c>
      <c r="AG236" t="str">
        <f t="shared" ca="1" si="59"/>
        <v>George Washington</v>
      </c>
    </row>
    <row r="237" spans="1:33" x14ac:dyDescent="0.25">
      <c r="A237" t="s">
        <v>3408</v>
      </c>
      <c r="B237" s="9">
        <f t="shared" ca="1" si="45"/>
        <v>-4.0797584999999996</v>
      </c>
      <c r="C237" s="2">
        <v>-3.9797585</v>
      </c>
      <c r="D237">
        <f t="shared" si="46"/>
        <v>230</v>
      </c>
      <c r="E237" s="9">
        <f t="shared" si="47"/>
        <v>13</v>
      </c>
      <c r="F237" s="9">
        <f t="shared" ca="1" si="48"/>
        <v>16</v>
      </c>
      <c r="G237" s="9">
        <f t="shared" si="49"/>
        <v>30</v>
      </c>
      <c r="H237" s="9">
        <f t="shared" si="50"/>
        <v>0.43333333333333335</v>
      </c>
      <c r="I237" s="9">
        <f t="shared" ca="1" si="51"/>
        <v>0.53333333333333333</v>
      </c>
      <c r="J237" s="9">
        <f t="shared" ca="1" si="52"/>
        <v>-9.9999999999999978E-2</v>
      </c>
      <c r="O237" t="s">
        <v>3262</v>
      </c>
      <c r="P237" s="6">
        <v>41959</v>
      </c>
      <c r="Q237" t="s">
        <v>3073</v>
      </c>
      <c r="R237" t="s">
        <v>3313</v>
      </c>
      <c r="S237" t="s">
        <v>3721</v>
      </c>
      <c r="T237">
        <v>91</v>
      </c>
      <c r="U237">
        <v>52</v>
      </c>
      <c r="W237" t="s">
        <v>115</v>
      </c>
      <c r="X237">
        <v>1</v>
      </c>
      <c r="Y237">
        <f t="shared" si="53"/>
        <v>39</v>
      </c>
      <c r="Z237">
        <f t="shared" ca="1" si="54"/>
        <v>15.000000480000001</v>
      </c>
      <c r="AA237">
        <f t="shared" ca="1" si="55"/>
        <v>23.999999519999999</v>
      </c>
      <c r="AB237">
        <f t="shared" ca="1" si="56"/>
        <v>-23.999999519999999</v>
      </c>
      <c r="AC237" s="2">
        <v>24</v>
      </c>
      <c r="AD237" s="7">
        <f>VLOOKUP(P237,Weights!$A:$B,2,0)*AC237</f>
        <v>24</v>
      </c>
      <c r="AE237">
        <f t="shared" ca="1" si="57"/>
        <v>575.99997696000025</v>
      </c>
      <c r="AF237" t="str">
        <f t="shared" si="58"/>
        <v>San Francisco</v>
      </c>
      <c r="AG237" t="str">
        <f t="shared" ca="1" si="59"/>
        <v>San Francisco</v>
      </c>
    </row>
    <row r="238" spans="1:33" x14ac:dyDescent="0.25">
      <c r="A238" t="s">
        <v>3406</v>
      </c>
      <c r="B238" s="9">
        <f t="shared" ca="1" si="45"/>
        <v>-4.1927214629629628</v>
      </c>
      <c r="C238" s="2">
        <v>-4.2297585</v>
      </c>
      <c r="D238">
        <f t="shared" si="46"/>
        <v>237</v>
      </c>
      <c r="E238" s="9">
        <f t="shared" si="47"/>
        <v>17</v>
      </c>
      <c r="F238" s="9">
        <f t="shared" ca="1" si="48"/>
        <v>16</v>
      </c>
      <c r="G238" s="9">
        <f t="shared" si="49"/>
        <v>27</v>
      </c>
      <c r="H238" s="9">
        <f t="shared" si="50"/>
        <v>0.62962962962962965</v>
      </c>
      <c r="I238" s="9">
        <f t="shared" ca="1" si="51"/>
        <v>0.59259259259259256</v>
      </c>
      <c r="J238" s="9">
        <f t="shared" ca="1" si="52"/>
        <v>3.703703703703709E-2</v>
      </c>
      <c r="O238" t="s">
        <v>3717</v>
      </c>
      <c r="P238" s="6">
        <v>41959</v>
      </c>
      <c r="Q238" t="s">
        <v>3073</v>
      </c>
      <c r="R238" t="s">
        <v>3286</v>
      </c>
      <c r="S238" t="s">
        <v>3720</v>
      </c>
      <c r="T238">
        <v>73</v>
      </c>
      <c r="U238">
        <v>68</v>
      </c>
      <c r="V238" t="s">
        <v>3722</v>
      </c>
      <c r="W238" t="s">
        <v>7</v>
      </c>
      <c r="X238">
        <v>1</v>
      </c>
      <c r="Y238">
        <f t="shared" si="53"/>
        <v>-5</v>
      </c>
      <c r="Z238">
        <f t="shared" ca="1" si="54"/>
        <v>-18.125000500000002</v>
      </c>
      <c r="AA238">
        <f t="shared" ca="1" si="55"/>
        <v>13.125000500000002</v>
      </c>
      <c r="AB238">
        <f t="shared" ca="1" si="56"/>
        <v>-13.125000500000002</v>
      </c>
      <c r="AC238" s="2">
        <v>13.125</v>
      </c>
      <c r="AD238" s="7">
        <f>VLOOKUP(P238,Weights!$A:$B,2,0)*AC238</f>
        <v>13.125</v>
      </c>
      <c r="AE238">
        <f t="shared" ca="1" si="57"/>
        <v>172.26563812500032</v>
      </c>
      <c r="AF238" t="str">
        <f t="shared" si="58"/>
        <v>Portland</v>
      </c>
      <c r="AG238" t="str">
        <f t="shared" ca="1" si="59"/>
        <v>Portland</v>
      </c>
    </row>
    <row r="239" spans="1:33" x14ac:dyDescent="0.25">
      <c r="A239" t="s">
        <v>3370</v>
      </c>
      <c r="B239" s="9">
        <f t="shared" ca="1" si="45"/>
        <v>-4.225726241935484</v>
      </c>
      <c r="C239" s="2">
        <v>-4.3547585</v>
      </c>
      <c r="D239">
        <f t="shared" si="46"/>
        <v>239</v>
      </c>
      <c r="E239" s="9">
        <f t="shared" si="47"/>
        <v>15</v>
      </c>
      <c r="F239" s="9">
        <f t="shared" ca="1" si="48"/>
        <v>11</v>
      </c>
      <c r="G239" s="9">
        <f t="shared" si="49"/>
        <v>32</v>
      </c>
      <c r="H239" s="9">
        <f t="shared" si="50"/>
        <v>0.46875</v>
      </c>
      <c r="I239" s="9">
        <f t="shared" ca="1" si="51"/>
        <v>0.35483870967741937</v>
      </c>
      <c r="J239" s="9">
        <f t="shared" ca="1" si="52"/>
        <v>0.12903225806451613</v>
      </c>
      <c r="O239" t="s">
        <v>3105</v>
      </c>
      <c r="P239" s="6">
        <v>41959</v>
      </c>
      <c r="Q239" t="s">
        <v>3073</v>
      </c>
      <c r="R239" t="s">
        <v>3223</v>
      </c>
      <c r="S239" t="s">
        <v>3721</v>
      </c>
      <c r="T239">
        <v>63</v>
      </c>
      <c r="U239">
        <v>47</v>
      </c>
      <c r="W239" t="s">
        <v>115</v>
      </c>
      <c r="X239">
        <v>1</v>
      </c>
      <c r="Y239">
        <f t="shared" si="53"/>
        <v>16</v>
      </c>
      <c r="Z239">
        <f t="shared" ca="1" si="54"/>
        <v>13.75000002</v>
      </c>
      <c r="AA239">
        <f t="shared" ca="1" si="55"/>
        <v>2.2499999800000001</v>
      </c>
      <c r="AB239">
        <f t="shared" ca="1" si="56"/>
        <v>-2.2499999800000001</v>
      </c>
      <c r="AC239" s="2">
        <v>2.25</v>
      </c>
      <c r="AD239" s="7">
        <f>VLOOKUP(P239,Weights!$A:$B,2,0)*AC239</f>
        <v>2.25</v>
      </c>
      <c r="AE239">
        <f t="shared" ca="1" si="57"/>
        <v>5.0624999100000005</v>
      </c>
      <c r="AF239" t="str">
        <f t="shared" si="58"/>
        <v>Seton Hall</v>
      </c>
      <c r="AG239" t="str">
        <f t="shared" ca="1" si="59"/>
        <v>Seton Hall</v>
      </c>
    </row>
    <row r="240" spans="1:33" x14ac:dyDescent="0.25">
      <c r="A240" t="s">
        <v>3141</v>
      </c>
      <c r="B240" s="9">
        <f t="shared" ca="1" si="45"/>
        <v>-4.262016564516129</v>
      </c>
      <c r="C240" s="2">
        <v>-4.2297585</v>
      </c>
      <c r="D240">
        <f t="shared" si="46"/>
        <v>237</v>
      </c>
      <c r="E240" s="9">
        <f t="shared" si="47"/>
        <v>12</v>
      </c>
      <c r="F240" s="9">
        <f t="shared" ca="1" si="48"/>
        <v>13</v>
      </c>
      <c r="G240" s="9">
        <f t="shared" si="49"/>
        <v>31</v>
      </c>
      <c r="H240" s="9">
        <f t="shared" si="50"/>
        <v>0.38709677419354838</v>
      </c>
      <c r="I240" s="9">
        <f t="shared" ca="1" si="51"/>
        <v>0.41935483870967744</v>
      </c>
      <c r="J240" s="9">
        <f t="shared" ca="1" si="52"/>
        <v>-3.2258064516129059E-2</v>
      </c>
      <c r="O240" t="s">
        <v>3145</v>
      </c>
      <c r="P240" s="6">
        <v>41959</v>
      </c>
      <c r="Q240" t="s">
        <v>3073</v>
      </c>
      <c r="R240" t="s">
        <v>3348</v>
      </c>
      <c r="S240" t="s">
        <v>3721</v>
      </c>
      <c r="T240">
        <v>73</v>
      </c>
      <c r="U240">
        <v>64</v>
      </c>
      <c r="W240" t="s">
        <v>188</v>
      </c>
      <c r="X240">
        <v>1</v>
      </c>
      <c r="Y240">
        <f t="shared" si="53"/>
        <v>9</v>
      </c>
      <c r="Z240">
        <f t="shared" ca="1" si="54"/>
        <v>7.8750004999999996</v>
      </c>
      <c r="AA240">
        <f t="shared" ca="1" si="55"/>
        <v>1.1249995000000004</v>
      </c>
      <c r="AB240">
        <f t="shared" ca="1" si="56"/>
        <v>-1.1249995000000004</v>
      </c>
      <c r="AC240" s="2">
        <v>1.125</v>
      </c>
      <c r="AD240" s="7">
        <f>VLOOKUP(P240,Weights!$A:$B,2,0)*AC240</f>
        <v>1.125</v>
      </c>
      <c r="AE240">
        <f t="shared" ca="1" si="57"/>
        <v>1.2656238750002509</v>
      </c>
      <c r="AF240" t="str">
        <f t="shared" si="58"/>
        <v>South Florida</v>
      </c>
      <c r="AG240" t="str">
        <f t="shared" ca="1" si="59"/>
        <v>South Florida</v>
      </c>
    </row>
    <row r="241" spans="1:33" x14ac:dyDescent="0.25">
      <c r="A241" t="s">
        <v>3121</v>
      </c>
      <c r="B241" s="9">
        <f t="shared" ca="1" si="45"/>
        <v>-4.3214251666666668</v>
      </c>
      <c r="C241" s="2">
        <v>-4.3547585</v>
      </c>
      <c r="D241">
        <f t="shared" si="46"/>
        <v>239</v>
      </c>
      <c r="E241" s="9">
        <f t="shared" si="47"/>
        <v>12</v>
      </c>
      <c r="F241" s="9">
        <f t="shared" ca="1" si="48"/>
        <v>11</v>
      </c>
      <c r="G241" s="9">
        <f t="shared" si="49"/>
        <v>30</v>
      </c>
      <c r="H241" s="9">
        <f t="shared" si="50"/>
        <v>0.4</v>
      </c>
      <c r="I241" s="9">
        <f t="shared" ca="1" si="51"/>
        <v>0.36666666666666664</v>
      </c>
      <c r="J241" s="9">
        <f t="shared" ca="1" si="52"/>
        <v>3.3333333333333381E-2</v>
      </c>
      <c r="O241" t="s">
        <v>3146</v>
      </c>
      <c r="P241" s="6">
        <v>41959</v>
      </c>
      <c r="Q241" t="s">
        <v>3073</v>
      </c>
      <c r="R241" t="s">
        <v>3285</v>
      </c>
      <c r="S241" t="s">
        <v>3721</v>
      </c>
      <c r="T241">
        <v>84</v>
      </c>
      <c r="U241">
        <v>73</v>
      </c>
      <c r="W241" t="s">
        <v>188</v>
      </c>
      <c r="X241">
        <v>1</v>
      </c>
      <c r="Y241">
        <f t="shared" si="53"/>
        <v>11</v>
      </c>
      <c r="Z241">
        <f t="shared" ca="1" si="54"/>
        <v>15.749999500000001</v>
      </c>
      <c r="AA241">
        <f t="shared" ca="1" si="55"/>
        <v>-4.7499995000000013</v>
      </c>
      <c r="AB241">
        <f t="shared" ca="1" si="56"/>
        <v>4.7499995000000013</v>
      </c>
      <c r="AC241" s="2">
        <v>4.75</v>
      </c>
      <c r="AD241" s="7">
        <f>VLOOKUP(P241,Weights!$A:$B,2,0)*AC241</f>
        <v>4.75</v>
      </c>
      <c r="AE241">
        <f t="shared" ca="1" si="57"/>
        <v>22.562495250000261</v>
      </c>
      <c r="AF241" t="str">
        <f t="shared" si="58"/>
        <v>Stanford</v>
      </c>
      <c r="AG241" t="str">
        <f t="shared" ca="1" si="59"/>
        <v>Stanford</v>
      </c>
    </row>
    <row r="242" spans="1:33" x14ac:dyDescent="0.25">
      <c r="A242" t="s">
        <v>3300</v>
      </c>
      <c r="B242" s="9">
        <f t="shared" ca="1" si="45"/>
        <v>-4.3547585</v>
      </c>
      <c r="C242" s="2">
        <v>-4.3547585</v>
      </c>
      <c r="D242">
        <f t="shared" si="46"/>
        <v>239</v>
      </c>
      <c r="E242" s="9">
        <f t="shared" si="47"/>
        <v>17</v>
      </c>
      <c r="F242" s="9">
        <f t="shared" ca="1" si="48"/>
        <v>18</v>
      </c>
      <c r="G242" s="9">
        <f t="shared" si="49"/>
        <v>34</v>
      </c>
      <c r="H242" s="9">
        <f t="shared" si="50"/>
        <v>0.5</v>
      </c>
      <c r="I242" s="9">
        <f t="shared" ca="1" si="51"/>
        <v>0.51428571428571423</v>
      </c>
      <c r="J242" s="9">
        <f t="shared" ca="1" si="52"/>
        <v>0</v>
      </c>
      <c r="O242" t="s">
        <v>3195</v>
      </c>
      <c r="P242" s="6">
        <v>41959</v>
      </c>
      <c r="Q242" t="s">
        <v>3073</v>
      </c>
      <c r="R242" t="s">
        <v>3293</v>
      </c>
      <c r="S242" t="s">
        <v>3721</v>
      </c>
      <c r="T242">
        <v>65</v>
      </c>
      <c r="U242">
        <v>47</v>
      </c>
      <c r="W242" t="s">
        <v>188</v>
      </c>
      <c r="X242">
        <v>1</v>
      </c>
      <c r="Y242">
        <f t="shared" si="53"/>
        <v>18</v>
      </c>
      <c r="Z242">
        <f t="shared" ca="1" si="54"/>
        <v>18</v>
      </c>
      <c r="AA242">
        <f t="shared" ca="1" si="55"/>
        <v>0</v>
      </c>
      <c r="AB242">
        <f t="shared" ca="1" si="56"/>
        <v>0</v>
      </c>
      <c r="AC242" s="2">
        <v>0</v>
      </c>
      <c r="AD242" s="7">
        <f>VLOOKUP(P242,Weights!$A:$B,2,0)*AC242</f>
        <v>0</v>
      </c>
      <c r="AE242">
        <f t="shared" ca="1" si="57"/>
        <v>0</v>
      </c>
      <c r="AF242" t="str">
        <f t="shared" si="58"/>
        <v>Syracuse</v>
      </c>
      <c r="AG242" t="str">
        <f t="shared" ca="1" si="59"/>
        <v>Syracuse</v>
      </c>
    </row>
    <row r="243" spans="1:33" x14ac:dyDescent="0.25">
      <c r="A243" t="s">
        <v>3181</v>
      </c>
      <c r="B243" s="9">
        <f t="shared" ca="1" si="45"/>
        <v>-4.3763102241379315</v>
      </c>
      <c r="C243" s="2">
        <v>-4.4797585</v>
      </c>
      <c r="D243">
        <f t="shared" si="46"/>
        <v>243</v>
      </c>
      <c r="E243" s="9">
        <f t="shared" si="47"/>
        <v>11</v>
      </c>
      <c r="F243" s="9">
        <f t="shared" ca="1" si="48"/>
        <v>8</v>
      </c>
      <c r="G243" s="9">
        <f t="shared" si="49"/>
        <v>29</v>
      </c>
      <c r="H243" s="9">
        <f t="shared" si="50"/>
        <v>0.37931034482758619</v>
      </c>
      <c r="I243" s="9">
        <f t="shared" ca="1" si="51"/>
        <v>0.27586206896551724</v>
      </c>
      <c r="J243" s="9">
        <f t="shared" ca="1" si="52"/>
        <v>0.10344827586206895</v>
      </c>
      <c r="O243" t="s">
        <v>3248</v>
      </c>
      <c r="P243" s="6">
        <v>41959</v>
      </c>
      <c r="Q243" t="s">
        <v>3073</v>
      </c>
      <c r="R243" t="s">
        <v>3414</v>
      </c>
      <c r="S243" t="s">
        <v>3721</v>
      </c>
      <c r="T243">
        <v>85</v>
      </c>
      <c r="U243">
        <v>53</v>
      </c>
      <c r="W243" t="s">
        <v>188</v>
      </c>
      <c r="X243">
        <v>1</v>
      </c>
      <c r="Y243">
        <f t="shared" si="53"/>
        <v>32</v>
      </c>
      <c r="Z243">
        <f t="shared" ca="1" si="54"/>
        <v>37.75</v>
      </c>
      <c r="AA243">
        <f t="shared" ca="1" si="55"/>
        <v>-5.75</v>
      </c>
      <c r="AB243">
        <f t="shared" ca="1" si="56"/>
        <v>5.75</v>
      </c>
      <c r="AC243" s="2">
        <v>5.75</v>
      </c>
      <c r="AD243" s="7">
        <f>VLOOKUP(P243,Weights!$A:$B,2,0)*AC243</f>
        <v>5.75</v>
      </c>
      <c r="AE243">
        <f t="shared" ca="1" si="57"/>
        <v>33.0625</v>
      </c>
      <c r="AF243" t="str">
        <f t="shared" si="58"/>
        <v>Texas</v>
      </c>
      <c r="AG243" t="str">
        <f t="shared" ca="1" si="59"/>
        <v>Texas</v>
      </c>
    </row>
    <row r="244" spans="1:33" x14ac:dyDescent="0.25">
      <c r="A244" t="s">
        <v>3243</v>
      </c>
      <c r="B244" s="9">
        <f t="shared" ca="1" si="45"/>
        <v>-4.3892412586206895</v>
      </c>
      <c r="C244" s="2">
        <v>-4.3547585</v>
      </c>
      <c r="D244">
        <f t="shared" si="46"/>
        <v>239</v>
      </c>
      <c r="E244" s="9">
        <f t="shared" si="47"/>
        <v>14</v>
      </c>
      <c r="F244" s="9">
        <f t="shared" ca="1" si="48"/>
        <v>15</v>
      </c>
      <c r="G244" s="9">
        <f t="shared" si="49"/>
        <v>29</v>
      </c>
      <c r="H244" s="9">
        <f t="shared" si="50"/>
        <v>0.48275862068965519</v>
      </c>
      <c r="I244" s="9">
        <f t="shared" ca="1" si="51"/>
        <v>0.51724137931034486</v>
      </c>
      <c r="J244" s="9">
        <f t="shared" ca="1" si="52"/>
        <v>-3.4482758620689669E-2</v>
      </c>
      <c r="O244" t="s">
        <v>3289</v>
      </c>
      <c r="P244" s="6">
        <v>41959</v>
      </c>
      <c r="Q244" t="s">
        <v>3073</v>
      </c>
      <c r="R244" t="s">
        <v>3268</v>
      </c>
      <c r="S244" t="s">
        <v>3721</v>
      </c>
      <c r="T244">
        <v>71</v>
      </c>
      <c r="U244">
        <v>58</v>
      </c>
      <c r="W244" t="s">
        <v>115</v>
      </c>
      <c r="X244">
        <v>1</v>
      </c>
      <c r="Y244">
        <f t="shared" si="53"/>
        <v>13</v>
      </c>
      <c r="Z244">
        <f t="shared" ca="1" si="54"/>
        <v>11.5</v>
      </c>
      <c r="AA244">
        <f t="shared" ca="1" si="55"/>
        <v>1.5</v>
      </c>
      <c r="AB244">
        <f t="shared" ca="1" si="56"/>
        <v>-1.5</v>
      </c>
      <c r="AC244" s="2">
        <v>1.5</v>
      </c>
      <c r="AD244" s="7">
        <f>VLOOKUP(P244,Weights!$A:$B,2,0)*AC244</f>
        <v>1.5</v>
      </c>
      <c r="AE244">
        <f t="shared" ca="1" si="57"/>
        <v>2.25</v>
      </c>
      <c r="AF244" t="str">
        <f t="shared" si="58"/>
        <v>Toledo</v>
      </c>
      <c r="AG244" t="str">
        <f t="shared" ca="1" si="59"/>
        <v>Toledo</v>
      </c>
    </row>
    <row r="245" spans="1:33" x14ac:dyDescent="0.25">
      <c r="A245" t="s">
        <v>3125</v>
      </c>
      <c r="B245" s="9">
        <f t="shared" ca="1" si="45"/>
        <v>-4.475726241935484</v>
      </c>
      <c r="C245" s="2">
        <v>-4.6047585</v>
      </c>
      <c r="D245">
        <f t="shared" si="46"/>
        <v>244</v>
      </c>
      <c r="E245" s="9">
        <f t="shared" si="47"/>
        <v>17</v>
      </c>
      <c r="F245" s="9">
        <f t="shared" ca="1" si="48"/>
        <v>13</v>
      </c>
      <c r="G245" s="9">
        <f t="shared" si="49"/>
        <v>31</v>
      </c>
      <c r="H245" s="9">
        <f t="shared" si="50"/>
        <v>0.54838709677419351</v>
      </c>
      <c r="I245" s="9">
        <f t="shared" ca="1" si="51"/>
        <v>0.41935483870967744</v>
      </c>
      <c r="J245" s="9">
        <f t="shared" ca="1" si="52"/>
        <v>0.12903225806451607</v>
      </c>
      <c r="O245" t="s">
        <v>3331</v>
      </c>
      <c r="P245" s="6">
        <v>41959</v>
      </c>
      <c r="Q245" t="s">
        <v>3073</v>
      </c>
      <c r="R245" t="s">
        <v>3718</v>
      </c>
      <c r="S245" t="s">
        <v>3721</v>
      </c>
      <c r="T245">
        <v>57</v>
      </c>
      <c r="U245">
        <v>42</v>
      </c>
      <c r="W245" t="s">
        <v>115</v>
      </c>
      <c r="X245">
        <v>1</v>
      </c>
      <c r="Y245">
        <f t="shared" si="53"/>
        <v>15</v>
      </c>
      <c r="Z245">
        <f t="shared" ca="1" si="54"/>
        <v>36.125000499999999</v>
      </c>
      <c r="AA245">
        <f t="shared" ca="1" si="55"/>
        <v>-21.125000499999999</v>
      </c>
      <c r="AB245">
        <f t="shared" ca="1" si="56"/>
        <v>21.125000499999999</v>
      </c>
      <c r="AC245" s="2">
        <v>21.125</v>
      </c>
      <c r="AD245" s="7">
        <f>VLOOKUP(P245,Weights!$A:$B,2,0)*AC245</f>
        <v>21.125</v>
      </c>
      <c r="AE245">
        <f t="shared" ca="1" si="57"/>
        <v>446.26564612500022</v>
      </c>
      <c r="AF245" t="str">
        <f t="shared" si="58"/>
        <v>UC Davis</v>
      </c>
      <c r="AG245" t="str">
        <f t="shared" ca="1" si="59"/>
        <v>UC Davis</v>
      </c>
    </row>
    <row r="246" spans="1:33" x14ac:dyDescent="0.25">
      <c r="A246" t="s">
        <v>3305</v>
      </c>
      <c r="B246" s="9">
        <f t="shared" ca="1" si="45"/>
        <v>-4.673724017241379</v>
      </c>
      <c r="C246" s="2">
        <v>-4.6047585</v>
      </c>
      <c r="D246">
        <f t="shared" si="46"/>
        <v>244</v>
      </c>
      <c r="E246" s="9">
        <f t="shared" si="47"/>
        <v>14</v>
      </c>
      <c r="F246" s="9">
        <f t="shared" ca="1" si="48"/>
        <v>16</v>
      </c>
      <c r="G246" s="9">
        <f t="shared" si="49"/>
        <v>29</v>
      </c>
      <c r="H246" s="9">
        <f t="shared" si="50"/>
        <v>0.48275862068965519</v>
      </c>
      <c r="I246" s="9">
        <f t="shared" ca="1" si="51"/>
        <v>0.55172413793103448</v>
      </c>
      <c r="J246" s="9">
        <f t="shared" ca="1" si="52"/>
        <v>-6.8965517241379282E-2</v>
      </c>
      <c r="O246" t="s">
        <v>3297</v>
      </c>
      <c r="P246" s="6">
        <v>41959</v>
      </c>
      <c r="Q246" t="s">
        <v>3073</v>
      </c>
      <c r="R246" t="s">
        <v>3390</v>
      </c>
      <c r="S246" t="s">
        <v>3721</v>
      </c>
      <c r="T246">
        <v>68</v>
      </c>
      <c r="U246">
        <v>50</v>
      </c>
      <c r="W246" t="s">
        <v>188</v>
      </c>
      <c r="X246">
        <v>1</v>
      </c>
      <c r="Y246">
        <f t="shared" si="53"/>
        <v>18</v>
      </c>
      <c r="Z246">
        <f t="shared" ca="1" si="54"/>
        <v>12.875</v>
      </c>
      <c r="AA246">
        <f t="shared" ca="1" si="55"/>
        <v>5.125</v>
      </c>
      <c r="AB246">
        <f t="shared" ca="1" si="56"/>
        <v>-5.125</v>
      </c>
      <c r="AC246" s="2">
        <v>5.125</v>
      </c>
      <c r="AD246" s="7">
        <f>VLOOKUP(P246,Weights!$A:$B,2,0)*AC246</f>
        <v>5.125</v>
      </c>
      <c r="AE246">
        <f t="shared" ca="1" si="57"/>
        <v>26.265625</v>
      </c>
      <c r="AF246" t="str">
        <f t="shared" si="58"/>
        <v>UC Irvine</v>
      </c>
      <c r="AG246" t="str">
        <f t="shared" ca="1" si="59"/>
        <v>UC Irvine</v>
      </c>
    </row>
    <row r="247" spans="1:33" x14ac:dyDescent="0.25">
      <c r="A247" t="s">
        <v>3142</v>
      </c>
      <c r="B247" s="9">
        <f t="shared" ca="1" si="45"/>
        <v>-4.911210112903226</v>
      </c>
      <c r="C247" s="2">
        <v>-5.1047585</v>
      </c>
      <c r="D247">
        <f t="shared" si="46"/>
        <v>249</v>
      </c>
      <c r="E247" s="9">
        <f t="shared" si="47"/>
        <v>15</v>
      </c>
      <c r="F247" s="9">
        <f t="shared" ca="1" si="48"/>
        <v>9</v>
      </c>
      <c r="G247" s="9">
        <f t="shared" si="49"/>
        <v>31</v>
      </c>
      <c r="H247" s="9">
        <f t="shared" si="50"/>
        <v>0.4838709677419355</v>
      </c>
      <c r="I247" s="9">
        <f t="shared" ca="1" si="51"/>
        <v>0.29032258064516131</v>
      </c>
      <c r="J247" s="9">
        <f t="shared" ca="1" si="52"/>
        <v>0.19354838709677419</v>
      </c>
      <c r="O247" t="s">
        <v>3138</v>
      </c>
      <c r="P247" s="6">
        <v>41959</v>
      </c>
      <c r="Q247" t="s">
        <v>3073</v>
      </c>
      <c r="R247" t="s">
        <v>3213</v>
      </c>
      <c r="S247" t="s">
        <v>3721</v>
      </c>
      <c r="T247">
        <v>64</v>
      </c>
      <c r="U247">
        <v>55</v>
      </c>
      <c r="W247" t="s">
        <v>115</v>
      </c>
      <c r="X247">
        <v>1</v>
      </c>
      <c r="Y247">
        <f t="shared" si="53"/>
        <v>9</v>
      </c>
      <c r="Z247">
        <f t="shared" ca="1" si="54"/>
        <v>12.250000499999999</v>
      </c>
      <c r="AA247">
        <f t="shared" ca="1" si="55"/>
        <v>-3.2500004999999987</v>
      </c>
      <c r="AB247">
        <f t="shared" ca="1" si="56"/>
        <v>3.2500004999999987</v>
      </c>
      <c r="AC247" s="2">
        <v>3.25</v>
      </c>
      <c r="AD247" s="7">
        <f>VLOOKUP(P247,Weights!$A:$B,2,0)*AC247</f>
        <v>3.25</v>
      </c>
      <c r="AE247">
        <f t="shared" ca="1" si="57"/>
        <v>10.562503250000242</v>
      </c>
      <c r="AF247" t="str">
        <f t="shared" si="58"/>
        <v>UCF</v>
      </c>
      <c r="AG247" t="str">
        <f t="shared" ca="1" si="59"/>
        <v>UCF</v>
      </c>
    </row>
    <row r="248" spans="1:33" x14ac:dyDescent="0.25">
      <c r="A248" t="s">
        <v>3131</v>
      </c>
      <c r="B248" s="9">
        <f t="shared" ca="1" si="45"/>
        <v>-4.943468177419355</v>
      </c>
      <c r="C248" s="2">
        <v>-5.1047585</v>
      </c>
      <c r="D248">
        <f t="shared" si="46"/>
        <v>249</v>
      </c>
      <c r="E248" s="9">
        <f t="shared" si="47"/>
        <v>10</v>
      </c>
      <c r="F248" s="9">
        <f t="shared" ca="1" si="48"/>
        <v>5</v>
      </c>
      <c r="G248" s="9">
        <f t="shared" si="49"/>
        <v>31</v>
      </c>
      <c r="H248" s="9">
        <f t="shared" si="50"/>
        <v>0.32258064516129031</v>
      </c>
      <c r="I248" s="9">
        <f t="shared" ca="1" si="51"/>
        <v>0.16129032258064516</v>
      </c>
      <c r="J248" s="9">
        <f t="shared" ca="1" si="52"/>
        <v>0.16129032258064516</v>
      </c>
      <c r="O248" t="s">
        <v>3282</v>
      </c>
      <c r="P248" s="6">
        <v>41959</v>
      </c>
      <c r="Q248" t="s">
        <v>3073</v>
      </c>
      <c r="R248" t="s">
        <v>3308</v>
      </c>
      <c r="S248" t="s">
        <v>3721</v>
      </c>
      <c r="T248">
        <v>84</v>
      </c>
      <c r="U248">
        <v>71</v>
      </c>
      <c r="W248" t="s">
        <v>188</v>
      </c>
      <c r="X248">
        <v>1</v>
      </c>
      <c r="Y248">
        <f t="shared" si="53"/>
        <v>13</v>
      </c>
      <c r="Z248">
        <f t="shared" ca="1" si="54"/>
        <v>11.124999500000001</v>
      </c>
      <c r="AA248">
        <f t="shared" ca="1" si="55"/>
        <v>1.8750004999999987</v>
      </c>
      <c r="AB248">
        <f t="shared" ca="1" si="56"/>
        <v>-1.8750004999999987</v>
      </c>
      <c r="AC248" s="2">
        <v>1.875</v>
      </c>
      <c r="AD248" s="7">
        <f>VLOOKUP(P248,Weights!$A:$B,2,0)*AC248</f>
        <v>1.875</v>
      </c>
      <c r="AE248">
        <f t="shared" ca="1" si="57"/>
        <v>3.5156268750002453</v>
      </c>
      <c r="AF248" t="str">
        <f t="shared" si="58"/>
        <v>UCLA</v>
      </c>
      <c r="AG248" t="str">
        <f t="shared" ca="1" si="59"/>
        <v>UCLA</v>
      </c>
    </row>
    <row r="249" spans="1:33" x14ac:dyDescent="0.25">
      <c r="A249" t="s">
        <v>3364</v>
      </c>
      <c r="B249" s="9">
        <f t="shared" ca="1" si="45"/>
        <v>-4.947500435483871</v>
      </c>
      <c r="C249" s="2">
        <v>-4.9797585</v>
      </c>
      <c r="D249">
        <f t="shared" si="46"/>
        <v>246</v>
      </c>
      <c r="E249" s="9">
        <f t="shared" si="47"/>
        <v>18</v>
      </c>
      <c r="F249" s="9">
        <f t="shared" ca="1" si="48"/>
        <v>17</v>
      </c>
      <c r="G249" s="9">
        <f t="shared" si="49"/>
        <v>31</v>
      </c>
      <c r="H249" s="9">
        <f t="shared" si="50"/>
        <v>0.58064516129032262</v>
      </c>
      <c r="I249" s="9">
        <f t="shared" ca="1" si="51"/>
        <v>0.54838709677419351</v>
      </c>
      <c r="J249" s="9">
        <f t="shared" ca="1" si="52"/>
        <v>3.2258064516129115E-2</v>
      </c>
      <c r="O249" t="s">
        <v>3077</v>
      </c>
      <c r="P249" s="6">
        <v>41959</v>
      </c>
      <c r="Q249" t="s">
        <v>3073</v>
      </c>
      <c r="R249" t="s">
        <v>3263</v>
      </c>
      <c r="S249" t="s">
        <v>3721</v>
      </c>
      <c r="T249">
        <v>59</v>
      </c>
      <c r="U249">
        <v>57</v>
      </c>
      <c r="W249" t="s">
        <v>188</v>
      </c>
      <c r="X249">
        <v>1</v>
      </c>
      <c r="Y249">
        <f t="shared" si="53"/>
        <v>2</v>
      </c>
      <c r="Z249">
        <f t="shared" ca="1" si="54"/>
        <v>2.5000000000000009</v>
      </c>
      <c r="AA249">
        <f t="shared" ca="1" si="55"/>
        <v>-0.50000000000000089</v>
      </c>
      <c r="AB249">
        <f t="shared" ca="1" si="56"/>
        <v>0.50000000000000089</v>
      </c>
      <c r="AC249" s="2">
        <v>0.5</v>
      </c>
      <c r="AD249" s="7">
        <f>VLOOKUP(P249,Weights!$A:$B,2,0)*AC249</f>
        <v>0.5</v>
      </c>
      <c r="AE249">
        <f t="shared" ca="1" si="57"/>
        <v>0.25000000000000089</v>
      </c>
      <c r="AF249" t="str">
        <f t="shared" si="58"/>
        <v>UNLV</v>
      </c>
      <c r="AG249" t="str">
        <f t="shared" ca="1" si="59"/>
        <v>UNLV</v>
      </c>
    </row>
    <row r="250" spans="1:33" x14ac:dyDescent="0.25">
      <c r="A250" t="s">
        <v>3374</v>
      </c>
      <c r="B250" s="9">
        <f t="shared" ca="1" si="45"/>
        <v>-4.9797585</v>
      </c>
      <c r="C250" s="2">
        <v>-4.9797585</v>
      </c>
      <c r="D250">
        <f t="shared" si="46"/>
        <v>246</v>
      </c>
      <c r="E250" s="9">
        <f t="shared" si="47"/>
        <v>11</v>
      </c>
      <c r="F250" s="9">
        <f t="shared" ca="1" si="48"/>
        <v>11</v>
      </c>
      <c r="G250" s="9">
        <f t="shared" si="49"/>
        <v>27</v>
      </c>
      <c r="H250" s="9">
        <f t="shared" si="50"/>
        <v>0.40740740740740738</v>
      </c>
      <c r="I250" s="9">
        <f t="shared" ca="1" si="51"/>
        <v>0.40740740740740738</v>
      </c>
      <c r="J250" s="9">
        <f t="shared" ca="1" si="52"/>
        <v>0</v>
      </c>
      <c r="O250" t="s">
        <v>3229</v>
      </c>
      <c r="P250" s="6">
        <v>41959</v>
      </c>
      <c r="Q250" t="s">
        <v>3073</v>
      </c>
      <c r="R250" t="s">
        <v>3718</v>
      </c>
      <c r="S250" t="s">
        <v>3721</v>
      </c>
      <c r="T250">
        <v>83</v>
      </c>
      <c r="U250">
        <v>56</v>
      </c>
      <c r="W250" t="s">
        <v>115</v>
      </c>
      <c r="X250">
        <v>1</v>
      </c>
      <c r="Y250">
        <f t="shared" si="53"/>
        <v>27</v>
      </c>
      <c r="Z250">
        <f t="shared" ca="1" si="54"/>
        <v>41.875</v>
      </c>
      <c r="AA250">
        <f t="shared" ca="1" si="55"/>
        <v>-14.875</v>
      </c>
      <c r="AB250">
        <f t="shared" ca="1" si="56"/>
        <v>14.875</v>
      </c>
      <c r="AC250" s="2">
        <v>14.875</v>
      </c>
      <c r="AD250" s="7">
        <f>VLOOKUP(P250,Weights!$A:$B,2,0)*AC250</f>
        <v>14.875</v>
      </c>
      <c r="AE250">
        <f t="shared" ca="1" si="57"/>
        <v>221.265625</v>
      </c>
      <c r="AF250" t="str">
        <f t="shared" si="58"/>
        <v>Vanderbilt</v>
      </c>
      <c r="AG250" t="str">
        <f t="shared" ca="1" si="59"/>
        <v>Vanderbilt</v>
      </c>
    </row>
    <row r="251" spans="1:33" x14ac:dyDescent="0.25">
      <c r="A251" t="s">
        <v>3080</v>
      </c>
      <c r="B251" s="9">
        <f t="shared" ca="1" si="45"/>
        <v>-5.0047585000000003</v>
      </c>
      <c r="C251" s="2">
        <v>-5.1047585</v>
      </c>
      <c r="D251">
        <f t="shared" si="46"/>
        <v>249</v>
      </c>
      <c r="E251" s="9">
        <f t="shared" si="47"/>
        <v>11</v>
      </c>
      <c r="F251" s="9">
        <f t="shared" ca="1" si="48"/>
        <v>8</v>
      </c>
      <c r="G251" s="9">
        <f t="shared" si="49"/>
        <v>30</v>
      </c>
      <c r="H251" s="9">
        <f t="shared" si="50"/>
        <v>0.36666666666666664</v>
      </c>
      <c r="I251" s="9">
        <f t="shared" ca="1" si="51"/>
        <v>0.26666666666666666</v>
      </c>
      <c r="J251" s="9">
        <f t="shared" ca="1" si="52"/>
        <v>9.9999999999999978E-2</v>
      </c>
      <c r="O251" t="s">
        <v>3710</v>
      </c>
      <c r="P251" s="6">
        <v>41959</v>
      </c>
      <c r="Q251" t="s">
        <v>3073</v>
      </c>
      <c r="R251" t="s">
        <v>3292</v>
      </c>
      <c r="S251" t="s">
        <v>3721</v>
      </c>
      <c r="T251">
        <v>67</v>
      </c>
      <c r="U251">
        <v>39</v>
      </c>
      <c r="W251" t="s">
        <v>188</v>
      </c>
      <c r="X251">
        <v>1</v>
      </c>
      <c r="Y251">
        <f t="shared" si="53"/>
        <v>28</v>
      </c>
      <c r="Z251">
        <f t="shared" ca="1" si="54"/>
        <v>21.749999499999998</v>
      </c>
      <c r="AA251">
        <f t="shared" ca="1" si="55"/>
        <v>6.2500005000000023</v>
      </c>
      <c r="AB251">
        <f t="shared" ca="1" si="56"/>
        <v>-6.2500005000000023</v>
      </c>
      <c r="AC251" s="2">
        <v>6.25</v>
      </c>
      <c r="AD251" s="7">
        <f>VLOOKUP(P251,Weights!$A:$B,2,0)*AC251</f>
        <v>6.25</v>
      </c>
      <c r="AE251">
        <f t="shared" ca="1" si="57"/>
        <v>39.062506250000276</v>
      </c>
      <c r="AF251" t="str">
        <f t="shared" si="58"/>
        <v>Virginia</v>
      </c>
      <c r="AG251" t="str">
        <f t="shared" ca="1" si="59"/>
        <v>Virginia</v>
      </c>
    </row>
    <row r="252" spans="1:33" x14ac:dyDescent="0.25">
      <c r="A252" t="s">
        <v>3264</v>
      </c>
      <c r="B252" s="9">
        <f t="shared" ca="1" si="45"/>
        <v>-5.0690442142857144</v>
      </c>
      <c r="C252" s="2">
        <v>-5.1047585</v>
      </c>
      <c r="D252">
        <f t="shared" si="46"/>
        <v>249</v>
      </c>
      <c r="E252" s="9">
        <f t="shared" si="47"/>
        <v>14</v>
      </c>
      <c r="F252" s="9">
        <f t="shared" ca="1" si="48"/>
        <v>13</v>
      </c>
      <c r="G252" s="9">
        <f t="shared" si="49"/>
        <v>28</v>
      </c>
      <c r="H252" s="9">
        <f t="shared" si="50"/>
        <v>0.5</v>
      </c>
      <c r="I252" s="9">
        <f t="shared" ca="1" si="51"/>
        <v>0.4642857142857143</v>
      </c>
      <c r="J252" s="9">
        <f t="shared" ca="1" si="52"/>
        <v>3.5714285714285698E-2</v>
      </c>
      <c r="O252" t="s">
        <v>3385</v>
      </c>
      <c r="P252" s="6">
        <v>41959</v>
      </c>
      <c r="Q252" t="s">
        <v>3073</v>
      </c>
      <c r="R252" t="s">
        <v>3366</v>
      </c>
      <c r="S252" t="s">
        <v>3721</v>
      </c>
      <c r="T252">
        <v>83</v>
      </c>
      <c r="U252">
        <v>56</v>
      </c>
      <c r="W252" t="s">
        <v>188</v>
      </c>
      <c r="X252">
        <v>1</v>
      </c>
      <c r="Y252">
        <f t="shared" si="53"/>
        <v>27</v>
      </c>
      <c r="Z252">
        <f t="shared" ca="1" si="54"/>
        <v>24.624999499999998</v>
      </c>
      <c r="AA252">
        <f t="shared" ca="1" si="55"/>
        <v>2.3750005000000023</v>
      </c>
      <c r="AB252">
        <f t="shared" ca="1" si="56"/>
        <v>-2.3750005000000023</v>
      </c>
      <c r="AC252" s="2">
        <v>2.375</v>
      </c>
      <c r="AD252" s="7">
        <f>VLOOKUP(P252,Weights!$A:$B,2,0)*AC252</f>
        <v>2.375</v>
      </c>
      <c r="AE252">
        <f t="shared" ca="1" si="57"/>
        <v>5.6406273750002605</v>
      </c>
      <c r="AF252" t="str">
        <f t="shared" si="58"/>
        <v>West Virginia</v>
      </c>
      <c r="AG252" t="str">
        <f t="shared" ca="1" si="59"/>
        <v>West Virginia</v>
      </c>
    </row>
    <row r="253" spans="1:33" x14ac:dyDescent="0.25">
      <c r="A253" t="s">
        <v>3218</v>
      </c>
      <c r="B253" s="9">
        <f t="shared" ca="1" si="45"/>
        <v>-5.0797584999999996</v>
      </c>
      <c r="C253" s="2">
        <v>-4.9797585</v>
      </c>
      <c r="D253">
        <f t="shared" si="46"/>
        <v>246</v>
      </c>
      <c r="E253" s="9">
        <f t="shared" si="47"/>
        <v>13</v>
      </c>
      <c r="F253" s="9">
        <f t="shared" ca="1" si="48"/>
        <v>16</v>
      </c>
      <c r="G253" s="9">
        <f t="shared" si="49"/>
        <v>30</v>
      </c>
      <c r="H253" s="9">
        <f t="shared" si="50"/>
        <v>0.43333333333333335</v>
      </c>
      <c r="I253" s="9">
        <f t="shared" ca="1" si="51"/>
        <v>0.53333333333333333</v>
      </c>
      <c r="J253" s="9">
        <f t="shared" ca="1" si="52"/>
        <v>-9.9999999999999978E-2</v>
      </c>
      <c r="O253" t="s">
        <v>3110</v>
      </c>
      <c r="P253" s="6">
        <v>41959</v>
      </c>
      <c r="Q253" t="s">
        <v>3073</v>
      </c>
      <c r="R253" t="s">
        <v>3718</v>
      </c>
      <c r="S253" t="s">
        <v>3721</v>
      </c>
      <c r="T253">
        <v>87</v>
      </c>
      <c r="U253">
        <v>57</v>
      </c>
      <c r="W253" t="s">
        <v>115</v>
      </c>
      <c r="X253">
        <v>1</v>
      </c>
      <c r="Y253">
        <f t="shared" si="53"/>
        <v>30</v>
      </c>
      <c r="Z253">
        <f t="shared" ca="1" si="54"/>
        <v>32.000000480000004</v>
      </c>
      <c r="AA253">
        <f t="shared" ca="1" si="55"/>
        <v>-2.0000004800000042</v>
      </c>
      <c r="AB253">
        <f t="shared" ca="1" si="56"/>
        <v>2.0000004800000042</v>
      </c>
      <c r="AC253" s="2">
        <v>2</v>
      </c>
      <c r="AD253" s="7">
        <f>VLOOKUP(P253,Weights!$A:$B,2,0)*AC253</f>
        <v>2</v>
      </c>
      <c r="AE253">
        <f t="shared" ca="1" si="57"/>
        <v>4.0000019200002468</v>
      </c>
      <c r="AF253" t="str">
        <f t="shared" si="58"/>
        <v>Western Michigan</v>
      </c>
      <c r="AG253" t="str">
        <f t="shared" ca="1" si="59"/>
        <v>Western Michigan</v>
      </c>
    </row>
    <row r="254" spans="1:33" x14ac:dyDescent="0.25">
      <c r="A254" t="s">
        <v>3086</v>
      </c>
      <c r="B254" s="9">
        <f t="shared" ca="1" si="45"/>
        <v>-5.160792982758621</v>
      </c>
      <c r="C254" s="2">
        <v>-5.2297585</v>
      </c>
      <c r="D254">
        <f t="shared" si="46"/>
        <v>253</v>
      </c>
      <c r="E254" s="9">
        <f t="shared" si="47"/>
        <v>13</v>
      </c>
      <c r="F254" s="9">
        <f t="shared" ca="1" si="48"/>
        <v>12</v>
      </c>
      <c r="G254" s="9">
        <f t="shared" si="49"/>
        <v>28</v>
      </c>
      <c r="H254" s="9">
        <f t="shared" si="50"/>
        <v>0.4642857142857143</v>
      </c>
      <c r="I254" s="9">
        <f t="shared" ca="1" si="51"/>
        <v>0.41379310344827586</v>
      </c>
      <c r="J254" s="9">
        <f t="shared" ca="1" si="52"/>
        <v>6.8965517241379337E-2</v>
      </c>
      <c r="O254" t="s">
        <v>3712</v>
      </c>
      <c r="P254" s="6">
        <v>41959</v>
      </c>
      <c r="Q254" t="s">
        <v>3073</v>
      </c>
      <c r="R254" t="s">
        <v>3234</v>
      </c>
      <c r="S254" t="s">
        <v>3721</v>
      </c>
      <c r="T254">
        <v>89</v>
      </c>
      <c r="U254">
        <v>45</v>
      </c>
      <c r="W254" t="s">
        <v>188</v>
      </c>
      <c r="X254">
        <v>1</v>
      </c>
      <c r="Y254">
        <f t="shared" si="53"/>
        <v>44</v>
      </c>
      <c r="Z254">
        <f t="shared" ca="1" si="54"/>
        <v>24.124999519999999</v>
      </c>
      <c r="AA254">
        <f t="shared" ca="1" si="55"/>
        <v>19.875000480000001</v>
      </c>
      <c r="AB254">
        <f t="shared" ca="1" si="56"/>
        <v>-19.875000480000001</v>
      </c>
      <c r="AC254" s="2">
        <v>19.875</v>
      </c>
      <c r="AD254" s="7">
        <f>VLOOKUP(P254,Weights!$A:$B,2,0)*AC254</f>
        <v>19.875</v>
      </c>
      <c r="AE254">
        <f t="shared" ca="1" si="57"/>
        <v>395.01564408000024</v>
      </c>
      <c r="AF254" t="str">
        <f t="shared" si="58"/>
        <v>Wisconsin</v>
      </c>
      <c r="AG254" t="str">
        <f t="shared" ca="1" si="59"/>
        <v>Wisconsin</v>
      </c>
    </row>
    <row r="255" spans="1:33" x14ac:dyDescent="0.25">
      <c r="A255" t="s">
        <v>3107</v>
      </c>
      <c r="B255" s="9">
        <f t="shared" ca="1" si="45"/>
        <v>-5.3214251666666668</v>
      </c>
      <c r="C255" s="2">
        <v>-5.3547585</v>
      </c>
      <c r="D255">
        <f t="shared" si="46"/>
        <v>254</v>
      </c>
      <c r="E255" s="9">
        <f t="shared" si="47"/>
        <v>12</v>
      </c>
      <c r="F255" s="9">
        <f t="shared" ca="1" si="48"/>
        <v>11</v>
      </c>
      <c r="G255" s="9">
        <f t="shared" si="49"/>
        <v>30</v>
      </c>
      <c r="H255" s="9">
        <f t="shared" si="50"/>
        <v>0.4</v>
      </c>
      <c r="I255" s="9">
        <f t="shared" ca="1" si="51"/>
        <v>0.36666666666666664</v>
      </c>
      <c r="J255" s="9">
        <f t="shared" ca="1" si="52"/>
        <v>3.3333333333333381E-2</v>
      </c>
      <c r="O255" t="s">
        <v>3179</v>
      </c>
      <c r="P255" s="6">
        <v>41959</v>
      </c>
      <c r="Q255" t="s">
        <v>3073</v>
      </c>
      <c r="R255" t="s">
        <v>3718</v>
      </c>
      <c r="S255" t="s">
        <v>3721</v>
      </c>
      <c r="T255">
        <v>76</v>
      </c>
      <c r="U255">
        <v>64</v>
      </c>
      <c r="W255" t="s">
        <v>188</v>
      </c>
      <c r="X255">
        <v>1</v>
      </c>
      <c r="Y255">
        <f t="shared" si="53"/>
        <v>12</v>
      </c>
      <c r="Z255">
        <f t="shared" ca="1" si="54"/>
        <v>23.000000499999999</v>
      </c>
      <c r="AA255">
        <f t="shared" ca="1" si="55"/>
        <v>-11.000000499999999</v>
      </c>
      <c r="AB255">
        <f t="shared" ca="1" si="56"/>
        <v>11.000000499999999</v>
      </c>
      <c r="AC255" s="2">
        <v>11</v>
      </c>
      <c r="AD255" s="7">
        <f>VLOOKUP(P255,Weights!$A:$B,2,0)*AC255</f>
        <v>11</v>
      </c>
      <c r="AE255">
        <f t="shared" ca="1" si="57"/>
        <v>121.00001100000023</v>
      </c>
      <c r="AF255" t="str">
        <f t="shared" si="58"/>
        <v>Wright St</v>
      </c>
      <c r="AG255" t="str">
        <f t="shared" ca="1" si="59"/>
        <v>Wright St</v>
      </c>
    </row>
    <row r="256" spans="1:33" x14ac:dyDescent="0.25">
      <c r="A256" t="s">
        <v>3182</v>
      </c>
      <c r="B256" s="9">
        <f t="shared" ca="1" si="45"/>
        <v>-5.322500435483871</v>
      </c>
      <c r="C256" s="2">
        <v>-5.3547585</v>
      </c>
      <c r="D256">
        <f t="shared" si="46"/>
        <v>254</v>
      </c>
      <c r="E256" s="9">
        <f t="shared" si="47"/>
        <v>12</v>
      </c>
      <c r="F256" s="9">
        <f t="shared" ca="1" si="48"/>
        <v>11</v>
      </c>
      <c r="G256" s="9">
        <f t="shared" si="49"/>
        <v>31</v>
      </c>
      <c r="H256" s="9">
        <f t="shared" si="50"/>
        <v>0.38709677419354838</v>
      </c>
      <c r="I256" s="9">
        <f t="shared" ca="1" si="51"/>
        <v>0.35483870967741937</v>
      </c>
      <c r="J256" s="9">
        <f t="shared" ca="1" si="52"/>
        <v>3.2258064516129004E-2</v>
      </c>
      <c r="O256" t="s">
        <v>3242</v>
      </c>
      <c r="P256" s="6">
        <v>41959</v>
      </c>
      <c r="Q256" t="s">
        <v>3073</v>
      </c>
      <c r="R256" t="s">
        <v>3243</v>
      </c>
      <c r="S256" t="s">
        <v>3721</v>
      </c>
      <c r="T256">
        <v>78</v>
      </c>
      <c r="U256">
        <v>70</v>
      </c>
      <c r="W256" t="s">
        <v>115</v>
      </c>
      <c r="X256">
        <v>1</v>
      </c>
      <c r="Y256">
        <f t="shared" si="53"/>
        <v>8</v>
      </c>
      <c r="Z256">
        <f t="shared" ca="1" si="54"/>
        <v>8.2499999800000001</v>
      </c>
      <c r="AA256">
        <f t="shared" ca="1" si="55"/>
        <v>-0.24999998000000012</v>
      </c>
      <c r="AB256">
        <f t="shared" ca="1" si="56"/>
        <v>0.24999998000000012</v>
      </c>
      <c r="AC256" s="2">
        <v>0.25</v>
      </c>
      <c r="AD256" s="7">
        <f>VLOOKUP(P256,Weights!$A:$B,2,0)*AC256</f>
        <v>0.25</v>
      </c>
      <c r="AE256">
        <f t="shared" ca="1" si="57"/>
        <v>6.2499990000000463E-2</v>
      </c>
      <c r="AF256" t="str">
        <f t="shared" si="58"/>
        <v>Wyoming</v>
      </c>
      <c r="AG256" t="str">
        <f t="shared" ca="1" si="59"/>
        <v>Wyoming</v>
      </c>
    </row>
    <row r="257" spans="1:33" x14ac:dyDescent="0.25">
      <c r="A257" t="s">
        <v>3316</v>
      </c>
      <c r="B257" s="9">
        <f t="shared" ca="1" si="45"/>
        <v>-5.4130918333333335</v>
      </c>
      <c r="C257" s="2">
        <v>-5.4797585</v>
      </c>
      <c r="D257">
        <f t="shared" si="46"/>
        <v>256</v>
      </c>
      <c r="E257" s="9">
        <f t="shared" si="47"/>
        <v>7</v>
      </c>
      <c r="F257" s="9">
        <f t="shared" ca="1" si="48"/>
        <v>5</v>
      </c>
      <c r="G257" s="9">
        <f t="shared" si="49"/>
        <v>29</v>
      </c>
      <c r="H257" s="9">
        <f t="shared" si="50"/>
        <v>0.2413793103448276</v>
      </c>
      <c r="I257" s="9">
        <f t="shared" ca="1" si="51"/>
        <v>0.16666666666666666</v>
      </c>
      <c r="J257" s="9">
        <f t="shared" ca="1" si="52"/>
        <v>6.666666666666668E-2</v>
      </c>
      <c r="O257" t="s">
        <v>3226</v>
      </c>
      <c r="P257" s="6">
        <v>41959</v>
      </c>
      <c r="Q257" t="s">
        <v>3073</v>
      </c>
      <c r="R257" t="s">
        <v>3718</v>
      </c>
      <c r="S257" t="s">
        <v>3721</v>
      </c>
      <c r="T257">
        <v>71</v>
      </c>
      <c r="U257">
        <v>53</v>
      </c>
      <c r="W257" t="s">
        <v>7</v>
      </c>
      <c r="X257">
        <v>1</v>
      </c>
      <c r="Y257">
        <f t="shared" si="53"/>
        <v>18</v>
      </c>
      <c r="Z257">
        <f t="shared" ca="1" si="54"/>
        <v>24.250000500000002</v>
      </c>
      <c r="AA257">
        <f t="shared" ca="1" si="55"/>
        <v>-6.2500005000000023</v>
      </c>
      <c r="AB257">
        <f t="shared" ca="1" si="56"/>
        <v>6.2500005000000023</v>
      </c>
      <c r="AC257" s="2">
        <v>6.25</v>
      </c>
      <c r="AD257" s="7">
        <f>VLOOKUP(P257,Weights!$A:$B,2,0)*AC257</f>
        <v>6.25</v>
      </c>
      <c r="AE257">
        <f t="shared" ca="1" si="57"/>
        <v>39.062506250000276</v>
      </c>
      <c r="AF257" t="str">
        <f t="shared" si="58"/>
        <v>Youngstown St</v>
      </c>
      <c r="AG257" t="str">
        <f t="shared" ca="1" si="59"/>
        <v>Youngstown St</v>
      </c>
    </row>
    <row r="258" spans="1:33" x14ac:dyDescent="0.25">
      <c r="A258" t="s">
        <v>3099</v>
      </c>
      <c r="B258" s="9">
        <f t="shared" ref="B258:B321" ca="1" si="60">J258+C258</f>
        <v>-5.507984306451613</v>
      </c>
      <c r="C258" s="2">
        <v>-5.6047585</v>
      </c>
      <c r="D258">
        <f t="shared" ref="D258:D321" si="61">RANK(C258,Ratings,0)</f>
        <v>257</v>
      </c>
      <c r="E258" s="9">
        <f t="shared" ref="E258:E321" si="62">COUNTIF(AF258:AF6061,A258)</f>
        <v>14</v>
      </c>
      <c r="F258" s="9">
        <f t="shared" ref="F258:F321" ca="1" si="63">COUNTIF(AG258:AG6061,A258)</f>
        <v>12</v>
      </c>
      <c r="G258" s="9">
        <f t="shared" ref="G258:G321" si="64">COUNTIF(O258:O6061,A258)+COUNTIF(R258:R6061,A258)</f>
        <v>30</v>
      </c>
      <c r="H258" s="9">
        <f t="shared" ref="H258:H321" si="65">E258/G258</f>
        <v>0.46666666666666667</v>
      </c>
      <c r="I258" s="9">
        <f t="shared" ref="I258:I321" ca="1" si="66">F258/G258</f>
        <v>0.38709677419354838</v>
      </c>
      <c r="J258" s="9">
        <f t="shared" ref="J258:J321" ca="1" si="67">H258-I258</f>
        <v>9.6774193548387122E-2</v>
      </c>
      <c r="O258" t="s">
        <v>3155</v>
      </c>
      <c r="P258" s="6">
        <v>41960</v>
      </c>
      <c r="Q258" t="s">
        <v>3073</v>
      </c>
      <c r="R258" t="s">
        <v>3370</v>
      </c>
      <c r="S258" t="s">
        <v>3721</v>
      </c>
      <c r="T258">
        <v>80</v>
      </c>
      <c r="U258">
        <v>74</v>
      </c>
      <c r="W258" t="s">
        <v>188</v>
      </c>
      <c r="X258">
        <v>1</v>
      </c>
      <c r="Y258">
        <f t="shared" ref="Y258:Y321" si="68">X258*IF(S258="W",(T258-U258),U258-T258)</f>
        <v>6</v>
      </c>
      <c r="Z258">
        <f t="shared" ref="Z258:Z321" ca="1" si="69">X258*(IF(Q258="A",-HomeEdge,IF(Q258="H",HomeEdge,0))+VLOOKUP(O258,TmList,2,0)-VLOOKUP(R258,TmList,2,0))</f>
        <v>14.5</v>
      </c>
      <c r="AA258">
        <f t="shared" ref="AA258:AA321" ca="1" si="70">Y258-Z258</f>
        <v>-8.5</v>
      </c>
      <c r="AB258">
        <f t="shared" ref="AB258:AB321" ca="1" si="71">-AA258</f>
        <v>8.5</v>
      </c>
      <c r="AC258" s="2">
        <v>8.5</v>
      </c>
      <c r="AD258" s="7">
        <f>VLOOKUP(P258,Weights!$A:$B,2,0)*AC258</f>
        <v>8.5</v>
      </c>
      <c r="AE258">
        <f t="shared" ref="AE258:AE321" ca="1" si="72">AA258^2</f>
        <v>72.25</v>
      </c>
      <c r="AF258" t="str">
        <f t="shared" si="58"/>
        <v>Alabama</v>
      </c>
      <c r="AG258" t="str">
        <f t="shared" ca="1" si="59"/>
        <v>Alabama</v>
      </c>
    </row>
    <row r="259" spans="1:33" x14ac:dyDescent="0.25">
      <c r="A259" t="s">
        <v>3293</v>
      </c>
      <c r="B259" s="9">
        <f t="shared" ca="1" si="60"/>
        <v>-5.6047585</v>
      </c>
      <c r="C259" s="2">
        <v>-5.6047585</v>
      </c>
      <c r="D259">
        <f t="shared" si="61"/>
        <v>257</v>
      </c>
      <c r="E259" s="9">
        <f t="shared" si="62"/>
        <v>14</v>
      </c>
      <c r="F259" s="9">
        <f t="shared" ca="1" si="63"/>
        <v>14</v>
      </c>
      <c r="G259" s="9">
        <f t="shared" si="64"/>
        <v>31</v>
      </c>
      <c r="H259" s="9">
        <f t="shared" si="65"/>
        <v>0.45161290322580644</v>
      </c>
      <c r="I259" s="9">
        <f t="shared" ca="1" si="66"/>
        <v>0.4375</v>
      </c>
      <c r="J259" s="9">
        <f t="shared" ca="1" si="67"/>
        <v>0</v>
      </c>
      <c r="O259" t="s">
        <v>3399</v>
      </c>
      <c r="P259" s="6">
        <v>41960</v>
      </c>
      <c r="Q259" t="s">
        <v>3073</v>
      </c>
      <c r="R259" t="s">
        <v>3078</v>
      </c>
      <c r="S259" t="s">
        <v>3721</v>
      </c>
      <c r="T259">
        <v>49</v>
      </c>
      <c r="U259">
        <v>46</v>
      </c>
      <c r="W259" t="s">
        <v>7</v>
      </c>
      <c r="X259">
        <v>1</v>
      </c>
      <c r="Y259">
        <f t="shared" si="68"/>
        <v>3</v>
      </c>
      <c r="Z259">
        <f t="shared" ca="1" si="69"/>
        <v>3</v>
      </c>
      <c r="AA259">
        <f t="shared" ca="1" si="70"/>
        <v>0</v>
      </c>
      <c r="AB259">
        <f t="shared" ca="1" si="71"/>
        <v>0</v>
      </c>
      <c r="AC259" s="2">
        <v>0</v>
      </c>
      <c r="AD259" s="7">
        <f>VLOOKUP(P259,Weights!$A:$B,2,0)*AC259</f>
        <v>0</v>
      </c>
      <c r="AE259">
        <f t="shared" ca="1" si="72"/>
        <v>0</v>
      </c>
      <c r="AF259" t="str">
        <f t="shared" ref="AF259:AF322" si="73">IF(Y259&gt;0,O259,R259)</f>
        <v>American</v>
      </c>
      <c r="AG259" t="str">
        <f t="shared" ref="AG259:AG322" ca="1" si="74">IF(Z259&gt;0,O259,R259)</f>
        <v>American</v>
      </c>
    </row>
    <row r="260" spans="1:33" x14ac:dyDescent="0.25">
      <c r="A260" t="s">
        <v>3164</v>
      </c>
      <c r="B260" s="9">
        <f t="shared" ca="1" si="60"/>
        <v>-5.7297585</v>
      </c>
      <c r="C260" s="2">
        <v>-5.7297585</v>
      </c>
      <c r="D260">
        <f t="shared" si="61"/>
        <v>259</v>
      </c>
      <c r="E260" s="9">
        <f t="shared" si="62"/>
        <v>9</v>
      </c>
      <c r="F260" s="9">
        <f t="shared" ca="1" si="63"/>
        <v>9</v>
      </c>
      <c r="G260" s="9">
        <f t="shared" si="64"/>
        <v>33</v>
      </c>
      <c r="H260" s="9">
        <f t="shared" si="65"/>
        <v>0.27272727272727271</v>
      </c>
      <c r="I260" s="9">
        <f t="shared" ca="1" si="66"/>
        <v>0.27272727272727271</v>
      </c>
      <c r="J260" s="9">
        <f t="shared" ca="1" si="67"/>
        <v>0</v>
      </c>
      <c r="O260" t="s">
        <v>3372</v>
      </c>
      <c r="P260" s="6">
        <v>41960</v>
      </c>
      <c r="Q260" t="s">
        <v>3073</v>
      </c>
      <c r="R260" t="s">
        <v>3219</v>
      </c>
      <c r="S260" t="s">
        <v>3721</v>
      </c>
      <c r="T260">
        <v>49</v>
      </c>
      <c r="U260">
        <v>39</v>
      </c>
      <c r="W260" t="s">
        <v>188</v>
      </c>
      <c r="X260">
        <v>1</v>
      </c>
      <c r="Y260">
        <f t="shared" si="68"/>
        <v>10</v>
      </c>
      <c r="Z260">
        <f t="shared" ca="1" si="69"/>
        <v>22.750000499999999</v>
      </c>
      <c r="AA260">
        <f t="shared" ca="1" si="70"/>
        <v>-12.750000499999999</v>
      </c>
      <c r="AB260">
        <f t="shared" ca="1" si="71"/>
        <v>12.750000499999999</v>
      </c>
      <c r="AC260" s="2">
        <v>12.75</v>
      </c>
      <c r="AD260" s="7">
        <f>VLOOKUP(P260,Weights!$A:$B,2,0)*AC260</f>
        <v>12.75</v>
      </c>
      <c r="AE260">
        <f t="shared" ca="1" si="72"/>
        <v>162.56251275000022</v>
      </c>
      <c r="AF260" t="str">
        <f t="shared" si="73"/>
        <v>Arizona St</v>
      </c>
      <c r="AG260" t="str">
        <f t="shared" ca="1" si="74"/>
        <v>Arizona St</v>
      </c>
    </row>
    <row r="261" spans="1:33" x14ac:dyDescent="0.25">
      <c r="A261" t="s">
        <v>3281</v>
      </c>
      <c r="B261" s="9">
        <f t="shared" ca="1" si="60"/>
        <v>-5.7383791896551726</v>
      </c>
      <c r="C261" s="2">
        <v>-5.9797585</v>
      </c>
      <c r="D261">
        <f t="shared" si="61"/>
        <v>261</v>
      </c>
      <c r="E261" s="9">
        <f t="shared" si="62"/>
        <v>14</v>
      </c>
      <c r="F261" s="9">
        <f t="shared" ca="1" si="63"/>
        <v>7</v>
      </c>
      <c r="G261" s="9">
        <f t="shared" si="64"/>
        <v>29</v>
      </c>
      <c r="H261" s="9">
        <f t="shared" si="65"/>
        <v>0.48275862068965519</v>
      </c>
      <c r="I261" s="9">
        <f t="shared" ca="1" si="66"/>
        <v>0.2413793103448276</v>
      </c>
      <c r="J261" s="9">
        <f t="shared" ca="1" si="67"/>
        <v>0.2413793103448276</v>
      </c>
      <c r="O261" t="s">
        <v>3359</v>
      </c>
      <c r="P261" s="6">
        <v>41960</v>
      </c>
      <c r="Q261" t="s">
        <v>3073</v>
      </c>
      <c r="R261" t="s">
        <v>3318</v>
      </c>
      <c r="S261" t="s">
        <v>3720</v>
      </c>
      <c r="T261">
        <v>75</v>
      </c>
      <c r="U261">
        <v>73</v>
      </c>
      <c r="W261" t="s">
        <v>6</v>
      </c>
      <c r="X261">
        <v>1</v>
      </c>
      <c r="Y261">
        <f t="shared" si="68"/>
        <v>-2</v>
      </c>
      <c r="Z261">
        <f t="shared" ca="1" si="69"/>
        <v>-2</v>
      </c>
      <c r="AA261">
        <f t="shared" ca="1" si="70"/>
        <v>0</v>
      </c>
      <c r="AB261">
        <f t="shared" ca="1" si="71"/>
        <v>0</v>
      </c>
      <c r="AC261" s="2">
        <v>0</v>
      </c>
      <c r="AD261" s="7">
        <f>VLOOKUP(P261,Weights!$A:$B,2,0)*AC261</f>
        <v>0</v>
      </c>
      <c r="AE261">
        <f t="shared" ca="1" si="72"/>
        <v>0</v>
      </c>
      <c r="AF261" t="str">
        <f t="shared" si="73"/>
        <v>Tenn-Martin</v>
      </c>
      <c r="AG261" t="str">
        <f t="shared" ca="1" si="74"/>
        <v>Tenn-Martin</v>
      </c>
    </row>
    <row r="262" spans="1:33" x14ac:dyDescent="0.25">
      <c r="A262" t="s">
        <v>3157</v>
      </c>
      <c r="B262" s="9">
        <f t="shared" ca="1" si="60"/>
        <v>-5.7880918333333335</v>
      </c>
      <c r="C262" s="2">
        <v>-5.8547585</v>
      </c>
      <c r="D262">
        <f t="shared" si="61"/>
        <v>260</v>
      </c>
      <c r="E262" s="9">
        <f t="shared" si="62"/>
        <v>10</v>
      </c>
      <c r="F262" s="9">
        <f t="shared" ca="1" si="63"/>
        <v>8</v>
      </c>
      <c r="G262" s="9">
        <f t="shared" si="64"/>
        <v>30</v>
      </c>
      <c r="H262" s="9">
        <f t="shared" si="65"/>
        <v>0.33333333333333331</v>
      </c>
      <c r="I262" s="9">
        <f t="shared" ca="1" si="66"/>
        <v>0.26666666666666666</v>
      </c>
      <c r="J262" s="9">
        <f t="shared" ca="1" si="67"/>
        <v>6.6666666666666652E-2</v>
      </c>
      <c r="O262" t="s">
        <v>3412</v>
      </c>
      <c r="P262" s="6">
        <v>41960</v>
      </c>
      <c r="Q262" t="s">
        <v>3074</v>
      </c>
      <c r="R262" t="s">
        <v>3342</v>
      </c>
      <c r="S262" t="s">
        <v>3721</v>
      </c>
      <c r="T262">
        <v>56</v>
      </c>
      <c r="U262">
        <v>49</v>
      </c>
      <c r="W262" t="s">
        <v>8</v>
      </c>
      <c r="X262">
        <v>1</v>
      </c>
      <c r="Y262">
        <f t="shared" si="68"/>
        <v>7</v>
      </c>
      <c r="Z262">
        <f t="shared" ca="1" si="69"/>
        <v>-7.0000004999999996</v>
      </c>
      <c r="AA262">
        <f t="shared" ca="1" si="70"/>
        <v>14.000000499999999</v>
      </c>
      <c r="AB262">
        <f t="shared" ca="1" si="71"/>
        <v>-14.000000499999999</v>
      </c>
      <c r="AC262" s="2">
        <v>14</v>
      </c>
      <c r="AD262" s="7">
        <f>VLOOKUP(P262,Weights!$A:$B,2,0)*AC262</f>
        <v>14</v>
      </c>
      <c r="AE262">
        <f t="shared" ca="1" si="72"/>
        <v>196.00001400000022</v>
      </c>
      <c r="AF262" t="str">
        <f t="shared" si="73"/>
        <v>Arkansas-Pine Bluff</v>
      </c>
      <c r="AG262" t="str">
        <f t="shared" ca="1" si="74"/>
        <v>CSU Bakersfield</v>
      </c>
    </row>
    <row r="263" spans="1:33" x14ac:dyDescent="0.25">
      <c r="A263" t="s">
        <v>3288</v>
      </c>
      <c r="B263" s="9">
        <f t="shared" ca="1" si="60"/>
        <v>-5.915242370967742</v>
      </c>
      <c r="C263" s="2">
        <v>-5.9797585</v>
      </c>
      <c r="D263">
        <f t="shared" si="61"/>
        <v>261</v>
      </c>
      <c r="E263" s="9">
        <f t="shared" si="62"/>
        <v>9</v>
      </c>
      <c r="F263" s="9">
        <f t="shared" ca="1" si="63"/>
        <v>7</v>
      </c>
      <c r="G263" s="9">
        <f t="shared" si="64"/>
        <v>30</v>
      </c>
      <c r="H263" s="9">
        <f t="shared" si="65"/>
        <v>0.3</v>
      </c>
      <c r="I263" s="9">
        <f t="shared" ca="1" si="66"/>
        <v>0.22580645161290322</v>
      </c>
      <c r="J263" s="9">
        <f t="shared" ca="1" si="67"/>
        <v>6.451612903225809E-2</v>
      </c>
      <c r="O263" t="s">
        <v>3316</v>
      </c>
      <c r="P263" s="6">
        <v>41960</v>
      </c>
      <c r="Q263" t="s">
        <v>3073</v>
      </c>
      <c r="R263" t="s">
        <v>3718</v>
      </c>
      <c r="S263" t="s">
        <v>3721</v>
      </c>
      <c r="T263">
        <v>101</v>
      </c>
      <c r="U263">
        <v>62</v>
      </c>
      <c r="W263" t="s">
        <v>7</v>
      </c>
      <c r="X263">
        <v>1</v>
      </c>
      <c r="Y263">
        <f t="shared" si="68"/>
        <v>39</v>
      </c>
      <c r="Z263">
        <f t="shared" ca="1" si="69"/>
        <v>26.375000500000002</v>
      </c>
      <c r="AA263">
        <f t="shared" ca="1" si="70"/>
        <v>12.624999499999998</v>
      </c>
      <c r="AB263">
        <f t="shared" ca="1" si="71"/>
        <v>-12.624999499999998</v>
      </c>
      <c r="AC263" s="2">
        <v>12.625</v>
      </c>
      <c r="AD263" s="7">
        <f>VLOOKUP(P263,Weights!$A:$B,2,0)*AC263</f>
        <v>12.625</v>
      </c>
      <c r="AE263">
        <f t="shared" ca="1" si="72"/>
        <v>159.39061237500019</v>
      </c>
      <c r="AF263" t="str">
        <f t="shared" si="73"/>
        <v>Ball State</v>
      </c>
      <c r="AG263" t="str">
        <f t="shared" ca="1" si="74"/>
        <v>Ball State</v>
      </c>
    </row>
    <row r="264" spans="1:33" x14ac:dyDescent="0.25">
      <c r="A264" t="s">
        <v>3270</v>
      </c>
      <c r="B264" s="9">
        <f t="shared" ca="1" si="60"/>
        <v>-6.1583299285714288</v>
      </c>
      <c r="C264" s="2">
        <v>-6.2297585</v>
      </c>
      <c r="D264">
        <f t="shared" si="61"/>
        <v>263</v>
      </c>
      <c r="E264" s="9">
        <f t="shared" si="62"/>
        <v>13</v>
      </c>
      <c r="F264" s="9">
        <f t="shared" ca="1" si="63"/>
        <v>10</v>
      </c>
      <c r="G264" s="9">
        <f t="shared" si="64"/>
        <v>29</v>
      </c>
      <c r="H264" s="9">
        <f t="shared" si="65"/>
        <v>0.44827586206896552</v>
      </c>
      <c r="I264" s="9">
        <f t="shared" ca="1" si="66"/>
        <v>0.35714285714285715</v>
      </c>
      <c r="J264" s="9">
        <f t="shared" ca="1" si="67"/>
        <v>7.1428571428571397E-2</v>
      </c>
      <c r="O264" t="s">
        <v>3121</v>
      </c>
      <c r="P264" s="6">
        <v>41960</v>
      </c>
      <c r="Q264" t="s">
        <v>3073</v>
      </c>
      <c r="R264" t="s">
        <v>3203</v>
      </c>
      <c r="S264" t="s">
        <v>3720</v>
      </c>
      <c r="T264">
        <v>69</v>
      </c>
      <c r="U264">
        <v>56</v>
      </c>
      <c r="W264" t="s">
        <v>7</v>
      </c>
      <c r="X264">
        <v>1</v>
      </c>
      <c r="Y264">
        <f t="shared" si="68"/>
        <v>-13</v>
      </c>
      <c r="Z264">
        <f t="shared" ca="1" si="69"/>
        <v>-6.25</v>
      </c>
      <c r="AA264">
        <f t="shared" ca="1" si="70"/>
        <v>-6.75</v>
      </c>
      <c r="AB264">
        <f t="shared" ca="1" si="71"/>
        <v>6.75</v>
      </c>
      <c r="AC264" s="2">
        <v>6.75</v>
      </c>
      <c r="AD264" s="7">
        <f>VLOOKUP(P264,Weights!$A:$B,2,0)*AC264</f>
        <v>6.75</v>
      </c>
      <c r="AE264">
        <f t="shared" ca="1" si="72"/>
        <v>45.5625</v>
      </c>
      <c r="AF264" t="str">
        <f t="shared" si="73"/>
        <v>Northwestern</v>
      </c>
      <c r="AG264" t="str">
        <f t="shared" ca="1" si="74"/>
        <v>Northwestern</v>
      </c>
    </row>
    <row r="265" spans="1:33" x14ac:dyDescent="0.25">
      <c r="A265" t="s">
        <v>3294</v>
      </c>
      <c r="B265" s="9">
        <f t="shared" ca="1" si="60"/>
        <v>-6.2513102241379315</v>
      </c>
      <c r="C265" s="2">
        <v>-6.3547585</v>
      </c>
      <c r="D265">
        <f t="shared" si="61"/>
        <v>264</v>
      </c>
      <c r="E265" s="9">
        <f t="shared" si="62"/>
        <v>11</v>
      </c>
      <c r="F265" s="9">
        <f t="shared" ca="1" si="63"/>
        <v>9</v>
      </c>
      <c r="G265" s="9">
        <f t="shared" si="64"/>
        <v>28</v>
      </c>
      <c r="H265" s="9">
        <f t="shared" si="65"/>
        <v>0.39285714285714285</v>
      </c>
      <c r="I265" s="9">
        <f t="shared" ca="1" si="66"/>
        <v>0.31034482758620691</v>
      </c>
      <c r="J265" s="9">
        <f t="shared" ca="1" si="67"/>
        <v>0.10344827586206895</v>
      </c>
      <c r="O265" t="s">
        <v>3164</v>
      </c>
      <c r="P265" s="6">
        <v>41960</v>
      </c>
      <c r="Q265" t="s">
        <v>3073</v>
      </c>
      <c r="R265" t="s">
        <v>3306</v>
      </c>
      <c r="S265" t="s">
        <v>3720</v>
      </c>
      <c r="T265">
        <v>80</v>
      </c>
      <c r="U265">
        <v>67</v>
      </c>
      <c r="W265" t="s">
        <v>7</v>
      </c>
      <c r="X265">
        <v>1</v>
      </c>
      <c r="Y265">
        <f t="shared" si="68"/>
        <v>-13</v>
      </c>
      <c r="Z265">
        <f t="shared" ca="1" si="69"/>
        <v>0.875</v>
      </c>
      <c r="AA265">
        <f t="shared" ca="1" si="70"/>
        <v>-13.875</v>
      </c>
      <c r="AB265">
        <f t="shared" ca="1" si="71"/>
        <v>13.875</v>
      </c>
      <c r="AC265" s="2">
        <v>13.875</v>
      </c>
      <c r="AD265" s="7">
        <f>VLOOKUP(P265,Weights!$A:$B,2,0)*AC265</f>
        <v>13.875</v>
      </c>
      <c r="AE265">
        <f t="shared" ca="1" si="72"/>
        <v>192.515625</v>
      </c>
      <c r="AF265" t="str">
        <f t="shared" si="73"/>
        <v>Gardner-Webb</v>
      </c>
      <c r="AG265" t="str">
        <f t="shared" ca="1" si="74"/>
        <v>Charleston</v>
      </c>
    </row>
    <row r="266" spans="1:33" x14ac:dyDescent="0.25">
      <c r="A266" t="s">
        <v>3191</v>
      </c>
      <c r="B266" s="9">
        <f t="shared" ca="1" si="60"/>
        <v>-6.3633791896551726</v>
      </c>
      <c r="C266" s="2">
        <v>-6.6047585</v>
      </c>
      <c r="D266">
        <f t="shared" si="61"/>
        <v>267</v>
      </c>
      <c r="E266" s="9">
        <f t="shared" si="62"/>
        <v>9</v>
      </c>
      <c r="F266" s="9">
        <f t="shared" ca="1" si="63"/>
        <v>2</v>
      </c>
      <c r="G266" s="9">
        <f t="shared" si="64"/>
        <v>29</v>
      </c>
      <c r="H266" s="9">
        <f t="shared" si="65"/>
        <v>0.31034482758620691</v>
      </c>
      <c r="I266" s="9">
        <f t="shared" ca="1" si="66"/>
        <v>6.8965517241379309E-2</v>
      </c>
      <c r="J266" s="9">
        <f t="shared" ca="1" si="67"/>
        <v>0.2413793103448276</v>
      </c>
      <c r="O266" t="s">
        <v>3301</v>
      </c>
      <c r="P266" s="6">
        <v>41960</v>
      </c>
      <c r="Q266" t="s">
        <v>3073</v>
      </c>
      <c r="R266" t="s">
        <v>3718</v>
      </c>
      <c r="S266" t="s">
        <v>3721</v>
      </c>
      <c r="T266">
        <v>92</v>
      </c>
      <c r="U266">
        <v>50</v>
      </c>
      <c r="W266" t="s">
        <v>188</v>
      </c>
      <c r="X266">
        <v>1</v>
      </c>
      <c r="Y266">
        <f t="shared" si="68"/>
        <v>42</v>
      </c>
      <c r="Z266">
        <f t="shared" ca="1" si="69"/>
        <v>31.125000480000001</v>
      </c>
      <c r="AA266">
        <f t="shared" ca="1" si="70"/>
        <v>10.874999519999999</v>
      </c>
      <c r="AB266">
        <f t="shared" ca="1" si="71"/>
        <v>-10.874999519999999</v>
      </c>
      <c r="AC266" s="2">
        <v>10.875</v>
      </c>
      <c r="AD266" s="7">
        <f>VLOOKUP(P266,Weights!$A:$B,2,0)*AC266</f>
        <v>10.875</v>
      </c>
      <c r="AE266">
        <f t="shared" ca="1" si="72"/>
        <v>118.26561456000022</v>
      </c>
      <c r="AF266" t="str">
        <f t="shared" si="73"/>
        <v>Charleston Southern</v>
      </c>
      <c r="AG266" t="str">
        <f t="shared" ca="1" si="74"/>
        <v>Charleston Southern</v>
      </c>
    </row>
    <row r="267" spans="1:33" x14ac:dyDescent="0.25">
      <c r="A267" t="s">
        <v>3283</v>
      </c>
      <c r="B267" s="9">
        <f t="shared" ca="1" si="60"/>
        <v>-6.4191524393939394</v>
      </c>
      <c r="C267" s="2">
        <v>-6.4797585</v>
      </c>
      <c r="D267">
        <f t="shared" si="61"/>
        <v>265</v>
      </c>
      <c r="E267" s="9">
        <f t="shared" si="62"/>
        <v>9</v>
      </c>
      <c r="F267" s="9">
        <f t="shared" ca="1" si="63"/>
        <v>7</v>
      </c>
      <c r="G267" s="9">
        <f t="shared" si="64"/>
        <v>31</v>
      </c>
      <c r="H267" s="9">
        <f t="shared" si="65"/>
        <v>0.29032258064516131</v>
      </c>
      <c r="I267" s="9">
        <f t="shared" ca="1" si="66"/>
        <v>0.21212121212121213</v>
      </c>
      <c r="J267" s="9">
        <f t="shared" ca="1" si="67"/>
        <v>6.060606060606058E-2</v>
      </c>
      <c r="O267" t="s">
        <v>3197</v>
      </c>
      <c r="P267" s="6">
        <v>41960</v>
      </c>
      <c r="Q267" t="s">
        <v>3073</v>
      </c>
      <c r="R267" t="s">
        <v>3304</v>
      </c>
      <c r="S267" t="s">
        <v>3720</v>
      </c>
      <c r="T267">
        <v>77</v>
      </c>
      <c r="U267">
        <v>74</v>
      </c>
      <c r="W267" t="s">
        <v>7</v>
      </c>
      <c r="X267">
        <v>1</v>
      </c>
      <c r="Y267">
        <f t="shared" si="68"/>
        <v>-3</v>
      </c>
      <c r="Z267">
        <f t="shared" ca="1" si="69"/>
        <v>12.25</v>
      </c>
      <c r="AA267">
        <f t="shared" ca="1" si="70"/>
        <v>-15.25</v>
      </c>
      <c r="AB267">
        <f t="shared" ca="1" si="71"/>
        <v>15.25</v>
      </c>
      <c r="AC267" s="2">
        <v>15.25</v>
      </c>
      <c r="AD267" s="7">
        <f>VLOOKUP(P267,Weights!$A:$B,2,0)*AC267</f>
        <v>15.25</v>
      </c>
      <c r="AE267">
        <f t="shared" ca="1" si="72"/>
        <v>232.5625</v>
      </c>
      <c r="AF267" t="str">
        <f t="shared" si="73"/>
        <v>Winthrop</v>
      </c>
      <c r="AG267" t="str">
        <f t="shared" ca="1" si="74"/>
        <v>Clemson</v>
      </c>
    </row>
    <row r="268" spans="1:33" x14ac:dyDescent="0.25">
      <c r="A268" t="s">
        <v>3393</v>
      </c>
      <c r="B268" s="9">
        <f t="shared" ca="1" si="60"/>
        <v>-6.4797585</v>
      </c>
      <c r="C268" s="2">
        <v>-6.4797585</v>
      </c>
      <c r="D268">
        <f t="shared" si="61"/>
        <v>265</v>
      </c>
      <c r="E268" s="9">
        <f t="shared" si="62"/>
        <v>14</v>
      </c>
      <c r="F268" s="9">
        <f t="shared" ca="1" si="63"/>
        <v>15</v>
      </c>
      <c r="G268" s="9">
        <f t="shared" si="64"/>
        <v>30</v>
      </c>
      <c r="H268" s="9">
        <f t="shared" si="65"/>
        <v>0.46666666666666667</v>
      </c>
      <c r="I268" s="9">
        <f t="shared" ca="1" si="66"/>
        <v>0.4838709677419355</v>
      </c>
      <c r="J268" s="9">
        <f t="shared" ca="1" si="67"/>
        <v>0</v>
      </c>
      <c r="O268" t="s">
        <v>3373</v>
      </c>
      <c r="P268" s="6">
        <v>41960</v>
      </c>
      <c r="Q268" t="s">
        <v>3073</v>
      </c>
      <c r="R268" t="s">
        <v>3718</v>
      </c>
      <c r="S268" t="s">
        <v>3721</v>
      </c>
      <c r="T268">
        <v>85</v>
      </c>
      <c r="U268">
        <v>56</v>
      </c>
      <c r="W268" t="s">
        <v>7</v>
      </c>
      <c r="X268">
        <v>1</v>
      </c>
      <c r="Y268">
        <f t="shared" si="68"/>
        <v>29</v>
      </c>
      <c r="Z268">
        <f t="shared" ca="1" si="69"/>
        <v>33.125000499999999</v>
      </c>
      <c r="AA268">
        <f t="shared" ca="1" si="70"/>
        <v>-4.1250004999999987</v>
      </c>
      <c r="AB268">
        <f t="shared" ca="1" si="71"/>
        <v>4.1250004999999987</v>
      </c>
      <c r="AC268" s="2">
        <v>4.125</v>
      </c>
      <c r="AD268" s="7">
        <f>VLOOKUP(P268,Weights!$A:$B,2,0)*AC268</f>
        <v>4.125</v>
      </c>
      <c r="AE268">
        <f t="shared" ca="1" si="72"/>
        <v>17.015629125000238</v>
      </c>
      <c r="AF268" t="str">
        <f t="shared" si="73"/>
        <v>Cleveland St</v>
      </c>
      <c r="AG268" t="str">
        <f t="shared" ca="1" si="74"/>
        <v>Cleveland St</v>
      </c>
    </row>
    <row r="269" spans="1:33" x14ac:dyDescent="0.25">
      <c r="A269" t="s">
        <v>3351</v>
      </c>
      <c r="B269" s="9">
        <f t="shared" ca="1" si="60"/>
        <v>-6.6226156428571432</v>
      </c>
      <c r="C269" s="2">
        <v>-6.7297585</v>
      </c>
      <c r="D269">
        <f t="shared" si="61"/>
        <v>268</v>
      </c>
      <c r="E269" s="9">
        <f t="shared" si="62"/>
        <v>10</v>
      </c>
      <c r="F269" s="9">
        <f t="shared" ca="1" si="63"/>
        <v>7</v>
      </c>
      <c r="G269" s="9">
        <f t="shared" si="64"/>
        <v>28</v>
      </c>
      <c r="H269" s="9">
        <f t="shared" si="65"/>
        <v>0.35714285714285715</v>
      </c>
      <c r="I269" s="9">
        <f t="shared" ca="1" si="66"/>
        <v>0.25</v>
      </c>
      <c r="J269" s="9">
        <f t="shared" ca="1" si="67"/>
        <v>0.10714285714285715</v>
      </c>
      <c r="O269" t="s">
        <v>3300</v>
      </c>
      <c r="P269" s="6">
        <v>41960</v>
      </c>
      <c r="Q269" t="s">
        <v>3073</v>
      </c>
      <c r="R269" t="s">
        <v>3718</v>
      </c>
      <c r="S269" t="s">
        <v>3721</v>
      </c>
      <c r="T269">
        <v>104</v>
      </c>
      <c r="U269">
        <v>63</v>
      </c>
      <c r="W269" t="s">
        <v>188</v>
      </c>
      <c r="X269">
        <v>1</v>
      </c>
      <c r="Y269">
        <f t="shared" si="68"/>
        <v>41</v>
      </c>
      <c r="Z269">
        <f t="shared" ca="1" si="69"/>
        <v>27.500000500000002</v>
      </c>
      <c r="AA269">
        <f t="shared" ca="1" si="70"/>
        <v>13.499999499999998</v>
      </c>
      <c r="AB269">
        <f t="shared" ca="1" si="71"/>
        <v>-13.499999499999998</v>
      </c>
      <c r="AC269" s="2">
        <v>13.5</v>
      </c>
      <c r="AD269" s="7">
        <f>VLOOKUP(P269,Weights!$A:$B,2,0)*AC269</f>
        <v>13.5</v>
      </c>
      <c r="AE269">
        <f t="shared" ca="1" si="72"/>
        <v>182.24998650000018</v>
      </c>
      <c r="AF269" t="str">
        <f t="shared" si="73"/>
        <v>Delaware St</v>
      </c>
      <c r="AG269" t="str">
        <f t="shared" ca="1" si="74"/>
        <v>Delaware St</v>
      </c>
    </row>
    <row r="270" spans="1:33" x14ac:dyDescent="0.25">
      <c r="A270" t="s">
        <v>3325</v>
      </c>
      <c r="B270" s="9">
        <f t="shared" ca="1" si="60"/>
        <v>-6.632984306451613</v>
      </c>
      <c r="C270" s="2">
        <v>-6.7297585</v>
      </c>
      <c r="D270">
        <f t="shared" si="61"/>
        <v>268</v>
      </c>
      <c r="E270" s="9">
        <f t="shared" si="62"/>
        <v>13</v>
      </c>
      <c r="F270" s="9">
        <f t="shared" ca="1" si="63"/>
        <v>10</v>
      </c>
      <c r="G270" s="9">
        <f t="shared" si="64"/>
        <v>30</v>
      </c>
      <c r="H270" s="9">
        <f t="shared" si="65"/>
        <v>0.43333333333333335</v>
      </c>
      <c r="I270" s="9">
        <f t="shared" ca="1" si="66"/>
        <v>0.32258064516129031</v>
      </c>
      <c r="J270" s="9">
        <f t="shared" ca="1" si="67"/>
        <v>9.6774193548387122E-2</v>
      </c>
      <c r="O270" t="s">
        <v>3181</v>
      </c>
      <c r="P270" s="6">
        <v>41960</v>
      </c>
      <c r="Q270" t="s">
        <v>3073</v>
      </c>
      <c r="R270" t="s">
        <v>3130</v>
      </c>
      <c r="S270" t="s">
        <v>3720</v>
      </c>
      <c r="T270">
        <v>52</v>
      </c>
      <c r="U270">
        <v>49</v>
      </c>
      <c r="W270" t="s">
        <v>30</v>
      </c>
      <c r="X270">
        <v>1</v>
      </c>
      <c r="Y270">
        <f t="shared" si="68"/>
        <v>-3</v>
      </c>
      <c r="Z270">
        <f t="shared" ca="1" si="69"/>
        <v>-1.2499999799999999</v>
      </c>
      <c r="AA270">
        <f t="shared" ca="1" si="70"/>
        <v>-1.7500000200000001</v>
      </c>
      <c r="AB270">
        <f t="shared" ca="1" si="71"/>
        <v>1.7500000200000001</v>
      </c>
      <c r="AC270" s="2">
        <v>1.75</v>
      </c>
      <c r="AD270" s="7">
        <f>VLOOKUP(P270,Weights!$A:$B,2,0)*AC270</f>
        <v>1.75</v>
      </c>
      <c r="AE270">
        <f t="shared" ca="1" si="72"/>
        <v>3.0625000700000009</v>
      </c>
      <c r="AF270" t="str">
        <f t="shared" si="73"/>
        <v>Saint Joseph's</v>
      </c>
      <c r="AG270" t="str">
        <f t="shared" ca="1" si="74"/>
        <v>Saint Joseph's</v>
      </c>
    </row>
    <row r="271" spans="1:33" x14ac:dyDescent="0.25">
      <c r="A271" t="s">
        <v>3386</v>
      </c>
      <c r="B271" s="9">
        <f t="shared" ca="1" si="60"/>
        <v>-6.688091833333333</v>
      </c>
      <c r="C271" s="2">
        <v>-6.8547585</v>
      </c>
      <c r="D271">
        <f t="shared" si="61"/>
        <v>270</v>
      </c>
      <c r="E271" s="9">
        <f t="shared" si="62"/>
        <v>10</v>
      </c>
      <c r="F271" s="9">
        <f t="shared" ca="1" si="63"/>
        <v>5</v>
      </c>
      <c r="G271" s="9">
        <f t="shared" si="64"/>
        <v>29</v>
      </c>
      <c r="H271" s="9">
        <f t="shared" si="65"/>
        <v>0.34482758620689657</v>
      </c>
      <c r="I271" s="9">
        <f t="shared" ca="1" si="66"/>
        <v>0.16666666666666666</v>
      </c>
      <c r="J271" s="9">
        <f t="shared" ca="1" si="67"/>
        <v>0.16666666666666666</v>
      </c>
      <c r="O271" t="s">
        <v>3337</v>
      </c>
      <c r="P271" s="6">
        <v>41960</v>
      </c>
      <c r="Q271" t="s">
        <v>3073</v>
      </c>
      <c r="R271" t="s">
        <v>3718</v>
      </c>
      <c r="S271" t="s">
        <v>3721</v>
      </c>
      <c r="T271">
        <v>81</v>
      </c>
      <c r="U271">
        <v>51</v>
      </c>
      <c r="W271" t="s">
        <v>7</v>
      </c>
      <c r="X271">
        <v>1</v>
      </c>
      <c r="Y271">
        <f t="shared" si="68"/>
        <v>30</v>
      </c>
      <c r="Z271">
        <f t="shared" ca="1" si="69"/>
        <v>29.875000500000002</v>
      </c>
      <c r="AA271">
        <f t="shared" ca="1" si="70"/>
        <v>0.12499949999999771</v>
      </c>
      <c r="AB271">
        <f t="shared" ca="1" si="71"/>
        <v>-0.12499949999999771</v>
      </c>
      <c r="AC271" s="2">
        <v>0.125</v>
      </c>
      <c r="AD271" s="7">
        <f>VLOOKUP(P271,Weights!$A:$B,2,0)*AC271</f>
        <v>0.125</v>
      </c>
      <c r="AE271">
        <f t="shared" ca="1" si="72"/>
        <v>1.5624875000249427E-2</v>
      </c>
      <c r="AF271" t="str">
        <f t="shared" si="73"/>
        <v>Eastern Illinois</v>
      </c>
      <c r="AG271" t="str">
        <f t="shared" ca="1" si="74"/>
        <v>Eastern Illinois</v>
      </c>
    </row>
    <row r="272" spans="1:33" x14ac:dyDescent="0.25">
      <c r="A272" t="s">
        <v>3138</v>
      </c>
      <c r="B272" s="9">
        <f t="shared" ca="1" si="60"/>
        <v>-6.7168274655172411</v>
      </c>
      <c r="C272" s="2">
        <v>-6.8547585</v>
      </c>
      <c r="D272">
        <f t="shared" si="61"/>
        <v>270</v>
      </c>
      <c r="E272" s="9">
        <f t="shared" si="62"/>
        <v>11</v>
      </c>
      <c r="F272" s="9">
        <f t="shared" ca="1" si="63"/>
        <v>7</v>
      </c>
      <c r="G272" s="9">
        <f t="shared" si="64"/>
        <v>29</v>
      </c>
      <c r="H272" s="9">
        <f t="shared" si="65"/>
        <v>0.37931034482758619</v>
      </c>
      <c r="I272" s="9">
        <f t="shared" ca="1" si="66"/>
        <v>0.2413793103448276</v>
      </c>
      <c r="J272" s="9">
        <f t="shared" ca="1" si="67"/>
        <v>0.13793103448275859</v>
      </c>
      <c r="O272" t="s">
        <v>3315</v>
      </c>
      <c r="P272" s="6">
        <v>41960</v>
      </c>
      <c r="Q272" t="s">
        <v>3073</v>
      </c>
      <c r="R272" t="s">
        <v>3369</v>
      </c>
      <c r="S272" t="s">
        <v>3721</v>
      </c>
      <c r="T272">
        <v>89</v>
      </c>
      <c r="U272">
        <v>77</v>
      </c>
      <c r="W272" t="s">
        <v>188</v>
      </c>
      <c r="X272">
        <v>1</v>
      </c>
      <c r="Y272">
        <f t="shared" si="68"/>
        <v>12</v>
      </c>
      <c r="Z272">
        <f t="shared" ca="1" si="69"/>
        <v>2.8749999969999998</v>
      </c>
      <c r="AA272">
        <f t="shared" ca="1" si="70"/>
        <v>9.1250000030000002</v>
      </c>
      <c r="AB272">
        <f t="shared" ca="1" si="71"/>
        <v>-9.1250000030000002</v>
      </c>
      <c r="AC272" s="2">
        <v>9.125</v>
      </c>
      <c r="AD272" s="7">
        <f>VLOOKUP(P272,Weights!$A:$B,2,0)*AC272</f>
        <v>9.125</v>
      </c>
      <c r="AE272">
        <f t="shared" ca="1" si="72"/>
        <v>83.265625054750004</v>
      </c>
      <c r="AF272" t="str">
        <f t="shared" si="73"/>
        <v>Eastern Michigan</v>
      </c>
      <c r="AG272" t="str">
        <f t="shared" ca="1" si="74"/>
        <v>Eastern Michigan</v>
      </c>
    </row>
    <row r="273" spans="1:33" x14ac:dyDescent="0.25">
      <c r="A273" t="s">
        <v>3352</v>
      </c>
      <c r="B273" s="9">
        <f t="shared" ca="1" si="60"/>
        <v>-6.757984306451613</v>
      </c>
      <c r="C273" s="2">
        <v>-6.8547585</v>
      </c>
      <c r="D273">
        <f t="shared" si="61"/>
        <v>270</v>
      </c>
      <c r="E273" s="9">
        <f t="shared" si="62"/>
        <v>12</v>
      </c>
      <c r="F273" s="9">
        <f t="shared" ca="1" si="63"/>
        <v>9</v>
      </c>
      <c r="G273" s="9">
        <f t="shared" si="64"/>
        <v>31</v>
      </c>
      <c r="H273" s="9">
        <f t="shared" si="65"/>
        <v>0.38709677419354838</v>
      </c>
      <c r="I273" s="9">
        <f t="shared" ca="1" si="66"/>
        <v>0.29032258064516131</v>
      </c>
      <c r="J273" s="9">
        <f t="shared" ca="1" si="67"/>
        <v>9.6774193548387066E-2</v>
      </c>
      <c r="O273" t="s">
        <v>3236</v>
      </c>
      <c r="P273" s="6">
        <v>41960</v>
      </c>
      <c r="Q273" t="s">
        <v>3073</v>
      </c>
      <c r="R273" t="s">
        <v>3277</v>
      </c>
      <c r="S273" t="s">
        <v>3721</v>
      </c>
      <c r="T273">
        <v>75</v>
      </c>
      <c r="U273">
        <v>50</v>
      </c>
      <c r="W273" t="s">
        <v>188</v>
      </c>
      <c r="X273">
        <v>1</v>
      </c>
      <c r="Y273">
        <f t="shared" si="68"/>
        <v>25</v>
      </c>
      <c r="Z273">
        <f t="shared" ca="1" si="69"/>
        <v>15.625</v>
      </c>
      <c r="AA273">
        <f t="shared" ca="1" si="70"/>
        <v>9.375</v>
      </c>
      <c r="AB273">
        <f t="shared" ca="1" si="71"/>
        <v>-9.375</v>
      </c>
      <c r="AC273" s="2">
        <v>9.375</v>
      </c>
      <c r="AD273" s="7">
        <f>VLOOKUP(P273,Weights!$A:$B,2,0)*AC273</f>
        <v>9.375</v>
      </c>
      <c r="AE273">
        <f t="shared" ca="1" si="72"/>
        <v>87.890625</v>
      </c>
      <c r="AF273" t="str">
        <f t="shared" si="73"/>
        <v>Eastern Washington</v>
      </c>
      <c r="AG273" t="str">
        <f t="shared" ca="1" si="74"/>
        <v>Eastern Washington</v>
      </c>
    </row>
    <row r="274" spans="1:33" x14ac:dyDescent="0.25">
      <c r="A274" t="s">
        <v>3225</v>
      </c>
      <c r="B274" s="9">
        <f t="shared" ca="1" si="60"/>
        <v>-6.7610085</v>
      </c>
      <c r="C274" s="2">
        <v>-6.8547585</v>
      </c>
      <c r="D274">
        <f t="shared" si="61"/>
        <v>270</v>
      </c>
      <c r="E274" s="9">
        <f t="shared" si="62"/>
        <v>15</v>
      </c>
      <c r="F274" s="9">
        <f t="shared" ca="1" si="63"/>
        <v>12</v>
      </c>
      <c r="G274" s="9">
        <f t="shared" si="64"/>
        <v>32</v>
      </c>
      <c r="H274" s="9">
        <f t="shared" si="65"/>
        <v>0.46875</v>
      </c>
      <c r="I274" s="9">
        <f t="shared" ca="1" si="66"/>
        <v>0.375</v>
      </c>
      <c r="J274" s="9">
        <f t="shared" ca="1" si="67"/>
        <v>9.375E-2</v>
      </c>
      <c r="O274" t="s">
        <v>3347</v>
      </c>
      <c r="P274" s="6">
        <v>41960</v>
      </c>
      <c r="Q274" t="s">
        <v>3073</v>
      </c>
      <c r="R274" t="s">
        <v>3718</v>
      </c>
      <c r="S274" t="s">
        <v>3721</v>
      </c>
      <c r="T274">
        <v>102</v>
      </c>
      <c r="U274">
        <v>61</v>
      </c>
      <c r="W274" t="s">
        <v>188</v>
      </c>
      <c r="X274">
        <v>1</v>
      </c>
      <c r="Y274">
        <f t="shared" si="68"/>
        <v>41</v>
      </c>
      <c r="Z274">
        <f t="shared" ca="1" si="69"/>
        <v>22.250000499999999</v>
      </c>
      <c r="AA274">
        <f t="shared" ca="1" si="70"/>
        <v>18.749999500000001</v>
      </c>
      <c r="AB274">
        <f t="shared" ca="1" si="71"/>
        <v>-18.749999500000001</v>
      </c>
      <c r="AC274" s="2">
        <v>18.75</v>
      </c>
      <c r="AD274" s="7">
        <f>VLOOKUP(P274,Weights!$A:$B,2,0)*AC274</f>
        <v>18.75</v>
      </c>
      <c r="AE274">
        <f t="shared" ca="1" si="72"/>
        <v>351.5624812500003</v>
      </c>
      <c r="AF274" t="str">
        <f t="shared" si="73"/>
        <v>Fairleigh Dickinson</v>
      </c>
      <c r="AG274" t="str">
        <f t="shared" ca="1" si="74"/>
        <v>Fairleigh Dickinson</v>
      </c>
    </row>
    <row r="275" spans="1:33" x14ac:dyDescent="0.25">
      <c r="A275" t="s">
        <v>3359</v>
      </c>
      <c r="B275" s="9">
        <f t="shared" ca="1" si="60"/>
        <v>-6.8202757413793105</v>
      </c>
      <c r="C275" s="2">
        <v>-6.8547585</v>
      </c>
      <c r="D275">
        <f t="shared" si="61"/>
        <v>270</v>
      </c>
      <c r="E275" s="9">
        <f t="shared" si="62"/>
        <v>11</v>
      </c>
      <c r="F275" s="9">
        <f t="shared" ca="1" si="63"/>
        <v>10</v>
      </c>
      <c r="G275" s="9">
        <f t="shared" si="64"/>
        <v>28</v>
      </c>
      <c r="H275" s="9">
        <f t="shared" si="65"/>
        <v>0.39285714285714285</v>
      </c>
      <c r="I275" s="9">
        <f t="shared" ca="1" si="66"/>
        <v>0.34482758620689657</v>
      </c>
      <c r="J275" s="9">
        <f t="shared" ca="1" si="67"/>
        <v>3.4482758620689613E-2</v>
      </c>
      <c r="O275" t="s">
        <v>3144</v>
      </c>
      <c r="P275" s="6">
        <v>41960</v>
      </c>
      <c r="Q275" t="s">
        <v>3073</v>
      </c>
      <c r="R275" t="s">
        <v>3194</v>
      </c>
      <c r="S275" t="s">
        <v>3720</v>
      </c>
      <c r="T275">
        <v>69</v>
      </c>
      <c r="U275">
        <v>67</v>
      </c>
      <c r="W275" t="s">
        <v>7</v>
      </c>
      <c r="X275">
        <v>1</v>
      </c>
      <c r="Y275">
        <f t="shared" si="68"/>
        <v>-2</v>
      </c>
      <c r="Z275">
        <f t="shared" ca="1" si="69"/>
        <v>-0.37499950000000126</v>
      </c>
      <c r="AA275">
        <f t="shared" ca="1" si="70"/>
        <v>-1.6250004999999987</v>
      </c>
      <c r="AB275">
        <f t="shared" ca="1" si="71"/>
        <v>1.6250004999999987</v>
      </c>
      <c r="AC275" s="2">
        <v>1.625</v>
      </c>
      <c r="AD275" s="7">
        <f>VLOOKUP(P275,Weights!$A:$B,2,0)*AC275</f>
        <v>1.625</v>
      </c>
      <c r="AE275">
        <f t="shared" ca="1" si="72"/>
        <v>2.6406266250002459</v>
      </c>
      <c r="AF275" t="str">
        <f t="shared" si="73"/>
        <v>Miami (FL)</v>
      </c>
      <c r="AG275" t="str">
        <f t="shared" ca="1" si="74"/>
        <v>Miami (FL)</v>
      </c>
    </row>
    <row r="276" spans="1:33" x14ac:dyDescent="0.25">
      <c r="A276" t="s">
        <v>3147</v>
      </c>
      <c r="B276" s="9">
        <f t="shared" ca="1" si="60"/>
        <v>-6.8547585</v>
      </c>
      <c r="C276" s="2">
        <v>-6.8547585</v>
      </c>
      <c r="D276">
        <f t="shared" si="61"/>
        <v>270</v>
      </c>
      <c r="E276" s="9">
        <f t="shared" si="62"/>
        <v>9</v>
      </c>
      <c r="F276" s="9">
        <f t="shared" ca="1" si="63"/>
        <v>9</v>
      </c>
      <c r="G276" s="9">
        <f t="shared" si="64"/>
        <v>28</v>
      </c>
      <c r="H276" s="9">
        <f t="shared" si="65"/>
        <v>0.32142857142857145</v>
      </c>
      <c r="I276" s="9">
        <f t="shared" ca="1" si="66"/>
        <v>0.32142857142857145</v>
      </c>
      <c r="J276" s="9">
        <f t="shared" ca="1" si="67"/>
        <v>0</v>
      </c>
      <c r="O276" t="s">
        <v>3147</v>
      </c>
      <c r="P276" s="6">
        <v>41960</v>
      </c>
      <c r="Q276" t="s">
        <v>3073</v>
      </c>
      <c r="R276" t="s">
        <v>3718</v>
      </c>
      <c r="S276" t="s">
        <v>3721</v>
      </c>
      <c r="T276">
        <v>74</v>
      </c>
      <c r="U276">
        <v>49</v>
      </c>
      <c r="W276" t="s">
        <v>7</v>
      </c>
      <c r="X276">
        <v>1</v>
      </c>
      <c r="Y276">
        <f t="shared" si="68"/>
        <v>25</v>
      </c>
      <c r="Z276">
        <f t="shared" ca="1" si="69"/>
        <v>25.000000500000002</v>
      </c>
      <c r="AA276">
        <f t="shared" ca="1" si="70"/>
        <v>-5.0000000229033503E-7</v>
      </c>
      <c r="AB276">
        <f t="shared" ca="1" si="71"/>
        <v>5.0000000229033503E-7</v>
      </c>
      <c r="AC276" s="2">
        <v>0</v>
      </c>
      <c r="AD276" s="7">
        <f>VLOOKUP(P276,Weights!$A:$B,2,0)*AC276</f>
        <v>0</v>
      </c>
      <c r="AE276">
        <f t="shared" ca="1" si="72"/>
        <v>2.5000000229033503E-13</v>
      </c>
      <c r="AF276" t="str">
        <f t="shared" si="73"/>
        <v>Florida Atlantic</v>
      </c>
      <c r="AG276" t="str">
        <f t="shared" ca="1" si="74"/>
        <v>Florida Atlantic</v>
      </c>
    </row>
    <row r="277" spans="1:33" x14ac:dyDescent="0.25">
      <c r="A277" t="s">
        <v>3145</v>
      </c>
      <c r="B277" s="9">
        <f t="shared" ca="1" si="60"/>
        <v>-6.9130918333333335</v>
      </c>
      <c r="C277" s="2">
        <v>-6.9797585</v>
      </c>
      <c r="D277">
        <f t="shared" si="61"/>
        <v>277</v>
      </c>
      <c r="E277" s="9">
        <f t="shared" si="62"/>
        <v>7</v>
      </c>
      <c r="F277" s="9">
        <f t="shared" ca="1" si="63"/>
        <v>5</v>
      </c>
      <c r="G277" s="9">
        <f t="shared" si="64"/>
        <v>30</v>
      </c>
      <c r="H277" s="9">
        <f t="shared" si="65"/>
        <v>0.23333333333333334</v>
      </c>
      <c r="I277" s="9">
        <f t="shared" ca="1" si="66"/>
        <v>0.16666666666666666</v>
      </c>
      <c r="J277" s="9">
        <f t="shared" ca="1" si="67"/>
        <v>6.666666666666668E-2</v>
      </c>
      <c r="O277" t="s">
        <v>3221</v>
      </c>
      <c r="P277" s="6">
        <v>41960</v>
      </c>
      <c r="Q277" t="s">
        <v>3073</v>
      </c>
      <c r="R277" t="s">
        <v>3133</v>
      </c>
      <c r="S277" t="s">
        <v>3721</v>
      </c>
      <c r="T277">
        <v>81</v>
      </c>
      <c r="U277">
        <v>75</v>
      </c>
      <c r="V277" t="s">
        <v>3722</v>
      </c>
      <c r="W277" t="s">
        <v>188</v>
      </c>
      <c r="X277">
        <v>1</v>
      </c>
      <c r="Y277">
        <f t="shared" si="68"/>
        <v>6</v>
      </c>
      <c r="Z277">
        <f t="shared" ca="1" si="69"/>
        <v>-3.625</v>
      </c>
      <c r="AA277">
        <f t="shared" ca="1" si="70"/>
        <v>9.625</v>
      </c>
      <c r="AB277">
        <f t="shared" ca="1" si="71"/>
        <v>-9.625</v>
      </c>
      <c r="AC277" s="2">
        <v>9.625</v>
      </c>
      <c r="AD277" s="7">
        <f>VLOOKUP(P277,Weights!$A:$B,2,0)*AC277</f>
        <v>9.625</v>
      </c>
      <c r="AE277">
        <f t="shared" ca="1" si="72"/>
        <v>92.640625</v>
      </c>
      <c r="AF277" t="str">
        <f t="shared" si="73"/>
        <v>Florida Gulf Coast</v>
      </c>
      <c r="AG277" t="str">
        <f t="shared" ca="1" si="74"/>
        <v>UC Santa Barbara</v>
      </c>
    </row>
    <row r="278" spans="1:33" x14ac:dyDescent="0.25">
      <c r="A278" t="s">
        <v>3342</v>
      </c>
      <c r="B278" s="9">
        <f t="shared" ca="1" si="60"/>
        <v>-6.9172585</v>
      </c>
      <c r="C278" s="2">
        <v>-6.8547585</v>
      </c>
      <c r="D278">
        <f t="shared" si="61"/>
        <v>270</v>
      </c>
      <c r="E278" s="9">
        <f t="shared" si="62"/>
        <v>14</v>
      </c>
      <c r="F278" s="9">
        <f t="shared" ca="1" si="63"/>
        <v>16</v>
      </c>
      <c r="G278" s="9">
        <f t="shared" si="64"/>
        <v>30</v>
      </c>
      <c r="H278" s="9">
        <f t="shared" si="65"/>
        <v>0.46666666666666667</v>
      </c>
      <c r="I278" s="9">
        <f t="shared" ca="1" si="66"/>
        <v>0.5</v>
      </c>
      <c r="J278" s="9">
        <f t="shared" ca="1" si="67"/>
        <v>-6.25E-2</v>
      </c>
      <c r="O278" t="s">
        <v>3329</v>
      </c>
      <c r="P278" s="6">
        <v>41960</v>
      </c>
      <c r="Q278" t="s">
        <v>3073</v>
      </c>
      <c r="R278" t="s">
        <v>3718</v>
      </c>
      <c r="S278" t="s">
        <v>3721</v>
      </c>
      <c r="T278">
        <v>93</v>
      </c>
      <c r="U278">
        <v>55</v>
      </c>
      <c r="W278" t="s">
        <v>7</v>
      </c>
      <c r="X278">
        <v>1</v>
      </c>
      <c r="Y278">
        <f t="shared" si="68"/>
        <v>38</v>
      </c>
      <c r="Z278">
        <f t="shared" ca="1" si="69"/>
        <v>28.500000500000002</v>
      </c>
      <c r="AA278">
        <f t="shared" ca="1" si="70"/>
        <v>9.4999994999999977</v>
      </c>
      <c r="AB278">
        <f t="shared" ca="1" si="71"/>
        <v>-9.4999994999999977</v>
      </c>
      <c r="AC278" s="2">
        <v>9.5</v>
      </c>
      <c r="AD278" s="7">
        <f>VLOOKUP(P278,Weights!$A:$B,2,0)*AC278</f>
        <v>9.5</v>
      </c>
      <c r="AE278">
        <f t="shared" ca="1" si="72"/>
        <v>90.249990500000209</v>
      </c>
      <c r="AF278" t="str">
        <f t="shared" si="73"/>
        <v>Fresno St</v>
      </c>
      <c r="AG278" t="str">
        <f t="shared" ca="1" si="74"/>
        <v>Fresno St</v>
      </c>
    </row>
    <row r="279" spans="1:33" x14ac:dyDescent="0.25">
      <c r="A279" t="s">
        <v>3240</v>
      </c>
      <c r="B279" s="9">
        <f t="shared" ca="1" si="60"/>
        <v>-7.012016564516129</v>
      </c>
      <c r="C279" s="2">
        <v>-6.9797585</v>
      </c>
      <c r="D279">
        <f t="shared" si="61"/>
        <v>277</v>
      </c>
      <c r="E279" s="9">
        <f t="shared" si="62"/>
        <v>13</v>
      </c>
      <c r="F279" s="9">
        <f t="shared" ca="1" si="63"/>
        <v>14</v>
      </c>
      <c r="G279" s="9">
        <f t="shared" si="64"/>
        <v>32</v>
      </c>
      <c r="H279" s="9">
        <f t="shared" si="65"/>
        <v>0.40625</v>
      </c>
      <c r="I279" s="9">
        <f t="shared" ca="1" si="66"/>
        <v>0.45161290322580644</v>
      </c>
      <c r="J279" s="9">
        <f t="shared" ca="1" si="67"/>
        <v>-3.2258064516129004E-2</v>
      </c>
      <c r="O279" t="s">
        <v>3707</v>
      </c>
      <c r="P279" s="6">
        <v>41960</v>
      </c>
      <c r="Q279" t="s">
        <v>3073</v>
      </c>
      <c r="R279" t="s">
        <v>3149</v>
      </c>
      <c r="S279" t="s">
        <v>3721</v>
      </c>
      <c r="T279">
        <v>72</v>
      </c>
      <c r="U279">
        <v>56</v>
      </c>
      <c r="W279" t="s">
        <v>188</v>
      </c>
      <c r="X279">
        <v>1</v>
      </c>
      <c r="Y279">
        <f t="shared" si="68"/>
        <v>16</v>
      </c>
      <c r="Z279">
        <f t="shared" ca="1" si="69"/>
        <v>15.249999499999999</v>
      </c>
      <c r="AA279">
        <f t="shared" ca="1" si="70"/>
        <v>0.75000050000000051</v>
      </c>
      <c r="AB279">
        <f t="shared" ca="1" si="71"/>
        <v>-0.75000050000000051</v>
      </c>
      <c r="AC279" s="2">
        <v>0.75</v>
      </c>
      <c r="AD279" s="7">
        <f>VLOOKUP(P279,Weights!$A:$B,2,0)*AC279</f>
        <v>0.75</v>
      </c>
      <c r="AE279">
        <f t="shared" ca="1" si="72"/>
        <v>0.56250075000025079</v>
      </c>
      <c r="AF279" t="str">
        <f t="shared" si="73"/>
        <v>Gonzaga</v>
      </c>
      <c r="AG279" t="str">
        <f t="shared" ca="1" si="74"/>
        <v>Gonzaga</v>
      </c>
    </row>
    <row r="280" spans="1:33" x14ac:dyDescent="0.25">
      <c r="A280" t="s">
        <v>3259</v>
      </c>
      <c r="B280" s="9">
        <f t="shared" ca="1" si="60"/>
        <v>-7.0445733148148149</v>
      </c>
      <c r="C280" s="2">
        <v>-7.2297585</v>
      </c>
      <c r="D280">
        <f t="shared" si="61"/>
        <v>280</v>
      </c>
      <c r="E280" s="9">
        <f t="shared" si="62"/>
        <v>9</v>
      </c>
      <c r="F280" s="9">
        <f t="shared" ca="1" si="63"/>
        <v>4</v>
      </c>
      <c r="G280" s="9">
        <f t="shared" si="64"/>
        <v>27</v>
      </c>
      <c r="H280" s="9">
        <f t="shared" si="65"/>
        <v>0.33333333333333331</v>
      </c>
      <c r="I280" s="9">
        <f t="shared" ca="1" si="66"/>
        <v>0.14814814814814814</v>
      </c>
      <c r="J280" s="9">
        <f t="shared" ca="1" si="67"/>
        <v>0.18518518518518517</v>
      </c>
      <c r="O280" t="s">
        <v>3275</v>
      </c>
      <c r="P280" s="6">
        <v>41960</v>
      </c>
      <c r="Q280" t="s">
        <v>3073</v>
      </c>
      <c r="R280" t="s">
        <v>3266</v>
      </c>
      <c r="S280" t="s">
        <v>3721</v>
      </c>
      <c r="T280">
        <v>61</v>
      </c>
      <c r="U280">
        <v>45</v>
      </c>
      <c r="W280" t="s">
        <v>7</v>
      </c>
      <c r="X280">
        <v>1</v>
      </c>
      <c r="Y280">
        <f t="shared" si="68"/>
        <v>16</v>
      </c>
      <c r="Z280">
        <f t="shared" ca="1" si="69"/>
        <v>7.0000004999999987</v>
      </c>
      <c r="AA280">
        <f t="shared" ca="1" si="70"/>
        <v>8.9999995000000013</v>
      </c>
      <c r="AB280">
        <f t="shared" ca="1" si="71"/>
        <v>-8.9999995000000013</v>
      </c>
      <c r="AC280" s="2">
        <v>9</v>
      </c>
      <c r="AD280" s="7">
        <f>VLOOKUP(P280,Weights!$A:$B,2,0)*AC280</f>
        <v>9</v>
      </c>
      <c r="AE280">
        <f t="shared" ca="1" si="72"/>
        <v>80.999991000000279</v>
      </c>
      <c r="AF280" t="str">
        <f t="shared" si="73"/>
        <v>Grand Canyon</v>
      </c>
      <c r="AG280" t="str">
        <f t="shared" ca="1" si="74"/>
        <v>Grand Canyon</v>
      </c>
    </row>
    <row r="281" spans="1:33" x14ac:dyDescent="0.25">
      <c r="A281" t="s">
        <v>3362</v>
      </c>
      <c r="B281" s="9">
        <f t="shared" ca="1" si="60"/>
        <v>-7.0702757413793105</v>
      </c>
      <c r="C281" s="2">
        <v>-7.1047585</v>
      </c>
      <c r="D281">
        <f t="shared" si="61"/>
        <v>279</v>
      </c>
      <c r="E281" s="9">
        <f t="shared" si="62"/>
        <v>14</v>
      </c>
      <c r="F281" s="9">
        <f t="shared" ca="1" si="63"/>
        <v>14</v>
      </c>
      <c r="G281" s="9">
        <f t="shared" si="64"/>
        <v>28</v>
      </c>
      <c r="H281" s="9">
        <f t="shared" si="65"/>
        <v>0.5</v>
      </c>
      <c r="I281" s="9">
        <f t="shared" ca="1" si="66"/>
        <v>0.48275862068965519</v>
      </c>
      <c r="J281" s="9">
        <f t="shared" ca="1" si="67"/>
        <v>3.4482758620689669E-2</v>
      </c>
      <c r="O281" t="s">
        <v>3404</v>
      </c>
      <c r="P281" s="6">
        <v>41960</v>
      </c>
      <c r="Q281" t="s">
        <v>3073</v>
      </c>
      <c r="R281" t="s">
        <v>3718</v>
      </c>
      <c r="S281" t="s">
        <v>3721</v>
      </c>
      <c r="T281">
        <v>89</v>
      </c>
      <c r="U281">
        <v>53</v>
      </c>
      <c r="W281" t="s">
        <v>7</v>
      </c>
      <c r="X281">
        <v>1</v>
      </c>
      <c r="Y281">
        <f t="shared" si="68"/>
        <v>36</v>
      </c>
      <c r="Z281">
        <f t="shared" ca="1" si="69"/>
        <v>21.75</v>
      </c>
      <c r="AA281">
        <f t="shared" ca="1" si="70"/>
        <v>14.25</v>
      </c>
      <c r="AB281">
        <f t="shared" ca="1" si="71"/>
        <v>-14.25</v>
      </c>
      <c r="AC281" s="2">
        <v>14.25</v>
      </c>
      <c r="AD281" s="7">
        <f>VLOOKUP(P281,Weights!$A:$B,2,0)*AC281</f>
        <v>14.25</v>
      </c>
      <c r="AE281">
        <f t="shared" ca="1" si="72"/>
        <v>203.0625</v>
      </c>
      <c r="AF281" t="str">
        <f t="shared" si="73"/>
        <v>Houston Baptist</v>
      </c>
      <c r="AG281" t="str">
        <f t="shared" ca="1" si="74"/>
        <v>Houston Baptist</v>
      </c>
    </row>
    <row r="282" spans="1:33" x14ac:dyDescent="0.25">
      <c r="A282" t="s">
        <v>3356</v>
      </c>
      <c r="B282" s="9">
        <f t="shared" ca="1" si="60"/>
        <v>-7.2591702647058822</v>
      </c>
      <c r="C282" s="2">
        <v>-7.2297585</v>
      </c>
      <c r="D282">
        <f t="shared" si="61"/>
        <v>280</v>
      </c>
      <c r="E282" s="9">
        <f t="shared" si="62"/>
        <v>18</v>
      </c>
      <c r="F282" s="9">
        <f t="shared" ca="1" si="63"/>
        <v>19</v>
      </c>
      <c r="G282" s="9">
        <f t="shared" si="64"/>
        <v>34</v>
      </c>
      <c r="H282" s="9">
        <f t="shared" si="65"/>
        <v>0.52941176470588236</v>
      </c>
      <c r="I282" s="9">
        <f t="shared" ca="1" si="66"/>
        <v>0.55882352941176472</v>
      </c>
      <c r="J282" s="9">
        <f t="shared" ca="1" si="67"/>
        <v>-2.9411764705882359E-2</v>
      </c>
      <c r="O282" t="s">
        <v>3237</v>
      </c>
      <c r="P282" s="6">
        <v>41960</v>
      </c>
      <c r="Q282" t="s">
        <v>3073</v>
      </c>
      <c r="R282" t="s">
        <v>3273</v>
      </c>
      <c r="S282" t="s">
        <v>3721</v>
      </c>
      <c r="T282">
        <v>82</v>
      </c>
      <c r="U282">
        <v>77</v>
      </c>
      <c r="W282" t="s">
        <v>188</v>
      </c>
      <c r="X282">
        <v>1</v>
      </c>
      <c r="Y282">
        <f t="shared" si="68"/>
        <v>5</v>
      </c>
      <c r="Z282">
        <f t="shared" ca="1" si="69"/>
        <v>-5.375</v>
      </c>
      <c r="AA282">
        <f t="shared" ca="1" si="70"/>
        <v>10.375</v>
      </c>
      <c r="AB282">
        <f t="shared" ca="1" si="71"/>
        <v>-10.375</v>
      </c>
      <c r="AC282" s="2">
        <v>10.375</v>
      </c>
      <c r="AD282" s="7">
        <f>VLOOKUP(P282,Weights!$A:$B,2,0)*AC282</f>
        <v>10.375</v>
      </c>
      <c r="AE282">
        <f t="shared" ca="1" si="72"/>
        <v>107.640625</v>
      </c>
      <c r="AF282" t="str">
        <f t="shared" si="73"/>
        <v>Idaho</v>
      </c>
      <c r="AG282" t="str">
        <f t="shared" ca="1" si="74"/>
        <v>South Dakota St</v>
      </c>
    </row>
    <row r="283" spans="1:33" x14ac:dyDescent="0.25">
      <c r="A283" t="s">
        <v>3256</v>
      </c>
      <c r="B283" s="9">
        <f t="shared" ca="1" si="60"/>
        <v>-7.4047584999999998</v>
      </c>
      <c r="C283" s="2">
        <v>-7.6047585</v>
      </c>
      <c r="D283">
        <f t="shared" si="61"/>
        <v>282</v>
      </c>
      <c r="E283" s="9">
        <f t="shared" si="62"/>
        <v>13</v>
      </c>
      <c r="F283" s="9">
        <f t="shared" ca="1" si="63"/>
        <v>7</v>
      </c>
      <c r="G283" s="9">
        <f t="shared" si="64"/>
        <v>30</v>
      </c>
      <c r="H283" s="9">
        <f t="shared" si="65"/>
        <v>0.43333333333333335</v>
      </c>
      <c r="I283" s="9">
        <f t="shared" ca="1" si="66"/>
        <v>0.23333333333333334</v>
      </c>
      <c r="J283" s="9">
        <f t="shared" ca="1" si="67"/>
        <v>0.2</v>
      </c>
      <c r="O283" t="s">
        <v>3152</v>
      </c>
      <c r="P283" s="6">
        <v>41960</v>
      </c>
      <c r="Q283" t="s">
        <v>3073</v>
      </c>
      <c r="R283" t="s">
        <v>3409</v>
      </c>
      <c r="S283" t="s">
        <v>3721</v>
      </c>
      <c r="T283">
        <v>83</v>
      </c>
      <c r="U283">
        <v>64</v>
      </c>
      <c r="W283" t="s">
        <v>188</v>
      </c>
      <c r="X283">
        <v>1</v>
      </c>
      <c r="Y283">
        <f t="shared" si="68"/>
        <v>19</v>
      </c>
      <c r="Z283">
        <f t="shared" ca="1" si="69"/>
        <v>16.749999500000001</v>
      </c>
      <c r="AA283">
        <f t="shared" ca="1" si="70"/>
        <v>2.2500004999999987</v>
      </c>
      <c r="AB283">
        <f t="shared" ca="1" si="71"/>
        <v>-2.2500004999999987</v>
      </c>
      <c r="AC283" s="2">
        <v>2.25</v>
      </c>
      <c r="AD283" s="7">
        <f>VLOOKUP(P283,Weights!$A:$B,2,0)*AC283</f>
        <v>2.25</v>
      </c>
      <c r="AE283">
        <f t="shared" ca="1" si="72"/>
        <v>5.0625022500002439</v>
      </c>
      <c r="AF283" t="str">
        <f t="shared" si="73"/>
        <v>Indiana</v>
      </c>
      <c r="AG283" t="str">
        <f t="shared" ca="1" si="74"/>
        <v>Indiana</v>
      </c>
    </row>
    <row r="284" spans="1:33" x14ac:dyDescent="0.25">
      <c r="A284" t="s">
        <v>3261</v>
      </c>
      <c r="B284" s="9">
        <f t="shared" ca="1" si="60"/>
        <v>-7.5380918333333335</v>
      </c>
      <c r="C284" s="2">
        <v>-7.6047585</v>
      </c>
      <c r="D284">
        <f t="shared" si="61"/>
        <v>282</v>
      </c>
      <c r="E284" s="9">
        <f t="shared" si="62"/>
        <v>16</v>
      </c>
      <c r="F284" s="9">
        <f t="shared" ca="1" si="63"/>
        <v>14</v>
      </c>
      <c r="G284" s="9">
        <f t="shared" si="64"/>
        <v>30</v>
      </c>
      <c r="H284" s="9">
        <f t="shared" si="65"/>
        <v>0.53333333333333333</v>
      </c>
      <c r="I284" s="9">
        <f t="shared" ca="1" si="66"/>
        <v>0.46666666666666667</v>
      </c>
      <c r="J284" s="9">
        <f t="shared" ca="1" si="67"/>
        <v>6.6666666666666652E-2</v>
      </c>
      <c r="O284" t="s">
        <v>3127</v>
      </c>
      <c r="P284" s="6">
        <v>41960</v>
      </c>
      <c r="Q284" t="s">
        <v>3073</v>
      </c>
      <c r="R284" t="s">
        <v>3224</v>
      </c>
      <c r="S284" t="s">
        <v>3721</v>
      </c>
      <c r="T284">
        <v>87</v>
      </c>
      <c r="U284">
        <v>56</v>
      </c>
      <c r="W284" t="s">
        <v>188</v>
      </c>
      <c r="X284">
        <v>1</v>
      </c>
      <c r="Y284">
        <f t="shared" si="68"/>
        <v>31</v>
      </c>
      <c r="Z284">
        <f t="shared" ca="1" si="69"/>
        <v>18.249999519999999</v>
      </c>
      <c r="AA284">
        <f t="shared" ca="1" si="70"/>
        <v>12.750000480000001</v>
      </c>
      <c r="AB284">
        <f t="shared" ca="1" si="71"/>
        <v>-12.750000480000001</v>
      </c>
      <c r="AC284" s="2">
        <v>12.75</v>
      </c>
      <c r="AD284" s="7">
        <f>VLOOKUP(P284,Weights!$A:$B,2,0)*AC284</f>
        <v>12.75</v>
      </c>
      <c r="AE284">
        <f t="shared" ca="1" si="72"/>
        <v>162.56251224000025</v>
      </c>
      <c r="AF284" t="str">
        <f t="shared" si="73"/>
        <v>Iowa</v>
      </c>
      <c r="AG284" t="str">
        <f t="shared" ca="1" si="74"/>
        <v>Iowa</v>
      </c>
    </row>
    <row r="285" spans="1:33" x14ac:dyDescent="0.25">
      <c r="A285" t="s">
        <v>3226</v>
      </c>
      <c r="B285" s="9">
        <f t="shared" ca="1" si="60"/>
        <v>-7.6047585</v>
      </c>
      <c r="C285" s="2">
        <v>-7.6047585</v>
      </c>
      <c r="D285">
        <f t="shared" si="61"/>
        <v>282</v>
      </c>
      <c r="E285" s="9">
        <f t="shared" si="62"/>
        <v>10</v>
      </c>
      <c r="F285" s="9">
        <f t="shared" ca="1" si="63"/>
        <v>10</v>
      </c>
      <c r="G285" s="9">
        <f t="shared" si="64"/>
        <v>30</v>
      </c>
      <c r="H285" s="9">
        <f t="shared" si="65"/>
        <v>0.33333333333333331</v>
      </c>
      <c r="I285" s="9">
        <f t="shared" ca="1" si="66"/>
        <v>0.34482758620689657</v>
      </c>
      <c r="J285" s="9">
        <f t="shared" ca="1" si="67"/>
        <v>0</v>
      </c>
      <c r="O285" t="s">
        <v>3714</v>
      </c>
      <c r="P285" s="6">
        <v>41960</v>
      </c>
      <c r="Q285" t="s">
        <v>3073</v>
      </c>
      <c r="R285" t="s">
        <v>3363</v>
      </c>
      <c r="S285" t="s">
        <v>3721</v>
      </c>
      <c r="T285">
        <v>81</v>
      </c>
      <c r="U285">
        <v>58</v>
      </c>
      <c r="W285" t="s">
        <v>188</v>
      </c>
      <c r="X285">
        <v>1</v>
      </c>
      <c r="Y285">
        <f t="shared" si="68"/>
        <v>23</v>
      </c>
      <c r="Z285">
        <f t="shared" ca="1" si="69"/>
        <v>15.249999499999998</v>
      </c>
      <c r="AA285">
        <f t="shared" ca="1" si="70"/>
        <v>7.7500005000000023</v>
      </c>
      <c r="AB285">
        <f t="shared" ca="1" si="71"/>
        <v>-7.7500005000000023</v>
      </c>
      <c r="AC285" s="2">
        <v>7.75</v>
      </c>
      <c r="AD285" s="7">
        <f>VLOOKUP(P285,Weights!$A:$B,2,0)*AC285</f>
        <v>7.75</v>
      </c>
      <c r="AE285">
        <f t="shared" ca="1" si="72"/>
        <v>60.062507750000286</v>
      </c>
      <c r="AF285" t="str">
        <f t="shared" si="73"/>
        <v>Iowa State</v>
      </c>
      <c r="AG285" t="str">
        <f t="shared" ca="1" si="74"/>
        <v>Iowa State</v>
      </c>
    </row>
    <row r="286" spans="1:33" x14ac:dyDescent="0.25">
      <c r="A286" t="s">
        <v>3349</v>
      </c>
      <c r="B286" s="9">
        <f t="shared" ca="1" si="60"/>
        <v>-7.6133791896551726</v>
      </c>
      <c r="C286" s="2">
        <v>-7.8547585</v>
      </c>
      <c r="D286">
        <f t="shared" si="61"/>
        <v>289</v>
      </c>
      <c r="E286" s="9">
        <f t="shared" si="62"/>
        <v>12</v>
      </c>
      <c r="F286" s="9">
        <f t="shared" ca="1" si="63"/>
        <v>5</v>
      </c>
      <c r="G286" s="9">
        <f t="shared" si="64"/>
        <v>28</v>
      </c>
      <c r="H286" s="9">
        <f t="shared" si="65"/>
        <v>0.42857142857142855</v>
      </c>
      <c r="I286" s="9">
        <f t="shared" ca="1" si="66"/>
        <v>0.17241379310344829</v>
      </c>
      <c r="J286" s="9">
        <f t="shared" ca="1" si="67"/>
        <v>0.24137931034482757</v>
      </c>
      <c r="O286" t="s">
        <v>3187</v>
      </c>
      <c r="P286" s="6">
        <v>41960</v>
      </c>
      <c r="Q286" t="s">
        <v>3073</v>
      </c>
      <c r="R286" t="s">
        <v>3311</v>
      </c>
      <c r="S286" t="s">
        <v>3721</v>
      </c>
      <c r="T286">
        <v>74</v>
      </c>
      <c r="U286">
        <v>71</v>
      </c>
      <c r="W286" t="s">
        <v>7</v>
      </c>
      <c r="X286">
        <v>1</v>
      </c>
      <c r="Y286">
        <f t="shared" si="68"/>
        <v>3</v>
      </c>
      <c r="Z286">
        <f t="shared" ca="1" si="69"/>
        <v>3</v>
      </c>
      <c r="AA286">
        <f t="shared" ca="1" si="70"/>
        <v>0</v>
      </c>
      <c r="AB286">
        <f t="shared" ca="1" si="71"/>
        <v>0</v>
      </c>
      <c r="AC286" s="2">
        <v>0</v>
      </c>
      <c r="AD286" s="7">
        <f>VLOOKUP(P286,Weights!$A:$B,2,0)*AC286</f>
        <v>0</v>
      </c>
      <c r="AE286">
        <f t="shared" ca="1" si="72"/>
        <v>0</v>
      </c>
      <c r="AF286" t="str">
        <f t="shared" si="73"/>
        <v>James Madison</v>
      </c>
      <c r="AG286" t="str">
        <f t="shared" ca="1" si="74"/>
        <v>James Madison</v>
      </c>
    </row>
    <row r="287" spans="1:33" x14ac:dyDescent="0.25">
      <c r="A287" t="s">
        <v>3332</v>
      </c>
      <c r="B287" s="9">
        <f t="shared" ca="1" si="60"/>
        <v>-7.665242370967742</v>
      </c>
      <c r="C287" s="2">
        <v>-7.7297585</v>
      </c>
      <c r="D287">
        <f t="shared" si="61"/>
        <v>285</v>
      </c>
      <c r="E287" s="9">
        <f t="shared" si="62"/>
        <v>9</v>
      </c>
      <c r="F287" s="9">
        <f t="shared" ca="1" si="63"/>
        <v>7</v>
      </c>
      <c r="G287" s="9">
        <f t="shared" si="64"/>
        <v>29</v>
      </c>
      <c r="H287" s="9">
        <f t="shared" si="65"/>
        <v>0.31034482758620691</v>
      </c>
      <c r="I287" s="9">
        <f t="shared" ca="1" si="66"/>
        <v>0.22580645161290322</v>
      </c>
      <c r="J287" s="9">
        <f t="shared" ca="1" si="67"/>
        <v>6.451612903225809E-2</v>
      </c>
      <c r="O287" t="s">
        <v>3245</v>
      </c>
      <c r="P287" s="6">
        <v>41960</v>
      </c>
      <c r="Q287" t="s">
        <v>3073</v>
      </c>
      <c r="R287" t="s">
        <v>3240</v>
      </c>
      <c r="S287" t="s">
        <v>3721</v>
      </c>
      <c r="T287">
        <v>83</v>
      </c>
      <c r="U287">
        <v>73</v>
      </c>
      <c r="W287" t="s">
        <v>188</v>
      </c>
      <c r="X287">
        <v>1</v>
      </c>
      <c r="Y287">
        <f t="shared" si="68"/>
        <v>10</v>
      </c>
      <c r="Z287">
        <f t="shared" ca="1" si="69"/>
        <v>19</v>
      </c>
      <c r="AA287">
        <f t="shared" ca="1" si="70"/>
        <v>-9</v>
      </c>
      <c r="AB287">
        <f t="shared" ca="1" si="71"/>
        <v>9</v>
      </c>
      <c r="AC287" s="2">
        <v>9</v>
      </c>
      <c r="AD287" s="7">
        <f>VLOOKUP(P287,Weights!$A:$B,2,0)*AC287</f>
        <v>9</v>
      </c>
      <c r="AE287">
        <f t="shared" ca="1" si="72"/>
        <v>81</v>
      </c>
      <c r="AF287" t="str">
        <f t="shared" si="73"/>
        <v>Kansas St</v>
      </c>
      <c r="AG287" t="str">
        <f t="shared" ca="1" si="74"/>
        <v>Kansas St</v>
      </c>
    </row>
    <row r="288" spans="1:33" x14ac:dyDescent="0.25">
      <c r="A288" t="s">
        <v>3360</v>
      </c>
      <c r="B288" s="9">
        <f t="shared" ca="1" si="60"/>
        <v>-7.6672585</v>
      </c>
      <c r="C288" s="2">
        <v>-7.8547585</v>
      </c>
      <c r="D288">
        <f t="shared" si="61"/>
        <v>289</v>
      </c>
      <c r="E288" s="9">
        <f t="shared" si="62"/>
        <v>11</v>
      </c>
      <c r="F288" s="9">
        <f t="shared" ca="1" si="63"/>
        <v>5</v>
      </c>
      <c r="G288" s="9">
        <f t="shared" si="64"/>
        <v>32</v>
      </c>
      <c r="H288" s="9">
        <f t="shared" si="65"/>
        <v>0.34375</v>
      </c>
      <c r="I288" s="9">
        <f t="shared" ca="1" si="66"/>
        <v>0.15625</v>
      </c>
      <c r="J288" s="9">
        <f t="shared" ca="1" si="67"/>
        <v>0.1875</v>
      </c>
      <c r="O288" t="s">
        <v>3307</v>
      </c>
      <c r="P288" s="6">
        <v>41960</v>
      </c>
      <c r="Q288" t="s">
        <v>3073</v>
      </c>
      <c r="R288" t="s">
        <v>3157</v>
      </c>
      <c r="S288" t="s">
        <v>3721</v>
      </c>
      <c r="T288">
        <v>61</v>
      </c>
      <c r="U288">
        <v>55</v>
      </c>
      <c r="W288" t="s">
        <v>188</v>
      </c>
      <c r="X288">
        <v>1</v>
      </c>
      <c r="Y288">
        <f t="shared" si="68"/>
        <v>6</v>
      </c>
      <c r="Z288">
        <f t="shared" ca="1" si="69"/>
        <v>-4.8750004999999996</v>
      </c>
      <c r="AA288">
        <f t="shared" ca="1" si="70"/>
        <v>10.875000499999999</v>
      </c>
      <c r="AB288">
        <f t="shared" ca="1" si="71"/>
        <v>-10.875000499999999</v>
      </c>
      <c r="AC288" s="2">
        <v>10.875</v>
      </c>
      <c r="AD288" s="7">
        <f>VLOOKUP(P288,Weights!$A:$B,2,0)*AC288</f>
        <v>10.875</v>
      </c>
      <c r="AE288">
        <f t="shared" ca="1" si="72"/>
        <v>118.26563587500023</v>
      </c>
      <c r="AF288" t="str">
        <f t="shared" si="73"/>
        <v>Liberty</v>
      </c>
      <c r="AG288" t="str">
        <f t="shared" ca="1" si="74"/>
        <v>Delaware</v>
      </c>
    </row>
    <row r="289" spans="1:33" x14ac:dyDescent="0.25">
      <c r="A289" t="s">
        <v>3402</v>
      </c>
      <c r="B289" s="9">
        <f t="shared" ca="1" si="60"/>
        <v>-7.6940442142857144</v>
      </c>
      <c r="C289" s="2">
        <v>-7.7297585</v>
      </c>
      <c r="D289">
        <f t="shared" si="61"/>
        <v>285</v>
      </c>
      <c r="E289" s="9">
        <f t="shared" si="62"/>
        <v>9</v>
      </c>
      <c r="F289" s="9">
        <f t="shared" ca="1" si="63"/>
        <v>8</v>
      </c>
      <c r="G289" s="9">
        <f t="shared" si="64"/>
        <v>28</v>
      </c>
      <c r="H289" s="9">
        <f t="shared" si="65"/>
        <v>0.32142857142857145</v>
      </c>
      <c r="I289" s="9">
        <f t="shared" ca="1" si="66"/>
        <v>0.2857142857142857</v>
      </c>
      <c r="J289" s="9">
        <f t="shared" ca="1" si="67"/>
        <v>3.5714285714285754E-2</v>
      </c>
      <c r="O289" t="s">
        <v>3215</v>
      </c>
      <c r="P289" s="6">
        <v>41960</v>
      </c>
      <c r="Q289" t="s">
        <v>3073</v>
      </c>
      <c r="R289" t="s">
        <v>3230</v>
      </c>
      <c r="S289" t="s">
        <v>3720</v>
      </c>
      <c r="T289">
        <v>87</v>
      </c>
      <c r="U289">
        <v>62</v>
      </c>
      <c r="W289" t="s">
        <v>7</v>
      </c>
      <c r="X289">
        <v>1</v>
      </c>
      <c r="Y289">
        <f t="shared" si="68"/>
        <v>-25</v>
      </c>
      <c r="Z289">
        <f t="shared" ca="1" si="69"/>
        <v>-6.0000004799999997</v>
      </c>
      <c r="AA289">
        <f t="shared" ca="1" si="70"/>
        <v>-18.999999519999999</v>
      </c>
      <c r="AB289">
        <f t="shared" ca="1" si="71"/>
        <v>18.999999519999999</v>
      </c>
      <c r="AC289" s="2">
        <v>19</v>
      </c>
      <c r="AD289" s="7">
        <f>VLOOKUP(P289,Weights!$A:$B,2,0)*AC289</f>
        <v>19</v>
      </c>
      <c r="AE289">
        <f t="shared" ca="1" si="72"/>
        <v>360.9999817600002</v>
      </c>
      <c r="AF289" t="str">
        <f t="shared" si="73"/>
        <v>Belmont</v>
      </c>
      <c r="AG289" t="str">
        <f t="shared" ca="1" si="74"/>
        <v>Belmont</v>
      </c>
    </row>
    <row r="290" spans="1:33" x14ac:dyDescent="0.25">
      <c r="A290" t="s">
        <v>3278</v>
      </c>
      <c r="B290" s="9">
        <f t="shared" ca="1" si="60"/>
        <v>-7.798724017241379</v>
      </c>
      <c r="C290" s="2">
        <v>-7.7297585</v>
      </c>
      <c r="D290">
        <f t="shared" si="61"/>
        <v>285</v>
      </c>
      <c r="E290" s="9">
        <f t="shared" si="62"/>
        <v>8</v>
      </c>
      <c r="F290" s="9">
        <f t="shared" ca="1" si="63"/>
        <v>10</v>
      </c>
      <c r="G290" s="9">
        <f t="shared" si="64"/>
        <v>29</v>
      </c>
      <c r="H290" s="9">
        <f t="shared" si="65"/>
        <v>0.27586206896551724</v>
      </c>
      <c r="I290" s="9">
        <f t="shared" ca="1" si="66"/>
        <v>0.34482758620689657</v>
      </c>
      <c r="J290" s="9">
        <f t="shared" ca="1" si="67"/>
        <v>-6.8965517241379337E-2</v>
      </c>
      <c r="O290" t="s">
        <v>3711</v>
      </c>
      <c r="P290" s="6">
        <v>41960</v>
      </c>
      <c r="Q290" t="s">
        <v>3073</v>
      </c>
      <c r="R290" t="s">
        <v>3320</v>
      </c>
      <c r="S290" t="s">
        <v>3721</v>
      </c>
      <c r="T290">
        <v>88</v>
      </c>
      <c r="U290">
        <v>39</v>
      </c>
      <c r="W290" t="s">
        <v>188</v>
      </c>
      <c r="X290">
        <v>1</v>
      </c>
      <c r="Y290">
        <f t="shared" si="68"/>
        <v>49</v>
      </c>
      <c r="Z290">
        <f t="shared" ca="1" si="69"/>
        <v>28.625</v>
      </c>
      <c r="AA290">
        <f t="shared" ca="1" si="70"/>
        <v>20.375</v>
      </c>
      <c r="AB290">
        <f t="shared" ca="1" si="71"/>
        <v>-20.375</v>
      </c>
      <c r="AC290" s="2">
        <v>20.375</v>
      </c>
      <c r="AD290" s="7">
        <f>VLOOKUP(P290,Weights!$A:$B,2,0)*AC290</f>
        <v>20.375</v>
      </c>
      <c r="AE290">
        <f t="shared" ca="1" si="72"/>
        <v>415.140625</v>
      </c>
      <c r="AF290" t="str">
        <f t="shared" si="73"/>
        <v>Louisville</v>
      </c>
      <c r="AG290" t="str">
        <f t="shared" ca="1" si="74"/>
        <v>Louisville</v>
      </c>
    </row>
    <row r="291" spans="1:33" x14ac:dyDescent="0.25">
      <c r="A291" t="s">
        <v>3401</v>
      </c>
      <c r="B291" s="9">
        <f t="shared" ca="1" si="60"/>
        <v>-7.8011870714285712</v>
      </c>
      <c r="C291" s="2">
        <v>-7.7297585</v>
      </c>
      <c r="D291">
        <f t="shared" si="61"/>
        <v>285</v>
      </c>
      <c r="E291" s="9">
        <f t="shared" si="62"/>
        <v>18</v>
      </c>
      <c r="F291" s="9">
        <f t="shared" ca="1" si="63"/>
        <v>20</v>
      </c>
      <c r="G291" s="9">
        <f t="shared" si="64"/>
        <v>27</v>
      </c>
      <c r="H291" s="9">
        <f t="shared" si="65"/>
        <v>0.66666666666666663</v>
      </c>
      <c r="I291" s="9">
        <f t="shared" ca="1" si="66"/>
        <v>0.7142857142857143</v>
      </c>
      <c r="J291" s="9">
        <f t="shared" ca="1" si="67"/>
        <v>-7.1428571428571397E-2</v>
      </c>
      <c r="O291" t="s">
        <v>3158</v>
      </c>
      <c r="P291" s="6">
        <v>41960</v>
      </c>
      <c r="Q291" t="s">
        <v>3073</v>
      </c>
      <c r="R291" t="s">
        <v>3718</v>
      </c>
      <c r="S291" t="s">
        <v>3721</v>
      </c>
      <c r="T291">
        <v>78</v>
      </c>
      <c r="U291">
        <v>68</v>
      </c>
      <c r="W291" t="s">
        <v>188</v>
      </c>
      <c r="X291">
        <v>1</v>
      </c>
      <c r="Y291">
        <f t="shared" si="68"/>
        <v>10</v>
      </c>
      <c r="Z291">
        <f t="shared" ca="1" si="69"/>
        <v>34.000000499999999</v>
      </c>
      <c r="AA291">
        <f t="shared" ca="1" si="70"/>
        <v>-24.000000499999999</v>
      </c>
      <c r="AB291">
        <f t="shared" ca="1" si="71"/>
        <v>24.000000499999999</v>
      </c>
      <c r="AC291" s="2">
        <v>24</v>
      </c>
      <c r="AD291" s="7">
        <f>VLOOKUP(P291,Weights!$A:$B,2,0)*AC291</f>
        <v>24</v>
      </c>
      <c r="AE291">
        <f t="shared" ca="1" si="72"/>
        <v>576.00002400000017</v>
      </c>
      <c r="AF291" t="str">
        <f t="shared" si="73"/>
        <v>Loyola (Chi)</v>
      </c>
      <c r="AG291" t="str">
        <f t="shared" ca="1" si="74"/>
        <v>Loyola (Chi)</v>
      </c>
    </row>
    <row r="292" spans="1:33" x14ac:dyDescent="0.25">
      <c r="A292" t="s">
        <v>3123</v>
      </c>
      <c r="B292" s="9">
        <f t="shared" ca="1" si="60"/>
        <v>-7.9047585000000007</v>
      </c>
      <c r="C292" s="2">
        <v>-8.1047585000000009</v>
      </c>
      <c r="D292">
        <f t="shared" si="61"/>
        <v>292</v>
      </c>
      <c r="E292" s="9">
        <f t="shared" si="62"/>
        <v>10</v>
      </c>
      <c r="F292" s="9">
        <f t="shared" ca="1" si="63"/>
        <v>5</v>
      </c>
      <c r="G292" s="9">
        <f t="shared" si="64"/>
        <v>29</v>
      </c>
      <c r="H292" s="9">
        <f t="shared" si="65"/>
        <v>0.34482758620689657</v>
      </c>
      <c r="I292" s="9">
        <f t="shared" ca="1" si="66"/>
        <v>0.16666666666666666</v>
      </c>
      <c r="J292" s="9">
        <f t="shared" ca="1" si="67"/>
        <v>0.19999999999999998</v>
      </c>
      <c r="O292" t="s">
        <v>3177</v>
      </c>
      <c r="P292" s="6">
        <v>41960</v>
      </c>
      <c r="Q292" t="s">
        <v>3073</v>
      </c>
      <c r="R292" t="s">
        <v>3128</v>
      </c>
      <c r="S292" t="s">
        <v>3721</v>
      </c>
      <c r="T292">
        <v>93</v>
      </c>
      <c r="U292">
        <v>57</v>
      </c>
      <c r="W292" t="s">
        <v>188</v>
      </c>
      <c r="X292">
        <v>1</v>
      </c>
      <c r="Y292">
        <f t="shared" si="68"/>
        <v>36</v>
      </c>
      <c r="Z292">
        <f t="shared" ca="1" si="69"/>
        <v>29.5</v>
      </c>
      <c r="AA292">
        <f t="shared" ca="1" si="70"/>
        <v>6.5</v>
      </c>
      <c r="AB292">
        <f t="shared" ca="1" si="71"/>
        <v>-6.5</v>
      </c>
      <c r="AC292" s="2">
        <v>6.5</v>
      </c>
      <c r="AD292" s="7">
        <f>VLOOKUP(P292,Weights!$A:$B,2,0)*AC292</f>
        <v>6.5</v>
      </c>
      <c r="AE292">
        <f t="shared" ca="1" si="72"/>
        <v>42.25</v>
      </c>
      <c r="AF292" t="str">
        <f t="shared" si="73"/>
        <v>Maryland</v>
      </c>
      <c r="AG292" t="str">
        <f t="shared" ca="1" si="74"/>
        <v>Maryland</v>
      </c>
    </row>
    <row r="293" spans="1:33" x14ac:dyDescent="0.25">
      <c r="A293" t="s">
        <v>3084</v>
      </c>
      <c r="B293" s="9">
        <f t="shared" ca="1" si="60"/>
        <v>-7.9566103518518529</v>
      </c>
      <c r="C293" s="2">
        <v>-8.1047585000000009</v>
      </c>
      <c r="D293">
        <f t="shared" si="61"/>
        <v>292</v>
      </c>
      <c r="E293" s="9">
        <f t="shared" si="62"/>
        <v>12</v>
      </c>
      <c r="F293" s="9">
        <f t="shared" ca="1" si="63"/>
        <v>8</v>
      </c>
      <c r="G293" s="9">
        <f t="shared" si="64"/>
        <v>27</v>
      </c>
      <c r="H293" s="9">
        <f t="shared" si="65"/>
        <v>0.44444444444444442</v>
      </c>
      <c r="I293" s="9">
        <f t="shared" ca="1" si="66"/>
        <v>0.29629629629629628</v>
      </c>
      <c r="J293" s="9">
        <f t="shared" ca="1" si="67"/>
        <v>0.14814814814814814</v>
      </c>
      <c r="O293" t="s">
        <v>3153</v>
      </c>
      <c r="P293" s="6">
        <v>41960</v>
      </c>
      <c r="Q293" t="s">
        <v>3073</v>
      </c>
      <c r="R293" t="s">
        <v>3079</v>
      </c>
      <c r="S293" t="s">
        <v>3721</v>
      </c>
      <c r="T293">
        <v>77</v>
      </c>
      <c r="U293">
        <v>53</v>
      </c>
      <c r="W293" t="s">
        <v>188</v>
      </c>
      <c r="X293">
        <v>1</v>
      </c>
      <c r="Y293">
        <f t="shared" si="68"/>
        <v>24</v>
      </c>
      <c r="Z293">
        <f t="shared" ca="1" si="69"/>
        <v>12.125</v>
      </c>
      <c r="AA293">
        <f t="shared" ca="1" si="70"/>
        <v>11.875</v>
      </c>
      <c r="AB293">
        <f t="shared" ca="1" si="71"/>
        <v>-11.875</v>
      </c>
      <c r="AC293" s="2">
        <v>11.875</v>
      </c>
      <c r="AD293" s="7">
        <f>VLOOKUP(P293,Weights!$A:$B,2,0)*AC293</f>
        <v>11.875</v>
      </c>
      <c r="AE293">
        <f t="shared" ca="1" si="72"/>
        <v>141.015625</v>
      </c>
      <c r="AF293" t="str">
        <f t="shared" si="73"/>
        <v>Michigan</v>
      </c>
      <c r="AG293" t="str">
        <f t="shared" ca="1" si="74"/>
        <v>Michigan</v>
      </c>
    </row>
    <row r="294" spans="1:33" x14ac:dyDescent="0.25">
      <c r="A294" t="s">
        <v>3207</v>
      </c>
      <c r="B294" s="9">
        <f t="shared" ca="1" si="60"/>
        <v>-7.9797585000000009</v>
      </c>
      <c r="C294" s="2">
        <v>-8.1047585000000009</v>
      </c>
      <c r="D294">
        <f t="shared" si="61"/>
        <v>292</v>
      </c>
      <c r="E294" s="9">
        <f t="shared" si="62"/>
        <v>10</v>
      </c>
      <c r="F294" s="9">
        <f t="shared" ca="1" si="63"/>
        <v>6</v>
      </c>
      <c r="G294" s="9">
        <f t="shared" si="64"/>
        <v>32</v>
      </c>
      <c r="H294" s="9">
        <f t="shared" si="65"/>
        <v>0.3125</v>
      </c>
      <c r="I294" s="9">
        <f t="shared" ca="1" si="66"/>
        <v>0.1875</v>
      </c>
      <c r="J294" s="9">
        <f t="shared" ca="1" si="67"/>
        <v>0.125</v>
      </c>
      <c r="O294" t="s">
        <v>3281</v>
      </c>
      <c r="P294" s="6">
        <v>41960</v>
      </c>
      <c r="Q294" t="s">
        <v>3073</v>
      </c>
      <c r="R294" t="s">
        <v>3718</v>
      </c>
      <c r="S294" t="s">
        <v>3721</v>
      </c>
      <c r="T294">
        <v>75</v>
      </c>
      <c r="U294">
        <v>54</v>
      </c>
      <c r="W294" t="s">
        <v>7</v>
      </c>
      <c r="X294">
        <v>1</v>
      </c>
      <c r="Y294">
        <f t="shared" si="68"/>
        <v>21</v>
      </c>
      <c r="Z294">
        <f t="shared" ca="1" si="69"/>
        <v>25.875000500000002</v>
      </c>
      <c r="AA294">
        <f t="shared" ca="1" si="70"/>
        <v>-4.8750005000000023</v>
      </c>
      <c r="AB294">
        <f t="shared" ca="1" si="71"/>
        <v>4.8750005000000023</v>
      </c>
      <c r="AC294" s="2">
        <v>4.875</v>
      </c>
      <c r="AD294" s="7">
        <f>VLOOKUP(P294,Weights!$A:$B,2,0)*AC294</f>
        <v>4.875</v>
      </c>
      <c r="AE294">
        <f t="shared" ca="1" si="72"/>
        <v>23.765629875000272</v>
      </c>
      <c r="AF294" t="str">
        <f t="shared" si="73"/>
        <v>Milwaukee</v>
      </c>
      <c r="AG294" t="str">
        <f t="shared" ca="1" si="74"/>
        <v>Milwaukee</v>
      </c>
    </row>
    <row r="295" spans="1:33" x14ac:dyDescent="0.25">
      <c r="A295" t="s">
        <v>3405</v>
      </c>
      <c r="B295" s="9">
        <f t="shared" ca="1" si="60"/>
        <v>-8.0487240172413799</v>
      </c>
      <c r="C295" s="2">
        <v>-7.9797585</v>
      </c>
      <c r="D295">
        <f t="shared" si="61"/>
        <v>291</v>
      </c>
      <c r="E295" s="9">
        <f t="shared" si="62"/>
        <v>11</v>
      </c>
      <c r="F295" s="9">
        <f t="shared" ca="1" si="63"/>
        <v>13</v>
      </c>
      <c r="G295" s="9">
        <f t="shared" si="64"/>
        <v>29</v>
      </c>
      <c r="H295" s="9">
        <f t="shared" si="65"/>
        <v>0.37931034482758619</v>
      </c>
      <c r="I295" s="9">
        <f t="shared" ca="1" si="66"/>
        <v>0.44827586206896552</v>
      </c>
      <c r="J295" s="9">
        <f t="shared" ca="1" si="67"/>
        <v>-6.8965517241379337E-2</v>
      </c>
      <c r="O295" t="s">
        <v>3202</v>
      </c>
      <c r="P295" s="6">
        <v>41960</v>
      </c>
      <c r="Q295" t="s">
        <v>3073</v>
      </c>
      <c r="R295" t="s">
        <v>3394</v>
      </c>
      <c r="S295" t="s">
        <v>3721</v>
      </c>
      <c r="T295">
        <v>89</v>
      </c>
      <c r="U295">
        <v>68</v>
      </c>
      <c r="W295" t="s">
        <v>188</v>
      </c>
      <c r="X295">
        <v>1</v>
      </c>
      <c r="Y295">
        <f t="shared" si="68"/>
        <v>21</v>
      </c>
      <c r="Z295">
        <f t="shared" ca="1" si="69"/>
        <v>25.375000500000002</v>
      </c>
      <c r="AA295">
        <f t="shared" ca="1" si="70"/>
        <v>-4.3750005000000023</v>
      </c>
      <c r="AB295">
        <f t="shared" ca="1" si="71"/>
        <v>4.3750005000000023</v>
      </c>
      <c r="AC295" s="2">
        <v>4.375</v>
      </c>
      <c r="AD295" s="7">
        <f>VLOOKUP(P295,Weights!$A:$B,2,0)*AC295</f>
        <v>4.375</v>
      </c>
      <c r="AE295">
        <f t="shared" ca="1" si="72"/>
        <v>19.14062937500027</v>
      </c>
      <c r="AF295" t="str">
        <f t="shared" si="73"/>
        <v>Mississippi St</v>
      </c>
      <c r="AG295" t="str">
        <f t="shared" ca="1" si="74"/>
        <v>Mississippi St</v>
      </c>
    </row>
    <row r="296" spans="1:33" x14ac:dyDescent="0.25">
      <c r="A296" t="s">
        <v>3413</v>
      </c>
      <c r="B296" s="9">
        <f t="shared" ca="1" si="60"/>
        <v>-8.1360085000000009</v>
      </c>
      <c r="C296" s="2">
        <v>-8.1047585000000009</v>
      </c>
      <c r="D296">
        <f t="shared" si="61"/>
        <v>292</v>
      </c>
      <c r="E296" s="9">
        <f t="shared" si="62"/>
        <v>15</v>
      </c>
      <c r="F296" s="9">
        <f t="shared" ca="1" si="63"/>
        <v>16</v>
      </c>
      <c r="G296" s="9">
        <f t="shared" si="64"/>
        <v>31</v>
      </c>
      <c r="H296" s="9">
        <f t="shared" si="65"/>
        <v>0.4838709677419355</v>
      </c>
      <c r="I296" s="9">
        <f t="shared" ca="1" si="66"/>
        <v>0.5</v>
      </c>
      <c r="J296" s="9">
        <f t="shared" ca="1" si="67"/>
        <v>-3.125E-2</v>
      </c>
      <c r="O296" t="s">
        <v>3238</v>
      </c>
      <c r="P296" s="6">
        <v>41960</v>
      </c>
      <c r="Q296" t="s">
        <v>3073</v>
      </c>
      <c r="R296" t="s">
        <v>3718</v>
      </c>
      <c r="S296" t="s">
        <v>3721</v>
      </c>
      <c r="T296">
        <v>87</v>
      </c>
      <c r="U296">
        <v>79</v>
      </c>
      <c r="W296" t="s">
        <v>7</v>
      </c>
      <c r="X296">
        <v>1</v>
      </c>
      <c r="Y296">
        <f t="shared" si="68"/>
        <v>8</v>
      </c>
      <c r="Z296">
        <f t="shared" ca="1" si="69"/>
        <v>33.000000499999999</v>
      </c>
      <c r="AA296">
        <f t="shared" ca="1" si="70"/>
        <v>-25.000000499999999</v>
      </c>
      <c r="AB296">
        <f t="shared" ca="1" si="71"/>
        <v>25.000000499999999</v>
      </c>
      <c r="AC296" s="2">
        <v>25</v>
      </c>
      <c r="AD296" s="7">
        <f>VLOOKUP(P296,Weights!$A:$B,2,0)*AC296</f>
        <v>25</v>
      </c>
      <c r="AE296">
        <f t="shared" ca="1" si="72"/>
        <v>625.00002500000016</v>
      </c>
      <c r="AF296" t="str">
        <f t="shared" si="73"/>
        <v>Morehead St</v>
      </c>
      <c r="AG296" t="str">
        <f t="shared" ca="1" si="74"/>
        <v>Morehead St</v>
      </c>
    </row>
    <row r="297" spans="1:33" x14ac:dyDescent="0.25">
      <c r="A297" t="s">
        <v>3328</v>
      </c>
      <c r="B297" s="9">
        <f t="shared" ca="1" si="60"/>
        <v>-8.2880918333333344</v>
      </c>
      <c r="C297" s="2">
        <v>-8.3547585000000009</v>
      </c>
      <c r="D297">
        <f t="shared" si="61"/>
        <v>296</v>
      </c>
      <c r="E297" s="9">
        <f t="shared" si="62"/>
        <v>8</v>
      </c>
      <c r="F297" s="9">
        <f t="shared" ca="1" si="63"/>
        <v>6</v>
      </c>
      <c r="G297" s="9">
        <f t="shared" si="64"/>
        <v>30</v>
      </c>
      <c r="H297" s="9">
        <f t="shared" si="65"/>
        <v>0.26666666666666666</v>
      </c>
      <c r="I297" s="9">
        <f t="shared" ca="1" si="66"/>
        <v>0.2</v>
      </c>
      <c r="J297" s="9">
        <f t="shared" ca="1" si="67"/>
        <v>6.6666666666666652E-2</v>
      </c>
      <c r="O297" t="s">
        <v>3341</v>
      </c>
      <c r="P297" s="6">
        <v>41960</v>
      </c>
      <c r="Q297" t="s">
        <v>3073</v>
      </c>
      <c r="R297" t="s">
        <v>3182</v>
      </c>
      <c r="S297" t="s">
        <v>3720</v>
      </c>
      <c r="T297">
        <v>51</v>
      </c>
      <c r="U297">
        <v>46</v>
      </c>
      <c r="W297" t="s">
        <v>30</v>
      </c>
      <c r="X297">
        <v>1</v>
      </c>
      <c r="Y297">
        <f t="shared" si="68"/>
        <v>-5</v>
      </c>
      <c r="Z297">
        <f t="shared" ca="1" si="69"/>
        <v>-5.0000004999999996</v>
      </c>
      <c r="AA297">
        <f t="shared" ca="1" si="70"/>
        <v>4.9999999962579977E-7</v>
      </c>
      <c r="AB297">
        <f t="shared" ca="1" si="71"/>
        <v>-4.9999999962579977E-7</v>
      </c>
      <c r="AC297" s="2">
        <v>0</v>
      </c>
      <c r="AD297" s="7">
        <f>VLOOKUP(P297,Weights!$A:$B,2,0)*AC297</f>
        <v>0</v>
      </c>
      <c r="AE297">
        <f t="shared" ca="1" si="72"/>
        <v>2.4999999962579977E-13</v>
      </c>
      <c r="AF297" t="str">
        <f t="shared" si="73"/>
        <v>Towson</v>
      </c>
      <c r="AG297" t="str">
        <f t="shared" ca="1" si="74"/>
        <v>Towson</v>
      </c>
    </row>
    <row r="298" spans="1:33" x14ac:dyDescent="0.25">
      <c r="A298" t="s">
        <v>3312</v>
      </c>
      <c r="B298" s="9">
        <f t="shared" ca="1" si="60"/>
        <v>-8.382984306451613</v>
      </c>
      <c r="C298" s="2">
        <v>-8.4797585000000009</v>
      </c>
      <c r="D298">
        <f t="shared" si="61"/>
        <v>297</v>
      </c>
      <c r="E298" s="9">
        <f t="shared" si="62"/>
        <v>9</v>
      </c>
      <c r="F298" s="9">
        <f t="shared" ca="1" si="63"/>
        <v>6</v>
      </c>
      <c r="G298" s="9">
        <f t="shared" si="64"/>
        <v>31</v>
      </c>
      <c r="H298" s="9">
        <f t="shared" si="65"/>
        <v>0.29032258064516131</v>
      </c>
      <c r="I298" s="9">
        <f t="shared" ca="1" si="66"/>
        <v>0.19354838709677419</v>
      </c>
      <c r="J298" s="9">
        <f t="shared" ca="1" si="67"/>
        <v>9.6774193548387122E-2</v>
      </c>
      <c r="O298" t="s">
        <v>3090</v>
      </c>
      <c r="P298" s="6">
        <v>41960</v>
      </c>
      <c r="Q298" t="s">
        <v>3073</v>
      </c>
      <c r="R298" t="s">
        <v>3088</v>
      </c>
      <c r="S298" t="s">
        <v>3721</v>
      </c>
      <c r="T298">
        <v>90</v>
      </c>
      <c r="U298">
        <v>86</v>
      </c>
      <c r="W298" t="s">
        <v>7</v>
      </c>
      <c r="X298">
        <v>1</v>
      </c>
      <c r="Y298">
        <f t="shared" si="68"/>
        <v>4</v>
      </c>
      <c r="Z298">
        <f t="shared" ca="1" si="69"/>
        <v>17.250000480000001</v>
      </c>
      <c r="AA298">
        <f t="shared" ca="1" si="70"/>
        <v>-13.250000480000001</v>
      </c>
      <c r="AB298">
        <f t="shared" ca="1" si="71"/>
        <v>13.250000480000001</v>
      </c>
      <c r="AC298" s="2">
        <v>13.25</v>
      </c>
      <c r="AD298" s="7">
        <f>VLOOKUP(P298,Weights!$A:$B,2,0)*AC298</f>
        <v>13.25</v>
      </c>
      <c r="AE298">
        <f t="shared" ca="1" si="72"/>
        <v>175.56251272000026</v>
      </c>
      <c r="AF298" t="str">
        <f t="shared" si="73"/>
        <v>N.J.I.T.</v>
      </c>
      <c r="AG298" t="str">
        <f t="shared" ca="1" si="74"/>
        <v>N.J.I.T.</v>
      </c>
    </row>
    <row r="299" spans="1:33" x14ac:dyDescent="0.25">
      <c r="A299" t="s">
        <v>3275</v>
      </c>
      <c r="B299" s="9">
        <f t="shared" ca="1" si="60"/>
        <v>-8.4130918333333344</v>
      </c>
      <c r="C299" s="2">
        <v>-8.4797585000000009</v>
      </c>
      <c r="D299">
        <f t="shared" si="61"/>
        <v>297</v>
      </c>
      <c r="E299" s="9">
        <f t="shared" si="62"/>
        <v>16</v>
      </c>
      <c r="F299" s="9">
        <f t="shared" ca="1" si="63"/>
        <v>15</v>
      </c>
      <c r="G299" s="9">
        <f t="shared" si="64"/>
        <v>29</v>
      </c>
      <c r="H299" s="9">
        <f t="shared" si="65"/>
        <v>0.55172413793103448</v>
      </c>
      <c r="I299" s="9">
        <f t="shared" ca="1" si="66"/>
        <v>0.5</v>
      </c>
      <c r="J299" s="9">
        <f t="shared" ca="1" si="67"/>
        <v>6.6666666666666652E-2</v>
      </c>
      <c r="O299" t="s">
        <v>3135</v>
      </c>
      <c r="P299" s="6">
        <v>41960</v>
      </c>
      <c r="Q299" t="s">
        <v>3073</v>
      </c>
      <c r="R299" t="s">
        <v>3112</v>
      </c>
      <c r="S299" t="s">
        <v>3721</v>
      </c>
      <c r="T299">
        <v>76</v>
      </c>
      <c r="U299">
        <v>64</v>
      </c>
      <c r="W299" t="s">
        <v>188</v>
      </c>
      <c r="X299">
        <v>1</v>
      </c>
      <c r="Y299">
        <f t="shared" si="68"/>
        <v>12</v>
      </c>
      <c r="Z299">
        <f t="shared" ca="1" si="69"/>
        <v>12.749999499999998</v>
      </c>
      <c r="AA299">
        <f t="shared" ca="1" si="70"/>
        <v>-0.74999949999999771</v>
      </c>
      <c r="AB299">
        <f t="shared" ca="1" si="71"/>
        <v>0.74999949999999771</v>
      </c>
      <c r="AC299" s="2">
        <v>0.75</v>
      </c>
      <c r="AD299" s="7">
        <f>VLOOKUP(P299,Weights!$A:$B,2,0)*AC299</f>
        <v>0.75</v>
      </c>
      <c r="AE299">
        <f t="shared" ca="1" si="72"/>
        <v>0.56249925000024659</v>
      </c>
      <c r="AF299" t="str">
        <f t="shared" si="73"/>
        <v>NC State</v>
      </c>
      <c r="AG299" t="str">
        <f t="shared" ca="1" si="74"/>
        <v>NC State</v>
      </c>
    </row>
    <row r="300" spans="1:33" x14ac:dyDescent="0.25">
      <c r="A300" t="s">
        <v>3214</v>
      </c>
      <c r="B300" s="9">
        <f t="shared" ca="1" si="60"/>
        <v>-8.4130918333333344</v>
      </c>
      <c r="C300" s="2">
        <v>-8.4797585000000009</v>
      </c>
      <c r="D300">
        <f t="shared" si="61"/>
        <v>297</v>
      </c>
      <c r="E300" s="9">
        <f t="shared" si="62"/>
        <v>14</v>
      </c>
      <c r="F300" s="9">
        <f t="shared" ca="1" si="63"/>
        <v>12</v>
      </c>
      <c r="G300" s="9">
        <f t="shared" si="64"/>
        <v>29</v>
      </c>
      <c r="H300" s="9">
        <f t="shared" si="65"/>
        <v>0.48275862068965519</v>
      </c>
      <c r="I300" s="9">
        <f t="shared" ca="1" si="66"/>
        <v>0.4</v>
      </c>
      <c r="J300" s="9">
        <f t="shared" ca="1" si="67"/>
        <v>6.6666666666666652E-2</v>
      </c>
      <c r="O300" t="s">
        <v>3328</v>
      </c>
      <c r="P300" s="6">
        <v>41960</v>
      </c>
      <c r="Q300" t="s">
        <v>3073</v>
      </c>
      <c r="R300" t="s">
        <v>3718</v>
      </c>
      <c r="S300" t="s">
        <v>3721</v>
      </c>
      <c r="T300">
        <v>69</v>
      </c>
      <c r="U300">
        <v>64</v>
      </c>
      <c r="W300" t="s">
        <v>188</v>
      </c>
      <c r="X300">
        <v>1</v>
      </c>
      <c r="Y300">
        <f t="shared" si="68"/>
        <v>5</v>
      </c>
      <c r="Z300">
        <f t="shared" ca="1" si="69"/>
        <v>23.500000499999999</v>
      </c>
      <c r="AA300">
        <f t="shared" ca="1" si="70"/>
        <v>-18.500000499999999</v>
      </c>
      <c r="AB300">
        <f t="shared" ca="1" si="71"/>
        <v>18.500000499999999</v>
      </c>
      <c r="AC300" s="2">
        <v>18.5</v>
      </c>
      <c r="AD300" s="7">
        <f>VLOOKUP(P300,Weights!$A:$B,2,0)*AC300</f>
        <v>18.5</v>
      </c>
      <c r="AE300">
        <f t="shared" ca="1" si="72"/>
        <v>342.25001850000018</v>
      </c>
      <c r="AF300" t="str">
        <f t="shared" si="73"/>
        <v>Nevada</v>
      </c>
      <c r="AG300" t="str">
        <f t="shared" ca="1" si="74"/>
        <v>Nevada</v>
      </c>
    </row>
    <row r="301" spans="1:33" x14ac:dyDescent="0.25">
      <c r="A301" t="s">
        <v>3380</v>
      </c>
      <c r="B301" s="9">
        <f t="shared" ca="1" si="60"/>
        <v>-8.5918274655172429</v>
      </c>
      <c r="C301" s="2">
        <v>-8.7297585000000009</v>
      </c>
      <c r="D301">
        <f t="shared" si="61"/>
        <v>300</v>
      </c>
      <c r="E301" s="9">
        <f t="shared" si="62"/>
        <v>10</v>
      </c>
      <c r="F301" s="9">
        <f t="shared" ca="1" si="63"/>
        <v>6</v>
      </c>
      <c r="G301" s="9">
        <f t="shared" si="64"/>
        <v>29</v>
      </c>
      <c r="H301" s="9">
        <f t="shared" si="65"/>
        <v>0.34482758620689657</v>
      </c>
      <c r="I301" s="9">
        <f t="shared" ca="1" si="66"/>
        <v>0.20689655172413793</v>
      </c>
      <c r="J301" s="9">
        <f t="shared" ca="1" si="67"/>
        <v>0.13793103448275865</v>
      </c>
      <c r="O301" t="s">
        <v>3239</v>
      </c>
      <c r="P301" s="6">
        <v>41960</v>
      </c>
      <c r="Q301" t="s">
        <v>3073</v>
      </c>
      <c r="R301" t="s">
        <v>3212</v>
      </c>
      <c r="S301" t="s">
        <v>3720</v>
      </c>
      <c r="T301">
        <v>63</v>
      </c>
      <c r="U301">
        <v>46</v>
      </c>
      <c r="W301" t="s">
        <v>7</v>
      </c>
      <c r="X301">
        <v>1</v>
      </c>
      <c r="Y301">
        <f t="shared" si="68"/>
        <v>-17</v>
      </c>
      <c r="Z301">
        <f t="shared" ca="1" si="69"/>
        <v>-13.875000499999999</v>
      </c>
      <c r="AA301">
        <f t="shared" ca="1" si="70"/>
        <v>-3.1249995000000013</v>
      </c>
      <c r="AB301">
        <f t="shared" ca="1" si="71"/>
        <v>3.1249995000000013</v>
      </c>
      <c r="AC301" s="2">
        <v>3.125</v>
      </c>
      <c r="AD301" s="7">
        <f>VLOOKUP(P301,Weights!$A:$B,2,0)*AC301</f>
        <v>3.125</v>
      </c>
      <c r="AE301">
        <f t="shared" ca="1" si="72"/>
        <v>9.7656218750002584</v>
      </c>
      <c r="AF301" t="str">
        <f t="shared" si="73"/>
        <v>South Carolina Upstate</v>
      </c>
      <c r="AG301" t="str">
        <f t="shared" ca="1" si="74"/>
        <v>South Carolina Upstate</v>
      </c>
    </row>
    <row r="302" spans="1:33" x14ac:dyDescent="0.25">
      <c r="A302" t="s">
        <v>3267</v>
      </c>
      <c r="B302" s="9">
        <f t="shared" ca="1" si="60"/>
        <v>-8.6556844259259265</v>
      </c>
      <c r="C302" s="2">
        <v>-8.7297585000000009</v>
      </c>
      <c r="D302">
        <f t="shared" si="61"/>
        <v>300</v>
      </c>
      <c r="E302" s="9">
        <f t="shared" si="62"/>
        <v>10</v>
      </c>
      <c r="F302" s="9">
        <f t="shared" ca="1" si="63"/>
        <v>8</v>
      </c>
      <c r="G302" s="9">
        <f t="shared" si="64"/>
        <v>27</v>
      </c>
      <c r="H302" s="9">
        <f t="shared" si="65"/>
        <v>0.37037037037037035</v>
      </c>
      <c r="I302" s="9">
        <f t="shared" ca="1" si="66"/>
        <v>0.29629629629629628</v>
      </c>
      <c r="J302" s="9">
        <f t="shared" ca="1" si="67"/>
        <v>7.407407407407407E-2</v>
      </c>
      <c r="O302" t="s">
        <v>3211</v>
      </c>
      <c r="P302" s="6">
        <v>41960</v>
      </c>
      <c r="Q302" t="s">
        <v>3073</v>
      </c>
      <c r="R302" t="s">
        <v>3718</v>
      </c>
      <c r="S302" t="s">
        <v>3721</v>
      </c>
      <c r="T302">
        <v>79</v>
      </c>
      <c r="U302">
        <v>55</v>
      </c>
      <c r="W302" t="s">
        <v>7</v>
      </c>
      <c r="X302">
        <v>1</v>
      </c>
      <c r="Y302">
        <f t="shared" si="68"/>
        <v>24</v>
      </c>
      <c r="Z302">
        <f t="shared" ca="1" si="69"/>
        <v>33.625000499999999</v>
      </c>
      <c r="AA302">
        <f t="shared" ca="1" si="70"/>
        <v>-9.6250004999999987</v>
      </c>
      <c r="AB302">
        <f t="shared" ca="1" si="71"/>
        <v>9.6250004999999987</v>
      </c>
      <c r="AC302" s="2">
        <v>9.625</v>
      </c>
      <c r="AD302" s="7">
        <f>VLOOKUP(P302,Weights!$A:$B,2,0)*AC302</f>
        <v>9.625</v>
      </c>
      <c r="AE302">
        <f t="shared" ca="1" si="72"/>
        <v>92.640634625000231</v>
      </c>
      <c r="AF302" t="str">
        <f t="shared" si="73"/>
        <v>North Florida</v>
      </c>
      <c r="AG302" t="str">
        <f t="shared" ca="1" si="74"/>
        <v>North Florida</v>
      </c>
    </row>
    <row r="303" spans="1:33" x14ac:dyDescent="0.25">
      <c r="A303" t="s">
        <v>3179</v>
      </c>
      <c r="B303" s="9">
        <f t="shared" ca="1" si="60"/>
        <v>-8.6823447068965525</v>
      </c>
      <c r="C303" s="2">
        <v>-8.8547585000000009</v>
      </c>
      <c r="D303">
        <f t="shared" si="61"/>
        <v>302</v>
      </c>
      <c r="E303" s="9">
        <f t="shared" si="62"/>
        <v>9</v>
      </c>
      <c r="F303" s="9">
        <f t="shared" ca="1" si="63"/>
        <v>4</v>
      </c>
      <c r="G303" s="9">
        <f t="shared" si="64"/>
        <v>29</v>
      </c>
      <c r="H303" s="9">
        <f t="shared" si="65"/>
        <v>0.31034482758620691</v>
      </c>
      <c r="I303" s="9">
        <f t="shared" ca="1" si="66"/>
        <v>0.13793103448275862</v>
      </c>
      <c r="J303" s="9">
        <f t="shared" ca="1" si="67"/>
        <v>0.17241379310344829</v>
      </c>
      <c r="O303" t="s">
        <v>3256</v>
      </c>
      <c r="P303" s="6">
        <v>41960</v>
      </c>
      <c r="Q303" t="s">
        <v>3073</v>
      </c>
      <c r="R303" t="s">
        <v>3407</v>
      </c>
      <c r="S303" t="s">
        <v>3721</v>
      </c>
      <c r="T303">
        <v>71</v>
      </c>
      <c r="U303">
        <v>57</v>
      </c>
      <c r="W303" t="s">
        <v>188</v>
      </c>
      <c r="X303">
        <v>1</v>
      </c>
      <c r="Y303">
        <f t="shared" si="68"/>
        <v>14</v>
      </c>
      <c r="Z303">
        <f t="shared" ca="1" si="69"/>
        <v>12.500000500000002</v>
      </c>
      <c r="AA303">
        <f t="shared" ca="1" si="70"/>
        <v>1.4999994999999977</v>
      </c>
      <c r="AB303">
        <f t="shared" ca="1" si="71"/>
        <v>-1.4999994999999977</v>
      </c>
      <c r="AC303" s="2">
        <v>1.5</v>
      </c>
      <c r="AD303" s="7">
        <f>VLOOKUP(P303,Weights!$A:$B,2,0)*AC303</f>
        <v>1.5</v>
      </c>
      <c r="AE303">
        <f t="shared" ca="1" si="72"/>
        <v>2.2499985000002432</v>
      </c>
      <c r="AF303" t="str">
        <f t="shared" si="73"/>
        <v>North Texas</v>
      </c>
      <c r="AG303" t="str">
        <f t="shared" ca="1" si="74"/>
        <v>North Texas</v>
      </c>
    </row>
    <row r="304" spans="1:33" x14ac:dyDescent="0.25">
      <c r="A304" t="s">
        <v>3185</v>
      </c>
      <c r="B304" s="9">
        <f t="shared" ca="1" si="60"/>
        <v>-8.8190442142857144</v>
      </c>
      <c r="C304" s="2">
        <v>-8.8547585000000009</v>
      </c>
      <c r="D304">
        <f t="shared" si="61"/>
        <v>302</v>
      </c>
      <c r="E304" s="9">
        <f t="shared" si="62"/>
        <v>8</v>
      </c>
      <c r="F304" s="9">
        <f t="shared" ca="1" si="63"/>
        <v>7</v>
      </c>
      <c r="G304" s="9">
        <f t="shared" si="64"/>
        <v>28</v>
      </c>
      <c r="H304" s="9">
        <f t="shared" si="65"/>
        <v>0.2857142857142857</v>
      </c>
      <c r="I304" s="9">
        <f t="shared" ca="1" si="66"/>
        <v>0.25</v>
      </c>
      <c r="J304" s="9">
        <f t="shared" ca="1" si="67"/>
        <v>3.5714285714285698E-2</v>
      </c>
      <c r="O304" t="s">
        <v>3357</v>
      </c>
      <c r="P304" s="6">
        <v>41960</v>
      </c>
      <c r="Q304" t="s">
        <v>3073</v>
      </c>
      <c r="R304" t="s">
        <v>3718</v>
      </c>
      <c r="S304" t="s">
        <v>3721</v>
      </c>
      <c r="T304">
        <v>75</v>
      </c>
      <c r="U304">
        <v>64</v>
      </c>
      <c r="W304" t="s">
        <v>7</v>
      </c>
      <c r="X304">
        <v>1</v>
      </c>
      <c r="Y304">
        <f t="shared" si="68"/>
        <v>11</v>
      </c>
      <c r="Z304">
        <f t="shared" ca="1" si="69"/>
        <v>28.000000500000002</v>
      </c>
      <c r="AA304">
        <f t="shared" ca="1" si="70"/>
        <v>-17.000000500000002</v>
      </c>
      <c r="AB304">
        <f t="shared" ca="1" si="71"/>
        <v>17.000000500000002</v>
      </c>
      <c r="AC304" s="2">
        <v>17</v>
      </c>
      <c r="AD304" s="7">
        <f>VLOOKUP(P304,Weights!$A:$B,2,0)*AC304</f>
        <v>17</v>
      </c>
      <c r="AE304">
        <f t="shared" ca="1" si="72"/>
        <v>289.00001700000035</v>
      </c>
      <c r="AF304" t="str">
        <f t="shared" si="73"/>
        <v>Northwestern St</v>
      </c>
      <c r="AG304" t="str">
        <f t="shared" ca="1" si="74"/>
        <v>Northwestern St</v>
      </c>
    </row>
    <row r="305" spans="1:33" x14ac:dyDescent="0.25">
      <c r="A305" t="s">
        <v>3162</v>
      </c>
      <c r="B305" s="9">
        <f t="shared" ca="1" si="60"/>
        <v>-8.8244554696969697</v>
      </c>
      <c r="C305" s="2">
        <v>-8.8547585000000009</v>
      </c>
      <c r="D305">
        <f t="shared" si="61"/>
        <v>302</v>
      </c>
      <c r="E305" s="9">
        <f t="shared" si="62"/>
        <v>10</v>
      </c>
      <c r="F305" s="9">
        <f t="shared" ca="1" si="63"/>
        <v>9</v>
      </c>
      <c r="G305" s="9">
        <f t="shared" si="64"/>
        <v>33</v>
      </c>
      <c r="H305" s="9">
        <f t="shared" si="65"/>
        <v>0.30303030303030304</v>
      </c>
      <c r="I305" s="9">
        <f t="shared" ca="1" si="66"/>
        <v>0.27272727272727271</v>
      </c>
      <c r="J305" s="9">
        <f t="shared" ca="1" si="67"/>
        <v>3.0303030303030332E-2</v>
      </c>
      <c r="O305" t="s">
        <v>3295</v>
      </c>
      <c r="P305" s="6">
        <v>41960</v>
      </c>
      <c r="Q305" t="s">
        <v>3073</v>
      </c>
      <c r="R305" t="s">
        <v>3156</v>
      </c>
      <c r="S305" t="s">
        <v>3721</v>
      </c>
      <c r="T305">
        <v>83</v>
      </c>
      <c r="U305">
        <v>66</v>
      </c>
      <c r="W305" t="s">
        <v>188</v>
      </c>
      <c r="X305">
        <v>1</v>
      </c>
      <c r="Y305">
        <f t="shared" si="68"/>
        <v>17</v>
      </c>
      <c r="Z305">
        <f t="shared" ca="1" si="69"/>
        <v>13.999999520000001</v>
      </c>
      <c r="AA305">
        <f t="shared" ca="1" si="70"/>
        <v>3.0000004799999989</v>
      </c>
      <c r="AB305">
        <f t="shared" ca="1" si="71"/>
        <v>-3.0000004799999989</v>
      </c>
      <c r="AC305" s="2">
        <v>3</v>
      </c>
      <c r="AD305" s="7">
        <f>VLOOKUP(P305,Weights!$A:$B,2,0)*AC305</f>
        <v>3</v>
      </c>
      <c r="AE305">
        <f t="shared" ca="1" si="72"/>
        <v>9.0000028800002241</v>
      </c>
      <c r="AF305" t="str">
        <f t="shared" si="73"/>
        <v>Oregon</v>
      </c>
      <c r="AG305" t="str">
        <f t="shared" ca="1" si="74"/>
        <v>Oregon</v>
      </c>
    </row>
    <row r="306" spans="1:33" x14ac:dyDescent="0.25">
      <c r="A306" t="s">
        <v>3391</v>
      </c>
      <c r="B306" s="9">
        <f t="shared" ca="1" si="60"/>
        <v>-8.8369013571428585</v>
      </c>
      <c r="C306" s="2">
        <v>-8.9797585000000009</v>
      </c>
      <c r="D306">
        <f t="shared" si="61"/>
        <v>305</v>
      </c>
      <c r="E306" s="9">
        <f t="shared" si="62"/>
        <v>11</v>
      </c>
      <c r="F306" s="9">
        <f t="shared" ca="1" si="63"/>
        <v>7</v>
      </c>
      <c r="G306" s="9">
        <f t="shared" si="64"/>
        <v>28</v>
      </c>
      <c r="H306" s="9">
        <f t="shared" si="65"/>
        <v>0.39285714285714285</v>
      </c>
      <c r="I306" s="9">
        <f t="shared" ca="1" si="66"/>
        <v>0.25</v>
      </c>
      <c r="J306" s="9">
        <f t="shared" ca="1" si="67"/>
        <v>0.14285714285714285</v>
      </c>
      <c r="O306" t="s">
        <v>3334</v>
      </c>
      <c r="P306" s="6">
        <v>41960</v>
      </c>
      <c r="Q306" t="s">
        <v>3073</v>
      </c>
      <c r="R306" t="s">
        <v>3718</v>
      </c>
      <c r="S306" t="s">
        <v>3721</v>
      </c>
      <c r="T306">
        <v>76</v>
      </c>
      <c r="U306">
        <v>61</v>
      </c>
      <c r="W306" t="s">
        <v>188</v>
      </c>
      <c r="X306">
        <v>1</v>
      </c>
      <c r="Y306">
        <f t="shared" si="68"/>
        <v>15</v>
      </c>
      <c r="Z306">
        <f t="shared" ca="1" si="69"/>
        <v>36.500000499999999</v>
      </c>
      <c r="AA306">
        <f t="shared" ca="1" si="70"/>
        <v>-21.500000499999999</v>
      </c>
      <c r="AB306">
        <f t="shared" ca="1" si="71"/>
        <v>21.500000499999999</v>
      </c>
      <c r="AC306" s="2">
        <v>21.5</v>
      </c>
      <c r="AD306" s="7">
        <f>VLOOKUP(P306,Weights!$A:$B,2,0)*AC306</f>
        <v>21.5</v>
      </c>
      <c r="AE306">
        <f t="shared" ca="1" si="72"/>
        <v>462.25002150000017</v>
      </c>
      <c r="AF306" t="str">
        <f t="shared" si="73"/>
        <v>Pepperdine</v>
      </c>
      <c r="AG306" t="str">
        <f t="shared" ca="1" si="74"/>
        <v>Pepperdine</v>
      </c>
    </row>
    <row r="307" spans="1:33" x14ac:dyDescent="0.25">
      <c r="A307" t="s">
        <v>3326</v>
      </c>
      <c r="B307" s="9">
        <f t="shared" ca="1" si="60"/>
        <v>-9.0402423709677429</v>
      </c>
      <c r="C307" s="2">
        <v>-9.1047585000000009</v>
      </c>
      <c r="D307">
        <f t="shared" si="61"/>
        <v>306</v>
      </c>
      <c r="E307" s="9">
        <f t="shared" si="62"/>
        <v>9</v>
      </c>
      <c r="F307" s="9">
        <f t="shared" ca="1" si="63"/>
        <v>8</v>
      </c>
      <c r="G307" s="9">
        <f t="shared" si="64"/>
        <v>30</v>
      </c>
      <c r="H307" s="9">
        <f t="shared" si="65"/>
        <v>0.3</v>
      </c>
      <c r="I307" s="9">
        <f t="shared" ca="1" si="66"/>
        <v>0.25806451612903225</v>
      </c>
      <c r="J307" s="9">
        <f t="shared" ca="1" si="67"/>
        <v>6.4516129032258063E-2</v>
      </c>
      <c r="O307" t="s">
        <v>3075</v>
      </c>
      <c r="P307" s="6">
        <v>41960</v>
      </c>
      <c r="Q307" t="s">
        <v>3073</v>
      </c>
      <c r="R307" t="s">
        <v>3089</v>
      </c>
      <c r="S307" t="s">
        <v>3721</v>
      </c>
      <c r="T307">
        <v>66</v>
      </c>
      <c r="U307">
        <v>45</v>
      </c>
      <c r="W307" t="s">
        <v>188</v>
      </c>
      <c r="X307">
        <v>1</v>
      </c>
      <c r="Y307">
        <f t="shared" si="68"/>
        <v>21</v>
      </c>
      <c r="Z307">
        <f t="shared" ca="1" si="69"/>
        <v>29.125</v>
      </c>
      <c r="AA307">
        <f t="shared" ca="1" si="70"/>
        <v>-8.125</v>
      </c>
      <c r="AB307">
        <f t="shared" ca="1" si="71"/>
        <v>8.125</v>
      </c>
      <c r="AC307" s="2">
        <v>8.125</v>
      </c>
      <c r="AD307" s="7">
        <f>VLOOKUP(P307,Weights!$A:$B,2,0)*AC307</f>
        <v>8.125</v>
      </c>
      <c r="AE307">
        <f t="shared" ca="1" si="72"/>
        <v>66.015625</v>
      </c>
      <c r="AF307" t="str">
        <f t="shared" si="73"/>
        <v>Providence</v>
      </c>
      <c r="AG307" t="str">
        <f t="shared" ca="1" si="74"/>
        <v>Providence</v>
      </c>
    </row>
    <row r="308" spans="1:33" x14ac:dyDescent="0.25">
      <c r="A308" t="s">
        <v>3382</v>
      </c>
      <c r="B308" s="9">
        <f t="shared" ca="1" si="60"/>
        <v>-9.1007262419354849</v>
      </c>
      <c r="C308" s="2">
        <v>-9.2297585000000009</v>
      </c>
      <c r="D308">
        <f t="shared" si="61"/>
        <v>307</v>
      </c>
      <c r="E308" s="9">
        <f t="shared" si="62"/>
        <v>6</v>
      </c>
      <c r="F308" s="9">
        <f t="shared" ca="1" si="63"/>
        <v>2</v>
      </c>
      <c r="G308" s="9">
        <f t="shared" si="64"/>
        <v>30</v>
      </c>
      <c r="H308" s="9">
        <f t="shared" si="65"/>
        <v>0.2</v>
      </c>
      <c r="I308" s="9">
        <f t="shared" ca="1" si="66"/>
        <v>6.4516129032258063E-2</v>
      </c>
      <c r="J308" s="9">
        <f t="shared" ca="1" si="67"/>
        <v>0.12903225806451613</v>
      </c>
      <c r="O308" t="s">
        <v>3080</v>
      </c>
      <c r="P308" s="6">
        <v>41960</v>
      </c>
      <c r="Q308" t="s">
        <v>3073</v>
      </c>
      <c r="R308" t="s">
        <v>3087</v>
      </c>
      <c r="S308" t="s">
        <v>3720</v>
      </c>
      <c r="T308">
        <v>84</v>
      </c>
      <c r="U308">
        <v>76</v>
      </c>
      <c r="W308" t="s">
        <v>30</v>
      </c>
      <c r="X308">
        <v>1</v>
      </c>
      <c r="Y308">
        <f t="shared" si="68"/>
        <v>-8</v>
      </c>
      <c r="Z308">
        <f t="shared" ca="1" si="69"/>
        <v>-4.375</v>
      </c>
      <c r="AA308">
        <f t="shared" ca="1" si="70"/>
        <v>-3.625</v>
      </c>
      <c r="AB308">
        <f t="shared" ca="1" si="71"/>
        <v>3.625</v>
      </c>
      <c r="AC308" s="2">
        <v>3.625</v>
      </c>
      <c r="AD308" s="7">
        <f>VLOOKUP(P308,Weights!$A:$B,2,0)*AC308</f>
        <v>3.625</v>
      </c>
      <c r="AE308">
        <f t="shared" ca="1" si="72"/>
        <v>13.140625</v>
      </c>
      <c r="AF308" t="str">
        <f t="shared" si="73"/>
        <v>Vermont</v>
      </c>
      <c r="AG308" t="str">
        <f t="shared" ca="1" si="74"/>
        <v>Vermont</v>
      </c>
    </row>
    <row r="309" spans="1:33" x14ac:dyDescent="0.25">
      <c r="A309" t="s">
        <v>3387</v>
      </c>
      <c r="B309" s="9">
        <f t="shared" ca="1" si="60"/>
        <v>-9.1964251666666676</v>
      </c>
      <c r="C309" s="2">
        <v>-9.2297585000000009</v>
      </c>
      <c r="D309">
        <f t="shared" si="61"/>
        <v>307</v>
      </c>
      <c r="E309" s="9">
        <f t="shared" si="62"/>
        <v>15</v>
      </c>
      <c r="F309" s="9">
        <f t="shared" ca="1" si="63"/>
        <v>14</v>
      </c>
      <c r="G309" s="9">
        <f t="shared" si="64"/>
        <v>30</v>
      </c>
      <c r="H309" s="9">
        <f t="shared" si="65"/>
        <v>0.5</v>
      </c>
      <c r="I309" s="9">
        <f t="shared" ca="1" si="66"/>
        <v>0.46666666666666667</v>
      </c>
      <c r="J309" s="9">
        <f t="shared" ca="1" si="67"/>
        <v>3.3333333333333326E-2</v>
      </c>
      <c r="O309" t="s">
        <v>3374</v>
      </c>
      <c r="P309" s="6">
        <v>41960</v>
      </c>
      <c r="Q309" t="s">
        <v>3073</v>
      </c>
      <c r="R309" t="s">
        <v>3217</v>
      </c>
      <c r="S309" t="s">
        <v>3720</v>
      </c>
      <c r="T309">
        <v>74</v>
      </c>
      <c r="U309">
        <v>71</v>
      </c>
      <c r="W309" t="s">
        <v>7</v>
      </c>
      <c r="X309">
        <v>1</v>
      </c>
      <c r="Y309">
        <f t="shared" si="68"/>
        <v>-3</v>
      </c>
      <c r="Z309">
        <f t="shared" ca="1" si="69"/>
        <v>0</v>
      </c>
      <c r="AA309">
        <f t="shared" ca="1" si="70"/>
        <v>-3</v>
      </c>
      <c r="AB309">
        <f t="shared" ca="1" si="71"/>
        <v>3</v>
      </c>
      <c r="AC309" s="2">
        <v>3</v>
      </c>
      <c r="AD309" s="7">
        <f>VLOOKUP(P309,Weights!$A:$B,2,0)*AC309</f>
        <v>3</v>
      </c>
      <c r="AE309">
        <f t="shared" ca="1" si="72"/>
        <v>9</v>
      </c>
      <c r="AF309" t="str">
        <f t="shared" si="73"/>
        <v>IPFW</v>
      </c>
      <c r="AG309" t="str">
        <f t="shared" ca="1" si="74"/>
        <v>IPFW</v>
      </c>
    </row>
    <row r="310" spans="1:33" x14ac:dyDescent="0.25">
      <c r="A310" t="s">
        <v>3347</v>
      </c>
      <c r="B310" s="9">
        <f t="shared" ca="1" si="60"/>
        <v>-9.4668274655172429</v>
      </c>
      <c r="C310" s="2">
        <v>-9.6047585000000009</v>
      </c>
      <c r="D310">
        <f t="shared" si="61"/>
        <v>309</v>
      </c>
      <c r="E310" s="9">
        <f t="shared" si="62"/>
        <v>6</v>
      </c>
      <c r="F310" s="9">
        <f t="shared" ca="1" si="63"/>
        <v>4</v>
      </c>
      <c r="G310" s="9">
        <f t="shared" si="64"/>
        <v>27</v>
      </c>
      <c r="H310" s="9">
        <f t="shared" si="65"/>
        <v>0.22222222222222221</v>
      </c>
      <c r="I310" s="9">
        <f t="shared" ca="1" si="66"/>
        <v>0.13793103448275862</v>
      </c>
      <c r="J310" s="9">
        <f t="shared" ca="1" si="67"/>
        <v>0.13793103448275862</v>
      </c>
      <c r="O310" t="s">
        <v>3356</v>
      </c>
      <c r="P310" s="6">
        <v>41960</v>
      </c>
      <c r="Q310" t="s">
        <v>3073</v>
      </c>
      <c r="R310" t="s">
        <v>3718</v>
      </c>
      <c r="S310" t="s">
        <v>3721</v>
      </c>
      <c r="T310">
        <v>76</v>
      </c>
      <c r="U310">
        <v>65</v>
      </c>
      <c r="W310" t="s">
        <v>7</v>
      </c>
      <c r="X310">
        <v>1</v>
      </c>
      <c r="Y310">
        <f t="shared" si="68"/>
        <v>11</v>
      </c>
      <c r="Z310">
        <f t="shared" ca="1" si="69"/>
        <v>24.625000500000002</v>
      </c>
      <c r="AA310">
        <f t="shared" ca="1" si="70"/>
        <v>-13.625000500000002</v>
      </c>
      <c r="AB310">
        <f t="shared" ca="1" si="71"/>
        <v>13.625000500000002</v>
      </c>
      <c r="AC310" s="2">
        <v>13.625</v>
      </c>
      <c r="AD310" s="7">
        <f>VLOOKUP(P310,Weights!$A:$B,2,0)*AC310</f>
        <v>13.625</v>
      </c>
      <c r="AE310">
        <f t="shared" ca="1" si="72"/>
        <v>185.64063862500032</v>
      </c>
      <c r="AF310" t="str">
        <f t="shared" si="73"/>
        <v>Southern</v>
      </c>
      <c r="AG310" t="str">
        <f t="shared" ca="1" si="74"/>
        <v>Southern</v>
      </c>
    </row>
    <row r="311" spans="1:33" x14ac:dyDescent="0.25">
      <c r="A311" t="s">
        <v>3298</v>
      </c>
      <c r="B311" s="9">
        <f t="shared" ca="1" si="60"/>
        <v>-9.5228619482758621</v>
      </c>
      <c r="C311" s="2">
        <v>-9.7297585000000009</v>
      </c>
      <c r="D311">
        <f t="shared" si="61"/>
        <v>311</v>
      </c>
      <c r="E311" s="9">
        <f t="shared" si="62"/>
        <v>13</v>
      </c>
      <c r="F311" s="9">
        <f t="shared" ca="1" si="63"/>
        <v>7</v>
      </c>
      <c r="G311" s="9">
        <f t="shared" si="64"/>
        <v>29</v>
      </c>
      <c r="H311" s="9">
        <f t="shared" si="65"/>
        <v>0.44827586206896552</v>
      </c>
      <c r="I311" s="9">
        <f t="shared" ca="1" si="66"/>
        <v>0.2413793103448276</v>
      </c>
      <c r="J311" s="9">
        <f t="shared" ca="1" si="67"/>
        <v>0.20689655172413793</v>
      </c>
      <c r="O311" t="s">
        <v>3185</v>
      </c>
      <c r="P311" s="6">
        <v>41960</v>
      </c>
      <c r="Q311" t="s">
        <v>3073</v>
      </c>
      <c r="R311" t="s">
        <v>3360</v>
      </c>
      <c r="S311" t="s">
        <v>3721</v>
      </c>
      <c r="T311">
        <v>68</v>
      </c>
      <c r="U311">
        <v>59</v>
      </c>
      <c r="W311" t="s">
        <v>188</v>
      </c>
      <c r="X311">
        <v>1</v>
      </c>
      <c r="Y311">
        <f t="shared" si="68"/>
        <v>9</v>
      </c>
      <c r="Z311">
        <f t="shared" ca="1" si="69"/>
        <v>2.1249999999999991</v>
      </c>
      <c r="AA311">
        <f t="shared" ca="1" si="70"/>
        <v>6.8750000000000009</v>
      </c>
      <c r="AB311">
        <f t="shared" ca="1" si="71"/>
        <v>-6.8750000000000009</v>
      </c>
      <c r="AC311" s="2">
        <v>6.875</v>
      </c>
      <c r="AD311" s="7">
        <f>VLOOKUP(P311,Weights!$A:$B,2,0)*AC311</f>
        <v>6.875</v>
      </c>
      <c r="AE311">
        <f t="shared" ca="1" si="72"/>
        <v>47.265625000000014</v>
      </c>
      <c r="AF311" t="str">
        <f t="shared" si="73"/>
        <v>Southern Miss</v>
      </c>
      <c r="AG311" t="str">
        <f t="shared" ca="1" si="74"/>
        <v>Southern Miss</v>
      </c>
    </row>
    <row r="312" spans="1:33" x14ac:dyDescent="0.25">
      <c r="A312" t="s">
        <v>3269</v>
      </c>
      <c r="B312" s="9">
        <f t="shared" ca="1" si="60"/>
        <v>-9.5357929827586219</v>
      </c>
      <c r="C312" s="2">
        <v>-9.6047585000000009</v>
      </c>
      <c r="D312">
        <f t="shared" si="61"/>
        <v>309</v>
      </c>
      <c r="E312" s="9">
        <f t="shared" si="62"/>
        <v>7</v>
      </c>
      <c r="F312" s="9">
        <f t="shared" ca="1" si="63"/>
        <v>5</v>
      </c>
      <c r="G312" s="9">
        <f t="shared" si="64"/>
        <v>28</v>
      </c>
      <c r="H312" s="9">
        <f t="shared" si="65"/>
        <v>0.25</v>
      </c>
      <c r="I312" s="9">
        <f t="shared" ca="1" si="66"/>
        <v>0.17241379310344829</v>
      </c>
      <c r="J312" s="9">
        <f t="shared" ca="1" si="67"/>
        <v>6.8965517241379309E-2</v>
      </c>
      <c r="O312" t="s">
        <v>3201</v>
      </c>
      <c r="P312" s="6">
        <v>41960</v>
      </c>
      <c r="Q312" t="s">
        <v>3073</v>
      </c>
      <c r="R312" t="s">
        <v>3718</v>
      </c>
      <c r="S312" t="s">
        <v>3721</v>
      </c>
      <c r="T312">
        <v>94</v>
      </c>
      <c r="U312">
        <v>81</v>
      </c>
      <c r="W312" t="s">
        <v>188</v>
      </c>
      <c r="X312">
        <v>1</v>
      </c>
      <c r="Y312">
        <f t="shared" si="68"/>
        <v>13</v>
      </c>
      <c r="Z312">
        <f t="shared" ca="1" si="69"/>
        <v>43.75</v>
      </c>
      <c r="AA312">
        <f t="shared" ca="1" si="70"/>
        <v>-30.75</v>
      </c>
      <c r="AB312">
        <f t="shared" ca="1" si="71"/>
        <v>30.75</v>
      </c>
      <c r="AC312" s="2">
        <v>30.75</v>
      </c>
      <c r="AD312" s="7">
        <f>VLOOKUP(P312,Weights!$A:$B,2,0)*AC312</f>
        <v>30.75</v>
      </c>
      <c r="AE312">
        <f t="shared" ca="1" si="72"/>
        <v>945.5625</v>
      </c>
      <c r="AF312" t="str">
        <f t="shared" si="73"/>
        <v>St. John's</v>
      </c>
      <c r="AG312" t="str">
        <f t="shared" ca="1" si="74"/>
        <v>St. John's</v>
      </c>
    </row>
    <row r="313" spans="1:33" x14ac:dyDescent="0.25">
      <c r="A313" t="s">
        <v>3277</v>
      </c>
      <c r="B313" s="9">
        <f t="shared" ca="1" si="60"/>
        <v>-9.8547585000000009</v>
      </c>
      <c r="C313" s="2">
        <v>-9.8547585000000009</v>
      </c>
      <c r="D313">
        <f t="shared" si="61"/>
        <v>312</v>
      </c>
      <c r="E313" s="9">
        <f t="shared" si="62"/>
        <v>10</v>
      </c>
      <c r="F313" s="9">
        <f t="shared" ca="1" si="63"/>
        <v>10</v>
      </c>
      <c r="G313" s="9">
        <f t="shared" si="64"/>
        <v>28</v>
      </c>
      <c r="H313" s="9">
        <f t="shared" si="65"/>
        <v>0.35714285714285715</v>
      </c>
      <c r="I313" s="9">
        <f t="shared" ca="1" si="66"/>
        <v>0.35714285714285715</v>
      </c>
      <c r="J313" s="9">
        <f t="shared" ca="1" si="67"/>
        <v>0</v>
      </c>
      <c r="O313" t="s">
        <v>3244</v>
      </c>
      <c r="P313" s="6">
        <v>41960</v>
      </c>
      <c r="Q313" t="s">
        <v>3073</v>
      </c>
      <c r="R313" t="s">
        <v>3271</v>
      </c>
      <c r="S313" t="s">
        <v>3721</v>
      </c>
      <c r="T313">
        <v>81</v>
      </c>
      <c r="U313">
        <v>54</v>
      </c>
      <c r="W313" t="s">
        <v>188</v>
      </c>
      <c r="X313">
        <v>1</v>
      </c>
      <c r="Y313">
        <f t="shared" si="68"/>
        <v>27</v>
      </c>
      <c r="Z313">
        <f t="shared" ca="1" si="69"/>
        <v>14.749999520000001</v>
      </c>
      <c r="AA313">
        <f t="shared" ca="1" si="70"/>
        <v>12.250000479999999</v>
      </c>
      <c r="AB313">
        <f t="shared" ca="1" si="71"/>
        <v>-12.250000479999999</v>
      </c>
      <c r="AC313" s="2">
        <v>12.25</v>
      </c>
      <c r="AD313" s="7">
        <f>VLOOKUP(P313,Weights!$A:$B,2,0)*AC313</f>
        <v>12.25</v>
      </c>
      <c r="AE313">
        <f t="shared" ca="1" si="72"/>
        <v>150.06251176000021</v>
      </c>
      <c r="AF313" t="str">
        <f t="shared" si="73"/>
        <v>TCU</v>
      </c>
      <c r="AG313" t="str">
        <f t="shared" ca="1" si="74"/>
        <v>TCU</v>
      </c>
    </row>
    <row r="314" spans="1:33" x14ac:dyDescent="0.25">
      <c r="A314" t="s">
        <v>3404</v>
      </c>
      <c r="B314" s="9">
        <f t="shared" ca="1" si="60"/>
        <v>-9.9936478888888889</v>
      </c>
      <c r="C314" s="2">
        <v>-10.104759</v>
      </c>
      <c r="D314">
        <f t="shared" si="61"/>
        <v>313</v>
      </c>
      <c r="E314" s="9">
        <f t="shared" si="62"/>
        <v>11</v>
      </c>
      <c r="F314" s="9">
        <f t="shared" ca="1" si="63"/>
        <v>9</v>
      </c>
      <c r="G314" s="9">
        <f t="shared" si="64"/>
        <v>26</v>
      </c>
      <c r="H314" s="9">
        <f t="shared" si="65"/>
        <v>0.42307692307692307</v>
      </c>
      <c r="I314" s="9">
        <f t="shared" ca="1" si="66"/>
        <v>0.33333333333333331</v>
      </c>
      <c r="J314" s="9">
        <f t="shared" ca="1" si="67"/>
        <v>0.1111111111111111</v>
      </c>
      <c r="O314" t="s">
        <v>3140</v>
      </c>
      <c r="P314" s="6">
        <v>41960</v>
      </c>
      <c r="Q314" t="s">
        <v>3073</v>
      </c>
      <c r="R314" t="s">
        <v>3317</v>
      </c>
      <c r="S314" t="s">
        <v>3721</v>
      </c>
      <c r="T314">
        <v>82</v>
      </c>
      <c r="U314">
        <v>75</v>
      </c>
      <c r="W314" t="s">
        <v>188</v>
      </c>
      <c r="X314">
        <v>1</v>
      </c>
      <c r="Y314">
        <f t="shared" si="68"/>
        <v>7</v>
      </c>
      <c r="Z314">
        <f t="shared" ca="1" si="69"/>
        <v>3</v>
      </c>
      <c r="AA314">
        <f t="shared" ca="1" si="70"/>
        <v>4</v>
      </c>
      <c r="AB314">
        <f t="shared" ca="1" si="71"/>
        <v>-4</v>
      </c>
      <c r="AC314" s="2">
        <v>4</v>
      </c>
      <c r="AD314" s="7">
        <f>VLOOKUP(P314,Weights!$A:$B,2,0)*AC314</f>
        <v>4</v>
      </c>
      <c r="AE314">
        <f t="shared" ca="1" si="72"/>
        <v>16</v>
      </c>
      <c r="AF314" t="str">
        <f t="shared" si="73"/>
        <v>Temple</v>
      </c>
      <c r="AG314" t="str">
        <f t="shared" ca="1" si="74"/>
        <v>Temple</v>
      </c>
    </row>
    <row r="315" spans="1:33" x14ac:dyDescent="0.25">
      <c r="A315" t="s">
        <v>3320</v>
      </c>
      <c r="B315" s="9">
        <f t="shared" ca="1" si="60"/>
        <v>-10.029759</v>
      </c>
      <c r="C315" s="2">
        <v>-10.229759</v>
      </c>
      <c r="D315">
        <f t="shared" si="61"/>
        <v>315</v>
      </c>
      <c r="E315" s="9">
        <f t="shared" si="62"/>
        <v>12</v>
      </c>
      <c r="F315" s="9">
        <f t="shared" ca="1" si="63"/>
        <v>6</v>
      </c>
      <c r="G315" s="9">
        <f t="shared" si="64"/>
        <v>29</v>
      </c>
      <c r="H315" s="9">
        <f t="shared" si="65"/>
        <v>0.41379310344827586</v>
      </c>
      <c r="I315" s="9">
        <f t="shared" ca="1" si="66"/>
        <v>0.2</v>
      </c>
      <c r="J315" s="9">
        <f t="shared" ca="1" si="67"/>
        <v>0.2</v>
      </c>
      <c r="O315" t="s">
        <v>3402</v>
      </c>
      <c r="P315" s="6">
        <v>41960</v>
      </c>
      <c r="Q315" t="s">
        <v>3073</v>
      </c>
      <c r="R315" t="s">
        <v>3253</v>
      </c>
      <c r="S315" t="s">
        <v>3720</v>
      </c>
      <c r="T315">
        <v>74</v>
      </c>
      <c r="U315">
        <v>64</v>
      </c>
      <c r="W315" t="s">
        <v>7</v>
      </c>
      <c r="X315">
        <v>1</v>
      </c>
      <c r="Y315">
        <f t="shared" si="68"/>
        <v>-10</v>
      </c>
      <c r="Z315">
        <f t="shared" ca="1" si="69"/>
        <v>-13.875</v>
      </c>
      <c r="AA315">
        <f t="shared" ca="1" si="70"/>
        <v>3.875</v>
      </c>
      <c r="AB315">
        <f t="shared" ca="1" si="71"/>
        <v>-3.875</v>
      </c>
      <c r="AC315" s="2">
        <v>3.875</v>
      </c>
      <c r="AD315" s="7">
        <f>VLOOKUP(P315,Weights!$A:$B,2,0)*AC315</f>
        <v>3.875</v>
      </c>
      <c r="AE315">
        <f t="shared" ca="1" si="72"/>
        <v>15.015625</v>
      </c>
      <c r="AF315" t="str">
        <f t="shared" si="73"/>
        <v>Ole Miss</v>
      </c>
      <c r="AG315" t="str">
        <f t="shared" ca="1" si="74"/>
        <v>Ole Miss</v>
      </c>
    </row>
    <row r="316" spans="1:33" x14ac:dyDescent="0.25">
      <c r="A316" t="s">
        <v>3215</v>
      </c>
      <c r="B316" s="9">
        <f t="shared" ca="1" si="60"/>
        <v>-10.038092333333333</v>
      </c>
      <c r="C316" s="2">
        <v>-10.104759</v>
      </c>
      <c r="D316">
        <f t="shared" si="61"/>
        <v>313</v>
      </c>
      <c r="E316" s="9">
        <f t="shared" si="62"/>
        <v>13</v>
      </c>
      <c r="F316" s="9">
        <f t="shared" ca="1" si="63"/>
        <v>11</v>
      </c>
      <c r="G316" s="9">
        <f t="shared" si="64"/>
        <v>29</v>
      </c>
      <c r="H316" s="9">
        <f t="shared" si="65"/>
        <v>0.44827586206896552</v>
      </c>
      <c r="I316" s="9">
        <f t="shared" ca="1" si="66"/>
        <v>0.36666666666666664</v>
      </c>
      <c r="J316" s="9">
        <f t="shared" ca="1" si="67"/>
        <v>6.6666666666666707E-2</v>
      </c>
      <c r="O316" t="s">
        <v>3142</v>
      </c>
      <c r="P316" s="6">
        <v>41960</v>
      </c>
      <c r="Q316" t="s">
        <v>3073</v>
      </c>
      <c r="R316" t="s">
        <v>3200</v>
      </c>
      <c r="S316" t="s">
        <v>3720</v>
      </c>
      <c r="T316">
        <v>71</v>
      </c>
      <c r="U316">
        <v>49</v>
      </c>
      <c r="W316" t="s">
        <v>6</v>
      </c>
      <c r="X316">
        <v>1</v>
      </c>
      <c r="Y316">
        <f t="shared" si="68"/>
        <v>-22</v>
      </c>
      <c r="Z316">
        <f t="shared" ca="1" si="69"/>
        <v>-6.25</v>
      </c>
      <c r="AA316">
        <f t="shared" ca="1" si="70"/>
        <v>-15.75</v>
      </c>
      <c r="AB316">
        <f t="shared" ca="1" si="71"/>
        <v>15.75</v>
      </c>
      <c r="AC316" s="2">
        <v>15.75</v>
      </c>
      <c r="AD316" s="7">
        <f>VLOOKUP(P316,Weights!$A:$B,2,0)*AC316</f>
        <v>15.75</v>
      </c>
      <c r="AE316">
        <f t="shared" ca="1" si="72"/>
        <v>248.0625</v>
      </c>
      <c r="AF316" t="str">
        <f t="shared" si="73"/>
        <v>Wake Forest</v>
      </c>
      <c r="AG316" t="str">
        <f t="shared" ca="1" si="74"/>
        <v>Wake Forest</v>
      </c>
    </row>
    <row r="317" spans="1:33" x14ac:dyDescent="0.25">
      <c r="A317" t="s">
        <v>3188</v>
      </c>
      <c r="B317" s="9">
        <f t="shared" ca="1" si="60"/>
        <v>-10.318468677419354</v>
      </c>
      <c r="C317" s="2">
        <v>-10.479759</v>
      </c>
      <c r="D317">
        <f t="shared" si="61"/>
        <v>316</v>
      </c>
      <c r="E317" s="9">
        <f t="shared" si="62"/>
        <v>8</v>
      </c>
      <c r="F317" s="9">
        <f t="shared" ca="1" si="63"/>
        <v>3</v>
      </c>
      <c r="G317" s="9">
        <f t="shared" si="64"/>
        <v>31</v>
      </c>
      <c r="H317" s="9">
        <f t="shared" si="65"/>
        <v>0.25806451612903225</v>
      </c>
      <c r="I317" s="9">
        <f t="shared" ca="1" si="66"/>
        <v>9.6774193548387094E-2</v>
      </c>
      <c r="J317" s="9">
        <f t="shared" ca="1" si="67"/>
        <v>0.16129032258064516</v>
      </c>
      <c r="O317" t="s">
        <v>3143</v>
      </c>
      <c r="P317" s="6">
        <v>41960</v>
      </c>
      <c r="Q317" t="s">
        <v>3073</v>
      </c>
      <c r="R317" t="s">
        <v>3358</v>
      </c>
      <c r="S317" t="s">
        <v>3721</v>
      </c>
      <c r="T317">
        <v>64</v>
      </c>
      <c r="U317">
        <v>53</v>
      </c>
      <c r="W317" t="s">
        <v>7</v>
      </c>
      <c r="X317">
        <v>1</v>
      </c>
      <c r="Y317">
        <f t="shared" si="68"/>
        <v>11</v>
      </c>
      <c r="Z317">
        <f t="shared" ca="1" si="69"/>
        <v>4.375</v>
      </c>
      <c r="AA317">
        <f t="shared" ca="1" si="70"/>
        <v>6.625</v>
      </c>
      <c r="AB317">
        <f t="shared" ca="1" si="71"/>
        <v>-6.625</v>
      </c>
      <c r="AC317" s="2">
        <v>6.625</v>
      </c>
      <c r="AD317" s="7">
        <f>VLOOKUP(P317,Weights!$A:$B,2,0)*AC317</f>
        <v>6.625</v>
      </c>
      <c r="AE317">
        <f t="shared" ca="1" si="72"/>
        <v>43.890625</v>
      </c>
      <c r="AF317" t="str">
        <f t="shared" si="73"/>
        <v>Tulsa</v>
      </c>
      <c r="AG317" t="str">
        <f t="shared" ca="1" si="74"/>
        <v>Tulsa</v>
      </c>
    </row>
    <row r="318" spans="1:33" x14ac:dyDescent="0.25">
      <c r="A318" t="s">
        <v>3309</v>
      </c>
      <c r="B318" s="9">
        <f t="shared" ca="1" si="60"/>
        <v>-10.388849909090908</v>
      </c>
      <c r="C318" s="2">
        <v>-10.479759</v>
      </c>
      <c r="D318">
        <f t="shared" si="61"/>
        <v>316</v>
      </c>
      <c r="E318" s="9">
        <f t="shared" si="62"/>
        <v>10</v>
      </c>
      <c r="F318" s="9">
        <f t="shared" ca="1" si="63"/>
        <v>7</v>
      </c>
      <c r="G318" s="9">
        <f t="shared" si="64"/>
        <v>33</v>
      </c>
      <c r="H318" s="9">
        <f t="shared" si="65"/>
        <v>0.30303030303030304</v>
      </c>
      <c r="I318" s="9">
        <f t="shared" ca="1" si="66"/>
        <v>0.21212121212121213</v>
      </c>
      <c r="J318" s="9">
        <f t="shared" ca="1" si="67"/>
        <v>9.0909090909090912E-2</v>
      </c>
      <c r="O318" t="s">
        <v>3154</v>
      </c>
      <c r="P318" s="6">
        <v>41960</v>
      </c>
      <c r="Q318" t="s">
        <v>3073</v>
      </c>
      <c r="R318" t="s">
        <v>3718</v>
      </c>
      <c r="S318" t="s">
        <v>3721</v>
      </c>
      <c r="T318">
        <v>94</v>
      </c>
      <c r="U318">
        <v>81</v>
      </c>
      <c r="W318" t="s">
        <v>7</v>
      </c>
      <c r="X318">
        <v>1</v>
      </c>
      <c r="Y318">
        <f t="shared" si="68"/>
        <v>13</v>
      </c>
      <c r="Z318">
        <f t="shared" ca="1" si="69"/>
        <v>32.125000480000004</v>
      </c>
      <c r="AA318">
        <f t="shared" ca="1" si="70"/>
        <v>-19.125000480000004</v>
      </c>
      <c r="AB318">
        <f t="shared" ca="1" si="71"/>
        <v>19.125000480000004</v>
      </c>
      <c r="AC318" s="2">
        <v>19.125</v>
      </c>
      <c r="AD318" s="7">
        <f>VLOOKUP(P318,Weights!$A:$B,2,0)*AC318</f>
        <v>19.125</v>
      </c>
      <c r="AE318">
        <f t="shared" ca="1" si="72"/>
        <v>365.76564336000041</v>
      </c>
      <c r="AF318" t="str">
        <f t="shared" si="73"/>
        <v>UAB</v>
      </c>
      <c r="AG318" t="str">
        <f t="shared" ca="1" si="74"/>
        <v>UAB</v>
      </c>
    </row>
    <row r="319" spans="1:33" x14ac:dyDescent="0.25">
      <c r="A319" t="s">
        <v>3272</v>
      </c>
      <c r="B319" s="9">
        <f t="shared" ca="1" si="60"/>
        <v>-10.912451307692308</v>
      </c>
      <c r="C319" s="2">
        <v>-11.104759</v>
      </c>
      <c r="D319">
        <f t="shared" si="61"/>
        <v>319</v>
      </c>
      <c r="E319" s="9">
        <f t="shared" si="62"/>
        <v>8</v>
      </c>
      <c r="F319" s="9">
        <f t="shared" ca="1" si="63"/>
        <v>3</v>
      </c>
      <c r="G319" s="9">
        <f t="shared" si="64"/>
        <v>27</v>
      </c>
      <c r="H319" s="9">
        <f t="shared" si="65"/>
        <v>0.29629629629629628</v>
      </c>
      <c r="I319" s="9">
        <f t="shared" ca="1" si="66"/>
        <v>0.11538461538461539</v>
      </c>
      <c r="J319" s="9">
        <f t="shared" ca="1" si="67"/>
        <v>0.19230769230769232</v>
      </c>
      <c r="O319" t="s">
        <v>3296</v>
      </c>
      <c r="P319" s="6">
        <v>41960</v>
      </c>
      <c r="Q319" t="s">
        <v>3073</v>
      </c>
      <c r="R319" t="s">
        <v>3265</v>
      </c>
      <c r="S319" t="s">
        <v>3720</v>
      </c>
      <c r="T319">
        <v>70</v>
      </c>
      <c r="U319">
        <v>69</v>
      </c>
      <c r="W319" t="s">
        <v>7</v>
      </c>
      <c r="X319">
        <v>1</v>
      </c>
      <c r="Y319">
        <f t="shared" si="68"/>
        <v>-1</v>
      </c>
      <c r="Z319">
        <f t="shared" ca="1" si="69"/>
        <v>3</v>
      </c>
      <c r="AA319">
        <f t="shared" ca="1" si="70"/>
        <v>-4</v>
      </c>
      <c r="AB319">
        <f t="shared" ca="1" si="71"/>
        <v>4</v>
      </c>
      <c r="AC319" s="2">
        <v>4</v>
      </c>
      <c r="AD319" s="7">
        <f>VLOOKUP(P319,Weights!$A:$B,2,0)*AC319</f>
        <v>4</v>
      </c>
      <c r="AE319">
        <f t="shared" ca="1" si="72"/>
        <v>16</v>
      </c>
      <c r="AF319" t="str">
        <f t="shared" si="73"/>
        <v>Sacramento St</v>
      </c>
      <c r="AG319" t="str">
        <f t="shared" ca="1" si="74"/>
        <v>UC Riverside</v>
      </c>
    </row>
    <row r="320" spans="1:33" x14ac:dyDescent="0.25">
      <c r="A320" t="s">
        <v>3322</v>
      </c>
      <c r="B320" s="9">
        <f t="shared" ca="1" si="60"/>
        <v>-10.979759</v>
      </c>
      <c r="C320" s="2">
        <v>-10.979759</v>
      </c>
      <c r="D320">
        <f t="shared" si="61"/>
        <v>318</v>
      </c>
      <c r="E320" s="9">
        <f t="shared" si="62"/>
        <v>9</v>
      </c>
      <c r="F320" s="9">
        <f t="shared" ca="1" si="63"/>
        <v>9</v>
      </c>
      <c r="G320" s="9">
        <f t="shared" si="64"/>
        <v>30</v>
      </c>
      <c r="H320" s="9">
        <f t="shared" si="65"/>
        <v>0.3</v>
      </c>
      <c r="I320" s="9">
        <f t="shared" ca="1" si="66"/>
        <v>0.3</v>
      </c>
      <c r="J320" s="9">
        <f t="shared" ca="1" si="67"/>
        <v>0</v>
      </c>
      <c r="O320" t="s">
        <v>3162</v>
      </c>
      <c r="P320" s="6">
        <v>41960</v>
      </c>
      <c r="Q320" t="s">
        <v>3073</v>
      </c>
      <c r="R320" t="s">
        <v>3272</v>
      </c>
      <c r="S320" t="s">
        <v>3721</v>
      </c>
      <c r="T320">
        <v>67</v>
      </c>
      <c r="U320">
        <v>64</v>
      </c>
      <c r="W320" t="s">
        <v>7</v>
      </c>
      <c r="X320">
        <v>1</v>
      </c>
      <c r="Y320">
        <f t="shared" si="68"/>
        <v>3</v>
      </c>
      <c r="Z320">
        <f t="shared" ca="1" si="69"/>
        <v>5.3750004999999987</v>
      </c>
      <c r="AA320">
        <f t="shared" ca="1" si="70"/>
        <v>-2.3750004999999987</v>
      </c>
      <c r="AB320">
        <f t="shared" ca="1" si="71"/>
        <v>2.3750004999999987</v>
      </c>
      <c r="AC320" s="2">
        <v>2.375</v>
      </c>
      <c r="AD320" s="7">
        <f>VLOOKUP(P320,Weights!$A:$B,2,0)*AC320</f>
        <v>2.375</v>
      </c>
      <c r="AE320">
        <f t="shared" ca="1" si="72"/>
        <v>5.6406273750002436</v>
      </c>
      <c r="AF320" t="str">
        <f t="shared" si="73"/>
        <v>UIC</v>
      </c>
      <c r="AG320" t="str">
        <f t="shared" ca="1" si="74"/>
        <v>UIC</v>
      </c>
    </row>
    <row r="321" spans="1:33" x14ac:dyDescent="0.25">
      <c r="A321" t="s">
        <v>3082</v>
      </c>
      <c r="B321" s="9">
        <f t="shared" ca="1" si="60"/>
        <v>-11.147862448275861</v>
      </c>
      <c r="C321" s="2">
        <v>-11.354759</v>
      </c>
      <c r="D321">
        <f t="shared" si="61"/>
        <v>320</v>
      </c>
      <c r="E321" s="9">
        <f t="shared" si="62"/>
        <v>8</v>
      </c>
      <c r="F321" s="9">
        <f t="shared" ca="1" si="63"/>
        <v>2</v>
      </c>
      <c r="G321" s="9">
        <f t="shared" si="64"/>
        <v>29</v>
      </c>
      <c r="H321" s="9">
        <f t="shared" si="65"/>
        <v>0.27586206896551724</v>
      </c>
      <c r="I321" s="9">
        <f t="shared" ca="1" si="66"/>
        <v>6.8965517241379309E-2</v>
      </c>
      <c r="J321" s="9">
        <f t="shared" ca="1" si="67"/>
        <v>0.20689655172413793</v>
      </c>
      <c r="O321" t="s">
        <v>3411</v>
      </c>
      <c r="P321" s="6">
        <v>41960</v>
      </c>
      <c r="Q321" t="s">
        <v>3073</v>
      </c>
      <c r="R321" t="s">
        <v>3718</v>
      </c>
      <c r="S321" t="s">
        <v>3721</v>
      </c>
      <c r="T321">
        <v>106</v>
      </c>
      <c r="U321">
        <v>39</v>
      </c>
      <c r="W321" t="s">
        <v>188</v>
      </c>
      <c r="X321">
        <v>1</v>
      </c>
      <c r="Y321">
        <f t="shared" si="68"/>
        <v>67</v>
      </c>
      <c r="Z321">
        <f t="shared" ca="1" si="69"/>
        <v>30.250000500000002</v>
      </c>
      <c r="AA321">
        <f t="shared" ca="1" si="70"/>
        <v>36.749999500000001</v>
      </c>
      <c r="AB321">
        <f t="shared" ca="1" si="71"/>
        <v>-36.749999500000001</v>
      </c>
      <c r="AC321" s="2">
        <v>36.75</v>
      </c>
      <c r="AD321" s="7">
        <f>VLOOKUP(P321,Weights!$A:$B,2,0)*AC321</f>
        <v>36.75</v>
      </c>
      <c r="AE321">
        <f t="shared" ca="1" si="72"/>
        <v>1350.5624632500003</v>
      </c>
      <c r="AF321" t="str">
        <f t="shared" si="73"/>
        <v>UL Monroe</v>
      </c>
      <c r="AG321" t="str">
        <f t="shared" ca="1" si="74"/>
        <v>UL Monroe</v>
      </c>
    </row>
    <row r="322" spans="1:33" x14ac:dyDescent="0.25">
      <c r="A322" t="s">
        <v>3313</v>
      </c>
      <c r="B322" s="9">
        <f t="shared" ref="B322:B385" ca="1" si="75">J322+C322</f>
        <v>-11.225726741935484</v>
      </c>
      <c r="C322" s="2">
        <v>-11.354759</v>
      </c>
      <c r="D322">
        <f t="shared" ref="D322:D385" si="76">RANK(C322,Ratings,0)</f>
        <v>320</v>
      </c>
      <c r="E322" s="9">
        <f t="shared" ref="E322:E385" si="77">COUNTIF(AF322:AF6125,A322)</f>
        <v>9</v>
      </c>
      <c r="F322" s="9">
        <f t="shared" ref="F322:F385" ca="1" si="78">COUNTIF(AG322:AG6125,A322)</f>
        <v>5</v>
      </c>
      <c r="G322" s="9">
        <f t="shared" ref="G322:G385" si="79">COUNTIF(O322:O6125,A322)+COUNTIF(R322:R6125,A322)</f>
        <v>31</v>
      </c>
      <c r="H322" s="9">
        <f t="shared" ref="H322:H385" si="80">E322/G322</f>
        <v>0.29032258064516131</v>
      </c>
      <c r="I322" s="9">
        <f t="shared" ref="I322:I353" ca="1" si="81">F322/G322</f>
        <v>0.16129032258064516</v>
      </c>
      <c r="J322" s="9">
        <f t="shared" ref="J322:J385" ca="1" si="82">H322-I322</f>
        <v>0.12903225806451615</v>
      </c>
      <c r="O322" t="s">
        <v>3132</v>
      </c>
      <c r="P322" s="6">
        <v>41960</v>
      </c>
      <c r="Q322" t="s">
        <v>3073</v>
      </c>
      <c r="R322" t="s">
        <v>3232</v>
      </c>
      <c r="S322" t="s">
        <v>3721</v>
      </c>
      <c r="T322">
        <v>70</v>
      </c>
      <c r="U322">
        <v>58</v>
      </c>
      <c r="W322" t="s">
        <v>7</v>
      </c>
      <c r="X322">
        <v>1</v>
      </c>
      <c r="Y322">
        <f t="shared" ref="Y322:Y385" si="83">X322*IF(S322="W",(T322-U322),U322-T322)</f>
        <v>12</v>
      </c>
      <c r="Z322">
        <f t="shared" ref="Z322:Z385" ca="1" si="84">X322*(IF(Q322="A",-HomeEdge,IF(Q322="H",HomeEdge,0))+VLOOKUP(O322,TmList,2,0)-VLOOKUP(R322,TmList,2,0))</f>
        <v>8</v>
      </c>
      <c r="AA322">
        <f t="shared" ref="AA322:AA385" ca="1" si="85">Y322-Z322</f>
        <v>4</v>
      </c>
      <c r="AB322">
        <f t="shared" ref="AB322:AB385" ca="1" si="86">-AA322</f>
        <v>-4</v>
      </c>
      <c r="AC322" s="2">
        <v>4</v>
      </c>
      <c r="AD322" s="7">
        <f>VLOOKUP(P322,Weights!$A:$B,2,0)*AC322</f>
        <v>4</v>
      </c>
      <c r="AE322">
        <f t="shared" ref="AE322:AE385" ca="1" si="87">AA322^2</f>
        <v>16</v>
      </c>
      <c r="AF322" t="str">
        <f t="shared" si="73"/>
        <v>USC</v>
      </c>
      <c r="AG322" t="str">
        <f t="shared" ca="1" si="74"/>
        <v>USC</v>
      </c>
    </row>
    <row r="323" spans="1:33" x14ac:dyDescent="0.25">
      <c r="A323" t="s">
        <v>3350</v>
      </c>
      <c r="B323" s="9">
        <f t="shared" ca="1" si="75"/>
        <v>-11.44750093548387</v>
      </c>
      <c r="C323" s="2">
        <v>-11.479759</v>
      </c>
      <c r="D323">
        <f t="shared" si="76"/>
        <v>322</v>
      </c>
      <c r="E323" s="9">
        <f t="shared" si="77"/>
        <v>10</v>
      </c>
      <c r="F323" s="9">
        <f t="shared" ca="1" si="78"/>
        <v>9</v>
      </c>
      <c r="G323" s="9">
        <f t="shared" si="79"/>
        <v>29</v>
      </c>
      <c r="H323" s="9">
        <f t="shared" si="80"/>
        <v>0.34482758620689657</v>
      </c>
      <c r="I323" s="9">
        <f t="shared" ca="1" si="81"/>
        <v>0.29032258064516131</v>
      </c>
      <c r="J323" s="9">
        <f t="shared" ca="1" si="82"/>
        <v>3.2258064516129004E-2</v>
      </c>
      <c r="O323" t="s">
        <v>3298</v>
      </c>
      <c r="P323" s="6">
        <v>41960</v>
      </c>
      <c r="Q323" t="s">
        <v>3073</v>
      </c>
      <c r="R323" t="s">
        <v>3365</v>
      </c>
      <c r="S323" t="s">
        <v>3720</v>
      </c>
      <c r="T323">
        <v>63</v>
      </c>
      <c r="U323">
        <v>62</v>
      </c>
      <c r="W323" t="s">
        <v>7</v>
      </c>
      <c r="X323">
        <v>1</v>
      </c>
      <c r="Y323">
        <f t="shared" si="83"/>
        <v>-1</v>
      </c>
      <c r="Z323">
        <f t="shared" ca="1" si="84"/>
        <v>8.0000004999999987</v>
      </c>
      <c r="AA323">
        <f t="shared" ca="1" si="85"/>
        <v>-9.0000004999999987</v>
      </c>
      <c r="AB323">
        <f t="shared" ca="1" si="86"/>
        <v>9.0000004999999987</v>
      </c>
      <c r="AC323" s="2">
        <v>9</v>
      </c>
      <c r="AD323" s="7">
        <f>VLOOKUP(P323,Weights!$A:$B,2,0)*AC323</f>
        <v>9</v>
      </c>
      <c r="AE323">
        <f t="shared" ca="1" si="87"/>
        <v>81.000009000000233</v>
      </c>
      <c r="AF323" t="str">
        <f t="shared" ref="AF323:AF386" si="88">IF(Y323&gt;0,O323,R323)</f>
        <v>UT Pan American</v>
      </c>
      <c r="AG323" t="str">
        <f t="shared" ref="AG323:AG386" ca="1" si="89">IF(Z323&gt;0,O323,R323)</f>
        <v>UT San Antonio</v>
      </c>
    </row>
    <row r="324" spans="1:33" x14ac:dyDescent="0.25">
      <c r="A324" t="s">
        <v>3219</v>
      </c>
      <c r="B324" s="9">
        <f t="shared" ca="1" si="75"/>
        <v>-11.667259</v>
      </c>
      <c r="C324" s="2">
        <v>-11.729759</v>
      </c>
      <c r="D324">
        <f t="shared" si="76"/>
        <v>323</v>
      </c>
      <c r="E324" s="9">
        <f t="shared" si="77"/>
        <v>11</v>
      </c>
      <c r="F324" s="9">
        <f t="shared" ca="1" si="78"/>
        <v>10</v>
      </c>
      <c r="G324" s="9">
        <f t="shared" si="79"/>
        <v>30</v>
      </c>
      <c r="H324" s="9">
        <f t="shared" si="80"/>
        <v>0.36666666666666664</v>
      </c>
      <c r="I324" s="9">
        <f t="shared" ca="1" si="81"/>
        <v>0.3125</v>
      </c>
      <c r="J324" s="9">
        <f t="shared" ca="1" si="82"/>
        <v>6.25E-2</v>
      </c>
      <c r="O324" t="s">
        <v>3708</v>
      </c>
      <c r="P324" s="6">
        <v>41960</v>
      </c>
      <c r="Q324" t="s">
        <v>3073</v>
      </c>
      <c r="R324" t="s">
        <v>3125</v>
      </c>
      <c r="S324" t="s">
        <v>3721</v>
      </c>
      <c r="T324">
        <v>81</v>
      </c>
      <c r="U324">
        <v>44</v>
      </c>
      <c r="W324" t="s">
        <v>188</v>
      </c>
      <c r="X324">
        <v>1</v>
      </c>
      <c r="Y324">
        <f t="shared" si="83"/>
        <v>37</v>
      </c>
      <c r="Z324">
        <f t="shared" ca="1" si="84"/>
        <v>30.749999499999998</v>
      </c>
      <c r="AA324">
        <f t="shared" ca="1" si="85"/>
        <v>6.2500005000000023</v>
      </c>
      <c r="AB324">
        <f t="shared" ca="1" si="86"/>
        <v>-6.2500005000000023</v>
      </c>
      <c r="AC324" s="2">
        <v>6.25</v>
      </c>
      <c r="AD324" s="7">
        <f>VLOOKUP(P324,Weights!$A:$B,2,0)*AC324</f>
        <v>6.25</v>
      </c>
      <c r="AE324">
        <f t="shared" ca="1" si="87"/>
        <v>39.062506250000276</v>
      </c>
      <c r="AF324" t="str">
        <f t="shared" si="88"/>
        <v>Villanova</v>
      </c>
      <c r="AG324" t="str">
        <f t="shared" ca="1" si="89"/>
        <v>Villanova</v>
      </c>
    </row>
    <row r="325" spans="1:33" x14ac:dyDescent="0.25">
      <c r="A325" t="s">
        <v>3348</v>
      </c>
      <c r="B325" s="9">
        <f t="shared" ca="1" si="75"/>
        <v>-11.69750093548387</v>
      </c>
      <c r="C325" s="2">
        <v>-11.729759</v>
      </c>
      <c r="D325">
        <f t="shared" si="76"/>
        <v>323</v>
      </c>
      <c r="E325" s="9">
        <f t="shared" si="77"/>
        <v>11</v>
      </c>
      <c r="F325" s="9">
        <f t="shared" ca="1" si="78"/>
        <v>10</v>
      </c>
      <c r="G325" s="9">
        <f t="shared" si="79"/>
        <v>30</v>
      </c>
      <c r="H325" s="9">
        <f t="shared" si="80"/>
        <v>0.36666666666666664</v>
      </c>
      <c r="I325" s="9">
        <f t="shared" ca="1" si="81"/>
        <v>0.32258064516129031</v>
      </c>
      <c r="J325" s="9">
        <f t="shared" ca="1" si="82"/>
        <v>3.2258064516129059E-2</v>
      </c>
      <c r="O325" t="s">
        <v>3270</v>
      </c>
      <c r="P325" s="6">
        <v>41960</v>
      </c>
      <c r="Q325" t="s">
        <v>3073</v>
      </c>
      <c r="R325" t="s">
        <v>3718</v>
      </c>
      <c r="S325" t="s">
        <v>3721</v>
      </c>
      <c r="T325">
        <v>74</v>
      </c>
      <c r="U325">
        <v>49</v>
      </c>
      <c r="W325" t="s">
        <v>7</v>
      </c>
      <c r="X325">
        <v>1</v>
      </c>
      <c r="Y325">
        <f t="shared" si="83"/>
        <v>25</v>
      </c>
      <c r="Z325">
        <f t="shared" ca="1" si="84"/>
        <v>25.625000500000002</v>
      </c>
      <c r="AA325">
        <f t="shared" ca="1" si="85"/>
        <v>-0.62500050000000229</v>
      </c>
      <c r="AB325">
        <f t="shared" ca="1" si="86"/>
        <v>0.62500050000000229</v>
      </c>
      <c r="AC325" s="2">
        <v>0.625</v>
      </c>
      <c r="AD325" s="7">
        <f>VLOOKUP(P325,Weights!$A:$B,2,0)*AC325</f>
        <v>0.625</v>
      </c>
      <c r="AE325">
        <f t="shared" ca="1" si="87"/>
        <v>0.39062562500025289</v>
      </c>
      <c r="AF325" t="str">
        <f t="shared" si="88"/>
        <v>Weber State</v>
      </c>
      <c r="AG325" t="str">
        <f t="shared" ca="1" si="89"/>
        <v>Weber State</v>
      </c>
    </row>
    <row r="326" spans="1:33" x14ac:dyDescent="0.25">
      <c r="A326" t="s">
        <v>3400</v>
      </c>
      <c r="B326" s="9">
        <f t="shared" ca="1" si="75"/>
        <v>-11.88924175862069</v>
      </c>
      <c r="C326" s="2">
        <v>-11.854759</v>
      </c>
      <c r="D326">
        <f t="shared" si="76"/>
        <v>325</v>
      </c>
      <c r="E326" s="9">
        <f t="shared" si="77"/>
        <v>9</v>
      </c>
      <c r="F326" s="9">
        <f t="shared" ca="1" si="78"/>
        <v>10</v>
      </c>
      <c r="G326" s="9">
        <f t="shared" si="79"/>
        <v>28</v>
      </c>
      <c r="H326" s="9">
        <f t="shared" si="80"/>
        <v>0.32142857142857145</v>
      </c>
      <c r="I326" s="9">
        <f t="shared" ca="1" si="81"/>
        <v>0.34482758620689657</v>
      </c>
      <c r="J326" s="9">
        <f t="shared" ca="1" si="82"/>
        <v>-3.4482758620689669E-2</v>
      </c>
      <c r="O326" t="s">
        <v>3081</v>
      </c>
      <c r="P326" s="6">
        <v>41960</v>
      </c>
      <c r="Q326" t="s">
        <v>3073</v>
      </c>
      <c r="R326" t="s">
        <v>3718</v>
      </c>
      <c r="S326" t="s">
        <v>3721</v>
      </c>
      <c r="T326">
        <v>97</v>
      </c>
      <c r="U326">
        <v>51</v>
      </c>
      <c r="W326" t="s">
        <v>7</v>
      </c>
      <c r="X326">
        <v>1</v>
      </c>
      <c r="Y326">
        <f t="shared" si="83"/>
        <v>46</v>
      </c>
      <c r="Z326">
        <f t="shared" ca="1" si="84"/>
        <v>38.500000499999999</v>
      </c>
      <c r="AA326">
        <f t="shared" ca="1" si="85"/>
        <v>7.4999995000000013</v>
      </c>
      <c r="AB326">
        <f t="shared" ca="1" si="86"/>
        <v>-7.4999995000000013</v>
      </c>
      <c r="AC326" s="2">
        <v>7.5</v>
      </c>
      <c r="AD326" s="7">
        <f>VLOOKUP(P326,Weights!$A:$B,2,0)*AC326</f>
        <v>7.5</v>
      </c>
      <c r="AE326">
        <f t="shared" ca="1" si="87"/>
        <v>56.249992500000268</v>
      </c>
      <c r="AF326" t="str">
        <f t="shared" si="88"/>
        <v>Yale</v>
      </c>
      <c r="AG326" t="str">
        <f t="shared" ca="1" si="89"/>
        <v>Yale</v>
      </c>
    </row>
    <row r="327" spans="1:33" x14ac:dyDescent="0.25">
      <c r="A327" t="s">
        <v>3091</v>
      </c>
      <c r="B327" s="9">
        <f t="shared" ca="1" si="75"/>
        <v>-11.945276241379309</v>
      </c>
      <c r="C327" s="2">
        <v>-11.979759</v>
      </c>
      <c r="D327">
        <f t="shared" si="76"/>
        <v>326</v>
      </c>
      <c r="E327" s="9">
        <f t="shared" si="77"/>
        <v>4</v>
      </c>
      <c r="F327" s="9">
        <f t="shared" ca="1" si="78"/>
        <v>3</v>
      </c>
      <c r="G327" s="9">
        <f t="shared" si="79"/>
        <v>29</v>
      </c>
      <c r="H327" s="9">
        <f t="shared" si="80"/>
        <v>0.13793103448275862</v>
      </c>
      <c r="I327" s="9">
        <f t="shared" ca="1" si="81"/>
        <v>0.10344827586206896</v>
      </c>
      <c r="J327" s="9">
        <f t="shared" ca="1" si="82"/>
        <v>3.4482758620689655E-2</v>
      </c>
      <c r="O327" t="s">
        <v>3280</v>
      </c>
      <c r="P327" s="6">
        <v>41961</v>
      </c>
      <c r="Q327" t="s">
        <v>3073</v>
      </c>
      <c r="R327" t="s">
        <v>3163</v>
      </c>
      <c r="S327" t="s">
        <v>3721</v>
      </c>
      <c r="T327">
        <v>72</v>
      </c>
      <c r="U327">
        <v>67</v>
      </c>
      <c r="V327" t="s">
        <v>3723</v>
      </c>
      <c r="W327" t="s">
        <v>189</v>
      </c>
      <c r="X327">
        <v>1</v>
      </c>
      <c r="Y327">
        <f t="shared" si="83"/>
        <v>5</v>
      </c>
      <c r="Z327">
        <f t="shared" ca="1" si="84"/>
        <v>12.87500002</v>
      </c>
      <c r="AA327">
        <f t="shared" ca="1" si="85"/>
        <v>-7.8750000199999999</v>
      </c>
      <c r="AB327">
        <f t="shared" ca="1" si="86"/>
        <v>7.8750000199999999</v>
      </c>
      <c r="AC327" s="2">
        <v>7.875</v>
      </c>
      <c r="AD327" s="7">
        <f>VLOOKUP(P327,Weights!$A:$B,2,0)*AC327</f>
        <v>7.875</v>
      </c>
      <c r="AE327">
        <f t="shared" ca="1" si="87"/>
        <v>62.015625315000001</v>
      </c>
      <c r="AF327" t="str">
        <f t="shared" si="88"/>
        <v>Boise State</v>
      </c>
      <c r="AG327" t="str">
        <f t="shared" ca="1" si="89"/>
        <v>Boise State</v>
      </c>
    </row>
    <row r="328" spans="1:33" x14ac:dyDescent="0.25">
      <c r="A328" t="s">
        <v>3089</v>
      </c>
      <c r="B328" s="9">
        <f t="shared" ca="1" si="75"/>
        <v>-12.042259</v>
      </c>
      <c r="C328" s="2">
        <v>-12.104759</v>
      </c>
      <c r="D328">
        <f t="shared" si="76"/>
        <v>327</v>
      </c>
      <c r="E328" s="9">
        <f t="shared" si="77"/>
        <v>6</v>
      </c>
      <c r="F328" s="9">
        <f t="shared" ca="1" si="78"/>
        <v>4</v>
      </c>
      <c r="G328" s="9">
        <f t="shared" si="79"/>
        <v>30</v>
      </c>
      <c r="H328" s="9">
        <f t="shared" si="80"/>
        <v>0.2</v>
      </c>
      <c r="I328" s="9">
        <f t="shared" ca="1" si="81"/>
        <v>0.125</v>
      </c>
      <c r="J328" s="9">
        <f t="shared" ca="1" si="82"/>
        <v>6.25E-2</v>
      </c>
      <c r="O328" t="s">
        <v>3101</v>
      </c>
      <c r="P328" s="6">
        <v>41961</v>
      </c>
      <c r="Q328" t="s">
        <v>3073</v>
      </c>
      <c r="R328" t="s">
        <v>3234</v>
      </c>
      <c r="S328" t="s">
        <v>3721</v>
      </c>
      <c r="T328">
        <v>70</v>
      </c>
      <c r="U328">
        <v>48</v>
      </c>
      <c r="W328" t="s">
        <v>188</v>
      </c>
      <c r="X328">
        <v>1</v>
      </c>
      <c r="Y328">
        <f t="shared" si="83"/>
        <v>22</v>
      </c>
      <c r="Z328">
        <f t="shared" ca="1" si="84"/>
        <v>19.624999519999999</v>
      </c>
      <c r="AA328">
        <f t="shared" ca="1" si="85"/>
        <v>2.3750004800000006</v>
      </c>
      <c r="AB328">
        <f t="shared" ca="1" si="86"/>
        <v>-2.3750004800000006</v>
      </c>
      <c r="AC328" s="2">
        <v>2.375</v>
      </c>
      <c r="AD328" s="7">
        <f>VLOOKUP(P328,Weights!$A:$B,2,0)*AC328</f>
        <v>2.375</v>
      </c>
      <c r="AE328">
        <f t="shared" ca="1" si="87"/>
        <v>5.6406272800002331</v>
      </c>
      <c r="AF328" t="str">
        <f t="shared" si="88"/>
        <v>Butler</v>
      </c>
      <c r="AG328" t="str">
        <f t="shared" ca="1" si="89"/>
        <v>Butler</v>
      </c>
    </row>
    <row r="329" spans="1:33" x14ac:dyDescent="0.25">
      <c r="A329" t="s">
        <v>3228</v>
      </c>
      <c r="B329" s="9">
        <f t="shared" ca="1" si="75"/>
        <v>-12.07250093548387</v>
      </c>
      <c r="C329" s="2">
        <v>-12.104759</v>
      </c>
      <c r="D329">
        <f t="shared" si="76"/>
        <v>327</v>
      </c>
      <c r="E329" s="9">
        <f t="shared" si="77"/>
        <v>4</v>
      </c>
      <c r="F329" s="9">
        <f t="shared" ca="1" si="78"/>
        <v>3</v>
      </c>
      <c r="G329" s="9">
        <f t="shared" si="79"/>
        <v>31</v>
      </c>
      <c r="H329" s="9">
        <f t="shared" si="80"/>
        <v>0.12903225806451613</v>
      </c>
      <c r="I329" s="9">
        <f t="shared" ca="1" si="81"/>
        <v>9.6774193548387094E-2</v>
      </c>
      <c r="J329" s="9">
        <f t="shared" ca="1" si="82"/>
        <v>3.2258064516129031E-2</v>
      </c>
      <c r="O329" t="s">
        <v>3184</v>
      </c>
      <c r="P329" s="6">
        <v>41961</v>
      </c>
      <c r="Q329" t="s">
        <v>3073</v>
      </c>
      <c r="R329" t="s">
        <v>3160</v>
      </c>
      <c r="S329" t="s">
        <v>3721</v>
      </c>
      <c r="T329">
        <v>91</v>
      </c>
      <c r="U329">
        <v>62</v>
      </c>
      <c r="W329" t="s">
        <v>188</v>
      </c>
      <c r="X329">
        <v>1</v>
      </c>
      <c r="Y329">
        <f t="shared" si="83"/>
        <v>29</v>
      </c>
      <c r="Z329">
        <f t="shared" ca="1" si="84"/>
        <v>19.124999500000001</v>
      </c>
      <c r="AA329">
        <f t="shared" ca="1" si="85"/>
        <v>9.8750004999999987</v>
      </c>
      <c r="AB329">
        <f t="shared" ca="1" si="86"/>
        <v>-9.8750004999999987</v>
      </c>
      <c r="AC329" s="2">
        <v>9.875</v>
      </c>
      <c r="AD329" s="7">
        <f>VLOOKUP(P329,Weights!$A:$B,2,0)*AC329</f>
        <v>9.875</v>
      </c>
      <c r="AE329">
        <f t="shared" ca="1" si="87"/>
        <v>97.515634875000231</v>
      </c>
      <c r="AF329" t="str">
        <f t="shared" si="88"/>
        <v>BYU</v>
      </c>
      <c r="AG329" t="str">
        <f t="shared" ca="1" si="89"/>
        <v>BYU</v>
      </c>
    </row>
    <row r="330" spans="1:33" x14ac:dyDescent="0.25">
      <c r="A330" t="s">
        <v>3239</v>
      </c>
      <c r="B330" s="9">
        <f t="shared" ca="1" si="75"/>
        <v>-12.137017064516129</v>
      </c>
      <c r="C330" s="2">
        <v>-12.104759</v>
      </c>
      <c r="D330">
        <f t="shared" si="76"/>
        <v>327</v>
      </c>
      <c r="E330" s="9">
        <f t="shared" si="77"/>
        <v>10</v>
      </c>
      <c r="F330" s="9">
        <f t="shared" ca="1" si="78"/>
        <v>11</v>
      </c>
      <c r="G330" s="9">
        <f t="shared" si="79"/>
        <v>30</v>
      </c>
      <c r="H330" s="9">
        <f t="shared" si="80"/>
        <v>0.33333333333333331</v>
      </c>
      <c r="I330" s="9">
        <f t="shared" ca="1" si="81"/>
        <v>0.35483870967741937</v>
      </c>
      <c r="J330" s="9">
        <f t="shared" ca="1" si="82"/>
        <v>-3.2258064516129059E-2</v>
      </c>
      <c r="O330" t="s">
        <v>3333</v>
      </c>
      <c r="P330" s="6">
        <v>41961</v>
      </c>
      <c r="Q330" t="s">
        <v>3073</v>
      </c>
      <c r="R330" t="s">
        <v>3718</v>
      </c>
      <c r="S330" t="s">
        <v>3721</v>
      </c>
      <c r="T330">
        <v>65</v>
      </c>
      <c r="U330">
        <v>44</v>
      </c>
      <c r="W330" t="s">
        <v>7</v>
      </c>
      <c r="X330">
        <v>1</v>
      </c>
      <c r="Y330">
        <f t="shared" si="83"/>
        <v>21</v>
      </c>
      <c r="Z330">
        <f t="shared" ca="1" si="84"/>
        <v>32.125000480000004</v>
      </c>
      <c r="AA330">
        <f t="shared" ca="1" si="85"/>
        <v>-11.125000480000004</v>
      </c>
      <c r="AB330">
        <f t="shared" ca="1" si="86"/>
        <v>11.125000480000004</v>
      </c>
      <c r="AC330" s="2">
        <v>11.125</v>
      </c>
      <c r="AD330" s="7">
        <f>VLOOKUP(P330,Weights!$A:$B,2,0)*AC330</f>
        <v>11.125</v>
      </c>
      <c r="AE330">
        <f t="shared" ca="1" si="87"/>
        <v>123.76563568000033</v>
      </c>
      <c r="AF330" t="str">
        <f t="shared" si="88"/>
        <v>Cal Poly</v>
      </c>
      <c r="AG330" t="str">
        <f t="shared" ca="1" si="89"/>
        <v>Cal Poly</v>
      </c>
    </row>
    <row r="331" spans="1:33" x14ac:dyDescent="0.25">
      <c r="A331" t="s">
        <v>3266</v>
      </c>
      <c r="B331" s="9">
        <f t="shared" ca="1" si="75"/>
        <v>-12.225726741935484</v>
      </c>
      <c r="C331" s="2">
        <v>-12.354759</v>
      </c>
      <c r="D331">
        <f t="shared" si="76"/>
        <v>330</v>
      </c>
      <c r="E331" s="9">
        <f t="shared" si="77"/>
        <v>8</v>
      </c>
      <c r="F331" s="9">
        <f t="shared" ca="1" si="78"/>
        <v>4</v>
      </c>
      <c r="G331" s="9">
        <f t="shared" si="79"/>
        <v>29</v>
      </c>
      <c r="H331" s="9">
        <f t="shared" si="80"/>
        <v>0.27586206896551724</v>
      </c>
      <c r="I331" s="9">
        <f t="shared" ca="1" si="81"/>
        <v>0.12903225806451613</v>
      </c>
      <c r="J331" s="9">
        <f t="shared" ca="1" si="82"/>
        <v>0.12903225806451613</v>
      </c>
      <c r="O331" t="s">
        <v>3102</v>
      </c>
      <c r="P331" s="6">
        <v>41961</v>
      </c>
      <c r="Q331" t="s">
        <v>3073</v>
      </c>
      <c r="R331" t="s">
        <v>3226</v>
      </c>
      <c r="S331" t="s">
        <v>3721</v>
      </c>
      <c r="T331">
        <v>75</v>
      </c>
      <c r="U331">
        <v>63</v>
      </c>
      <c r="W331" t="s">
        <v>188</v>
      </c>
      <c r="X331">
        <v>1</v>
      </c>
      <c r="Y331">
        <f t="shared" si="83"/>
        <v>12</v>
      </c>
      <c r="Z331">
        <f t="shared" ca="1" si="84"/>
        <v>20.874999500000001</v>
      </c>
      <c r="AA331">
        <f t="shared" ca="1" si="85"/>
        <v>-8.8749995000000013</v>
      </c>
      <c r="AB331">
        <f t="shared" ca="1" si="86"/>
        <v>8.8749995000000013</v>
      </c>
      <c r="AC331" s="2">
        <v>8.875</v>
      </c>
      <c r="AD331" s="7">
        <f>VLOOKUP(P331,Weights!$A:$B,2,0)*AC331</f>
        <v>8.875</v>
      </c>
      <c r="AE331">
        <f t="shared" ca="1" si="87"/>
        <v>78.765616125000278</v>
      </c>
      <c r="AF331" t="str">
        <f t="shared" si="88"/>
        <v>Central Michigan</v>
      </c>
      <c r="AG331" t="str">
        <f t="shared" ca="1" si="89"/>
        <v>Central Michigan</v>
      </c>
    </row>
    <row r="332" spans="1:33" x14ac:dyDescent="0.25">
      <c r="A332" t="s">
        <v>3321</v>
      </c>
      <c r="B332" s="9">
        <f t="shared" ca="1" si="75"/>
        <v>-12.410793482758621</v>
      </c>
      <c r="C332" s="2">
        <v>-12.479759</v>
      </c>
      <c r="D332">
        <f t="shared" si="76"/>
        <v>331</v>
      </c>
      <c r="E332" s="9">
        <f t="shared" si="77"/>
        <v>9</v>
      </c>
      <c r="F332" s="9">
        <f t="shared" ca="1" si="78"/>
        <v>7</v>
      </c>
      <c r="G332" s="9">
        <f t="shared" si="79"/>
        <v>29</v>
      </c>
      <c r="H332" s="9">
        <f t="shared" si="80"/>
        <v>0.31034482758620691</v>
      </c>
      <c r="I332" s="9">
        <f t="shared" ca="1" si="81"/>
        <v>0.2413793103448276</v>
      </c>
      <c r="J332" s="9">
        <f t="shared" ca="1" si="82"/>
        <v>6.8965517241379309E-2</v>
      </c>
      <c r="O332" t="s">
        <v>3257</v>
      </c>
      <c r="P332" s="6">
        <v>41961</v>
      </c>
      <c r="Q332" t="s">
        <v>3073</v>
      </c>
      <c r="R332" t="s">
        <v>3718</v>
      </c>
      <c r="S332" t="s">
        <v>3721</v>
      </c>
      <c r="T332">
        <v>102</v>
      </c>
      <c r="U332">
        <v>51</v>
      </c>
      <c r="W332" t="s">
        <v>8</v>
      </c>
      <c r="X332">
        <v>1</v>
      </c>
      <c r="Y332">
        <f t="shared" si="83"/>
        <v>51</v>
      </c>
      <c r="Z332">
        <f t="shared" ca="1" si="84"/>
        <v>19.25</v>
      </c>
      <c r="AA332">
        <f t="shared" ca="1" si="85"/>
        <v>31.75</v>
      </c>
      <c r="AB332">
        <f t="shared" ca="1" si="86"/>
        <v>-31.75</v>
      </c>
      <c r="AC332" s="2">
        <v>31.75</v>
      </c>
      <c r="AD332" s="7">
        <f>VLOOKUP(P332,Weights!$A:$B,2,0)*AC332</f>
        <v>31.75</v>
      </c>
      <c r="AE332">
        <f t="shared" ca="1" si="87"/>
        <v>1008.0625</v>
      </c>
      <c r="AF332" t="str">
        <f t="shared" si="88"/>
        <v>Chicago St</v>
      </c>
      <c r="AG332" t="str">
        <f t="shared" ca="1" si="89"/>
        <v>Chicago St</v>
      </c>
    </row>
    <row r="333" spans="1:33" x14ac:dyDescent="0.25">
      <c r="A333" t="s">
        <v>3257</v>
      </c>
      <c r="B333" s="9">
        <f t="shared" ca="1" si="75"/>
        <v>-12.507984806451612</v>
      </c>
      <c r="C333" s="2">
        <v>-12.604759</v>
      </c>
      <c r="D333">
        <f t="shared" si="76"/>
        <v>332</v>
      </c>
      <c r="E333" s="9">
        <f t="shared" si="77"/>
        <v>7</v>
      </c>
      <c r="F333" s="9">
        <f t="shared" ca="1" si="78"/>
        <v>5</v>
      </c>
      <c r="G333" s="9">
        <f t="shared" si="79"/>
        <v>29</v>
      </c>
      <c r="H333" s="9">
        <f t="shared" si="80"/>
        <v>0.2413793103448276</v>
      </c>
      <c r="I333" s="9">
        <f t="shared" ca="1" si="81"/>
        <v>0.16129032258064516</v>
      </c>
      <c r="J333" s="9">
        <f t="shared" ca="1" si="82"/>
        <v>9.6774193548387094E-2</v>
      </c>
      <c r="O333" t="s">
        <v>3308</v>
      </c>
      <c r="P333" s="6">
        <v>41961</v>
      </c>
      <c r="Q333" t="s">
        <v>3073</v>
      </c>
      <c r="R333" t="s">
        <v>3718</v>
      </c>
      <c r="S333" t="s">
        <v>3721</v>
      </c>
      <c r="T333">
        <v>82</v>
      </c>
      <c r="U333">
        <v>51</v>
      </c>
      <c r="W333" t="s">
        <v>51</v>
      </c>
      <c r="X333">
        <v>1</v>
      </c>
      <c r="Y333">
        <f t="shared" si="83"/>
        <v>31</v>
      </c>
      <c r="Z333">
        <f t="shared" ca="1" si="84"/>
        <v>36.125000499999999</v>
      </c>
      <c r="AA333">
        <f t="shared" ca="1" si="85"/>
        <v>-5.1250004999999987</v>
      </c>
      <c r="AB333">
        <f t="shared" ca="1" si="86"/>
        <v>5.1250004999999987</v>
      </c>
      <c r="AC333" s="2">
        <v>5.125</v>
      </c>
      <c r="AD333" s="7">
        <f>VLOOKUP(P333,Weights!$A:$B,2,0)*AC333</f>
        <v>5.125</v>
      </c>
      <c r="AE333">
        <f t="shared" ca="1" si="87"/>
        <v>26.265630125000236</v>
      </c>
      <c r="AF333" t="str">
        <f t="shared" si="88"/>
        <v>Coastal Carolina</v>
      </c>
      <c r="AG333" t="str">
        <f t="shared" ca="1" si="89"/>
        <v>Coastal Carolina</v>
      </c>
    </row>
    <row r="334" spans="1:33" x14ac:dyDescent="0.25">
      <c r="A334" t="s">
        <v>3233</v>
      </c>
      <c r="B334" s="9">
        <f t="shared" ca="1" si="75"/>
        <v>-12.850726741935484</v>
      </c>
      <c r="C334" s="2">
        <v>-12.979759</v>
      </c>
      <c r="D334">
        <f t="shared" si="76"/>
        <v>333</v>
      </c>
      <c r="E334" s="9">
        <f t="shared" si="77"/>
        <v>8</v>
      </c>
      <c r="F334" s="9">
        <f t="shared" ca="1" si="78"/>
        <v>5</v>
      </c>
      <c r="G334" s="9">
        <f t="shared" si="79"/>
        <v>29</v>
      </c>
      <c r="H334" s="9">
        <f t="shared" si="80"/>
        <v>0.27586206896551724</v>
      </c>
      <c r="I334" s="9">
        <f t="shared" ca="1" si="81"/>
        <v>0.16129032258064516</v>
      </c>
      <c r="J334" s="9">
        <f t="shared" ca="1" si="82"/>
        <v>0.12903225806451615</v>
      </c>
      <c r="O334" t="s">
        <v>3231</v>
      </c>
      <c r="P334" s="6">
        <v>41961</v>
      </c>
      <c r="Q334" t="s">
        <v>3073</v>
      </c>
      <c r="R334" t="s">
        <v>3260</v>
      </c>
      <c r="S334" t="s">
        <v>3721</v>
      </c>
      <c r="T334">
        <v>90</v>
      </c>
      <c r="U334">
        <v>59</v>
      </c>
      <c r="W334" t="s">
        <v>188</v>
      </c>
      <c r="X334">
        <v>1</v>
      </c>
      <c r="Y334">
        <f t="shared" si="83"/>
        <v>31</v>
      </c>
      <c r="Z334">
        <f t="shared" ca="1" si="84"/>
        <v>9.5000000200000017</v>
      </c>
      <c r="AA334">
        <f t="shared" ca="1" si="85"/>
        <v>21.499999979999998</v>
      </c>
      <c r="AB334">
        <f t="shared" ca="1" si="86"/>
        <v>-21.499999979999998</v>
      </c>
      <c r="AC334" s="2">
        <v>21.5</v>
      </c>
      <c r="AD334" s="7">
        <f>VLOOKUP(P334,Weights!$A:$B,2,0)*AC334</f>
        <v>21.5</v>
      </c>
      <c r="AE334">
        <f t="shared" ca="1" si="87"/>
        <v>462.24999913999994</v>
      </c>
      <c r="AF334" t="str">
        <f t="shared" si="88"/>
        <v>Colorado</v>
      </c>
      <c r="AG334" t="str">
        <f t="shared" ca="1" si="89"/>
        <v>Colorado</v>
      </c>
    </row>
    <row r="335" spans="1:33" x14ac:dyDescent="0.25">
      <c r="A335" t="s">
        <v>3173</v>
      </c>
      <c r="B335" s="9">
        <f t="shared" ca="1" si="75"/>
        <v>-13.042259</v>
      </c>
      <c r="C335" s="2">
        <v>-13.104759</v>
      </c>
      <c r="D335">
        <f t="shared" si="76"/>
        <v>334</v>
      </c>
      <c r="E335" s="9">
        <f t="shared" si="77"/>
        <v>9</v>
      </c>
      <c r="F335" s="9">
        <f t="shared" ca="1" si="78"/>
        <v>8</v>
      </c>
      <c r="G335" s="9">
        <f t="shared" si="79"/>
        <v>31</v>
      </c>
      <c r="H335" s="9">
        <f t="shared" si="80"/>
        <v>0.29032258064516131</v>
      </c>
      <c r="I335" s="9">
        <f t="shared" ca="1" si="81"/>
        <v>0.25</v>
      </c>
      <c r="J335" s="9">
        <f t="shared" ca="1" si="82"/>
        <v>6.25E-2</v>
      </c>
      <c r="O335" t="s">
        <v>3116</v>
      </c>
      <c r="P335" s="6">
        <v>41961</v>
      </c>
      <c r="Q335" t="s">
        <v>3073</v>
      </c>
      <c r="R335" t="s">
        <v>3380</v>
      </c>
      <c r="S335" t="s">
        <v>3721</v>
      </c>
      <c r="T335">
        <v>70</v>
      </c>
      <c r="U335">
        <v>56</v>
      </c>
      <c r="W335" t="s">
        <v>7</v>
      </c>
      <c r="X335">
        <v>1</v>
      </c>
      <c r="Y335">
        <f t="shared" si="83"/>
        <v>14</v>
      </c>
      <c r="Z335">
        <f t="shared" ca="1" si="84"/>
        <v>14</v>
      </c>
      <c r="AA335">
        <f t="shared" ca="1" si="85"/>
        <v>0</v>
      </c>
      <c r="AB335">
        <f t="shared" ca="1" si="86"/>
        <v>0</v>
      </c>
      <c r="AC335" s="2">
        <v>0</v>
      </c>
      <c r="AD335" s="7">
        <f>VLOOKUP(P335,Weights!$A:$B,2,0)*AC335</f>
        <v>0</v>
      </c>
      <c r="AE335">
        <f t="shared" ca="1" si="87"/>
        <v>0</v>
      </c>
      <c r="AF335" t="str">
        <f t="shared" si="88"/>
        <v>Columbia</v>
      </c>
      <c r="AG335" t="str">
        <f t="shared" ca="1" si="89"/>
        <v>Columbia</v>
      </c>
    </row>
    <row r="336" spans="1:33" x14ac:dyDescent="0.25">
      <c r="A336" t="s">
        <v>3129</v>
      </c>
      <c r="B336" s="9">
        <f t="shared" ca="1" si="75"/>
        <v>-13.136009</v>
      </c>
      <c r="C336" s="2">
        <v>-13.229759</v>
      </c>
      <c r="D336">
        <f t="shared" si="76"/>
        <v>335</v>
      </c>
      <c r="E336" s="9">
        <f t="shared" si="77"/>
        <v>10</v>
      </c>
      <c r="F336" s="9">
        <f t="shared" ca="1" si="78"/>
        <v>7</v>
      </c>
      <c r="G336" s="9">
        <f t="shared" si="79"/>
        <v>31</v>
      </c>
      <c r="H336" s="9">
        <f t="shared" si="80"/>
        <v>0.32258064516129031</v>
      </c>
      <c r="I336" s="9">
        <f t="shared" ca="1" si="81"/>
        <v>0.21875</v>
      </c>
      <c r="J336" s="9">
        <f t="shared" ca="1" si="82"/>
        <v>9.375E-2</v>
      </c>
      <c r="O336" t="s">
        <v>3119</v>
      </c>
      <c r="P336" s="6">
        <v>41961</v>
      </c>
      <c r="Q336" t="s">
        <v>3073</v>
      </c>
      <c r="R336" t="s">
        <v>3076</v>
      </c>
      <c r="S336" t="s">
        <v>3721</v>
      </c>
      <c r="T336">
        <v>58</v>
      </c>
      <c r="U336">
        <v>52</v>
      </c>
      <c r="W336" t="s">
        <v>51</v>
      </c>
      <c r="X336">
        <v>1</v>
      </c>
      <c r="Y336">
        <f t="shared" si="83"/>
        <v>6</v>
      </c>
      <c r="Z336">
        <f t="shared" ca="1" si="84"/>
        <v>1.7500000200000001</v>
      </c>
      <c r="AA336">
        <f t="shared" ca="1" si="85"/>
        <v>4.2499999800000001</v>
      </c>
      <c r="AB336">
        <f t="shared" ca="1" si="86"/>
        <v>-4.2499999800000001</v>
      </c>
      <c r="AC336" s="2">
        <v>4.25</v>
      </c>
      <c r="AD336" s="7">
        <f>VLOOKUP(P336,Weights!$A:$B,2,0)*AC336</f>
        <v>4.25</v>
      </c>
      <c r="AE336">
        <f t="shared" ca="1" si="87"/>
        <v>18.06249983</v>
      </c>
      <c r="AF336" t="str">
        <f t="shared" si="88"/>
        <v>Cornell</v>
      </c>
      <c r="AG336" t="str">
        <f t="shared" ca="1" si="89"/>
        <v>Cornell</v>
      </c>
    </row>
    <row r="337" spans="1:33" x14ac:dyDescent="0.25">
      <c r="A337" t="s">
        <v>3128</v>
      </c>
      <c r="B337" s="9">
        <f t="shared" ca="1" si="75"/>
        <v>-13.346425666666667</v>
      </c>
      <c r="C337" s="2">
        <v>-13.479759</v>
      </c>
      <c r="D337">
        <f t="shared" si="76"/>
        <v>336</v>
      </c>
      <c r="E337" s="9">
        <f t="shared" si="77"/>
        <v>5</v>
      </c>
      <c r="F337" s="9">
        <f t="shared" ca="1" si="78"/>
        <v>1</v>
      </c>
      <c r="G337" s="9">
        <f t="shared" si="79"/>
        <v>29</v>
      </c>
      <c r="H337" s="9">
        <f t="shared" si="80"/>
        <v>0.17241379310344829</v>
      </c>
      <c r="I337" s="9">
        <f t="shared" ca="1" si="81"/>
        <v>3.3333333333333333E-2</v>
      </c>
      <c r="J337" s="9">
        <f t="shared" ca="1" si="82"/>
        <v>0.13333333333333333</v>
      </c>
      <c r="O337" t="s">
        <v>3172</v>
      </c>
      <c r="P337" s="6">
        <v>41961</v>
      </c>
      <c r="Q337" t="s">
        <v>3073</v>
      </c>
      <c r="R337" t="s">
        <v>3312</v>
      </c>
      <c r="S337" t="s">
        <v>3721</v>
      </c>
      <c r="T337">
        <v>86</v>
      </c>
      <c r="U337">
        <v>51</v>
      </c>
      <c r="W337" t="s">
        <v>188</v>
      </c>
      <c r="X337">
        <v>1</v>
      </c>
      <c r="Y337">
        <f t="shared" si="83"/>
        <v>35</v>
      </c>
      <c r="Z337">
        <f t="shared" ca="1" si="84"/>
        <v>24.874999500000001</v>
      </c>
      <c r="AA337">
        <f t="shared" ca="1" si="85"/>
        <v>10.125000499999999</v>
      </c>
      <c r="AB337">
        <f t="shared" ca="1" si="86"/>
        <v>-10.125000499999999</v>
      </c>
      <c r="AC337" s="2">
        <v>10.125</v>
      </c>
      <c r="AD337" s="7">
        <f>VLOOKUP(P337,Weights!$A:$B,2,0)*AC337</f>
        <v>10.125</v>
      </c>
      <c r="AE337">
        <f t="shared" ca="1" si="87"/>
        <v>102.51563512500023</v>
      </c>
      <c r="AF337" t="str">
        <f t="shared" si="88"/>
        <v>Davidson</v>
      </c>
      <c r="AG337" t="str">
        <f t="shared" ca="1" si="89"/>
        <v>Davidson</v>
      </c>
    </row>
    <row r="338" spans="1:33" x14ac:dyDescent="0.25">
      <c r="A338" t="s">
        <v>3341</v>
      </c>
      <c r="B338" s="9">
        <f t="shared" ca="1" si="75"/>
        <v>-13.446425666666666</v>
      </c>
      <c r="C338" s="2">
        <v>-13.479759</v>
      </c>
      <c r="D338">
        <f t="shared" si="76"/>
        <v>336</v>
      </c>
      <c r="E338" s="9">
        <f t="shared" si="77"/>
        <v>9</v>
      </c>
      <c r="F338" s="9">
        <f t="shared" ca="1" si="78"/>
        <v>8</v>
      </c>
      <c r="G338" s="9">
        <f t="shared" si="79"/>
        <v>29</v>
      </c>
      <c r="H338" s="9">
        <f t="shared" si="80"/>
        <v>0.31034482758620691</v>
      </c>
      <c r="I338" s="9">
        <f t="shared" ca="1" si="81"/>
        <v>0.26666666666666666</v>
      </c>
      <c r="J338" s="9">
        <f t="shared" ca="1" si="82"/>
        <v>3.3333333333333326E-2</v>
      </c>
      <c r="O338" t="s">
        <v>3255</v>
      </c>
      <c r="P338" s="6">
        <v>41961</v>
      </c>
      <c r="Q338" t="s">
        <v>3073</v>
      </c>
      <c r="R338" t="s">
        <v>3288</v>
      </c>
      <c r="S338" t="s">
        <v>3721</v>
      </c>
      <c r="T338">
        <v>80</v>
      </c>
      <c r="U338">
        <v>62</v>
      </c>
      <c r="W338" t="s">
        <v>188</v>
      </c>
      <c r="X338">
        <v>1</v>
      </c>
      <c r="Y338">
        <f t="shared" si="83"/>
        <v>18</v>
      </c>
      <c r="Z338">
        <f t="shared" ca="1" si="84"/>
        <v>15.125</v>
      </c>
      <c r="AA338">
        <f t="shared" ca="1" si="85"/>
        <v>2.875</v>
      </c>
      <c r="AB338">
        <f t="shared" ca="1" si="86"/>
        <v>-2.875</v>
      </c>
      <c r="AC338" s="2">
        <v>2.875</v>
      </c>
      <c r="AD338" s="7">
        <f>VLOOKUP(P338,Weights!$A:$B,2,0)*AC338</f>
        <v>2.875</v>
      </c>
      <c r="AE338">
        <f t="shared" ca="1" si="87"/>
        <v>8.265625</v>
      </c>
      <c r="AF338" t="str">
        <f t="shared" si="88"/>
        <v>DePaul</v>
      </c>
      <c r="AG338" t="str">
        <f t="shared" ca="1" si="89"/>
        <v>DePaul</v>
      </c>
    </row>
    <row r="339" spans="1:33" x14ac:dyDescent="0.25">
      <c r="A339" t="s">
        <v>3412</v>
      </c>
      <c r="B339" s="9">
        <f t="shared" ca="1" si="75"/>
        <v>-13.737111941176471</v>
      </c>
      <c r="C339" s="2">
        <v>-13.854759</v>
      </c>
      <c r="D339">
        <f t="shared" si="76"/>
        <v>338</v>
      </c>
      <c r="E339" s="9">
        <f t="shared" si="77"/>
        <v>12</v>
      </c>
      <c r="F339" s="9">
        <f t="shared" ca="1" si="78"/>
        <v>9</v>
      </c>
      <c r="G339" s="9">
        <f t="shared" si="79"/>
        <v>31</v>
      </c>
      <c r="H339" s="9">
        <f t="shared" si="80"/>
        <v>0.38709677419354838</v>
      </c>
      <c r="I339" s="9">
        <f t="shared" ca="1" si="81"/>
        <v>0.26470588235294118</v>
      </c>
      <c r="J339" s="9">
        <f t="shared" ca="1" si="82"/>
        <v>0.11764705882352938</v>
      </c>
      <c r="O339" t="s">
        <v>3704</v>
      </c>
      <c r="P339" s="6">
        <v>41961</v>
      </c>
      <c r="Q339" t="s">
        <v>3074</v>
      </c>
      <c r="R339" t="s">
        <v>3323</v>
      </c>
      <c r="S339" t="s">
        <v>3721</v>
      </c>
      <c r="T339">
        <v>81</v>
      </c>
      <c r="U339">
        <v>71</v>
      </c>
      <c r="W339" t="s">
        <v>189</v>
      </c>
      <c r="X339">
        <v>1</v>
      </c>
      <c r="Y339">
        <f t="shared" si="83"/>
        <v>10</v>
      </c>
      <c r="Z339">
        <f t="shared" ca="1" si="84"/>
        <v>7.125</v>
      </c>
      <c r="AA339">
        <f t="shared" ca="1" si="85"/>
        <v>2.875</v>
      </c>
      <c r="AB339">
        <f t="shared" ca="1" si="86"/>
        <v>-2.875</v>
      </c>
      <c r="AC339" s="2">
        <v>2.875</v>
      </c>
      <c r="AD339" s="7">
        <f>VLOOKUP(P339,Weights!$A:$B,2,0)*AC339</f>
        <v>2.875</v>
      </c>
      <c r="AE339">
        <f t="shared" ca="1" si="87"/>
        <v>8.265625</v>
      </c>
      <c r="AF339" t="str">
        <f t="shared" si="88"/>
        <v>Duke</v>
      </c>
      <c r="AG339" t="str">
        <f t="shared" ca="1" si="89"/>
        <v>Duke</v>
      </c>
    </row>
    <row r="340" spans="1:33" x14ac:dyDescent="0.25">
      <c r="A340" t="s">
        <v>3307</v>
      </c>
      <c r="B340" s="9">
        <f t="shared" ca="1" si="75"/>
        <v>-13.757984806451612</v>
      </c>
      <c r="C340" s="2">
        <v>-13.854759</v>
      </c>
      <c r="D340">
        <f t="shared" si="76"/>
        <v>338</v>
      </c>
      <c r="E340" s="9">
        <f t="shared" si="77"/>
        <v>6</v>
      </c>
      <c r="F340" s="9">
        <f t="shared" ca="1" si="78"/>
        <v>4</v>
      </c>
      <c r="G340" s="9">
        <f t="shared" si="79"/>
        <v>30</v>
      </c>
      <c r="H340" s="9">
        <f t="shared" si="80"/>
        <v>0.2</v>
      </c>
      <c r="I340" s="9">
        <f t="shared" ca="1" si="81"/>
        <v>0.12903225806451613</v>
      </c>
      <c r="J340" s="9">
        <f t="shared" ca="1" si="82"/>
        <v>9.6774193548387094E-2</v>
      </c>
      <c r="O340" t="s">
        <v>3319</v>
      </c>
      <c r="P340" s="6">
        <v>41961</v>
      </c>
      <c r="Q340" t="s">
        <v>3073</v>
      </c>
      <c r="R340" t="s">
        <v>3718</v>
      </c>
      <c r="S340" t="s">
        <v>3721</v>
      </c>
      <c r="T340">
        <v>111</v>
      </c>
      <c r="U340">
        <v>66</v>
      </c>
      <c r="W340" t="s">
        <v>7</v>
      </c>
      <c r="X340">
        <v>1</v>
      </c>
      <c r="Y340">
        <f t="shared" si="83"/>
        <v>45</v>
      </c>
      <c r="Z340">
        <f t="shared" ca="1" si="84"/>
        <v>30.750000500000002</v>
      </c>
      <c r="AA340">
        <f t="shared" ca="1" si="85"/>
        <v>14.249999499999998</v>
      </c>
      <c r="AB340">
        <f t="shared" ca="1" si="86"/>
        <v>-14.249999499999998</v>
      </c>
      <c r="AC340" s="2">
        <v>14.25</v>
      </c>
      <c r="AD340" s="7">
        <f>VLOOKUP(P340,Weights!$A:$B,2,0)*AC340</f>
        <v>14.25</v>
      </c>
      <c r="AE340">
        <f t="shared" ca="1" si="87"/>
        <v>203.06248575000018</v>
      </c>
      <c r="AF340" t="str">
        <f t="shared" si="88"/>
        <v>East Tennessee St</v>
      </c>
      <c r="AG340" t="str">
        <f t="shared" ca="1" si="89"/>
        <v>East Tennessee St</v>
      </c>
    </row>
    <row r="341" spans="1:33" x14ac:dyDescent="0.25">
      <c r="A341" t="s">
        <v>3303</v>
      </c>
      <c r="B341" s="9">
        <f t="shared" ca="1" si="75"/>
        <v>-13.943468677419354</v>
      </c>
      <c r="C341" s="2">
        <v>-14.104759</v>
      </c>
      <c r="D341">
        <f t="shared" si="76"/>
        <v>340</v>
      </c>
      <c r="E341" s="9">
        <f t="shared" si="77"/>
        <v>10</v>
      </c>
      <c r="F341" s="9">
        <f t="shared" ca="1" si="78"/>
        <v>5</v>
      </c>
      <c r="G341" s="9">
        <f t="shared" si="79"/>
        <v>31</v>
      </c>
      <c r="H341" s="9">
        <f t="shared" si="80"/>
        <v>0.32258064516129031</v>
      </c>
      <c r="I341" s="9">
        <f t="shared" ca="1" si="81"/>
        <v>0.16129032258064516</v>
      </c>
      <c r="J341" s="9">
        <f t="shared" ca="1" si="82"/>
        <v>0.16129032258064516</v>
      </c>
      <c r="O341" t="s">
        <v>3377</v>
      </c>
      <c r="P341" s="6">
        <v>41961</v>
      </c>
      <c r="Q341" t="s">
        <v>3073</v>
      </c>
      <c r="R341" t="s">
        <v>3718</v>
      </c>
      <c r="S341" t="s">
        <v>3721</v>
      </c>
      <c r="T341">
        <v>115</v>
      </c>
      <c r="U341">
        <v>35</v>
      </c>
      <c r="W341" t="s">
        <v>188</v>
      </c>
      <c r="X341">
        <v>1</v>
      </c>
      <c r="Y341">
        <f t="shared" si="83"/>
        <v>80</v>
      </c>
      <c r="Z341">
        <f t="shared" ca="1" si="84"/>
        <v>31.125000480000001</v>
      </c>
      <c r="AA341">
        <f t="shared" ca="1" si="85"/>
        <v>48.874999520000003</v>
      </c>
      <c r="AB341">
        <f t="shared" ca="1" si="86"/>
        <v>-48.874999520000003</v>
      </c>
      <c r="AC341" s="2">
        <v>48.875</v>
      </c>
      <c r="AD341" s="7">
        <f>VLOOKUP(P341,Weights!$A:$B,2,0)*AC341</f>
        <v>48.875</v>
      </c>
      <c r="AE341">
        <f t="shared" ca="1" si="87"/>
        <v>2388.7655780800005</v>
      </c>
      <c r="AF341" t="str">
        <f t="shared" si="88"/>
        <v>Eastern Kentucky</v>
      </c>
      <c r="AG341" t="str">
        <f t="shared" ca="1" si="89"/>
        <v>Eastern Kentucky</v>
      </c>
    </row>
    <row r="342" spans="1:33" x14ac:dyDescent="0.25">
      <c r="A342" t="s">
        <v>3365</v>
      </c>
      <c r="B342" s="9">
        <f t="shared" ca="1" si="75"/>
        <v>-14.411210612903226</v>
      </c>
      <c r="C342" s="2">
        <v>-14.604759</v>
      </c>
      <c r="D342">
        <f t="shared" si="76"/>
        <v>341</v>
      </c>
      <c r="E342" s="9">
        <f t="shared" si="77"/>
        <v>8</v>
      </c>
      <c r="F342" s="9">
        <f t="shared" ca="1" si="78"/>
        <v>3</v>
      </c>
      <c r="G342" s="9">
        <f t="shared" si="79"/>
        <v>30</v>
      </c>
      <c r="H342" s="9">
        <f t="shared" si="80"/>
        <v>0.26666666666666666</v>
      </c>
      <c r="I342" s="9">
        <f t="shared" ca="1" si="81"/>
        <v>9.6774193548387094E-2</v>
      </c>
      <c r="J342" s="9">
        <f t="shared" ca="1" si="82"/>
        <v>0.19354838709677422</v>
      </c>
      <c r="O342" t="s">
        <v>3161</v>
      </c>
      <c r="P342" s="6">
        <v>41961</v>
      </c>
      <c r="Q342" t="s">
        <v>3073</v>
      </c>
      <c r="R342" t="s">
        <v>3346</v>
      </c>
      <c r="S342" t="s">
        <v>3720</v>
      </c>
      <c r="T342">
        <v>76</v>
      </c>
      <c r="U342">
        <v>73</v>
      </c>
      <c r="W342" t="s">
        <v>7</v>
      </c>
      <c r="X342">
        <v>1</v>
      </c>
      <c r="Y342">
        <f t="shared" si="83"/>
        <v>-3</v>
      </c>
      <c r="Z342">
        <f t="shared" ca="1" si="84"/>
        <v>7.8750000000000009</v>
      </c>
      <c r="AA342">
        <f t="shared" ca="1" si="85"/>
        <v>-10.875</v>
      </c>
      <c r="AB342">
        <f t="shared" ca="1" si="86"/>
        <v>10.875</v>
      </c>
      <c r="AC342" s="2">
        <v>10.875</v>
      </c>
      <c r="AD342" s="7">
        <f>VLOOKUP(P342,Weights!$A:$B,2,0)*AC342</f>
        <v>10.875</v>
      </c>
      <c r="AE342">
        <f t="shared" ca="1" si="87"/>
        <v>118.265625</v>
      </c>
      <c r="AF342" t="str">
        <f t="shared" si="88"/>
        <v>Northeastern</v>
      </c>
      <c r="AG342" t="str">
        <f t="shared" ca="1" si="89"/>
        <v>Florida St</v>
      </c>
    </row>
    <row r="343" spans="1:33" x14ac:dyDescent="0.25">
      <c r="A343" t="s">
        <v>3088</v>
      </c>
      <c r="B343" s="9">
        <f t="shared" ca="1" si="75"/>
        <v>-14.696425666666666</v>
      </c>
      <c r="C343" s="2">
        <v>-14.729759</v>
      </c>
      <c r="D343">
        <f t="shared" si="76"/>
        <v>342</v>
      </c>
      <c r="E343" s="9">
        <f t="shared" si="77"/>
        <v>3</v>
      </c>
      <c r="F343" s="9">
        <f t="shared" ca="1" si="78"/>
        <v>2</v>
      </c>
      <c r="G343" s="9">
        <f t="shared" si="79"/>
        <v>28</v>
      </c>
      <c r="H343" s="9">
        <f t="shared" si="80"/>
        <v>0.10714285714285714</v>
      </c>
      <c r="I343" s="9">
        <f t="shared" ca="1" si="81"/>
        <v>6.6666666666666666E-2</v>
      </c>
      <c r="J343" s="9">
        <f t="shared" ca="1" si="82"/>
        <v>3.333333333333334E-2</v>
      </c>
      <c r="O343" t="s">
        <v>3249</v>
      </c>
      <c r="P343" s="6">
        <v>41961</v>
      </c>
      <c r="Q343" t="s">
        <v>3073</v>
      </c>
      <c r="R343" t="s">
        <v>3364</v>
      </c>
      <c r="S343" t="s">
        <v>3721</v>
      </c>
      <c r="T343">
        <v>78</v>
      </c>
      <c r="U343">
        <v>62</v>
      </c>
      <c r="W343" t="s">
        <v>188</v>
      </c>
      <c r="X343">
        <v>1</v>
      </c>
      <c r="Y343">
        <f t="shared" si="83"/>
        <v>16</v>
      </c>
      <c r="Z343">
        <f t="shared" ca="1" si="84"/>
        <v>20.749999500000001</v>
      </c>
      <c r="AA343">
        <f t="shared" ca="1" si="85"/>
        <v>-4.7499995000000013</v>
      </c>
      <c r="AB343">
        <f t="shared" ca="1" si="86"/>
        <v>4.7499995000000013</v>
      </c>
      <c r="AC343" s="2">
        <v>4.75</v>
      </c>
      <c r="AD343" s="7">
        <f>VLOOKUP(P343,Weights!$A:$B,2,0)*AC343</f>
        <v>4.75</v>
      </c>
      <c r="AE343">
        <f t="shared" ca="1" si="87"/>
        <v>22.562495250000261</v>
      </c>
      <c r="AF343" t="str">
        <f t="shared" si="88"/>
        <v>Georgetown</v>
      </c>
      <c r="AG343" t="str">
        <f t="shared" ca="1" si="89"/>
        <v>Georgetown</v>
      </c>
    </row>
    <row r="344" spans="1:33" x14ac:dyDescent="0.25">
      <c r="A344" t="s">
        <v>3213</v>
      </c>
      <c r="B344" s="9">
        <f t="shared" ca="1" si="75"/>
        <v>-15.910793482758621</v>
      </c>
      <c r="C344" s="2">
        <v>-15.979759</v>
      </c>
      <c r="D344">
        <f t="shared" si="76"/>
        <v>343</v>
      </c>
      <c r="E344" s="9">
        <f t="shared" si="77"/>
        <v>8</v>
      </c>
      <c r="F344" s="9">
        <f t="shared" ca="1" si="78"/>
        <v>6</v>
      </c>
      <c r="G344" s="9">
        <f t="shared" si="79"/>
        <v>29</v>
      </c>
      <c r="H344" s="9">
        <f t="shared" si="80"/>
        <v>0.27586206896551724</v>
      </c>
      <c r="I344" s="9">
        <f t="shared" ca="1" si="81"/>
        <v>0.20689655172413793</v>
      </c>
      <c r="J344" s="9">
        <f t="shared" ca="1" si="82"/>
        <v>6.8965517241379309E-2</v>
      </c>
      <c r="O344" t="s">
        <v>3111</v>
      </c>
      <c r="P344" s="6">
        <v>41961</v>
      </c>
      <c r="Q344" t="s">
        <v>3073</v>
      </c>
      <c r="R344" t="s">
        <v>3085</v>
      </c>
      <c r="S344" t="s">
        <v>3721</v>
      </c>
      <c r="T344">
        <v>80</v>
      </c>
      <c r="U344">
        <v>70</v>
      </c>
      <c r="W344" t="s">
        <v>7</v>
      </c>
      <c r="X344">
        <v>1</v>
      </c>
      <c r="Y344">
        <f t="shared" si="83"/>
        <v>10</v>
      </c>
      <c r="Z344">
        <f t="shared" ca="1" si="84"/>
        <v>10.499999500000001</v>
      </c>
      <c r="AA344">
        <f t="shared" ca="1" si="85"/>
        <v>-0.49999950000000126</v>
      </c>
      <c r="AB344">
        <f t="shared" ca="1" si="86"/>
        <v>0.49999950000000126</v>
      </c>
      <c r="AC344" s="2">
        <v>0.5</v>
      </c>
      <c r="AD344" s="7">
        <f>VLOOKUP(P344,Weights!$A:$B,2,0)*AC344</f>
        <v>0.5</v>
      </c>
      <c r="AE344">
        <f t="shared" ca="1" si="87"/>
        <v>0.24999950000025126</v>
      </c>
      <c r="AF344" t="str">
        <f t="shared" si="88"/>
        <v>Georgia</v>
      </c>
      <c r="AG344" t="str">
        <f t="shared" ca="1" si="89"/>
        <v>Georgia</v>
      </c>
    </row>
    <row r="345" spans="1:33" x14ac:dyDescent="0.25">
      <c r="A345" t="s">
        <v>3407</v>
      </c>
      <c r="B345" s="9">
        <f t="shared" ca="1" si="75"/>
        <v>-16.772862448275863</v>
      </c>
      <c r="C345" s="2">
        <v>-16.979759000000001</v>
      </c>
      <c r="D345">
        <f t="shared" si="76"/>
        <v>344</v>
      </c>
      <c r="E345" s="9">
        <f t="shared" si="77"/>
        <v>10</v>
      </c>
      <c r="F345" s="9">
        <f t="shared" ca="1" si="78"/>
        <v>4</v>
      </c>
      <c r="G345" s="9">
        <f t="shared" si="79"/>
        <v>28</v>
      </c>
      <c r="H345" s="9">
        <f t="shared" si="80"/>
        <v>0.35714285714285715</v>
      </c>
      <c r="I345" s="9">
        <f t="shared" ca="1" si="81"/>
        <v>0.13793103448275862</v>
      </c>
      <c r="J345" s="9">
        <f t="shared" ca="1" si="82"/>
        <v>0.20689655172413796</v>
      </c>
      <c r="O345" t="s">
        <v>3355</v>
      </c>
      <c r="P345" s="6">
        <v>41961</v>
      </c>
      <c r="Q345" t="s">
        <v>3073</v>
      </c>
      <c r="R345" t="s">
        <v>3718</v>
      </c>
      <c r="S345" t="s">
        <v>3721</v>
      </c>
      <c r="T345">
        <v>86</v>
      </c>
      <c r="U345">
        <v>49</v>
      </c>
      <c r="W345" t="s">
        <v>7</v>
      </c>
      <c r="X345">
        <v>1</v>
      </c>
      <c r="Y345">
        <f t="shared" si="83"/>
        <v>37</v>
      </c>
      <c r="Z345">
        <f t="shared" ca="1" si="84"/>
        <v>33.000000499999999</v>
      </c>
      <c r="AA345">
        <f t="shared" ca="1" si="85"/>
        <v>3.9999995000000013</v>
      </c>
      <c r="AB345">
        <f t="shared" ca="1" si="86"/>
        <v>-3.9999995000000013</v>
      </c>
      <c r="AC345" s="2">
        <v>4</v>
      </c>
      <c r="AD345" s="7">
        <f>VLOOKUP(P345,Weights!$A:$B,2,0)*AC345</f>
        <v>4</v>
      </c>
      <c r="AE345">
        <f t="shared" ca="1" si="87"/>
        <v>15.999996000000261</v>
      </c>
      <c r="AF345" t="str">
        <f t="shared" si="88"/>
        <v>Georgia Southern</v>
      </c>
      <c r="AG345" t="str">
        <f t="shared" ca="1" si="89"/>
        <v>Georgia Southern</v>
      </c>
    </row>
    <row r="346" spans="1:33" x14ac:dyDescent="0.25">
      <c r="A346" t="s">
        <v>3216</v>
      </c>
      <c r="B346" s="9">
        <f t="shared" ca="1" si="75"/>
        <v>-17.161210612903226</v>
      </c>
      <c r="C346" s="2">
        <v>-17.354759000000001</v>
      </c>
      <c r="D346">
        <f t="shared" si="76"/>
        <v>345</v>
      </c>
      <c r="E346" s="9">
        <f t="shared" si="77"/>
        <v>9</v>
      </c>
      <c r="F346" s="9">
        <f t="shared" ca="1" si="78"/>
        <v>4</v>
      </c>
      <c r="G346" s="9">
        <f t="shared" si="79"/>
        <v>30</v>
      </c>
      <c r="H346" s="9">
        <f t="shared" si="80"/>
        <v>0.3</v>
      </c>
      <c r="I346" s="9">
        <f t="shared" ca="1" si="81"/>
        <v>0.12903225806451613</v>
      </c>
      <c r="J346" s="9">
        <f t="shared" ca="1" si="82"/>
        <v>0.19354838709677419</v>
      </c>
      <c r="O346" t="s">
        <v>3196</v>
      </c>
      <c r="P346" s="6">
        <v>41961</v>
      </c>
      <c r="Q346" t="s">
        <v>3073</v>
      </c>
      <c r="R346" t="s">
        <v>3400</v>
      </c>
      <c r="S346" t="s">
        <v>3721</v>
      </c>
      <c r="T346">
        <v>66</v>
      </c>
      <c r="U346">
        <v>46</v>
      </c>
      <c r="W346" t="s">
        <v>188</v>
      </c>
      <c r="X346">
        <v>1</v>
      </c>
      <c r="Y346">
        <f t="shared" si="83"/>
        <v>20</v>
      </c>
      <c r="Z346">
        <f t="shared" ca="1" si="84"/>
        <v>20.000000499999999</v>
      </c>
      <c r="AA346">
        <f t="shared" ca="1" si="85"/>
        <v>-4.9999999873762135E-7</v>
      </c>
      <c r="AB346">
        <f t="shared" ca="1" si="86"/>
        <v>4.9999999873762135E-7</v>
      </c>
      <c r="AC346" s="2">
        <v>0</v>
      </c>
      <c r="AD346" s="7">
        <f>VLOOKUP(P346,Weights!$A:$B,2,0)*AC346</f>
        <v>0</v>
      </c>
      <c r="AE346">
        <f t="shared" ca="1" si="87"/>
        <v>2.4999999873762136E-13</v>
      </c>
      <c r="AF346" t="str">
        <f t="shared" si="88"/>
        <v>Georgia Tech</v>
      </c>
      <c r="AG346" t="str">
        <f t="shared" ca="1" si="89"/>
        <v>Georgia Tech</v>
      </c>
    </row>
    <row r="347" spans="1:33" x14ac:dyDescent="0.25">
      <c r="A347" t="s">
        <v>3314</v>
      </c>
      <c r="B347" s="9">
        <f t="shared" ca="1" si="75"/>
        <v>-17.320276241379311</v>
      </c>
      <c r="C347" s="2">
        <v>-17.354759000000001</v>
      </c>
      <c r="D347">
        <f t="shared" si="76"/>
        <v>345</v>
      </c>
      <c r="E347" s="9">
        <f t="shared" si="77"/>
        <v>3</v>
      </c>
      <c r="F347" s="9">
        <f t="shared" ca="1" si="78"/>
        <v>2</v>
      </c>
      <c r="G347" s="9">
        <f t="shared" si="79"/>
        <v>28</v>
      </c>
      <c r="H347" s="9">
        <f t="shared" si="80"/>
        <v>0.10714285714285714</v>
      </c>
      <c r="I347" s="9">
        <f t="shared" ca="1" si="81"/>
        <v>6.8965517241379309E-2</v>
      </c>
      <c r="J347" s="9">
        <f t="shared" ca="1" si="82"/>
        <v>3.4482758620689655E-2</v>
      </c>
      <c r="O347" t="s">
        <v>3415</v>
      </c>
      <c r="P347" s="6">
        <v>41961</v>
      </c>
      <c r="Q347" t="s">
        <v>3073</v>
      </c>
      <c r="R347" t="s">
        <v>3718</v>
      </c>
      <c r="S347" t="s">
        <v>3721</v>
      </c>
      <c r="T347">
        <v>55</v>
      </c>
      <c r="U347">
        <v>49</v>
      </c>
      <c r="W347" t="s">
        <v>7</v>
      </c>
      <c r="X347">
        <v>1</v>
      </c>
      <c r="Y347">
        <f t="shared" si="83"/>
        <v>6</v>
      </c>
      <c r="Z347">
        <f t="shared" ca="1" si="84"/>
        <v>6</v>
      </c>
      <c r="AA347">
        <f t="shared" ca="1" si="85"/>
        <v>0</v>
      </c>
      <c r="AB347">
        <f t="shared" ca="1" si="86"/>
        <v>0</v>
      </c>
      <c r="AC347" s="2">
        <v>0</v>
      </c>
      <c r="AD347" s="7">
        <f>VLOOKUP(P347,Weights!$A:$B,2,0)*AC347</f>
        <v>0</v>
      </c>
      <c r="AE347">
        <f t="shared" ca="1" si="87"/>
        <v>0</v>
      </c>
      <c r="AF347" t="str">
        <f t="shared" si="88"/>
        <v>Grambling St</v>
      </c>
      <c r="AG347" t="str">
        <f t="shared" ca="1" si="89"/>
        <v>Grambling St</v>
      </c>
    </row>
    <row r="348" spans="1:33" x14ac:dyDescent="0.25">
      <c r="A348" t="s">
        <v>3717</v>
      </c>
      <c r="B348" s="9">
        <f t="shared" ca="1" si="75"/>
        <v>-17.479759000000001</v>
      </c>
      <c r="C348" s="2">
        <v>-17.479759000000001</v>
      </c>
      <c r="D348">
        <f t="shared" si="76"/>
        <v>347</v>
      </c>
      <c r="E348" s="9">
        <f t="shared" si="77"/>
        <v>1</v>
      </c>
      <c r="F348" s="9">
        <f t="shared" ca="1" si="78"/>
        <v>1</v>
      </c>
      <c r="G348" s="9">
        <f t="shared" si="79"/>
        <v>28</v>
      </c>
      <c r="H348" s="9">
        <f t="shared" si="80"/>
        <v>3.5714285714285712E-2</v>
      </c>
      <c r="I348" s="9">
        <f t="shared" ca="1" si="81"/>
        <v>3.5714285714285712E-2</v>
      </c>
      <c r="J348" s="9">
        <f t="shared" ca="1" si="82"/>
        <v>0</v>
      </c>
      <c r="O348" t="s">
        <v>3208</v>
      </c>
      <c r="P348" s="6">
        <v>41961</v>
      </c>
      <c r="Q348" t="s">
        <v>3073</v>
      </c>
      <c r="R348" t="s">
        <v>3302</v>
      </c>
      <c r="S348" t="s">
        <v>3720</v>
      </c>
      <c r="T348">
        <v>62</v>
      </c>
      <c r="U348">
        <v>54</v>
      </c>
      <c r="W348" t="s">
        <v>51</v>
      </c>
      <c r="X348">
        <v>1</v>
      </c>
      <c r="Y348">
        <f t="shared" si="83"/>
        <v>-8</v>
      </c>
      <c r="Z348">
        <f t="shared" ca="1" si="84"/>
        <v>6.1250000000000009</v>
      </c>
      <c r="AA348">
        <f t="shared" ca="1" si="85"/>
        <v>-14.125</v>
      </c>
      <c r="AB348">
        <f t="shared" ca="1" si="86"/>
        <v>14.125</v>
      </c>
      <c r="AC348" s="2">
        <v>14.125</v>
      </c>
      <c r="AD348" s="7">
        <f>VLOOKUP(P348,Weights!$A:$B,2,0)*AC348</f>
        <v>14.125</v>
      </c>
      <c r="AE348">
        <f t="shared" ca="1" si="87"/>
        <v>199.515625</v>
      </c>
      <c r="AF348" t="str">
        <f t="shared" si="88"/>
        <v>High Point</v>
      </c>
      <c r="AG348" t="str">
        <f t="shared" ca="1" si="89"/>
        <v>Hawaii</v>
      </c>
    </row>
    <row r="349" spans="1:33" x14ac:dyDescent="0.25">
      <c r="A349" t="s">
        <v>3414</v>
      </c>
      <c r="B349" s="9">
        <f t="shared" ca="1" si="75"/>
        <v>-18.604759000000001</v>
      </c>
      <c r="C349" s="2">
        <v>-18.604759000000001</v>
      </c>
      <c r="D349">
        <f t="shared" si="76"/>
        <v>348</v>
      </c>
      <c r="E349" s="9">
        <f t="shared" si="77"/>
        <v>7</v>
      </c>
      <c r="F349" s="9">
        <f t="shared" ca="1" si="78"/>
        <v>7</v>
      </c>
      <c r="G349" s="9">
        <f t="shared" si="79"/>
        <v>31</v>
      </c>
      <c r="H349" s="9">
        <f t="shared" si="80"/>
        <v>0.22580645161290322</v>
      </c>
      <c r="I349" s="9">
        <f t="shared" ca="1" si="81"/>
        <v>0.21212121212121213</v>
      </c>
      <c r="J349" s="9">
        <f t="shared" ca="1" si="82"/>
        <v>0</v>
      </c>
      <c r="O349" t="s">
        <v>3406</v>
      </c>
      <c r="P349" s="6">
        <v>41961</v>
      </c>
      <c r="Q349" t="s">
        <v>3073</v>
      </c>
      <c r="R349" t="s">
        <v>3718</v>
      </c>
      <c r="S349" t="s">
        <v>3721</v>
      </c>
      <c r="T349">
        <v>94</v>
      </c>
      <c r="U349">
        <v>63</v>
      </c>
      <c r="W349" t="s">
        <v>188</v>
      </c>
      <c r="X349">
        <v>1</v>
      </c>
      <c r="Y349">
        <f t="shared" si="83"/>
        <v>31</v>
      </c>
      <c r="Z349">
        <f t="shared" ca="1" si="84"/>
        <v>27.625000500000002</v>
      </c>
      <c r="AA349">
        <f t="shared" ca="1" si="85"/>
        <v>3.3749994999999977</v>
      </c>
      <c r="AB349">
        <f t="shared" ca="1" si="86"/>
        <v>-3.3749994999999977</v>
      </c>
      <c r="AC349" s="2">
        <v>3.375</v>
      </c>
      <c r="AD349" s="7">
        <f>VLOOKUP(P349,Weights!$A:$B,2,0)*AC349</f>
        <v>3.375</v>
      </c>
      <c r="AE349">
        <f t="shared" ca="1" si="87"/>
        <v>11.390621625000234</v>
      </c>
      <c r="AF349" t="str">
        <f t="shared" si="88"/>
        <v>Incarnate Word</v>
      </c>
      <c r="AG349" t="str">
        <f t="shared" ca="1" si="89"/>
        <v>Incarnate Word</v>
      </c>
    </row>
    <row r="350" spans="1:33" x14ac:dyDescent="0.25">
      <c r="A350" t="s">
        <v>3394</v>
      </c>
      <c r="B350" s="9">
        <f t="shared" ca="1" si="75"/>
        <v>-19.636009000000001</v>
      </c>
      <c r="C350" s="2">
        <v>-19.729759000000001</v>
      </c>
      <c r="D350">
        <f t="shared" si="76"/>
        <v>349</v>
      </c>
      <c r="E350" s="9">
        <f t="shared" si="77"/>
        <v>6</v>
      </c>
      <c r="F350" s="9">
        <f t="shared" ca="1" si="78"/>
        <v>3</v>
      </c>
      <c r="G350" s="9">
        <f t="shared" si="79"/>
        <v>31</v>
      </c>
      <c r="H350" s="9">
        <f t="shared" si="80"/>
        <v>0.19354838709677419</v>
      </c>
      <c r="I350" s="9">
        <f t="shared" ca="1" si="81"/>
        <v>9.375E-2</v>
      </c>
      <c r="J350" s="9">
        <f t="shared" ca="1" si="82"/>
        <v>9.375E-2</v>
      </c>
      <c r="O350" t="s">
        <v>3190</v>
      </c>
      <c r="P350" s="6">
        <v>41961</v>
      </c>
      <c r="Q350" t="s">
        <v>3073</v>
      </c>
      <c r="R350" t="s">
        <v>3131</v>
      </c>
      <c r="S350" t="s">
        <v>3720</v>
      </c>
      <c r="T350">
        <v>69</v>
      </c>
      <c r="U350">
        <v>56</v>
      </c>
      <c r="W350" t="s">
        <v>7</v>
      </c>
      <c r="X350">
        <v>1</v>
      </c>
      <c r="Y350">
        <f t="shared" si="83"/>
        <v>-13</v>
      </c>
      <c r="Z350">
        <f t="shared" ca="1" si="84"/>
        <v>7.4999999800000001</v>
      </c>
      <c r="AA350">
        <f t="shared" ca="1" si="85"/>
        <v>-20.499999979999998</v>
      </c>
      <c r="AB350">
        <f t="shared" ca="1" si="86"/>
        <v>20.499999979999998</v>
      </c>
      <c r="AC350" s="2">
        <v>20.5</v>
      </c>
      <c r="AD350" s="7">
        <f>VLOOKUP(P350,Weights!$A:$B,2,0)*AC350</f>
        <v>20.5</v>
      </c>
      <c r="AE350">
        <f t="shared" ca="1" si="87"/>
        <v>420.24999917999992</v>
      </c>
      <c r="AF350" t="str">
        <f t="shared" si="88"/>
        <v>Saint Louis</v>
      </c>
      <c r="AG350" t="str">
        <f t="shared" ca="1" si="89"/>
        <v>Indiana St</v>
      </c>
    </row>
    <row r="351" spans="1:33" x14ac:dyDescent="0.25">
      <c r="A351" t="s">
        <v>3220</v>
      </c>
      <c r="B351" s="9">
        <f t="shared" ca="1" si="75"/>
        <v>-20.319044714285717</v>
      </c>
      <c r="C351" s="2">
        <v>-20.354759000000001</v>
      </c>
      <c r="D351">
        <f t="shared" si="76"/>
        <v>350</v>
      </c>
      <c r="E351" s="9">
        <f t="shared" si="77"/>
        <v>3</v>
      </c>
      <c r="F351" s="9">
        <f t="shared" ca="1" si="78"/>
        <v>2</v>
      </c>
      <c r="G351" s="9">
        <f t="shared" si="79"/>
        <v>27</v>
      </c>
      <c r="H351" s="9">
        <f t="shared" si="80"/>
        <v>0.1111111111111111</v>
      </c>
      <c r="I351" s="9">
        <f t="shared" ca="1" si="81"/>
        <v>7.1428571428571425E-2</v>
      </c>
      <c r="J351" s="9">
        <f t="shared" ca="1" si="82"/>
        <v>3.5714285714285712E-2</v>
      </c>
      <c r="O351" t="s">
        <v>3216</v>
      </c>
      <c r="P351" s="6">
        <v>41961</v>
      </c>
      <c r="Q351" t="s">
        <v>3073</v>
      </c>
      <c r="R351" t="s">
        <v>3348</v>
      </c>
      <c r="S351" t="s">
        <v>3720</v>
      </c>
      <c r="T351">
        <v>66</v>
      </c>
      <c r="U351">
        <v>57</v>
      </c>
      <c r="W351" t="s">
        <v>8</v>
      </c>
      <c r="X351">
        <v>1</v>
      </c>
      <c r="Y351">
        <f t="shared" si="83"/>
        <v>-9</v>
      </c>
      <c r="Z351">
        <f t="shared" ca="1" si="84"/>
        <v>-2.5000000000000018</v>
      </c>
      <c r="AA351">
        <f t="shared" ca="1" si="85"/>
        <v>-6.4999999999999982</v>
      </c>
      <c r="AB351">
        <f t="shared" ca="1" si="86"/>
        <v>6.4999999999999982</v>
      </c>
      <c r="AC351" s="2">
        <v>6.5</v>
      </c>
      <c r="AD351" s="7">
        <f>VLOOKUP(P351,Weights!$A:$B,2,0)*AC351</f>
        <v>6.5</v>
      </c>
      <c r="AE351">
        <f t="shared" ca="1" si="87"/>
        <v>42.249999999999979</v>
      </c>
      <c r="AF351" t="str">
        <f t="shared" si="88"/>
        <v>Jackson St</v>
      </c>
      <c r="AG351" t="str">
        <f t="shared" ca="1" si="89"/>
        <v>Jackson St</v>
      </c>
    </row>
    <row r="352" spans="1:33" x14ac:dyDescent="0.25">
      <c r="A352" t="s">
        <v>3415</v>
      </c>
      <c r="B352" s="9">
        <f t="shared" ca="1" si="75"/>
        <v>-25.854759000000001</v>
      </c>
      <c r="C352" s="2">
        <v>-25.854759000000001</v>
      </c>
      <c r="D352">
        <f t="shared" si="76"/>
        <v>351</v>
      </c>
      <c r="E352" s="9">
        <f t="shared" si="77"/>
        <v>1</v>
      </c>
      <c r="F352" s="9">
        <f t="shared" ca="1" si="78"/>
        <v>2</v>
      </c>
      <c r="G352" s="9">
        <f t="shared" si="79"/>
        <v>27</v>
      </c>
      <c r="H352" s="9">
        <f t="shared" si="80"/>
        <v>3.7037037037037035E-2</v>
      </c>
      <c r="I352" s="9">
        <f t="shared" ca="1" si="81"/>
        <v>7.1428571428571425E-2</v>
      </c>
      <c r="J352" s="9">
        <f t="shared" ca="1" si="82"/>
        <v>0</v>
      </c>
      <c r="O352" t="s">
        <v>3709</v>
      </c>
      <c r="P352" s="6">
        <v>41961</v>
      </c>
      <c r="Q352" t="s">
        <v>3074</v>
      </c>
      <c r="R352" t="s">
        <v>3713</v>
      </c>
      <c r="S352" t="s">
        <v>3720</v>
      </c>
      <c r="T352">
        <v>72</v>
      </c>
      <c r="U352">
        <v>40</v>
      </c>
      <c r="W352" t="s">
        <v>7</v>
      </c>
      <c r="X352">
        <v>1</v>
      </c>
      <c r="Y352">
        <f t="shared" si="83"/>
        <v>-32</v>
      </c>
      <c r="Z352">
        <f t="shared" ca="1" si="84"/>
        <v>-4.5</v>
      </c>
      <c r="AA352">
        <f t="shared" ca="1" si="85"/>
        <v>-27.5</v>
      </c>
      <c r="AB352">
        <f t="shared" ca="1" si="86"/>
        <v>27.5</v>
      </c>
      <c r="AC352" s="2">
        <v>27.5</v>
      </c>
      <c r="AD352" s="7">
        <f>VLOOKUP(P352,Weights!$A:$B,2,0)*AC352</f>
        <v>27.5</v>
      </c>
      <c r="AE352">
        <f t="shared" ca="1" si="87"/>
        <v>756.25</v>
      </c>
      <c r="AF352" t="str">
        <f t="shared" si="88"/>
        <v>Kentucky</v>
      </c>
      <c r="AG352" t="str">
        <f t="shared" ca="1" si="89"/>
        <v>Kentucky</v>
      </c>
    </row>
    <row r="353" spans="1:33" x14ac:dyDescent="0.25">
      <c r="A353" t="s">
        <v>3718</v>
      </c>
      <c r="B353" s="9">
        <f t="shared" ca="1" si="75"/>
        <v>-28.711848552238806</v>
      </c>
      <c r="C353" s="2">
        <v>-28.729759000000001</v>
      </c>
      <c r="D353">
        <f t="shared" si="76"/>
        <v>352</v>
      </c>
      <c r="E353" s="9">
        <f t="shared" si="77"/>
        <v>6</v>
      </c>
      <c r="F353" s="9">
        <f t="shared" ca="1" si="78"/>
        <v>0</v>
      </c>
      <c r="G353" s="9">
        <f t="shared" si="79"/>
        <v>335</v>
      </c>
      <c r="H353" s="9">
        <f t="shared" si="80"/>
        <v>1.7910447761194031E-2</v>
      </c>
      <c r="I353" s="9">
        <f t="shared" ca="1" si="81"/>
        <v>0</v>
      </c>
      <c r="J353" s="9">
        <f t="shared" ca="1" si="82"/>
        <v>1.7910447761194031E-2</v>
      </c>
      <c r="O353" t="s">
        <v>3375</v>
      </c>
      <c r="P353" s="6">
        <v>41961</v>
      </c>
      <c r="Q353" t="s">
        <v>3073</v>
      </c>
      <c r="R353" t="s">
        <v>3718</v>
      </c>
      <c r="S353" t="s">
        <v>3721</v>
      </c>
      <c r="T353">
        <v>62</v>
      </c>
      <c r="U353">
        <v>52</v>
      </c>
      <c r="W353" t="s">
        <v>188</v>
      </c>
      <c r="X353">
        <v>1</v>
      </c>
      <c r="Y353">
        <f t="shared" si="83"/>
        <v>10</v>
      </c>
      <c r="Z353">
        <f t="shared" ca="1" si="84"/>
        <v>34.125000499999999</v>
      </c>
      <c r="AA353">
        <f t="shared" ca="1" si="85"/>
        <v>-24.125000499999999</v>
      </c>
      <c r="AB353">
        <f t="shared" ca="1" si="86"/>
        <v>24.125000499999999</v>
      </c>
      <c r="AC353" s="2">
        <v>24.125</v>
      </c>
      <c r="AD353" s="7">
        <f>VLOOKUP(P353,Weights!$A:$B,2,0)*AC353</f>
        <v>24.125</v>
      </c>
      <c r="AE353">
        <f t="shared" ca="1" si="87"/>
        <v>582.01564912500021</v>
      </c>
      <c r="AF353" t="str">
        <f t="shared" si="88"/>
        <v>Kent State</v>
      </c>
      <c r="AG353" t="str">
        <f t="shared" ca="1" si="89"/>
        <v>Kent State</v>
      </c>
    </row>
    <row r="354" spans="1:33" x14ac:dyDescent="0.25">
      <c r="O354" t="s">
        <v>3379</v>
      </c>
      <c r="P354" s="6">
        <v>41961</v>
      </c>
      <c r="Q354" t="s">
        <v>3073</v>
      </c>
      <c r="R354" t="s">
        <v>3115</v>
      </c>
      <c r="S354" t="s">
        <v>3720</v>
      </c>
      <c r="T354">
        <v>63</v>
      </c>
      <c r="U354">
        <v>51</v>
      </c>
      <c r="W354" t="s">
        <v>30</v>
      </c>
      <c r="X354">
        <v>1</v>
      </c>
      <c r="Y354">
        <f t="shared" si="83"/>
        <v>-12</v>
      </c>
      <c r="Z354">
        <f t="shared" ca="1" si="84"/>
        <v>-2.5</v>
      </c>
      <c r="AA354">
        <f t="shared" ca="1" si="85"/>
        <v>-9.5</v>
      </c>
      <c r="AB354">
        <f t="shared" ca="1" si="86"/>
        <v>9.5</v>
      </c>
      <c r="AC354" s="2">
        <v>9.5</v>
      </c>
      <c r="AD354" s="7">
        <f>VLOOKUP(P354,Weights!$A:$B,2,0)*AC354</f>
        <v>9.5</v>
      </c>
      <c r="AE354">
        <f t="shared" ca="1" si="87"/>
        <v>90.25</v>
      </c>
      <c r="AF354" t="str">
        <f t="shared" si="88"/>
        <v>Canisius</v>
      </c>
      <c r="AG354" t="str">
        <f t="shared" ca="1" si="89"/>
        <v>Canisius</v>
      </c>
    </row>
    <row r="355" spans="1:33" x14ac:dyDescent="0.25">
      <c r="O355" t="s">
        <v>3183</v>
      </c>
      <c r="P355" s="6">
        <v>41961</v>
      </c>
      <c r="Q355" t="s">
        <v>3073</v>
      </c>
      <c r="R355" t="s">
        <v>3247</v>
      </c>
      <c r="S355" t="s">
        <v>3721</v>
      </c>
      <c r="T355">
        <v>69</v>
      </c>
      <c r="U355">
        <v>64</v>
      </c>
      <c r="V355" t="s">
        <v>3722</v>
      </c>
      <c r="W355" t="s">
        <v>188</v>
      </c>
      <c r="X355">
        <v>1</v>
      </c>
      <c r="Y355">
        <f t="shared" si="83"/>
        <v>5</v>
      </c>
      <c r="Z355">
        <f t="shared" ca="1" si="84"/>
        <v>8.25</v>
      </c>
      <c r="AA355">
        <f t="shared" ca="1" si="85"/>
        <v>-3.25</v>
      </c>
      <c r="AB355">
        <f t="shared" ca="1" si="86"/>
        <v>3.25</v>
      </c>
      <c r="AC355" s="2">
        <v>3.25</v>
      </c>
      <c r="AD355" s="7">
        <f>VLOOKUP(P355,Weights!$A:$B,2,0)*AC355</f>
        <v>3.25</v>
      </c>
      <c r="AE355">
        <f t="shared" ca="1" si="87"/>
        <v>10.5625</v>
      </c>
      <c r="AF355" t="str">
        <f t="shared" si="88"/>
        <v>LSU</v>
      </c>
      <c r="AG355" t="str">
        <f t="shared" ca="1" si="89"/>
        <v>LSU</v>
      </c>
    </row>
    <row r="356" spans="1:33" x14ac:dyDescent="0.25">
      <c r="O356" t="s">
        <v>3326</v>
      </c>
      <c r="P356" s="6">
        <v>41961</v>
      </c>
      <c r="Q356" t="s">
        <v>3073</v>
      </c>
      <c r="R356" t="s">
        <v>3718</v>
      </c>
      <c r="S356" t="s">
        <v>3721</v>
      </c>
      <c r="T356">
        <v>87</v>
      </c>
      <c r="U356">
        <v>65</v>
      </c>
      <c r="W356" t="s">
        <v>189</v>
      </c>
      <c r="X356">
        <v>1</v>
      </c>
      <c r="Y356">
        <f t="shared" si="83"/>
        <v>22</v>
      </c>
      <c r="Z356">
        <f t="shared" ca="1" si="84"/>
        <v>22.750000499999999</v>
      </c>
      <c r="AA356">
        <f t="shared" ca="1" si="85"/>
        <v>-0.75000049999999874</v>
      </c>
      <c r="AB356">
        <f t="shared" ca="1" si="86"/>
        <v>0.75000049999999874</v>
      </c>
      <c r="AC356" s="2">
        <v>0.75</v>
      </c>
      <c r="AD356" s="7">
        <f>VLOOKUP(P356,Weights!$A:$B,2,0)*AC356</f>
        <v>0.75</v>
      </c>
      <c r="AE356">
        <f t="shared" ca="1" si="87"/>
        <v>0.56250075000024813</v>
      </c>
      <c r="AF356" t="str">
        <f t="shared" si="88"/>
        <v>Marshall</v>
      </c>
      <c r="AG356" t="str">
        <f t="shared" ca="1" si="89"/>
        <v>Marshall</v>
      </c>
    </row>
    <row r="357" spans="1:33" x14ac:dyDescent="0.25">
      <c r="O357" t="s">
        <v>3165</v>
      </c>
      <c r="P357" s="6">
        <v>41961</v>
      </c>
      <c r="Q357" t="s">
        <v>3073</v>
      </c>
      <c r="R357" t="s">
        <v>3384</v>
      </c>
      <c r="S357" t="s">
        <v>3721</v>
      </c>
      <c r="T357">
        <v>77</v>
      </c>
      <c r="U357">
        <v>68</v>
      </c>
      <c r="V357" t="s">
        <v>3722</v>
      </c>
      <c r="W357" t="s">
        <v>189</v>
      </c>
      <c r="X357">
        <v>1</v>
      </c>
      <c r="Y357">
        <f t="shared" si="83"/>
        <v>9</v>
      </c>
      <c r="Z357">
        <f t="shared" ca="1" si="84"/>
        <v>8.3750000200000017</v>
      </c>
      <c r="AA357">
        <f t="shared" ca="1" si="85"/>
        <v>0.62499997999999835</v>
      </c>
      <c r="AB357">
        <f t="shared" ca="1" si="86"/>
        <v>-0.62499997999999835</v>
      </c>
      <c r="AC357" s="2">
        <v>0.625</v>
      </c>
      <c r="AD357" s="7">
        <f>VLOOKUP(P357,Weights!$A:$B,2,0)*AC357</f>
        <v>0.625</v>
      </c>
      <c r="AE357">
        <f t="shared" ca="1" si="87"/>
        <v>0.39062497499999832</v>
      </c>
      <c r="AF357" t="str">
        <f t="shared" si="88"/>
        <v>Massachusetts</v>
      </c>
      <c r="AG357" t="str">
        <f t="shared" ca="1" si="89"/>
        <v>Massachusetts</v>
      </c>
    </row>
    <row r="358" spans="1:33" x14ac:dyDescent="0.25">
      <c r="O358" t="s">
        <v>3387</v>
      </c>
      <c r="P358" s="6">
        <v>41961</v>
      </c>
      <c r="Q358" t="s">
        <v>3073</v>
      </c>
      <c r="R358" t="s">
        <v>3718</v>
      </c>
      <c r="S358" t="s">
        <v>3721</v>
      </c>
      <c r="T358">
        <v>90</v>
      </c>
      <c r="U358">
        <v>63</v>
      </c>
      <c r="W358" t="s">
        <v>7</v>
      </c>
      <c r="X358">
        <v>1</v>
      </c>
      <c r="Y358">
        <f t="shared" si="83"/>
        <v>27</v>
      </c>
      <c r="Z358">
        <f t="shared" ca="1" si="84"/>
        <v>22.625000499999999</v>
      </c>
      <c r="AA358">
        <f t="shared" ca="1" si="85"/>
        <v>4.3749995000000013</v>
      </c>
      <c r="AB358">
        <f t="shared" ca="1" si="86"/>
        <v>-4.3749995000000013</v>
      </c>
      <c r="AC358" s="2">
        <v>4.375</v>
      </c>
      <c r="AD358" s="7">
        <f>VLOOKUP(P358,Weights!$A:$B,2,0)*AC358</f>
        <v>4.375</v>
      </c>
      <c r="AE358">
        <f t="shared" ca="1" si="87"/>
        <v>19.14062062500026</v>
      </c>
      <c r="AF358" t="str">
        <f t="shared" si="88"/>
        <v>McNeese St</v>
      </c>
      <c r="AG358" t="str">
        <f t="shared" ca="1" si="89"/>
        <v>McNeese St</v>
      </c>
    </row>
    <row r="359" spans="1:33" x14ac:dyDescent="0.25">
      <c r="O359" t="s">
        <v>3137</v>
      </c>
      <c r="P359" s="6">
        <v>41961</v>
      </c>
      <c r="Q359" t="s">
        <v>3074</v>
      </c>
      <c r="R359" t="s">
        <v>3706</v>
      </c>
      <c r="S359" t="s">
        <v>3720</v>
      </c>
      <c r="T359">
        <v>71</v>
      </c>
      <c r="U359">
        <v>56</v>
      </c>
      <c r="W359" t="s">
        <v>6</v>
      </c>
      <c r="X359">
        <v>1</v>
      </c>
      <c r="Y359">
        <f t="shared" si="83"/>
        <v>-15</v>
      </c>
      <c r="Z359">
        <f t="shared" ca="1" si="84"/>
        <v>-9.3749995000000013</v>
      </c>
      <c r="AA359">
        <f t="shared" ca="1" si="85"/>
        <v>-5.6250004999999987</v>
      </c>
      <c r="AB359">
        <f t="shared" ca="1" si="86"/>
        <v>5.6250004999999987</v>
      </c>
      <c r="AC359" s="2">
        <v>5.625</v>
      </c>
      <c r="AD359" s="7">
        <f>VLOOKUP(P359,Weights!$A:$B,2,0)*AC359</f>
        <v>5.625</v>
      </c>
      <c r="AE359">
        <f t="shared" ca="1" si="87"/>
        <v>31.640630625000234</v>
      </c>
      <c r="AF359" t="str">
        <f t="shared" si="88"/>
        <v>Wichita St</v>
      </c>
      <c r="AG359" t="str">
        <f t="shared" ca="1" si="89"/>
        <v>Wichita St</v>
      </c>
    </row>
    <row r="360" spans="1:33" x14ac:dyDescent="0.25">
      <c r="O360" t="s">
        <v>3290</v>
      </c>
      <c r="P360" s="6">
        <v>41961</v>
      </c>
      <c r="Q360" t="s">
        <v>3073</v>
      </c>
      <c r="R360" t="s">
        <v>3150</v>
      </c>
      <c r="S360" t="s">
        <v>3720</v>
      </c>
      <c r="T360">
        <v>68</v>
      </c>
      <c r="U360">
        <v>49</v>
      </c>
      <c r="W360" t="s">
        <v>7</v>
      </c>
      <c r="X360">
        <v>1</v>
      </c>
      <c r="Y360">
        <f t="shared" si="83"/>
        <v>-19</v>
      </c>
      <c r="Z360">
        <f t="shared" ca="1" si="84"/>
        <v>-2.875</v>
      </c>
      <c r="AA360">
        <f t="shared" ca="1" si="85"/>
        <v>-16.125</v>
      </c>
      <c r="AB360">
        <f t="shared" ca="1" si="86"/>
        <v>16.125</v>
      </c>
      <c r="AC360" s="2">
        <v>16.125</v>
      </c>
      <c r="AD360" s="7">
        <f>VLOOKUP(P360,Weights!$A:$B,2,0)*AC360</f>
        <v>16.125</v>
      </c>
      <c r="AE360">
        <f t="shared" ca="1" si="87"/>
        <v>260.015625</v>
      </c>
      <c r="AF360" t="str">
        <f t="shared" si="88"/>
        <v>Murray St</v>
      </c>
      <c r="AG360" t="str">
        <f t="shared" ca="1" si="89"/>
        <v>Murray St</v>
      </c>
    </row>
    <row r="361" spans="1:33" x14ac:dyDescent="0.25">
      <c r="O361" t="s">
        <v>3124</v>
      </c>
      <c r="P361" s="6">
        <v>41961</v>
      </c>
      <c r="Q361" t="s">
        <v>3073</v>
      </c>
      <c r="R361" t="s">
        <v>3204</v>
      </c>
      <c r="S361" t="s">
        <v>3721</v>
      </c>
      <c r="T361">
        <v>76</v>
      </c>
      <c r="U361">
        <v>54</v>
      </c>
      <c r="W361" t="s">
        <v>7</v>
      </c>
      <c r="X361">
        <v>1</v>
      </c>
      <c r="Y361">
        <f t="shared" si="83"/>
        <v>22</v>
      </c>
      <c r="Z361">
        <f t="shared" ca="1" si="84"/>
        <v>16.249999519999999</v>
      </c>
      <c r="AA361">
        <f t="shared" ca="1" si="85"/>
        <v>5.7500004800000006</v>
      </c>
      <c r="AB361">
        <f t="shared" ca="1" si="86"/>
        <v>-5.7500004800000006</v>
      </c>
      <c r="AC361" s="2">
        <v>5.75</v>
      </c>
      <c r="AD361" s="7">
        <f>VLOOKUP(P361,Weights!$A:$B,2,0)*AC361</f>
        <v>5.75</v>
      </c>
      <c r="AE361">
        <f t="shared" ca="1" si="87"/>
        <v>33.062505520000236</v>
      </c>
      <c r="AF361" t="str">
        <f t="shared" si="88"/>
        <v>Minnesota</v>
      </c>
      <c r="AG361" t="str">
        <f t="shared" ca="1" si="89"/>
        <v>Minnesota</v>
      </c>
    </row>
    <row r="362" spans="1:33" x14ac:dyDescent="0.25">
      <c r="O362" t="s">
        <v>3134</v>
      </c>
      <c r="P362" s="6">
        <v>41961</v>
      </c>
      <c r="Q362" t="s">
        <v>3073</v>
      </c>
      <c r="R362" t="s">
        <v>3314</v>
      </c>
      <c r="S362" t="s">
        <v>3721</v>
      </c>
      <c r="T362">
        <v>82</v>
      </c>
      <c r="U362">
        <v>56</v>
      </c>
      <c r="W362" t="s">
        <v>188</v>
      </c>
      <c r="X362">
        <v>1</v>
      </c>
      <c r="Y362">
        <f t="shared" si="83"/>
        <v>26</v>
      </c>
      <c r="Z362">
        <f t="shared" ca="1" si="84"/>
        <v>26.625000500000002</v>
      </c>
      <c r="AA362">
        <f t="shared" ca="1" si="85"/>
        <v>-0.62500050000000229</v>
      </c>
      <c r="AB362">
        <f t="shared" ca="1" si="86"/>
        <v>0.62500050000000229</v>
      </c>
      <c r="AC362" s="2">
        <v>0.625</v>
      </c>
      <c r="AD362" s="7">
        <f>VLOOKUP(P362,Weights!$A:$B,2,0)*AC362</f>
        <v>0.625</v>
      </c>
      <c r="AE362">
        <f t="shared" ca="1" si="87"/>
        <v>0.39062562500025289</v>
      </c>
      <c r="AF362" t="str">
        <f t="shared" si="88"/>
        <v>Nebraska</v>
      </c>
      <c r="AG362" t="str">
        <f t="shared" ca="1" si="89"/>
        <v>Nebraska</v>
      </c>
    </row>
    <row r="363" spans="1:33" x14ac:dyDescent="0.25">
      <c r="O363" t="s">
        <v>3083</v>
      </c>
      <c r="P363" s="6">
        <v>41961</v>
      </c>
      <c r="Q363" t="s">
        <v>3073</v>
      </c>
      <c r="R363" t="s">
        <v>3718</v>
      </c>
      <c r="S363" t="s">
        <v>3721</v>
      </c>
      <c r="T363">
        <v>84</v>
      </c>
      <c r="U363">
        <v>36</v>
      </c>
      <c r="W363" t="s">
        <v>7</v>
      </c>
      <c r="X363">
        <v>1</v>
      </c>
      <c r="Y363">
        <f t="shared" si="83"/>
        <v>48</v>
      </c>
      <c r="Z363">
        <f t="shared" ca="1" si="84"/>
        <v>31.375000480000001</v>
      </c>
      <c r="AA363">
        <f t="shared" ca="1" si="85"/>
        <v>16.624999519999999</v>
      </c>
      <c r="AB363">
        <f t="shared" ca="1" si="86"/>
        <v>-16.624999519999999</v>
      </c>
      <c r="AC363" s="2">
        <v>16.625</v>
      </c>
      <c r="AD363" s="7">
        <f>VLOOKUP(P363,Weights!$A:$B,2,0)*AC363</f>
        <v>16.625</v>
      </c>
      <c r="AE363">
        <f t="shared" ca="1" si="87"/>
        <v>276.39060904000019</v>
      </c>
      <c r="AF363" t="str">
        <f t="shared" si="88"/>
        <v>New Hampshire</v>
      </c>
      <c r="AG363" t="str">
        <f t="shared" ca="1" si="89"/>
        <v>New Hampshire</v>
      </c>
    </row>
    <row r="364" spans="1:33" x14ac:dyDescent="0.25">
      <c r="O364" t="s">
        <v>3405</v>
      </c>
      <c r="P364" s="6">
        <v>41961</v>
      </c>
      <c r="Q364" t="s">
        <v>3073</v>
      </c>
      <c r="R364" t="s">
        <v>3718</v>
      </c>
      <c r="S364" t="s">
        <v>3721</v>
      </c>
      <c r="T364">
        <v>88</v>
      </c>
      <c r="U364">
        <v>61</v>
      </c>
      <c r="W364" t="s">
        <v>115</v>
      </c>
      <c r="X364">
        <v>1</v>
      </c>
      <c r="Y364">
        <f t="shared" si="83"/>
        <v>27</v>
      </c>
      <c r="Z364">
        <f t="shared" ca="1" si="84"/>
        <v>23.875000500000002</v>
      </c>
      <c r="AA364">
        <f t="shared" ca="1" si="85"/>
        <v>3.1249994999999977</v>
      </c>
      <c r="AB364">
        <f t="shared" ca="1" si="86"/>
        <v>-3.1249994999999977</v>
      </c>
      <c r="AC364" s="2">
        <v>3.125</v>
      </c>
      <c r="AD364" s="7">
        <f>VLOOKUP(P364,Weights!$A:$B,2,0)*AC364</f>
        <v>3.125</v>
      </c>
      <c r="AE364">
        <f t="shared" ca="1" si="87"/>
        <v>9.7656218750002353</v>
      </c>
      <c r="AF364" t="str">
        <f t="shared" si="88"/>
        <v>New Orleans</v>
      </c>
      <c r="AG364" t="str">
        <f t="shared" ca="1" si="89"/>
        <v>New Orleans</v>
      </c>
    </row>
    <row r="365" spans="1:33" x14ac:dyDescent="0.25">
      <c r="O365" t="s">
        <v>3392</v>
      </c>
      <c r="P365" s="6">
        <v>41961</v>
      </c>
      <c r="Q365" t="s">
        <v>3073</v>
      </c>
      <c r="R365" t="s">
        <v>3718</v>
      </c>
      <c r="S365" t="s">
        <v>3721</v>
      </c>
      <c r="T365">
        <v>123</v>
      </c>
      <c r="U365">
        <v>65</v>
      </c>
      <c r="W365" t="s">
        <v>7</v>
      </c>
      <c r="X365">
        <v>1</v>
      </c>
      <c r="Y365">
        <f t="shared" si="83"/>
        <v>58</v>
      </c>
      <c r="Z365">
        <f t="shared" ca="1" si="84"/>
        <v>36.875000499999999</v>
      </c>
      <c r="AA365">
        <f t="shared" ca="1" si="85"/>
        <v>21.124999500000001</v>
      </c>
      <c r="AB365">
        <f t="shared" ca="1" si="86"/>
        <v>-21.124999500000001</v>
      </c>
      <c r="AC365" s="2">
        <v>21.125</v>
      </c>
      <c r="AD365" s="7">
        <f>VLOOKUP(P365,Weights!$A:$B,2,0)*AC365</f>
        <v>21.125</v>
      </c>
      <c r="AE365">
        <f t="shared" ca="1" si="87"/>
        <v>446.26560387500029</v>
      </c>
      <c r="AF365" t="str">
        <f t="shared" si="88"/>
        <v>North Carolina Central</v>
      </c>
      <c r="AG365" t="str">
        <f t="shared" ca="1" si="89"/>
        <v>North Carolina Central</v>
      </c>
    </row>
    <row r="366" spans="1:33" x14ac:dyDescent="0.25">
      <c r="O366" t="s">
        <v>3278</v>
      </c>
      <c r="P366" s="6">
        <v>41961</v>
      </c>
      <c r="Q366" t="s">
        <v>3073</v>
      </c>
      <c r="R366" t="s">
        <v>3718</v>
      </c>
      <c r="S366" t="s">
        <v>3721</v>
      </c>
      <c r="T366">
        <v>76</v>
      </c>
      <c r="U366">
        <v>39</v>
      </c>
      <c r="W366" t="s">
        <v>7</v>
      </c>
      <c r="X366">
        <v>1</v>
      </c>
      <c r="Y366">
        <f t="shared" si="83"/>
        <v>37</v>
      </c>
      <c r="Z366">
        <f t="shared" ca="1" si="84"/>
        <v>24.125000500000002</v>
      </c>
      <c r="AA366">
        <f t="shared" ca="1" si="85"/>
        <v>12.874999499999998</v>
      </c>
      <c r="AB366">
        <f t="shared" ca="1" si="86"/>
        <v>-12.874999499999998</v>
      </c>
      <c r="AC366" s="2">
        <v>12.875</v>
      </c>
      <c r="AD366" s="7">
        <f>VLOOKUP(P366,Weights!$A:$B,2,0)*AC366</f>
        <v>12.875</v>
      </c>
      <c r="AE366">
        <f t="shared" ca="1" si="87"/>
        <v>165.76561212500019</v>
      </c>
      <c r="AF366" t="str">
        <f t="shared" si="88"/>
        <v>North Dakota</v>
      </c>
      <c r="AG366" t="str">
        <f t="shared" ca="1" si="89"/>
        <v>North Dakota</v>
      </c>
    </row>
    <row r="367" spans="1:33" x14ac:dyDescent="0.25">
      <c r="O367" t="s">
        <v>3324</v>
      </c>
      <c r="P367" s="6">
        <v>41961</v>
      </c>
      <c r="Q367" t="s">
        <v>3073</v>
      </c>
      <c r="R367" t="s">
        <v>3254</v>
      </c>
      <c r="S367" t="s">
        <v>3721</v>
      </c>
      <c r="T367">
        <v>74</v>
      </c>
      <c r="U367">
        <v>63</v>
      </c>
      <c r="W367" t="s">
        <v>188</v>
      </c>
      <c r="X367">
        <v>1</v>
      </c>
      <c r="Y367">
        <f t="shared" si="83"/>
        <v>11</v>
      </c>
      <c r="Z367">
        <f t="shared" ca="1" si="84"/>
        <v>12.874999499999998</v>
      </c>
      <c r="AA367">
        <f t="shared" ca="1" si="85"/>
        <v>-1.8749994999999977</v>
      </c>
      <c r="AB367">
        <f t="shared" ca="1" si="86"/>
        <v>1.8749994999999977</v>
      </c>
      <c r="AC367" s="2">
        <v>1.875</v>
      </c>
      <c r="AD367" s="7">
        <f>VLOOKUP(P367,Weights!$A:$B,2,0)*AC367</f>
        <v>1.875</v>
      </c>
      <c r="AE367">
        <f t="shared" ca="1" si="87"/>
        <v>3.5156231250002414</v>
      </c>
      <c r="AF367" t="str">
        <f t="shared" si="88"/>
        <v>Ohio State</v>
      </c>
      <c r="AG367" t="str">
        <f t="shared" ca="1" si="89"/>
        <v>Ohio State</v>
      </c>
    </row>
    <row r="368" spans="1:33" x14ac:dyDescent="0.25">
      <c r="O368" t="s">
        <v>3246</v>
      </c>
      <c r="P368" s="6">
        <v>41961</v>
      </c>
      <c r="Q368" t="s">
        <v>3073</v>
      </c>
      <c r="R368" t="s">
        <v>3718</v>
      </c>
      <c r="S368" t="s">
        <v>3721</v>
      </c>
      <c r="T368">
        <v>91</v>
      </c>
      <c r="U368">
        <v>45</v>
      </c>
      <c r="W368" t="s">
        <v>189</v>
      </c>
      <c r="X368">
        <v>1</v>
      </c>
      <c r="Y368">
        <f t="shared" si="83"/>
        <v>46</v>
      </c>
      <c r="Z368">
        <f t="shared" ca="1" si="84"/>
        <v>45.75</v>
      </c>
      <c r="AA368">
        <f t="shared" ca="1" si="85"/>
        <v>0.25</v>
      </c>
      <c r="AB368">
        <f t="shared" ca="1" si="86"/>
        <v>-0.25</v>
      </c>
      <c r="AC368" s="2">
        <v>0.25</v>
      </c>
      <c r="AD368" s="7">
        <f>VLOOKUP(P368,Weights!$A:$B,2,0)*AC368</f>
        <v>0.25</v>
      </c>
      <c r="AE368">
        <f t="shared" ca="1" si="87"/>
        <v>6.25E-2</v>
      </c>
      <c r="AF368" t="str">
        <f t="shared" si="88"/>
        <v>Oklahoma St</v>
      </c>
      <c r="AG368" t="str">
        <f t="shared" ca="1" si="89"/>
        <v>Oklahoma St</v>
      </c>
    </row>
    <row r="369" spans="15:33" x14ac:dyDescent="0.25">
      <c r="O369" t="s">
        <v>3186</v>
      </c>
      <c r="P369" s="6">
        <v>41961</v>
      </c>
      <c r="Q369" t="s">
        <v>3073</v>
      </c>
      <c r="R369" t="s">
        <v>3166</v>
      </c>
      <c r="S369" t="s">
        <v>3721</v>
      </c>
      <c r="T369">
        <v>63</v>
      </c>
      <c r="U369">
        <v>57</v>
      </c>
      <c r="W369" t="s">
        <v>188</v>
      </c>
      <c r="X369">
        <v>1</v>
      </c>
      <c r="Y369">
        <f t="shared" si="83"/>
        <v>6</v>
      </c>
      <c r="Z369">
        <f t="shared" ca="1" si="84"/>
        <v>3.4999999999999991</v>
      </c>
      <c r="AA369">
        <f t="shared" ca="1" si="85"/>
        <v>2.5000000000000009</v>
      </c>
      <c r="AB369">
        <f t="shared" ca="1" si="86"/>
        <v>-2.5000000000000009</v>
      </c>
      <c r="AC369" s="2">
        <v>2.5</v>
      </c>
      <c r="AD369" s="7">
        <f>VLOOKUP(P369,Weights!$A:$B,2,0)*AC369</f>
        <v>2.5</v>
      </c>
      <c r="AE369">
        <f t="shared" ca="1" si="87"/>
        <v>6.2500000000000044</v>
      </c>
      <c r="AF369" t="str">
        <f t="shared" si="88"/>
        <v>Old Dominion</v>
      </c>
      <c r="AG369" t="str">
        <f t="shared" ca="1" si="89"/>
        <v>Old Dominion</v>
      </c>
    </row>
    <row r="370" spans="15:33" x14ac:dyDescent="0.25">
      <c r="O370" t="s">
        <v>3258</v>
      </c>
      <c r="P370" s="6">
        <v>41961</v>
      </c>
      <c r="Q370" t="s">
        <v>3073</v>
      </c>
      <c r="R370" t="s">
        <v>3718</v>
      </c>
      <c r="S370" t="s">
        <v>3721</v>
      </c>
      <c r="T370">
        <v>86</v>
      </c>
      <c r="U370">
        <v>62</v>
      </c>
      <c r="W370" t="s">
        <v>188</v>
      </c>
      <c r="X370">
        <v>1</v>
      </c>
      <c r="Y370">
        <f t="shared" si="83"/>
        <v>24</v>
      </c>
      <c r="Z370">
        <f t="shared" ca="1" si="84"/>
        <v>33.000000499999999</v>
      </c>
      <c r="AA370">
        <f t="shared" ca="1" si="85"/>
        <v>-9.0000004999999987</v>
      </c>
      <c r="AB370">
        <f t="shared" ca="1" si="86"/>
        <v>9.0000004999999987</v>
      </c>
      <c r="AC370" s="2">
        <v>9</v>
      </c>
      <c r="AD370" s="7">
        <f>VLOOKUP(P370,Weights!$A:$B,2,0)*AC370</f>
        <v>9</v>
      </c>
      <c r="AE370">
        <f t="shared" ca="1" si="87"/>
        <v>81.000009000000233</v>
      </c>
      <c r="AF370" t="str">
        <f t="shared" si="88"/>
        <v>Oregon St</v>
      </c>
      <c r="AG370" t="str">
        <f t="shared" ca="1" si="89"/>
        <v>Oregon St</v>
      </c>
    </row>
    <row r="371" spans="15:33" x14ac:dyDescent="0.25">
      <c r="O371" t="s">
        <v>3259</v>
      </c>
      <c r="P371" s="6">
        <v>41961</v>
      </c>
      <c r="Q371" t="s">
        <v>3073</v>
      </c>
      <c r="R371" t="s">
        <v>3383</v>
      </c>
      <c r="S371" t="s">
        <v>3720</v>
      </c>
      <c r="T371">
        <v>73</v>
      </c>
      <c r="U371">
        <v>57</v>
      </c>
      <c r="W371" t="s">
        <v>30</v>
      </c>
      <c r="X371">
        <v>1</v>
      </c>
      <c r="Y371">
        <f t="shared" si="83"/>
        <v>-16</v>
      </c>
      <c r="Z371">
        <f t="shared" ca="1" si="84"/>
        <v>-2.25</v>
      </c>
      <c r="AA371">
        <f t="shared" ca="1" si="85"/>
        <v>-13.75</v>
      </c>
      <c r="AB371">
        <f t="shared" ca="1" si="86"/>
        <v>13.75</v>
      </c>
      <c r="AC371" s="2">
        <v>13.75</v>
      </c>
      <c r="AD371" s="7">
        <f>VLOOKUP(P371,Weights!$A:$B,2,0)*AC371</f>
        <v>13.75</v>
      </c>
      <c r="AE371">
        <f t="shared" ca="1" si="87"/>
        <v>189.0625</v>
      </c>
      <c r="AF371" t="str">
        <f t="shared" si="88"/>
        <v>Rider</v>
      </c>
      <c r="AG371" t="str">
        <f t="shared" ca="1" si="89"/>
        <v>Rider</v>
      </c>
    </row>
    <row r="372" spans="15:33" x14ac:dyDescent="0.25">
      <c r="O372" t="s">
        <v>3264</v>
      </c>
      <c r="P372" s="6">
        <v>41961</v>
      </c>
      <c r="Q372" t="s">
        <v>3073</v>
      </c>
      <c r="R372" t="s">
        <v>3718</v>
      </c>
      <c r="S372" t="s">
        <v>3721</v>
      </c>
      <c r="T372">
        <v>84</v>
      </c>
      <c r="U372">
        <v>63</v>
      </c>
      <c r="W372" t="s">
        <v>188</v>
      </c>
      <c r="X372">
        <v>1</v>
      </c>
      <c r="Y372">
        <f t="shared" si="83"/>
        <v>21</v>
      </c>
      <c r="Z372">
        <f t="shared" ca="1" si="84"/>
        <v>26.750000500000002</v>
      </c>
      <c r="AA372">
        <f t="shared" ca="1" si="85"/>
        <v>-5.7500005000000023</v>
      </c>
      <c r="AB372">
        <f t="shared" ca="1" si="86"/>
        <v>5.7500005000000023</v>
      </c>
      <c r="AC372" s="2">
        <v>5.75</v>
      </c>
      <c r="AD372" s="7">
        <f>VLOOKUP(P372,Weights!$A:$B,2,0)*AC372</f>
        <v>5.75</v>
      </c>
      <c r="AE372">
        <f t="shared" ca="1" si="87"/>
        <v>33.062505750000277</v>
      </c>
      <c r="AF372" t="str">
        <f t="shared" si="88"/>
        <v>Portland St</v>
      </c>
      <c r="AG372" t="str">
        <f t="shared" ca="1" si="89"/>
        <v>Portland St</v>
      </c>
    </row>
    <row r="373" spans="15:33" x14ac:dyDescent="0.25">
      <c r="O373" t="s">
        <v>3303</v>
      </c>
      <c r="P373" s="6">
        <v>41961</v>
      </c>
      <c r="Q373" t="s">
        <v>3073</v>
      </c>
      <c r="R373" t="s">
        <v>3718</v>
      </c>
      <c r="S373" t="s">
        <v>3721</v>
      </c>
      <c r="T373">
        <v>82</v>
      </c>
      <c r="U373">
        <v>72</v>
      </c>
      <c r="W373" t="s">
        <v>7</v>
      </c>
      <c r="X373">
        <v>1</v>
      </c>
      <c r="Y373">
        <f t="shared" si="83"/>
        <v>10</v>
      </c>
      <c r="Z373">
        <f t="shared" ca="1" si="84"/>
        <v>17.75</v>
      </c>
      <c r="AA373">
        <f t="shared" ca="1" si="85"/>
        <v>-7.75</v>
      </c>
      <c r="AB373">
        <f t="shared" ca="1" si="86"/>
        <v>7.75</v>
      </c>
      <c r="AC373" s="2">
        <v>7.75</v>
      </c>
      <c r="AD373" s="7">
        <f>VLOOKUP(P373,Weights!$A:$B,2,0)*AC373</f>
        <v>7.75</v>
      </c>
      <c r="AE373">
        <f t="shared" ca="1" si="87"/>
        <v>60.0625</v>
      </c>
      <c r="AF373" t="str">
        <f t="shared" si="88"/>
        <v>Presbyterian</v>
      </c>
      <c r="AG373" t="str">
        <f t="shared" ca="1" si="89"/>
        <v>Presbyterian</v>
      </c>
    </row>
    <row r="374" spans="15:33" x14ac:dyDescent="0.25">
      <c r="O374" t="s">
        <v>3098</v>
      </c>
      <c r="P374" s="6">
        <v>41961</v>
      </c>
      <c r="Q374" t="s">
        <v>3073</v>
      </c>
      <c r="R374" t="s">
        <v>3168</v>
      </c>
      <c r="S374" t="s">
        <v>3720</v>
      </c>
      <c r="T374">
        <v>60</v>
      </c>
      <c r="U374">
        <v>58</v>
      </c>
      <c r="W374" t="s">
        <v>7</v>
      </c>
      <c r="X374">
        <v>1</v>
      </c>
      <c r="Y374">
        <f t="shared" si="83"/>
        <v>-2</v>
      </c>
      <c r="Z374">
        <f t="shared" ca="1" si="84"/>
        <v>-2</v>
      </c>
      <c r="AA374">
        <f t="shared" ca="1" si="85"/>
        <v>0</v>
      </c>
      <c r="AB374">
        <f t="shared" ca="1" si="86"/>
        <v>0</v>
      </c>
      <c r="AC374" s="2">
        <v>0</v>
      </c>
      <c r="AD374" s="7">
        <f>VLOOKUP(P374,Weights!$A:$B,2,0)*AC374</f>
        <v>0</v>
      </c>
      <c r="AE374">
        <f t="shared" ca="1" si="87"/>
        <v>0</v>
      </c>
      <c r="AF374" t="str">
        <f t="shared" si="88"/>
        <v>La Salle</v>
      </c>
      <c r="AG374" t="str">
        <f t="shared" ca="1" si="89"/>
        <v>La Salle</v>
      </c>
    </row>
    <row r="375" spans="15:33" x14ac:dyDescent="0.25">
      <c r="O375" t="s">
        <v>3291</v>
      </c>
      <c r="P375" s="6">
        <v>41961</v>
      </c>
      <c r="Q375" t="s">
        <v>3073</v>
      </c>
      <c r="R375" t="s">
        <v>3241</v>
      </c>
      <c r="S375" t="s">
        <v>3721</v>
      </c>
      <c r="T375">
        <v>83</v>
      </c>
      <c r="U375">
        <v>71</v>
      </c>
      <c r="W375" t="s">
        <v>188</v>
      </c>
      <c r="X375">
        <v>1</v>
      </c>
      <c r="Y375">
        <f t="shared" si="83"/>
        <v>12</v>
      </c>
      <c r="Z375">
        <f t="shared" ca="1" si="84"/>
        <v>6.1249999999999991</v>
      </c>
      <c r="AA375">
        <f t="shared" ca="1" si="85"/>
        <v>5.8750000000000009</v>
      </c>
      <c r="AB375">
        <f t="shared" ca="1" si="86"/>
        <v>-5.8750000000000009</v>
      </c>
      <c r="AC375" s="2">
        <v>5.875</v>
      </c>
      <c r="AD375" s="7">
        <f>VLOOKUP(P375,Weights!$A:$B,2,0)*AC375</f>
        <v>5.875</v>
      </c>
      <c r="AE375">
        <f t="shared" ca="1" si="87"/>
        <v>34.515625000000007</v>
      </c>
      <c r="AF375" t="str">
        <f t="shared" si="88"/>
        <v>Saint Mary's</v>
      </c>
      <c r="AG375" t="str">
        <f t="shared" ca="1" si="89"/>
        <v>Saint Mary's</v>
      </c>
    </row>
    <row r="376" spans="15:33" x14ac:dyDescent="0.25">
      <c r="O376" t="s">
        <v>3343</v>
      </c>
      <c r="P376" s="6">
        <v>41961</v>
      </c>
      <c r="Q376" t="s">
        <v>3073</v>
      </c>
      <c r="R376" t="s">
        <v>3287</v>
      </c>
      <c r="S376" t="s">
        <v>3721</v>
      </c>
      <c r="T376">
        <v>53</v>
      </c>
      <c r="U376">
        <v>49</v>
      </c>
      <c r="W376" t="s">
        <v>188</v>
      </c>
      <c r="X376">
        <v>1</v>
      </c>
      <c r="Y376">
        <f t="shared" si="83"/>
        <v>4</v>
      </c>
      <c r="Z376">
        <f t="shared" ca="1" si="84"/>
        <v>-4.7499999999999982</v>
      </c>
      <c r="AA376">
        <f t="shared" ca="1" si="85"/>
        <v>8.7499999999999982</v>
      </c>
      <c r="AB376">
        <f t="shared" ca="1" si="86"/>
        <v>-8.7499999999999982</v>
      </c>
      <c r="AC376" s="2">
        <v>8.75</v>
      </c>
      <c r="AD376" s="7">
        <f>VLOOKUP(P376,Weights!$A:$B,2,0)*AC376</f>
        <v>8.75</v>
      </c>
      <c r="AE376">
        <f t="shared" ca="1" si="87"/>
        <v>76.562499999999972</v>
      </c>
      <c r="AF376" t="str">
        <f t="shared" si="88"/>
        <v>San Diego St</v>
      </c>
      <c r="AG376" t="str">
        <f t="shared" ca="1" si="89"/>
        <v>Utah</v>
      </c>
    </row>
    <row r="377" spans="15:33" x14ac:dyDescent="0.25">
      <c r="O377" t="s">
        <v>3397</v>
      </c>
      <c r="P377" s="6">
        <v>41961</v>
      </c>
      <c r="Q377" t="s">
        <v>3073</v>
      </c>
      <c r="R377" t="s">
        <v>3718</v>
      </c>
      <c r="S377" t="s">
        <v>3721</v>
      </c>
      <c r="T377">
        <v>86</v>
      </c>
      <c r="U377">
        <v>49</v>
      </c>
      <c r="W377" t="s">
        <v>8</v>
      </c>
      <c r="X377">
        <v>1</v>
      </c>
      <c r="Y377">
        <f t="shared" si="83"/>
        <v>37</v>
      </c>
      <c r="Z377">
        <f t="shared" ca="1" si="84"/>
        <v>28.000000500000002</v>
      </c>
      <c r="AA377">
        <f t="shared" ca="1" si="85"/>
        <v>8.9999994999999977</v>
      </c>
      <c r="AB377">
        <f t="shared" ca="1" si="86"/>
        <v>-8.9999994999999977</v>
      </c>
      <c r="AC377" s="2">
        <v>9</v>
      </c>
      <c r="AD377" s="7">
        <f>VLOOKUP(P377,Weights!$A:$B,2,0)*AC377</f>
        <v>9</v>
      </c>
      <c r="AE377">
        <f t="shared" ca="1" si="87"/>
        <v>80.999991000000207</v>
      </c>
      <c r="AF377" t="str">
        <f t="shared" si="88"/>
        <v>SE Missouri St</v>
      </c>
      <c r="AG377" t="str">
        <f t="shared" ca="1" si="89"/>
        <v>SE Missouri St</v>
      </c>
    </row>
    <row r="378" spans="15:33" x14ac:dyDescent="0.25">
      <c r="O378" t="s">
        <v>3199</v>
      </c>
      <c r="P378" s="6">
        <v>41961</v>
      </c>
      <c r="Q378" t="s">
        <v>3073</v>
      </c>
      <c r="R378" t="s">
        <v>3403</v>
      </c>
      <c r="S378" t="s">
        <v>3720</v>
      </c>
      <c r="T378">
        <v>69</v>
      </c>
      <c r="U378">
        <v>65</v>
      </c>
      <c r="W378" t="s">
        <v>7</v>
      </c>
      <c r="X378">
        <v>1</v>
      </c>
      <c r="Y378">
        <f t="shared" si="83"/>
        <v>-4</v>
      </c>
      <c r="Z378">
        <f t="shared" ca="1" si="84"/>
        <v>-7.7499994999999977</v>
      </c>
      <c r="AA378">
        <f t="shared" ca="1" si="85"/>
        <v>3.7499994999999977</v>
      </c>
      <c r="AB378">
        <f t="shared" ca="1" si="86"/>
        <v>-3.7499994999999977</v>
      </c>
      <c r="AC378" s="2">
        <v>3.75</v>
      </c>
      <c r="AD378" s="7">
        <f>VLOOKUP(P378,Weights!$A:$B,2,0)*AC378</f>
        <v>3.75</v>
      </c>
      <c r="AE378">
        <f t="shared" ca="1" si="87"/>
        <v>14.062496250000233</v>
      </c>
      <c r="AF378" t="str">
        <f t="shared" si="88"/>
        <v>Baylor</v>
      </c>
      <c r="AG378" t="str">
        <f t="shared" ca="1" si="89"/>
        <v>Baylor</v>
      </c>
    </row>
    <row r="379" spans="15:33" x14ac:dyDescent="0.25">
      <c r="O379" t="s">
        <v>3336</v>
      </c>
      <c r="P379" s="6">
        <v>41961</v>
      </c>
      <c r="Q379" t="s">
        <v>3073</v>
      </c>
      <c r="R379" t="s">
        <v>3178</v>
      </c>
      <c r="S379" t="s">
        <v>3720</v>
      </c>
      <c r="T379">
        <v>79</v>
      </c>
      <c r="U379">
        <v>77</v>
      </c>
      <c r="V379" t="s">
        <v>3722</v>
      </c>
      <c r="W379" t="s">
        <v>7</v>
      </c>
      <c r="X379">
        <v>1</v>
      </c>
      <c r="Y379">
        <f t="shared" si="83"/>
        <v>-2</v>
      </c>
      <c r="Z379">
        <f t="shared" ca="1" si="84"/>
        <v>1.0000004999999987</v>
      </c>
      <c r="AA379">
        <f t="shared" ca="1" si="85"/>
        <v>-3.0000004999999987</v>
      </c>
      <c r="AB379">
        <f t="shared" ca="1" si="86"/>
        <v>3.0000004999999987</v>
      </c>
      <c r="AC379" s="2">
        <v>3</v>
      </c>
      <c r="AD379" s="7">
        <f>VLOOKUP(P379,Weights!$A:$B,2,0)*AC379</f>
        <v>3</v>
      </c>
      <c r="AE379">
        <f t="shared" ca="1" si="87"/>
        <v>9.0000030000002429</v>
      </c>
      <c r="AF379" t="str">
        <f t="shared" si="88"/>
        <v>Northern Iowa</v>
      </c>
      <c r="AG379" t="str">
        <f t="shared" ca="1" si="89"/>
        <v>Stephen F. Austin</v>
      </c>
    </row>
    <row r="380" spans="15:33" x14ac:dyDescent="0.25">
      <c r="O380" t="s">
        <v>3213</v>
      </c>
      <c r="P380" s="6">
        <v>41961</v>
      </c>
      <c r="Q380" t="s">
        <v>3073</v>
      </c>
      <c r="R380" t="s">
        <v>3225</v>
      </c>
      <c r="S380" t="s">
        <v>3720</v>
      </c>
      <c r="T380">
        <v>53</v>
      </c>
      <c r="U380">
        <v>52</v>
      </c>
      <c r="W380" t="s">
        <v>8</v>
      </c>
      <c r="X380">
        <v>1</v>
      </c>
      <c r="Y380">
        <f t="shared" si="83"/>
        <v>-1</v>
      </c>
      <c r="Z380">
        <f t="shared" ca="1" si="84"/>
        <v>-6.0000004999999996</v>
      </c>
      <c r="AA380">
        <f t="shared" ca="1" si="85"/>
        <v>5.0000004999999996</v>
      </c>
      <c r="AB380">
        <f t="shared" ca="1" si="86"/>
        <v>-5.0000004999999996</v>
      </c>
      <c r="AC380" s="2">
        <v>5</v>
      </c>
      <c r="AD380" s="7">
        <f>VLOOKUP(P380,Weights!$A:$B,2,0)*AC380</f>
        <v>5</v>
      </c>
      <c r="AE380">
        <f t="shared" ca="1" si="87"/>
        <v>25.000005000000247</v>
      </c>
      <c r="AF380" t="str">
        <f t="shared" si="88"/>
        <v>Florida International</v>
      </c>
      <c r="AG380" t="str">
        <f t="shared" ca="1" si="89"/>
        <v>Florida International</v>
      </c>
    </row>
    <row r="381" spans="15:33" x14ac:dyDescent="0.25">
      <c r="O381" t="s">
        <v>3228</v>
      </c>
      <c r="P381" s="6">
        <v>41961</v>
      </c>
      <c r="Q381" t="s">
        <v>3073</v>
      </c>
      <c r="R381" t="s">
        <v>3396</v>
      </c>
      <c r="S381" t="s">
        <v>3720</v>
      </c>
      <c r="T381">
        <v>84</v>
      </c>
      <c r="U381">
        <v>67</v>
      </c>
      <c r="W381" t="s">
        <v>7</v>
      </c>
      <c r="X381">
        <v>1</v>
      </c>
      <c r="Y381">
        <f t="shared" si="83"/>
        <v>-17</v>
      </c>
      <c r="Z381">
        <f t="shared" ca="1" si="84"/>
        <v>-5.8750004999999996</v>
      </c>
      <c r="AA381">
        <f t="shared" ca="1" si="85"/>
        <v>-11.124999500000001</v>
      </c>
      <c r="AB381">
        <f t="shared" ca="1" si="86"/>
        <v>11.124999500000001</v>
      </c>
      <c r="AC381" s="2">
        <v>11.125</v>
      </c>
      <c r="AD381" s="7">
        <f>VLOOKUP(P381,Weights!$A:$B,2,0)*AC381</f>
        <v>11.125</v>
      </c>
      <c r="AE381">
        <f t="shared" ca="1" si="87"/>
        <v>123.76561387500028</v>
      </c>
      <c r="AF381" t="str">
        <f t="shared" si="88"/>
        <v>Southern Illinois</v>
      </c>
      <c r="AG381" t="str">
        <f t="shared" ca="1" si="89"/>
        <v>Southern Illinois</v>
      </c>
    </row>
    <row r="382" spans="15:33" x14ac:dyDescent="0.25">
      <c r="O382" t="s">
        <v>3207</v>
      </c>
      <c r="P382" s="6">
        <v>41961</v>
      </c>
      <c r="Q382" t="s">
        <v>3073</v>
      </c>
      <c r="R382" t="s">
        <v>3148</v>
      </c>
      <c r="S382" t="s">
        <v>3720</v>
      </c>
      <c r="T382">
        <v>84</v>
      </c>
      <c r="U382">
        <v>72</v>
      </c>
      <c r="W382" t="s">
        <v>7</v>
      </c>
      <c r="X382">
        <v>1</v>
      </c>
      <c r="Y382">
        <f t="shared" si="83"/>
        <v>-12</v>
      </c>
      <c r="Z382">
        <f t="shared" ca="1" si="84"/>
        <v>-4.374999980000001</v>
      </c>
      <c r="AA382">
        <f t="shared" ca="1" si="85"/>
        <v>-7.625000019999999</v>
      </c>
      <c r="AB382">
        <f t="shared" ca="1" si="86"/>
        <v>7.625000019999999</v>
      </c>
      <c r="AC382" s="2">
        <v>7.625</v>
      </c>
      <c r="AD382" s="7">
        <f>VLOOKUP(P382,Weights!$A:$B,2,0)*AC382</f>
        <v>7.625</v>
      </c>
      <c r="AE382">
        <f t="shared" ca="1" si="87"/>
        <v>58.140625304999986</v>
      </c>
      <c r="AF382" t="str">
        <f t="shared" si="88"/>
        <v>UNC Wilmington</v>
      </c>
      <c r="AG382" t="str">
        <f t="shared" ca="1" si="89"/>
        <v>UNC Wilmington</v>
      </c>
    </row>
    <row r="383" spans="15:33" x14ac:dyDescent="0.25">
      <c r="O383" t="s">
        <v>3299</v>
      </c>
      <c r="P383" s="6">
        <v>41961</v>
      </c>
      <c r="Q383" t="s">
        <v>3073</v>
      </c>
      <c r="R383" t="s">
        <v>3284</v>
      </c>
      <c r="S383" t="s">
        <v>3720</v>
      </c>
      <c r="T383">
        <v>74</v>
      </c>
      <c r="U383">
        <v>68</v>
      </c>
      <c r="W383" t="s">
        <v>7</v>
      </c>
      <c r="X383">
        <v>1</v>
      </c>
      <c r="Y383">
        <f t="shared" si="83"/>
        <v>-6</v>
      </c>
      <c r="Z383">
        <f t="shared" ca="1" si="84"/>
        <v>-6.875000019999999</v>
      </c>
      <c r="AA383">
        <f t="shared" ca="1" si="85"/>
        <v>0.87500001999999899</v>
      </c>
      <c r="AB383">
        <f t="shared" ca="1" si="86"/>
        <v>-0.87500001999999899</v>
      </c>
      <c r="AC383" s="2">
        <v>0.875</v>
      </c>
      <c r="AD383" s="7">
        <f>VLOOKUP(P383,Weights!$A:$B,2,0)*AC383</f>
        <v>0.875</v>
      </c>
      <c r="AE383">
        <f t="shared" ca="1" si="87"/>
        <v>0.76562503499999868</v>
      </c>
      <c r="AF383" t="str">
        <f t="shared" si="88"/>
        <v>Buffalo</v>
      </c>
      <c r="AG383" t="str">
        <f t="shared" ca="1" si="89"/>
        <v>Buffalo</v>
      </c>
    </row>
    <row r="384" spans="15:33" x14ac:dyDescent="0.25">
      <c r="O384" t="s">
        <v>3710</v>
      </c>
      <c r="P384" s="6">
        <v>41961</v>
      </c>
      <c r="Q384" t="s">
        <v>3073</v>
      </c>
      <c r="R384" t="s">
        <v>3313</v>
      </c>
      <c r="S384" t="s">
        <v>3721</v>
      </c>
      <c r="T384">
        <v>75</v>
      </c>
      <c r="U384">
        <v>55</v>
      </c>
      <c r="W384" t="s">
        <v>189</v>
      </c>
      <c r="X384">
        <v>1</v>
      </c>
      <c r="Y384">
        <f t="shared" si="83"/>
        <v>20</v>
      </c>
      <c r="Z384">
        <f t="shared" ca="1" si="84"/>
        <v>35.625</v>
      </c>
      <c r="AA384">
        <f t="shared" ca="1" si="85"/>
        <v>-15.625</v>
      </c>
      <c r="AB384">
        <f t="shared" ca="1" si="86"/>
        <v>15.625</v>
      </c>
      <c r="AC384" s="2">
        <v>15.625</v>
      </c>
      <c r="AD384" s="7">
        <f>VLOOKUP(P384,Weights!$A:$B,2,0)*AC384</f>
        <v>15.625</v>
      </c>
      <c r="AE384">
        <f t="shared" ca="1" si="87"/>
        <v>244.140625</v>
      </c>
      <c r="AF384" t="str">
        <f t="shared" si="88"/>
        <v>Virginia</v>
      </c>
      <c r="AG384" t="str">
        <f t="shared" ca="1" si="89"/>
        <v>Virginia</v>
      </c>
    </row>
    <row r="385" spans="15:33" x14ac:dyDescent="0.25">
      <c r="O385" t="s">
        <v>3180</v>
      </c>
      <c r="P385" s="6">
        <v>41961</v>
      </c>
      <c r="Q385" t="s">
        <v>3073</v>
      </c>
      <c r="R385" t="s">
        <v>3289</v>
      </c>
      <c r="S385" t="s">
        <v>3721</v>
      </c>
      <c r="T385">
        <v>87</v>
      </c>
      <c r="U385">
        <v>78</v>
      </c>
      <c r="W385" t="s">
        <v>188</v>
      </c>
      <c r="X385">
        <v>1</v>
      </c>
      <c r="Y385">
        <f t="shared" si="83"/>
        <v>9</v>
      </c>
      <c r="Z385">
        <f t="shared" ca="1" si="84"/>
        <v>8.9999995000000013</v>
      </c>
      <c r="AA385">
        <f t="shared" ca="1" si="85"/>
        <v>4.9999999873762135E-7</v>
      </c>
      <c r="AB385">
        <f t="shared" ca="1" si="86"/>
        <v>-4.9999999873762135E-7</v>
      </c>
      <c r="AC385" s="2">
        <v>0</v>
      </c>
      <c r="AD385" s="7">
        <f>VLOOKUP(P385,Weights!$A:$B,2,0)*AC385</f>
        <v>0</v>
      </c>
      <c r="AE385">
        <f t="shared" ca="1" si="87"/>
        <v>2.4999999873762136E-13</v>
      </c>
      <c r="AF385" t="str">
        <f t="shared" si="88"/>
        <v>Virginia Commonwealth</v>
      </c>
      <c r="AG385" t="str">
        <f t="shared" ca="1" si="89"/>
        <v>Virginia Commonwealth</v>
      </c>
    </row>
    <row r="386" spans="15:33" x14ac:dyDescent="0.25">
      <c r="O386" t="s">
        <v>3351</v>
      </c>
      <c r="P386" s="6">
        <v>41961</v>
      </c>
      <c r="Q386" t="s">
        <v>3073</v>
      </c>
      <c r="R386" t="s">
        <v>3718</v>
      </c>
      <c r="S386" t="s">
        <v>3721</v>
      </c>
      <c r="T386">
        <v>124</v>
      </c>
      <c r="U386">
        <v>42</v>
      </c>
      <c r="W386" t="s">
        <v>51</v>
      </c>
      <c r="X386">
        <v>1</v>
      </c>
      <c r="Y386">
        <f t="shared" ref="Y386:Y449" si="90">X386*IF(S386="W",(T386-U386),U386-T386)</f>
        <v>82</v>
      </c>
      <c r="Z386">
        <f t="shared" ref="Z386:Z449" ca="1" si="91">X386*(IF(Q386="A",-HomeEdge,IF(Q386="H",HomeEdge,0))+VLOOKUP(O386,TmList,2,0)-VLOOKUP(R386,TmList,2,0))</f>
        <v>25.125000500000002</v>
      </c>
      <c r="AA386">
        <f t="shared" ref="AA386:AA449" ca="1" si="92">Y386-Z386</f>
        <v>56.874999500000001</v>
      </c>
      <c r="AB386">
        <f t="shared" ref="AB386:AB449" ca="1" si="93">-AA386</f>
        <v>-56.874999500000001</v>
      </c>
      <c r="AC386" s="2">
        <v>56.875</v>
      </c>
      <c r="AD386" s="7">
        <f>VLOOKUP(P386,Weights!$A:$B,2,0)*AC386</f>
        <v>56.875</v>
      </c>
      <c r="AE386">
        <f t="shared" ref="AE386:AE449" ca="1" si="94">AA386^2</f>
        <v>3234.7655681250003</v>
      </c>
      <c r="AF386" t="str">
        <f t="shared" si="88"/>
        <v>VMI</v>
      </c>
      <c r="AG386" t="str">
        <f t="shared" ca="1" si="89"/>
        <v>VMI</v>
      </c>
    </row>
    <row r="387" spans="15:33" x14ac:dyDescent="0.25">
      <c r="O387" t="s">
        <v>3344</v>
      </c>
      <c r="P387" s="6">
        <v>41961</v>
      </c>
      <c r="Q387" t="s">
        <v>3073</v>
      </c>
      <c r="R387" t="s">
        <v>3393</v>
      </c>
      <c r="S387" t="s">
        <v>3721</v>
      </c>
      <c r="T387">
        <v>56</v>
      </c>
      <c r="U387">
        <v>49</v>
      </c>
      <c r="W387" t="s">
        <v>7</v>
      </c>
      <c r="X387">
        <v>1</v>
      </c>
      <c r="Y387">
        <f t="shared" si="90"/>
        <v>7</v>
      </c>
      <c r="Z387">
        <f t="shared" ca="1" si="91"/>
        <v>14.625</v>
      </c>
      <c r="AA387">
        <f t="shared" ca="1" si="92"/>
        <v>-7.625</v>
      </c>
      <c r="AB387">
        <f t="shared" ca="1" si="93"/>
        <v>7.625</v>
      </c>
      <c r="AC387" s="2">
        <v>7.625</v>
      </c>
      <c r="AD387" s="7">
        <f>VLOOKUP(P387,Weights!$A:$B,2,0)*AC387</f>
        <v>7.625</v>
      </c>
      <c r="AE387">
        <f t="shared" ca="1" si="94"/>
        <v>58.140625</v>
      </c>
      <c r="AF387" t="str">
        <f t="shared" ref="AF387:AF450" si="95">IF(Y387&gt;0,O387,R387)</f>
        <v>William &amp; Mary</v>
      </c>
      <c r="AG387" t="str">
        <f t="shared" ref="AG387:AG450" ca="1" si="96">IF(Z387&gt;0,O387,R387)</f>
        <v>William &amp; Mary</v>
      </c>
    </row>
    <row r="388" spans="15:33" x14ac:dyDescent="0.25">
      <c r="O388" t="s">
        <v>3310</v>
      </c>
      <c r="P388" s="6">
        <v>41961</v>
      </c>
      <c r="Q388" t="s">
        <v>3073</v>
      </c>
      <c r="R388" t="s">
        <v>3209</v>
      </c>
      <c r="S388" t="s">
        <v>3721</v>
      </c>
      <c r="T388">
        <v>86</v>
      </c>
      <c r="U388">
        <v>73</v>
      </c>
      <c r="W388" t="s">
        <v>7</v>
      </c>
      <c r="X388">
        <v>1</v>
      </c>
      <c r="Y388">
        <f t="shared" si="90"/>
        <v>13</v>
      </c>
      <c r="Z388">
        <f t="shared" ca="1" si="91"/>
        <v>3.75</v>
      </c>
      <c r="AA388">
        <f t="shared" ca="1" si="92"/>
        <v>9.25</v>
      </c>
      <c r="AB388">
        <f t="shared" ca="1" si="93"/>
        <v>-9.25</v>
      </c>
      <c r="AC388" s="2">
        <v>9.25</v>
      </c>
      <c r="AD388" s="7">
        <f>VLOOKUP(P388,Weights!$A:$B,2,0)*AC388</f>
        <v>9.25</v>
      </c>
      <c r="AE388">
        <f t="shared" ca="1" si="94"/>
        <v>85.5625</v>
      </c>
      <c r="AF388" t="str">
        <f t="shared" si="95"/>
        <v>Wofford</v>
      </c>
      <c r="AG388" t="str">
        <f t="shared" ca="1" si="96"/>
        <v>Wofford</v>
      </c>
    </row>
    <row r="389" spans="15:33" x14ac:dyDescent="0.25">
      <c r="O389" t="s">
        <v>3242</v>
      </c>
      <c r="P389" s="6">
        <v>41961</v>
      </c>
      <c r="Q389" t="s">
        <v>3073</v>
      </c>
      <c r="R389" t="s">
        <v>3718</v>
      </c>
      <c r="S389" t="s">
        <v>3721</v>
      </c>
      <c r="T389">
        <v>61</v>
      </c>
      <c r="U389">
        <v>46</v>
      </c>
      <c r="W389" t="s">
        <v>188</v>
      </c>
      <c r="X389">
        <v>1</v>
      </c>
      <c r="Y389">
        <f t="shared" si="90"/>
        <v>15</v>
      </c>
      <c r="Z389">
        <f t="shared" ca="1" si="91"/>
        <v>32.625000480000004</v>
      </c>
      <c r="AA389">
        <f t="shared" ca="1" si="92"/>
        <v>-17.625000480000004</v>
      </c>
      <c r="AB389">
        <f t="shared" ca="1" si="93"/>
        <v>17.625000480000004</v>
      </c>
      <c r="AC389" s="2">
        <v>17.625</v>
      </c>
      <c r="AD389" s="7">
        <f>VLOOKUP(P389,Weights!$A:$B,2,0)*AC389</f>
        <v>17.625</v>
      </c>
      <c r="AE389">
        <f t="shared" ca="1" si="94"/>
        <v>310.64064192000041</v>
      </c>
      <c r="AF389" t="str">
        <f t="shared" si="95"/>
        <v>Wyoming</v>
      </c>
      <c r="AG389" t="str">
        <f t="shared" ca="1" si="96"/>
        <v>Wyoming</v>
      </c>
    </row>
    <row r="390" spans="15:33" x14ac:dyDescent="0.25">
      <c r="O390" t="s">
        <v>3210</v>
      </c>
      <c r="P390" s="6">
        <v>41961</v>
      </c>
      <c r="Q390" t="s">
        <v>3073</v>
      </c>
      <c r="R390" t="s">
        <v>3250</v>
      </c>
      <c r="S390" t="s">
        <v>3721</v>
      </c>
      <c r="T390">
        <v>97</v>
      </c>
      <c r="U390">
        <v>74</v>
      </c>
      <c r="W390" t="s">
        <v>188</v>
      </c>
      <c r="X390">
        <v>1</v>
      </c>
      <c r="Y390">
        <f t="shared" si="90"/>
        <v>23</v>
      </c>
      <c r="Z390">
        <f t="shared" ca="1" si="91"/>
        <v>15.749999499999998</v>
      </c>
      <c r="AA390">
        <f t="shared" ca="1" si="92"/>
        <v>7.2500005000000023</v>
      </c>
      <c r="AB390">
        <f t="shared" ca="1" si="93"/>
        <v>-7.2500005000000023</v>
      </c>
      <c r="AC390" s="2">
        <v>7.25</v>
      </c>
      <c r="AD390" s="7">
        <f>VLOOKUP(P390,Weights!$A:$B,2,0)*AC390</f>
        <v>7.25</v>
      </c>
      <c r="AE390">
        <f t="shared" ca="1" si="94"/>
        <v>52.56250725000028</v>
      </c>
      <c r="AF390" t="str">
        <f t="shared" si="95"/>
        <v>Xavier</v>
      </c>
      <c r="AG390" t="str">
        <f t="shared" ca="1" si="96"/>
        <v>Xavier</v>
      </c>
    </row>
    <row r="391" spans="15:33" x14ac:dyDescent="0.25">
      <c r="O391" t="s">
        <v>3339</v>
      </c>
      <c r="P391" s="6">
        <v>41962</v>
      </c>
      <c r="Q391" t="s">
        <v>3073</v>
      </c>
      <c r="R391" t="s">
        <v>3718</v>
      </c>
      <c r="S391" t="s">
        <v>3721</v>
      </c>
      <c r="T391">
        <v>70</v>
      </c>
      <c r="U391">
        <v>47</v>
      </c>
      <c r="W391" t="s">
        <v>51</v>
      </c>
      <c r="X391">
        <v>1</v>
      </c>
      <c r="Y391">
        <f t="shared" si="90"/>
        <v>23</v>
      </c>
      <c r="Z391">
        <f t="shared" ca="1" si="91"/>
        <v>29.125000500000002</v>
      </c>
      <c r="AA391">
        <f t="shared" ca="1" si="92"/>
        <v>-6.1250005000000023</v>
      </c>
      <c r="AB391">
        <f t="shared" ca="1" si="93"/>
        <v>6.1250005000000023</v>
      </c>
      <c r="AC391" s="2">
        <v>6.125</v>
      </c>
      <c r="AD391" s="7">
        <f>VLOOKUP(P391,Weights!$A:$B,2,0)*AC391</f>
        <v>6.125</v>
      </c>
      <c r="AE391">
        <f t="shared" ca="1" si="94"/>
        <v>37.515631125000276</v>
      </c>
      <c r="AF391" t="str">
        <f t="shared" si="95"/>
        <v>Air Force</v>
      </c>
      <c r="AG391" t="str">
        <f t="shared" ca="1" si="96"/>
        <v>Air Force</v>
      </c>
    </row>
    <row r="392" spans="15:33" x14ac:dyDescent="0.25">
      <c r="O392" t="s">
        <v>3097</v>
      </c>
      <c r="P392" s="6">
        <v>41962</v>
      </c>
      <c r="Q392" t="s">
        <v>3073</v>
      </c>
      <c r="R392" t="s">
        <v>3090</v>
      </c>
      <c r="S392" t="s">
        <v>3721</v>
      </c>
      <c r="T392">
        <v>65</v>
      </c>
      <c r="U392">
        <v>48</v>
      </c>
      <c r="W392" t="s">
        <v>7</v>
      </c>
      <c r="X392">
        <v>1</v>
      </c>
      <c r="Y392">
        <f t="shared" si="90"/>
        <v>17</v>
      </c>
      <c r="Z392">
        <f t="shared" ca="1" si="91"/>
        <v>5.3750000199999999</v>
      </c>
      <c r="AA392">
        <f t="shared" ca="1" si="92"/>
        <v>11.62499998</v>
      </c>
      <c r="AB392">
        <f t="shared" ca="1" si="93"/>
        <v>-11.62499998</v>
      </c>
      <c r="AC392" s="2">
        <v>11.625</v>
      </c>
      <c r="AD392" s="7">
        <f>VLOOKUP(P392,Weights!$A:$B,2,0)*AC392</f>
        <v>11.625</v>
      </c>
      <c r="AE392">
        <f t="shared" ca="1" si="94"/>
        <v>135.140624535</v>
      </c>
      <c r="AF392" t="str">
        <f t="shared" si="95"/>
        <v>Albany</v>
      </c>
      <c r="AG392" t="str">
        <f t="shared" ca="1" si="96"/>
        <v>Albany</v>
      </c>
    </row>
    <row r="393" spans="15:33" x14ac:dyDescent="0.25">
      <c r="O393" t="s">
        <v>3715</v>
      </c>
      <c r="P393" s="6">
        <v>41962</v>
      </c>
      <c r="Q393" t="s">
        <v>3073</v>
      </c>
      <c r="R393" t="s">
        <v>3297</v>
      </c>
      <c r="S393" t="s">
        <v>3721</v>
      </c>
      <c r="T393">
        <v>71</v>
      </c>
      <c r="U393">
        <v>54</v>
      </c>
      <c r="W393" t="s">
        <v>189</v>
      </c>
      <c r="X393">
        <v>1</v>
      </c>
      <c r="Y393">
        <f t="shared" si="90"/>
        <v>17</v>
      </c>
      <c r="Z393">
        <f t="shared" ca="1" si="91"/>
        <v>17.874999499999998</v>
      </c>
      <c r="AA393">
        <f t="shared" ca="1" si="92"/>
        <v>-0.87499949999999771</v>
      </c>
      <c r="AB393">
        <f t="shared" ca="1" si="93"/>
        <v>0.87499949999999771</v>
      </c>
      <c r="AC393" s="2">
        <v>0.875</v>
      </c>
      <c r="AD393" s="7">
        <f>VLOOKUP(P393,Weights!$A:$B,2,0)*AC393</f>
        <v>0.875</v>
      </c>
      <c r="AE393">
        <f t="shared" ca="1" si="94"/>
        <v>0.76562412500024601</v>
      </c>
      <c r="AF393" t="str">
        <f t="shared" si="95"/>
        <v>Arizona</v>
      </c>
      <c r="AG393" t="str">
        <f t="shared" ca="1" si="96"/>
        <v>Arizona</v>
      </c>
    </row>
    <row r="394" spans="15:33" x14ac:dyDescent="0.25">
      <c r="O394" t="s">
        <v>3170</v>
      </c>
      <c r="P394" s="6">
        <v>41962</v>
      </c>
      <c r="Q394" t="s">
        <v>3073</v>
      </c>
      <c r="R394" t="s">
        <v>3200</v>
      </c>
      <c r="S394" t="s">
        <v>3721</v>
      </c>
      <c r="T394">
        <v>83</v>
      </c>
      <c r="U394">
        <v>53</v>
      </c>
      <c r="W394" t="s">
        <v>188</v>
      </c>
      <c r="X394">
        <v>1</v>
      </c>
      <c r="Y394">
        <f t="shared" si="90"/>
        <v>30</v>
      </c>
      <c r="Z394">
        <f t="shared" ca="1" si="91"/>
        <v>10.874999500000001</v>
      </c>
      <c r="AA394">
        <f t="shared" ca="1" si="92"/>
        <v>19.125000499999999</v>
      </c>
      <c r="AB394">
        <f t="shared" ca="1" si="93"/>
        <v>-19.125000499999999</v>
      </c>
      <c r="AC394" s="2">
        <v>19.125</v>
      </c>
      <c r="AD394" s="7">
        <f>VLOOKUP(P394,Weights!$A:$B,2,0)*AC394</f>
        <v>19.125</v>
      </c>
      <c r="AE394">
        <f t="shared" ca="1" si="94"/>
        <v>365.76564412500022</v>
      </c>
      <c r="AF394" t="str">
        <f t="shared" si="95"/>
        <v>Arkansas</v>
      </c>
      <c r="AG394" t="str">
        <f t="shared" ca="1" si="96"/>
        <v>Arkansas</v>
      </c>
    </row>
    <row r="395" spans="15:33" x14ac:dyDescent="0.25">
      <c r="O395" t="s">
        <v>3230</v>
      </c>
      <c r="P395" s="6">
        <v>41962</v>
      </c>
      <c r="Q395" t="s">
        <v>3073</v>
      </c>
      <c r="R395" t="s">
        <v>3718</v>
      </c>
      <c r="S395" t="s">
        <v>3721</v>
      </c>
      <c r="T395">
        <v>96</v>
      </c>
      <c r="U395">
        <v>76</v>
      </c>
      <c r="W395" t="s">
        <v>51</v>
      </c>
      <c r="X395">
        <v>1</v>
      </c>
      <c r="Y395">
        <f t="shared" si="90"/>
        <v>20</v>
      </c>
      <c r="Z395">
        <f t="shared" ca="1" si="91"/>
        <v>30.875000480000001</v>
      </c>
      <c r="AA395">
        <f t="shared" ca="1" si="92"/>
        <v>-10.875000480000001</v>
      </c>
      <c r="AB395">
        <f t="shared" ca="1" si="93"/>
        <v>10.875000480000001</v>
      </c>
      <c r="AC395" s="2">
        <v>10.875</v>
      </c>
      <c r="AD395" s="7">
        <f>VLOOKUP(P395,Weights!$A:$B,2,0)*AC395</f>
        <v>10.875</v>
      </c>
      <c r="AE395">
        <f t="shared" ca="1" si="94"/>
        <v>118.26563544000024</v>
      </c>
      <c r="AF395" t="str">
        <f t="shared" si="95"/>
        <v>Belmont</v>
      </c>
      <c r="AG395" t="str">
        <f t="shared" ca="1" si="96"/>
        <v>Belmont</v>
      </c>
    </row>
    <row r="396" spans="15:33" x14ac:dyDescent="0.25">
      <c r="O396" t="s">
        <v>3089</v>
      </c>
      <c r="P396" s="6">
        <v>41962</v>
      </c>
      <c r="Q396" t="s">
        <v>3073</v>
      </c>
      <c r="R396" t="s">
        <v>3718</v>
      </c>
      <c r="S396" t="s">
        <v>3721</v>
      </c>
      <c r="T396">
        <v>82</v>
      </c>
      <c r="U396">
        <v>51</v>
      </c>
      <c r="W396" t="s">
        <v>8</v>
      </c>
      <c r="X396">
        <v>1</v>
      </c>
      <c r="Y396">
        <f t="shared" si="90"/>
        <v>31</v>
      </c>
      <c r="Z396">
        <f t="shared" ca="1" si="91"/>
        <v>19.75</v>
      </c>
      <c r="AA396">
        <f t="shared" ca="1" si="92"/>
        <v>11.25</v>
      </c>
      <c r="AB396">
        <f t="shared" ca="1" si="93"/>
        <v>-11.25</v>
      </c>
      <c r="AC396" s="2">
        <v>11.25</v>
      </c>
      <c r="AD396" s="7">
        <f>VLOOKUP(P396,Weights!$A:$B,2,0)*AC396</f>
        <v>11.25</v>
      </c>
      <c r="AE396">
        <f t="shared" ca="1" si="94"/>
        <v>126.5625</v>
      </c>
      <c r="AF396" t="str">
        <f t="shared" si="95"/>
        <v>Binghamton</v>
      </c>
      <c r="AG396" t="str">
        <f t="shared" ca="1" si="96"/>
        <v>Binghamton</v>
      </c>
    </row>
    <row r="397" spans="15:33" x14ac:dyDescent="0.25">
      <c r="O397" t="s">
        <v>3367</v>
      </c>
      <c r="P397" s="6">
        <v>41962</v>
      </c>
      <c r="Q397" t="s">
        <v>3073</v>
      </c>
      <c r="R397" t="s">
        <v>3179</v>
      </c>
      <c r="S397" t="s">
        <v>3721</v>
      </c>
      <c r="T397">
        <v>70</v>
      </c>
      <c r="U397">
        <v>55</v>
      </c>
      <c r="W397" t="s">
        <v>188</v>
      </c>
      <c r="X397">
        <v>1</v>
      </c>
      <c r="Y397">
        <f t="shared" si="90"/>
        <v>15</v>
      </c>
      <c r="Z397">
        <f t="shared" ca="1" si="91"/>
        <v>17</v>
      </c>
      <c r="AA397">
        <f t="shared" ca="1" si="92"/>
        <v>-2</v>
      </c>
      <c r="AB397">
        <f t="shared" ca="1" si="93"/>
        <v>2</v>
      </c>
      <c r="AC397" s="2">
        <v>2</v>
      </c>
      <c r="AD397" s="7">
        <f>VLOOKUP(P397,Weights!$A:$B,2,0)*AC397</f>
        <v>2</v>
      </c>
      <c r="AE397">
        <f t="shared" ca="1" si="94"/>
        <v>4</v>
      </c>
      <c r="AF397" t="str">
        <f t="shared" si="95"/>
        <v>Bowling Green</v>
      </c>
      <c r="AG397" t="str">
        <f t="shared" ca="1" si="96"/>
        <v>Bowling Green</v>
      </c>
    </row>
    <row r="398" spans="15:33" x14ac:dyDescent="0.25">
      <c r="O398" t="s">
        <v>3376</v>
      </c>
      <c r="P398" s="6">
        <v>41962</v>
      </c>
      <c r="Q398" t="s">
        <v>3073</v>
      </c>
      <c r="R398" t="s">
        <v>3175</v>
      </c>
      <c r="S398" t="s">
        <v>3720</v>
      </c>
      <c r="T398">
        <v>68</v>
      </c>
      <c r="U398">
        <v>61</v>
      </c>
      <c r="W398" t="s">
        <v>30</v>
      </c>
      <c r="X398">
        <v>1</v>
      </c>
      <c r="Y398">
        <f t="shared" si="90"/>
        <v>-7</v>
      </c>
      <c r="Z398">
        <f t="shared" ca="1" si="91"/>
        <v>-2.5</v>
      </c>
      <c r="AA398">
        <f t="shared" ca="1" si="92"/>
        <v>-4.5</v>
      </c>
      <c r="AB398">
        <f t="shared" ca="1" si="93"/>
        <v>4.5</v>
      </c>
      <c r="AC398" s="2">
        <v>4.5</v>
      </c>
      <c r="AD398" s="7">
        <f>VLOOKUP(P398,Weights!$A:$B,2,0)*AC398</f>
        <v>4.5</v>
      </c>
      <c r="AE398">
        <f t="shared" ca="1" si="94"/>
        <v>20.25</v>
      </c>
      <c r="AF398" t="str">
        <f t="shared" si="95"/>
        <v>Robert Morris</v>
      </c>
      <c r="AG398" t="str">
        <f t="shared" ca="1" si="96"/>
        <v>Robert Morris</v>
      </c>
    </row>
    <row r="399" spans="15:33" x14ac:dyDescent="0.25">
      <c r="O399" t="s">
        <v>3184</v>
      </c>
      <c r="P399" s="6">
        <v>41962</v>
      </c>
      <c r="Q399" t="s">
        <v>3073</v>
      </c>
      <c r="R399" t="s">
        <v>3718</v>
      </c>
      <c r="S399" t="s">
        <v>3721</v>
      </c>
      <c r="T399">
        <v>101</v>
      </c>
      <c r="U399">
        <v>48</v>
      </c>
      <c r="W399" t="s">
        <v>189</v>
      </c>
      <c r="X399">
        <v>1</v>
      </c>
      <c r="Y399">
        <f t="shared" si="90"/>
        <v>53</v>
      </c>
      <c r="Z399">
        <f t="shared" ca="1" si="91"/>
        <v>43.875</v>
      </c>
      <c r="AA399">
        <f t="shared" ca="1" si="92"/>
        <v>9.125</v>
      </c>
      <c r="AB399">
        <f t="shared" ca="1" si="93"/>
        <v>-9.125</v>
      </c>
      <c r="AC399" s="2">
        <v>9.125</v>
      </c>
      <c r="AD399" s="7">
        <f>VLOOKUP(P399,Weights!$A:$B,2,0)*AC399</f>
        <v>9.125</v>
      </c>
      <c r="AE399">
        <f t="shared" ca="1" si="94"/>
        <v>83.265625</v>
      </c>
      <c r="AF399" t="str">
        <f t="shared" si="95"/>
        <v>BYU</v>
      </c>
      <c r="AG399" t="str">
        <f t="shared" ca="1" si="96"/>
        <v>BYU</v>
      </c>
    </row>
    <row r="400" spans="15:33" x14ac:dyDescent="0.25">
      <c r="O400" t="s">
        <v>3113</v>
      </c>
      <c r="P400" s="6">
        <v>41962</v>
      </c>
      <c r="Q400" t="s">
        <v>3073</v>
      </c>
      <c r="R400" t="s">
        <v>3238</v>
      </c>
      <c r="S400" t="s">
        <v>3721</v>
      </c>
      <c r="T400">
        <v>69</v>
      </c>
      <c r="U400">
        <v>61</v>
      </c>
      <c r="W400" t="s">
        <v>188</v>
      </c>
      <c r="X400">
        <v>1</v>
      </c>
      <c r="Y400">
        <f t="shared" si="90"/>
        <v>8</v>
      </c>
      <c r="Z400">
        <f t="shared" ca="1" si="91"/>
        <v>10.875</v>
      </c>
      <c r="AA400">
        <f t="shared" ca="1" si="92"/>
        <v>-2.875</v>
      </c>
      <c r="AB400">
        <f t="shared" ca="1" si="93"/>
        <v>2.875</v>
      </c>
      <c r="AC400" s="2">
        <v>2.875</v>
      </c>
      <c r="AD400" s="7">
        <f>VLOOKUP(P400,Weights!$A:$B,2,0)*AC400</f>
        <v>2.875</v>
      </c>
      <c r="AE400">
        <f t="shared" ca="1" si="94"/>
        <v>8.265625</v>
      </c>
      <c r="AF400" t="str">
        <f t="shared" si="95"/>
        <v>Cincinnati</v>
      </c>
      <c r="AG400" t="str">
        <f t="shared" ca="1" si="96"/>
        <v>Cincinnati</v>
      </c>
    </row>
    <row r="401" spans="15:33" x14ac:dyDescent="0.25">
      <c r="O401" t="s">
        <v>3373</v>
      </c>
      <c r="P401" s="6">
        <v>41962</v>
      </c>
      <c r="Q401" t="s">
        <v>3073</v>
      </c>
      <c r="R401" t="s">
        <v>3320</v>
      </c>
      <c r="S401" t="s">
        <v>3721</v>
      </c>
      <c r="T401">
        <v>60</v>
      </c>
      <c r="U401">
        <v>46</v>
      </c>
      <c r="W401" t="s">
        <v>51</v>
      </c>
      <c r="X401">
        <v>1</v>
      </c>
      <c r="Y401">
        <f t="shared" si="90"/>
        <v>14</v>
      </c>
      <c r="Z401">
        <f t="shared" ca="1" si="91"/>
        <v>14.625000499999999</v>
      </c>
      <c r="AA401">
        <f t="shared" ca="1" si="92"/>
        <v>-0.62500049999999874</v>
      </c>
      <c r="AB401">
        <f t="shared" ca="1" si="93"/>
        <v>0.62500049999999874</v>
      </c>
      <c r="AC401" s="2">
        <v>0.625</v>
      </c>
      <c r="AD401" s="7">
        <f>VLOOKUP(P401,Weights!$A:$B,2,0)*AC401</f>
        <v>0.625</v>
      </c>
      <c r="AE401">
        <f t="shared" ca="1" si="94"/>
        <v>0.39062562500024844</v>
      </c>
      <c r="AF401" t="str">
        <f t="shared" si="95"/>
        <v>Cleveland St</v>
      </c>
      <c r="AG401" t="str">
        <f t="shared" ca="1" si="96"/>
        <v>Cleveland St</v>
      </c>
    </row>
    <row r="402" spans="15:33" x14ac:dyDescent="0.25">
      <c r="O402" t="s">
        <v>3252</v>
      </c>
      <c r="P402" s="6">
        <v>41962</v>
      </c>
      <c r="Q402" t="s">
        <v>3073</v>
      </c>
      <c r="R402" t="s">
        <v>3702</v>
      </c>
      <c r="S402" t="s">
        <v>3721</v>
      </c>
      <c r="T402">
        <v>65</v>
      </c>
      <c r="U402">
        <v>63</v>
      </c>
      <c r="W402" t="s">
        <v>189</v>
      </c>
      <c r="X402">
        <v>1</v>
      </c>
      <c r="Y402">
        <f t="shared" si="90"/>
        <v>2</v>
      </c>
      <c r="Z402">
        <f t="shared" ca="1" si="91"/>
        <v>-6.4999994999999977</v>
      </c>
      <c r="AA402">
        <f t="shared" ca="1" si="92"/>
        <v>8.4999994999999977</v>
      </c>
      <c r="AB402">
        <f t="shared" ca="1" si="93"/>
        <v>-8.4999994999999977</v>
      </c>
      <c r="AC402" s="2">
        <v>8.5</v>
      </c>
      <c r="AD402" s="7">
        <f>VLOOKUP(P402,Weights!$A:$B,2,0)*AC402</f>
        <v>8.5</v>
      </c>
      <c r="AE402">
        <f t="shared" ca="1" si="94"/>
        <v>72.249991500000206</v>
      </c>
      <c r="AF402" t="str">
        <f t="shared" si="95"/>
        <v>Creighton</v>
      </c>
      <c r="AG402" t="str">
        <f t="shared" ca="1" si="96"/>
        <v>Oklahoma</v>
      </c>
    </row>
    <row r="403" spans="15:33" x14ac:dyDescent="0.25">
      <c r="O403" t="s">
        <v>3283</v>
      </c>
      <c r="P403" s="6">
        <v>41962</v>
      </c>
      <c r="Q403" t="s">
        <v>3073</v>
      </c>
      <c r="R403" t="s">
        <v>3266</v>
      </c>
      <c r="S403" t="s">
        <v>3721</v>
      </c>
      <c r="T403">
        <v>72</v>
      </c>
      <c r="U403">
        <v>65</v>
      </c>
      <c r="W403" t="s">
        <v>8</v>
      </c>
      <c r="X403">
        <v>1</v>
      </c>
      <c r="Y403">
        <f t="shared" si="90"/>
        <v>7</v>
      </c>
      <c r="Z403">
        <f t="shared" ca="1" si="91"/>
        <v>9.0000004999999987</v>
      </c>
      <c r="AA403">
        <f t="shared" ca="1" si="92"/>
        <v>-2.0000004999999987</v>
      </c>
      <c r="AB403">
        <f t="shared" ca="1" si="93"/>
        <v>2.0000004999999987</v>
      </c>
      <c r="AC403" s="2">
        <v>2</v>
      </c>
      <c r="AD403" s="7">
        <f>VLOOKUP(P403,Weights!$A:$B,2,0)*AC403</f>
        <v>2</v>
      </c>
      <c r="AE403">
        <f t="shared" ca="1" si="94"/>
        <v>4.0000020000002445</v>
      </c>
      <c r="AF403" t="str">
        <f t="shared" si="95"/>
        <v>CS Northridge</v>
      </c>
      <c r="AG403" t="str">
        <f t="shared" ca="1" si="96"/>
        <v>CS Northridge</v>
      </c>
    </row>
    <row r="404" spans="15:33" x14ac:dyDescent="0.25">
      <c r="O404" t="s">
        <v>3236</v>
      </c>
      <c r="P404" s="6">
        <v>41962</v>
      </c>
      <c r="Q404" t="s">
        <v>3073</v>
      </c>
      <c r="R404" t="s">
        <v>3718</v>
      </c>
      <c r="S404" t="s">
        <v>3721</v>
      </c>
      <c r="T404">
        <v>95</v>
      </c>
      <c r="U404">
        <v>34</v>
      </c>
      <c r="W404" t="s">
        <v>189</v>
      </c>
      <c r="X404">
        <v>1</v>
      </c>
      <c r="Y404">
        <f t="shared" si="90"/>
        <v>61</v>
      </c>
      <c r="Z404">
        <f t="shared" ca="1" si="91"/>
        <v>34.500000499999999</v>
      </c>
      <c r="AA404">
        <f t="shared" ca="1" si="92"/>
        <v>26.499999500000001</v>
      </c>
      <c r="AB404">
        <f t="shared" ca="1" si="93"/>
        <v>-26.499999500000001</v>
      </c>
      <c r="AC404" s="2">
        <v>26.5</v>
      </c>
      <c r="AD404" s="7">
        <f>VLOOKUP(P404,Weights!$A:$B,2,0)*AC404</f>
        <v>26.5</v>
      </c>
      <c r="AE404">
        <f t="shared" ca="1" si="94"/>
        <v>702.24997350000035</v>
      </c>
      <c r="AF404" t="str">
        <f t="shared" si="95"/>
        <v>Eastern Washington</v>
      </c>
      <c r="AG404" t="str">
        <f t="shared" ca="1" si="96"/>
        <v>Eastern Washington</v>
      </c>
    </row>
    <row r="405" spans="15:33" x14ac:dyDescent="0.25">
      <c r="O405" t="s">
        <v>3221</v>
      </c>
      <c r="P405" s="6">
        <v>41962</v>
      </c>
      <c r="Q405" t="s">
        <v>3073</v>
      </c>
      <c r="R405" t="s">
        <v>3191</v>
      </c>
      <c r="S405" t="s">
        <v>3721</v>
      </c>
      <c r="T405">
        <v>79</v>
      </c>
      <c r="U405">
        <v>62</v>
      </c>
      <c r="W405" t="s">
        <v>189</v>
      </c>
      <c r="X405">
        <v>1</v>
      </c>
      <c r="Y405">
        <f t="shared" si="90"/>
        <v>17</v>
      </c>
      <c r="Z405">
        <f t="shared" ca="1" si="91"/>
        <v>8.125</v>
      </c>
      <c r="AA405">
        <f t="shared" ca="1" si="92"/>
        <v>8.875</v>
      </c>
      <c r="AB405">
        <f t="shared" ca="1" si="93"/>
        <v>-8.875</v>
      </c>
      <c r="AC405" s="2">
        <v>8.875</v>
      </c>
      <c r="AD405" s="7">
        <f>VLOOKUP(P405,Weights!$A:$B,2,0)*AC405</f>
        <v>8.875</v>
      </c>
      <c r="AE405">
        <f t="shared" ca="1" si="94"/>
        <v>78.765625</v>
      </c>
      <c r="AF405" t="str">
        <f t="shared" si="95"/>
        <v>Florida Gulf Coast</v>
      </c>
      <c r="AG405" t="str">
        <f t="shared" ca="1" si="96"/>
        <v>Florida Gulf Coast</v>
      </c>
    </row>
    <row r="406" spans="15:33" x14ac:dyDescent="0.25">
      <c r="O406" t="s">
        <v>3338</v>
      </c>
      <c r="P406" s="6">
        <v>41962</v>
      </c>
      <c r="Q406" t="s">
        <v>3073</v>
      </c>
      <c r="R406" t="s">
        <v>3349</v>
      </c>
      <c r="S406" t="s">
        <v>3721</v>
      </c>
      <c r="T406">
        <v>84</v>
      </c>
      <c r="U406">
        <v>65</v>
      </c>
      <c r="W406" t="s">
        <v>7</v>
      </c>
      <c r="X406">
        <v>1</v>
      </c>
      <c r="Y406">
        <f t="shared" si="90"/>
        <v>19</v>
      </c>
      <c r="Z406">
        <f t="shared" ca="1" si="91"/>
        <v>7.5</v>
      </c>
      <c r="AA406">
        <f t="shared" ca="1" si="92"/>
        <v>11.5</v>
      </c>
      <c r="AB406">
        <f t="shared" ca="1" si="93"/>
        <v>-11.5</v>
      </c>
      <c r="AC406" s="2">
        <v>11.5</v>
      </c>
      <c r="AD406" s="7">
        <f>VLOOKUP(P406,Weights!$A:$B,2,0)*AC406</f>
        <v>11.5</v>
      </c>
      <c r="AE406">
        <f t="shared" ca="1" si="94"/>
        <v>132.25</v>
      </c>
      <c r="AF406" t="str">
        <f t="shared" si="95"/>
        <v>Furman</v>
      </c>
      <c r="AG406" t="str">
        <f t="shared" ca="1" si="96"/>
        <v>Furman</v>
      </c>
    </row>
    <row r="407" spans="15:33" x14ac:dyDescent="0.25">
      <c r="O407" t="s">
        <v>3707</v>
      </c>
      <c r="P407" s="6">
        <v>41962</v>
      </c>
      <c r="Q407" t="s">
        <v>3073</v>
      </c>
      <c r="R407" t="s">
        <v>3130</v>
      </c>
      <c r="S407" t="s">
        <v>3721</v>
      </c>
      <c r="T407">
        <v>94</v>
      </c>
      <c r="U407">
        <v>42</v>
      </c>
      <c r="W407" t="s">
        <v>189</v>
      </c>
      <c r="X407">
        <v>1</v>
      </c>
      <c r="Y407">
        <f t="shared" si="90"/>
        <v>52</v>
      </c>
      <c r="Z407">
        <f t="shared" ca="1" si="91"/>
        <v>24.374999519999999</v>
      </c>
      <c r="AA407">
        <f t="shared" ca="1" si="92"/>
        <v>27.625000480000001</v>
      </c>
      <c r="AB407">
        <f t="shared" ca="1" si="93"/>
        <v>-27.625000480000001</v>
      </c>
      <c r="AC407" s="2">
        <v>27.625</v>
      </c>
      <c r="AD407" s="7">
        <f>VLOOKUP(P407,Weights!$A:$B,2,0)*AC407</f>
        <v>27.625</v>
      </c>
      <c r="AE407">
        <f t="shared" ca="1" si="94"/>
        <v>763.14065152000023</v>
      </c>
      <c r="AF407" t="str">
        <f t="shared" si="95"/>
        <v>Gonzaga</v>
      </c>
      <c r="AG407" t="str">
        <f t="shared" ca="1" si="96"/>
        <v>Gonzaga</v>
      </c>
    </row>
    <row r="408" spans="15:33" x14ac:dyDescent="0.25">
      <c r="O408" t="s">
        <v>3086</v>
      </c>
      <c r="P408" s="6">
        <v>41962</v>
      </c>
      <c r="Q408" t="s">
        <v>3073</v>
      </c>
      <c r="R408" t="s">
        <v>3104</v>
      </c>
      <c r="S408" t="s">
        <v>3721</v>
      </c>
      <c r="T408">
        <v>53</v>
      </c>
      <c r="U408">
        <v>48</v>
      </c>
      <c r="W408" t="s">
        <v>51</v>
      </c>
      <c r="X408">
        <v>1</v>
      </c>
      <c r="Y408">
        <f t="shared" si="90"/>
        <v>5</v>
      </c>
      <c r="Z408">
        <f t="shared" ca="1" si="91"/>
        <v>1.875</v>
      </c>
      <c r="AA408">
        <f t="shared" ca="1" si="92"/>
        <v>3.125</v>
      </c>
      <c r="AB408">
        <f t="shared" ca="1" si="93"/>
        <v>-3.125</v>
      </c>
      <c r="AC408" s="2">
        <v>3.125</v>
      </c>
      <c r="AD408" s="7">
        <f>VLOOKUP(P408,Weights!$A:$B,2,0)*AC408</f>
        <v>3.125</v>
      </c>
      <c r="AE408">
        <f t="shared" ca="1" si="94"/>
        <v>9.765625</v>
      </c>
      <c r="AF408" t="str">
        <f t="shared" si="95"/>
        <v>Hartford</v>
      </c>
      <c r="AG408" t="str">
        <f t="shared" ca="1" si="96"/>
        <v>Hartford</v>
      </c>
    </row>
    <row r="409" spans="15:33" x14ac:dyDescent="0.25">
      <c r="O409" t="s">
        <v>3208</v>
      </c>
      <c r="P409" s="6">
        <v>41962</v>
      </c>
      <c r="Q409" t="s">
        <v>3073</v>
      </c>
      <c r="R409" t="s">
        <v>3718</v>
      </c>
      <c r="S409" t="s">
        <v>3721</v>
      </c>
      <c r="T409">
        <v>89</v>
      </c>
      <c r="U409">
        <v>71</v>
      </c>
      <c r="W409" t="s">
        <v>52</v>
      </c>
      <c r="X409">
        <v>1</v>
      </c>
      <c r="Y409">
        <f t="shared" si="90"/>
        <v>18</v>
      </c>
      <c r="Z409">
        <f t="shared" ca="1" si="91"/>
        <v>37.250000499999999</v>
      </c>
      <c r="AA409">
        <f t="shared" ca="1" si="92"/>
        <v>-19.250000499999999</v>
      </c>
      <c r="AB409">
        <f t="shared" ca="1" si="93"/>
        <v>19.250000499999999</v>
      </c>
      <c r="AC409" s="2">
        <v>19.25</v>
      </c>
      <c r="AD409" s="7">
        <f>VLOOKUP(P409,Weights!$A:$B,2,0)*AC409</f>
        <v>19.25</v>
      </c>
      <c r="AE409">
        <f t="shared" ca="1" si="94"/>
        <v>370.56251925000021</v>
      </c>
      <c r="AF409" t="str">
        <f t="shared" si="95"/>
        <v>Hawaii</v>
      </c>
      <c r="AG409" t="str">
        <f t="shared" ca="1" si="96"/>
        <v>Hawaii</v>
      </c>
    </row>
    <row r="410" spans="15:33" x14ac:dyDescent="0.25">
      <c r="O410" t="s">
        <v>3099</v>
      </c>
      <c r="P410" s="6">
        <v>41962</v>
      </c>
      <c r="Q410" t="s">
        <v>3073</v>
      </c>
      <c r="R410" t="s">
        <v>3121</v>
      </c>
      <c r="S410" t="s">
        <v>3721</v>
      </c>
      <c r="T410">
        <v>80</v>
      </c>
      <c r="U410">
        <v>65</v>
      </c>
      <c r="W410" t="s">
        <v>188</v>
      </c>
      <c r="X410">
        <v>1</v>
      </c>
      <c r="Y410">
        <f t="shared" si="90"/>
        <v>15</v>
      </c>
      <c r="Z410">
        <f t="shared" ca="1" si="91"/>
        <v>1.875</v>
      </c>
      <c r="AA410">
        <f t="shared" ca="1" si="92"/>
        <v>13.125</v>
      </c>
      <c r="AB410">
        <f t="shared" ca="1" si="93"/>
        <v>-13.125</v>
      </c>
      <c r="AC410" s="2">
        <v>13.125</v>
      </c>
      <c r="AD410" s="7">
        <f>VLOOKUP(P410,Weights!$A:$B,2,0)*AC410</f>
        <v>13.125</v>
      </c>
      <c r="AE410">
        <f t="shared" ca="1" si="94"/>
        <v>172.265625</v>
      </c>
      <c r="AF410" t="str">
        <f t="shared" si="95"/>
        <v>Holy Cross</v>
      </c>
      <c r="AG410" t="str">
        <f t="shared" ca="1" si="96"/>
        <v>Holy Cross</v>
      </c>
    </row>
    <row r="411" spans="15:33" x14ac:dyDescent="0.25">
      <c r="O411" t="s">
        <v>3187</v>
      </c>
      <c r="P411" s="6">
        <v>41962</v>
      </c>
      <c r="Q411" t="s">
        <v>3073</v>
      </c>
      <c r="R411" t="s">
        <v>3309</v>
      </c>
      <c r="S411" t="s">
        <v>3721</v>
      </c>
      <c r="T411">
        <v>82</v>
      </c>
      <c r="U411">
        <v>60</v>
      </c>
      <c r="W411" t="s">
        <v>51</v>
      </c>
      <c r="X411">
        <v>1</v>
      </c>
      <c r="Y411">
        <f t="shared" si="90"/>
        <v>22</v>
      </c>
      <c r="Z411">
        <f t="shared" ca="1" si="91"/>
        <v>11.750000499999999</v>
      </c>
      <c r="AA411">
        <f t="shared" ca="1" si="92"/>
        <v>10.249999500000001</v>
      </c>
      <c r="AB411">
        <f t="shared" ca="1" si="93"/>
        <v>-10.249999500000001</v>
      </c>
      <c r="AC411" s="2">
        <v>10.25</v>
      </c>
      <c r="AD411" s="7">
        <f>VLOOKUP(P411,Weights!$A:$B,2,0)*AC411</f>
        <v>10.25</v>
      </c>
      <c r="AE411">
        <f t="shared" ca="1" si="94"/>
        <v>105.06248975000028</v>
      </c>
      <c r="AF411" t="str">
        <f t="shared" si="95"/>
        <v>James Madison</v>
      </c>
      <c r="AG411" t="str">
        <f t="shared" ca="1" si="96"/>
        <v>James Madison</v>
      </c>
    </row>
    <row r="412" spans="15:33" x14ac:dyDescent="0.25">
      <c r="O412" t="s">
        <v>3366</v>
      </c>
      <c r="P412" s="6">
        <v>41962</v>
      </c>
      <c r="Q412" t="s">
        <v>3073</v>
      </c>
      <c r="R412" t="s">
        <v>3114</v>
      </c>
      <c r="S412" t="s">
        <v>3721</v>
      </c>
      <c r="T412">
        <v>83</v>
      </c>
      <c r="U412">
        <v>66</v>
      </c>
      <c r="W412" t="s">
        <v>51</v>
      </c>
      <c r="X412">
        <v>1</v>
      </c>
      <c r="Y412">
        <f t="shared" si="90"/>
        <v>17</v>
      </c>
      <c r="Z412">
        <f t="shared" ca="1" si="91"/>
        <v>-1.375</v>
      </c>
      <c r="AA412">
        <f t="shared" ca="1" si="92"/>
        <v>18.375</v>
      </c>
      <c r="AB412">
        <f t="shared" ca="1" si="93"/>
        <v>-18.375</v>
      </c>
      <c r="AC412" s="2">
        <v>18.375</v>
      </c>
      <c r="AD412" s="7">
        <f>VLOOKUP(P412,Weights!$A:$B,2,0)*AC412</f>
        <v>18.375</v>
      </c>
      <c r="AE412">
        <f t="shared" ca="1" si="94"/>
        <v>337.640625</v>
      </c>
      <c r="AF412" t="str">
        <f t="shared" si="95"/>
        <v>Lafayette</v>
      </c>
      <c r="AG412" t="str">
        <f t="shared" ca="1" si="96"/>
        <v>Princeton</v>
      </c>
    </row>
    <row r="413" spans="15:33" x14ac:dyDescent="0.25">
      <c r="O413" t="s">
        <v>3123</v>
      </c>
      <c r="P413" s="6">
        <v>41962</v>
      </c>
      <c r="Q413" t="s">
        <v>3073</v>
      </c>
      <c r="R413" t="s">
        <v>3091</v>
      </c>
      <c r="S413" t="s">
        <v>3721</v>
      </c>
      <c r="T413">
        <v>45</v>
      </c>
      <c r="U413">
        <v>38</v>
      </c>
      <c r="W413" t="s">
        <v>51</v>
      </c>
      <c r="X413">
        <v>1</v>
      </c>
      <c r="Y413">
        <f t="shared" si="90"/>
        <v>7</v>
      </c>
      <c r="Z413">
        <f t="shared" ca="1" si="91"/>
        <v>7.0000004999999987</v>
      </c>
      <c r="AA413">
        <f t="shared" ca="1" si="92"/>
        <v>-4.9999999873762135E-7</v>
      </c>
      <c r="AB413">
        <f t="shared" ca="1" si="93"/>
        <v>4.9999999873762135E-7</v>
      </c>
      <c r="AC413" s="2">
        <v>0</v>
      </c>
      <c r="AD413" s="7">
        <f>VLOOKUP(P413,Weights!$A:$B,2,0)*AC413</f>
        <v>0</v>
      </c>
      <c r="AE413">
        <f t="shared" ca="1" si="94"/>
        <v>2.4999999873762136E-13</v>
      </c>
      <c r="AF413" t="str">
        <f t="shared" si="95"/>
        <v>Loyola (MD)</v>
      </c>
      <c r="AG413" t="str">
        <f t="shared" ca="1" si="96"/>
        <v>Loyola (MD)</v>
      </c>
    </row>
    <row r="414" spans="15:33" x14ac:dyDescent="0.25">
      <c r="O414" t="s">
        <v>3223</v>
      </c>
      <c r="P414" s="6">
        <v>41962</v>
      </c>
      <c r="Q414" t="s">
        <v>3073</v>
      </c>
      <c r="R414" t="s">
        <v>3129</v>
      </c>
      <c r="S414" t="s">
        <v>3721</v>
      </c>
      <c r="T414">
        <v>74</v>
      </c>
      <c r="U414">
        <v>66</v>
      </c>
      <c r="W414" t="s">
        <v>51</v>
      </c>
      <c r="X414">
        <v>1</v>
      </c>
      <c r="Y414">
        <f t="shared" si="90"/>
        <v>8</v>
      </c>
      <c r="Z414">
        <f t="shared" ca="1" si="91"/>
        <v>15.500000480000001</v>
      </c>
      <c r="AA414">
        <f t="shared" ca="1" si="92"/>
        <v>-7.5000004800000006</v>
      </c>
      <c r="AB414">
        <f t="shared" ca="1" si="93"/>
        <v>7.5000004800000006</v>
      </c>
      <c r="AC414" s="2">
        <v>7.5</v>
      </c>
      <c r="AD414" s="7">
        <f>VLOOKUP(P414,Weights!$A:$B,2,0)*AC414</f>
        <v>7.5</v>
      </c>
      <c r="AE414">
        <f t="shared" ca="1" si="94"/>
        <v>56.25000720000024</v>
      </c>
      <c r="AF414" t="str">
        <f t="shared" si="95"/>
        <v>Mercer</v>
      </c>
      <c r="AG414" t="str">
        <f t="shared" ca="1" si="96"/>
        <v>Mercer</v>
      </c>
    </row>
    <row r="415" spans="15:33" x14ac:dyDescent="0.25">
      <c r="O415" t="s">
        <v>3169</v>
      </c>
      <c r="P415" s="6">
        <v>41962</v>
      </c>
      <c r="Q415" t="s">
        <v>3073</v>
      </c>
      <c r="R415" t="s">
        <v>3378</v>
      </c>
      <c r="S415" t="s">
        <v>3720</v>
      </c>
      <c r="T415">
        <v>69</v>
      </c>
      <c r="U415">
        <v>50</v>
      </c>
      <c r="W415" t="s">
        <v>7</v>
      </c>
      <c r="X415">
        <v>1</v>
      </c>
      <c r="Y415">
        <f t="shared" si="90"/>
        <v>-19</v>
      </c>
      <c r="Z415">
        <f t="shared" ca="1" si="91"/>
        <v>-1.75</v>
      </c>
      <c r="AA415">
        <f t="shared" ca="1" si="92"/>
        <v>-17.25</v>
      </c>
      <c r="AB415">
        <f t="shared" ca="1" si="93"/>
        <v>17.25</v>
      </c>
      <c r="AC415" s="2">
        <v>17.25</v>
      </c>
      <c r="AD415" s="7">
        <f>VLOOKUP(P415,Weights!$A:$B,2,0)*AC415</f>
        <v>17.25</v>
      </c>
      <c r="AE415">
        <f t="shared" ca="1" si="94"/>
        <v>297.5625</v>
      </c>
      <c r="AF415" t="str">
        <f t="shared" si="95"/>
        <v>Evansville</v>
      </c>
      <c r="AG415" t="str">
        <f t="shared" ca="1" si="96"/>
        <v>Evansville</v>
      </c>
    </row>
    <row r="416" spans="15:33" x14ac:dyDescent="0.25">
      <c r="O416" t="s">
        <v>3281</v>
      </c>
      <c r="P416" s="6">
        <v>41962</v>
      </c>
      <c r="Q416" t="s">
        <v>3073</v>
      </c>
      <c r="R416" t="s">
        <v>3386</v>
      </c>
      <c r="S416" t="s">
        <v>3720</v>
      </c>
      <c r="T416">
        <v>70</v>
      </c>
      <c r="U416">
        <v>68</v>
      </c>
      <c r="W416" t="s">
        <v>8</v>
      </c>
      <c r="X416">
        <v>1</v>
      </c>
      <c r="Y416">
        <f t="shared" si="90"/>
        <v>-2</v>
      </c>
      <c r="Z416">
        <f t="shared" ca="1" si="91"/>
        <v>4</v>
      </c>
      <c r="AA416">
        <f t="shared" ca="1" si="92"/>
        <v>-6</v>
      </c>
      <c r="AB416">
        <f t="shared" ca="1" si="93"/>
        <v>6</v>
      </c>
      <c r="AC416" s="2">
        <v>6</v>
      </c>
      <c r="AD416" s="7">
        <f>VLOOKUP(P416,Weights!$A:$B,2,0)*AC416</f>
        <v>6</v>
      </c>
      <c r="AE416">
        <f t="shared" ca="1" si="94"/>
        <v>36</v>
      </c>
      <c r="AF416" t="str">
        <f t="shared" si="95"/>
        <v>IUPUI</v>
      </c>
      <c r="AG416" t="str">
        <f t="shared" ca="1" si="96"/>
        <v>Milwaukee</v>
      </c>
    </row>
    <row r="417" spans="15:33" x14ac:dyDescent="0.25">
      <c r="O417" t="s">
        <v>3235</v>
      </c>
      <c r="P417" s="6">
        <v>41962</v>
      </c>
      <c r="Q417" t="s">
        <v>3073</v>
      </c>
      <c r="R417" t="s">
        <v>3159</v>
      </c>
      <c r="S417" t="s">
        <v>3721</v>
      </c>
      <c r="T417">
        <v>78</v>
      </c>
      <c r="U417">
        <v>64</v>
      </c>
      <c r="W417" t="s">
        <v>51</v>
      </c>
      <c r="X417">
        <v>1</v>
      </c>
      <c r="Y417">
        <f t="shared" si="90"/>
        <v>14</v>
      </c>
      <c r="Z417">
        <f t="shared" ca="1" si="91"/>
        <v>4</v>
      </c>
      <c r="AA417">
        <f t="shared" ca="1" si="92"/>
        <v>10</v>
      </c>
      <c r="AB417">
        <f t="shared" ca="1" si="93"/>
        <v>-10</v>
      </c>
      <c r="AC417" s="2">
        <v>10</v>
      </c>
      <c r="AD417" s="7">
        <f>VLOOKUP(P417,Weights!$A:$B,2,0)*AC417</f>
        <v>10</v>
      </c>
      <c r="AE417">
        <f t="shared" ca="1" si="94"/>
        <v>100</v>
      </c>
      <c r="AF417" t="str">
        <f t="shared" si="95"/>
        <v>Missouri</v>
      </c>
      <c r="AG417" t="str">
        <f t="shared" ca="1" si="96"/>
        <v>Missouri</v>
      </c>
    </row>
    <row r="418" spans="15:33" x14ac:dyDescent="0.25">
      <c r="O418" t="s">
        <v>3388</v>
      </c>
      <c r="P418" s="6">
        <v>41962</v>
      </c>
      <c r="Q418" t="s">
        <v>3073</v>
      </c>
      <c r="R418" t="s">
        <v>3718</v>
      </c>
      <c r="S418" t="s">
        <v>3721</v>
      </c>
      <c r="T418">
        <v>87</v>
      </c>
      <c r="U418">
        <v>39</v>
      </c>
      <c r="W418" t="s">
        <v>188</v>
      </c>
      <c r="X418">
        <v>1</v>
      </c>
      <c r="Y418">
        <f t="shared" si="90"/>
        <v>48</v>
      </c>
      <c r="Z418">
        <f t="shared" ca="1" si="91"/>
        <v>27.875000500000002</v>
      </c>
      <c r="AA418">
        <f t="shared" ca="1" si="92"/>
        <v>20.124999499999998</v>
      </c>
      <c r="AB418">
        <f t="shared" ca="1" si="93"/>
        <v>-20.124999499999998</v>
      </c>
      <c r="AC418" s="2">
        <v>20.125</v>
      </c>
      <c r="AD418" s="7">
        <f>VLOOKUP(P418,Weights!$A:$B,2,0)*AC418</f>
        <v>20.125</v>
      </c>
      <c r="AE418">
        <f t="shared" ca="1" si="94"/>
        <v>405.01560487500018</v>
      </c>
      <c r="AF418" t="str">
        <f t="shared" si="95"/>
        <v>Missouri St</v>
      </c>
      <c r="AG418" t="str">
        <f t="shared" ca="1" si="96"/>
        <v>Missouri St</v>
      </c>
    </row>
    <row r="419" spans="15:33" x14ac:dyDescent="0.25">
      <c r="O419" t="s">
        <v>3096</v>
      </c>
      <c r="P419" s="6">
        <v>41962</v>
      </c>
      <c r="Q419" t="s">
        <v>3073</v>
      </c>
      <c r="R419" t="s">
        <v>3125</v>
      </c>
      <c r="S419" t="s">
        <v>3720</v>
      </c>
      <c r="T419">
        <v>53</v>
      </c>
      <c r="U419">
        <v>41</v>
      </c>
      <c r="W419" t="s">
        <v>30</v>
      </c>
      <c r="X419">
        <v>1</v>
      </c>
      <c r="Y419">
        <f t="shared" si="90"/>
        <v>-12</v>
      </c>
      <c r="Z419">
        <f t="shared" ca="1" si="91"/>
        <v>6</v>
      </c>
      <c r="AA419">
        <f t="shared" ca="1" si="92"/>
        <v>-18</v>
      </c>
      <c r="AB419">
        <f t="shared" ca="1" si="93"/>
        <v>18</v>
      </c>
      <c r="AC419" s="2">
        <v>18</v>
      </c>
      <c r="AD419" s="7">
        <f>VLOOKUP(P419,Weights!$A:$B,2,0)*AC419</f>
        <v>18</v>
      </c>
      <c r="AE419">
        <f t="shared" ca="1" si="94"/>
        <v>324</v>
      </c>
      <c r="AF419" t="str">
        <f t="shared" si="95"/>
        <v>Maryland-Eastern Shore</v>
      </c>
      <c r="AG419" t="str">
        <f t="shared" ca="1" si="96"/>
        <v>Mt. St. Mary's</v>
      </c>
    </row>
    <row r="420" spans="15:33" x14ac:dyDescent="0.25">
      <c r="O420" t="s">
        <v>3241</v>
      </c>
      <c r="P420" s="6">
        <v>41962</v>
      </c>
      <c r="Q420" t="s">
        <v>3073</v>
      </c>
      <c r="R420" t="s">
        <v>3243</v>
      </c>
      <c r="S420" t="s">
        <v>3721</v>
      </c>
      <c r="T420">
        <v>86</v>
      </c>
      <c r="U420">
        <v>65</v>
      </c>
      <c r="W420" t="s">
        <v>8</v>
      </c>
      <c r="X420">
        <v>1</v>
      </c>
      <c r="Y420">
        <f t="shared" si="90"/>
        <v>21</v>
      </c>
      <c r="Z420">
        <f t="shared" ca="1" si="91"/>
        <v>13.5</v>
      </c>
      <c r="AA420">
        <f t="shared" ca="1" si="92"/>
        <v>7.5</v>
      </c>
      <c r="AB420">
        <f t="shared" ca="1" si="93"/>
        <v>-7.5</v>
      </c>
      <c r="AC420" s="2">
        <v>7.5</v>
      </c>
      <c r="AD420" s="7">
        <f>VLOOKUP(P420,Weights!$A:$B,2,0)*AC420</f>
        <v>7.5</v>
      </c>
      <c r="AE420">
        <f t="shared" ca="1" si="94"/>
        <v>56.25</v>
      </c>
      <c r="AF420" t="str">
        <f t="shared" si="95"/>
        <v>New Mexico St</v>
      </c>
      <c r="AG420" t="str">
        <f t="shared" ca="1" si="96"/>
        <v>New Mexico St</v>
      </c>
    </row>
    <row r="421" spans="15:33" x14ac:dyDescent="0.25">
      <c r="O421" t="s">
        <v>3292</v>
      </c>
      <c r="P421" s="6">
        <v>41962</v>
      </c>
      <c r="Q421" t="s">
        <v>3073</v>
      </c>
      <c r="R421" t="s">
        <v>3094</v>
      </c>
      <c r="S421" t="s">
        <v>3720</v>
      </c>
      <c r="T421">
        <v>71</v>
      </c>
      <c r="U421">
        <v>63</v>
      </c>
      <c r="W421" t="s">
        <v>8</v>
      </c>
      <c r="X421">
        <v>1</v>
      </c>
      <c r="Y421">
        <f t="shared" si="90"/>
        <v>-8</v>
      </c>
      <c r="Z421">
        <f t="shared" ca="1" si="91"/>
        <v>9.25</v>
      </c>
      <c r="AA421">
        <f t="shared" ca="1" si="92"/>
        <v>-17.25</v>
      </c>
      <c r="AB421">
        <f t="shared" ca="1" si="93"/>
        <v>17.25</v>
      </c>
      <c r="AC421" s="2">
        <v>17.25</v>
      </c>
      <c r="AD421" s="7">
        <f>VLOOKUP(P421,Weights!$A:$B,2,0)*AC421</f>
        <v>17.25</v>
      </c>
      <c r="AE421">
        <f t="shared" ca="1" si="94"/>
        <v>297.5625</v>
      </c>
      <c r="AF421" t="str">
        <f t="shared" si="95"/>
        <v>Boston University</v>
      </c>
      <c r="AG421" t="str">
        <f t="shared" ca="1" si="96"/>
        <v>Norfolk St</v>
      </c>
    </row>
    <row r="422" spans="15:33" x14ac:dyDescent="0.25">
      <c r="O422" t="s">
        <v>3256</v>
      </c>
      <c r="P422" s="6">
        <v>41962</v>
      </c>
      <c r="Q422" t="s">
        <v>3073</v>
      </c>
      <c r="R422" t="s">
        <v>3300</v>
      </c>
      <c r="S422" t="s">
        <v>3721</v>
      </c>
      <c r="T422">
        <v>62</v>
      </c>
      <c r="U422">
        <v>55</v>
      </c>
      <c r="W422" t="s">
        <v>189</v>
      </c>
      <c r="X422">
        <v>1</v>
      </c>
      <c r="Y422">
        <f t="shared" si="90"/>
        <v>7</v>
      </c>
      <c r="Z422">
        <f t="shared" ca="1" si="91"/>
        <v>-0.125</v>
      </c>
      <c r="AA422">
        <f t="shared" ca="1" si="92"/>
        <v>7.125</v>
      </c>
      <c r="AB422">
        <f t="shared" ca="1" si="93"/>
        <v>-7.125</v>
      </c>
      <c r="AC422" s="2">
        <v>7.125</v>
      </c>
      <c r="AD422" s="7">
        <f>VLOOKUP(P422,Weights!$A:$B,2,0)*AC422</f>
        <v>7.125</v>
      </c>
      <c r="AE422">
        <f t="shared" ca="1" si="94"/>
        <v>50.765625</v>
      </c>
      <c r="AF422" t="str">
        <f t="shared" si="95"/>
        <v>North Texas</v>
      </c>
      <c r="AG422" t="str">
        <f t="shared" ca="1" si="96"/>
        <v>Delaware St</v>
      </c>
    </row>
    <row r="423" spans="15:33" x14ac:dyDescent="0.25">
      <c r="O423" t="s">
        <v>3214</v>
      </c>
      <c r="P423" s="6">
        <v>41962</v>
      </c>
      <c r="Q423" t="s">
        <v>3073</v>
      </c>
      <c r="R423" t="s">
        <v>3239</v>
      </c>
      <c r="S423" t="s">
        <v>3721</v>
      </c>
      <c r="T423">
        <v>68</v>
      </c>
      <c r="U423">
        <v>55</v>
      </c>
      <c r="W423" t="s">
        <v>8</v>
      </c>
      <c r="X423">
        <v>1</v>
      </c>
      <c r="Y423">
        <f t="shared" si="90"/>
        <v>13</v>
      </c>
      <c r="Z423">
        <f t="shared" ca="1" si="91"/>
        <v>6.7500004999999987</v>
      </c>
      <c r="AA423">
        <f t="shared" ca="1" si="92"/>
        <v>6.2499995000000013</v>
      </c>
      <c r="AB423">
        <f t="shared" ca="1" si="93"/>
        <v>-6.2499995000000013</v>
      </c>
      <c r="AC423" s="2">
        <v>6.25</v>
      </c>
      <c r="AD423" s="7">
        <f>VLOOKUP(P423,Weights!$A:$B,2,0)*AC423</f>
        <v>6.25</v>
      </c>
      <c r="AE423">
        <f t="shared" ca="1" si="94"/>
        <v>39.062493750000264</v>
      </c>
      <c r="AF423" t="str">
        <f t="shared" si="95"/>
        <v>Northern Kentucky</v>
      </c>
      <c r="AG423" t="str">
        <f t="shared" ca="1" si="96"/>
        <v>Northern Kentucky</v>
      </c>
    </row>
    <row r="424" spans="15:33" x14ac:dyDescent="0.25">
      <c r="O424" t="s">
        <v>3092</v>
      </c>
      <c r="P424" s="6">
        <v>41962</v>
      </c>
      <c r="Q424" t="s">
        <v>3073</v>
      </c>
      <c r="R424" t="s">
        <v>3350</v>
      </c>
      <c r="S424" t="s">
        <v>3721</v>
      </c>
      <c r="T424">
        <v>104</v>
      </c>
      <c r="U424">
        <v>67</v>
      </c>
      <c r="W424" t="s">
        <v>189</v>
      </c>
      <c r="X424">
        <v>1</v>
      </c>
      <c r="Y424">
        <f t="shared" si="90"/>
        <v>37</v>
      </c>
      <c r="Z424">
        <f t="shared" ca="1" si="91"/>
        <v>33.25</v>
      </c>
      <c r="AA424">
        <f t="shared" ca="1" si="92"/>
        <v>3.75</v>
      </c>
      <c r="AB424">
        <f t="shared" ca="1" si="93"/>
        <v>-3.75</v>
      </c>
      <c r="AC424" s="2">
        <v>3.75</v>
      </c>
      <c r="AD424" s="7">
        <f>VLOOKUP(P424,Weights!$A:$B,2,0)*AC424</f>
        <v>3.75</v>
      </c>
      <c r="AE424">
        <f t="shared" ca="1" si="94"/>
        <v>14.0625</v>
      </c>
      <c r="AF424" t="str">
        <f t="shared" si="95"/>
        <v>Notre Dame</v>
      </c>
      <c r="AG424" t="str">
        <f t="shared" ca="1" si="96"/>
        <v>Notre Dame</v>
      </c>
    </row>
    <row r="425" spans="15:33" x14ac:dyDescent="0.25">
      <c r="O425" t="s">
        <v>3369</v>
      </c>
      <c r="P425" s="6">
        <v>41962</v>
      </c>
      <c r="Q425" t="s">
        <v>3073</v>
      </c>
      <c r="R425" t="s">
        <v>3110</v>
      </c>
      <c r="S425" t="s">
        <v>3720</v>
      </c>
      <c r="T425">
        <v>82</v>
      </c>
      <c r="U425">
        <v>71</v>
      </c>
      <c r="W425" t="s">
        <v>76</v>
      </c>
      <c r="X425">
        <v>1</v>
      </c>
      <c r="Y425">
        <f t="shared" si="90"/>
        <v>-11</v>
      </c>
      <c r="Z425">
        <f t="shared" ca="1" si="91"/>
        <v>3.25</v>
      </c>
      <c r="AA425">
        <f t="shared" ca="1" si="92"/>
        <v>-14.25</v>
      </c>
      <c r="AB425">
        <f t="shared" ca="1" si="93"/>
        <v>14.25</v>
      </c>
      <c r="AC425" s="2">
        <v>14.25</v>
      </c>
      <c r="AD425" s="7">
        <f>VLOOKUP(P425,Weights!$A:$B,2,0)*AC425</f>
        <v>14.25</v>
      </c>
      <c r="AE425">
        <f t="shared" ca="1" si="94"/>
        <v>203.0625</v>
      </c>
      <c r="AF425" t="str">
        <f t="shared" si="95"/>
        <v>Western Michigan</v>
      </c>
      <c r="AG425" t="str">
        <f t="shared" ca="1" si="96"/>
        <v>Oakland</v>
      </c>
    </row>
    <row r="426" spans="15:33" x14ac:dyDescent="0.25">
      <c r="O426" t="s">
        <v>3352</v>
      </c>
      <c r="P426" s="6">
        <v>41962</v>
      </c>
      <c r="Q426" t="s">
        <v>3073</v>
      </c>
      <c r="R426" t="s">
        <v>3413</v>
      </c>
      <c r="S426" t="s">
        <v>3721</v>
      </c>
      <c r="T426">
        <v>68</v>
      </c>
      <c r="U426">
        <v>64</v>
      </c>
      <c r="W426" t="s">
        <v>7</v>
      </c>
      <c r="X426">
        <v>1</v>
      </c>
      <c r="Y426">
        <f t="shared" si="90"/>
        <v>4</v>
      </c>
      <c r="Z426">
        <f t="shared" ca="1" si="91"/>
        <v>4.3750000000000009</v>
      </c>
      <c r="AA426">
        <f t="shared" ca="1" si="92"/>
        <v>-0.37500000000000089</v>
      </c>
      <c r="AB426">
        <f t="shared" ca="1" si="93"/>
        <v>0.37500000000000089</v>
      </c>
      <c r="AC426" s="2">
        <v>0.375</v>
      </c>
      <c r="AD426" s="7">
        <f>VLOOKUP(P426,Weights!$A:$B,2,0)*AC426</f>
        <v>0.375</v>
      </c>
      <c r="AE426">
        <f t="shared" ca="1" si="94"/>
        <v>0.14062500000000067</v>
      </c>
      <c r="AF426" t="str">
        <f t="shared" si="95"/>
        <v>Rice</v>
      </c>
      <c r="AG426" t="str">
        <f t="shared" ca="1" si="96"/>
        <v>Rice</v>
      </c>
    </row>
    <row r="427" spans="15:33" x14ac:dyDescent="0.25">
      <c r="O427" t="s">
        <v>3108</v>
      </c>
      <c r="P427" s="6">
        <v>41962</v>
      </c>
      <c r="Q427" t="s">
        <v>3073</v>
      </c>
      <c r="R427" t="s">
        <v>3347</v>
      </c>
      <c r="S427" t="s">
        <v>3721</v>
      </c>
      <c r="T427">
        <v>61</v>
      </c>
      <c r="U427">
        <v>44</v>
      </c>
      <c r="W427" t="s">
        <v>7</v>
      </c>
      <c r="X427">
        <v>1</v>
      </c>
      <c r="Y427">
        <f t="shared" si="90"/>
        <v>17</v>
      </c>
      <c r="Z427">
        <f t="shared" ca="1" si="91"/>
        <v>13.124999980000002</v>
      </c>
      <c r="AA427">
        <f t="shared" ca="1" si="92"/>
        <v>3.8750000199999981</v>
      </c>
      <c r="AB427">
        <f t="shared" ca="1" si="93"/>
        <v>-3.8750000199999981</v>
      </c>
      <c r="AC427" s="2">
        <v>3.875</v>
      </c>
      <c r="AD427" s="7">
        <f>VLOOKUP(P427,Weights!$A:$B,2,0)*AC427</f>
        <v>3.875</v>
      </c>
      <c r="AE427">
        <f t="shared" ca="1" si="94"/>
        <v>15.015625154999986</v>
      </c>
      <c r="AF427" t="str">
        <f t="shared" si="95"/>
        <v>Rutgers</v>
      </c>
      <c r="AG427" t="str">
        <f t="shared" ca="1" si="96"/>
        <v>Rutgers</v>
      </c>
    </row>
    <row r="428" spans="15:33" x14ac:dyDescent="0.25">
      <c r="O428" t="s">
        <v>3265</v>
      </c>
      <c r="P428" s="6">
        <v>41962</v>
      </c>
      <c r="Q428" t="s">
        <v>3073</v>
      </c>
      <c r="R428" t="s">
        <v>3718</v>
      </c>
      <c r="S428" t="s">
        <v>3721</v>
      </c>
      <c r="T428">
        <v>74</v>
      </c>
      <c r="U428">
        <v>42</v>
      </c>
      <c r="W428" t="s">
        <v>51</v>
      </c>
      <c r="X428">
        <v>1</v>
      </c>
      <c r="Y428">
        <f t="shared" si="90"/>
        <v>32</v>
      </c>
      <c r="Z428">
        <f t="shared" ca="1" si="91"/>
        <v>29.250000500000002</v>
      </c>
      <c r="AA428">
        <f t="shared" ca="1" si="92"/>
        <v>2.7499994999999977</v>
      </c>
      <c r="AB428">
        <f t="shared" ca="1" si="93"/>
        <v>-2.7499994999999977</v>
      </c>
      <c r="AC428" s="2">
        <v>2.75</v>
      </c>
      <c r="AD428" s="7">
        <f>VLOOKUP(P428,Weights!$A:$B,2,0)*AC428</f>
        <v>2.75</v>
      </c>
      <c r="AE428">
        <f t="shared" ca="1" si="94"/>
        <v>7.562497250000237</v>
      </c>
      <c r="AF428" t="str">
        <f t="shared" si="95"/>
        <v>Sacramento St</v>
      </c>
      <c r="AG428" t="str">
        <f t="shared" ca="1" si="96"/>
        <v>Sacramento St</v>
      </c>
    </row>
    <row r="429" spans="15:33" x14ac:dyDescent="0.25">
      <c r="O429" t="s">
        <v>3218</v>
      </c>
      <c r="P429" s="6">
        <v>41962</v>
      </c>
      <c r="Q429" t="s">
        <v>3073</v>
      </c>
      <c r="R429" t="s">
        <v>3233</v>
      </c>
      <c r="S429" t="s">
        <v>3721</v>
      </c>
      <c r="T429">
        <v>68</v>
      </c>
      <c r="U429">
        <v>67</v>
      </c>
      <c r="W429" t="s">
        <v>8</v>
      </c>
      <c r="X429">
        <v>1</v>
      </c>
      <c r="Y429">
        <f t="shared" si="90"/>
        <v>1</v>
      </c>
      <c r="Z429">
        <f t="shared" ca="1" si="91"/>
        <v>11.125000499999999</v>
      </c>
      <c r="AA429">
        <f t="shared" ca="1" si="92"/>
        <v>-10.125000499999999</v>
      </c>
      <c r="AB429">
        <f t="shared" ca="1" si="93"/>
        <v>10.125000499999999</v>
      </c>
      <c r="AC429" s="2">
        <v>10.125</v>
      </c>
      <c r="AD429" s="7">
        <f>VLOOKUP(P429,Weights!$A:$B,2,0)*AC429</f>
        <v>10.125</v>
      </c>
      <c r="AE429">
        <f t="shared" ca="1" si="94"/>
        <v>102.51563512500023</v>
      </c>
      <c r="AF429" t="str">
        <f t="shared" si="95"/>
        <v>Samford</v>
      </c>
      <c r="AG429" t="str">
        <f t="shared" ca="1" si="96"/>
        <v>Samford</v>
      </c>
    </row>
    <row r="430" spans="15:33" x14ac:dyDescent="0.25">
      <c r="O430" t="s">
        <v>3389</v>
      </c>
      <c r="P430" s="6">
        <v>41962</v>
      </c>
      <c r="Q430" t="s">
        <v>3073</v>
      </c>
      <c r="R430" t="s">
        <v>3220</v>
      </c>
      <c r="S430" t="s">
        <v>3721</v>
      </c>
      <c r="T430">
        <v>72</v>
      </c>
      <c r="U430">
        <v>41</v>
      </c>
      <c r="W430" t="s">
        <v>51</v>
      </c>
      <c r="X430">
        <v>1</v>
      </c>
      <c r="Y430">
        <f t="shared" si="90"/>
        <v>31</v>
      </c>
      <c r="Z430">
        <f t="shared" ca="1" si="91"/>
        <v>27.500000500000002</v>
      </c>
      <c r="AA430">
        <f t="shared" ca="1" si="92"/>
        <v>3.4999994999999977</v>
      </c>
      <c r="AB430">
        <f t="shared" ca="1" si="93"/>
        <v>-3.4999994999999977</v>
      </c>
      <c r="AC430" s="2">
        <v>3.5</v>
      </c>
      <c r="AD430" s="7">
        <f>VLOOKUP(P430,Weights!$A:$B,2,0)*AC430</f>
        <v>3.5</v>
      </c>
      <c r="AE430">
        <f t="shared" ca="1" si="94"/>
        <v>12.249996500000234</v>
      </c>
      <c r="AF430" t="str">
        <f t="shared" si="95"/>
        <v>San Diego</v>
      </c>
      <c r="AG430" t="str">
        <f t="shared" ca="1" si="96"/>
        <v>San Diego</v>
      </c>
    </row>
    <row r="431" spans="15:33" x14ac:dyDescent="0.25">
      <c r="O431" t="s">
        <v>3262</v>
      </c>
      <c r="P431" s="6">
        <v>41962</v>
      </c>
      <c r="Q431" t="s">
        <v>3073</v>
      </c>
      <c r="R431" t="s">
        <v>3718</v>
      </c>
      <c r="S431" t="s">
        <v>3721</v>
      </c>
      <c r="T431">
        <v>86</v>
      </c>
      <c r="U431">
        <v>46</v>
      </c>
      <c r="W431" t="s">
        <v>188</v>
      </c>
      <c r="X431">
        <v>1</v>
      </c>
      <c r="Y431">
        <f t="shared" si="90"/>
        <v>40</v>
      </c>
      <c r="Z431">
        <f t="shared" ca="1" si="91"/>
        <v>32.375000480000004</v>
      </c>
      <c r="AA431">
        <f t="shared" ca="1" si="92"/>
        <v>7.6249995199999958</v>
      </c>
      <c r="AB431">
        <f t="shared" ca="1" si="93"/>
        <v>-7.6249995199999958</v>
      </c>
      <c r="AC431" s="2">
        <v>7.625</v>
      </c>
      <c r="AD431" s="7">
        <f>VLOOKUP(P431,Weights!$A:$B,2,0)*AC431</f>
        <v>7.625</v>
      </c>
      <c r="AE431">
        <f t="shared" ca="1" si="94"/>
        <v>58.140617680000169</v>
      </c>
      <c r="AF431" t="str">
        <f t="shared" si="95"/>
        <v>San Francisco</v>
      </c>
      <c r="AG431" t="str">
        <f t="shared" ca="1" si="96"/>
        <v>San Francisco</v>
      </c>
    </row>
    <row r="432" spans="15:33" x14ac:dyDescent="0.25">
      <c r="O432" t="s">
        <v>3717</v>
      </c>
      <c r="P432" s="6">
        <v>41962</v>
      </c>
      <c r="Q432" t="s">
        <v>3073</v>
      </c>
      <c r="R432" t="s">
        <v>3334</v>
      </c>
      <c r="S432" t="s">
        <v>3720</v>
      </c>
      <c r="T432">
        <v>63</v>
      </c>
      <c r="U432">
        <v>44</v>
      </c>
      <c r="W432" t="s">
        <v>8</v>
      </c>
      <c r="X432">
        <v>1</v>
      </c>
      <c r="Y432">
        <f t="shared" si="90"/>
        <v>-19</v>
      </c>
      <c r="Z432">
        <f t="shared" ca="1" si="91"/>
        <v>-19.000000500000002</v>
      </c>
      <c r="AA432">
        <f t="shared" ca="1" si="92"/>
        <v>5.0000000229033503E-7</v>
      </c>
      <c r="AB432">
        <f t="shared" ca="1" si="93"/>
        <v>-5.0000000229033503E-7</v>
      </c>
      <c r="AC432" s="2">
        <v>0</v>
      </c>
      <c r="AD432" s="7">
        <f>VLOOKUP(P432,Weights!$A:$B,2,0)*AC432</f>
        <v>0</v>
      </c>
      <c r="AE432">
        <f t="shared" ca="1" si="94"/>
        <v>2.5000000229033503E-13</v>
      </c>
      <c r="AF432" t="str">
        <f t="shared" si="95"/>
        <v>Pepperdine</v>
      </c>
      <c r="AG432" t="str">
        <f t="shared" ca="1" si="96"/>
        <v>Pepperdine</v>
      </c>
    </row>
    <row r="433" spans="15:33" x14ac:dyDescent="0.25">
      <c r="O433" t="s">
        <v>3261</v>
      </c>
      <c r="P433" s="6">
        <v>41962</v>
      </c>
      <c r="Q433" t="s">
        <v>3073</v>
      </c>
      <c r="R433" t="s">
        <v>3294</v>
      </c>
      <c r="S433" t="s">
        <v>3721</v>
      </c>
      <c r="T433">
        <v>98</v>
      </c>
      <c r="U433">
        <v>74</v>
      </c>
      <c r="W433" t="s">
        <v>7</v>
      </c>
      <c r="X433">
        <v>1</v>
      </c>
      <c r="Y433">
        <f t="shared" si="90"/>
        <v>24</v>
      </c>
      <c r="Z433">
        <f t="shared" ca="1" si="91"/>
        <v>1.875</v>
      </c>
      <c r="AA433">
        <f t="shared" ca="1" si="92"/>
        <v>22.125</v>
      </c>
      <c r="AB433">
        <f t="shared" ca="1" si="93"/>
        <v>-22.125</v>
      </c>
      <c r="AC433" s="2">
        <v>22.125</v>
      </c>
      <c r="AD433" s="7">
        <f>VLOOKUP(P433,Weights!$A:$B,2,0)*AC433</f>
        <v>22.125</v>
      </c>
      <c r="AE433">
        <f t="shared" ca="1" si="94"/>
        <v>489.515625</v>
      </c>
      <c r="AF433" t="str">
        <f t="shared" si="95"/>
        <v>Seattle</v>
      </c>
      <c r="AG433" t="str">
        <f t="shared" ca="1" si="96"/>
        <v>Seattle</v>
      </c>
    </row>
    <row r="434" spans="15:33" x14ac:dyDescent="0.25">
      <c r="O434" t="s">
        <v>3171</v>
      </c>
      <c r="P434" s="6">
        <v>41962</v>
      </c>
      <c r="Q434" t="s">
        <v>3073</v>
      </c>
      <c r="R434" t="s">
        <v>3080</v>
      </c>
      <c r="S434" t="s">
        <v>3720</v>
      </c>
      <c r="T434">
        <v>73</v>
      </c>
      <c r="U434">
        <v>70</v>
      </c>
      <c r="W434" t="s">
        <v>7</v>
      </c>
      <c r="X434">
        <v>1</v>
      </c>
      <c r="Y434">
        <f t="shared" si="90"/>
        <v>-3</v>
      </c>
      <c r="Z434">
        <f t="shared" ca="1" si="91"/>
        <v>14</v>
      </c>
      <c r="AA434">
        <f t="shared" ca="1" si="92"/>
        <v>-17</v>
      </c>
      <c r="AB434">
        <f t="shared" ca="1" si="93"/>
        <v>17</v>
      </c>
      <c r="AC434" s="2">
        <v>17</v>
      </c>
      <c r="AD434" s="7">
        <f>VLOOKUP(P434,Weights!$A:$B,2,0)*AC434</f>
        <v>17</v>
      </c>
      <c r="AE434">
        <f t="shared" ca="1" si="94"/>
        <v>289</v>
      </c>
      <c r="AF434" t="str">
        <f t="shared" si="95"/>
        <v>Siena</v>
      </c>
      <c r="AG434" t="str">
        <f t="shared" ca="1" si="96"/>
        <v>St. Bonaventure</v>
      </c>
    </row>
    <row r="435" spans="15:33" x14ac:dyDescent="0.25">
      <c r="O435" t="s">
        <v>3354</v>
      </c>
      <c r="P435" s="6">
        <v>41962</v>
      </c>
      <c r="Q435" t="s">
        <v>3073</v>
      </c>
      <c r="R435" t="s">
        <v>3093</v>
      </c>
      <c r="S435" t="s">
        <v>3720</v>
      </c>
      <c r="T435">
        <v>74</v>
      </c>
      <c r="U435">
        <v>71</v>
      </c>
      <c r="W435" t="s">
        <v>30</v>
      </c>
      <c r="X435">
        <v>1</v>
      </c>
      <c r="Y435">
        <f t="shared" si="90"/>
        <v>-3</v>
      </c>
      <c r="Z435">
        <f t="shared" ca="1" si="91"/>
        <v>7.4999999800000001</v>
      </c>
      <c r="AA435">
        <f t="shared" ca="1" si="92"/>
        <v>-10.49999998</v>
      </c>
      <c r="AB435">
        <f t="shared" ca="1" si="93"/>
        <v>10.49999998</v>
      </c>
      <c r="AC435" s="2">
        <v>10.5</v>
      </c>
      <c r="AD435" s="7">
        <f>VLOOKUP(P435,Weights!$A:$B,2,0)*AC435</f>
        <v>10.5</v>
      </c>
      <c r="AE435">
        <f t="shared" ca="1" si="94"/>
        <v>110.24999958000001</v>
      </c>
      <c r="AF435" t="str">
        <f t="shared" si="95"/>
        <v>Army</v>
      </c>
      <c r="AG435" t="str">
        <f t="shared" ca="1" si="96"/>
        <v>St. Francis BRK</v>
      </c>
    </row>
    <row r="436" spans="15:33" x14ac:dyDescent="0.25">
      <c r="O436" t="s">
        <v>3201</v>
      </c>
      <c r="P436" s="6">
        <v>41962</v>
      </c>
      <c r="Q436" t="s">
        <v>3073</v>
      </c>
      <c r="R436" t="s">
        <v>3107</v>
      </c>
      <c r="S436" t="s">
        <v>3721</v>
      </c>
      <c r="T436">
        <v>66</v>
      </c>
      <c r="U436">
        <v>53</v>
      </c>
      <c r="W436" t="s">
        <v>189</v>
      </c>
      <c r="X436">
        <v>1</v>
      </c>
      <c r="Y436">
        <f t="shared" si="90"/>
        <v>13</v>
      </c>
      <c r="Z436">
        <f t="shared" ca="1" si="91"/>
        <v>20.374999500000001</v>
      </c>
      <c r="AA436">
        <f t="shared" ca="1" si="92"/>
        <v>-7.3749995000000013</v>
      </c>
      <c r="AB436">
        <f t="shared" ca="1" si="93"/>
        <v>7.3749995000000013</v>
      </c>
      <c r="AC436" s="2">
        <v>7.375</v>
      </c>
      <c r="AD436" s="7">
        <f>VLOOKUP(P436,Weights!$A:$B,2,0)*AC436</f>
        <v>7.375</v>
      </c>
      <c r="AE436">
        <f t="shared" ca="1" si="94"/>
        <v>54.390617625000267</v>
      </c>
      <c r="AF436" t="str">
        <f t="shared" si="95"/>
        <v>St. John's</v>
      </c>
      <c r="AG436" t="str">
        <f t="shared" ca="1" si="96"/>
        <v>St. John's</v>
      </c>
    </row>
    <row r="437" spans="15:33" x14ac:dyDescent="0.25">
      <c r="O437" t="s">
        <v>3408</v>
      </c>
      <c r="P437" s="6">
        <v>41962</v>
      </c>
      <c r="Q437" t="s">
        <v>3073</v>
      </c>
      <c r="R437" t="s">
        <v>3362</v>
      </c>
      <c r="S437" t="s">
        <v>3721</v>
      </c>
      <c r="T437">
        <v>65</v>
      </c>
      <c r="U437">
        <v>55</v>
      </c>
      <c r="W437" t="s">
        <v>188</v>
      </c>
      <c r="X437">
        <v>1</v>
      </c>
      <c r="Y437">
        <f t="shared" si="90"/>
        <v>10</v>
      </c>
      <c r="Z437">
        <f t="shared" ca="1" si="91"/>
        <v>6.25</v>
      </c>
      <c r="AA437">
        <f t="shared" ca="1" si="92"/>
        <v>3.75</v>
      </c>
      <c r="AB437">
        <f t="shared" ca="1" si="93"/>
        <v>-3.75</v>
      </c>
      <c r="AC437" s="2">
        <v>3.75</v>
      </c>
      <c r="AD437" s="7">
        <f>VLOOKUP(P437,Weights!$A:$B,2,0)*AC437</f>
        <v>3.75</v>
      </c>
      <c r="AE437">
        <f t="shared" ca="1" si="94"/>
        <v>14.0625</v>
      </c>
      <c r="AF437" t="str">
        <f t="shared" si="95"/>
        <v>Texas State</v>
      </c>
      <c r="AG437" t="str">
        <f t="shared" ca="1" si="96"/>
        <v>Texas State</v>
      </c>
    </row>
    <row r="438" spans="15:33" x14ac:dyDescent="0.25">
      <c r="O438" t="s">
        <v>3391</v>
      </c>
      <c r="P438" s="6">
        <v>41962</v>
      </c>
      <c r="Q438" t="s">
        <v>3073</v>
      </c>
      <c r="R438" t="s">
        <v>3718</v>
      </c>
      <c r="S438" t="s">
        <v>3721</v>
      </c>
      <c r="T438">
        <v>71</v>
      </c>
      <c r="U438">
        <v>58</v>
      </c>
      <c r="W438" t="s">
        <v>8</v>
      </c>
      <c r="X438">
        <v>1</v>
      </c>
      <c r="Y438">
        <f t="shared" si="90"/>
        <v>13</v>
      </c>
      <c r="Z438">
        <f t="shared" ca="1" si="91"/>
        <v>22.875000499999999</v>
      </c>
      <c r="AA438">
        <f t="shared" ca="1" si="92"/>
        <v>-9.8750004999999987</v>
      </c>
      <c r="AB438">
        <f t="shared" ca="1" si="93"/>
        <v>9.8750004999999987</v>
      </c>
      <c r="AC438" s="2">
        <v>9.875</v>
      </c>
      <c r="AD438" s="7">
        <f>VLOOKUP(P438,Weights!$A:$B,2,0)*AC438</f>
        <v>9.875</v>
      </c>
      <c r="AE438">
        <f t="shared" ca="1" si="94"/>
        <v>97.515634875000231</v>
      </c>
      <c r="AF438" t="str">
        <f t="shared" si="95"/>
        <v>The Citadel</v>
      </c>
      <c r="AG438" t="str">
        <f t="shared" ca="1" si="96"/>
        <v>The Citadel</v>
      </c>
    </row>
    <row r="439" spans="15:33" x14ac:dyDescent="0.25">
      <c r="O439" t="s">
        <v>3143</v>
      </c>
      <c r="P439" s="6">
        <v>41962</v>
      </c>
      <c r="Q439" t="s">
        <v>3073</v>
      </c>
      <c r="R439" t="s">
        <v>3173</v>
      </c>
      <c r="S439" t="s">
        <v>3721</v>
      </c>
      <c r="T439">
        <v>65</v>
      </c>
      <c r="U439">
        <v>39</v>
      </c>
      <c r="W439" t="s">
        <v>51</v>
      </c>
      <c r="X439">
        <v>1</v>
      </c>
      <c r="Y439">
        <f t="shared" si="90"/>
        <v>26</v>
      </c>
      <c r="Z439">
        <f t="shared" ca="1" si="91"/>
        <v>20.625000499999999</v>
      </c>
      <c r="AA439">
        <f t="shared" ca="1" si="92"/>
        <v>5.3749995000000013</v>
      </c>
      <c r="AB439">
        <f t="shared" ca="1" si="93"/>
        <v>-5.3749995000000013</v>
      </c>
      <c r="AC439" s="2">
        <v>5.375</v>
      </c>
      <c r="AD439" s="7">
        <f>VLOOKUP(P439,Weights!$A:$B,2,0)*AC439</f>
        <v>5.375</v>
      </c>
      <c r="AE439">
        <f t="shared" ca="1" si="94"/>
        <v>28.890619625000262</v>
      </c>
      <c r="AF439" t="str">
        <f t="shared" si="95"/>
        <v>Tulsa</v>
      </c>
      <c r="AG439" t="str">
        <f t="shared" ca="1" si="96"/>
        <v>Tulsa</v>
      </c>
    </row>
    <row r="440" spans="15:33" x14ac:dyDescent="0.25">
      <c r="O440" t="s">
        <v>3240</v>
      </c>
      <c r="P440" s="6">
        <v>41962</v>
      </c>
      <c r="Q440" t="s">
        <v>3073</v>
      </c>
      <c r="R440" t="s">
        <v>3718</v>
      </c>
      <c r="S440" t="s">
        <v>3721</v>
      </c>
      <c r="T440">
        <v>90</v>
      </c>
      <c r="U440">
        <v>77</v>
      </c>
      <c r="W440" t="s">
        <v>51</v>
      </c>
      <c r="X440">
        <v>1</v>
      </c>
      <c r="Y440">
        <f t="shared" si="90"/>
        <v>13</v>
      </c>
      <c r="Z440">
        <f t="shared" ca="1" si="91"/>
        <v>24.875000500000002</v>
      </c>
      <c r="AA440">
        <f t="shared" ca="1" si="92"/>
        <v>-11.875000500000002</v>
      </c>
      <c r="AB440">
        <f t="shared" ca="1" si="93"/>
        <v>11.875000500000002</v>
      </c>
      <c r="AC440" s="2">
        <v>11.875</v>
      </c>
      <c r="AD440" s="7">
        <f>VLOOKUP(P440,Weights!$A:$B,2,0)*AC440</f>
        <v>11.875</v>
      </c>
      <c r="AE440">
        <f t="shared" ca="1" si="94"/>
        <v>141.0156368750003</v>
      </c>
      <c r="AF440" t="str">
        <f t="shared" si="95"/>
        <v>UMKC</v>
      </c>
      <c r="AG440" t="str">
        <f t="shared" ca="1" si="96"/>
        <v>UMKC</v>
      </c>
    </row>
    <row r="441" spans="15:33" x14ac:dyDescent="0.25">
      <c r="O441" t="s">
        <v>3305</v>
      </c>
      <c r="P441" s="6">
        <v>41962</v>
      </c>
      <c r="Q441" t="s">
        <v>3073</v>
      </c>
      <c r="R441" t="s">
        <v>3718</v>
      </c>
      <c r="S441" t="s">
        <v>3721</v>
      </c>
      <c r="T441">
        <v>87</v>
      </c>
      <c r="U441">
        <v>48</v>
      </c>
      <c r="W441" t="s">
        <v>51</v>
      </c>
      <c r="X441">
        <v>1</v>
      </c>
      <c r="Y441">
        <f t="shared" si="90"/>
        <v>39</v>
      </c>
      <c r="Z441">
        <f t="shared" ca="1" si="91"/>
        <v>27.250000500000002</v>
      </c>
      <c r="AA441">
        <f t="shared" ca="1" si="92"/>
        <v>11.749999499999998</v>
      </c>
      <c r="AB441">
        <f t="shared" ca="1" si="93"/>
        <v>-11.749999499999998</v>
      </c>
      <c r="AC441" s="2">
        <v>11.75</v>
      </c>
      <c r="AD441" s="7">
        <f>VLOOKUP(P441,Weights!$A:$B,2,0)*AC441</f>
        <v>11.75</v>
      </c>
      <c r="AE441">
        <f t="shared" ca="1" si="94"/>
        <v>138.0624882500002</v>
      </c>
      <c r="AF441" t="str">
        <f t="shared" si="95"/>
        <v>UNC Asheville</v>
      </c>
      <c r="AG441" t="str">
        <f t="shared" ca="1" si="96"/>
        <v>UNC Asheville</v>
      </c>
    </row>
    <row r="442" spans="15:33" x14ac:dyDescent="0.25">
      <c r="O442" t="s">
        <v>3276</v>
      </c>
      <c r="P442" s="6">
        <v>41962</v>
      </c>
      <c r="Q442" t="s">
        <v>3073</v>
      </c>
      <c r="R442" t="s">
        <v>3330</v>
      </c>
      <c r="S442" t="s">
        <v>3721</v>
      </c>
      <c r="T442">
        <v>60</v>
      </c>
      <c r="U442">
        <v>54</v>
      </c>
      <c r="W442" t="s">
        <v>189</v>
      </c>
      <c r="X442">
        <v>1</v>
      </c>
      <c r="Y442">
        <f t="shared" si="90"/>
        <v>6</v>
      </c>
      <c r="Z442">
        <f t="shared" ca="1" si="91"/>
        <v>5.5</v>
      </c>
      <c r="AA442">
        <f t="shared" ca="1" si="92"/>
        <v>0.5</v>
      </c>
      <c r="AB442">
        <f t="shared" ca="1" si="93"/>
        <v>-0.5</v>
      </c>
      <c r="AC442" s="2">
        <v>0.5</v>
      </c>
      <c r="AD442" s="7">
        <f>VLOOKUP(P442,Weights!$A:$B,2,0)*AC442</f>
        <v>0.5</v>
      </c>
      <c r="AE442">
        <f t="shared" ca="1" si="94"/>
        <v>0.25</v>
      </c>
      <c r="AF442" t="str">
        <f t="shared" si="95"/>
        <v>Utah State</v>
      </c>
      <c r="AG442" t="str">
        <f t="shared" ca="1" si="96"/>
        <v>Utah State</v>
      </c>
    </row>
    <row r="443" spans="15:33" x14ac:dyDescent="0.25">
      <c r="O443" t="s">
        <v>3368</v>
      </c>
      <c r="P443" s="6">
        <v>41962</v>
      </c>
      <c r="Q443" t="s">
        <v>3073</v>
      </c>
      <c r="R443" t="s">
        <v>3718</v>
      </c>
      <c r="S443" t="s">
        <v>3721</v>
      </c>
      <c r="T443">
        <v>91</v>
      </c>
      <c r="U443">
        <v>55</v>
      </c>
      <c r="W443" t="s">
        <v>51</v>
      </c>
      <c r="X443">
        <v>1</v>
      </c>
      <c r="Y443">
        <f t="shared" si="90"/>
        <v>36</v>
      </c>
      <c r="Z443">
        <f t="shared" ca="1" si="91"/>
        <v>36.125000499999999</v>
      </c>
      <c r="AA443">
        <f t="shared" ca="1" si="92"/>
        <v>-0.12500049999999874</v>
      </c>
      <c r="AB443">
        <f t="shared" ca="1" si="93"/>
        <v>0.12500049999999874</v>
      </c>
      <c r="AC443" s="2">
        <v>0.125</v>
      </c>
      <c r="AD443" s="7">
        <f>VLOOKUP(P443,Weights!$A:$B,2,0)*AC443</f>
        <v>0.125</v>
      </c>
      <c r="AE443">
        <f t="shared" ca="1" si="94"/>
        <v>1.5625125000249686E-2</v>
      </c>
      <c r="AF443" t="str">
        <f t="shared" si="95"/>
        <v>Valparaiso</v>
      </c>
      <c r="AG443" t="str">
        <f t="shared" ca="1" si="96"/>
        <v>Valparaiso</v>
      </c>
    </row>
    <row r="444" spans="15:33" x14ac:dyDescent="0.25">
      <c r="O444" t="s">
        <v>3087</v>
      </c>
      <c r="P444" s="6">
        <v>41962</v>
      </c>
      <c r="Q444" t="s">
        <v>3073</v>
      </c>
      <c r="R444" t="s">
        <v>3718</v>
      </c>
      <c r="S444" t="s">
        <v>3721</v>
      </c>
      <c r="T444">
        <v>86</v>
      </c>
      <c r="U444">
        <v>41</v>
      </c>
      <c r="W444" t="s">
        <v>51</v>
      </c>
      <c r="X444">
        <v>1</v>
      </c>
      <c r="Y444">
        <f t="shared" si="90"/>
        <v>45</v>
      </c>
      <c r="Z444">
        <f t="shared" ca="1" si="91"/>
        <v>34.250000499999999</v>
      </c>
      <c r="AA444">
        <f t="shared" ca="1" si="92"/>
        <v>10.749999500000001</v>
      </c>
      <c r="AB444">
        <f t="shared" ca="1" si="93"/>
        <v>-10.749999500000001</v>
      </c>
      <c r="AC444" s="2">
        <v>10.75</v>
      </c>
      <c r="AD444" s="7">
        <f>VLOOKUP(P444,Weights!$A:$B,2,0)*AC444</f>
        <v>10.75</v>
      </c>
      <c r="AE444">
        <f t="shared" ca="1" si="94"/>
        <v>115.56248925000028</v>
      </c>
      <c r="AF444" t="str">
        <f t="shared" si="95"/>
        <v>Vermont</v>
      </c>
      <c r="AG444" t="str">
        <f t="shared" ca="1" si="96"/>
        <v>Vermont</v>
      </c>
    </row>
    <row r="445" spans="15:33" x14ac:dyDescent="0.25">
      <c r="O445" t="s">
        <v>3198</v>
      </c>
      <c r="P445" s="6">
        <v>41962</v>
      </c>
      <c r="Q445" t="s">
        <v>3073</v>
      </c>
      <c r="R445" t="s">
        <v>3307</v>
      </c>
      <c r="S445" t="s">
        <v>3721</v>
      </c>
      <c r="T445">
        <v>73</v>
      </c>
      <c r="U445">
        <v>63</v>
      </c>
      <c r="W445" t="s">
        <v>188</v>
      </c>
      <c r="X445">
        <v>1</v>
      </c>
      <c r="Y445">
        <f t="shared" si="90"/>
        <v>10</v>
      </c>
      <c r="Z445">
        <f t="shared" ca="1" si="91"/>
        <v>20.375000499999999</v>
      </c>
      <c r="AA445">
        <f t="shared" ca="1" si="92"/>
        <v>-10.375000499999999</v>
      </c>
      <c r="AB445">
        <f t="shared" ca="1" si="93"/>
        <v>10.375000499999999</v>
      </c>
      <c r="AC445" s="2">
        <v>10.375</v>
      </c>
      <c r="AD445" s="7">
        <f>VLOOKUP(P445,Weights!$A:$B,2,0)*AC445</f>
        <v>10.375</v>
      </c>
      <c r="AE445">
        <f t="shared" ca="1" si="94"/>
        <v>107.64063537500023</v>
      </c>
      <c r="AF445" t="str">
        <f t="shared" si="95"/>
        <v>Virginia Tech</v>
      </c>
      <c r="AG445" t="str">
        <f t="shared" ca="1" si="96"/>
        <v>Virginia Tech</v>
      </c>
    </row>
    <row r="446" spans="15:33" x14ac:dyDescent="0.25">
      <c r="O446" t="s">
        <v>3712</v>
      </c>
      <c r="P446" s="6">
        <v>41962</v>
      </c>
      <c r="Q446" t="s">
        <v>3073</v>
      </c>
      <c r="R446" t="s">
        <v>3371</v>
      </c>
      <c r="S446" t="s">
        <v>3721</v>
      </c>
      <c r="T446">
        <v>84</v>
      </c>
      <c r="U446">
        <v>60</v>
      </c>
      <c r="W446" t="s">
        <v>189</v>
      </c>
      <c r="X446">
        <v>1</v>
      </c>
      <c r="Y446">
        <f t="shared" si="90"/>
        <v>24</v>
      </c>
      <c r="Z446">
        <f t="shared" ca="1" si="91"/>
        <v>20.249999499999998</v>
      </c>
      <c r="AA446">
        <f t="shared" ca="1" si="92"/>
        <v>3.7500005000000023</v>
      </c>
      <c r="AB446">
        <f t="shared" ca="1" si="93"/>
        <v>-3.7500005000000023</v>
      </c>
      <c r="AC446" s="2">
        <v>3.75</v>
      </c>
      <c r="AD446" s="7">
        <f>VLOOKUP(P446,Weights!$A:$B,2,0)*AC446</f>
        <v>3.75</v>
      </c>
      <c r="AE446">
        <f t="shared" ca="1" si="94"/>
        <v>14.062503750000268</v>
      </c>
      <c r="AF446" t="str">
        <f t="shared" si="95"/>
        <v>Wisconsin</v>
      </c>
      <c r="AG446" t="str">
        <f t="shared" ca="1" si="96"/>
        <v>Wisconsin</v>
      </c>
    </row>
    <row r="447" spans="15:33" x14ac:dyDescent="0.25">
      <c r="O447" t="s">
        <v>3122</v>
      </c>
      <c r="P447" s="6">
        <v>41963</v>
      </c>
      <c r="Q447" t="s">
        <v>3074</v>
      </c>
      <c r="R447" t="s">
        <v>3132</v>
      </c>
      <c r="S447" t="s">
        <v>3721</v>
      </c>
      <c r="T447">
        <v>66</v>
      </c>
      <c r="U447">
        <v>46</v>
      </c>
      <c r="W447" t="s">
        <v>188</v>
      </c>
      <c r="X447">
        <v>1</v>
      </c>
      <c r="Y447">
        <f t="shared" si="90"/>
        <v>20</v>
      </c>
      <c r="Z447">
        <f t="shared" ca="1" si="91"/>
        <v>0.375</v>
      </c>
      <c r="AA447">
        <f t="shared" ca="1" si="92"/>
        <v>19.625</v>
      </c>
      <c r="AB447">
        <f t="shared" ca="1" si="93"/>
        <v>-19.625</v>
      </c>
      <c r="AC447" s="2">
        <v>19.625</v>
      </c>
      <c r="AD447" s="7">
        <f>VLOOKUP(P447,Weights!$A:$B,2,0)*AC447</f>
        <v>19.625</v>
      </c>
      <c r="AE447">
        <f t="shared" ca="1" si="94"/>
        <v>385.140625</v>
      </c>
      <c r="AF447" t="str">
        <f t="shared" si="95"/>
        <v>Akron</v>
      </c>
      <c r="AG447" t="str">
        <f t="shared" ca="1" si="96"/>
        <v>Akron</v>
      </c>
    </row>
    <row r="448" spans="15:33" x14ac:dyDescent="0.25">
      <c r="O448" t="s">
        <v>3155</v>
      </c>
      <c r="P448" s="6">
        <v>41963</v>
      </c>
      <c r="Q448" t="s">
        <v>3073</v>
      </c>
      <c r="R448" t="s">
        <v>3185</v>
      </c>
      <c r="S448" t="s">
        <v>3721</v>
      </c>
      <c r="T448">
        <v>81</v>
      </c>
      <c r="U448">
        <v>67</v>
      </c>
      <c r="W448" t="s">
        <v>189</v>
      </c>
      <c r="X448">
        <v>1</v>
      </c>
      <c r="Y448">
        <f t="shared" si="90"/>
        <v>14</v>
      </c>
      <c r="Z448">
        <f t="shared" ca="1" si="91"/>
        <v>19</v>
      </c>
      <c r="AA448">
        <f t="shared" ca="1" si="92"/>
        <v>-5</v>
      </c>
      <c r="AB448">
        <f t="shared" ca="1" si="93"/>
        <v>5</v>
      </c>
      <c r="AC448" s="2">
        <v>5</v>
      </c>
      <c r="AD448" s="7">
        <f>VLOOKUP(P448,Weights!$A:$B,2,0)*AC448</f>
        <v>5</v>
      </c>
      <c r="AE448">
        <f t="shared" ca="1" si="94"/>
        <v>25</v>
      </c>
      <c r="AF448" t="str">
        <f t="shared" si="95"/>
        <v>Alabama</v>
      </c>
      <c r="AG448" t="str">
        <f t="shared" ca="1" si="96"/>
        <v>Alabama</v>
      </c>
    </row>
    <row r="449" spans="15:33" x14ac:dyDescent="0.25">
      <c r="O449" t="s">
        <v>3372</v>
      </c>
      <c r="P449" s="6">
        <v>41963</v>
      </c>
      <c r="Q449" t="s">
        <v>3073</v>
      </c>
      <c r="R449" t="s">
        <v>3340</v>
      </c>
      <c r="S449" t="s">
        <v>3721</v>
      </c>
      <c r="T449">
        <v>68</v>
      </c>
      <c r="U449">
        <v>44</v>
      </c>
      <c r="W449" t="s">
        <v>189</v>
      </c>
      <c r="X449">
        <v>1</v>
      </c>
      <c r="Y449">
        <f t="shared" si="90"/>
        <v>24</v>
      </c>
      <c r="Z449">
        <f t="shared" ca="1" si="91"/>
        <v>12.875</v>
      </c>
      <c r="AA449">
        <f t="shared" ca="1" si="92"/>
        <v>11.125</v>
      </c>
      <c r="AB449">
        <f t="shared" ca="1" si="93"/>
        <v>-11.125</v>
      </c>
      <c r="AC449" s="2">
        <v>11.125</v>
      </c>
      <c r="AD449" s="7">
        <f>VLOOKUP(P449,Weights!$A:$B,2,0)*AC449</f>
        <v>11.125</v>
      </c>
      <c r="AE449">
        <f t="shared" ca="1" si="94"/>
        <v>123.765625</v>
      </c>
      <c r="AF449" t="str">
        <f t="shared" si="95"/>
        <v>Arizona St</v>
      </c>
      <c r="AG449" t="str">
        <f t="shared" ca="1" si="96"/>
        <v>Arizona St</v>
      </c>
    </row>
    <row r="450" spans="15:33" x14ac:dyDescent="0.25">
      <c r="O450" t="s">
        <v>3095</v>
      </c>
      <c r="P450" s="6">
        <v>41963</v>
      </c>
      <c r="Q450" t="s">
        <v>3074</v>
      </c>
      <c r="R450" t="s">
        <v>3274</v>
      </c>
      <c r="S450" t="s">
        <v>3721</v>
      </c>
      <c r="T450">
        <v>69</v>
      </c>
      <c r="U450">
        <v>65</v>
      </c>
      <c r="W450" t="s">
        <v>51</v>
      </c>
      <c r="X450">
        <v>1</v>
      </c>
      <c r="Y450">
        <f t="shared" ref="Y450:Y513" si="97">X450*IF(S450="W",(T450-U450),U450-T450)</f>
        <v>4</v>
      </c>
      <c r="Z450">
        <f t="shared" ref="Z450:Z513" ca="1" si="98">X450*(IF(Q450="A",-HomeEdge,IF(Q450="H",HomeEdge,0))+VLOOKUP(O450,TmList,2,0)-VLOOKUP(R450,TmList,2,0))</f>
        <v>3.8750000199999999</v>
      </c>
      <c r="AA450">
        <f t="shared" ref="AA450:AA513" ca="1" si="99">Y450-Z450</f>
        <v>0.12499998000000012</v>
      </c>
      <c r="AB450">
        <f t="shared" ref="AB450:AB513" ca="1" si="100">-AA450</f>
        <v>-0.12499998000000012</v>
      </c>
      <c r="AC450" s="2">
        <v>0.125</v>
      </c>
      <c r="AD450" s="7">
        <f>VLOOKUP(P450,Weights!$A:$B,2,0)*AC450</f>
        <v>0.125</v>
      </c>
      <c r="AE450">
        <f t="shared" ref="AE450:AE513" ca="1" si="101">AA450^2</f>
        <v>1.5624995000000431E-2</v>
      </c>
      <c r="AF450" t="str">
        <f t="shared" si="95"/>
        <v>Boston College</v>
      </c>
      <c r="AG450" t="str">
        <f t="shared" ca="1" si="96"/>
        <v>Boston College</v>
      </c>
    </row>
    <row r="451" spans="15:33" x14ac:dyDescent="0.25">
      <c r="O451" t="s">
        <v>3106</v>
      </c>
      <c r="P451" s="6">
        <v>41963</v>
      </c>
      <c r="Q451" t="s">
        <v>3073</v>
      </c>
      <c r="R451" t="s">
        <v>3083</v>
      </c>
      <c r="S451" t="s">
        <v>3721</v>
      </c>
      <c r="T451">
        <v>72</v>
      </c>
      <c r="U451">
        <v>63</v>
      </c>
      <c r="W451" t="s">
        <v>7</v>
      </c>
      <c r="X451">
        <v>1</v>
      </c>
      <c r="Y451">
        <f t="shared" si="97"/>
        <v>9</v>
      </c>
      <c r="Z451">
        <f t="shared" ca="1" si="98"/>
        <v>0.12500002000000004</v>
      </c>
      <c r="AA451">
        <f t="shared" ca="1" si="99"/>
        <v>8.8749999800000001</v>
      </c>
      <c r="AB451">
        <f t="shared" ca="1" si="100"/>
        <v>-8.8749999800000001</v>
      </c>
      <c r="AC451" s="2">
        <v>8.875</v>
      </c>
      <c r="AD451" s="7">
        <f>VLOOKUP(P451,Weights!$A:$B,2,0)*AC451</f>
        <v>8.875</v>
      </c>
      <c r="AE451">
        <f t="shared" ca="1" si="101"/>
        <v>78.765624645000003</v>
      </c>
      <c r="AF451" t="str">
        <f t="shared" ref="AF451:AF514" si="102">IF(Y451&gt;0,O451,R451)</f>
        <v>Bryant</v>
      </c>
      <c r="AG451" t="str">
        <f t="shared" ref="AG451:AG514" ca="1" si="103">IF(Z451&gt;0,O451,R451)</f>
        <v>Bryant</v>
      </c>
    </row>
    <row r="452" spans="15:33" x14ac:dyDescent="0.25">
      <c r="O452" t="s">
        <v>3136</v>
      </c>
      <c r="P452" s="6">
        <v>41963</v>
      </c>
      <c r="Q452" t="s">
        <v>3074</v>
      </c>
      <c r="R452" t="s">
        <v>3164</v>
      </c>
      <c r="S452" t="s">
        <v>3721</v>
      </c>
      <c r="T452">
        <v>65</v>
      </c>
      <c r="U452">
        <v>57</v>
      </c>
      <c r="W452" t="s">
        <v>188</v>
      </c>
      <c r="X452">
        <v>1</v>
      </c>
      <c r="Y452">
        <f t="shared" si="97"/>
        <v>8</v>
      </c>
      <c r="Z452">
        <f t="shared" ca="1" si="98"/>
        <v>12.125</v>
      </c>
      <c r="AA452">
        <f t="shared" ca="1" si="99"/>
        <v>-4.125</v>
      </c>
      <c r="AB452">
        <f t="shared" ca="1" si="100"/>
        <v>4.125</v>
      </c>
      <c r="AC452" s="2">
        <v>4.125</v>
      </c>
      <c r="AD452" s="7">
        <f>VLOOKUP(P452,Weights!$A:$B,2,0)*AC452</f>
        <v>4.125</v>
      </c>
      <c r="AE452">
        <f t="shared" ca="1" si="101"/>
        <v>17.015625</v>
      </c>
      <c r="AF452" t="str">
        <f t="shared" si="102"/>
        <v>Connecticut</v>
      </c>
      <c r="AG452" t="str">
        <f t="shared" ca="1" si="103"/>
        <v>Connecticut</v>
      </c>
    </row>
    <row r="453" spans="15:33" x14ac:dyDescent="0.25">
      <c r="O453" t="s">
        <v>3119</v>
      </c>
      <c r="P453" s="6">
        <v>41963</v>
      </c>
      <c r="Q453" t="s">
        <v>3074</v>
      </c>
      <c r="R453" t="s">
        <v>3199</v>
      </c>
      <c r="S453" t="s">
        <v>3720</v>
      </c>
      <c r="T453">
        <v>69</v>
      </c>
      <c r="U453">
        <v>45</v>
      </c>
      <c r="W453" t="s">
        <v>9</v>
      </c>
      <c r="X453">
        <v>1</v>
      </c>
      <c r="Y453">
        <f t="shared" si="97"/>
        <v>-24</v>
      </c>
      <c r="Z453">
        <f t="shared" ca="1" si="98"/>
        <v>-7.5</v>
      </c>
      <c r="AA453">
        <f t="shared" ca="1" si="99"/>
        <v>-16.5</v>
      </c>
      <c r="AB453">
        <f t="shared" ca="1" si="100"/>
        <v>16.5</v>
      </c>
      <c r="AC453" s="2">
        <v>16.5</v>
      </c>
      <c r="AD453" s="7">
        <f>VLOOKUP(P453,Weights!$A:$B,2,0)*AC453</f>
        <v>16.5</v>
      </c>
      <c r="AE453">
        <f t="shared" ca="1" si="101"/>
        <v>272.25</v>
      </c>
      <c r="AF453" t="str">
        <f t="shared" si="102"/>
        <v>South Carolina</v>
      </c>
      <c r="AG453" t="str">
        <f t="shared" ca="1" si="103"/>
        <v>South Carolina</v>
      </c>
    </row>
    <row r="454" spans="15:33" x14ac:dyDescent="0.25">
      <c r="O454" t="s">
        <v>3176</v>
      </c>
      <c r="P454" s="6">
        <v>41963</v>
      </c>
      <c r="Q454" t="s">
        <v>3074</v>
      </c>
      <c r="R454" t="s">
        <v>3100</v>
      </c>
      <c r="S454" t="s">
        <v>3721</v>
      </c>
      <c r="T454">
        <v>55</v>
      </c>
      <c r="U454">
        <v>53</v>
      </c>
      <c r="W454" t="s">
        <v>188</v>
      </c>
      <c r="X454">
        <v>1</v>
      </c>
      <c r="Y454">
        <f t="shared" si="97"/>
        <v>2</v>
      </c>
      <c r="Z454">
        <f t="shared" ca="1" si="98"/>
        <v>1.4999999999999991</v>
      </c>
      <c r="AA454">
        <f t="shared" ca="1" si="99"/>
        <v>0.50000000000000089</v>
      </c>
      <c r="AB454">
        <f t="shared" ca="1" si="100"/>
        <v>-0.50000000000000089</v>
      </c>
      <c r="AC454" s="2">
        <v>0.5</v>
      </c>
      <c r="AD454" s="7">
        <f>VLOOKUP(P454,Weights!$A:$B,2,0)*AC454</f>
        <v>0.5</v>
      </c>
      <c r="AE454">
        <f t="shared" ca="1" si="101"/>
        <v>0.25000000000000089</v>
      </c>
      <c r="AF454" t="str">
        <f t="shared" si="102"/>
        <v>Dayton</v>
      </c>
      <c r="AG454" t="str">
        <f t="shared" ca="1" si="103"/>
        <v>Dayton</v>
      </c>
    </row>
    <row r="455" spans="15:33" x14ac:dyDescent="0.25">
      <c r="O455" t="s">
        <v>3139</v>
      </c>
      <c r="P455" s="6">
        <v>41963</v>
      </c>
      <c r="Q455" t="s">
        <v>3073</v>
      </c>
      <c r="R455" t="s">
        <v>3718</v>
      </c>
      <c r="S455" t="s">
        <v>3721</v>
      </c>
      <c r="T455">
        <v>92</v>
      </c>
      <c r="U455">
        <v>51</v>
      </c>
      <c r="W455" t="s">
        <v>51</v>
      </c>
      <c r="X455">
        <v>1</v>
      </c>
      <c r="Y455">
        <f t="shared" si="97"/>
        <v>41</v>
      </c>
      <c r="Z455">
        <f t="shared" ca="1" si="98"/>
        <v>28.375000500000002</v>
      </c>
      <c r="AA455">
        <f t="shared" ca="1" si="99"/>
        <v>12.624999499999998</v>
      </c>
      <c r="AB455">
        <f t="shared" ca="1" si="100"/>
        <v>-12.624999499999998</v>
      </c>
      <c r="AC455" s="2">
        <v>12.625</v>
      </c>
      <c r="AD455" s="7">
        <f>VLOOKUP(P455,Weights!$A:$B,2,0)*AC455</f>
        <v>12.625</v>
      </c>
      <c r="AE455">
        <f t="shared" ca="1" si="101"/>
        <v>159.39061237500019</v>
      </c>
      <c r="AF455" t="str">
        <f t="shared" si="102"/>
        <v>East Carolina</v>
      </c>
      <c r="AG455" t="str">
        <f t="shared" ca="1" si="103"/>
        <v>East Carolina</v>
      </c>
    </row>
    <row r="456" spans="15:33" x14ac:dyDescent="0.25">
      <c r="O456" t="s">
        <v>3337</v>
      </c>
      <c r="P456" s="6">
        <v>41963</v>
      </c>
      <c r="Q456" t="s">
        <v>3073</v>
      </c>
      <c r="R456" t="s">
        <v>3331</v>
      </c>
      <c r="S456" t="s">
        <v>3720</v>
      </c>
      <c r="T456">
        <v>63</v>
      </c>
      <c r="U456">
        <v>61</v>
      </c>
      <c r="W456" t="s">
        <v>8</v>
      </c>
      <c r="X456">
        <v>1</v>
      </c>
      <c r="Y456">
        <f t="shared" si="97"/>
        <v>-2</v>
      </c>
      <c r="Z456">
        <f t="shared" ca="1" si="98"/>
        <v>-3.125</v>
      </c>
      <c r="AA456">
        <f t="shared" ca="1" si="99"/>
        <v>1.125</v>
      </c>
      <c r="AB456">
        <f t="shared" ca="1" si="100"/>
        <v>-1.125</v>
      </c>
      <c r="AC456" s="2">
        <v>1.125</v>
      </c>
      <c r="AD456" s="7">
        <f>VLOOKUP(P456,Weights!$A:$B,2,0)*AC456</f>
        <v>1.125</v>
      </c>
      <c r="AE456">
        <f t="shared" ca="1" si="101"/>
        <v>1.265625</v>
      </c>
      <c r="AF456" t="str">
        <f t="shared" si="102"/>
        <v>UC Davis</v>
      </c>
      <c r="AG456" t="str">
        <f t="shared" ca="1" si="103"/>
        <v>UC Davis</v>
      </c>
    </row>
    <row r="457" spans="15:33" x14ac:dyDescent="0.25">
      <c r="O457" t="s">
        <v>3167</v>
      </c>
      <c r="P457" s="6">
        <v>41963</v>
      </c>
      <c r="Q457" t="s">
        <v>3074</v>
      </c>
      <c r="R457" t="s">
        <v>3385</v>
      </c>
      <c r="S457" t="s">
        <v>3720</v>
      </c>
      <c r="T457">
        <v>91</v>
      </c>
      <c r="U457">
        <v>65</v>
      </c>
      <c r="W457" t="s">
        <v>8</v>
      </c>
      <c r="X457">
        <v>1</v>
      </c>
      <c r="Y457">
        <f t="shared" si="97"/>
        <v>-26</v>
      </c>
      <c r="Z457">
        <f t="shared" ca="1" si="98"/>
        <v>-18.999999519999999</v>
      </c>
      <c r="AA457">
        <f t="shared" ca="1" si="99"/>
        <v>-7.0000004800000006</v>
      </c>
      <c r="AB457">
        <f t="shared" ca="1" si="100"/>
        <v>7.0000004800000006</v>
      </c>
      <c r="AC457" s="2">
        <v>7</v>
      </c>
      <c r="AD457" s="7">
        <f>VLOOKUP(P457,Weights!$A:$B,2,0)*AC457</f>
        <v>7</v>
      </c>
      <c r="AE457">
        <f t="shared" ca="1" si="101"/>
        <v>49.000006720000236</v>
      </c>
      <c r="AF457" t="str">
        <f t="shared" si="102"/>
        <v>West Virginia</v>
      </c>
      <c r="AG457" t="str">
        <f t="shared" ca="1" si="103"/>
        <v>West Virginia</v>
      </c>
    </row>
    <row r="458" spans="15:33" x14ac:dyDescent="0.25">
      <c r="O458" t="s">
        <v>3275</v>
      </c>
      <c r="P458" s="6">
        <v>41963</v>
      </c>
      <c r="Q458" t="s">
        <v>3073</v>
      </c>
      <c r="R458" t="s">
        <v>3299</v>
      </c>
      <c r="S458" t="s">
        <v>3720</v>
      </c>
      <c r="T458">
        <v>66</v>
      </c>
      <c r="U458">
        <v>64</v>
      </c>
      <c r="W458" t="s">
        <v>8</v>
      </c>
      <c r="X458">
        <v>1</v>
      </c>
      <c r="Y458">
        <f t="shared" si="97"/>
        <v>-2</v>
      </c>
      <c r="Z458">
        <f t="shared" ca="1" si="98"/>
        <v>-4.374999980000001</v>
      </c>
      <c r="AA458">
        <f t="shared" ca="1" si="99"/>
        <v>2.374999980000001</v>
      </c>
      <c r="AB458">
        <f t="shared" ca="1" si="100"/>
        <v>-2.374999980000001</v>
      </c>
      <c r="AC458" s="2">
        <v>2.375</v>
      </c>
      <c r="AD458" s="7">
        <f>VLOOKUP(P458,Weights!$A:$B,2,0)*AC458</f>
        <v>2.375</v>
      </c>
      <c r="AE458">
        <f t="shared" ca="1" si="101"/>
        <v>5.6406249050000055</v>
      </c>
      <c r="AF458" t="str">
        <f t="shared" si="102"/>
        <v>UT-Arlington</v>
      </c>
      <c r="AG458" t="str">
        <f t="shared" ca="1" si="103"/>
        <v>UT-Arlington</v>
      </c>
    </row>
    <row r="459" spans="15:33" x14ac:dyDescent="0.25">
      <c r="O459" t="s">
        <v>3151</v>
      </c>
      <c r="P459" s="6">
        <v>41963</v>
      </c>
      <c r="Q459" t="s">
        <v>3073</v>
      </c>
      <c r="R459" t="s">
        <v>3147</v>
      </c>
      <c r="S459" t="s">
        <v>3721</v>
      </c>
      <c r="T459">
        <v>71</v>
      </c>
      <c r="U459">
        <v>49</v>
      </c>
      <c r="W459" t="s">
        <v>51</v>
      </c>
      <c r="X459">
        <v>1</v>
      </c>
      <c r="Y459">
        <f t="shared" si="97"/>
        <v>22</v>
      </c>
      <c r="Z459">
        <f t="shared" ca="1" si="98"/>
        <v>17.25</v>
      </c>
      <c r="AA459">
        <f t="shared" ca="1" si="99"/>
        <v>4.75</v>
      </c>
      <c r="AB459">
        <f t="shared" ca="1" si="100"/>
        <v>-4.75</v>
      </c>
      <c r="AC459" s="2">
        <v>4.75</v>
      </c>
      <c r="AD459" s="7">
        <f>VLOOKUP(P459,Weights!$A:$B,2,0)*AC459</f>
        <v>4.75</v>
      </c>
      <c r="AE459">
        <f t="shared" ca="1" si="101"/>
        <v>22.5625</v>
      </c>
      <c r="AF459" t="str">
        <f t="shared" si="102"/>
        <v>Harvard</v>
      </c>
      <c r="AG459" t="str">
        <f t="shared" ca="1" si="103"/>
        <v>Harvard</v>
      </c>
    </row>
    <row r="460" spans="15:33" x14ac:dyDescent="0.25">
      <c r="O460" t="s">
        <v>3152</v>
      </c>
      <c r="P460" s="6">
        <v>41963</v>
      </c>
      <c r="Q460" t="s">
        <v>3073</v>
      </c>
      <c r="R460" t="s">
        <v>3149</v>
      </c>
      <c r="S460" t="s">
        <v>3721</v>
      </c>
      <c r="T460">
        <v>74</v>
      </c>
      <c r="U460">
        <v>68</v>
      </c>
      <c r="W460" t="s">
        <v>189</v>
      </c>
      <c r="X460">
        <v>1</v>
      </c>
      <c r="Y460">
        <f t="shared" si="97"/>
        <v>6</v>
      </c>
      <c r="Z460">
        <f t="shared" ca="1" si="98"/>
        <v>4.6249995000000013</v>
      </c>
      <c r="AA460">
        <f t="shared" ca="1" si="99"/>
        <v>1.3750004999999987</v>
      </c>
      <c r="AB460">
        <f t="shared" ca="1" si="100"/>
        <v>-1.3750004999999987</v>
      </c>
      <c r="AC460" s="2">
        <v>1.375</v>
      </c>
      <c r="AD460" s="7">
        <f>VLOOKUP(P460,Weights!$A:$B,2,0)*AC460</f>
        <v>1.375</v>
      </c>
      <c r="AE460">
        <f t="shared" ca="1" si="101"/>
        <v>1.8906263750002466</v>
      </c>
      <c r="AF460" t="str">
        <f t="shared" si="102"/>
        <v>Indiana</v>
      </c>
      <c r="AG460" t="str">
        <f t="shared" ca="1" si="103"/>
        <v>Indiana</v>
      </c>
    </row>
    <row r="461" spans="15:33" x14ac:dyDescent="0.25">
      <c r="O461" t="s">
        <v>3177</v>
      </c>
      <c r="P461" s="6">
        <v>41963</v>
      </c>
      <c r="Q461" t="s">
        <v>3073</v>
      </c>
      <c r="R461" t="s">
        <v>3118</v>
      </c>
      <c r="S461" t="s">
        <v>3721</v>
      </c>
      <c r="T461">
        <v>66</v>
      </c>
      <c r="U461">
        <v>50</v>
      </c>
      <c r="W461" t="s">
        <v>189</v>
      </c>
      <c r="X461">
        <v>1</v>
      </c>
      <c r="Y461">
        <f t="shared" si="97"/>
        <v>16</v>
      </c>
      <c r="Z461">
        <f t="shared" ca="1" si="98"/>
        <v>20.124999499999998</v>
      </c>
      <c r="AA461">
        <f t="shared" ca="1" si="99"/>
        <v>-4.1249994999999977</v>
      </c>
      <c r="AB461">
        <f t="shared" ca="1" si="100"/>
        <v>4.1249994999999977</v>
      </c>
      <c r="AC461" s="2">
        <v>4.125</v>
      </c>
      <c r="AD461" s="7">
        <f>VLOOKUP(P461,Weights!$A:$B,2,0)*AC461</f>
        <v>4.125</v>
      </c>
      <c r="AE461">
        <f t="shared" ca="1" si="101"/>
        <v>17.015620875000231</v>
      </c>
      <c r="AF461" t="str">
        <f t="shared" si="102"/>
        <v>Maryland</v>
      </c>
      <c r="AG461" t="str">
        <f t="shared" ca="1" si="103"/>
        <v>Maryland</v>
      </c>
    </row>
    <row r="462" spans="15:33" x14ac:dyDescent="0.25">
      <c r="O462" t="s">
        <v>3194</v>
      </c>
      <c r="P462" s="6">
        <v>41963</v>
      </c>
      <c r="Q462" t="s">
        <v>3074</v>
      </c>
      <c r="R462" t="s">
        <v>3181</v>
      </c>
      <c r="S462" t="s">
        <v>3721</v>
      </c>
      <c r="T462">
        <v>66</v>
      </c>
      <c r="U462">
        <v>46</v>
      </c>
      <c r="W462" t="s">
        <v>189</v>
      </c>
      <c r="X462">
        <v>1</v>
      </c>
      <c r="Y462">
        <f t="shared" si="97"/>
        <v>20</v>
      </c>
      <c r="Z462">
        <f t="shared" ca="1" si="98"/>
        <v>17.874999500000001</v>
      </c>
      <c r="AA462">
        <f t="shared" ca="1" si="99"/>
        <v>2.1250004999999987</v>
      </c>
      <c r="AB462">
        <f t="shared" ca="1" si="100"/>
        <v>-2.1250004999999987</v>
      </c>
      <c r="AC462" s="2">
        <v>2.125</v>
      </c>
      <c r="AD462" s="7">
        <f>VLOOKUP(P462,Weights!$A:$B,2,0)*AC462</f>
        <v>2.125</v>
      </c>
      <c r="AE462">
        <f t="shared" ca="1" si="101"/>
        <v>4.5156271250002442</v>
      </c>
      <c r="AF462" t="str">
        <f t="shared" si="102"/>
        <v>Miami (FL)</v>
      </c>
      <c r="AG462" t="str">
        <f t="shared" ca="1" si="103"/>
        <v>Miami (FL)</v>
      </c>
    </row>
    <row r="463" spans="15:33" x14ac:dyDescent="0.25">
      <c r="O463" t="s">
        <v>3153</v>
      </c>
      <c r="P463" s="6">
        <v>41963</v>
      </c>
      <c r="Q463" t="s">
        <v>3073</v>
      </c>
      <c r="R463" t="s">
        <v>3156</v>
      </c>
      <c r="S463" t="s">
        <v>3721</v>
      </c>
      <c r="T463">
        <v>71</v>
      </c>
      <c r="U463">
        <v>62</v>
      </c>
      <c r="W463" t="s">
        <v>189</v>
      </c>
      <c r="X463">
        <v>1</v>
      </c>
      <c r="Y463">
        <f t="shared" si="97"/>
        <v>9</v>
      </c>
      <c r="Z463">
        <f t="shared" ca="1" si="98"/>
        <v>11.250000020000002</v>
      </c>
      <c r="AA463">
        <f t="shared" ca="1" si="99"/>
        <v>-2.2500000200000017</v>
      </c>
      <c r="AB463">
        <f t="shared" ca="1" si="100"/>
        <v>2.2500000200000017</v>
      </c>
      <c r="AC463" s="2">
        <v>2.25</v>
      </c>
      <c r="AD463" s="7">
        <f>VLOOKUP(P463,Weights!$A:$B,2,0)*AC463</f>
        <v>2.25</v>
      </c>
      <c r="AE463">
        <f t="shared" ca="1" si="101"/>
        <v>5.0625000900000074</v>
      </c>
      <c r="AF463" t="str">
        <f t="shared" si="102"/>
        <v>Michigan</v>
      </c>
      <c r="AG463" t="str">
        <f t="shared" ca="1" si="103"/>
        <v>Michigan</v>
      </c>
    </row>
    <row r="464" spans="15:33" x14ac:dyDescent="0.25">
      <c r="O464" t="s">
        <v>3124</v>
      </c>
      <c r="P464" s="6">
        <v>41963</v>
      </c>
      <c r="Q464" t="s">
        <v>3073</v>
      </c>
      <c r="R464" t="s">
        <v>3718</v>
      </c>
      <c r="S464" t="s">
        <v>3721</v>
      </c>
      <c r="T464">
        <v>109</v>
      </c>
      <c r="U464">
        <v>57</v>
      </c>
      <c r="W464" t="s">
        <v>51</v>
      </c>
      <c r="X464">
        <v>1</v>
      </c>
      <c r="Y464">
        <f t="shared" si="97"/>
        <v>52</v>
      </c>
      <c r="Z464">
        <f t="shared" ca="1" si="98"/>
        <v>44.25</v>
      </c>
      <c r="AA464">
        <f t="shared" ca="1" si="99"/>
        <v>7.75</v>
      </c>
      <c r="AB464">
        <f t="shared" ca="1" si="100"/>
        <v>-7.75</v>
      </c>
      <c r="AC464" s="2">
        <v>7.75</v>
      </c>
      <c r="AD464" s="7">
        <f>VLOOKUP(P464,Weights!$A:$B,2,0)*AC464</f>
        <v>7.75</v>
      </c>
      <c r="AE464">
        <f t="shared" ca="1" si="101"/>
        <v>60.0625</v>
      </c>
      <c r="AF464" t="str">
        <f t="shared" si="102"/>
        <v>Minnesota</v>
      </c>
      <c r="AG464" t="str">
        <f t="shared" ca="1" si="103"/>
        <v>Minnesota</v>
      </c>
    </row>
    <row r="465" spans="15:33" x14ac:dyDescent="0.25">
      <c r="O465" t="s">
        <v>3150</v>
      </c>
      <c r="P465" s="6">
        <v>41963</v>
      </c>
      <c r="Q465" t="s">
        <v>3073</v>
      </c>
      <c r="R465" t="s">
        <v>3718</v>
      </c>
      <c r="S465" t="s">
        <v>3721</v>
      </c>
      <c r="T465">
        <v>89</v>
      </c>
      <c r="U465">
        <v>56</v>
      </c>
      <c r="W465" t="s">
        <v>51</v>
      </c>
      <c r="X465">
        <v>1</v>
      </c>
      <c r="Y465">
        <f t="shared" si="97"/>
        <v>33</v>
      </c>
      <c r="Z465">
        <f t="shared" ca="1" si="98"/>
        <v>36.000000499999999</v>
      </c>
      <c r="AA465">
        <f t="shared" ca="1" si="99"/>
        <v>-3.0000004999999987</v>
      </c>
      <c r="AB465">
        <f t="shared" ca="1" si="100"/>
        <v>3.0000004999999987</v>
      </c>
      <c r="AC465" s="2">
        <v>3</v>
      </c>
      <c r="AD465" s="7">
        <f>VLOOKUP(P465,Weights!$A:$B,2,0)*AC465</f>
        <v>3</v>
      </c>
      <c r="AE465">
        <f t="shared" ca="1" si="101"/>
        <v>9.0000030000002429</v>
      </c>
      <c r="AF465" t="str">
        <f t="shared" si="102"/>
        <v>Murray St</v>
      </c>
      <c r="AG465" t="str">
        <f t="shared" ca="1" si="103"/>
        <v>Murray St</v>
      </c>
    </row>
    <row r="466" spans="15:33" x14ac:dyDescent="0.25">
      <c r="O466" t="s">
        <v>3135</v>
      </c>
      <c r="P466" s="6">
        <v>41963</v>
      </c>
      <c r="Q466" t="s">
        <v>3073</v>
      </c>
      <c r="R466" t="s">
        <v>3216</v>
      </c>
      <c r="S466" t="s">
        <v>3721</v>
      </c>
      <c r="T466">
        <v>79</v>
      </c>
      <c r="U466">
        <v>43</v>
      </c>
      <c r="W466" t="s">
        <v>189</v>
      </c>
      <c r="X466">
        <v>1</v>
      </c>
      <c r="Y466">
        <f t="shared" si="97"/>
        <v>36</v>
      </c>
      <c r="Z466">
        <f t="shared" ca="1" si="98"/>
        <v>34.125</v>
      </c>
      <c r="AA466">
        <f t="shared" ca="1" si="99"/>
        <v>1.875</v>
      </c>
      <c r="AB466">
        <f t="shared" ca="1" si="100"/>
        <v>-1.875</v>
      </c>
      <c r="AC466" s="2">
        <v>1.875</v>
      </c>
      <c r="AD466" s="7">
        <f>VLOOKUP(P466,Weights!$A:$B,2,0)*AC466</f>
        <v>1.875</v>
      </c>
      <c r="AE466">
        <f t="shared" ca="1" si="101"/>
        <v>3.515625</v>
      </c>
      <c r="AF466" t="str">
        <f t="shared" si="102"/>
        <v>NC State</v>
      </c>
      <c r="AG466" t="str">
        <f t="shared" ca="1" si="103"/>
        <v>NC State</v>
      </c>
    </row>
    <row r="467" spans="15:33" x14ac:dyDescent="0.25">
      <c r="O467" t="s">
        <v>3268</v>
      </c>
      <c r="P467" s="6">
        <v>41963</v>
      </c>
      <c r="Q467" t="s">
        <v>3073</v>
      </c>
      <c r="R467" t="s">
        <v>3329</v>
      </c>
      <c r="S467" t="s">
        <v>3721</v>
      </c>
      <c r="T467">
        <v>73</v>
      </c>
      <c r="U467">
        <v>52</v>
      </c>
      <c r="W467" t="s">
        <v>8</v>
      </c>
      <c r="X467">
        <v>1</v>
      </c>
      <c r="Y467">
        <f t="shared" si="97"/>
        <v>21</v>
      </c>
      <c r="Z467">
        <f t="shared" ca="1" si="98"/>
        <v>4</v>
      </c>
      <c r="AA467">
        <f t="shared" ca="1" si="99"/>
        <v>17</v>
      </c>
      <c r="AB467">
        <f t="shared" ca="1" si="100"/>
        <v>-17</v>
      </c>
      <c r="AC467" s="2">
        <v>17</v>
      </c>
      <c r="AD467" s="7">
        <f>VLOOKUP(P467,Weights!$A:$B,2,0)*AC467</f>
        <v>17</v>
      </c>
      <c r="AE467">
        <f t="shared" ca="1" si="101"/>
        <v>289</v>
      </c>
      <c r="AF467" t="str">
        <f t="shared" si="102"/>
        <v>Northern Arizona</v>
      </c>
      <c r="AG467" t="str">
        <f t="shared" ca="1" si="103"/>
        <v>Northern Arizona</v>
      </c>
    </row>
    <row r="468" spans="15:33" x14ac:dyDescent="0.25">
      <c r="O468" t="s">
        <v>3103</v>
      </c>
      <c r="P468" s="6">
        <v>41963</v>
      </c>
      <c r="Q468" t="s">
        <v>3073</v>
      </c>
      <c r="R468" t="s">
        <v>3237</v>
      </c>
      <c r="S468" t="s">
        <v>3721</v>
      </c>
      <c r="T468">
        <v>78</v>
      </c>
      <c r="U468">
        <v>67</v>
      </c>
      <c r="W468" t="s">
        <v>188</v>
      </c>
      <c r="X468">
        <v>1</v>
      </c>
      <c r="Y468">
        <f t="shared" si="97"/>
        <v>11</v>
      </c>
      <c r="Z468">
        <f t="shared" ca="1" si="98"/>
        <v>4.75</v>
      </c>
      <c r="AA468">
        <f t="shared" ca="1" si="99"/>
        <v>6.25</v>
      </c>
      <c r="AB468">
        <f t="shared" ca="1" si="100"/>
        <v>-6.25</v>
      </c>
      <c r="AC468" s="2">
        <v>6.25</v>
      </c>
      <c r="AD468" s="7">
        <f>VLOOKUP(P468,Weights!$A:$B,2,0)*AC468</f>
        <v>6.25</v>
      </c>
      <c r="AE468">
        <f t="shared" ca="1" si="101"/>
        <v>39.0625</v>
      </c>
      <c r="AF468" t="str">
        <f t="shared" si="102"/>
        <v>Northern Illinois</v>
      </c>
      <c r="AG468" t="str">
        <f t="shared" ca="1" si="103"/>
        <v>Northern Illinois</v>
      </c>
    </row>
    <row r="469" spans="15:33" x14ac:dyDescent="0.25">
      <c r="O469" t="s">
        <v>3178</v>
      </c>
      <c r="P469" s="6">
        <v>41963</v>
      </c>
      <c r="Q469" t="s">
        <v>3073</v>
      </c>
      <c r="R469" t="s">
        <v>3341</v>
      </c>
      <c r="S469" t="s">
        <v>3721</v>
      </c>
      <c r="T469">
        <v>73</v>
      </c>
      <c r="U469">
        <v>53</v>
      </c>
      <c r="W469" t="s">
        <v>189</v>
      </c>
      <c r="X469">
        <v>1</v>
      </c>
      <c r="Y469">
        <f t="shared" si="97"/>
        <v>20</v>
      </c>
      <c r="Z469">
        <f t="shared" ca="1" si="98"/>
        <v>26.75</v>
      </c>
      <c r="AA469">
        <f t="shared" ca="1" si="99"/>
        <v>-6.75</v>
      </c>
      <c r="AB469">
        <f t="shared" ca="1" si="100"/>
        <v>6.75</v>
      </c>
      <c r="AC469" s="2">
        <v>6.75</v>
      </c>
      <c r="AD469" s="7">
        <f>VLOOKUP(P469,Weights!$A:$B,2,0)*AC469</f>
        <v>6.75</v>
      </c>
      <c r="AE469">
        <f t="shared" ca="1" si="101"/>
        <v>45.5625</v>
      </c>
      <c r="AF469" t="str">
        <f t="shared" si="102"/>
        <v>Northern Iowa</v>
      </c>
      <c r="AG469" t="str">
        <f t="shared" ca="1" si="103"/>
        <v>Northern Iowa</v>
      </c>
    </row>
    <row r="470" spans="15:33" x14ac:dyDescent="0.25">
      <c r="O470" t="s">
        <v>3203</v>
      </c>
      <c r="P470" s="6">
        <v>41963</v>
      </c>
      <c r="Q470" t="s">
        <v>3073</v>
      </c>
      <c r="R470" t="s">
        <v>3211</v>
      </c>
      <c r="S470" t="s">
        <v>3721</v>
      </c>
      <c r="T470">
        <v>69</v>
      </c>
      <c r="U470">
        <v>67</v>
      </c>
      <c r="W470" t="s">
        <v>189</v>
      </c>
      <c r="X470">
        <v>1</v>
      </c>
      <c r="Y470">
        <f t="shared" si="97"/>
        <v>2</v>
      </c>
      <c r="Z470">
        <f t="shared" ca="1" si="98"/>
        <v>6.3750000000000009</v>
      </c>
      <c r="AA470">
        <f t="shared" ca="1" si="99"/>
        <v>-4.3750000000000009</v>
      </c>
      <c r="AB470">
        <f t="shared" ca="1" si="100"/>
        <v>4.3750000000000009</v>
      </c>
      <c r="AC470" s="2">
        <v>4.375</v>
      </c>
      <c r="AD470" s="7">
        <f>VLOOKUP(P470,Weights!$A:$B,2,0)*AC470</f>
        <v>4.375</v>
      </c>
      <c r="AE470">
        <f t="shared" ca="1" si="101"/>
        <v>19.140625000000007</v>
      </c>
      <c r="AF470" t="str">
        <f t="shared" si="102"/>
        <v>Northwestern</v>
      </c>
      <c r="AG470" t="str">
        <f t="shared" ca="1" si="103"/>
        <v>Northwestern</v>
      </c>
    </row>
    <row r="471" spans="15:33" x14ac:dyDescent="0.25">
      <c r="O471" t="s">
        <v>3357</v>
      </c>
      <c r="P471" s="6">
        <v>41963</v>
      </c>
      <c r="Q471" t="s">
        <v>3072</v>
      </c>
      <c r="R471" t="s">
        <v>3718</v>
      </c>
      <c r="S471" t="s">
        <v>3721</v>
      </c>
      <c r="T471">
        <v>89</v>
      </c>
      <c r="U471">
        <v>79</v>
      </c>
      <c r="W471" t="s">
        <v>51</v>
      </c>
      <c r="X471">
        <v>1</v>
      </c>
      <c r="Y471">
        <f t="shared" si="97"/>
        <v>10</v>
      </c>
      <c r="Z471">
        <f t="shared" ca="1" si="98"/>
        <v>21.750000500000002</v>
      </c>
      <c r="AA471">
        <f t="shared" ca="1" si="99"/>
        <v>-11.750000500000002</v>
      </c>
      <c r="AB471">
        <f t="shared" ca="1" si="100"/>
        <v>11.750000500000002</v>
      </c>
      <c r="AC471" s="2">
        <v>11.75</v>
      </c>
      <c r="AD471" s="7">
        <f>VLOOKUP(P471,Weights!$A:$B,2,0)*AC471</f>
        <v>11.75</v>
      </c>
      <c r="AE471">
        <f t="shared" ca="1" si="101"/>
        <v>138.06251175000031</v>
      </c>
      <c r="AF471" t="str">
        <f t="shared" si="102"/>
        <v>Northwestern St</v>
      </c>
      <c r="AG471" t="str">
        <f t="shared" ca="1" si="103"/>
        <v>Northwestern St</v>
      </c>
    </row>
    <row r="472" spans="15:33" x14ac:dyDescent="0.25">
      <c r="O472" t="s">
        <v>3253</v>
      </c>
      <c r="P472" s="6">
        <v>41963</v>
      </c>
      <c r="Q472" t="s">
        <v>3073</v>
      </c>
      <c r="R472" t="s">
        <v>3356</v>
      </c>
      <c r="S472" t="s">
        <v>3721</v>
      </c>
      <c r="T472">
        <v>69</v>
      </c>
      <c r="U472">
        <v>38</v>
      </c>
      <c r="W472" t="s">
        <v>51</v>
      </c>
      <c r="X472">
        <v>1</v>
      </c>
      <c r="Y472">
        <f t="shared" si="97"/>
        <v>31</v>
      </c>
      <c r="Z472">
        <f t="shared" ca="1" si="98"/>
        <v>19.625</v>
      </c>
      <c r="AA472">
        <f t="shared" ca="1" si="99"/>
        <v>11.375</v>
      </c>
      <c r="AB472">
        <f t="shared" ca="1" si="100"/>
        <v>-11.375</v>
      </c>
      <c r="AC472" s="2">
        <v>11.375</v>
      </c>
      <c r="AD472" s="7">
        <f>VLOOKUP(P472,Weights!$A:$B,2,0)*AC472</f>
        <v>11.375</v>
      </c>
      <c r="AE472">
        <f t="shared" ca="1" si="101"/>
        <v>129.390625</v>
      </c>
      <c r="AF472" t="str">
        <f t="shared" si="102"/>
        <v>Ole Miss</v>
      </c>
      <c r="AG472" t="str">
        <f t="shared" ca="1" si="103"/>
        <v>Ole Miss</v>
      </c>
    </row>
    <row r="473" spans="15:33" x14ac:dyDescent="0.25">
      <c r="O473" t="s">
        <v>3390</v>
      </c>
      <c r="P473" s="6">
        <v>41963</v>
      </c>
      <c r="Q473" t="s">
        <v>3073</v>
      </c>
      <c r="R473" t="s">
        <v>3718</v>
      </c>
      <c r="S473" t="s">
        <v>3721</v>
      </c>
      <c r="T473">
        <v>81</v>
      </c>
      <c r="U473">
        <v>56</v>
      </c>
      <c r="W473" t="s">
        <v>51</v>
      </c>
      <c r="X473">
        <v>1</v>
      </c>
      <c r="Y473">
        <f t="shared" si="97"/>
        <v>25</v>
      </c>
      <c r="Z473">
        <f t="shared" ca="1" si="98"/>
        <v>28.375000500000002</v>
      </c>
      <c r="AA473">
        <f t="shared" ca="1" si="99"/>
        <v>-3.3750005000000023</v>
      </c>
      <c r="AB473">
        <f t="shared" ca="1" si="100"/>
        <v>3.3750005000000023</v>
      </c>
      <c r="AC473" s="2">
        <v>3.375</v>
      </c>
      <c r="AD473" s="7">
        <f>VLOOKUP(P473,Weights!$A:$B,2,0)*AC473</f>
        <v>3.375</v>
      </c>
      <c r="AE473">
        <f t="shared" ca="1" si="101"/>
        <v>11.390628375000265</v>
      </c>
      <c r="AF473" t="str">
        <f t="shared" si="102"/>
        <v>Pacific</v>
      </c>
      <c r="AG473" t="str">
        <f t="shared" ca="1" si="103"/>
        <v>Pacific</v>
      </c>
    </row>
    <row r="474" spans="15:33" x14ac:dyDescent="0.25">
      <c r="O474" t="s">
        <v>3174</v>
      </c>
      <c r="P474" s="6">
        <v>41963</v>
      </c>
      <c r="Q474" t="s">
        <v>3074</v>
      </c>
      <c r="R474" t="s">
        <v>3205</v>
      </c>
      <c r="S474" t="s">
        <v>3720</v>
      </c>
      <c r="T474">
        <v>106</v>
      </c>
      <c r="U474">
        <v>97</v>
      </c>
      <c r="V474" t="s">
        <v>3723</v>
      </c>
      <c r="W474" t="s">
        <v>51</v>
      </c>
      <c r="X474">
        <v>1</v>
      </c>
      <c r="Y474">
        <f t="shared" si="97"/>
        <v>-9</v>
      </c>
      <c r="Z474">
        <f t="shared" ca="1" si="98"/>
        <v>6.7500000199999999</v>
      </c>
      <c r="AA474">
        <f t="shared" ca="1" si="99"/>
        <v>-15.75000002</v>
      </c>
      <c r="AB474">
        <f t="shared" ca="1" si="100"/>
        <v>15.75000002</v>
      </c>
      <c r="AC474" s="2">
        <v>15.75</v>
      </c>
      <c r="AD474" s="7">
        <f>VLOOKUP(P474,Weights!$A:$B,2,0)*AC474</f>
        <v>15.75</v>
      </c>
      <c r="AE474">
        <f t="shared" ca="1" si="101"/>
        <v>248.06250062999999</v>
      </c>
      <c r="AF474" t="str">
        <f t="shared" si="102"/>
        <v>Charlotte</v>
      </c>
      <c r="AG474" t="str">
        <f t="shared" ca="1" si="103"/>
        <v>Penn State</v>
      </c>
    </row>
    <row r="475" spans="15:33" x14ac:dyDescent="0.25">
      <c r="O475" t="s">
        <v>3075</v>
      </c>
      <c r="P475" s="6">
        <v>41963</v>
      </c>
      <c r="Q475" t="s">
        <v>3073</v>
      </c>
      <c r="R475" t="s">
        <v>3325</v>
      </c>
      <c r="S475" t="s">
        <v>3721</v>
      </c>
      <c r="T475">
        <v>88</v>
      </c>
      <c r="U475">
        <v>51</v>
      </c>
      <c r="W475" t="s">
        <v>189</v>
      </c>
      <c r="X475">
        <v>1</v>
      </c>
      <c r="Y475">
        <f t="shared" si="97"/>
        <v>37</v>
      </c>
      <c r="Z475">
        <f t="shared" ca="1" si="98"/>
        <v>23.749999499999998</v>
      </c>
      <c r="AA475">
        <f t="shared" ca="1" si="99"/>
        <v>13.250000500000002</v>
      </c>
      <c r="AB475">
        <f t="shared" ca="1" si="100"/>
        <v>-13.250000500000002</v>
      </c>
      <c r="AC475" s="2">
        <v>13.25</v>
      </c>
      <c r="AD475" s="7">
        <f>VLOOKUP(P475,Weights!$A:$B,2,0)*AC475</f>
        <v>13.25</v>
      </c>
      <c r="AE475">
        <f t="shared" ca="1" si="101"/>
        <v>175.56251325000031</v>
      </c>
      <c r="AF475" t="str">
        <f t="shared" si="102"/>
        <v>Providence</v>
      </c>
      <c r="AG475" t="str">
        <f t="shared" ca="1" si="103"/>
        <v>Providence</v>
      </c>
    </row>
    <row r="476" spans="15:33" x14ac:dyDescent="0.25">
      <c r="O476" t="s">
        <v>3206</v>
      </c>
      <c r="P476" s="6">
        <v>41963</v>
      </c>
      <c r="Q476" t="s">
        <v>3073</v>
      </c>
      <c r="R476" t="s">
        <v>3415</v>
      </c>
      <c r="S476" t="s">
        <v>3721</v>
      </c>
      <c r="T476">
        <v>82</v>
      </c>
      <c r="U476">
        <v>30</v>
      </c>
      <c r="W476" t="s">
        <v>189</v>
      </c>
      <c r="X476">
        <v>1</v>
      </c>
      <c r="Y476">
        <f t="shared" si="97"/>
        <v>52</v>
      </c>
      <c r="Z476">
        <f t="shared" ca="1" si="98"/>
        <v>43</v>
      </c>
      <c r="AA476">
        <f t="shared" ca="1" si="99"/>
        <v>9</v>
      </c>
      <c r="AB476">
        <f t="shared" ca="1" si="100"/>
        <v>-9</v>
      </c>
      <c r="AC476" s="2">
        <v>9</v>
      </c>
      <c r="AD476" s="7">
        <f>VLOOKUP(P476,Weights!$A:$B,2,0)*AC476</f>
        <v>9</v>
      </c>
      <c r="AE476">
        <f t="shared" ca="1" si="101"/>
        <v>81</v>
      </c>
      <c r="AF476" t="str">
        <f t="shared" si="102"/>
        <v>Purdue</v>
      </c>
      <c r="AG476" t="str">
        <f t="shared" ca="1" si="103"/>
        <v>Purdue</v>
      </c>
    </row>
    <row r="477" spans="15:33" x14ac:dyDescent="0.25">
      <c r="O477" t="s">
        <v>3311</v>
      </c>
      <c r="P477" s="6">
        <v>41963</v>
      </c>
      <c r="Q477" t="s">
        <v>3073</v>
      </c>
      <c r="R477" t="s">
        <v>3393</v>
      </c>
      <c r="S477" t="s">
        <v>3721</v>
      </c>
      <c r="T477">
        <v>61</v>
      </c>
      <c r="U477">
        <v>52</v>
      </c>
      <c r="W477" t="s">
        <v>8</v>
      </c>
      <c r="X477">
        <v>1</v>
      </c>
      <c r="Y477">
        <f t="shared" si="97"/>
        <v>9</v>
      </c>
      <c r="Z477">
        <f t="shared" ca="1" si="98"/>
        <v>7.875</v>
      </c>
      <c r="AA477">
        <f t="shared" ca="1" si="99"/>
        <v>1.125</v>
      </c>
      <c r="AB477">
        <f t="shared" ca="1" si="100"/>
        <v>-1.125</v>
      </c>
      <c r="AC477" s="2">
        <v>1.125</v>
      </c>
      <c r="AD477" s="7">
        <f>VLOOKUP(P477,Weights!$A:$B,2,0)*AC477</f>
        <v>1.125</v>
      </c>
      <c r="AE477">
        <f t="shared" ca="1" si="101"/>
        <v>1.265625</v>
      </c>
      <c r="AF477" t="str">
        <f t="shared" si="102"/>
        <v>Radford</v>
      </c>
      <c r="AG477" t="str">
        <f t="shared" ca="1" si="103"/>
        <v>Radford</v>
      </c>
    </row>
    <row r="478" spans="15:33" x14ac:dyDescent="0.25">
      <c r="O478" t="s">
        <v>3109</v>
      </c>
      <c r="P478" s="6">
        <v>41963</v>
      </c>
      <c r="Q478" t="s">
        <v>3073</v>
      </c>
      <c r="R478" t="s">
        <v>3084</v>
      </c>
      <c r="S478" t="s">
        <v>3720</v>
      </c>
      <c r="T478">
        <v>57</v>
      </c>
      <c r="U478">
        <v>54</v>
      </c>
      <c r="W478" t="s">
        <v>7</v>
      </c>
      <c r="X478">
        <v>1</v>
      </c>
      <c r="Y478">
        <f t="shared" si="97"/>
        <v>-3</v>
      </c>
      <c r="Z478">
        <f t="shared" ca="1" si="98"/>
        <v>8</v>
      </c>
      <c r="AA478">
        <f t="shared" ca="1" si="99"/>
        <v>-11</v>
      </c>
      <c r="AB478">
        <f t="shared" ca="1" si="100"/>
        <v>11</v>
      </c>
      <c r="AC478" s="2">
        <v>11</v>
      </c>
      <c r="AD478" s="7">
        <f>VLOOKUP(P478,Weights!$A:$B,2,0)*AC478</f>
        <v>11</v>
      </c>
      <c r="AE478">
        <f t="shared" ca="1" si="101"/>
        <v>121</v>
      </c>
      <c r="AF478" t="str">
        <f t="shared" si="102"/>
        <v>UMass Lowell</v>
      </c>
      <c r="AG478" t="str">
        <f t="shared" ca="1" si="103"/>
        <v>Sacred Heart</v>
      </c>
    </row>
    <row r="479" spans="15:33" x14ac:dyDescent="0.25">
      <c r="O479" t="s">
        <v>3291</v>
      </c>
      <c r="P479" s="6">
        <v>41963</v>
      </c>
      <c r="Q479" t="s">
        <v>3073</v>
      </c>
      <c r="R479" t="s">
        <v>3189</v>
      </c>
      <c r="S479" t="s">
        <v>3721</v>
      </c>
      <c r="T479">
        <v>78</v>
      </c>
      <c r="U479">
        <v>62</v>
      </c>
      <c r="W479" t="s">
        <v>189</v>
      </c>
      <c r="X479">
        <v>1</v>
      </c>
      <c r="Y479">
        <f t="shared" si="97"/>
        <v>16</v>
      </c>
      <c r="Z479">
        <f t="shared" ca="1" si="98"/>
        <v>15.125</v>
      </c>
      <c r="AA479">
        <f t="shared" ca="1" si="99"/>
        <v>0.875</v>
      </c>
      <c r="AB479">
        <f t="shared" ca="1" si="100"/>
        <v>-0.875</v>
      </c>
      <c r="AC479" s="2">
        <v>0.875</v>
      </c>
      <c r="AD479" s="7">
        <f>VLOOKUP(P479,Weights!$A:$B,2,0)*AC479</f>
        <v>0.875</v>
      </c>
      <c r="AE479">
        <f t="shared" ca="1" si="101"/>
        <v>0.765625</v>
      </c>
      <c r="AF479" t="str">
        <f t="shared" si="102"/>
        <v>Saint Mary's</v>
      </c>
      <c r="AG479" t="str">
        <f t="shared" ca="1" si="103"/>
        <v>Saint Mary's</v>
      </c>
    </row>
    <row r="480" spans="15:33" x14ac:dyDescent="0.25">
      <c r="O480" t="s">
        <v>3381</v>
      </c>
      <c r="P480" s="6">
        <v>41963</v>
      </c>
      <c r="Q480" t="s">
        <v>3073</v>
      </c>
      <c r="R480" t="s">
        <v>3082</v>
      </c>
      <c r="S480" t="s">
        <v>3720</v>
      </c>
      <c r="T480">
        <v>61</v>
      </c>
      <c r="U480">
        <v>59</v>
      </c>
      <c r="W480" t="s">
        <v>1894</v>
      </c>
      <c r="X480">
        <v>1</v>
      </c>
      <c r="Y480">
        <f t="shared" si="97"/>
        <v>-2</v>
      </c>
      <c r="Z480">
        <f t="shared" ca="1" si="98"/>
        <v>12.375000499999999</v>
      </c>
      <c r="AA480">
        <f t="shared" ca="1" si="99"/>
        <v>-14.375000499999999</v>
      </c>
      <c r="AB480">
        <f t="shared" ca="1" si="100"/>
        <v>14.375000499999999</v>
      </c>
      <c r="AC480" s="2">
        <v>14.375</v>
      </c>
      <c r="AD480" s="7">
        <f>VLOOKUP(P480,Weights!$A:$B,2,0)*AC480</f>
        <v>14.375</v>
      </c>
      <c r="AE480">
        <f t="shared" ca="1" si="101"/>
        <v>206.64063937500021</v>
      </c>
      <c r="AF480" t="str">
        <f t="shared" si="102"/>
        <v>Niagara</v>
      </c>
      <c r="AG480" t="str">
        <f t="shared" ca="1" si="103"/>
        <v>Saint Peter's</v>
      </c>
    </row>
    <row r="481" spans="15:33" x14ac:dyDescent="0.25">
      <c r="O481" t="s">
        <v>3343</v>
      </c>
      <c r="P481" s="6">
        <v>41963</v>
      </c>
      <c r="Q481" t="s">
        <v>3073</v>
      </c>
      <c r="R481" t="s">
        <v>3342</v>
      </c>
      <c r="S481" t="s">
        <v>3721</v>
      </c>
      <c r="T481">
        <v>51</v>
      </c>
      <c r="U481">
        <v>27</v>
      </c>
      <c r="W481" t="s">
        <v>189</v>
      </c>
      <c r="X481">
        <v>1</v>
      </c>
      <c r="Y481">
        <f t="shared" si="97"/>
        <v>24</v>
      </c>
      <c r="Z481">
        <f t="shared" ca="1" si="98"/>
        <v>20.249999500000001</v>
      </c>
      <c r="AA481">
        <f t="shared" ca="1" si="99"/>
        <v>3.7500004999999987</v>
      </c>
      <c r="AB481">
        <f t="shared" ca="1" si="100"/>
        <v>-3.7500004999999987</v>
      </c>
      <c r="AC481" s="2">
        <v>3.75</v>
      </c>
      <c r="AD481" s="7">
        <f>VLOOKUP(P481,Weights!$A:$B,2,0)*AC481</f>
        <v>3.75</v>
      </c>
      <c r="AE481">
        <f t="shared" ca="1" si="101"/>
        <v>14.062503750000241</v>
      </c>
      <c r="AF481" t="str">
        <f t="shared" si="102"/>
        <v>San Diego St</v>
      </c>
      <c r="AG481" t="str">
        <f t="shared" ca="1" si="103"/>
        <v>San Diego St</v>
      </c>
    </row>
    <row r="482" spans="15:33" x14ac:dyDescent="0.25">
      <c r="O482" t="s">
        <v>3321</v>
      </c>
      <c r="P482" s="6">
        <v>41963</v>
      </c>
      <c r="Q482" t="s">
        <v>3073</v>
      </c>
      <c r="R482" t="s">
        <v>3304</v>
      </c>
      <c r="S482" t="s">
        <v>3721</v>
      </c>
      <c r="T482">
        <v>59</v>
      </c>
      <c r="U482">
        <v>58</v>
      </c>
      <c r="W482" t="s">
        <v>8</v>
      </c>
      <c r="X482">
        <v>1</v>
      </c>
      <c r="Y482">
        <f t="shared" si="97"/>
        <v>1</v>
      </c>
      <c r="Z482">
        <f t="shared" ca="1" si="98"/>
        <v>-5.7500004999999996</v>
      </c>
      <c r="AA482">
        <f t="shared" ca="1" si="99"/>
        <v>6.7500004999999996</v>
      </c>
      <c r="AB482">
        <f t="shared" ca="1" si="100"/>
        <v>-6.7500004999999996</v>
      </c>
      <c r="AC482" s="2">
        <v>6.75</v>
      </c>
      <c r="AD482" s="7">
        <f>VLOOKUP(P482,Weights!$A:$B,2,0)*AC482</f>
        <v>6.75</v>
      </c>
      <c r="AE482">
        <f t="shared" ca="1" si="101"/>
        <v>45.562506750000246</v>
      </c>
      <c r="AF482" t="str">
        <f t="shared" si="102"/>
        <v>Savannah St</v>
      </c>
      <c r="AG482" t="str">
        <f t="shared" ca="1" si="103"/>
        <v>Winthrop</v>
      </c>
    </row>
    <row r="483" spans="15:33" x14ac:dyDescent="0.25">
      <c r="O483" t="s">
        <v>3212</v>
      </c>
      <c r="P483" s="6">
        <v>41963</v>
      </c>
      <c r="Q483" t="s">
        <v>3073</v>
      </c>
      <c r="R483" t="s">
        <v>3718</v>
      </c>
      <c r="S483" t="s">
        <v>3721</v>
      </c>
      <c r="T483">
        <v>107</v>
      </c>
      <c r="U483">
        <v>41</v>
      </c>
      <c r="W483" t="s">
        <v>189</v>
      </c>
      <c r="X483">
        <v>1</v>
      </c>
      <c r="Y483">
        <f t="shared" si="97"/>
        <v>66</v>
      </c>
      <c r="Z483">
        <f t="shared" ca="1" si="98"/>
        <v>36.750000499999999</v>
      </c>
      <c r="AA483">
        <f t="shared" ca="1" si="99"/>
        <v>29.249999500000001</v>
      </c>
      <c r="AB483">
        <f t="shared" ca="1" si="100"/>
        <v>-29.249999500000001</v>
      </c>
      <c r="AC483" s="2">
        <v>29.25</v>
      </c>
      <c r="AD483" s="7">
        <f>VLOOKUP(P483,Weights!$A:$B,2,0)*AC483</f>
        <v>29.25</v>
      </c>
      <c r="AE483">
        <f t="shared" ca="1" si="101"/>
        <v>855.56247075000033</v>
      </c>
      <c r="AF483" t="str">
        <f t="shared" si="102"/>
        <v>South Carolina Upstate</v>
      </c>
      <c r="AG483" t="str">
        <f t="shared" ca="1" si="103"/>
        <v>South Carolina Upstate</v>
      </c>
    </row>
    <row r="484" spans="15:33" x14ac:dyDescent="0.25">
      <c r="O484" t="s">
        <v>3078</v>
      </c>
      <c r="P484" s="6">
        <v>41963</v>
      </c>
      <c r="Q484" t="s">
        <v>3073</v>
      </c>
      <c r="R484" t="s">
        <v>3718</v>
      </c>
      <c r="S484" t="s">
        <v>3721</v>
      </c>
      <c r="T484">
        <v>102</v>
      </c>
      <c r="U484">
        <v>69</v>
      </c>
      <c r="W484" t="s">
        <v>8</v>
      </c>
      <c r="X484">
        <v>1</v>
      </c>
      <c r="Y484">
        <f t="shared" si="97"/>
        <v>33</v>
      </c>
      <c r="Z484">
        <f t="shared" ca="1" si="98"/>
        <v>28.875000500000002</v>
      </c>
      <c r="AA484">
        <f t="shared" ca="1" si="99"/>
        <v>4.1249994999999977</v>
      </c>
      <c r="AB484">
        <f t="shared" ca="1" si="100"/>
        <v>-4.1249994999999977</v>
      </c>
      <c r="AC484" s="2">
        <v>4.125</v>
      </c>
      <c r="AD484" s="7">
        <f>VLOOKUP(P484,Weights!$A:$B,2,0)*AC484</f>
        <v>4.125</v>
      </c>
      <c r="AE484">
        <f t="shared" ca="1" si="101"/>
        <v>17.015620875000231</v>
      </c>
      <c r="AF484" t="str">
        <f t="shared" si="102"/>
        <v>St. Francis (PA)</v>
      </c>
      <c r="AG484" t="str">
        <f t="shared" ca="1" si="103"/>
        <v>St. Francis (PA)</v>
      </c>
    </row>
    <row r="485" spans="15:33" x14ac:dyDescent="0.25">
      <c r="O485" t="s">
        <v>3213</v>
      </c>
      <c r="P485" s="6">
        <v>41963</v>
      </c>
      <c r="Q485" t="s">
        <v>3073</v>
      </c>
      <c r="R485" t="s">
        <v>3718</v>
      </c>
      <c r="S485" t="s">
        <v>3721</v>
      </c>
      <c r="T485">
        <v>96</v>
      </c>
      <c r="U485">
        <v>85</v>
      </c>
      <c r="W485" t="s">
        <v>9</v>
      </c>
      <c r="X485">
        <v>1</v>
      </c>
      <c r="Y485">
        <f t="shared" si="97"/>
        <v>11</v>
      </c>
      <c r="Z485">
        <f t="shared" ca="1" si="98"/>
        <v>15.875000000000002</v>
      </c>
      <c r="AA485">
        <f t="shared" ca="1" si="99"/>
        <v>-4.8750000000000018</v>
      </c>
      <c r="AB485">
        <f t="shared" ca="1" si="100"/>
        <v>4.8750000000000018</v>
      </c>
      <c r="AC485" s="2">
        <v>4.875</v>
      </c>
      <c r="AD485" s="7">
        <f>VLOOKUP(P485,Weights!$A:$B,2,0)*AC485</f>
        <v>4.875</v>
      </c>
      <c r="AE485">
        <f t="shared" ca="1" si="101"/>
        <v>23.765625000000018</v>
      </c>
      <c r="AF485" t="str">
        <f t="shared" si="102"/>
        <v>Stetson</v>
      </c>
      <c r="AG485" t="str">
        <f t="shared" ca="1" si="103"/>
        <v>Stetson</v>
      </c>
    </row>
    <row r="486" spans="15:33" x14ac:dyDescent="0.25">
      <c r="O486" t="s">
        <v>3195</v>
      </c>
      <c r="P486" s="6">
        <v>41963</v>
      </c>
      <c r="Q486" t="s">
        <v>3074</v>
      </c>
      <c r="R486" t="s">
        <v>3222</v>
      </c>
      <c r="S486" t="s">
        <v>3720</v>
      </c>
      <c r="T486">
        <v>73</v>
      </c>
      <c r="U486">
        <v>59</v>
      </c>
      <c r="W486" t="s">
        <v>51</v>
      </c>
      <c r="X486">
        <v>1</v>
      </c>
      <c r="Y486">
        <f t="shared" si="97"/>
        <v>-14</v>
      </c>
      <c r="Z486">
        <f t="shared" ca="1" si="98"/>
        <v>2.9999999999999991</v>
      </c>
      <c r="AA486">
        <f t="shared" ca="1" si="99"/>
        <v>-17</v>
      </c>
      <c r="AB486">
        <f t="shared" ca="1" si="100"/>
        <v>17</v>
      </c>
      <c r="AC486" s="2">
        <v>17</v>
      </c>
      <c r="AD486" s="7">
        <f>VLOOKUP(P486,Weights!$A:$B,2,0)*AC486</f>
        <v>17</v>
      </c>
      <c r="AE486">
        <f t="shared" ca="1" si="101"/>
        <v>289</v>
      </c>
      <c r="AF486" t="str">
        <f t="shared" si="102"/>
        <v>California</v>
      </c>
      <c r="AG486" t="str">
        <f t="shared" ca="1" si="103"/>
        <v>Syracuse</v>
      </c>
    </row>
    <row r="487" spans="15:33" x14ac:dyDescent="0.25">
      <c r="O487" t="s">
        <v>3244</v>
      </c>
      <c r="P487" s="6">
        <v>41963</v>
      </c>
      <c r="Q487" t="s">
        <v>3073</v>
      </c>
      <c r="R487" t="s">
        <v>3405</v>
      </c>
      <c r="S487" t="s">
        <v>3721</v>
      </c>
      <c r="T487">
        <v>86</v>
      </c>
      <c r="U487">
        <v>71</v>
      </c>
      <c r="W487" t="s">
        <v>189</v>
      </c>
      <c r="X487">
        <v>1</v>
      </c>
      <c r="Y487">
        <f t="shared" si="97"/>
        <v>15</v>
      </c>
      <c r="Z487">
        <f t="shared" ca="1" si="98"/>
        <v>21.999999500000001</v>
      </c>
      <c r="AA487">
        <f t="shared" ca="1" si="99"/>
        <v>-6.9999995000000013</v>
      </c>
      <c r="AB487">
        <f t="shared" ca="1" si="100"/>
        <v>6.9999995000000013</v>
      </c>
      <c r="AC487" s="2">
        <v>7</v>
      </c>
      <c r="AD487" s="7">
        <f>VLOOKUP(P487,Weights!$A:$B,2,0)*AC487</f>
        <v>7</v>
      </c>
      <c r="AE487">
        <f t="shared" ca="1" si="101"/>
        <v>48.999993000000266</v>
      </c>
      <c r="AF487" t="str">
        <f t="shared" si="102"/>
        <v>TCU</v>
      </c>
      <c r="AG487" t="str">
        <f t="shared" ca="1" si="103"/>
        <v>TCU</v>
      </c>
    </row>
    <row r="488" spans="15:33" x14ac:dyDescent="0.25">
      <c r="O488" t="s">
        <v>3251</v>
      </c>
      <c r="P488" s="6">
        <v>41963</v>
      </c>
      <c r="Q488" t="s">
        <v>3073</v>
      </c>
      <c r="R488" t="s">
        <v>3409</v>
      </c>
      <c r="S488" t="s">
        <v>3721</v>
      </c>
      <c r="T488">
        <v>70</v>
      </c>
      <c r="U488">
        <v>58</v>
      </c>
      <c r="W488" t="s">
        <v>7</v>
      </c>
      <c r="X488">
        <v>1</v>
      </c>
      <c r="Y488">
        <f t="shared" si="97"/>
        <v>12</v>
      </c>
      <c r="Z488">
        <f t="shared" ca="1" si="98"/>
        <v>12</v>
      </c>
      <c r="AA488">
        <f t="shared" ca="1" si="99"/>
        <v>0</v>
      </c>
      <c r="AB488">
        <f t="shared" ca="1" si="100"/>
        <v>0</v>
      </c>
      <c r="AC488" s="2">
        <v>0</v>
      </c>
      <c r="AD488" s="7">
        <f>VLOOKUP(P488,Weights!$A:$B,2,0)*AC488</f>
        <v>0</v>
      </c>
      <c r="AE488">
        <f t="shared" ca="1" si="101"/>
        <v>0</v>
      </c>
      <c r="AF488" t="str">
        <f t="shared" si="102"/>
        <v>Tennessee</v>
      </c>
      <c r="AG488" t="str">
        <f t="shared" ca="1" si="103"/>
        <v>Tennessee</v>
      </c>
    </row>
    <row r="489" spans="15:33" x14ac:dyDescent="0.25">
      <c r="O489" t="s">
        <v>3228</v>
      </c>
      <c r="P489" s="6">
        <v>41963</v>
      </c>
      <c r="Q489" t="s">
        <v>3073</v>
      </c>
      <c r="R489" t="s">
        <v>3718</v>
      </c>
      <c r="S489" t="s">
        <v>3721</v>
      </c>
      <c r="T489">
        <v>75</v>
      </c>
      <c r="U489">
        <v>60</v>
      </c>
      <c r="W489" t="s">
        <v>51</v>
      </c>
      <c r="X489">
        <v>1</v>
      </c>
      <c r="Y489">
        <f t="shared" si="97"/>
        <v>15</v>
      </c>
      <c r="Z489">
        <f t="shared" ca="1" si="98"/>
        <v>19.75</v>
      </c>
      <c r="AA489">
        <f t="shared" ca="1" si="99"/>
        <v>-4.75</v>
      </c>
      <c r="AB489">
        <f t="shared" ca="1" si="100"/>
        <v>4.75</v>
      </c>
      <c r="AC489" s="2">
        <v>4.75</v>
      </c>
      <c r="AD489" s="7">
        <f>VLOOKUP(P489,Weights!$A:$B,2,0)*AC489</f>
        <v>4.75</v>
      </c>
      <c r="AE489">
        <f t="shared" ca="1" si="101"/>
        <v>22.5625</v>
      </c>
      <c r="AF489" t="str">
        <f t="shared" si="102"/>
        <v>Tennessee St</v>
      </c>
      <c r="AG489" t="str">
        <f t="shared" ca="1" si="103"/>
        <v>Tennessee St</v>
      </c>
    </row>
    <row r="490" spans="15:33" x14ac:dyDescent="0.25">
      <c r="O490" t="s">
        <v>3318</v>
      </c>
      <c r="P490" s="6">
        <v>41963</v>
      </c>
      <c r="Q490" t="s">
        <v>3073</v>
      </c>
      <c r="R490" t="s">
        <v>3718</v>
      </c>
      <c r="S490" t="s">
        <v>3721</v>
      </c>
      <c r="T490">
        <v>115</v>
      </c>
      <c r="U490">
        <v>29</v>
      </c>
      <c r="W490" t="s">
        <v>51</v>
      </c>
      <c r="X490">
        <v>1</v>
      </c>
      <c r="Y490">
        <f t="shared" si="97"/>
        <v>86</v>
      </c>
      <c r="Z490">
        <f t="shared" ca="1" si="98"/>
        <v>30.125000500000002</v>
      </c>
      <c r="AA490">
        <f t="shared" ca="1" si="99"/>
        <v>55.874999500000001</v>
      </c>
      <c r="AB490">
        <f t="shared" ca="1" si="100"/>
        <v>-55.874999500000001</v>
      </c>
      <c r="AC490" s="2">
        <v>55.875</v>
      </c>
      <c r="AD490" s="7">
        <f>VLOOKUP(P490,Weights!$A:$B,2,0)*AC490</f>
        <v>55.875</v>
      </c>
      <c r="AE490">
        <f t="shared" ca="1" si="101"/>
        <v>3122.0155691250002</v>
      </c>
      <c r="AF490" t="str">
        <f t="shared" si="102"/>
        <v>Tenn-Martin</v>
      </c>
      <c r="AG490" t="str">
        <f t="shared" ca="1" si="103"/>
        <v>Tenn-Martin</v>
      </c>
    </row>
    <row r="491" spans="15:33" x14ac:dyDescent="0.25">
      <c r="O491" t="s">
        <v>3248</v>
      </c>
      <c r="P491" s="6">
        <v>41963</v>
      </c>
      <c r="Q491" t="s">
        <v>3074</v>
      </c>
      <c r="R491" t="s">
        <v>3127</v>
      </c>
      <c r="S491" t="s">
        <v>3721</v>
      </c>
      <c r="T491">
        <v>71</v>
      </c>
      <c r="U491">
        <v>57</v>
      </c>
      <c r="W491" t="s">
        <v>189</v>
      </c>
      <c r="X491">
        <v>1</v>
      </c>
      <c r="Y491">
        <f t="shared" si="97"/>
        <v>14</v>
      </c>
      <c r="Z491">
        <f t="shared" ca="1" si="98"/>
        <v>1.8749999999999982</v>
      </c>
      <c r="AA491">
        <f t="shared" ca="1" si="99"/>
        <v>12.125000000000002</v>
      </c>
      <c r="AB491">
        <f t="shared" ca="1" si="100"/>
        <v>-12.125000000000002</v>
      </c>
      <c r="AC491" s="2">
        <v>12.125</v>
      </c>
      <c r="AD491" s="7">
        <f>VLOOKUP(P491,Weights!$A:$B,2,0)*AC491</f>
        <v>12.125</v>
      </c>
      <c r="AE491">
        <f t="shared" ca="1" si="101"/>
        <v>147.01562500000006</v>
      </c>
      <c r="AF491" t="str">
        <f t="shared" si="102"/>
        <v>Texas</v>
      </c>
      <c r="AG491" t="str">
        <f t="shared" ca="1" si="103"/>
        <v>Texas</v>
      </c>
    </row>
    <row r="492" spans="15:33" x14ac:dyDescent="0.25">
      <c r="O492" t="s">
        <v>3142</v>
      </c>
      <c r="P492" s="6">
        <v>41963</v>
      </c>
      <c r="Q492" t="s">
        <v>3073</v>
      </c>
      <c r="R492" t="s">
        <v>3394</v>
      </c>
      <c r="S492" t="s">
        <v>3721</v>
      </c>
      <c r="T492">
        <v>100</v>
      </c>
      <c r="U492">
        <v>61</v>
      </c>
      <c r="W492" t="s">
        <v>7</v>
      </c>
      <c r="X492">
        <v>1</v>
      </c>
      <c r="Y492">
        <f t="shared" si="97"/>
        <v>39</v>
      </c>
      <c r="Z492">
        <f t="shared" ca="1" si="98"/>
        <v>17.750000500000002</v>
      </c>
      <c r="AA492">
        <f t="shared" ca="1" si="99"/>
        <v>21.249999499999998</v>
      </c>
      <c r="AB492">
        <f t="shared" ca="1" si="100"/>
        <v>-21.249999499999998</v>
      </c>
      <c r="AC492" s="2">
        <v>21.25</v>
      </c>
      <c r="AD492" s="7">
        <f>VLOOKUP(P492,Weights!$A:$B,2,0)*AC492</f>
        <v>21.25</v>
      </c>
      <c r="AE492">
        <f t="shared" ca="1" si="101"/>
        <v>451.56247875000014</v>
      </c>
      <c r="AF492" t="str">
        <f t="shared" si="102"/>
        <v>Tulane</v>
      </c>
      <c r="AG492" t="str">
        <f t="shared" ca="1" si="103"/>
        <v>Tulane</v>
      </c>
    </row>
    <row r="493" spans="15:33" x14ac:dyDescent="0.25">
      <c r="O493" t="s">
        <v>3154</v>
      </c>
      <c r="P493" s="6">
        <v>41963</v>
      </c>
      <c r="Q493" t="s">
        <v>3073</v>
      </c>
      <c r="R493" t="s">
        <v>3145</v>
      </c>
      <c r="S493" t="s">
        <v>3720</v>
      </c>
      <c r="T493">
        <v>73</v>
      </c>
      <c r="U493">
        <v>71</v>
      </c>
      <c r="V493" t="s">
        <v>3722</v>
      </c>
      <c r="W493" t="s">
        <v>8</v>
      </c>
      <c r="X493">
        <v>1</v>
      </c>
      <c r="Y493">
        <f t="shared" si="97"/>
        <v>-2</v>
      </c>
      <c r="Z493">
        <f t="shared" ca="1" si="98"/>
        <v>10.37499998</v>
      </c>
      <c r="AA493">
        <f t="shared" ca="1" si="99"/>
        <v>-12.37499998</v>
      </c>
      <c r="AB493">
        <f t="shared" ca="1" si="100"/>
        <v>12.37499998</v>
      </c>
      <c r="AC493" s="2">
        <v>12.375</v>
      </c>
      <c r="AD493" s="7">
        <f>VLOOKUP(P493,Weights!$A:$B,2,0)*AC493</f>
        <v>12.375</v>
      </c>
      <c r="AE493">
        <f t="shared" ca="1" si="101"/>
        <v>153.14062450500001</v>
      </c>
      <c r="AF493" t="str">
        <f t="shared" si="102"/>
        <v>South Florida</v>
      </c>
      <c r="AG493" t="str">
        <f t="shared" ca="1" si="103"/>
        <v>UAB</v>
      </c>
    </row>
    <row r="494" spans="15:33" x14ac:dyDescent="0.25">
      <c r="O494" t="s">
        <v>3138</v>
      </c>
      <c r="P494" s="6">
        <v>41963</v>
      </c>
      <c r="Q494" t="s">
        <v>3073</v>
      </c>
      <c r="R494" t="s">
        <v>3718</v>
      </c>
      <c r="S494" t="s">
        <v>3721</v>
      </c>
      <c r="T494">
        <v>76</v>
      </c>
      <c r="U494">
        <v>59</v>
      </c>
      <c r="W494" t="s">
        <v>188</v>
      </c>
      <c r="X494">
        <v>1</v>
      </c>
      <c r="Y494">
        <f t="shared" si="97"/>
        <v>17</v>
      </c>
      <c r="Z494">
        <f t="shared" ca="1" si="98"/>
        <v>25.000000500000002</v>
      </c>
      <c r="AA494">
        <f t="shared" ca="1" si="99"/>
        <v>-8.0000005000000023</v>
      </c>
      <c r="AB494">
        <f t="shared" ca="1" si="100"/>
        <v>8.0000005000000023</v>
      </c>
      <c r="AC494" s="2">
        <v>8</v>
      </c>
      <c r="AD494" s="7">
        <f>VLOOKUP(P494,Weights!$A:$B,2,0)*AC494</f>
        <v>8</v>
      </c>
      <c r="AE494">
        <f t="shared" ca="1" si="101"/>
        <v>64.000008000000292</v>
      </c>
      <c r="AF494" t="str">
        <f t="shared" si="102"/>
        <v>UCF</v>
      </c>
      <c r="AG494" t="str">
        <f t="shared" ca="1" si="103"/>
        <v>UCF</v>
      </c>
    </row>
    <row r="495" spans="15:33" x14ac:dyDescent="0.25">
      <c r="O495" t="s">
        <v>3282</v>
      </c>
      <c r="P495" s="6">
        <v>41963</v>
      </c>
      <c r="Q495" t="s">
        <v>3073</v>
      </c>
      <c r="R495" t="s">
        <v>3407</v>
      </c>
      <c r="S495" t="s">
        <v>3721</v>
      </c>
      <c r="T495">
        <v>107</v>
      </c>
      <c r="U495">
        <v>74</v>
      </c>
      <c r="W495" t="s">
        <v>189</v>
      </c>
      <c r="X495">
        <v>1</v>
      </c>
      <c r="Y495">
        <f t="shared" si="97"/>
        <v>33</v>
      </c>
      <c r="Z495">
        <f t="shared" ca="1" si="98"/>
        <v>32.375</v>
      </c>
      <c r="AA495">
        <f t="shared" ca="1" si="99"/>
        <v>0.625</v>
      </c>
      <c r="AB495">
        <f t="shared" ca="1" si="100"/>
        <v>-0.625</v>
      </c>
      <c r="AC495" s="2">
        <v>0.625</v>
      </c>
      <c r="AD495" s="7">
        <f>VLOOKUP(P495,Weights!$A:$B,2,0)*AC495</f>
        <v>0.625</v>
      </c>
      <c r="AE495">
        <f t="shared" ca="1" si="101"/>
        <v>0.390625</v>
      </c>
      <c r="AF495" t="str">
        <f t="shared" si="102"/>
        <v>UCLA</v>
      </c>
      <c r="AG495" t="str">
        <f t="shared" ca="1" si="103"/>
        <v>UCLA</v>
      </c>
    </row>
    <row r="496" spans="15:33" x14ac:dyDescent="0.25">
      <c r="O496" t="s">
        <v>3229</v>
      </c>
      <c r="P496" s="6">
        <v>41963</v>
      </c>
      <c r="Q496" t="s">
        <v>3073</v>
      </c>
      <c r="R496" t="s">
        <v>3215</v>
      </c>
      <c r="S496" t="s">
        <v>3721</v>
      </c>
      <c r="T496">
        <v>72</v>
      </c>
      <c r="U496">
        <v>62</v>
      </c>
      <c r="W496" t="s">
        <v>188</v>
      </c>
      <c r="X496">
        <v>1</v>
      </c>
      <c r="Y496">
        <f t="shared" si="97"/>
        <v>10</v>
      </c>
      <c r="Z496">
        <f t="shared" ca="1" si="98"/>
        <v>23.25</v>
      </c>
      <c r="AA496">
        <f t="shared" ca="1" si="99"/>
        <v>-13.25</v>
      </c>
      <c r="AB496">
        <f t="shared" ca="1" si="100"/>
        <v>13.25</v>
      </c>
      <c r="AC496" s="2">
        <v>13.25</v>
      </c>
      <c r="AD496" s="7">
        <f>VLOOKUP(P496,Weights!$A:$B,2,0)*AC496</f>
        <v>13.25</v>
      </c>
      <c r="AE496">
        <f t="shared" ca="1" si="101"/>
        <v>175.5625</v>
      </c>
      <c r="AF496" t="str">
        <f t="shared" si="102"/>
        <v>Vanderbilt</v>
      </c>
      <c r="AG496" t="str">
        <f t="shared" ca="1" si="103"/>
        <v>Vanderbilt</v>
      </c>
    </row>
    <row r="497" spans="15:33" x14ac:dyDescent="0.25">
      <c r="O497" t="s">
        <v>3708</v>
      </c>
      <c r="P497" s="6">
        <v>41963</v>
      </c>
      <c r="Q497" t="s">
        <v>3073</v>
      </c>
      <c r="R497" t="s">
        <v>3079</v>
      </c>
      <c r="S497" t="s">
        <v>3721</v>
      </c>
      <c r="T497">
        <v>72</v>
      </c>
      <c r="U497">
        <v>65</v>
      </c>
      <c r="W497" t="s">
        <v>189</v>
      </c>
      <c r="X497">
        <v>1</v>
      </c>
      <c r="Y497">
        <f t="shared" si="97"/>
        <v>7</v>
      </c>
      <c r="Z497">
        <f t="shared" ca="1" si="98"/>
        <v>27.874999499999998</v>
      </c>
      <c r="AA497">
        <f t="shared" ca="1" si="99"/>
        <v>-20.874999499999998</v>
      </c>
      <c r="AB497">
        <f t="shared" ca="1" si="100"/>
        <v>20.874999499999998</v>
      </c>
      <c r="AC497" s="2">
        <v>20.875</v>
      </c>
      <c r="AD497" s="7">
        <f>VLOOKUP(P497,Weights!$A:$B,2,0)*AC497</f>
        <v>20.875</v>
      </c>
      <c r="AE497">
        <f t="shared" ca="1" si="101"/>
        <v>435.76560412500015</v>
      </c>
      <c r="AF497" t="str">
        <f t="shared" si="102"/>
        <v>Villanova</v>
      </c>
      <c r="AG497" t="str">
        <f t="shared" ca="1" si="103"/>
        <v>Villanova</v>
      </c>
    </row>
    <row r="498" spans="15:33" x14ac:dyDescent="0.25">
      <c r="O498" t="s">
        <v>3180</v>
      </c>
      <c r="P498" s="6">
        <v>41963</v>
      </c>
      <c r="Q498" t="s">
        <v>3073</v>
      </c>
      <c r="R498" t="s">
        <v>3125</v>
      </c>
      <c r="S498" t="s">
        <v>3721</v>
      </c>
      <c r="T498">
        <v>106</v>
      </c>
      <c r="U498">
        <v>66</v>
      </c>
      <c r="W498" t="s">
        <v>189</v>
      </c>
      <c r="X498">
        <v>1</v>
      </c>
      <c r="Y498">
        <f t="shared" si="97"/>
        <v>40</v>
      </c>
      <c r="Z498">
        <f t="shared" ca="1" si="98"/>
        <v>19.499999500000001</v>
      </c>
      <c r="AA498">
        <f t="shared" ca="1" si="99"/>
        <v>20.500000499999999</v>
      </c>
      <c r="AB498">
        <f t="shared" ca="1" si="100"/>
        <v>-20.500000499999999</v>
      </c>
      <c r="AC498" s="2">
        <v>20.5</v>
      </c>
      <c r="AD498" s="7">
        <f>VLOOKUP(P498,Weights!$A:$B,2,0)*AC498</f>
        <v>20.5</v>
      </c>
      <c r="AE498">
        <f t="shared" ca="1" si="101"/>
        <v>420.25002050000018</v>
      </c>
      <c r="AF498" t="str">
        <f t="shared" si="102"/>
        <v>Virginia Commonwealth</v>
      </c>
      <c r="AG498" t="str">
        <f t="shared" ca="1" si="103"/>
        <v>Virginia Commonwealth</v>
      </c>
    </row>
    <row r="499" spans="15:33" x14ac:dyDescent="0.25">
      <c r="O499" t="s">
        <v>3380</v>
      </c>
      <c r="P499" s="6">
        <v>41963</v>
      </c>
      <c r="Q499" t="s">
        <v>3073</v>
      </c>
      <c r="R499" t="s">
        <v>3718</v>
      </c>
      <c r="S499" t="s">
        <v>3721</v>
      </c>
      <c r="T499">
        <v>83</v>
      </c>
      <c r="U499">
        <v>49</v>
      </c>
      <c r="W499" t="s">
        <v>8</v>
      </c>
      <c r="X499">
        <v>1</v>
      </c>
      <c r="Y499">
        <f t="shared" si="97"/>
        <v>34</v>
      </c>
      <c r="Z499">
        <f t="shared" ca="1" si="98"/>
        <v>23.125000499999999</v>
      </c>
      <c r="AA499">
        <f t="shared" ca="1" si="99"/>
        <v>10.874999500000001</v>
      </c>
      <c r="AB499">
        <f t="shared" ca="1" si="100"/>
        <v>-10.874999500000001</v>
      </c>
      <c r="AC499" s="2">
        <v>10.875</v>
      </c>
      <c r="AD499" s="7">
        <f>VLOOKUP(P499,Weights!$A:$B,2,0)*AC499</f>
        <v>10.875</v>
      </c>
      <c r="AE499">
        <f t="shared" ca="1" si="101"/>
        <v>118.26561412500028</v>
      </c>
      <c r="AF499" t="str">
        <f t="shared" si="102"/>
        <v>Wagner</v>
      </c>
      <c r="AG499" t="str">
        <f t="shared" ca="1" si="103"/>
        <v>Wagner</v>
      </c>
    </row>
    <row r="500" spans="15:33" x14ac:dyDescent="0.25">
      <c r="O500" t="s">
        <v>3344</v>
      </c>
      <c r="P500" s="6">
        <v>41963</v>
      </c>
      <c r="Q500" t="s">
        <v>3073</v>
      </c>
      <c r="R500" t="s">
        <v>3718</v>
      </c>
      <c r="S500" t="s">
        <v>3721</v>
      </c>
      <c r="T500">
        <v>100</v>
      </c>
      <c r="U500">
        <v>57</v>
      </c>
      <c r="W500" t="s">
        <v>51</v>
      </c>
      <c r="X500">
        <v>1</v>
      </c>
      <c r="Y500">
        <f t="shared" si="97"/>
        <v>43</v>
      </c>
      <c r="Z500">
        <f t="shared" ca="1" si="98"/>
        <v>36.875000499999999</v>
      </c>
      <c r="AA500">
        <f t="shared" ca="1" si="99"/>
        <v>6.1249995000000013</v>
      </c>
      <c r="AB500">
        <f t="shared" ca="1" si="100"/>
        <v>-6.1249995000000013</v>
      </c>
      <c r="AC500" s="2">
        <v>6.125</v>
      </c>
      <c r="AD500" s="7">
        <f>VLOOKUP(P500,Weights!$A:$B,2,0)*AC500</f>
        <v>6.125</v>
      </c>
      <c r="AE500">
        <f t="shared" ca="1" si="101"/>
        <v>37.515618875000264</v>
      </c>
      <c r="AF500" t="str">
        <f t="shared" si="102"/>
        <v>William &amp; Mary</v>
      </c>
      <c r="AG500" t="str">
        <f t="shared" ca="1" si="103"/>
        <v>William &amp; Mary</v>
      </c>
    </row>
    <row r="501" spans="15:33" x14ac:dyDescent="0.25">
      <c r="O501" t="s">
        <v>3170</v>
      </c>
      <c r="P501" s="6">
        <v>41964</v>
      </c>
      <c r="Q501" t="s">
        <v>3073</v>
      </c>
      <c r="R501" t="s">
        <v>3300</v>
      </c>
      <c r="S501" t="s">
        <v>3721</v>
      </c>
      <c r="T501">
        <v>99</v>
      </c>
      <c r="U501">
        <v>71</v>
      </c>
      <c r="W501" t="s">
        <v>189</v>
      </c>
      <c r="X501">
        <v>1</v>
      </c>
      <c r="Y501">
        <f t="shared" si="97"/>
        <v>28</v>
      </c>
      <c r="Z501">
        <f t="shared" ca="1" si="98"/>
        <v>19.499999500000001</v>
      </c>
      <c r="AA501">
        <f t="shared" ca="1" si="99"/>
        <v>8.5000004999999987</v>
      </c>
      <c r="AB501">
        <f t="shared" ca="1" si="100"/>
        <v>-8.5000004999999987</v>
      </c>
      <c r="AC501" s="2">
        <v>8.5</v>
      </c>
      <c r="AD501" s="7">
        <f>VLOOKUP(P501,Weights!$A:$B,2,0)*AC501</f>
        <v>8.5</v>
      </c>
      <c r="AE501">
        <f t="shared" ca="1" si="101"/>
        <v>72.250008500000234</v>
      </c>
      <c r="AF501" t="str">
        <f t="shared" si="102"/>
        <v>Arkansas</v>
      </c>
      <c r="AG501" t="str">
        <f t="shared" ca="1" si="103"/>
        <v>Arkansas</v>
      </c>
    </row>
    <row r="502" spans="15:33" x14ac:dyDescent="0.25">
      <c r="O502" t="s">
        <v>3260</v>
      </c>
      <c r="P502" s="6">
        <v>41964</v>
      </c>
      <c r="Q502" t="s">
        <v>3073</v>
      </c>
      <c r="R502" t="s">
        <v>3358</v>
      </c>
      <c r="S502" t="s">
        <v>3721</v>
      </c>
      <c r="T502">
        <v>105</v>
      </c>
      <c r="U502">
        <v>80</v>
      </c>
      <c r="W502" t="s">
        <v>51</v>
      </c>
      <c r="X502">
        <v>1</v>
      </c>
      <c r="Y502">
        <f t="shared" si="97"/>
        <v>25</v>
      </c>
      <c r="Z502">
        <f t="shared" ca="1" si="98"/>
        <v>0.87499998000000012</v>
      </c>
      <c r="AA502">
        <f t="shared" ca="1" si="99"/>
        <v>24.125000020000002</v>
      </c>
      <c r="AB502">
        <f t="shared" ca="1" si="100"/>
        <v>-24.125000020000002</v>
      </c>
      <c r="AC502" s="2">
        <v>24.125</v>
      </c>
      <c r="AD502" s="7">
        <f>VLOOKUP(P502,Weights!$A:$B,2,0)*AC502</f>
        <v>24.125</v>
      </c>
      <c r="AE502">
        <f t="shared" ca="1" si="101"/>
        <v>582.01562596500003</v>
      </c>
      <c r="AF502" t="str">
        <f t="shared" si="102"/>
        <v>Auburn</v>
      </c>
      <c r="AG502" t="str">
        <f t="shared" ca="1" si="103"/>
        <v>Auburn</v>
      </c>
    </row>
    <row r="503" spans="15:33" x14ac:dyDescent="0.25">
      <c r="O503" t="s">
        <v>3403</v>
      </c>
      <c r="P503" s="6">
        <v>41964</v>
      </c>
      <c r="Q503" t="s">
        <v>3073</v>
      </c>
      <c r="R503" t="s">
        <v>3413</v>
      </c>
      <c r="S503" t="s">
        <v>3721</v>
      </c>
      <c r="T503">
        <v>60</v>
      </c>
      <c r="U503">
        <v>45</v>
      </c>
      <c r="W503" t="s">
        <v>189</v>
      </c>
      <c r="X503">
        <v>1</v>
      </c>
      <c r="Y503">
        <f t="shared" si="97"/>
        <v>15</v>
      </c>
      <c r="Z503">
        <f t="shared" ca="1" si="98"/>
        <v>28.374999500000001</v>
      </c>
      <c r="AA503">
        <f t="shared" ca="1" si="99"/>
        <v>-13.374999500000001</v>
      </c>
      <c r="AB503">
        <f t="shared" ca="1" si="100"/>
        <v>13.374999500000001</v>
      </c>
      <c r="AC503" s="2">
        <v>13.375</v>
      </c>
      <c r="AD503" s="7">
        <f>VLOOKUP(P503,Weights!$A:$B,2,0)*AC503</f>
        <v>13.375</v>
      </c>
      <c r="AE503">
        <f t="shared" ca="1" si="101"/>
        <v>178.89061162500028</v>
      </c>
      <c r="AF503" t="str">
        <f t="shared" si="102"/>
        <v>Baylor</v>
      </c>
      <c r="AG503" t="str">
        <f t="shared" ca="1" si="103"/>
        <v>Baylor</v>
      </c>
    </row>
    <row r="504" spans="15:33" x14ac:dyDescent="0.25">
      <c r="O504" t="s">
        <v>3095</v>
      </c>
      <c r="P504" s="6">
        <v>41964</v>
      </c>
      <c r="Q504" t="s">
        <v>3074</v>
      </c>
      <c r="R504" t="s">
        <v>3385</v>
      </c>
      <c r="S504" t="s">
        <v>3720</v>
      </c>
      <c r="T504">
        <v>70</v>
      </c>
      <c r="U504">
        <v>66</v>
      </c>
      <c r="W504" t="s">
        <v>9</v>
      </c>
      <c r="X504">
        <v>1</v>
      </c>
      <c r="Y504">
        <f t="shared" si="97"/>
        <v>-4</v>
      </c>
      <c r="Z504">
        <f t="shared" ca="1" si="98"/>
        <v>-13.624999499999998</v>
      </c>
      <c r="AA504">
        <f t="shared" ca="1" si="99"/>
        <v>9.6249994999999977</v>
      </c>
      <c r="AB504">
        <f t="shared" ca="1" si="100"/>
        <v>-9.6249994999999977</v>
      </c>
      <c r="AC504" s="2">
        <v>9.625</v>
      </c>
      <c r="AD504" s="7">
        <f>VLOOKUP(P504,Weights!$A:$B,2,0)*AC504</f>
        <v>9.625</v>
      </c>
      <c r="AE504">
        <f t="shared" ca="1" si="101"/>
        <v>92.640615375000209</v>
      </c>
      <c r="AF504" t="str">
        <f t="shared" si="102"/>
        <v>West Virginia</v>
      </c>
      <c r="AG504" t="str">
        <f t="shared" ca="1" si="103"/>
        <v>West Virginia</v>
      </c>
    </row>
    <row r="505" spans="15:33" x14ac:dyDescent="0.25">
      <c r="O505" t="s">
        <v>3284</v>
      </c>
      <c r="P505" s="6">
        <v>41964</v>
      </c>
      <c r="Q505" t="s">
        <v>3073</v>
      </c>
      <c r="R505" t="s">
        <v>3266</v>
      </c>
      <c r="S505" t="s">
        <v>3070</v>
      </c>
      <c r="W505" t="s">
        <v>3070</v>
      </c>
      <c r="X505">
        <v>0</v>
      </c>
      <c r="Y505">
        <f t="shared" si="97"/>
        <v>0</v>
      </c>
      <c r="Z505">
        <f t="shared" ca="1" si="98"/>
        <v>0</v>
      </c>
      <c r="AA505">
        <f t="shared" ca="1" si="99"/>
        <v>0</v>
      </c>
      <c r="AB505">
        <f t="shared" ca="1" si="100"/>
        <v>0</v>
      </c>
      <c r="AC505" s="2">
        <v>0</v>
      </c>
      <c r="AD505" s="7">
        <f>VLOOKUP(P505,Weights!$A:$B,2,0)*AC505</f>
        <v>0</v>
      </c>
      <c r="AE505">
        <f t="shared" ca="1" si="101"/>
        <v>0</v>
      </c>
      <c r="AF505" t="str">
        <f t="shared" si="102"/>
        <v>Montana St</v>
      </c>
      <c r="AG505" t="str">
        <f t="shared" ca="1" si="103"/>
        <v>Montana St</v>
      </c>
    </row>
    <row r="506" spans="15:33" x14ac:dyDescent="0.25">
      <c r="O506" t="s">
        <v>3333</v>
      </c>
      <c r="P506" s="6">
        <v>41964</v>
      </c>
      <c r="Q506" t="s">
        <v>3073</v>
      </c>
      <c r="R506" t="s">
        <v>3157</v>
      </c>
      <c r="S506" t="s">
        <v>3721</v>
      </c>
      <c r="T506">
        <v>78</v>
      </c>
      <c r="U506">
        <v>60</v>
      </c>
      <c r="W506" t="s">
        <v>51</v>
      </c>
      <c r="X506">
        <v>1</v>
      </c>
      <c r="Y506">
        <f t="shared" si="97"/>
        <v>18</v>
      </c>
      <c r="Z506">
        <f t="shared" ca="1" si="98"/>
        <v>9.2499999800000001</v>
      </c>
      <c r="AA506">
        <f t="shared" ca="1" si="99"/>
        <v>8.7500000199999999</v>
      </c>
      <c r="AB506">
        <f t="shared" ca="1" si="100"/>
        <v>-8.7500000199999999</v>
      </c>
      <c r="AC506" s="2">
        <v>8.75</v>
      </c>
      <c r="AD506" s="7">
        <f>VLOOKUP(P506,Weights!$A:$B,2,0)*AC506</f>
        <v>8.75</v>
      </c>
      <c r="AE506">
        <f t="shared" ca="1" si="101"/>
        <v>76.562500349999993</v>
      </c>
      <c r="AF506" t="str">
        <f t="shared" si="102"/>
        <v>Cal Poly</v>
      </c>
      <c r="AG506" t="str">
        <f t="shared" ca="1" si="103"/>
        <v>Cal Poly</v>
      </c>
    </row>
    <row r="507" spans="15:33" x14ac:dyDescent="0.25">
      <c r="O507" t="s">
        <v>3102</v>
      </c>
      <c r="P507" s="6">
        <v>41964</v>
      </c>
      <c r="Q507" t="s">
        <v>3073</v>
      </c>
      <c r="R507" t="s">
        <v>3088</v>
      </c>
      <c r="S507" t="s">
        <v>3721</v>
      </c>
      <c r="T507">
        <v>76</v>
      </c>
      <c r="U507">
        <v>48</v>
      </c>
      <c r="W507" t="s">
        <v>189</v>
      </c>
      <c r="X507">
        <v>1</v>
      </c>
      <c r="Y507">
        <f t="shared" si="97"/>
        <v>28</v>
      </c>
      <c r="Z507">
        <f t="shared" ca="1" si="98"/>
        <v>28</v>
      </c>
      <c r="AA507">
        <f t="shared" ca="1" si="99"/>
        <v>0</v>
      </c>
      <c r="AB507">
        <f t="shared" ca="1" si="100"/>
        <v>0</v>
      </c>
      <c r="AC507" s="2">
        <v>0</v>
      </c>
      <c r="AD507" s="7">
        <f>VLOOKUP(P507,Weights!$A:$B,2,0)*AC507</f>
        <v>0</v>
      </c>
      <c r="AE507">
        <f t="shared" ca="1" si="101"/>
        <v>0</v>
      </c>
      <c r="AF507" t="str">
        <f t="shared" si="102"/>
        <v>Central Michigan</v>
      </c>
      <c r="AG507" t="str">
        <f t="shared" ca="1" si="103"/>
        <v>Central Michigan</v>
      </c>
    </row>
    <row r="508" spans="15:33" x14ac:dyDescent="0.25">
      <c r="O508" t="s">
        <v>3164</v>
      </c>
      <c r="P508" s="6">
        <v>41964</v>
      </c>
      <c r="Q508" t="s">
        <v>3074</v>
      </c>
      <c r="R508" t="s">
        <v>3100</v>
      </c>
      <c r="S508" t="s">
        <v>3720</v>
      </c>
      <c r="T508">
        <v>59</v>
      </c>
      <c r="U508">
        <v>50</v>
      </c>
      <c r="W508" t="s">
        <v>31</v>
      </c>
      <c r="X508">
        <v>1</v>
      </c>
      <c r="Y508">
        <f t="shared" si="97"/>
        <v>-9</v>
      </c>
      <c r="Z508">
        <f t="shared" ca="1" si="98"/>
        <v>-13.5</v>
      </c>
      <c r="AA508">
        <f t="shared" ca="1" si="99"/>
        <v>4.5</v>
      </c>
      <c r="AB508">
        <f t="shared" ca="1" si="100"/>
        <v>-4.5</v>
      </c>
      <c r="AC508" s="2">
        <v>4.5</v>
      </c>
      <c r="AD508" s="7">
        <f>VLOOKUP(P508,Weights!$A:$B,2,0)*AC508</f>
        <v>4.5</v>
      </c>
      <c r="AE508">
        <f t="shared" ca="1" si="101"/>
        <v>20.25</v>
      </c>
      <c r="AF508" t="str">
        <f t="shared" si="102"/>
        <v>Texas A&amp;M</v>
      </c>
      <c r="AG508" t="str">
        <f t="shared" ca="1" si="103"/>
        <v>Texas A&amp;M</v>
      </c>
    </row>
    <row r="509" spans="15:33" x14ac:dyDescent="0.25">
      <c r="O509" t="s">
        <v>3205</v>
      </c>
      <c r="P509" s="6">
        <v>41964</v>
      </c>
      <c r="Q509" t="s">
        <v>3074</v>
      </c>
      <c r="R509" t="s">
        <v>3199</v>
      </c>
      <c r="S509" t="s">
        <v>3721</v>
      </c>
      <c r="T509">
        <v>65</v>
      </c>
      <c r="U509">
        <v>63</v>
      </c>
      <c r="W509" t="s">
        <v>189</v>
      </c>
      <c r="X509">
        <v>1</v>
      </c>
      <c r="Y509">
        <f t="shared" si="97"/>
        <v>2</v>
      </c>
      <c r="Z509">
        <f t="shared" ca="1" si="98"/>
        <v>-5.5000000199999999</v>
      </c>
      <c r="AA509">
        <f t="shared" ca="1" si="99"/>
        <v>7.5000000199999999</v>
      </c>
      <c r="AB509">
        <f t="shared" ca="1" si="100"/>
        <v>-7.5000000199999999</v>
      </c>
      <c r="AC509" s="2">
        <v>7.5</v>
      </c>
      <c r="AD509" s="7">
        <f>VLOOKUP(P509,Weights!$A:$B,2,0)*AC509</f>
        <v>7.5</v>
      </c>
      <c r="AE509">
        <f t="shared" ca="1" si="101"/>
        <v>56.250000299999996</v>
      </c>
      <c r="AF509" t="str">
        <f t="shared" si="102"/>
        <v>Charlotte</v>
      </c>
      <c r="AG509" t="str">
        <f t="shared" ca="1" si="103"/>
        <v>South Carolina</v>
      </c>
    </row>
    <row r="510" spans="15:33" x14ac:dyDescent="0.25">
      <c r="O510" t="s">
        <v>3197</v>
      </c>
      <c r="P510" s="6">
        <v>41964</v>
      </c>
      <c r="Q510" t="s">
        <v>3074</v>
      </c>
      <c r="R510" t="s">
        <v>3306</v>
      </c>
      <c r="S510" t="s">
        <v>3720</v>
      </c>
      <c r="T510">
        <v>72</v>
      </c>
      <c r="U510">
        <v>70</v>
      </c>
      <c r="W510" t="s">
        <v>8</v>
      </c>
      <c r="X510">
        <v>1</v>
      </c>
      <c r="Y510">
        <f t="shared" si="97"/>
        <v>-2</v>
      </c>
      <c r="Z510">
        <f t="shared" ca="1" si="98"/>
        <v>9</v>
      </c>
      <c r="AA510">
        <f t="shared" ca="1" si="99"/>
        <v>-11</v>
      </c>
      <c r="AB510">
        <f t="shared" ca="1" si="100"/>
        <v>11</v>
      </c>
      <c r="AC510" s="2">
        <v>11</v>
      </c>
      <c r="AD510" s="7">
        <f>VLOOKUP(P510,Weights!$A:$B,2,0)*AC510</f>
        <v>11</v>
      </c>
      <c r="AE510">
        <f t="shared" ca="1" si="101"/>
        <v>121</v>
      </c>
      <c r="AF510" t="str">
        <f t="shared" si="102"/>
        <v>Gardner-Webb</v>
      </c>
      <c r="AG510" t="str">
        <f t="shared" ca="1" si="103"/>
        <v>Clemson</v>
      </c>
    </row>
    <row r="511" spans="15:33" x14ac:dyDescent="0.25">
      <c r="O511" t="s">
        <v>3279</v>
      </c>
      <c r="P511" s="6">
        <v>41964</v>
      </c>
      <c r="Q511" t="s">
        <v>3073</v>
      </c>
      <c r="R511" t="s">
        <v>3363</v>
      </c>
      <c r="S511" t="s">
        <v>3721</v>
      </c>
      <c r="T511">
        <v>80</v>
      </c>
      <c r="U511">
        <v>70</v>
      </c>
      <c r="W511" t="s">
        <v>188</v>
      </c>
      <c r="X511">
        <v>1</v>
      </c>
      <c r="Y511">
        <f t="shared" si="97"/>
        <v>10</v>
      </c>
      <c r="Z511">
        <f t="shared" ca="1" si="98"/>
        <v>4.3749999999999991</v>
      </c>
      <c r="AA511">
        <f t="shared" ca="1" si="99"/>
        <v>5.6250000000000009</v>
      </c>
      <c r="AB511">
        <f t="shared" ca="1" si="100"/>
        <v>-5.6250000000000009</v>
      </c>
      <c r="AC511" s="2">
        <v>5.625</v>
      </c>
      <c r="AD511" s="7">
        <f>VLOOKUP(P511,Weights!$A:$B,2,0)*AC511</f>
        <v>5.625</v>
      </c>
      <c r="AE511">
        <f t="shared" ca="1" si="101"/>
        <v>31.640625000000011</v>
      </c>
      <c r="AF511" t="str">
        <f t="shared" si="102"/>
        <v>Colorado St</v>
      </c>
      <c r="AG511" t="str">
        <f t="shared" ca="1" si="103"/>
        <v>Colorado St</v>
      </c>
    </row>
    <row r="512" spans="15:33" x14ac:dyDescent="0.25">
      <c r="O512" t="s">
        <v>3136</v>
      </c>
      <c r="P512" s="6">
        <v>41964</v>
      </c>
      <c r="Q512" t="s">
        <v>3074</v>
      </c>
      <c r="R512" t="s">
        <v>3176</v>
      </c>
      <c r="S512" t="s">
        <v>3721</v>
      </c>
      <c r="T512">
        <v>75</v>
      </c>
      <c r="U512">
        <v>64</v>
      </c>
      <c r="W512" t="s">
        <v>189</v>
      </c>
      <c r="X512">
        <v>1</v>
      </c>
      <c r="Y512">
        <f t="shared" si="97"/>
        <v>11</v>
      </c>
      <c r="Z512">
        <f t="shared" ca="1" si="98"/>
        <v>-2.8749999999999991</v>
      </c>
      <c r="AA512">
        <f t="shared" ca="1" si="99"/>
        <v>13.875</v>
      </c>
      <c r="AB512">
        <f t="shared" ca="1" si="100"/>
        <v>-13.875</v>
      </c>
      <c r="AC512" s="2">
        <v>13.875</v>
      </c>
      <c r="AD512" s="7">
        <f>VLOOKUP(P512,Weights!$A:$B,2,0)*AC512</f>
        <v>13.875</v>
      </c>
      <c r="AE512">
        <f t="shared" ca="1" si="101"/>
        <v>192.515625</v>
      </c>
      <c r="AF512" t="str">
        <f t="shared" si="102"/>
        <v>Connecticut</v>
      </c>
      <c r="AG512" t="str">
        <f t="shared" ca="1" si="103"/>
        <v>Dayton</v>
      </c>
    </row>
    <row r="513" spans="15:33" x14ac:dyDescent="0.25">
      <c r="O513" t="s">
        <v>3181</v>
      </c>
      <c r="P513" s="6">
        <v>41964</v>
      </c>
      <c r="Q513" t="s">
        <v>3074</v>
      </c>
      <c r="R513" t="s">
        <v>3132</v>
      </c>
      <c r="S513" t="s">
        <v>3720</v>
      </c>
      <c r="T513">
        <v>72</v>
      </c>
      <c r="U513">
        <v>70</v>
      </c>
      <c r="W513" t="s">
        <v>77</v>
      </c>
      <c r="X513">
        <v>1</v>
      </c>
      <c r="Y513">
        <f t="shared" si="97"/>
        <v>-2</v>
      </c>
      <c r="Z513">
        <f t="shared" ca="1" si="98"/>
        <v>-7.5</v>
      </c>
      <c r="AA513">
        <f t="shared" ca="1" si="99"/>
        <v>5.5</v>
      </c>
      <c r="AB513">
        <f t="shared" ca="1" si="100"/>
        <v>-5.5</v>
      </c>
      <c r="AC513" s="2">
        <v>5.5</v>
      </c>
      <c r="AD513" s="7">
        <f>VLOOKUP(P513,Weights!$A:$B,2,0)*AC513</f>
        <v>5.5</v>
      </c>
      <c r="AE513">
        <f t="shared" ca="1" si="101"/>
        <v>30.25</v>
      </c>
      <c r="AF513" t="str">
        <f t="shared" si="102"/>
        <v>USC</v>
      </c>
      <c r="AG513" t="str">
        <f t="shared" ca="1" si="103"/>
        <v>USC</v>
      </c>
    </row>
    <row r="514" spans="15:33" x14ac:dyDescent="0.25">
      <c r="O514" t="s">
        <v>3315</v>
      </c>
      <c r="P514" s="6">
        <v>41964</v>
      </c>
      <c r="Q514" t="s">
        <v>3073</v>
      </c>
      <c r="R514" t="s">
        <v>3226</v>
      </c>
      <c r="S514" t="s">
        <v>3721</v>
      </c>
      <c r="T514">
        <v>71</v>
      </c>
      <c r="U514">
        <v>62</v>
      </c>
      <c r="W514" t="s">
        <v>189</v>
      </c>
      <c r="X514">
        <v>1</v>
      </c>
      <c r="Y514">
        <f t="shared" ref="Y514:Y577" si="104">X514*IF(S514="W",(T514-U514),U514-T514)</f>
        <v>9</v>
      </c>
      <c r="Z514">
        <f t="shared" ref="Z514:Z577" ca="1" si="105">X514*(IF(Q514="A",-HomeEdge,IF(Q514="H",HomeEdge,0))+VLOOKUP(O514,TmList,2,0)-VLOOKUP(R514,TmList,2,0))</f>
        <v>10.749999977</v>
      </c>
      <c r="AA514">
        <f t="shared" ref="AA514:AA577" ca="1" si="106">Y514-Z514</f>
        <v>-1.7499999769999999</v>
      </c>
      <c r="AB514">
        <f t="shared" ref="AB514:AB577" ca="1" si="107">-AA514</f>
        <v>1.7499999769999999</v>
      </c>
      <c r="AC514" s="2">
        <v>1.75</v>
      </c>
      <c r="AD514" s="7">
        <f>VLOOKUP(P514,Weights!$A:$B,2,0)*AC514</f>
        <v>1.75</v>
      </c>
      <c r="AE514">
        <f t="shared" ref="AE514:AE577" ca="1" si="108">AA514^2</f>
        <v>3.0624999195</v>
      </c>
      <c r="AF514" t="str">
        <f t="shared" si="102"/>
        <v>Eastern Michigan</v>
      </c>
      <c r="AG514" t="str">
        <f t="shared" ca="1" si="103"/>
        <v>Eastern Michigan</v>
      </c>
    </row>
    <row r="515" spans="15:33" x14ac:dyDescent="0.25">
      <c r="O515" t="s">
        <v>3382</v>
      </c>
      <c r="P515" s="6">
        <v>41964</v>
      </c>
      <c r="Q515" t="s">
        <v>3073</v>
      </c>
      <c r="R515" t="s">
        <v>3310</v>
      </c>
      <c r="S515" t="s">
        <v>3720</v>
      </c>
      <c r="T515">
        <v>54</v>
      </c>
      <c r="U515">
        <v>36</v>
      </c>
      <c r="W515" t="s">
        <v>8</v>
      </c>
      <c r="X515">
        <v>1</v>
      </c>
      <c r="Y515">
        <f t="shared" si="104"/>
        <v>-18</v>
      </c>
      <c r="Z515">
        <f t="shared" ca="1" si="105"/>
        <v>-9.875</v>
      </c>
      <c r="AA515">
        <f t="shared" ca="1" si="106"/>
        <v>-8.125</v>
      </c>
      <c r="AB515">
        <f t="shared" ca="1" si="107"/>
        <v>8.125</v>
      </c>
      <c r="AC515" s="2">
        <v>8.125</v>
      </c>
      <c r="AD515" s="7">
        <f>VLOOKUP(P515,Weights!$A:$B,2,0)*AC515</f>
        <v>8.125</v>
      </c>
      <c r="AE515">
        <f t="shared" ca="1" si="108"/>
        <v>66.015625</v>
      </c>
      <c r="AF515" t="str">
        <f t="shared" ref="AF515:AF578" si="109">IF(Y515&gt;0,O515,R515)</f>
        <v>Wofford</v>
      </c>
      <c r="AG515" t="str">
        <f t="shared" ref="AG515:AG578" ca="1" si="110">IF(Z515&gt;0,O515,R515)</f>
        <v>Wofford</v>
      </c>
    </row>
    <row r="516" spans="15:33" x14ac:dyDescent="0.25">
      <c r="O516" t="s">
        <v>3144</v>
      </c>
      <c r="P516" s="6">
        <v>41964</v>
      </c>
      <c r="Q516" t="s">
        <v>3073</v>
      </c>
      <c r="R516" t="s">
        <v>3411</v>
      </c>
      <c r="S516" t="s">
        <v>3721</v>
      </c>
      <c r="T516">
        <v>61</v>
      </c>
      <c r="U516">
        <v>56</v>
      </c>
      <c r="V516" t="s">
        <v>3722</v>
      </c>
      <c r="W516" t="s">
        <v>51</v>
      </c>
      <c r="X516">
        <v>1</v>
      </c>
      <c r="Y516">
        <f t="shared" si="104"/>
        <v>5</v>
      </c>
      <c r="Z516">
        <f t="shared" ca="1" si="105"/>
        <v>14.625</v>
      </c>
      <c r="AA516">
        <f t="shared" ca="1" si="106"/>
        <v>-9.625</v>
      </c>
      <c r="AB516">
        <f t="shared" ca="1" si="107"/>
        <v>9.625</v>
      </c>
      <c r="AC516" s="2">
        <v>9.625</v>
      </c>
      <c r="AD516" s="7">
        <f>VLOOKUP(P516,Weights!$A:$B,2,0)*AC516</f>
        <v>9.625</v>
      </c>
      <c r="AE516">
        <f t="shared" ca="1" si="108"/>
        <v>92.640625</v>
      </c>
      <c r="AF516" t="str">
        <f t="shared" si="109"/>
        <v>Florida</v>
      </c>
      <c r="AG516" t="str">
        <f t="shared" ca="1" si="110"/>
        <v>Florida</v>
      </c>
    </row>
    <row r="517" spans="15:33" x14ac:dyDescent="0.25">
      <c r="O517" t="s">
        <v>3225</v>
      </c>
      <c r="P517" s="6">
        <v>41964</v>
      </c>
      <c r="Q517" t="s">
        <v>3073</v>
      </c>
      <c r="R517" t="s">
        <v>3718</v>
      </c>
      <c r="S517" t="s">
        <v>3721</v>
      </c>
      <c r="T517">
        <v>74</v>
      </c>
      <c r="U517">
        <v>48</v>
      </c>
      <c r="W517" t="s">
        <v>189</v>
      </c>
      <c r="X517">
        <v>1</v>
      </c>
      <c r="Y517">
        <f t="shared" si="104"/>
        <v>26</v>
      </c>
      <c r="Z517">
        <f t="shared" ca="1" si="105"/>
        <v>25.000000500000002</v>
      </c>
      <c r="AA517">
        <f t="shared" ca="1" si="106"/>
        <v>0.99999949999999771</v>
      </c>
      <c r="AB517">
        <f t="shared" ca="1" si="107"/>
        <v>-0.99999949999999771</v>
      </c>
      <c r="AC517" s="2">
        <v>1</v>
      </c>
      <c r="AD517" s="7">
        <f>VLOOKUP(P517,Weights!$A:$B,2,0)*AC517</f>
        <v>1</v>
      </c>
      <c r="AE517">
        <f t="shared" ca="1" si="108"/>
        <v>0.99999900000024544</v>
      </c>
      <c r="AF517" t="str">
        <f t="shared" si="109"/>
        <v>Florida International</v>
      </c>
      <c r="AG517" t="str">
        <f t="shared" ca="1" si="110"/>
        <v>Florida International</v>
      </c>
    </row>
    <row r="518" spans="15:33" x14ac:dyDescent="0.25">
      <c r="O518" t="s">
        <v>3167</v>
      </c>
      <c r="P518" s="6">
        <v>41964</v>
      </c>
      <c r="Q518" t="s">
        <v>3074</v>
      </c>
      <c r="R518" t="s">
        <v>3274</v>
      </c>
      <c r="S518" t="s">
        <v>3720</v>
      </c>
      <c r="T518">
        <v>69</v>
      </c>
      <c r="U518">
        <v>58</v>
      </c>
      <c r="W518" t="s">
        <v>31</v>
      </c>
      <c r="X518">
        <v>1</v>
      </c>
      <c r="Y518">
        <f t="shared" si="104"/>
        <v>-11</v>
      </c>
      <c r="Z518">
        <f t="shared" ca="1" si="105"/>
        <v>-1.5</v>
      </c>
      <c r="AA518">
        <f t="shared" ca="1" si="106"/>
        <v>-9.5</v>
      </c>
      <c r="AB518">
        <f t="shared" ca="1" si="107"/>
        <v>9.5</v>
      </c>
      <c r="AC518" s="2">
        <v>9.5</v>
      </c>
      <c r="AD518" s="7">
        <f>VLOOKUP(P518,Weights!$A:$B,2,0)*AC518</f>
        <v>9.5</v>
      </c>
      <c r="AE518">
        <f t="shared" ca="1" si="108"/>
        <v>90.25</v>
      </c>
      <c r="AF518" t="str">
        <f t="shared" si="109"/>
        <v>New Mexico</v>
      </c>
      <c r="AG518" t="str">
        <f t="shared" ca="1" si="110"/>
        <v>New Mexico</v>
      </c>
    </row>
    <row r="519" spans="15:33" x14ac:dyDescent="0.25">
      <c r="O519" t="s">
        <v>3111</v>
      </c>
      <c r="P519" s="6">
        <v>41964</v>
      </c>
      <c r="Q519" t="s">
        <v>3073</v>
      </c>
      <c r="R519" t="s">
        <v>3402</v>
      </c>
      <c r="S519" t="s">
        <v>3721</v>
      </c>
      <c r="T519">
        <v>82</v>
      </c>
      <c r="U519">
        <v>60</v>
      </c>
      <c r="W519" t="s">
        <v>51</v>
      </c>
      <c r="X519">
        <v>1</v>
      </c>
      <c r="Y519">
        <f t="shared" si="104"/>
        <v>22</v>
      </c>
      <c r="Z519">
        <f t="shared" ca="1" si="105"/>
        <v>21.999999500000001</v>
      </c>
      <c r="AA519">
        <f t="shared" ca="1" si="106"/>
        <v>4.9999999873762135E-7</v>
      </c>
      <c r="AB519">
        <f t="shared" ca="1" si="107"/>
        <v>-4.9999999873762135E-7</v>
      </c>
      <c r="AC519" s="2">
        <v>0</v>
      </c>
      <c r="AD519" s="7">
        <f>VLOOKUP(P519,Weights!$A:$B,2,0)*AC519</f>
        <v>0</v>
      </c>
      <c r="AE519">
        <f t="shared" ca="1" si="108"/>
        <v>2.4999999873762136E-13</v>
      </c>
      <c r="AF519" t="str">
        <f t="shared" si="109"/>
        <v>Georgia</v>
      </c>
      <c r="AG519" t="str">
        <f t="shared" ca="1" si="110"/>
        <v>Georgia</v>
      </c>
    </row>
    <row r="520" spans="15:33" x14ac:dyDescent="0.25">
      <c r="O520" t="s">
        <v>3196</v>
      </c>
      <c r="P520" s="6">
        <v>41964</v>
      </c>
      <c r="Q520" t="s">
        <v>3073</v>
      </c>
      <c r="R520" t="s">
        <v>3217</v>
      </c>
      <c r="S520" t="s">
        <v>3721</v>
      </c>
      <c r="T520">
        <v>78</v>
      </c>
      <c r="U520">
        <v>69</v>
      </c>
      <c r="W520" t="s">
        <v>189</v>
      </c>
      <c r="X520">
        <v>1</v>
      </c>
      <c r="Y520">
        <f t="shared" si="104"/>
        <v>9</v>
      </c>
      <c r="Z520">
        <f t="shared" ca="1" si="105"/>
        <v>10</v>
      </c>
      <c r="AA520">
        <f t="shared" ca="1" si="106"/>
        <v>-1</v>
      </c>
      <c r="AB520">
        <f t="shared" ca="1" si="107"/>
        <v>1</v>
      </c>
      <c r="AC520" s="2">
        <v>1</v>
      </c>
      <c r="AD520" s="7">
        <f>VLOOKUP(P520,Weights!$A:$B,2,0)*AC520</f>
        <v>1</v>
      </c>
      <c r="AE520">
        <f t="shared" ca="1" si="108"/>
        <v>1</v>
      </c>
      <c r="AF520" t="str">
        <f t="shared" si="109"/>
        <v>Georgia Tech</v>
      </c>
      <c r="AG520" t="str">
        <f t="shared" ca="1" si="110"/>
        <v>Georgia Tech</v>
      </c>
    </row>
    <row r="521" spans="15:33" x14ac:dyDescent="0.25">
      <c r="O521" t="s">
        <v>3275</v>
      </c>
      <c r="P521" s="6">
        <v>41964</v>
      </c>
      <c r="Q521" t="s">
        <v>3073</v>
      </c>
      <c r="R521" t="s">
        <v>3220</v>
      </c>
      <c r="S521" t="s">
        <v>3721</v>
      </c>
      <c r="T521">
        <v>64</v>
      </c>
      <c r="U521">
        <v>49</v>
      </c>
      <c r="W521" t="s">
        <v>9</v>
      </c>
      <c r="X521">
        <v>1</v>
      </c>
      <c r="Y521">
        <f t="shared" si="104"/>
        <v>15</v>
      </c>
      <c r="Z521">
        <f t="shared" ca="1" si="105"/>
        <v>15.000000500000001</v>
      </c>
      <c r="AA521">
        <f t="shared" ca="1" si="106"/>
        <v>-5.0000000051397819E-7</v>
      </c>
      <c r="AB521">
        <f t="shared" ca="1" si="107"/>
        <v>5.0000000051397819E-7</v>
      </c>
      <c r="AC521" s="2">
        <v>0</v>
      </c>
      <c r="AD521" s="7">
        <f>VLOOKUP(P521,Weights!$A:$B,2,0)*AC521</f>
        <v>0</v>
      </c>
      <c r="AE521">
        <f t="shared" ca="1" si="108"/>
        <v>2.5000000051397819E-13</v>
      </c>
      <c r="AF521" t="str">
        <f t="shared" si="109"/>
        <v>Grand Canyon</v>
      </c>
      <c r="AG521" t="str">
        <f t="shared" ca="1" si="110"/>
        <v>Grand Canyon</v>
      </c>
    </row>
    <row r="522" spans="15:33" x14ac:dyDescent="0.25">
      <c r="O522" t="s">
        <v>3293</v>
      </c>
      <c r="P522" s="6">
        <v>41964</v>
      </c>
      <c r="Q522" t="s">
        <v>3074</v>
      </c>
      <c r="R522" t="s">
        <v>3414</v>
      </c>
      <c r="S522" t="s">
        <v>3721</v>
      </c>
      <c r="T522">
        <v>82</v>
      </c>
      <c r="U522">
        <v>69</v>
      </c>
      <c r="W522" t="s">
        <v>8</v>
      </c>
      <c r="X522">
        <v>1</v>
      </c>
      <c r="Y522">
        <f t="shared" si="104"/>
        <v>13</v>
      </c>
      <c r="Z522">
        <f t="shared" ca="1" si="105"/>
        <v>13.000000500000002</v>
      </c>
      <c r="AA522">
        <f t="shared" ca="1" si="106"/>
        <v>-5.0000000229033503E-7</v>
      </c>
      <c r="AB522">
        <f t="shared" ca="1" si="107"/>
        <v>5.0000000229033503E-7</v>
      </c>
      <c r="AC522" s="2">
        <v>0</v>
      </c>
      <c r="AD522" s="7">
        <f>VLOOKUP(P522,Weights!$A:$B,2,0)*AC522</f>
        <v>0</v>
      </c>
      <c r="AE522">
        <f t="shared" ca="1" si="108"/>
        <v>2.5000000229033503E-13</v>
      </c>
      <c r="AF522" t="str">
        <f t="shared" si="109"/>
        <v>Hampton</v>
      </c>
      <c r="AG522" t="str">
        <f t="shared" ca="1" si="110"/>
        <v>Hampton</v>
      </c>
    </row>
    <row r="523" spans="15:33" x14ac:dyDescent="0.25">
      <c r="O523" t="s">
        <v>3208</v>
      </c>
      <c r="P523" s="6">
        <v>41964</v>
      </c>
      <c r="Q523" t="s">
        <v>3073</v>
      </c>
      <c r="R523" t="s">
        <v>3192</v>
      </c>
      <c r="S523" t="s">
        <v>3721</v>
      </c>
      <c r="T523">
        <v>74</v>
      </c>
      <c r="U523">
        <v>70</v>
      </c>
      <c r="W523" t="s">
        <v>53</v>
      </c>
      <c r="X523">
        <v>1</v>
      </c>
      <c r="Y523">
        <f t="shared" si="104"/>
        <v>4</v>
      </c>
      <c r="Z523">
        <f t="shared" ca="1" si="105"/>
        <v>2.2500000000000009</v>
      </c>
      <c r="AA523">
        <f t="shared" ca="1" si="106"/>
        <v>1.7499999999999991</v>
      </c>
      <c r="AB523">
        <f t="shared" ca="1" si="107"/>
        <v>-1.7499999999999991</v>
      </c>
      <c r="AC523" s="2">
        <v>1.75</v>
      </c>
      <c r="AD523" s="7">
        <f>VLOOKUP(P523,Weights!$A:$B,2,0)*AC523</f>
        <v>1.75</v>
      </c>
      <c r="AE523">
        <f t="shared" ca="1" si="108"/>
        <v>3.0624999999999969</v>
      </c>
      <c r="AF523" t="str">
        <f t="shared" si="109"/>
        <v>Hawaii</v>
      </c>
      <c r="AG523" t="str">
        <f t="shared" ca="1" si="110"/>
        <v>Hawaii</v>
      </c>
    </row>
    <row r="524" spans="15:33" x14ac:dyDescent="0.25">
      <c r="O524" t="s">
        <v>3112</v>
      </c>
      <c r="P524" s="6">
        <v>41964</v>
      </c>
      <c r="Q524" t="s">
        <v>3073</v>
      </c>
      <c r="R524" t="s">
        <v>3085</v>
      </c>
      <c r="S524" t="s">
        <v>3721</v>
      </c>
      <c r="T524">
        <v>66</v>
      </c>
      <c r="U524">
        <v>65</v>
      </c>
      <c r="W524" t="s">
        <v>51</v>
      </c>
      <c r="X524">
        <v>1</v>
      </c>
      <c r="Y524">
        <f t="shared" si="104"/>
        <v>1</v>
      </c>
      <c r="Z524">
        <f t="shared" ca="1" si="105"/>
        <v>3.375</v>
      </c>
      <c r="AA524">
        <f t="shared" ca="1" si="106"/>
        <v>-2.375</v>
      </c>
      <c r="AB524">
        <f t="shared" ca="1" si="107"/>
        <v>2.375</v>
      </c>
      <c r="AC524" s="2">
        <v>2.375</v>
      </c>
      <c r="AD524" s="7">
        <f>VLOOKUP(P524,Weights!$A:$B,2,0)*AC524</f>
        <v>2.375</v>
      </c>
      <c r="AE524">
        <f t="shared" ca="1" si="108"/>
        <v>5.640625</v>
      </c>
      <c r="AF524" t="str">
        <f t="shared" si="109"/>
        <v>Hofstra</v>
      </c>
      <c r="AG524" t="str">
        <f t="shared" ca="1" si="110"/>
        <v>Hofstra</v>
      </c>
    </row>
    <row r="525" spans="15:33" x14ac:dyDescent="0.25">
      <c r="O525" t="s">
        <v>3227</v>
      </c>
      <c r="P525" s="6">
        <v>41964</v>
      </c>
      <c r="Q525" t="s">
        <v>3073</v>
      </c>
      <c r="R525" t="s">
        <v>3233</v>
      </c>
      <c r="S525" t="s">
        <v>3721</v>
      </c>
      <c r="T525">
        <v>107</v>
      </c>
      <c r="U525">
        <v>66</v>
      </c>
      <c r="W525" t="s">
        <v>189</v>
      </c>
      <c r="X525">
        <v>1</v>
      </c>
      <c r="Y525">
        <f t="shared" si="104"/>
        <v>41</v>
      </c>
      <c r="Z525">
        <f t="shared" ca="1" si="105"/>
        <v>25.375000499999999</v>
      </c>
      <c r="AA525">
        <f t="shared" ca="1" si="106"/>
        <v>15.624999500000001</v>
      </c>
      <c r="AB525">
        <f t="shared" ca="1" si="107"/>
        <v>-15.624999500000001</v>
      </c>
      <c r="AC525" s="2">
        <v>15.625</v>
      </c>
      <c r="AD525" s="7">
        <f>VLOOKUP(P525,Weights!$A:$B,2,0)*AC525</f>
        <v>15.625</v>
      </c>
      <c r="AE525">
        <f t="shared" ca="1" si="108"/>
        <v>244.14060937500028</v>
      </c>
      <c r="AF525" t="str">
        <f t="shared" si="109"/>
        <v>Illinois</v>
      </c>
      <c r="AG525" t="str">
        <f t="shared" ca="1" si="110"/>
        <v>Illinois</v>
      </c>
    </row>
    <row r="526" spans="15:33" x14ac:dyDescent="0.25">
      <c r="O526" t="s">
        <v>3375</v>
      </c>
      <c r="P526" s="6">
        <v>41964</v>
      </c>
      <c r="Q526" t="s">
        <v>3073</v>
      </c>
      <c r="R526" t="s">
        <v>3396</v>
      </c>
      <c r="S526" t="s">
        <v>3721</v>
      </c>
      <c r="T526">
        <v>74</v>
      </c>
      <c r="U526">
        <v>51</v>
      </c>
      <c r="W526" t="s">
        <v>189</v>
      </c>
      <c r="X526">
        <v>1</v>
      </c>
      <c r="Y526">
        <f t="shared" si="104"/>
        <v>23</v>
      </c>
      <c r="Z526">
        <f t="shared" ca="1" si="105"/>
        <v>8.5</v>
      </c>
      <c r="AA526">
        <f t="shared" ca="1" si="106"/>
        <v>14.5</v>
      </c>
      <c r="AB526">
        <f t="shared" ca="1" si="107"/>
        <v>-14.5</v>
      </c>
      <c r="AC526" s="2">
        <v>14.5</v>
      </c>
      <c r="AD526" s="7">
        <f>VLOOKUP(P526,Weights!$A:$B,2,0)*AC526</f>
        <v>14.5</v>
      </c>
      <c r="AE526">
        <f t="shared" ca="1" si="108"/>
        <v>210.25</v>
      </c>
      <c r="AF526" t="str">
        <f t="shared" si="109"/>
        <v>Kent State</v>
      </c>
      <c r="AG526" t="str">
        <f t="shared" ca="1" si="110"/>
        <v>Kent State</v>
      </c>
    </row>
    <row r="527" spans="15:33" x14ac:dyDescent="0.25">
      <c r="O527" t="s">
        <v>3713</v>
      </c>
      <c r="P527" s="6">
        <v>41964</v>
      </c>
      <c r="Q527" t="s">
        <v>3073</v>
      </c>
      <c r="R527" t="s">
        <v>3094</v>
      </c>
      <c r="S527" t="s">
        <v>3721</v>
      </c>
      <c r="T527">
        <v>89</v>
      </c>
      <c r="U527">
        <v>65</v>
      </c>
      <c r="W527" t="s">
        <v>190</v>
      </c>
      <c r="X527">
        <v>1</v>
      </c>
      <c r="Y527">
        <f t="shared" si="104"/>
        <v>24</v>
      </c>
      <c r="Z527">
        <f t="shared" ca="1" si="105"/>
        <v>31.624999499999998</v>
      </c>
      <c r="AA527">
        <f t="shared" ca="1" si="106"/>
        <v>-7.6249994999999977</v>
      </c>
      <c r="AB527">
        <f t="shared" ca="1" si="107"/>
        <v>7.6249994999999977</v>
      </c>
      <c r="AC527" s="2">
        <v>7.625</v>
      </c>
      <c r="AD527" s="7">
        <f>VLOOKUP(P527,Weights!$A:$B,2,0)*AC527</f>
        <v>7.625</v>
      </c>
      <c r="AE527">
        <f t="shared" ca="1" si="108"/>
        <v>58.140617375000218</v>
      </c>
      <c r="AF527" t="str">
        <f t="shared" si="109"/>
        <v>Kentucky</v>
      </c>
      <c r="AG527" t="str">
        <f t="shared" ca="1" si="110"/>
        <v>Kentucky</v>
      </c>
    </row>
    <row r="528" spans="15:33" x14ac:dyDescent="0.25">
      <c r="O528" t="s">
        <v>3250</v>
      </c>
      <c r="P528" s="6">
        <v>41964</v>
      </c>
      <c r="Q528" t="s">
        <v>3073</v>
      </c>
      <c r="R528" t="s">
        <v>3245</v>
      </c>
      <c r="S528" t="s">
        <v>3721</v>
      </c>
      <c r="T528">
        <v>69</v>
      </c>
      <c r="U528">
        <v>60</v>
      </c>
      <c r="W528" t="s">
        <v>9</v>
      </c>
      <c r="X528">
        <v>1</v>
      </c>
      <c r="Y528">
        <f t="shared" si="104"/>
        <v>9</v>
      </c>
      <c r="Z528">
        <f t="shared" ca="1" si="105"/>
        <v>-4.3749999999999991</v>
      </c>
      <c r="AA528">
        <f t="shared" ca="1" si="106"/>
        <v>13.375</v>
      </c>
      <c r="AB528">
        <f t="shared" ca="1" si="107"/>
        <v>-13.375</v>
      </c>
      <c r="AC528" s="2">
        <v>13.375</v>
      </c>
      <c r="AD528" s="7">
        <f>VLOOKUP(P528,Weights!$A:$B,2,0)*AC528</f>
        <v>13.375</v>
      </c>
      <c r="AE528">
        <f t="shared" ca="1" si="108"/>
        <v>178.890625</v>
      </c>
      <c r="AF528" t="str">
        <f t="shared" si="109"/>
        <v>Long Beach St</v>
      </c>
      <c r="AG528" t="str">
        <f t="shared" ca="1" si="110"/>
        <v>Kansas St</v>
      </c>
    </row>
    <row r="529" spans="15:33" x14ac:dyDescent="0.25">
      <c r="O529" t="s">
        <v>3309</v>
      </c>
      <c r="P529" s="6">
        <v>41964</v>
      </c>
      <c r="Q529" t="s">
        <v>3074</v>
      </c>
      <c r="R529" t="s">
        <v>3207</v>
      </c>
      <c r="S529" t="s">
        <v>3721</v>
      </c>
      <c r="T529">
        <v>81</v>
      </c>
      <c r="U529">
        <v>79</v>
      </c>
      <c r="V529" t="s">
        <v>3722</v>
      </c>
      <c r="W529" t="s">
        <v>51</v>
      </c>
      <c r="X529">
        <v>1</v>
      </c>
      <c r="Y529">
        <f t="shared" si="104"/>
        <v>2</v>
      </c>
      <c r="Z529">
        <f t="shared" ca="1" si="105"/>
        <v>-2.3750004999999987</v>
      </c>
      <c r="AA529">
        <f t="shared" ca="1" si="106"/>
        <v>4.3750004999999987</v>
      </c>
      <c r="AB529">
        <f t="shared" ca="1" si="107"/>
        <v>-4.3750004999999987</v>
      </c>
      <c r="AC529" s="2">
        <v>4.375</v>
      </c>
      <c r="AD529" s="7">
        <f>VLOOKUP(P529,Weights!$A:$B,2,0)*AC529</f>
        <v>4.375</v>
      </c>
      <c r="AE529">
        <f t="shared" ca="1" si="108"/>
        <v>19.140629375000238</v>
      </c>
      <c r="AF529" t="str">
        <f t="shared" si="109"/>
        <v>Longwood</v>
      </c>
      <c r="AG529" t="str">
        <f t="shared" ca="1" si="110"/>
        <v>UNC Greensboro</v>
      </c>
    </row>
    <row r="530" spans="15:33" x14ac:dyDescent="0.25">
      <c r="O530" t="s">
        <v>3317</v>
      </c>
      <c r="P530" s="6">
        <v>41964</v>
      </c>
      <c r="Q530" t="s">
        <v>3073</v>
      </c>
      <c r="R530" t="s">
        <v>3238</v>
      </c>
      <c r="S530" t="s">
        <v>3721</v>
      </c>
      <c r="T530">
        <v>73</v>
      </c>
      <c r="U530">
        <v>64</v>
      </c>
      <c r="W530" t="s">
        <v>51</v>
      </c>
      <c r="X530">
        <v>1</v>
      </c>
      <c r="Y530">
        <f t="shared" si="104"/>
        <v>9</v>
      </c>
      <c r="Z530">
        <f t="shared" ca="1" si="105"/>
        <v>6.8750000000000009</v>
      </c>
      <c r="AA530">
        <f t="shared" ca="1" si="106"/>
        <v>2.1249999999999991</v>
      </c>
      <c r="AB530">
        <f t="shared" ca="1" si="107"/>
        <v>-2.1249999999999991</v>
      </c>
      <c r="AC530" s="2">
        <v>2.125</v>
      </c>
      <c r="AD530" s="7">
        <f>VLOOKUP(P530,Weights!$A:$B,2,0)*AC530</f>
        <v>2.125</v>
      </c>
      <c r="AE530">
        <f t="shared" ca="1" si="108"/>
        <v>4.5156249999999964</v>
      </c>
      <c r="AF530" t="str">
        <f t="shared" si="109"/>
        <v>Louisiana Tech</v>
      </c>
      <c r="AG530" t="str">
        <f t="shared" ca="1" si="110"/>
        <v>Louisiana Tech</v>
      </c>
    </row>
    <row r="531" spans="15:33" x14ac:dyDescent="0.25">
      <c r="O531" t="s">
        <v>3711</v>
      </c>
      <c r="P531" s="6">
        <v>41964</v>
      </c>
      <c r="Q531" t="s">
        <v>3073</v>
      </c>
      <c r="R531" t="s">
        <v>3326</v>
      </c>
      <c r="S531" t="s">
        <v>3721</v>
      </c>
      <c r="T531">
        <v>85</v>
      </c>
      <c r="U531">
        <v>67</v>
      </c>
      <c r="W531" t="s">
        <v>189</v>
      </c>
      <c r="X531">
        <v>1</v>
      </c>
      <c r="Y531">
        <f t="shared" si="104"/>
        <v>18</v>
      </c>
      <c r="Z531">
        <f t="shared" ca="1" si="105"/>
        <v>27.499999500000001</v>
      </c>
      <c r="AA531">
        <f t="shared" ca="1" si="106"/>
        <v>-9.4999995000000013</v>
      </c>
      <c r="AB531">
        <f t="shared" ca="1" si="107"/>
        <v>9.4999995000000013</v>
      </c>
      <c r="AC531" s="2">
        <v>9.5</v>
      </c>
      <c r="AD531" s="7">
        <f>VLOOKUP(P531,Weights!$A:$B,2,0)*AC531</f>
        <v>9.5</v>
      </c>
      <c r="AE531">
        <f t="shared" ca="1" si="108"/>
        <v>90.24999050000028</v>
      </c>
      <c r="AF531" t="str">
        <f t="shared" si="109"/>
        <v>Louisville</v>
      </c>
      <c r="AG531" t="str">
        <f t="shared" ca="1" si="110"/>
        <v>Louisville</v>
      </c>
    </row>
    <row r="532" spans="15:33" x14ac:dyDescent="0.25">
      <c r="O532" t="s">
        <v>3387</v>
      </c>
      <c r="P532" s="6">
        <v>41964</v>
      </c>
      <c r="Q532" t="s">
        <v>3073</v>
      </c>
      <c r="R532" t="s">
        <v>3718</v>
      </c>
      <c r="S532" t="s">
        <v>3721</v>
      </c>
      <c r="T532">
        <v>85</v>
      </c>
      <c r="U532">
        <v>70</v>
      </c>
      <c r="W532" t="s">
        <v>51</v>
      </c>
      <c r="X532">
        <v>1</v>
      </c>
      <c r="Y532">
        <f t="shared" si="104"/>
        <v>15</v>
      </c>
      <c r="Z532">
        <f t="shared" ca="1" si="105"/>
        <v>22.625000499999999</v>
      </c>
      <c r="AA532">
        <f t="shared" ca="1" si="106"/>
        <v>-7.6250004999999987</v>
      </c>
      <c r="AB532">
        <f t="shared" ca="1" si="107"/>
        <v>7.6250004999999987</v>
      </c>
      <c r="AC532" s="2">
        <v>7.625</v>
      </c>
      <c r="AD532" s="7">
        <f>VLOOKUP(P532,Weights!$A:$B,2,0)*AC532</f>
        <v>7.625</v>
      </c>
      <c r="AE532">
        <f t="shared" ca="1" si="108"/>
        <v>58.140632625000229</v>
      </c>
      <c r="AF532" t="str">
        <f t="shared" si="109"/>
        <v>McNeese St</v>
      </c>
      <c r="AG532" t="str">
        <f t="shared" ca="1" si="110"/>
        <v>McNeese St</v>
      </c>
    </row>
    <row r="533" spans="15:33" x14ac:dyDescent="0.25">
      <c r="O533" t="s">
        <v>3194</v>
      </c>
      <c r="P533" s="6">
        <v>41964</v>
      </c>
      <c r="Q533" t="s">
        <v>3074</v>
      </c>
      <c r="R533" t="s">
        <v>3122</v>
      </c>
      <c r="S533" t="s">
        <v>3721</v>
      </c>
      <c r="T533">
        <v>79</v>
      </c>
      <c r="U533">
        <v>51</v>
      </c>
      <c r="W533" t="s">
        <v>190</v>
      </c>
      <c r="X533">
        <v>1</v>
      </c>
      <c r="Y533">
        <f t="shared" si="104"/>
        <v>28</v>
      </c>
      <c r="Z533">
        <f t="shared" ca="1" si="105"/>
        <v>9.9999995000000013</v>
      </c>
      <c r="AA533">
        <f t="shared" ca="1" si="106"/>
        <v>18.000000499999999</v>
      </c>
      <c r="AB533">
        <f t="shared" ca="1" si="107"/>
        <v>-18.000000499999999</v>
      </c>
      <c r="AC533" s="2">
        <v>18</v>
      </c>
      <c r="AD533" s="7">
        <f>VLOOKUP(P533,Weights!$A:$B,2,0)*AC533</f>
        <v>18</v>
      </c>
      <c r="AE533">
        <f t="shared" ca="1" si="108"/>
        <v>324.00001800000018</v>
      </c>
      <c r="AF533" t="str">
        <f t="shared" si="109"/>
        <v>Miami (FL)</v>
      </c>
      <c r="AG533" t="str">
        <f t="shared" ca="1" si="110"/>
        <v>Miami (FL)</v>
      </c>
    </row>
    <row r="534" spans="15:33" x14ac:dyDescent="0.25">
      <c r="O534" t="s">
        <v>3323</v>
      </c>
      <c r="P534" s="6">
        <v>41964</v>
      </c>
      <c r="Q534" t="s">
        <v>3073</v>
      </c>
      <c r="R534" t="s">
        <v>3158</v>
      </c>
      <c r="S534" t="s">
        <v>3721</v>
      </c>
      <c r="T534">
        <v>87</v>
      </c>
      <c r="U534">
        <v>52</v>
      </c>
      <c r="W534" t="s">
        <v>51</v>
      </c>
      <c r="X534">
        <v>1</v>
      </c>
      <c r="Y534">
        <f t="shared" si="104"/>
        <v>35</v>
      </c>
      <c r="Z534">
        <f t="shared" ca="1" si="105"/>
        <v>17.874999499999998</v>
      </c>
      <c r="AA534">
        <f t="shared" ca="1" si="106"/>
        <v>17.125000500000002</v>
      </c>
      <c r="AB534">
        <f t="shared" ca="1" si="107"/>
        <v>-17.125000500000002</v>
      </c>
      <c r="AC534" s="2">
        <v>17.125</v>
      </c>
      <c r="AD534" s="7">
        <f>VLOOKUP(P534,Weights!$A:$B,2,0)*AC534</f>
        <v>17.125</v>
      </c>
      <c r="AE534">
        <f t="shared" ca="1" si="108"/>
        <v>293.26564212500034</v>
      </c>
      <c r="AF534" t="str">
        <f t="shared" si="109"/>
        <v>Michigan St</v>
      </c>
      <c r="AG534" t="str">
        <f t="shared" ca="1" si="110"/>
        <v>Michigan St</v>
      </c>
    </row>
    <row r="535" spans="15:33" x14ac:dyDescent="0.25">
      <c r="O535" t="s">
        <v>3327</v>
      </c>
      <c r="P535" s="6">
        <v>41964</v>
      </c>
      <c r="Q535" t="s">
        <v>3073</v>
      </c>
      <c r="R535" t="s">
        <v>3219</v>
      </c>
      <c r="S535" t="s">
        <v>3721</v>
      </c>
      <c r="T535">
        <v>73</v>
      </c>
      <c r="U535">
        <v>50</v>
      </c>
      <c r="W535" t="s">
        <v>7</v>
      </c>
      <c r="X535">
        <v>1</v>
      </c>
      <c r="Y535">
        <f t="shared" si="104"/>
        <v>23</v>
      </c>
      <c r="Z535">
        <f t="shared" ca="1" si="105"/>
        <v>13.250000499999999</v>
      </c>
      <c r="AA535">
        <f t="shared" ca="1" si="106"/>
        <v>9.7499995000000013</v>
      </c>
      <c r="AB535">
        <f t="shared" ca="1" si="107"/>
        <v>-9.7499995000000013</v>
      </c>
      <c r="AC535" s="2">
        <v>9.75</v>
      </c>
      <c r="AD535" s="7">
        <f>VLOOKUP(P535,Weights!$A:$B,2,0)*AC535</f>
        <v>9.75</v>
      </c>
      <c r="AE535">
        <f t="shared" ca="1" si="108"/>
        <v>95.06249025000028</v>
      </c>
      <c r="AF535" t="str">
        <f t="shared" si="109"/>
        <v>Monmouth</v>
      </c>
      <c r="AG535" t="str">
        <f t="shared" ca="1" si="110"/>
        <v>Monmouth</v>
      </c>
    </row>
    <row r="536" spans="15:33" x14ac:dyDescent="0.25">
      <c r="O536" t="s">
        <v>3224</v>
      </c>
      <c r="P536" s="6">
        <v>41964</v>
      </c>
      <c r="Q536" t="s">
        <v>3073</v>
      </c>
      <c r="R536" t="s">
        <v>3129</v>
      </c>
      <c r="S536" t="s">
        <v>3721</v>
      </c>
      <c r="T536">
        <v>68</v>
      </c>
      <c r="U536">
        <v>55</v>
      </c>
      <c r="W536" t="s">
        <v>8</v>
      </c>
      <c r="X536">
        <v>1</v>
      </c>
      <c r="Y536">
        <f t="shared" si="104"/>
        <v>13</v>
      </c>
      <c r="Z536">
        <f t="shared" ca="1" si="105"/>
        <v>15.375000480000001</v>
      </c>
      <c r="AA536">
        <f t="shared" ca="1" si="106"/>
        <v>-2.3750004800000006</v>
      </c>
      <c r="AB536">
        <f t="shared" ca="1" si="107"/>
        <v>2.3750004800000006</v>
      </c>
      <c r="AC536" s="2">
        <v>2.375</v>
      </c>
      <c r="AD536" s="7">
        <f>VLOOKUP(P536,Weights!$A:$B,2,0)*AC536</f>
        <v>2.375</v>
      </c>
      <c r="AE536">
        <f t="shared" ca="1" si="108"/>
        <v>5.6406272800002331</v>
      </c>
      <c r="AF536" t="str">
        <f t="shared" si="109"/>
        <v>North Dakota St</v>
      </c>
      <c r="AG536" t="str">
        <f t="shared" ca="1" si="110"/>
        <v>North Dakota St</v>
      </c>
    </row>
    <row r="537" spans="15:33" x14ac:dyDescent="0.25">
      <c r="O537" t="s">
        <v>3246</v>
      </c>
      <c r="P537" s="6">
        <v>41964</v>
      </c>
      <c r="Q537" t="s">
        <v>3073</v>
      </c>
      <c r="R537" t="s">
        <v>3281</v>
      </c>
      <c r="S537" t="s">
        <v>3721</v>
      </c>
      <c r="T537">
        <v>82</v>
      </c>
      <c r="U537">
        <v>68</v>
      </c>
      <c r="W537" t="s">
        <v>190</v>
      </c>
      <c r="X537">
        <v>1</v>
      </c>
      <c r="Y537">
        <f t="shared" si="104"/>
        <v>14</v>
      </c>
      <c r="Z537">
        <f t="shared" ca="1" si="105"/>
        <v>22.999999499999998</v>
      </c>
      <c r="AA537">
        <f t="shared" ca="1" si="106"/>
        <v>-8.9999994999999977</v>
      </c>
      <c r="AB537">
        <f t="shared" ca="1" si="107"/>
        <v>8.9999994999999977</v>
      </c>
      <c r="AC537" s="2">
        <v>9</v>
      </c>
      <c r="AD537" s="7">
        <f>VLOOKUP(P537,Weights!$A:$B,2,0)*AC537</f>
        <v>9</v>
      </c>
      <c r="AE537">
        <f t="shared" ca="1" si="108"/>
        <v>80.999991000000207</v>
      </c>
      <c r="AF537" t="str">
        <f t="shared" si="109"/>
        <v>Oklahoma St</v>
      </c>
      <c r="AG537" t="str">
        <f t="shared" ca="1" si="110"/>
        <v>Oklahoma St</v>
      </c>
    </row>
    <row r="538" spans="15:33" x14ac:dyDescent="0.25">
      <c r="O538" t="s">
        <v>3186</v>
      </c>
      <c r="P538" s="6">
        <v>41964</v>
      </c>
      <c r="Q538" t="s">
        <v>3074</v>
      </c>
      <c r="R538" t="s">
        <v>3183</v>
      </c>
      <c r="S538" t="s">
        <v>3721</v>
      </c>
      <c r="T538">
        <v>70</v>
      </c>
      <c r="U538">
        <v>61</v>
      </c>
      <c r="W538" t="s">
        <v>189</v>
      </c>
      <c r="X538">
        <v>1</v>
      </c>
      <c r="Y538">
        <f t="shared" si="104"/>
        <v>9</v>
      </c>
      <c r="Z538">
        <f t="shared" ca="1" si="105"/>
        <v>-1</v>
      </c>
      <c r="AA538">
        <f t="shared" ca="1" si="106"/>
        <v>10</v>
      </c>
      <c r="AB538">
        <f t="shared" ca="1" si="107"/>
        <v>-10</v>
      </c>
      <c r="AC538" s="2">
        <v>10</v>
      </c>
      <c r="AD538" s="7">
        <f>VLOOKUP(P538,Weights!$A:$B,2,0)*AC538</f>
        <v>10</v>
      </c>
      <c r="AE538">
        <f t="shared" ca="1" si="108"/>
        <v>100</v>
      </c>
      <c r="AF538" t="str">
        <f t="shared" si="109"/>
        <v>Old Dominion</v>
      </c>
      <c r="AG538" t="str">
        <f t="shared" ca="1" si="110"/>
        <v>LSU</v>
      </c>
    </row>
    <row r="539" spans="15:33" x14ac:dyDescent="0.25">
      <c r="O539" t="s">
        <v>3295</v>
      </c>
      <c r="P539" s="6">
        <v>41964</v>
      </c>
      <c r="Q539" t="s">
        <v>3073</v>
      </c>
      <c r="R539" t="s">
        <v>3289</v>
      </c>
      <c r="S539" t="s">
        <v>3721</v>
      </c>
      <c r="T539">
        <v>78</v>
      </c>
      <c r="U539">
        <v>68</v>
      </c>
      <c r="W539" t="s">
        <v>189</v>
      </c>
      <c r="X539">
        <v>1</v>
      </c>
      <c r="Y539">
        <f t="shared" si="104"/>
        <v>10</v>
      </c>
      <c r="Z539">
        <f t="shared" ca="1" si="105"/>
        <v>7.2499995000000004</v>
      </c>
      <c r="AA539">
        <f t="shared" ca="1" si="106"/>
        <v>2.7500004999999996</v>
      </c>
      <c r="AB539">
        <f t="shared" ca="1" si="107"/>
        <v>-2.7500004999999996</v>
      </c>
      <c r="AC539" s="2">
        <v>2.75</v>
      </c>
      <c r="AD539" s="7">
        <f>VLOOKUP(P539,Weights!$A:$B,2,0)*AC539</f>
        <v>2.75</v>
      </c>
      <c r="AE539">
        <f t="shared" ca="1" si="108"/>
        <v>7.562502750000248</v>
      </c>
      <c r="AF539" t="str">
        <f t="shared" si="109"/>
        <v>Oregon</v>
      </c>
      <c r="AG539" t="str">
        <f t="shared" ca="1" si="110"/>
        <v>Oregon</v>
      </c>
    </row>
    <row r="540" spans="15:33" x14ac:dyDescent="0.25">
      <c r="O540" t="s">
        <v>3258</v>
      </c>
      <c r="P540" s="6">
        <v>41964</v>
      </c>
      <c r="Q540" t="s">
        <v>3073</v>
      </c>
      <c r="R540" t="s">
        <v>3159</v>
      </c>
      <c r="S540" t="s">
        <v>3721</v>
      </c>
      <c r="T540">
        <v>55</v>
      </c>
      <c r="U540">
        <v>42</v>
      </c>
      <c r="W540" t="s">
        <v>189</v>
      </c>
      <c r="X540">
        <v>1</v>
      </c>
      <c r="Y540">
        <f t="shared" si="104"/>
        <v>13</v>
      </c>
      <c r="Z540">
        <f t="shared" ca="1" si="105"/>
        <v>7.25</v>
      </c>
      <c r="AA540">
        <f t="shared" ca="1" si="106"/>
        <v>5.75</v>
      </c>
      <c r="AB540">
        <f t="shared" ca="1" si="107"/>
        <v>-5.75</v>
      </c>
      <c r="AC540" s="2">
        <v>5.75</v>
      </c>
      <c r="AD540" s="7">
        <f>VLOOKUP(P540,Weights!$A:$B,2,0)*AC540</f>
        <v>5.75</v>
      </c>
      <c r="AE540">
        <f t="shared" ca="1" si="108"/>
        <v>33.0625</v>
      </c>
      <c r="AF540" t="str">
        <f t="shared" si="109"/>
        <v>Oregon St</v>
      </c>
      <c r="AG540" t="str">
        <f t="shared" ca="1" si="110"/>
        <v>Oregon St</v>
      </c>
    </row>
    <row r="541" spans="15:33" x14ac:dyDescent="0.25">
      <c r="O541" t="s">
        <v>3174</v>
      </c>
      <c r="P541" s="6">
        <v>41964</v>
      </c>
      <c r="Q541" t="s">
        <v>3074</v>
      </c>
      <c r="R541" t="s">
        <v>3119</v>
      </c>
      <c r="S541" t="s">
        <v>3721</v>
      </c>
      <c r="T541">
        <v>72</v>
      </c>
      <c r="U541">
        <v>71</v>
      </c>
      <c r="W541" t="s">
        <v>52</v>
      </c>
      <c r="X541">
        <v>1</v>
      </c>
      <c r="Y541">
        <f t="shared" si="104"/>
        <v>1</v>
      </c>
      <c r="Z541">
        <f t="shared" ca="1" si="105"/>
        <v>8.75</v>
      </c>
      <c r="AA541">
        <f t="shared" ca="1" si="106"/>
        <v>-7.75</v>
      </c>
      <c r="AB541">
        <f t="shared" ca="1" si="107"/>
        <v>7.75</v>
      </c>
      <c r="AC541" s="2">
        <v>7.75</v>
      </c>
      <c r="AD541" s="7">
        <f>VLOOKUP(P541,Weights!$A:$B,2,0)*AC541</f>
        <v>7.75</v>
      </c>
      <c r="AE541">
        <f t="shared" ca="1" si="108"/>
        <v>60.0625</v>
      </c>
      <c r="AF541" t="str">
        <f t="shared" si="109"/>
        <v>Penn State</v>
      </c>
      <c r="AG541" t="str">
        <f t="shared" ca="1" si="110"/>
        <v>Penn State</v>
      </c>
    </row>
    <row r="542" spans="15:33" x14ac:dyDescent="0.25">
      <c r="O542" t="s">
        <v>3303</v>
      </c>
      <c r="P542" s="6">
        <v>41964</v>
      </c>
      <c r="Q542" t="s">
        <v>3074</v>
      </c>
      <c r="R542" t="s">
        <v>3399</v>
      </c>
      <c r="S542" t="s">
        <v>3720</v>
      </c>
      <c r="T542">
        <v>63</v>
      </c>
      <c r="U542">
        <v>38</v>
      </c>
      <c r="W542" t="s">
        <v>8</v>
      </c>
      <c r="X542">
        <v>1</v>
      </c>
      <c r="Y542">
        <f t="shared" si="104"/>
        <v>-25</v>
      </c>
      <c r="Z542">
        <f t="shared" ca="1" si="105"/>
        <v>-11.000000499999999</v>
      </c>
      <c r="AA542">
        <f t="shared" ca="1" si="106"/>
        <v>-13.999999500000001</v>
      </c>
      <c r="AB542">
        <f t="shared" ca="1" si="107"/>
        <v>13.999999500000001</v>
      </c>
      <c r="AC542" s="2">
        <v>14</v>
      </c>
      <c r="AD542" s="7">
        <f>VLOOKUP(P542,Weights!$A:$B,2,0)*AC542</f>
        <v>14</v>
      </c>
      <c r="AE542">
        <f t="shared" ca="1" si="108"/>
        <v>195.99998600000029</v>
      </c>
      <c r="AF542" t="str">
        <f t="shared" si="109"/>
        <v>American</v>
      </c>
      <c r="AG542" t="str">
        <f t="shared" ca="1" si="110"/>
        <v>American</v>
      </c>
    </row>
    <row r="543" spans="15:33" x14ac:dyDescent="0.25">
      <c r="O543" t="s">
        <v>3383</v>
      </c>
      <c r="P543" s="6">
        <v>41964</v>
      </c>
      <c r="Q543" t="s">
        <v>3073</v>
      </c>
      <c r="R543" t="s">
        <v>3379</v>
      </c>
      <c r="S543" t="s">
        <v>3721</v>
      </c>
      <c r="T543">
        <v>78</v>
      </c>
      <c r="U543">
        <v>74</v>
      </c>
      <c r="W543" t="s">
        <v>51</v>
      </c>
      <c r="X543">
        <v>1</v>
      </c>
      <c r="Y543">
        <f t="shared" si="104"/>
        <v>4</v>
      </c>
      <c r="Z543">
        <f t="shared" ca="1" si="105"/>
        <v>5</v>
      </c>
      <c r="AA543">
        <f t="shared" ca="1" si="106"/>
        <v>-1</v>
      </c>
      <c r="AB543">
        <f t="shared" ca="1" si="107"/>
        <v>1</v>
      </c>
      <c r="AC543" s="2">
        <v>1</v>
      </c>
      <c r="AD543" s="7">
        <f>VLOOKUP(P543,Weights!$A:$B,2,0)*AC543</f>
        <v>1</v>
      </c>
      <c r="AE543">
        <f t="shared" ca="1" si="108"/>
        <v>1</v>
      </c>
      <c r="AF543" t="str">
        <f t="shared" si="109"/>
        <v>Rider</v>
      </c>
      <c r="AG543" t="str">
        <f t="shared" ca="1" si="110"/>
        <v>Rider</v>
      </c>
    </row>
    <row r="544" spans="15:33" x14ac:dyDescent="0.25">
      <c r="O544" t="s">
        <v>3263</v>
      </c>
      <c r="P544" s="6">
        <v>41964</v>
      </c>
      <c r="Q544" t="s">
        <v>3074</v>
      </c>
      <c r="R544" t="s">
        <v>3285</v>
      </c>
      <c r="S544" t="s">
        <v>3721</v>
      </c>
      <c r="T544">
        <v>93</v>
      </c>
      <c r="U544">
        <v>85</v>
      </c>
      <c r="V544" t="s">
        <v>3724</v>
      </c>
      <c r="W544" t="s">
        <v>51</v>
      </c>
      <c r="X544">
        <v>1</v>
      </c>
      <c r="Y544">
        <f t="shared" si="104"/>
        <v>8</v>
      </c>
      <c r="Z544">
        <f t="shared" ca="1" si="105"/>
        <v>8</v>
      </c>
      <c r="AA544">
        <f t="shared" ca="1" si="106"/>
        <v>0</v>
      </c>
      <c r="AB544">
        <f t="shared" ca="1" si="107"/>
        <v>0</v>
      </c>
      <c r="AC544" s="2">
        <v>0</v>
      </c>
      <c r="AD544" s="7">
        <f>VLOOKUP(P544,Weights!$A:$B,2,0)*AC544</f>
        <v>0</v>
      </c>
      <c r="AE544">
        <f t="shared" ca="1" si="108"/>
        <v>0</v>
      </c>
      <c r="AF544" t="str">
        <f t="shared" si="109"/>
        <v>Sam Houston St</v>
      </c>
      <c r="AG544" t="str">
        <f t="shared" ca="1" si="110"/>
        <v>Sam Houston St</v>
      </c>
    </row>
    <row r="545" spans="15:33" x14ac:dyDescent="0.25">
      <c r="O545" t="s">
        <v>3261</v>
      </c>
      <c r="P545" s="6">
        <v>41964</v>
      </c>
      <c r="Q545" t="s">
        <v>3073</v>
      </c>
      <c r="R545" t="s">
        <v>3395</v>
      </c>
      <c r="S545" t="s">
        <v>3720</v>
      </c>
      <c r="T545">
        <v>63</v>
      </c>
      <c r="U545">
        <v>48</v>
      </c>
      <c r="W545" t="s">
        <v>8</v>
      </c>
      <c r="X545">
        <v>1</v>
      </c>
      <c r="Y545">
        <f t="shared" si="104"/>
        <v>-15</v>
      </c>
      <c r="Z545">
        <f t="shared" ca="1" si="105"/>
        <v>-8</v>
      </c>
      <c r="AA545">
        <f t="shared" ca="1" si="106"/>
        <v>-7</v>
      </c>
      <c r="AB545">
        <f t="shared" ca="1" si="107"/>
        <v>7</v>
      </c>
      <c r="AC545" s="2">
        <v>7</v>
      </c>
      <c r="AD545" s="7">
        <f>VLOOKUP(P545,Weights!$A:$B,2,0)*AC545</f>
        <v>7</v>
      </c>
      <c r="AE545">
        <f t="shared" ca="1" si="108"/>
        <v>49</v>
      </c>
      <c r="AF545" t="str">
        <f t="shared" si="109"/>
        <v>Washington</v>
      </c>
      <c r="AG545" t="str">
        <f t="shared" ca="1" si="110"/>
        <v>Washington</v>
      </c>
    </row>
    <row r="546" spans="15:33" x14ac:dyDescent="0.25">
      <c r="O546" t="s">
        <v>3105</v>
      </c>
      <c r="P546" s="6">
        <v>41964</v>
      </c>
      <c r="Q546" t="s">
        <v>3074</v>
      </c>
      <c r="R546" t="s">
        <v>3328</v>
      </c>
      <c r="S546" t="s">
        <v>3721</v>
      </c>
      <c r="T546">
        <v>68</v>
      </c>
      <c r="U546">
        <v>60</v>
      </c>
      <c r="W546" t="s">
        <v>188</v>
      </c>
      <c r="X546">
        <v>1</v>
      </c>
      <c r="Y546">
        <f t="shared" si="104"/>
        <v>8</v>
      </c>
      <c r="Z546">
        <f t="shared" ca="1" si="105"/>
        <v>18.125</v>
      </c>
      <c r="AA546">
        <f t="shared" ca="1" si="106"/>
        <v>-10.125</v>
      </c>
      <c r="AB546">
        <f t="shared" ca="1" si="107"/>
        <v>10.125</v>
      </c>
      <c r="AC546" s="2">
        <v>10.125</v>
      </c>
      <c r="AD546" s="7">
        <f>VLOOKUP(P546,Weights!$A:$B,2,0)*AC546</f>
        <v>10.125</v>
      </c>
      <c r="AE546">
        <f t="shared" ca="1" si="108"/>
        <v>102.515625</v>
      </c>
      <c r="AF546" t="str">
        <f t="shared" si="109"/>
        <v>Seton Hall</v>
      </c>
      <c r="AG546" t="str">
        <f t="shared" ca="1" si="110"/>
        <v>Seton Hall</v>
      </c>
    </row>
    <row r="547" spans="15:33" x14ac:dyDescent="0.25">
      <c r="O547" t="s">
        <v>3273</v>
      </c>
      <c r="P547" s="6">
        <v>41964</v>
      </c>
      <c r="Q547" t="s">
        <v>3073</v>
      </c>
      <c r="R547" t="s">
        <v>3278</v>
      </c>
      <c r="S547" t="s">
        <v>3721</v>
      </c>
      <c r="T547">
        <v>74</v>
      </c>
      <c r="U547">
        <v>72</v>
      </c>
      <c r="W547" t="s">
        <v>8</v>
      </c>
      <c r="X547">
        <v>1</v>
      </c>
      <c r="Y547">
        <f t="shared" si="104"/>
        <v>2</v>
      </c>
      <c r="Z547">
        <f t="shared" ca="1" si="105"/>
        <v>15.875</v>
      </c>
      <c r="AA547">
        <f t="shared" ca="1" si="106"/>
        <v>-13.875</v>
      </c>
      <c r="AB547">
        <f t="shared" ca="1" si="107"/>
        <v>13.875</v>
      </c>
      <c r="AC547" s="2">
        <v>13.875</v>
      </c>
      <c r="AD547" s="7">
        <f>VLOOKUP(P547,Weights!$A:$B,2,0)*AC547</f>
        <v>13.875</v>
      </c>
      <c r="AE547">
        <f t="shared" ca="1" si="108"/>
        <v>192.515625</v>
      </c>
      <c r="AF547" t="str">
        <f t="shared" si="109"/>
        <v>South Dakota St</v>
      </c>
      <c r="AG547" t="str">
        <f t="shared" ca="1" si="110"/>
        <v>South Dakota St</v>
      </c>
    </row>
    <row r="548" spans="15:33" x14ac:dyDescent="0.25">
      <c r="O548" t="s">
        <v>3195</v>
      </c>
      <c r="P548" s="6">
        <v>41964</v>
      </c>
      <c r="Q548" t="s">
        <v>3074</v>
      </c>
      <c r="R548" t="s">
        <v>3127</v>
      </c>
      <c r="S548" t="s">
        <v>3721</v>
      </c>
      <c r="T548">
        <v>66</v>
      </c>
      <c r="U548">
        <v>63</v>
      </c>
      <c r="W548" t="s">
        <v>52</v>
      </c>
      <c r="X548">
        <v>1</v>
      </c>
      <c r="Y548">
        <f t="shared" si="104"/>
        <v>3</v>
      </c>
      <c r="Z548">
        <f t="shared" ca="1" si="105"/>
        <v>-4.8749995000000013</v>
      </c>
      <c r="AA548">
        <f t="shared" ca="1" si="106"/>
        <v>7.8749995000000013</v>
      </c>
      <c r="AB548">
        <f t="shared" ca="1" si="107"/>
        <v>-7.8749995000000013</v>
      </c>
      <c r="AC548" s="2">
        <v>7.875</v>
      </c>
      <c r="AD548" s="7">
        <f>VLOOKUP(P548,Weights!$A:$B,2,0)*AC548</f>
        <v>7.875</v>
      </c>
      <c r="AE548">
        <f t="shared" ca="1" si="108"/>
        <v>62.015617125000269</v>
      </c>
      <c r="AF548" t="str">
        <f t="shared" si="109"/>
        <v>Syracuse</v>
      </c>
      <c r="AG548" t="str">
        <f t="shared" ca="1" si="110"/>
        <v>Iowa</v>
      </c>
    </row>
    <row r="549" spans="15:33" x14ac:dyDescent="0.25">
      <c r="O549" t="s">
        <v>3140</v>
      </c>
      <c r="P549" s="6">
        <v>41964</v>
      </c>
      <c r="Q549" t="s">
        <v>3074</v>
      </c>
      <c r="R549" t="s">
        <v>3704</v>
      </c>
      <c r="S549" t="s">
        <v>3720</v>
      </c>
      <c r="T549">
        <v>74</v>
      </c>
      <c r="U549">
        <v>54</v>
      </c>
      <c r="W549" t="s">
        <v>51</v>
      </c>
      <c r="X549">
        <v>1</v>
      </c>
      <c r="Y549">
        <f t="shared" si="104"/>
        <v>-20</v>
      </c>
      <c r="Z549">
        <f t="shared" ca="1" si="105"/>
        <v>-19.249999499999998</v>
      </c>
      <c r="AA549">
        <f t="shared" ca="1" si="106"/>
        <v>-0.75000050000000229</v>
      </c>
      <c r="AB549">
        <f t="shared" ca="1" si="107"/>
        <v>0.75000050000000229</v>
      </c>
      <c r="AC549" s="2">
        <v>0.75</v>
      </c>
      <c r="AD549" s="7">
        <f>VLOOKUP(P549,Weights!$A:$B,2,0)*AC549</f>
        <v>0.75</v>
      </c>
      <c r="AE549">
        <f t="shared" ca="1" si="108"/>
        <v>0.56250075000025346</v>
      </c>
      <c r="AF549" t="str">
        <f t="shared" si="109"/>
        <v>Duke</v>
      </c>
      <c r="AG549" t="str">
        <f t="shared" ca="1" si="110"/>
        <v>Duke</v>
      </c>
    </row>
    <row r="550" spans="15:33" x14ac:dyDescent="0.25">
      <c r="O550" t="s">
        <v>3248</v>
      </c>
      <c r="P550" s="6">
        <v>41964</v>
      </c>
      <c r="Q550" t="s">
        <v>3074</v>
      </c>
      <c r="R550" t="s">
        <v>3222</v>
      </c>
      <c r="S550" t="s">
        <v>3721</v>
      </c>
      <c r="T550">
        <v>71</v>
      </c>
      <c r="U550">
        <v>55</v>
      </c>
      <c r="W550" t="s">
        <v>190</v>
      </c>
      <c r="X550">
        <v>1</v>
      </c>
      <c r="Y550">
        <f t="shared" si="104"/>
        <v>16</v>
      </c>
      <c r="Z550">
        <f t="shared" ca="1" si="105"/>
        <v>9.7499994999999977</v>
      </c>
      <c r="AA550">
        <f t="shared" ca="1" si="106"/>
        <v>6.2500005000000023</v>
      </c>
      <c r="AB550">
        <f t="shared" ca="1" si="107"/>
        <v>-6.2500005000000023</v>
      </c>
      <c r="AC550" s="2">
        <v>6.25</v>
      </c>
      <c r="AD550" s="7">
        <f>VLOOKUP(P550,Weights!$A:$B,2,0)*AC550</f>
        <v>6.25</v>
      </c>
      <c r="AE550">
        <f t="shared" ca="1" si="108"/>
        <v>39.062506250000276</v>
      </c>
      <c r="AF550" t="str">
        <f t="shared" si="109"/>
        <v>Texas</v>
      </c>
      <c r="AG550" t="str">
        <f t="shared" ca="1" si="110"/>
        <v>Texas</v>
      </c>
    </row>
    <row r="551" spans="15:33" x14ac:dyDescent="0.25">
      <c r="O551" t="s">
        <v>3182</v>
      </c>
      <c r="P551" s="6">
        <v>41964</v>
      </c>
      <c r="Q551" t="s">
        <v>3074</v>
      </c>
      <c r="R551" t="s">
        <v>3128</v>
      </c>
      <c r="S551" t="s">
        <v>3721</v>
      </c>
      <c r="T551">
        <v>58</v>
      </c>
      <c r="U551">
        <v>49</v>
      </c>
      <c r="W551" t="s">
        <v>51</v>
      </c>
      <c r="X551">
        <v>1</v>
      </c>
      <c r="Y551">
        <f t="shared" si="104"/>
        <v>9</v>
      </c>
      <c r="Z551">
        <f t="shared" ca="1" si="105"/>
        <v>8.1250004999999987</v>
      </c>
      <c r="AA551">
        <f t="shared" ca="1" si="106"/>
        <v>0.87499950000000126</v>
      </c>
      <c r="AB551">
        <f t="shared" ca="1" si="107"/>
        <v>-0.87499950000000126</v>
      </c>
      <c r="AC551" s="2">
        <v>0.875</v>
      </c>
      <c r="AD551" s="7">
        <f>VLOOKUP(P551,Weights!$A:$B,2,0)*AC551</f>
        <v>0.875</v>
      </c>
      <c r="AE551">
        <f t="shared" ca="1" si="108"/>
        <v>0.76562412500025223</v>
      </c>
      <c r="AF551" t="str">
        <f t="shared" si="109"/>
        <v>Towson</v>
      </c>
      <c r="AG551" t="str">
        <f t="shared" ca="1" si="110"/>
        <v>Towson</v>
      </c>
    </row>
    <row r="552" spans="15:33" x14ac:dyDescent="0.25">
      <c r="O552" t="s">
        <v>3162</v>
      </c>
      <c r="P552" s="6">
        <v>41964</v>
      </c>
      <c r="Q552" t="s">
        <v>3074</v>
      </c>
      <c r="R552" t="s">
        <v>3081</v>
      </c>
      <c r="S552" t="s">
        <v>3720</v>
      </c>
      <c r="T552">
        <v>70</v>
      </c>
      <c r="U552">
        <v>58</v>
      </c>
      <c r="W552" t="s">
        <v>8</v>
      </c>
      <c r="X552">
        <v>1</v>
      </c>
      <c r="Y552">
        <f t="shared" si="104"/>
        <v>-12</v>
      </c>
      <c r="Z552">
        <f t="shared" ca="1" si="105"/>
        <v>-15.5</v>
      </c>
      <c r="AA552">
        <f t="shared" ca="1" si="106"/>
        <v>3.5</v>
      </c>
      <c r="AB552">
        <f t="shared" ca="1" si="107"/>
        <v>-3.5</v>
      </c>
      <c r="AC552" s="2">
        <v>3.5</v>
      </c>
      <c r="AD552" s="7">
        <f>VLOOKUP(P552,Weights!$A:$B,2,0)*AC552</f>
        <v>3.5</v>
      </c>
      <c r="AE552">
        <f t="shared" ca="1" si="108"/>
        <v>12.25</v>
      </c>
      <c r="AF552" t="str">
        <f t="shared" si="109"/>
        <v>Yale</v>
      </c>
      <c r="AG552" t="str">
        <f t="shared" ca="1" si="110"/>
        <v>Yale</v>
      </c>
    </row>
    <row r="553" spans="15:33" x14ac:dyDescent="0.25">
      <c r="O553" t="s">
        <v>3077</v>
      </c>
      <c r="P553" s="6">
        <v>41964</v>
      </c>
      <c r="Q553" t="s">
        <v>3074</v>
      </c>
      <c r="R553" t="s">
        <v>3146</v>
      </c>
      <c r="S553" t="s">
        <v>3720</v>
      </c>
      <c r="T553">
        <v>89</v>
      </c>
      <c r="U553">
        <v>60</v>
      </c>
      <c r="W553" t="s">
        <v>51</v>
      </c>
      <c r="X553">
        <v>1</v>
      </c>
      <c r="Y553">
        <f t="shared" si="104"/>
        <v>-29</v>
      </c>
      <c r="Z553">
        <f t="shared" ca="1" si="105"/>
        <v>-5.2499995000000004</v>
      </c>
      <c r="AA553">
        <f t="shared" ca="1" si="106"/>
        <v>-23.750000499999999</v>
      </c>
      <c r="AB553">
        <f t="shared" ca="1" si="107"/>
        <v>23.750000499999999</v>
      </c>
      <c r="AC553" s="2">
        <v>23.75</v>
      </c>
      <c r="AD553" s="7">
        <f>VLOOKUP(P553,Weights!$A:$B,2,0)*AC553</f>
        <v>23.75</v>
      </c>
      <c r="AE553">
        <f t="shared" ca="1" si="108"/>
        <v>564.0625237500002</v>
      </c>
      <c r="AF553" t="str">
        <f t="shared" si="109"/>
        <v>Stanford</v>
      </c>
      <c r="AG553" t="str">
        <f t="shared" ca="1" si="110"/>
        <v>Stanford</v>
      </c>
    </row>
    <row r="554" spans="15:33" x14ac:dyDescent="0.25">
      <c r="O554" t="s">
        <v>3287</v>
      </c>
      <c r="P554" s="6">
        <v>41964</v>
      </c>
      <c r="Q554" t="s">
        <v>3073</v>
      </c>
      <c r="R554" t="s">
        <v>3296</v>
      </c>
      <c r="S554" t="s">
        <v>3721</v>
      </c>
      <c r="T554">
        <v>88</v>
      </c>
      <c r="U554">
        <v>42</v>
      </c>
      <c r="W554" t="s">
        <v>51</v>
      </c>
      <c r="X554">
        <v>1</v>
      </c>
      <c r="Y554">
        <f t="shared" si="104"/>
        <v>46</v>
      </c>
      <c r="Z554">
        <f t="shared" ca="1" si="105"/>
        <v>23.999999499999998</v>
      </c>
      <c r="AA554">
        <f t="shared" ca="1" si="106"/>
        <v>22.000000500000002</v>
      </c>
      <c r="AB554">
        <f t="shared" ca="1" si="107"/>
        <v>-22.000000500000002</v>
      </c>
      <c r="AC554" s="2">
        <v>22</v>
      </c>
      <c r="AD554" s="7">
        <f>VLOOKUP(P554,Weights!$A:$B,2,0)*AC554</f>
        <v>22</v>
      </c>
      <c r="AE554">
        <f t="shared" ca="1" si="108"/>
        <v>484.00002200000034</v>
      </c>
      <c r="AF554" t="str">
        <f t="shared" si="109"/>
        <v>Utah</v>
      </c>
      <c r="AG554" t="str">
        <f t="shared" ca="1" si="110"/>
        <v>Utah</v>
      </c>
    </row>
    <row r="555" spans="15:33" x14ac:dyDescent="0.25">
      <c r="O555" t="s">
        <v>3368</v>
      </c>
      <c r="P555" s="6">
        <v>41964</v>
      </c>
      <c r="Q555" t="s">
        <v>3074</v>
      </c>
      <c r="R555" t="s">
        <v>3412</v>
      </c>
      <c r="S555" t="s">
        <v>3721</v>
      </c>
      <c r="T555">
        <v>59</v>
      </c>
      <c r="U555">
        <v>46</v>
      </c>
      <c r="W555" t="s">
        <v>52</v>
      </c>
      <c r="X555">
        <v>1</v>
      </c>
      <c r="Y555">
        <f t="shared" si="104"/>
        <v>13</v>
      </c>
      <c r="Z555">
        <f t="shared" ca="1" si="105"/>
        <v>18.125000499999999</v>
      </c>
      <c r="AA555">
        <f t="shared" ca="1" si="106"/>
        <v>-5.1250004999999987</v>
      </c>
      <c r="AB555">
        <f t="shared" ca="1" si="107"/>
        <v>5.1250004999999987</v>
      </c>
      <c r="AC555" s="2">
        <v>5.125</v>
      </c>
      <c r="AD555" s="7">
        <f>VLOOKUP(P555,Weights!$A:$B,2,0)*AC555</f>
        <v>5.125</v>
      </c>
      <c r="AE555">
        <f t="shared" ca="1" si="108"/>
        <v>26.265630125000236</v>
      </c>
      <c r="AF555" t="str">
        <f t="shared" si="109"/>
        <v>Valparaiso</v>
      </c>
      <c r="AG555" t="str">
        <f t="shared" ca="1" si="110"/>
        <v>Valparaiso</v>
      </c>
    </row>
    <row r="556" spans="15:33" x14ac:dyDescent="0.25">
      <c r="O556" t="s">
        <v>3710</v>
      </c>
      <c r="P556" s="6">
        <v>41964</v>
      </c>
      <c r="Q556" t="s">
        <v>3073</v>
      </c>
      <c r="R556" t="s">
        <v>3126</v>
      </c>
      <c r="S556" t="s">
        <v>3721</v>
      </c>
      <c r="T556">
        <v>59</v>
      </c>
      <c r="U556">
        <v>42</v>
      </c>
      <c r="W556" t="s">
        <v>190</v>
      </c>
      <c r="X556">
        <v>1</v>
      </c>
      <c r="Y556">
        <f t="shared" si="104"/>
        <v>17</v>
      </c>
      <c r="Z556">
        <f t="shared" ca="1" si="105"/>
        <v>16.124999500000001</v>
      </c>
      <c r="AA556">
        <f t="shared" ca="1" si="106"/>
        <v>0.87500049999999874</v>
      </c>
      <c r="AB556">
        <f t="shared" ca="1" si="107"/>
        <v>-0.87500049999999874</v>
      </c>
      <c r="AC556" s="2">
        <v>0.875</v>
      </c>
      <c r="AD556" s="7">
        <f>VLOOKUP(P556,Weights!$A:$B,2,0)*AC556</f>
        <v>0.875</v>
      </c>
      <c r="AE556">
        <f t="shared" ca="1" si="108"/>
        <v>0.76562587500024781</v>
      </c>
      <c r="AF556" t="str">
        <f t="shared" si="109"/>
        <v>Virginia</v>
      </c>
      <c r="AG556" t="str">
        <f t="shared" ca="1" si="110"/>
        <v>Virginia</v>
      </c>
    </row>
    <row r="557" spans="15:33" x14ac:dyDescent="0.25">
      <c r="O557" t="s">
        <v>3200</v>
      </c>
      <c r="P557" s="6">
        <v>41964</v>
      </c>
      <c r="Q557" t="s">
        <v>3073</v>
      </c>
      <c r="R557" t="s">
        <v>3209</v>
      </c>
      <c r="S557" t="s">
        <v>3720</v>
      </c>
      <c r="T557">
        <v>85</v>
      </c>
      <c r="U557">
        <v>81</v>
      </c>
      <c r="W557" t="s">
        <v>9</v>
      </c>
      <c r="X557">
        <v>1</v>
      </c>
      <c r="Y557">
        <f t="shared" si="104"/>
        <v>-4</v>
      </c>
      <c r="Z557">
        <f t="shared" ca="1" si="105"/>
        <v>4.25</v>
      </c>
      <c r="AA557">
        <f t="shared" ca="1" si="106"/>
        <v>-8.25</v>
      </c>
      <c r="AB557">
        <f t="shared" ca="1" si="107"/>
        <v>8.25</v>
      </c>
      <c r="AC557" s="2">
        <v>8.25</v>
      </c>
      <c r="AD557" s="7">
        <f>VLOOKUP(P557,Weights!$A:$B,2,0)*AC557</f>
        <v>8.25</v>
      </c>
      <c r="AE557">
        <f t="shared" ca="1" si="108"/>
        <v>68.0625</v>
      </c>
      <c r="AF557" t="str">
        <f t="shared" si="109"/>
        <v>Iona</v>
      </c>
      <c r="AG557" t="str">
        <f t="shared" ca="1" si="110"/>
        <v>Wake Forest</v>
      </c>
    </row>
    <row r="558" spans="15:33" x14ac:dyDescent="0.25">
      <c r="O558" t="s">
        <v>3271</v>
      </c>
      <c r="P558" s="6">
        <v>41964</v>
      </c>
      <c r="Q558" t="s">
        <v>3073</v>
      </c>
      <c r="R558" t="s">
        <v>3269</v>
      </c>
      <c r="S558" t="s">
        <v>3721</v>
      </c>
      <c r="T558">
        <v>80</v>
      </c>
      <c r="U558">
        <v>68</v>
      </c>
      <c r="W558" t="s">
        <v>8</v>
      </c>
      <c r="X558">
        <v>1</v>
      </c>
      <c r="Y558">
        <f t="shared" si="104"/>
        <v>12</v>
      </c>
      <c r="Z558">
        <f t="shared" ca="1" si="105"/>
        <v>11.999999980000002</v>
      </c>
      <c r="AA558">
        <f t="shared" ca="1" si="106"/>
        <v>1.9999998102093741E-8</v>
      </c>
      <c r="AB558">
        <f t="shared" ca="1" si="107"/>
        <v>-1.9999998102093741E-8</v>
      </c>
      <c r="AC558" s="2">
        <v>0</v>
      </c>
      <c r="AD558" s="7">
        <f>VLOOKUP(P558,Weights!$A:$B,2,0)*AC558</f>
        <v>0</v>
      </c>
      <c r="AE558">
        <f t="shared" ca="1" si="108"/>
        <v>3.9999992408375325E-16</v>
      </c>
      <c r="AF558" t="str">
        <f t="shared" si="109"/>
        <v>Washington St</v>
      </c>
      <c r="AG558" t="str">
        <f t="shared" ca="1" si="110"/>
        <v>Washington St</v>
      </c>
    </row>
    <row r="559" spans="15:33" x14ac:dyDescent="0.25">
      <c r="O559" t="s">
        <v>3270</v>
      </c>
      <c r="P559" s="6">
        <v>41964</v>
      </c>
      <c r="Q559" t="s">
        <v>3074</v>
      </c>
      <c r="R559" t="s">
        <v>3193</v>
      </c>
      <c r="S559" t="s">
        <v>3720</v>
      </c>
      <c r="T559">
        <v>73</v>
      </c>
      <c r="U559">
        <v>64</v>
      </c>
      <c r="W559" t="s">
        <v>8</v>
      </c>
      <c r="X559">
        <v>1</v>
      </c>
      <c r="Y559">
        <f t="shared" si="104"/>
        <v>-9</v>
      </c>
      <c r="Z559">
        <f t="shared" ca="1" si="105"/>
        <v>-12.25</v>
      </c>
      <c r="AA559">
        <f t="shared" ca="1" si="106"/>
        <v>3.25</v>
      </c>
      <c r="AB559">
        <f t="shared" ca="1" si="107"/>
        <v>-3.25</v>
      </c>
      <c r="AC559" s="2">
        <v>3.25</v>
      </c>
      <c r="AD559" s="7">
        <f>VLOOKUP(P559,Weights!$A:$B,2,0)*AC559</f>
        <v>3.25</v>
      </c>
      <c r="AE559">
        <f t="shared" ca="1" si="108"/>
        <v>10.5625</v>
      </c>
      <c r="AF559" t="str">
        <f t="shared" si="109"/>
        <v>Illinois St</v>
      </c>
      <c r="AG559" t="str">
        <f t="shared" ca="1" si="110"/>
        <v>Illinois St</v>
      </c>
    </row>
    <row r="560" spans="15:33" x14ac:dyDescent="0.25">
      <c r="O560" t="s">
        <v>3370</v>
      </c>
      <c r="P560" s="6">
        <v>41964</v>
      </c>
      <c r="Q560" t="s">
        <v>3073</v>
      </c>
      <c r="R560" t="s">
        <v>3718</v>
      </c>
      <c r="S560" t="s">
        <v>3721</v>
      </c>
      <c r="T560">
        <v>72</v>
      </c>
      <c r="U560">
        <v>53</v>
      </c>
      <c r="W560" t="s">
        <v>8</v>
      </c>
      <c r="X560">
        <v>1</v>
      </c>
      <c r="Y560">
        <f t="shared" si="104"/>
        <v>19</v>
      </c>
      <c r="Z560">
        <f t="shared" ca="1" si="105"/>
        <v>27.500000500000002</v>
      </c>
      <c r="AA560">
        <f t="shared" ca="1" si="106"/>
        <v>-8.5000005000000023</v>
      </c>
      <c r="AB560">
        <f t="shared" ca="1" si="107"/>
        <v>8.5000005000000023</v>
      </c>
      <c r="AC560" s="2">
        <v>8.5</v>
      </c>
      <c r="AD560" s="7">
        <f>VLOOKUP(P560,Weights!$A:$B,2,0)*AC560</f>
        <v>8.5</v>
      </c>
      <c r="AE560">
        <f t="shared" ca="1" si="108"/>
        <v>72.250008500000291</v>
      </c>
      <c r="AF560" t="str">
        <f t="shared" si="109"/>
        <v>Western Carolina</v>
      </c>
      <c r="AG560" t="str">
        <f t="shared" ca="1" si="110"/>
        <v>Western Carolina</v>
      </c>
    </row>
    <row r="561" spans="15:33" x14ac:dyDescent="0.25">
      <c r="O561" t="s">
        <v>3210</v>
      </c>
      <c r="P561" s="6">
        <v>41964</v>
      </c>
      <c r="Q561" t="s">
        <v>3073</v>
      </c>
      <c r="R561" t="s">
        <v>3336</v>
      </c>
      <c r="S561" t="s">
        <v>3721</v>
      </c>
      <c r="T561">
        <v>81</v>
      </c>
      <c r="U561">
        <v>63</v>
      </c>
      <c r="W561" t="s">
        <v>189</v>
      </c>
      <c r="X561">
        <v>1</v>
      </c>
      <c r="Y561">
        <f t="shared" si="104"/>
        <v>18</v>
      </c>
      <c r="Z561">
        <f t="shared" ca="1" si="105"/>
        <v>9.1249994999999995</v>
      </c>
      <c r="AA561">
        <f t="shared" ca="1" si="106"/>
        <v>8.8750005000000005</v>
      </c>
      <c r="AB561">
        <f t="shared" ca="1" si="107"/>
        <v>-8.8750005000000005</v>
      </c>
      <c r="AC561" s="2">
        <v>8.875</v>
      </c>
      <c r="AD561" s="7">
        <f>VLOOKUP(P561,Weights!$A:$B,2,0)*AC561</f>
        <v>8.875</v>
      </c>
      <c r="AE561">
        <f t="shared" ca="1" si="108"/>
        <v>78.765633875000262</v>
      </c>
      <c r="AF561" t="str">
        <f t="shared" si="109"/>
        <v>Xavier</v>
      </c>
      <c r="AG561" t="str">
        <f t="shared" ca="1" si="110"/>
        <v>Xavier</v>
      </c>
    </row>
    <row r="562" spans="15:33" x14ac:dyDescent="0.25">
      <c r="O562" t="s">
        <v>3173</v>
      </c>
      <c r="P562" s="6">
        <v>41965</v>
      </c>
      <c r="Q562" t="s">
        <v>3073</v>
      </c>
      <c r="R562" t="s">
        <v>3120</v>
      </c>
      <c r="S562" t="s">
        <v>3720</v>
      </c>
      <c r="T562">
        <v>102</v>
      </c>
      <c r="U562">
        <v>81</v>
      </c>
      <c r="W562" t="s">
        <v>8</v>
      </c>
      <c r="X562">
        <v>1</v>
      </c>
      <c r="Y562">
        <f t="shared" si="104"/>
        <v>-21</v>
      </c>
      <c r="Z562">
        <f t="shared" ca="1" si="105"/>
        <v>-9.6250004799999989</v>
      </c>
      <c r="AA562">
        <f t="shared" ca="1" si="106"/>
        <v>-11.374999520000001</v>
      </c>
      <c r="AB562">
        <f t="shared" ca="1" si="107"/>
        <v>11.374999520000001</v>
      </c>
      <c r="AC562" s="2">
        <v>11.375</v>
      </c>
      <c r="AD562" s="7">
        <f>VLOOKUP(P562,Weights!$A:$B,2,0)*AC562</f>
        <v>11.375</v>
      </c>
      <c r="AE562">
        <f t="shared" ca="1" si="108"/>
        <v>129.39061408000026</v>
      </c>
      <c r="AF562" t="str">
        <f t="shared" si="109"/>
        <v>Duquesne</v>
      </c>
      <c r="AG562" t="str">
        <f t="shared" ca="1" si="110"/>
        <v>Duquesne</v>
      </c>
    </row>
    <row r="563" spans="15:33" x14ac:dyDescent="0.25">
      <c r="O563" t="s">
        <v>3339</v>
      </c>
      <c r="P563" s="6">
        <v>41965</v>
      </c>
      <c r="Q563" t="s">
        <v>3073</v>
      </c>
      <c r="R563" t="s">
        <v>3718</v>
      </c>
      <c r="S563" t="s">
        <v>3721</v>
      </c>
      <c r="T563">
        <v>90</v>
      </c>
      <c r="U563">
        <v>60</v>
      </c>
      <c r="W563" t="s">
        <v>52</v>
      </c>
      <c r="X563">
        <v>1</v>
      </c>
      <c r="Y563">
        <f t="shared" si="104"/>
        <v>30</v>
      </c>
      <c r="Z563">
        <f t="shared" ca="1" si="105"/>
        <v>29.125000500000002</v>
      </c>
      <c r="AA563">
        <f t="shared" ca="1" si="106"/>
        <v>0.87499949999999771</v>
      </c>
      <c r="AB563">
        <f t="shared" ca="1" si="107"/>
        <v>-0.87499949999999771</v>
      </c>
      <c r="AC563" s="2">
        <v>0.875</v>
      </c>
      <c r="AD563" s="7">
        <f>VLOOKUP(P563,Weights!$A:$B,2,0)*AC563</f>
        <v>0.875</v>
      </c>
      <c r="AE563">
        <f t="shared" ca="1" si="108"/>
        <v>0.76562412500024601</v>
      </c>
      <c r="AF563" t="str">
        <f t="shared" si="109"/>
        <v>Air Force</v>
      </c>
      <c r="AG563" t="str">
        <f t="shared" ca="1" si="110"/>
        <v>Air Force</v>
      </c>
    </row>
    <row r="564" spans="15:33" x14ac:dyDescent="0.25">
      <c r="O564" t="s">
        <v>3400</v>
      </c>
      <c r="P564" s="6">
        <v>41965</v>
      </c>
      <c r="Q564" t="s">
        <v>3073</v>
      </c>
      <c r="R564" t="s">
        <v>3718</v>
      </c>
      <c r="S564" t="s">
        <v>3721</v>
      </c>
      <c r="T564">
        <v>81</v>
      </c>
      <c r="U564">
        <v>61</v>
      </c>
      <c r="W564" t="s">
        <v>8</v>
      </c>
      <c r="X564">
        <v>1</v>
      </c>
      <c r="Y564">
        <f t="shared" si="104"/>
        <v>20</v>
      </c>
      <c r="Z564">
        <f t="shared" ca="1" si="105"/>
        <v>20</v>
      </c>
      <c r="AA564">
        <f t="shared" ca="1" si="106"/>
        <v>0</v>
      </c>
      <c r="AB564">
        <f t="shared" ca="1" si="107"/>
        <v>0</v>
      </c>
      <c r="AC564" s="2">
        <v>0</v>
      </c>
      <c r="AD564" s="7">
        <f>VLOOKUP(P564,Weights!$A:$B,2,0)*AC564</f>
        <v>0</v>
      </c>
      <c r="AE564">
        <f t="shared" ca="1" si="108"/>
        <v>0</v>
      </c>
      <c r="AF564" t="str">
        <f t="shared" si="109"/>
        <v>Alabama A&amp;M</v>
      </c>
      <c r="AG564" t="str">
        <f t="shared" ca="1" si="110"/>
        <v>Alabama A&amp;M</v>
      </c>
    </row>
    <row r="565" spans="15:33" x14ac:dyDescent="0.25">
      <c r="O565" t="s">
        <v>3097</v>
      </c>
      <c r="P565" s="6">
        <v>41965</v>
      </c>
      <c r="Q565" t="s">
        <v>3073</v>
      </c>
      <c r="R565" t="s">
        <v>3098</v>
      </c>
      <c r="S565" t="s">
        <v>3720</v>
      </c>
      <c r="T565">
        <v>76</v>
      </c>
      <c r="U565">
        <v>73</v>
      </c>
      <c r="V565" t="s">
        <v>3722</v>
      </c>
      <c r="W565" t="s">
        <v>8</v>
      </c>
      <c r="X565">
        <v>1</v>
      </c>
      <c r="Y565">
        <f t="shared" si="104"/>
        <v>-3</v>
      </c>
      <c r="Z565">
        <f t="shared" ca="1" si="105"/>
        <v>6.125</v>
      </c>
      <c r="AA565">
        <f t="shared" ca="1" si="106"/>
        <v>-9.125</v>
      </c>
      <c r="AB565">
        <f t="shared" ca="1" si="107"/>
        <v>9.125</v>
      </c>
      <c r="AC565" s="2">
        <v>9.125</v>
      </c>
      <c r="AD565" s="7">
        <f>VLOOKUP(P565,Weights!$A:$B,2,0)*AC565</f>
        <v>9.125</v>
      </c>
      <c r="AE565">
        <f t="shared" ca="1" si="108"/>
        <v>83.265625</v>
      </c>
      <c r="AF565" t="str">
        <f t="shared" si="109"/>
        <v>Quinnipiac</v>
      </c>
      <c r="AG565" t="str">
        <f t="shared" ca="1" si="110"/>
        <v>Albany</v>
      </c>
    </row>
    <row r="566" spans="15:33" x14ac:dyDescent="0.25">
      <c r="O566" t="s">
        <v>3160</v>
      </c>
      <c r="P566" s="6">
        <v>41965</v>
      </c>
      <c r="Q566" t="s">
        <v>3073</v>
      </c>
      <c r="R566" t="s">
        <v>3240</v>
      </c>
      <c r="S566" t="s">
        <v>3721</v>
      </c>
      <c r="T566">
        <v>73</v>
      </c>
      <c r="U566">
        <v>68</v>
      </c>
      <c r="W566" t="s">
        <v>51</v>
      </c>
      <c r="X566">
        <v>1</v>
      </c>
      <c r="Y566">
        <f t="shared" si="104"/>
        <v>5</v>
      </c>
      <c r="Z566">
        <f t="shared" ca="1" si="105"/>
        <v>6.125</v>
      </c>
      <c r="AA566">
        <f t="shared" ca="1" si="106"/>
        <v>-1.125</v>
      </c>
      <c r="AB566">
        <f t="shared" ca="1" si="107"/>
        <v>1.125</v>
      </c>
      <c r="AC566" s="2">
        <v>1.125</v>
      </c>
      <c r="AD566" s="7">
        <f>VLOOKUP(P566,Weights!$A:$B,2,0)*AC566</f>
        <v>1.125</v>
      </c>
      <c r="AE566">
        <f t="shared" ca="1" si="108"/>
        <v>1.265625</v>
      </c>
      <c r="AF566" t="str">
        <f t="shared" si="109"/>
        <v>Arkansas-Little Rock</v>
      </c>
      <c r="AG566" t="str">
        <f t="shared" ca="1" si="110"/>
        <v>Arkansas-Little Rock</v>
      </c>
    </row>
    <row r="567" spans="15:33" x14ac:dyDescent="0.25">
      <c r="O567" t="s">
        <v>3089</v>
      </c>
      <c r="P567" s="6">
        <v>41965</v>
      </c>
      <c r="Q567" t="s">
        <v>3074</v>
      </c>
      <c r="R567" t="s">
        <v>3384</v>
      </c>
      <c r="S567" t="s">
        <v>3720</v>
      </c>
      <c r="T567">
        <v>78</v>
      </c>
      <c r="U567">
        <v>63</v>
      </c>
      <c r="W567" t="s">
        <v>31</v>
      </c>
      <c r="X567">
        <v>1</v>
      </c>
      <c r="Y567">
        <f t="shared" si="104"/>
        <v>-15</v>
      </c>
      <c r="Z567">
        <f t="shared" ca="1" si="105"/>
        <v>-11.875000479999999</v>
      </c>
      <c r="AA567">
        <f t="shared" ca="1" si="106"/>
        <v>-3.1249995200000011</v>
      </c>
      <c r="AB567">
        <f t="shared" ca="1" si="107"/>
        <v>3.1249995200000011</v>
      </c>
      <c r="AC567" s="2">
        <v>3.125</v>
      </c>
      <c r="AD567" s="7">
        <f>VLOOKUP(P567,Weights!$A:$B,2,0)*AC567</f>
        <v>3.125</v>
      </c>
      <c r="AE567">
        <f t="shared" ca="1" si="108"/>
        <v>9.7656220000002367</v>
      </c>
      <c r="AF567" t="str">
        <f t="shared" si="109"/>
        <v>Manhattan</v>
      </c>
      <c r="AG567" t="str">
        <f t="shared" ca="1" si="110"/>
        <v>Manhattan</v>
      </c>
    </row>
    <row r="568" spans="15:33" x14ac:dyDescent="0.25">
      <c r="O568" t="s">
        <v>3079</v>
      </c>
      <c r="P568" s="6">
        <v>41965</v>
      </c>
      <c r="Q568" t="s">
        <v>3073</v>
      </c>
      <c r="R568" t="s">
        <v>3096</v>
      </c>
      <c r="S568" t="s">
        <v>3720</v>
      </c>
      <c r="T568">
        <v>73</v>
      </c>
      <c r="U568">
        <v>69</v>
      </c>
      <c r="W568" t="s">
        <v>31</v>
      </c>
      <c r="X568">
        <v>1</v>
      </c>
      <c r="Y568">
        <f t="shared" si="104"/>
        <v>-4</v>
      </c>
      <c r="Z568">
        <f t="shared" ca="1" si="105"/>
        <v>3.125</v>
      </c>
      <c r="AA568">
        <f t="shared" ca="1" si="106"/>
        <v>-7.125</v>
      </c>
      <c r="AB568">
        <f t="shared" ca="1" si="107"/>
        <v>7.125</v>
      </c>
      <c r="AC568" s="2">
        <v>7.125</v>
      </c>
      <c r="AD568" s="7">
        <f>VLOOKUP(P568,Weights!$A:$B,2,0)*AC568</f>
        <v>7.125</v>
      </c>
      <c r="AE568">
        <f t="shared" ca="1" si="108"/>
        <v>50.765625</v>
      </c>
      <c r="AF568" t="str">
        <f t="shared" si="109"/>
        <v>Mt. St. Mary's</v>
      </c>
      <c r="AG568" t="str">
        <f t="shared" ca="1" si="110"/>
        <v>Bucknell</v>
      </c>
    </row>
    <row r="569" spans="15:33" x14ac:dyDescent="0.25">
      <c r="O569" t="s">
        <v>3101</v>
      </c>
      <c r="P569" s="6">
        <v>41965</v>
      </c>
      <c r="Q569" t="s">
        <v>3073</v>
      </c>
      <c r="R569" t="s">
        <v>3123</v>
      </c>
      <c r="S569" t="s">
        <v>3721</v>
      </c>
      <c r="T569">
        <v>80</v>
      </c>
      <c r="U569">
        <v>39</v>
      </c>
      <c r="W569" t="s">
        <v>189</v>
      </c>
      <c r="X569">
        <v>1</v>
      </c>
      <c r="Y569">
        <f t="shared" si="104"/>
        <v>41</v>
      </c>
      <c r="Z569">
        <f t="shared" ca="1" si="105"/>
        <v>28.124999500000001</v>
      </c>
      <c r="AA569">
        <f t="shared" ca="1" si="106"/>
        <v>12.875000499999999</v>
      </c>
      <c r="AB569">
        <f t="shared" ca="1" si="107"/>
        <v>-12.875000499999999</v>
      </c>
      <c r="AC569" s="2">
        <v>12.875</v>
      </c>
      <c r="AD569" s="7">
        <f>VLOOKUP(P569,Weights!$A:$B,2,0)*AC569</f>
        <v>12.875</v>
      </c>
      <c r="AE569">
        <f t="shared" ca="1" si="108"/>
        <v>165.76563787500021</v>
      </c>
      <c r="AF569" t="str">
        <f t="shared" si="109"/>
        <v>Butler</v>
      </c>
      <c r="AG569" t="str">
        <f t="shared" ca="1" si="110"/>
        <v>Butler</v>
      </c>
    </row>
    <row r="570" spans="15:33" x14ac:dyDescent="0.25">
      <c r="O570" t="s">
        <v>3312</v>
      </c>
      <c r="P570" s="6">
        <v>41965</v>
      </c>
      <c r="Q570" t="s">
        <v>3073</v>
      </c>
      <c r="R570" t="s">
        <v>3076</v>
      </c>
      <c r="S570" t="s">
        <v>3720</v>
      </c>
      <c r="T570">
        <v>54</v>
      </c>
      <c r="U570">
        <v>48</v>
      </c>
      <c r="W570" t="s">
        <v>8</v>
      </c>
      <c r="X570">
        <v>1</v>
      </c>
      <c r="Y570">
        <f t="shared" si="104"/>
        <v>-6</v>
      </c>
      <c r="Z570">
        <f t="shared" ca="1" si="105"/>
        <v>-5.499999980000001</v>
      </c>
      <c r="AA570">
        <f t="shared" ca="1" si="106"/>
        <v>-0.50000001999999899</v>
      </c>
      <c r="AB570">
        <f t="shared" ca="1" si="107"/>
        <v>0.50000001999999899</v>
      </c>
      <c r="AC570" s="2">
        <v>0.5</v>
      </c>
      <c r="AD570" s="7">
        <f>VLOOKUP(P570,Weights!$A:$B,2,0)*AC570</f>
        <v>0.5</v>
      </c>
      <c r="AE570">
        <f t="shared" ca="1" si="108"/>
        <v>0.25000001999999938</v>
      </c>
      <c r="AF570" t="str">
        <f t="shared" si="109"/>
        <v>Colgate</v>
      </c>
      <c r="AG570" t="str">
        <f t="shared" ca="1" si="110"/>
        <v>Colgate</v>
      </c>
    </row>
    <row r="571" spans="15:33" x14ac:dyDescent="0.25">
      <c r="O571" t="s">
        <v>3314</v>
      </c>
      <c r="P571" s="6">
        <v>41965</v>
      </c>
      <c r="Q571" t="s">
        <v>3073</v>
      </c>
      <c r="R571" t="s">
        <v>3397</v>
      </c>
      <c r="S571" t="s">
        <v>3720</v>
      </c>
      <c r="T571">
        <v>74</v>
      </c>
      <c r="U571">
        <v>68</v>
      </c>
      <c r="W571" t="s">
        <v>77</v>
      </c>
      <c r="X571">
        <v>1</v>
      </c>
      <c r="Y571">
        <f t="shared" si="104"/>
        <v>-6</v>
      </c>
      <c r="Z571">
        <f t="shared" ca="1" si="105"/>
        <v>-10.375000500000002</v>
      </c>
      <c r="AA571">
        <f t="shared" ca="1" si="106"/>
        <v>4.3750005000000023</v>
      </c>
      <c r="AB571">
        <f t="shared" ca="1" si="107"/>
        <v>-4.3750005000000023</v>
      </c>
      <c r="AC571" s="2">
        <v>4.375</v>
      </c>
      <c r="AD571" s="7">
        <f>VLOOKUP(P571,Weights!$A:$B,2,0)*AC571</f>
        <v>4.375</v>
      </c>
      <c r="AE571">
        <f t="shared" ca="1" si="108"/>
        <v>19.14062937500027</v>
      </c>
      <c r="AF571" t="str">
        <f t="shared" si="109"/>
        <v>SE Missouri St</v>
      </c>
      <c r="AG571" t="str">
        <f t="shared" ca="1" si="110"/>
        <v>SE Missouri St</v>
      </c>
    </row>
    <row r="572" spans="15:33" x14ac:dyDescent="0.25">
      <c r="O572" t="s">
        <v>3301</v>
      </c>
      <c r="P572" s="6">
        <v>41965</v>
      </c>
      <c r="Q572" t="s">
        <v>3073</v>
      </c>
      <c r="R572" t="s">
        <v>3179</v>
      </c>
      <c r="S572" t="s">
        <v>3720</v>
      </c>
      <c r="T572">
        <v>86</v>
      </c>
      <c r="U572">
        <v>79</v>
      </c>
      <c r="W572" t="s">
        <v>51</v>
      </c>
      <c r="X572">
        <v>1</v>
      </c>
      <c r="Y572">
        <f t="shared" si="104"/>
        <v>-7</v>
      </c>
      <c r="Z572">
        <f t="shared" ca="1" si="105"/>
        <v>11.249999980000002</v>
      </c>
      <c r="AA572">
        <f t="shared" ca="1" si="106"/>
        <v>-18.249999980000002</v>
      </c>
      <c r="AB572">
        <f t="shared" ca="1" si="107"/>
        <v>18.249999980000002</v>
      </c>
      <c r="AC572" s="2">
        <v>18.25</v>
      </c>
      <c r="AD572" s="7">
        <f>VLOOKUP(P572,Weights!$A:$B,2,0)*AC572</f>
        <v>18.25</v>
      </c>
      <c r="AE572">
        <f t="shared" ca="1" si="108"/>
        <v>333.06249927000005</v>
      </c>
      <c r="AF572" t="str">
        <f t="shared" si="109"/>
        <v>Wright St</v>
      </c>
      <c r="AG572" t="str">
        <f t="shared" ca="1" si="110"/>
        <v>Charleston Southern</v>
      </c>
    </row>
    <row r="573" spans="15:33" x14ac:dyDescent="0.25">
      <c r="O573" t="s">
        <v>3257</v>
      </c>
      <c r="P573" s="6">
        <v>41965</v>
      </c>
      <c r="Q573" t="s">
        <v>3073</v>
      </c>
      <c r="R573" t="s">
        <v>3718</v>
      </c>
      <c r="S573" t="s">
        <v>3721</v>
      </c>
      <c r="T573">
        <v>75</v>
      </c>
      <c r="U573">
        <v>52</v>
      </c>
      <c r="W573" t="s">
        <v>9</v>
      </c>
      <c r="X573">
        <v>1</v>
      </c>
      <c r="Y573">
        <f t="shared" si="104"/>
        <v>23</v>
      </c>
      <c r="Z573">
        <f t="shared" ca="1" si="105"/>
        <v>19.25</v>
      </c>
      <c r="AA573">
        <f t="shared" ca="1" si="106"/>
        <v>3.75</v>
      </c>
      <c r="AB573">
        <f t="shared" ca="1" si="107"/>
        <v>-3.75</v>
      </c>
      <c r="AC573" s="2">
        <v>3.75</v>
      </c>
      <c r="AD573" s="7">
        <f>VLOOKUP(P573,Weights!$A:$B,2,0)*AC573</f>
        <v>3.75</v>
      </c>
      <c r="AE573">
        <f t="shared" ca="1" si="108"/>
        <v>14.0625</v>
      </c>
      <c r="AF573" t="str">
        <f t="shared" si="109"/>
        <v>Chicago St</v>
      </c>
      <c r="AG573" t="str">
        <f t="shared" ca="1" si="110"/>
        <v>Chicago St</v>
      </c>
    </row>
    <row r="574" spans="15:33" x14ac:dyDescent="0.25">
      <c r="O574" t="s">
        <v>3197</v>
      </c>
      <c r="P574" s="6">
        <v>41965</v>
      </c>
      <c r="Q574" t="s">
        <v>3074</v>
      </c>
      <c r="R574" t="s">
        <v>3328</v>
      </c>
      <c r="S574" t="s">
        <v>3721</v>
      </c>
      <c r="T574">
        <v>59</v>
      </c>
      <c r="U574">
        <v>50</v>
      </c>
      <c r="W574" t="s">
        <v>9</v>
      </c>
      <c r="X574">
        <v>1</v>
      </c>
      <c r="Y574">
        <f t="shared" si="104"/>
        <v>9</v>
      </c>
      <c r="Z574">
        <f t="shared" ca="1" si="105"/>
        <v>13.875</v>
      </c>
      <c r="AA574">
        <f t="shared" ca="1" si="106"/>
        <v>-4.875</v>
      </c>
      <c r="AB574">
        <f t="shared" ca="1" si="107"/>
        <v>4.875</v>
      </c>
      <c r="AC574" s="2">
        <v>4.875</v>
      </c>
      <c r="AD574" s="7">
        <f>VLOOKUP(P574,Weights!$A:$B,2,0)*AC574</f>
        <v>4.875</v>
      </c>
      <c r="AE574">
        <f t="shared" ca="1" si="108"/>
        <v>23.765625</v>
      </c>
      <c r="AF574" t="str">
        <f t="shared" si="109"/>
        <v>Clemson</v>
      </c>
      <c r="AG574" t="str">
        <f t="shared" ca="1" si="110"/>
        <v>Clemson</v>
      </c>
    </row>
    <row r="575" spans="15:33" x14ac:dyDescent="0.25">
      <c r="O575" t="s">
        <v>3308</v>
      </c>
      <c r="P575" s="6">
        <v>41965</v>
      </c>
      <c r="Q575" t="s">
        <v>3073</v>
      </c>
      <c r="R575" t="s">
        <v>3718</v>
      </c>
      <c r="S575" t="s">
        <v>3721</v>
      </c>
      <c r="T575">
        <v>76</v>
      </c>
      <c r="U575">
        <v>33</v>
      </c>
      <c r="W575" t="s">
        <v>52</v>
      </c>
      <c r="X575">
        <v>1</v>
      </c>
      <c r="Y575">
        <f t="shared" si="104"/>
        <v>43</v>
      </c>
      <c r="Z575">
        <f t="shared" ca="1" si="105"/>
        <v>36.125000499999999</v>
      </c>
      <c r="AA575">
        <f t="shared" ca="1" si="106"/>
        <v>6.8749995000000013</v>
      </c>
      <c r="AB575">
        <f t="shared" ca="1" si="107"/>
        <v>-6.8749995000000013</v>
      </c>
      <c r="AC575" s="2">
        <v>6.875</v>
      </c>
      <c r="AD575" s="7">
        <f>VLOOKUP(P575,Weights!$A:$B,2,0)*AC575</f>
        <v>6.875</v>
      </c>
      <c r="AE575">
        <f t="shared" ca="1" si="108"/>
        <v>47.265618125000266</v>
      </c>
      <c r="AF575" t="str">
        <f t="shared" si="109"/>
        <v>Coastal Carolina</v>
      </c>
      <c r="AG575" t="str">
        <f t="shared" ca="1" si="110"/>
        <v>Coastal Carolina</v>
      </c>
    </row>
    <row r="576" spans="15:33" x14ac:dyDescent="0.25">
      <c r="O576" t="s">
        <v>3332</v>
      </c>
      <c r="P576" s="6">
        <v>41965</v>
      </c>
      <c r="Q576" t="s">
        <v>3073</v>
      </c>
      <c r="R576" t="s">
        <v>3717</v>
      </c>
      <c r="S576" t="s">
        <v>3721</v>
      </c>
      <c r="T576">
        <v>70</v>
      </c>
      <c r="U576">
        <v>66</v>
      </c>
      <c r="W576" t="s">
        <v>8</v>
      </c>
      <c r="X576">
        <v>1</v>
      </c>
      <c r="Y576">
        <f t="shared" si="104"/>
        <v>4</v>
      </c>
      <c r="Z576">
        <f t="shared" ca="1" si="105"/>
        <v>12.875000500000002</v>
      </c>
      <c r="AA576">
        <f t="shared" ca="1" si="106"/>
        <v>-8.8750005000000023</v>
      </c>
      <c r="AB576">
        <f t="shared" ca="1" si="107"/>
        <v>8.8750005000000023</v>
      </c>
      <c r="AC576" s="2">
        <v>8.875</v>
      </c>
      <c r="AD576" s="7">
        <f>VLOOKUP(P576,Weights!$A:$B,2,0)*AC576</f>
        <v>8.875</v>
      </c>
      <c r="AE576">
        <f t="shared" ca="1" si="108"/>
        <v>78.76563387500029</v>
      </c>
      <c r="AF576" t="str">
        <f t="shared" si="109"/>
        <v>CS Fullerton</v>
      </c>
      <c r="AG576" t="str">
        <f t="shared" ca="1" si="110"/>
        <v>CS Fullerton</v>
      </c>
    </row>
    <row r="577" spans="15:33" x14ac:dyDescent="0.25">
      <c r="O577" t="s">
        <v>3283</v>
      </c>
      <c r="P577" s="6">
        <v>41965</v>
      </c>
      <c r="Q577" t="s">
        <v>3074</v>
      </c>
      <c r="R577" t="s">
        <v>3218</v>
      </c>
      <c r="S577" t="s">
        <v>3721</v>
      </c>
      <c r="T577">
        <v>79</v>
      </c>
      <c r="U577">
        <v>72</v>
      </c>
      <c r="W577" t="s">
        <v>9</v>
      </c>
      <c r="X577">
        <v>1</v>
      </c>
      <c r="Y577">
        <f t="shared" si="104"/>
        <v>7</v>
      </c>
      <c r="Z577">
        <f t="shared" ca="1" si="105"/>
        <v>-1.5</v>
      </c>
      <c r="AA577">
        <f t="shared" ca="1" si="106"/>
        <v>8.5</v>
      </c>
      <c r="AB577">
        <f t="shared" ca="1" si="107"/>
        <v>-8.5</v>
      </c>
      <c r="AC577" s="2">
        <v>8.5</v>
      </c>
      <c r="AD577" s="7">
        <f>VLOOKUP(P577,Weights!$A:$B,2,0)*AC577</f>
        <v>8.5</v>
      </c>
      <c r="AE577">
        <f t="shared" ca="1" si="108"/>
        <v>72.25</v>
      </c>
      <c r="AF577" t="str">
        <f t="shared" si="109"/>
        <v>CS Northridge</v>
      </c>
      <c r="AG577" t="str">
        <f t="shared" ca="1" si="110"/>
        <v>Samford</v>
      </c>
    </row>
    <row r="578" spans="15:33" x14ac:dyDescent="0.25">
      <c r="O578" t="s">
        <v>3172</v>
      </c>
      <c r="P578" s="6">
        <v>41965</v>
      </c>
      <c r="Q578" t="s">
        <v>3074</v>
      </c>
      <c r="R578" t="s">
        <v>3705</v>
      </c>
      <c r="S578" t="s">
        <v>3720</v>
      </c>
      <c r="T578">
        <v>90</v>
      </c>
      <c r="U578">
        <v>72</v>
      </c>
      <c r="W578" t="s">
        <v>51</v>
      </c>
      <c r="X578">
        <v>1</v>
      </c>
      <c r="Y578">
        <f t="shared" ref="Y578:Y641" si="111">X578*IF(S578="W",(T578-U578),U578-T578)</f>
        <v>-18</v>
      </c>
      <c r="Z578">
        <f t="shared" ref="Z578:Z641" ca="1" si="112">X578*(IF(Q578="A",-HomeEdge,IF(Q578="H",HomeEdge,0))+VLOOKUP(O578,TmList,2,0)-VLOOKUP(R578,TmList,2,0))</f>
        <v>-5.4999999999999982</v>
      </c>
      <c r="AA578">
        <f t="shared" ref="AA578:AA641" ca="1" si="113">Y578-Z578</f>
        <v>-12.500000000000002</v>
      </c>
      <c r="AB578">
        <f t="shared" ref="AB578:AB641" ca="1" si="114">-AA578</f>
        <v>12.500000000000002</v>
      </c>
      <c r="AC578" s="2">
        <v>12.5</v>
      </c>
      <c r="AD578" s="7">
        <f>VLOOKUP(P578,Weights!$A:$B,2,0)*AC578</f>
        <v>12.5</v>
      </c>
      <c r="AE578">
        <f t="shared" ref="AE578:AE641" ca="1" si="115">AA578^2</f>
        <v>156.25000000000006</v>
      </c>
      <c r="AF578" t="str">
        <f t="shared" si="109"/>
        <v>North Carolina</v>
      </c>
      <c r="AG578" t="str">
        <f t="shared" ca="1" si="110"/>
        <v>North Carolina</v>
      </c>
    </row>
    <row r="579" spans="15:33" x14ac:dyDescent="0.25">
      <c r="O579" t="s">
        <v>3156</v>
      </c>
      <c r="P579" s="6">
        <v>41965</v>
      </c>
      <c r="Q579" t="s">
        <v>3073</v>
      </c>
      <c r="R579" t="s">
        <v>3360</v>
      </c>
      <c r="S579" t="s">
        <v>3721</v>
      </c>
      <c r="T579">
        <v>66</v>
      </c>
      <c r="U579">
        <v>53</v>
      </c>
      <c r="W579" t="s">
        <v>9</v>
      </c>
      <c r="X579">
        <v>1</v>
      </c>
      <c r="Y579">
        <f t="shared" si="111"/>
        <v>13</v>
      </c>
      <c r="Z579">
        <f t="shared" ca="1" si="112"/>
        <v>10.12499998</v>
      </c>
      <c r="AA579">
        <f t="shared" ca="1" si="113"/>
        <v>2.8750000199999999</v>
      </c>
      <c r="AB579">
        <f t="shared" ca="1" si="114"/>
        <v>-2.8750000199999999</v>
      </c>
      <c r="AC579" s="2">
        <v>2.875</v>
      </c>
      <c r="AD579" s="7">
        <f>VLOOKUP(P579,Weights!$A:$B,2,0)*AC579</f>
        <v>2.875</v>
      </c>
      <c r="AE579">
        <f t="shared" ca="1" si="115"/>
        <v>8.2656251149999989</v>
      </c>
      <c r="AF579" t="str">
        <f t="shared" ref="AF579:AF642" si="116">IF(Y579&gt;0,O579,R579)</f>
        <v>Detroit</v>
      </c>
      <c r="AG579" t="str">
        <f t="shared" ref="AG579:AG642" ca="1" si="117">IF(Z579&gt;0,O579,R579)</f>
        <v>Detroit</v>
      </c>
    </row>
    <row r="580" spans="15:33" x14ac:dyDescent="0.25">
      <c r="O580" t="s">
        <v>3704</v>
      </c>
      <c r="P580" s="6">
        <v>41965</v>
      </c>
      <c r="Q580" t="s">
        <v>3074</v>
      </c>
      <c r="R580" t="s">
        <v>3146</v>
      </c>
      <c r="S580" t="s">
        <v>3721</v>
      </c>
      <c r="T580">
        <v>70</v>
      </c>
      <c r="U580">
        <v>59</v>
      </c>
      <c r="W580" t="s">
        <v>191</v>
      </c>
      <c r="X580">
        <v>1</v>
      </c>
      <c r="Y580">
        <f t="shared" si="111"/>
        <v>11</v>
      </c>
      <c r="Z580">
        <f t="shared" ca="1" si="112"/>
        <v>13.624999999999998</v>
      </c>
      <c r="AA580">
        <f t="shared" ca="1" si="113"/>
        <v>-2.6249999999999982</v>
      </c>
      <c r="AB580">
        <f t="shared" ca="1" si="114"/>
        <v>2.6249999999999982</v>
      </c>
      <c r="AC580" s="2">
        <v>2.625</v>
      </c>
      <c r="AD580" s="7">
        <f>VLOOKUP(P580,Weights!$A:$B,2,0)*AC580</f>
        <v>2.625</v>
      </c>
      <c r="AE580">
        <f t="shared" ca="1" si="115"/>
        <v>6.8906249999999911</v>
      </c>
      <c r="AF580" t="str">
        <f t="shared" si="116"/>
        <v>Duke</v>
      </c>
      <c r="AG580" t="str">
        <f t="shared" ca="1" si="117"/>
        <v>Duke</v>
      </c>
    </row>
    <row r="581" spans="15:33" x14ac:dyDescent="0.25">
      <c r="O581" t="s">
        <v>3319</v>
      </c>
      <c r="P581" s="6">
        <v>41965</v>
      </c>
      <c r="Q581" t="s">
        <v>3073</v>
      </c>
      <c r="R581" t="s">
        <v>3305</v>
      </c>
      <c r="S581" t="s">
        <v>3721</v>
      </c>
      <c r="T581">
        <v>98</v>
      </c>
      <c r="U581">
        <v>87</v>
      </c>
      <c r="W581" t="s">
        <v>51</v>
      </c>
      <c r="X581">
        <v>1</v>
      </c>
      <c r="Y581">
        <f t="shared" si="111"/>
        <v>11</v>
      </c>
      <c r="Z581">
        <f t="shared" ca="1" si="112"/>
        <v>6.625</v>
      </c>
      <c r="AA581">
        <f t="shared" ca="1" si="113"/>
        <v>4.375</v>
      </c>
      <c r="AB581">
        <f t="shared" ca="1" si="114"/>
        <v>-4.375</v>
      </c>
      <c r="AC581" s="2">
        <v>4.375</v>
      </c>
      <c r="AD581" s="7">
        <f>VLOOKUP(P581,Weights!$A:$B,2,0)*AC581</f>
        <v>4.375</v>
      </c>
      <c r="AE581">
        <f t="shared" ca="1" si="115"/>
        <v>19.140625</v>
      </c>
      <c r="AF581" t="str">
        <f t="shared" si="116"/>
        <v>East Tennessee St</v>
      </c>
      <c r="AG581" t="str">
        <f t="shared" ca="1" si="117"/>
        <v>East Tennessee St</v>
      </c>
    </row>
    <row r="582" spans="15:33" x14ac:dyDescent="0.25">
      <c r="O582" t="s">
        <v>3377</v>
      </c>
      <c r="P582" s="6">
        <v>41965</v>
      </c>
      <c r="Q582" t="s">
        <v>3073</v>
      </c>
      <c r="R582" t="s">
        <v>3718</v>
      </c>
      <c r="S582" t="s">
        <v>3721</v>
      </c>
      <c r="T582">
        <v>115</v>
      </c>
      <c r="U582">
        <v>50</v>
      </c>
      <c r="W582" t="s">
        <v>189</v>
      </c>
      <c r="X582">
        <v>1</v>
      </c>
      <c r="Y582">
        <f t="shared" si="111"/>
        <v>65</v>
      </c>
      <c r="Z582">
        <f t="shared" ca="1" si="112"/>
        <v>31.125000480000001</v>
      </c>
      <c r="AA582">
        <f t="shared" ca="1" si="113"/>
        <v>33.874999520000003</v>
      </c>
      <c r="AB582">
        <f t="shared" ca="1" si="114"/>
        <v>-33.874999520000003</v>
      </c>
      <c r="AC582" s="2">
        <v>33.875</v>
      </c>
      <c r="AD582" s="7">
        <f>VLOOKUP(P582,Weights!$A:$B,2,0)*AC582</f>
        <v>33.875</v>
      </c>
      <c r="AE582">
        <f t="shared" ca="1" si="115"/>
        <v>1147.5155924800004</v>
      </c>
      <c r="AF582" t="str">
        <f t="shared" si="116"/>
        <v>Eastern Kentucky</v>
      </c>
      <c r="AG582" t="str">
        <f t="shared" ca="1" si="117"/>
        <v>Eastern Kentucky</v>
      </c>
    </row>
    <row r="583" spans="15:33" x14ac:dyDescent="0.25">
      <c r="O583" t="s">
        <v>3315</v>
      </c>
      <c r="P583" s="6">
        <v>41965</v>
      </c>
      <c r="Q583" t="s">
        <v>3073</v>
      </c>
      <c r="R583" t="s">
        <v>3207</v>
      </c>
      <c r="S583" t="s">
        <v>3721</v>
      </c>
      <c r="T583">
        <v>70</v>
      </c>
      <c r="U583">
        <v>62</v>
      </c>
      <c r="W583" t="s">
        <v>190</v>
      </c>
      <c r="X583">
        <v>1</v>
      </c>
      <c r="Y583">
        <f t="shared" si="111"/>
        <v>8</v>
      </c>
      <c r="Z583">
        <f t="shared" ca="1" si="112"/>
        <v>11.249999977000002</v>
      </c>
      <c r="AA583">
        <f t="shared" ca="1" si="113"/>
        <v>-3.2499999770000016</v>
      </c>
      <c r="AB583">
        <f t="shared" ca="1" si="114"/>
        <v>3.2499999770000016</v>
      </c>
      <c r="AC583" s="2">
        <v>3.25</v>
      </c>
      <c r="AD583" s="7">
        <f>VLOOKUP(P583,Weights!$A:$B,2,0)*AC583</f>
        <v>3.25</v>
      </c>
      <c r="AE583">
        <f t="shared" ca="1" si="115"/>
        <v>10.562499850500011</v>
      </c>
      <c r="AF583" t="str">
        <f t="shared" si="116"/>
        <v>Eastern Michigan</v>
      </c>
      <c r="AG583" t="str">
        <f t="shared" ca="1" si="117"/>
        <v>Eastern Michigan</v>
      </c>
    </row>
    <row r="584" spans="15:33" x14ac:dyDescent="0.25">
      <c r="O584" t="s">
        <v>3382</v>
      </c>
      <c r="P584" s="6">
        <v>41965</v>
      </c>
      <c r="Q584" t="s">
        <v>3073</v>
      </c>
      <c r="R584" t="s">
        <v>3263</v>
      </c>
      <c r="S584" t="s">
        <v>3720</v>
      </c>
      <c r="T584">
        <v>74</v>
      </c>
      <c r="U584">
        <v>60</v>
      </c>
      <c r="W584" t="s">
        <v>31</v>
      </c>
      <c r="X584">
        <v>1</v>
      </c>
      <c r="Y584">
        <f t="shared" si="111"/>
        <v>-14</v>
      </c>
      <c r="Z584">
        <f t="shared" ca="1" si="112"/>
        <v>-11.875</v>
      </c>
      <c r="AA584">
        <f t="shared" ca="1" si="113"/>
        <v>-2.125</v>
      </c>
      <c r="AB584">
        <f t="shared" ca="1" si="114"/>
        <v>2.125</v>
      </c>
      <c r="AC584" s="2">
        <v>2.125</v>
      </c>
      <c r="AD584" s="7">
        <f>VLOOKUP(P584,Weights!$A:$B,2,0)*AC584</f>
        <v>2.125</v>
      </c>
      <c r="AE584">
        <f t="shared" ca="1" si="115"/>
        <v>4.515625</v>
      </c>
      <c r="AF584" t="str">
        <f t="shared" si="116"/>
        <v>Sam Houston St</v>
      </c>
      <c r="AG584" t="str">
        <f t="shared" ca="1" si="117"/>
        <v>Sam Houston St</v>
      </c>
    </row>
    <row r="585" spans="15:33" x14ac:dyDescent="0.25">
      <c r="O585" t="s">
        <v>3161</v>
      </c>
      <c r="P585" s="6">
        <v>41965</v>
      </c>
      <c r="Q585" t="s">
        <v>3074</v>
      </c>
      <c r="R585" t="s">
        <v>3075</v>
      </c>
      <c r="S585" t="s">
        <v>3720</v>
      </c>
      <c r="T585">
        <v>80</v>
      </c>
      <c r="U585">
        <v>54</v>
      </c>
      <c r="W585" t="s">
        <v>8</v>
      </c>
      <c r="X585">
        <v>1</v>
      </c>
      <c r="Y585">
        <f t="shared" si="111"/>
        <v>-26</v>
      </c>
      <c r="Z585">
        <f t="shared" ca="1" si="112"/>
        <v>-6.7499995000000004</v>
      </c>
      <c r="AA585">
        <f t="shared" ca="1" si="113"/>
        <v>-19.250000499999999</v>
      </c>
      <c r="AB585">
        <f t="shared" ca="1" si="114"/>
        <v>19.250000499999999</v>
      </c>
      <c r="AC585" s="2">
        <v>19.25</v>
      </c>
      <c r="AD585" s="7">
        <f>VLOOKUP(P585,Weights!$A:$B,2,0)*AC585</f>
        <v>19.25</v>
      </c>
      <c r="AE585">
        <f t="shared" ca="1" si="115"/>
        <v>370.56251925000021</v>
      </c>
      <c r="AF585" t="str">
        <f t="shared" si="116"/>
        <v>Providence</v>
      </c>
      <c r="AG585" t="str">
        <f t="shared" ca="1" si="117"/>
        <v>Providence</v>
      </c>
    </row>
    <row r="586" spans="15:33" x14ac:dyDescent="0.25">
      <c r="O586" t="s">
        <v>3338</v>
      </c>
      <c r="P586" s="6">
        <v>41965</v>
      </c>
      <c r="Q586" t="s">
        <v>3073</v>
      </c>
      <c r="R586" t="s">
        <v>3331</v>
      </c>
      <c r="S586" t="s">
        <v>3720</v>
      </c>
      <c r="T586">
        <v>58</v>
      </c>
      <c r="U586">
        <v>55</v>
      </c>
      <c r="W586" t="s">
        <v>8</v>
      </c>
      <c r="X586">
        <v>1</v>
      </c>
      <c r="Y586">
        <f t="shared" si="111"/>
        <v>-3</v>
      </c>
      <c r="Z586">
        <f t="shared" ca="1" si="112"/>
        <v>-4.625</v>
      </c>
      <c r="AA586">
        <f t="shared" ca="1" si="113"/>
        <v>1.625</v>
      </c>
      <c r="AB586">
        <f t="shared" ca="1" si="114"/>
        <v>-1.625</v>
      </c>
      <c r="AC586" s="2">
        <v>1.625</v>
      </c>
      <c r="AD586" s="7">
        <f>VLOOKUP(P586,Weights!$A:$B,2,0)*AC586</f>
        <v>1.625</v>
      </c>
      <c r="AE586">
        <f t="shared" ca="1" si="115"/>
        <v>2.640625</v>
      </c>
      <c r="AF586" t="str">
        <f t="shared" si="116"/>
        <v>UC Davis</v>
      </c>
      <c r="AG586" t="str">
        <f t="shared" ca="1" si="117"/>
        <v>UC Davis</v>
      </c>
    </row>
    <row r="587" spans="15:33" x14ac:dyDescent="0.25">
      <c r="O587" t="s">
        <v>3249</v>
      </c>
      <c r="P587" s="6">
        <v>41965</v>
      </c>
      <c r="Q587" t="s">
        <v>3073</v>
      </c>
      <c r="R587" t="s">
        <v>3175</v>
      </c>
      <c r="S587" t="s">
        <v>3721</v>
      </c>
      <c r="T587">
        <v>80</v>
      </c>
      <c r="U587">
        <v>66</v>
      </c>
      <c r="W587" t="s">
        <v>189</v>
      </c>
      <c r="X587">
        <v>1</v>
      </c>
      <c r="Y587">
        <f t="shared" si="111"/>
        <v>14</v>
      </c>
      <c r="Z587">
        <f t="shared" ca="1" si="112"/>
        <v>14.124999500000001</v>
      </c>
      <c r="AA587">
        <f t="shared" ca="1" si="113"/>
        <v>-0.12499950000000126</v>
      </c>
      <c r="AB587">
        <f t="shared" ca="1" si="114"/>
        <v>0.12499950000000126</v>
      </c>
      <c r="AC587" s="2">
        <v>0.125</v>
      </c>
      <c r="AD587" s="7">
        <f>VLOOKUP(P587,Weights!$A:$B,2,0)*AC587</f>
        <v>0.125</v>
      </c>
      <c r="AE587">
        <f t="shared" ca="1" si="115"/>
        <v>1.5624875000250315E-2</v>
      </c>
      <c r="AF587" t="str">
        <f t="shared" si="116"/>
        <v>Georgetown</v>
      </c>
      <c r="AG587" t="str">
        <f t="shared" ca="1" si="117"/>
        <v>Georgetown</v>
      </c>
    </row>
    <row r="588" spans="15:33" x14ac:dyDescent="0.25">
      <c r="O588" t="s">
        <v>3355</v>
      </c>
      <c r="P588" s="6">
        <v>41965</v>
      </c>
      <c r="Q588" t="s">
        <v>3073</v>
      </c>
      <c r="R588" t="s">
        <v>3718</v>
      </c>
      <c r="S588" t="s">
        <v>3721</v>
      </c>
      <c r="T588">
        <v>97</v>
      </c>
      <c r="U588">
        <v>41</v>
      </c>
      <c r="W588" t="s">
        <v>51</v>
      </c>
      <c r="X588">
        <v>1</v>
      </c>
      <c r="Y588">
        <f t="shared" si="111"/>
        <v>56</v>
      </c>
      <c r="Z588">
        <f t="shared" ca="1" si="112"/>
        <v>33.000000499999999</v>
      </c>
      <c r="AA588">
        <f t="shared" ca="1" si="113"/>
        <v>22.999999500000001</v>
      </c>
      <c r="AB588">
        <f t="shared" ca="1" si="114"/>
        <v>-22.999999500000001</v>
      </c>
      <c r="AC588" s="2">
        <v>23</v>
      </c>
      <c r="AD588" s="7">
        <f>VLOOKUP(P588,Weights!$A:$B,2,0)*AC588</f>
        <v>23</v>
      </c>
      <c r="AE588">
        <f t="shared" ca="1" si="115"/>
        <v>528.99997700000029</v>
      </c>
      <c r="AF588" t="str">
        <f t="shared" si="116"/>
        <v>Georgia Southern</v>
      </c>
      <c r="AG588" t="str">
        <f t="shared" ca="1" si="117"/>
        <v>Georgia Southern</v>
      </c>
    </row>
    <row r="589" spans="15:33" x14ac:dyDescent="0.25">
      <c r="O589" t="s">
        <v>3707</v>
      </c>
      <c r="P589" s="6">
        <v>41965</v>
      </c>
      <c r="Q589" t="s">
        <v>3073</v>
      </c>
      <c r="R589" t="s">
        <v>3718</v>
      </c>
      <c r="S589" t="s">
        <v>3721</v>
      </c>
      <c r="T589">
        <v>109</v>
      </c>
      <c r="U589">
        <v>55</v>
      </c>
      <c r="W589" t="s">
        <v>190</v>
      </c>
      <c r="X589">
        <v>1</v>
      </c>
      <c r="Y589">
        <f t="shared" si="111"/>
        <v>54</v>
      </c>
      <c r="Z589">
        <f t="shared" ca="1" si="112"/>
        <v>53</v>
      </c>
      <c r="AA589">
        <f t="shared" ca="1" si="113"/>
        <v>1</v>
      </c>
      <c r="AB589">
        <f t="shared" ca="1" si="114"/>
        <v>-1</v>
      </c>
      <c r="AC589" s="2">
        <v>1</v>
      </c>
      <c r="AD589" s="7">
        <f>VLOOKUP(P589,Weights!$A:$B,2,0)*AC589</f>
        <v>1</v>
      </c>
      <c r="AE589">
        <f t="shared" ca="1" si="115"/>
        <v>1</v>
      </c>
      <c r="AF589" t="str">
        <f t="shared" si="116"/>
        <v>Gonzaga</v>
      </c>
      <c r="AG589" t="str">
        <f t="shared" ca="1" si="117"/>
        <v>Gonzaga</v>
      </c>
    </row>
    <row r="590" spans="15:33" x14ac:dyDescent="0.25">
      <c r="O590" t="s">
        <v>3141</v>
      </c>
      <c r="P590" s="6">
        <v>41965</v>
      </c>
      <c r="Q590" t="s">
        <v>3073</v>
      </c>
      <c r="R590" t="s">
        <v>3341</v>
      </c>
      <c r="S590" t="s">
        <v>3721</v>
      </c>
      <c r="T590">
        <v>72</v>
      </c>
      <c r="U590">
        <v>57</v>
      </c>
      <c r="W590" t="s">
        <v>188</v>
      </c>
      <c r="X590">
        <v>1</v>
      </c>
      <c r="Y590">
        <f t="shared" si="111"/>
        <v>15</v>
      </c>
      <c r="Z590">
        <f t="shared" ca="1" si="112"/>
        <v>12.375000499999999</v>
      </c>
      <c r="AA590">
        <f t="shared" ca="1" si="113"/>
        <v>2.6249995000000013</v>
      </c>
      <c r="AB590">
        <f t="shared" ca="1" si="114"/>
        <v>-2.6249995000000013</v>
      </c>
      <c r="AC590" s="2">
        <v>2.625</v>
      </c>
      <c r="AD590" s="7">
        <f>VLOOKUP(P590,Weights!$A:$B,2,0)*AC590</f>
        <v>2.625</v>
      </c>
      <c r="AE590">
        <f t="shared" ca="1" si="115"/>
        <v>6.8906223750002562</v>
      </c>
      <c r="AF590" t="str">
        <f t="shared" si="116"/>
        <v>Houston</v>
      </c>
      <c r="AG590" t="str">
        <f t="shared" ca="1" si="117"/>
        <v>Houston</v>
      </c>
    </row>
    <row r="591" spans="15:33" x14ac:dyDescent="0.25">
      <c r="O591" t="s">
        <v>3152</v>
      </c>
      <c r="P591" s="6">
        <v>41965</v>
      </c>
      <c r="Q591" t="s">
        <v>3073</v>
      </c>
      <c r="R591" t="s">
        <v>3362</v>
      </c>
      <c r="S591" t="s">
        <v>3721</v>
      </c>
      <c r="T591">
        <v>85</v>
      </c>
      <c r="U591">
        <v>72</v>
      </c>
      <c r="W591" t="s">
        <v>190</v>
      </c>
      <c r="X591">
        <v>1</v>
      </c>
      <c r="Y591">
        <f t="shared" si="111"/>
        <v>13</v>
      </c>
      <c r="Z591">
        <f t="shared" ca="1" si="112"/>
        <v>20.749999500000001</v>
      </c>
      <c r="AA591">
        <f t="shared" ca="1" si="113"/>
        <v>-7.7499995000000013</v>
      </c>
      <c r="AB591">
        <f t="shared" ca="1" si="114"/>
        <v>7.7499995000000013</v>
      </c>
      <c r="AC591" s="2">
        <v>7.75</v>
      </c>
      <c r="AD591" s="7">
        <f>VLOOKUP(P591,Weights!$A:$B,2,0)*AC591</f>
        <v>7.75</v>
      </c>
      <c r="AE591">
        <f t="shared" ca="1" si="115"/>
        <v>60.062492250000268</v>
      </c>
      <c r="AF591" t="str">
        <f t="shared" si="116"/>
        <v>Indiana</v>
      </c>
      <c r="AG591" t="str">
        <f t="shared" ca="1" si="117"/>
        <v>Indiana</v>
      </c>
    </row>
    <row r="592" spans="15:33" x14ac:dyDescent="0.25">
      <c r="O592" t="s">
        <v>3190</v>
      </c>
      <c r="P592" s="6">
        <v>41965</v>
      </c>
      <c r="Q592" t="s">
        <v>3073</v>
      </c>
      <c r="R592" t="s">
        <v>3121</v>
      </c>
      <c r="S592" t="s">
        <v>3721</v>
      </c>
      <c r="T592">
        <v>78</v>
      </c>
      <c r="U592">
        <v>66</v>
      </c>
      <c r="W592" t="s">
        <v>51</v>
      </c>
      <c r="X592">
        <v>1</v>
      </c>
      <c r="Y592">
        <f t="shared" si="111"/>
        <v>12</v>
      </c>
      <c r="Z592">
        <f t="shared" ca="1" si="112"/>
        <v>6.7499999800000001</v>
      </c>
      <c r="AA592">
        <f t="shared" ca="1" si="113"/>
        <v>5.2500000199999999</v>
      </c>
      <c r="AB592">
        <f t="shared" ca="1" si="114"/>
        <v>-5.2500000199999999</v>
      </c>
      <c r="AC592" s="2">
        <v>5.25</v>
      </c>
      <c r="AD592" s="7">
        <f>VLOOKUP(P592,Weights!$A:$B,2,0)*AC592</f>
        <v>5.25</v>
      </c>
      <c r="AE592">
        <f t="shared" ca="1" si="115"/>
        <v>27.56250021</v>
      </c>
      <c r="AF592" t="str">
        <f t="shared" si="116"/>
        <v>Indiana St</v>
      </c>
      <c r="AG592" t="str">
        <f t="shared" ca="1" si="117"/>
        <v>Indiana St</v>
      </c>
    </row>
    <row r="593" spans="15:33" x14ac:dyDescent="0.25">
      <c r="O593" t="s">
        <v>3386</v>
      </c>
      <c r="P593" s="6">
        <v>41965</v>
      </c>
      <c r="Q593" t="s">
        <v>3073</v>
      </c>
      <c r="R593" t="s">
        <v>3316</v>
      </c>
      <c r="S593" t="s">
        <v>3721</v>
      </c>
      <c r="T593">
        <v>71</v>
      </c>
      <c r="U593">
        <v>69</v>
      </c>
      <c r="V593" t="s">
        <v>3722</v>
      </c>
      <c r="W593" t="s">
        <v>9</v>
      </c>
      <c r="X593">
        <v>1</v>
      </c>
      <c r="Y593">
        <f t="shared" si="111"/>
        <v>2</v>
      </c>
      <c r="Z593">
        <f t="shared" ca="1" si="112"/>
        <v>1.75</v>
      </c>
      <c r="AA593">
        <f t="shared" ca="1" si="113"/>
        <v>0.25</v>
      </c>
      <c r="AB593">
        <f t="shared" ca="1" si="114"/>
        <v>-0.25</v>
      </c>
      <c r="AC593" s="2">
        <v>0.25</v>
      </c>
      <c r="AD593" s="7">
        <f>VLOOKUP(P593,Weights!$A:$B,2,0)*AC593</f>
        <v>0.25</v>
      </c>
      <c r="AE593">
        <f t="shared" ca="1" si="115"/>
        <v>6.25E-2</v>
      </c>
      <c r="AF593" t="str">
        <f t="shared" si="116"/>
        <v>IUPUI</v>
      </c>
      <c r="AG593" t="str">
        <f t="shared" ca="1" si="117"/>
        <v>IUPUI</v>
      </c>
    </row>
    <row r="594" spans="15:33" x14ac:dyDescent="0.25">
      <c r="O594" t="s">
        <v>3320</v>
      </c>
      <c r="P594" s="6">
        <v>41965</v>
      </c>
      <c r="Q594" t="s">
        <v>3073</v>
      </c>
      <c r="R594" t="s">
        <v>3718</v>
      </c>
      <c r="S594" t="s">
        <v>3721</v>
      </c>
      <c r="T594">
        <v>88</v>
      </c>
      <c r="U594">
        <v>71</v>
      </c>
      <c r="W594" t="s">
        <v>31</v>
      </c>
      <c r="X594">
        <v>1</v>
      </c>
      <c r="Y594">
        <f t="shared" si="111"/>
        <v>17</v>
      </c>
      <c r="Z594">
        <f t="shared" ca="1" si="112"/>
        <v>21.625</v>
      </c>
      <c r="AA594">
        <f t="shared" ca="1" si="113"/>
        <v>-4.625</v>
      </c>
      <c r="AB594">
        <f t="shared" ca="1" si="114"/>
        <v>4.625</v>
      </c>
      <c r="AC594" s="2">
        <v>4.625</v>
      </c>
      <c r="AD594" s="7">
        <f>VLOOKUP(P594,Weights!$A:$B,2,0)*AC594</f>
        <v>4.625</v>
      </c>
      <c r="AE594">
        <f t="shared" ca="1" si="115"/>
        <v>21.390625</v>
      </c>
      <c r="AF594" t="str">
        <f t="shared" si="116"/>
        <v>Jacksonville St</v>
      </c>
      <c r="AG594" t="str">
        <f t="shared" ca="1" si="117"/>
        <v>Jacksonville St</v>
      </c>
    </row>
    <row r="595" spans="15:33" x14ac:dyDescent="0.25">
      <c r="O595" t="s">
        <v>3129</v>
      </c>
      <c r="P595" s="6">
        <v>41965</v>
      </c>
      <c r="Q595" t="s">
        <v>3074</v>
      </c>
      <c r="R595" t="s">
        <v>3414</v>
      </c>
      <c r="S595" t="s">
        <v>3721</v>
      </c>
      <c r="T595">
        <v>83</v>
      </c>
      <c r="U595">
        <v>80</v>
      </c>
      <c r="W595" t="s">
        <v>32</v>
      </c>
      <c r="X595">
        <v>1</v>
      </c>
      <c r="Y595">
        <f t="shared" si="111"/>
        <v>3</v>
      </c>
      <c r="Z595">
        <f t="shared" ca="1" si="112"/>
        <v>5.3750000000000018</v>
      </c>
      <c r="AA595">
        <f t="shared" ca="1" si="113"/>
        <v>-2.3750000000000018</v>
      </c>
      <c r="AB595">
        <f t="shared" ca="1" si="114"/>
        <v>2.3750000000000018</v>
      </c>
      <c r="AC595" s="2">
        <v>2.375</v>
      </c>
      <c r="AD595" s="7">
        <f>VLOOKUP(P595,Weights!$A:$B,2,0)*AC595</f>
        <v>2.375</v>
      </c>
      <c r="AE595">
        <f t="shared" ca="1" si="115"/>
        <v>5.6406250000000089</v>
      </c>
      <c r="AF595" t="str">
        <f t="shared" si="116"/>
        <v>Kennesaw St</v>
      </c>
      <c r="AG595" t="str">
        <f t="shared" ca="1" si="117"/>
        <v>Kennesaw St</v>
      </c>
    </row>
    <row r="596" spans="15:33" x14ac:dyDescent="0.25">
      <c r="O596" t="s">
        <v>3375</v>
      </c>
      <c r="P596" s="6">
        <v>41965</v>
      </c>
      <c r="Q596" t="s">
        <v>3073</v>
      </c>
      <c r="R596" t="s">
        <v>3162</v>
      </c>
      <c r="S596" t="s">
        <v>3721</v>
      </c>
      <c r="T596">
        <v>78</v>
      </c>
      <c r="U596">
        <v>60</v>
      </c>
      <c r="W596" t="s">
        <v>190</v>
      </c>
      <c r="X596">
        <v>1</v>
      </c>
      <c r="Y596">
        <f t="shared" si="111"/>
        <v>18</v>
      </c>
      <c r="Z596">
        <f t="shared" ca="1" si="112"/>
        <v>14.25</v>
      </c>
      <c r="AA596">
        <f t="shared" ca="1" si="113"/>
        <v>3.75</v>
      </c>
      <c r="AB596">
        <f t="shared" ca="1" si="114"/>
        <v>-3.75</v>
      </c>
      <c r="AC596" s="2">
        <v>3.75</v>
      </c>
      <c r="AD596" s="7">
        <f>VLOOKUP(P596,Weights!$A:$B,2,0)*AC596</f>
        <v>3.75</v>
      </c>
      <c r="AE596">
        <f t="shared" ca="1" si="115"/>
        <v>14.0625</v>
      </c>
      <c r="AF596" t="str">
        <f t="shared" si="116"/>
        <v>Kent State</v>
      </c>
      <c r="AG596" t="str">
        <f t="shared" ca="1" si="117"/>
        <v>Kent State</v>
      </c>
    </row>
    <row r="597" spans="15:33" x14ac:dyDescent="0.25">
      <c r="O597" t="s">
        <v>3168</v>
      </c>
      <c r="P597" s="6">
        <v>41965</v>
      </c>
      <c r="Q597" t="s">
        <v>3073</v>
      </c>
      <c r="R597" t="s">
        <v>3381</v>
      </c>
      <c r="S597" t="s">
        <v>3721</v>
      </c>
      <c r="T597">
        <v>59</v>
      </c>
      <c r="U597">
        <v>50</v>
      </c>
      <c r="W597" t="s">
        <v>189</v>
      </c>
      <c r="X597">
        <v>1</v>
      </c>
      <c r="Y597">
        <f t="shared" si="111"/>
        <v>9</v>
      </c>
      <c r="Z597">
        <f t="shared" ca="1" si="112"/>
        <v>9</v>
      </c>
      <c r="AA597">
        <f t="shared" ca="1" si="113"/>
        <v>0</v>
      </c>
      <c r="AB597">
        <f t="shared" ca="1" si="114"/>
        <v>0</v>
      </c>
      <c r="AC597" s="2">
        <v>0</v>
      </c>
      <c r="AD597" s="7">
        <f>VLOOKUP(P597,Weights!$A:$B,2,0)*AC597</f>
        <v>0</v>
      </c>
      <c r="AE597">
        <f t="shared" ca="1" si="115"/>
        <v>0</v>
      </c>
      <c r="AF597" t="str">
        <f t="shared" si="116"/>
        <v>La Salle</v>
      </c>
      <c r="AG597" t="str">
        <f t="shared" ca="1" si="117"/>
        <v>La Salle</v>
      </c>
    </row>
    <row r="598" spans="15:33" x14ac:dyDescent="0.25">
      <c r="O598" t="s">
        <v>3215</v>
      </c>
      <c r="P598" s="6">
        <v>41965</v>
      </c>
      <c r="Q598" t="s">
        <v>3073</v>
      </c>
      <c r="R598" t="s">
        <v>3718</v>
      </c>
      <c r="S598" t="s">
        <v>3721</v>
      </c>
      <c r="T598">
        <v>74</v>
      </c>
      <c r="U598">
        <v>63</v>
      </c>
      <c r="W598" t="s">
        <v>9</v>
      </c>
      <c r="X598">
        <v>1</v>
      </c>
      <c r="Y598">
        <f t="shared" si="111"/>
        <v>11</v>
      </c>
      <c r="Z598">
        <f t="shared" ca="1" si="112"/>
        <v>21.75</v>
      </c>
      <c r="AA598">
        <f t="shared" ca="1" si="113"/>
        <v>-10.75</v>
      </c>
      <c r="AB598">
        <f t="shared" ca="1" si="114"/>
        <v>10.75</v>
      </c>
      <c r="AC598" s="2">
        <v>10.75</v>
      </c>
      <c r="AD598" s="7">
        <f>VLOOKUP(P598,Weights!$A:$B,2,0)*AC598</f>
        <v>10.75</v>
      </c>
      <c r="AE598">
        <f t="shared" ca="1" si="115"/>
        <v>115.5625</v>
      </c>
      <c r="AF598" t="str">
        <f t="shared" si="116"/>
        <v>Lipscomb</v>
      </c>
      <c r="AG598" t="str">
        <f t="shared" ca="1" si="117"/>
        <v>Lipscomb</v>
      </c>
    </row>
    <row r="599" spans="15:33" x14ac:dyDescent="0.25">
      <c r="O599" t="s">
        <v>3309</v>
      </c>
      <c r="P599" s="6">
        <v>41965</v>
      </c>
      <c r="Q599" t="s">
        <v>3074</v>
      </c>
      <c r="R599" t="s">
        <v>3226</v>
      </c>
      <c r="S599" t="s">
        <v>3720</v>
      </c>
      <c r="T599">
        <v>82</v>
      </c>
      <c r="U599">
        <v>72</v>
      </c>
      <c r="W599" t="s">
        <v>9</v>
      </c>
      <c r="X599">
        <v>1</v>
      </c>
      <c r="Y599">
        <f t="shared" si="111"/>
        <v>-10</v>
      </c>
      <c r="Z599">
        <f t="shared" ca="1" si="112"/>
        <v>-2.8750004999999996</v>
      </c>
      <c r="AA599">
        <f t="shared" ca="1" si="113"/>
        <v>-7.1249995000000004</v>
      </c>
      <c r="AB599">
        <f t="shared" ca="1" si="114"/>
        <v>7.1249995000000004</v>
      </c>
      <c r="AC599" s="2">
        <v>7.125</v>
      </c>
      <c r="AD599" s="7">
        <f>VLOOKUP(P599,Weights!$A:$B,2,0)*AC599</f>
        <v>7.125</v>
      </c>
      <c r="AE599">
        <f t="shared" ca="1" si="115"/>
        <v>50.765617875000252</v>
      </c>
      <c r="AF599" t="str">
        <f t="shared" si="116"/>
        <v>Youngstown St</v>
      </c>
      <c r="AG599" t="str">
        <f t="shared" ca="1" si="117"/>
        <v>Youngstown St</v>
      </c>
    </row>
    <row r="600" spans="15:33" x14ac:dyDescent="0.25">
      <c r="O600" t="s">
        <v>3317</v>
      </c>
      <c r="P600" s="6">
        <v>41965</v>
      </c>
      <c r="Q600" t="s">
        <v>3073</v>
      </c>
      <c r="R600" t="s">
        <v>3399</v>
      </c>
      <c r="S600" t="s">
        <v>3721</v>
      </c>
      <c r="T600">
        <v>63</v>
      </c>
      <c r="U600">
        <v>44</v>
      </c>
      <c r="W600" t="s">
        <v>52</v>
      </c>
      <c r="X600">
        <v>1</v>
      </c>
      <c r="Y600">
        <f t="shared" si="111"/>
        <v>19</v>
      </c>
      <c r="Z600">
        <f t="shared" ca="1" si="112"/>
        <v>11.125</v>
      </c>
      <c r="AA600">
        <f t="shared" ca="1" si="113"/>
        <v>7.875</v>
      </c>
      <c r="AB600">
        <f t="shared" ca="1" si="114"/>
        <v>-7.875</v>
      </c>
      <c r="AC600" s="2">
        <v>7.875</v>
      </c>
      <c r="AD600" s="7">
        <f>VLOOKUP(P600,Weights!$A:$B,2,0)*AC600</f>
        <v>7.875</v>
      </c>
      <c r="AE600">
        <f t="shared" ca="1" si="115"/>
        <v>62.015625</v>
      </c>
      <c r="AF600" t="str">
        <f t="shared" si="116"/>
        <v>Louisiana Tech</v>
      </c>
      <c r="AG600" t="str">
        <f t="shared" ca="1" si="117"/>
        <v>Louisiana Tech</v>
      </c>
    </row>
    <row r="601" spans="15:33" x14ac:dyDescent="0.25">
      <c r="O601" t="s">
        <v>3188</v>
      </c>
      <c r="P601" s="6">
        <v>41965</v>
      </c>
      <c r="Q601" t="s">
        <v>3073</v>
      </c>
      <c r="R601" t="s">
        <v>3093</v>
      </c>
      <c r="S601" t="s">
        <v>3720</v>
      </c>
      <c r="T601">
        <v>76</v>
      </c>
      <c r="U601">
        <v>62</v>
      </c>
      <c r="W601" t="s">
        <v>30</v>
      </c>
      <c r="X601">
        <v>1</v>
      </c>
      <c r="Y601">
        <f t="shared" si="111"/>
        <v>-14</v>
      </c>
      <c r="Z601">
        <f t="shared" ca="1" si="112"/>
        <v>-3.5000004999999996</v>
      </c>
      <c r="AA601">
        <f t="shared" ca="1" si="113"/>
        <v>-10.499999500000001</v>
      </c>
      <c r="AB601">
        <f t="shared" ca="1" si="114"/>
        <v>10.499999500000001</v>
      </c>
      <c r="AC601" s="2">
        <v>10.5</v>
      </c>
      <c r="AD601" s="7">
        <f>VLOOKUP(P601,Weights!$A:$B,2,0)*AC601</f>
        <v>10.5</v>
      </c>
      <c r="AE601">
        <f t="shared" ca="1" si="115"/>
        <v>110.24998950000028</v>
      </c>
      <c r="AF601" t="str">
        <f t="shared" si="116"/>
        <v>Army</v>
      </c>
      <c r="AG601" t="str">
        <f t="shared" ca="1" si="117"/>
        <v>Army</v>
      </c>
    </row>
    <row r="602" spans="15:33" x14ac:dyDescent="0.25">
      <c r="O602" t="s">
        <v>3254</v>
      </c>
      <c r="P602" s="6">
        <v>41965</v>
      </c>
      <c r="Q602" t="s">
        <v>3073</v>
      </c>
      <c r="R602" t="s">
        <v>3294</v>
      </c>
      <c r="S602" t="s">
        <v>3720</v>
      </c>
      <c r="T602">
        <v>97</v>
      </c>
      <c r="U602">
        <v>89</v>
      </c>
      <c r="W602" t="s">
        <v>8</v>
      </c>
      <c r="X602">
        <v>1</v>
      </c>
      <c r="Y602">
        <f t="shared" si="111"/>
        <v>-8</v>
      </c>
      <c r="Z602">
        <f t="shared" ca="1" si="112"/>
        <v>16.75</v>
      </c>
      <c r="AA602">
        <f t="shared" ca="1" si="113"/>
        <v>-24.75</v>
      </c>
      <c r="AB602">
        <f t="shared" ca="1" si="114"/>
        <v>24.75</v>
      </c>
      <c r="AC602" s="2">
        <v>24.75</v>
      </c>
      <c r="AD602" s="7">
        <f>VLOOKUP(P602,Weights!$A:$B,2,0)*AC602</f>
        <v>24.75</v>
      </c>
      <c r="AE602">
        <f t="shared" ca="1" si="115"/>
        <v>612.5625</v>
      </c>
      <c r="AF602" t="str">
        <f t="shared" si="116"/>
        <v>Omaha</v>
      </c>
      <c r="AG602" t="str">
        <f t="shared" ca="1" si="117"/>
        <v>Marquette</v>
      </c>
    </row>
    <row r="603" spans="15:33" x14ac:dyDescent="0.25">
      <c r="O603" t="s">
        <v>3165</v>
      </c>
      <c r="P603" s="6">
        <v>41965</v>
      </c>
      <c r="Q603" t="s">
        <v>3074</v>
      </c>
      <c r="R603" t="s">
        <v>3092</v>
      </c>
      <c r="S603" t="s">
        <v>3720</v>
      </c>
      <c r="T603">
        <v>81</v>
      </c>
      <c r="U603">
        <v>68</v>
      </c>
      <c r="W603" t="s">
        <v>52</v>
      </c>
      <c r="X603">
        <v>1</v>
      </c>
      <c r="Y603">
        <f t="shared" si="111"/>
        <v>-13</v>
      </c>
      <c r="Z603">
        <f t="shared" ca="1" si="112"/>
        <v>-13.624999499999998</v>
      </c>
      <c r="AA603">
        <f t="shared" ca="1" si="113"/>
        <v>0.62499949999999771</v>
      </c>
      <c r="AB603">
        <f t="shared" ca="1" si="114"/>
        <v>-0.62499949999999771</v>
      </c>
      <c r="AC603" s="2">
        <v>0.625</v>
      </c>
      <c r="AD603" s="7">
        <f>VLOOKUP(P603,Weights!$A:$B,2,0)*AC603</f>
        <v>0.625</v>
      </c>
      <c r="AE603">
        <f t="shared" ca="1" si="115"/>
        <v>0.39062437500024716</v>
      </c>
      <c r="AF603" t="str">
        <f t="shared" si="116"/>
        <v>Notre Dame</v>
      </c>
      <c r="AG603" t="str">
        <f t="shared" ca="1" si="117"/>
        <v>Notre Dame</v>
      </c>
    </row>
    <row r="604" spans="15:33" x14ac:dyDescent="0.25">
      <c r="O604" t="s">
        <v>3169</v>
      </c>
      <c r="P604" s="6">
        <v>41965</v>
      </c>
      <c r="Q604" t="s">
        <v>3073</v>
      </c>
      <c r="R604" t="s">
        <v>3307</v>
      </c>
      <c r="S604" t="s">
        <v>3721</v>
      </c>
      <c r="T604">
        <v>63</v>
      </c>
      <c r="U604">
        <v>52</v>
      </c>
      <c r="W604" t="s">
        <v>51</v>
      </c>
      <c r="X604">
        <v>1</v>
      </c>
      <c r="Y604">
        <f t="shared" si="111"/>
        <v>11</v>
      </c>
      <c r="Z604">
        <f t="shared" ca="1" si="112"/>
        <v>14.375000499999999</v>
      </c>
      <c r="AA604">
        <f t="shared" ca="1" si="113"/>
        <v>-3.3750004999999987</v>
      </c>
      <c r="AB604">
        <f t="shared" ca="1" si="114"/>
        <v>3.3750004999999987</v>
      </c>
      <c r="AC604" s="2">
        <v>3.375</v>
      </c>
      <c r="AD604" s="7">
        <f>VLOOKUP(P604,Weights!$A:$B,2,0)*AC604</f>
        <v>3.375</v>
      </c>
      <c r="AE604">
        <f t="shared" ca="1" si="115"/>
        <v>11.390628375000242</v>
      </c>
      <c r="AF604" t="str">
        <f t="shared" si="116"/>
        <v>Miami (OH)</v>
      </c>
      <c r="AG604" t="str">
        <f t="shared" ca="1" si="117"/>
        <v>Miami (OH)</v>
      </c>
    </row>
    <row r="605" spans="15:33" x14ac:dyDescent="0.25">
      <c r="O605" t="s">
        <v>3290</v>
      </c>
      <c r="P605" s="6">
        <v>41965</v>
      </c>
      <c r="Q605" t="s">
        <v>3073</v>
      </c>
      <c r="R605" t="s">
        <v>3356</v>
      </c>
      <c r="S605" t="s">
        <v>3721</v>
      </c>
      <c r="T605">
        <v>66</v>
      </c>
      <c r="U605">
        <v>48</v>
      </c>
      <c r="W605" t="s">
        <v>51</v>
      </c>
      <c r="X605">
        <v>1</v>
      </c>
      <c r="Y605">
        <f t="shared" si="111"/>
        <v>18</v>
      </c>
      <c r="Z605">
        <f t="shared" ca="1" si="112"/>
        <v>8.5</v>
      </c>
      <c r="AA605">
        <f t="shared" ca="1" si="113"/>
        <v>9.5</v>
      </c>
      <c r="AB605">
        <f t="shared" ca="1" si="114"/>
        <v>-9.5</v>
      </c>
      <c r="AC605" s="2">
        <v>9.5</v>
      </c>
      <c r="AD605" s="7">
        <f>VLOOKUP(P605,Weights!$A:$B,2,0)*AC605</f>
        <v>9.5</v>
      </c>
      <c r="AE605">
        <f t="shared" ca="1" si="115"/>
        <v>90.25</v>
      </c>
      <c r="AF605" t="str">
        <f t="shared" si="116"/>
        <v>Middle Tennessee</v>
      </c>
      <c r="AG605" t="str">
        <f t="shared" ca="1" si="117"/>
        <v>Middle Tennessee</v>
      </c>
    </row>
    <row r="606" spans="15:33" x14ac:dyDescent="0.25">
      <c r="O606" t="s">
        <v>3124</v>
      </c>
      <c r="P606" s="6">
        <v>41965</v>
      </c>
      <c r="Q606" t="s">
        <v>3073</v>
      </c>
      <c r="R606" t="s">
        <v>3091</v>
      </c>
      <c r="S606" t="s">
        <v>3721</v>
      </c>
      <c r="T606">
        <v>69</v>
      </c>
      <c r="U606">
        <v>51</v>
      </c>
      <c r="W606" t="s">
        <v>52</v>
      </c>
      <c r="X606">
        <v>1</v>
      </c>
      <c r="Y606">
        <f t="shared" si="111"/>
        <v>18</v>
      </c>
      <c r="Z606">
        <f t="shared" ca="1" si="112"/>
        <v>27.5</v>
      </c>
      <c r="AA606">
        <f t="shared" ca="1" si="113"/>
        <v>-9.5</v>
      </c>
      <c r="AB606">
        <f t="shared" ca="1" si="114"/>
        <v>9.5</v>
      </c>
      <c r="AC606" s="2">
        <v>9.5</v>
      </c>
      <c r="AD606" s="7">
        <f>VLOOKUP(P606,Weights!$A:$B,2,0)*AC606</f>
        <v>9.5</v>
      </c>
      <c r="AE606">
        <f t="shared" ca="1" si="115"/>
        <v>90.25</v>
      </c>
      <c r="AF606" t="str">
        <f t="shared" si="116"/>
        <v>Minnesota</v>
      </c>
      <c r="AG606" t="str">
        <f t="shared" ca="1" si="117"/>
        <v>Minnesota</v>
      </c>
    </row>
    <row r="607" spans="15:33" x14ac:dyDescent="0.25">
      <c r="O607" t="s">
        <v>3202</v>
      </c>
      <c r="P607" s="6">
        <v>41965</v>
      </c>
      <c r="Q607" t="s">
        <v>3073</v>
      </c>
      <c r="R607" t="s">
        <v>3276</v>
      </c>
      <c r="S607" t="s">
        <v>3721</v>
      </c>
      <c r="T607">
        <v>71</v>
      </c>
      <c r="U607">
        <v>63</v>
      </c>
      <c r="W607" t="s">
        <v>189</v>
      </c>
      <c r="X607">
        <v>1</v>
      </c>
      <c r="Y607">
        <f t="shared" si="111"/>
        <v>8</v>
      </c>
      <c r="Z607">
        <f t="shared" ca="1" si="112"/>
        <v>4.5</v>
      </c>
      <c r="AA607">
        <f t="shared" ca="1" si="113"/>
        <v>3.5</v>
      </c>
      <c r="AB607">
        <f t="shared" ca="1" si="114"/>
        <v>-3.5</v>
      </c>
      <c r="AC607" s="2">
        <v>3.5</v>
      </c>
      <c r="AD607" s="7">
        <f>VLOOKUP(P607,Weights!$A:$B,2,0)*AC607</f>
        <v>3.5</v>
      </c>
      <c r="AE607">
        <f t="shared" ca="1" si="115"/>
        <v>12.25</v>
      </c>
      <c r="AF607" t="str">
        <f t="shared" si="116"/>
        <v>Mississippi St</v>
      </c>
      <c r="AG607" t="str">
        <f t="shared" ca="1" si="117"/>
        <v>Mississippi St</v>
      </c>
    </row>
    <row r="608" spans="15:33" x14ac:dyDescent="0.25">
      <c r="O608" t="s">
        <v>3327</v>
      </c>
      <c r="P608" s="6">
        <v>41965</v>
      </c>
      <c r="Q608" t="s">
        <v>3073</v>
      </c>
      <c r="R608" t="s">
        <v>3128</v>
      </c>
      <c r="S608" t="s">
        <v>3721</v>
      </c>
      <c r="T608">
        <v>65</v>
      </c>
      <c r="U608">
        <v>50</v>
      </c>
      <c r="W608" t="s">
        <v>51</v>
      </c>
      <c r="X608">
        <v>1</v>
      </c>
      <c r="Y608">
        <f t="shared" si="111"/>
        <v>15</v>
      </c>
      <c r="Z608">
        <f t="shared" ca="1" si="112"/>
        <v>15.000000499999999</v>
      </c>
      <c r="AA608">
        <f t="shared" ca="1" si="113"/>
        <v>-4.9999999873762135E-7</v>
      </c>
      <c r="AB608">
        <f t="shared" ca="1" si="114"/>
        <v>4.9999999873762135E-7</v>
      </c>
      <c r="AC608" s="2">
        <v>0</v>
      </c>
      <c r="AD608" s="7">
        <f>VLOOKUP(P608,Weights!$A:$B,2,0)*AC608</f>
        <v>0</v>
      </c>
      <c r="AE608">
        <f t="shared" ca="1" si="115"/>
        <v>2.4999999873762136E-13</v>
      </c>
      <c r="AF608" t="str">
        <f t="shared" si="116"/>
        <v>Monmouth</v>
      </c>
      <c r="AG608" t="str">
        <f t="shared" ca="1" si="117"/>
        <v>Monmouth</v>
      </c>
    </row>
    <row r="609" spans="15:33" x14ac:dyDescent="0.25">
      <c r="O609" t="s">
        <v>3090</v>
      </c>
      <c r="P609" s="6">
        <v>41965</v>
      </c>
      <c r="Q609" t="s">
        <v>3073</v>
      </c>
      <c r="R609" t="s">
        <v>3084</v>
      </c>
      <c r="S609" t="s">
        <v>3720</v>
      </c>
      <c r="T609">
        <v>63</v>
      </c>
      <c r="U609">
        <v>61</v>
      </c>
      <c r="W609" t="s">
        <v>31</v>
      </c>
      <c r="X609">
        <v>1</v>
      </c>
      <c r="Y609">
        <f t="shared" si="111"/>
        <v>-2</v>
      </c>
      <c r="Z609">
        <f t="shared" ca="1" si="112"/>
        <v>10.624999980000002</v>
      </c>
      <c r="AA609">
        <f t="shared" ca="1" si="113"/>
        <v>-12.624999980000002</v>
      </c>
      <c r="AB609">
        <f t="shared" ca="1" si="114"/>
        <v>12.624999980000002</v>
      </c>
      <c r="AC609" s="2">
        <v>12.625</v>
      </c>
      <c r="AD609" s="7">
        <f>VLOOKUP(P609,Weights!$A:$B,2,0)*AC609</f>
        <v>12.625</v>
      </c>
      <c r="AE609">
        <f t="shared" ca="1" si="115"/>
        <v>159.39062449500005</v>
      </c>
      <c r="AF609" t="str">
        <f t="shared" si="116"/>
        <v>UMass Lowell</v>
      </c>
      <c r="AG609" t="str">
        <f t="shared" ca="1" si="117"/>
        <v>N.J.I.T.</v>
      </c>
    </row>
    <row r="610" spans="15:33" x14ac:dyDescent="0.25">
      <c r="O610" t="s">
        <v>3082</v>
      </c>
      <c r="P610" s="6">
        <v>41965</v>
      </c>
      <c r="Q610" t="s">
        <v>3073</v>
      </c>
      <c r="R610" t="s">
        <v>3086</v>
      </c>
      <c r="S610" t="s">
        <v>3720</v>
      </c>
      <c r="T610">
        <v>65</v>
      </c>
      <c r="U610">
        <v>62</v>
      </c>
      <c r="W610" t="s">
        <v>1858</v>
      </c>
      <c r="X610">
        <v>1</v>
      </c>
      <c r="Y610">
        <f t="shared" si="111"/>
        <v>-3</v>
      </c>
      <c r="Z610">
        <f t="shared" ca="1" si="112"/>
        <v>-3.0000004999999996</v>
      </c>
      <c r="AA610">
        <f t="shared" ca="1" si="113"/>
        <v>4.9999999962579977E-7</v>
      </c>
      <c r="AB610">
        <f t="shared" ca="1" si="114"/>
        <v>-4.9999999962579977E-7</v>
      </c>
      <c r="AC610" s="2">
        <v>0</v>
      </c>
      <c r="AD610" s="7">
        <f>VLOOKUP(P610,Weights!$A:$B,2,0)*AC610</f>
        <v>0</v>
      </c>
      <c r="AE610">
        <f t="shared" ca="1" si="115"/>
        <v>2.4999999962579977E-13</v>
      </c>
      <c r="AF610" t="str">
        <f t="shared" si="116"/>
        <v>Hartford</v>
      </c>
      <c r="AG610" t="str">
        <f t="shared" ca="1" si="117"/>
        <v>Hartford</v>
      </c>
    </row>
    <row r="611" spans="15:33" x14ac:dyDescent="0.25">
      <c r="O611" t="s">
        <v>3292</v>
      </c>
      <c r="P611" s="6">
        <v>41965</v>
      </c>
      <c r="Q611" t="s">
        <v>3073</v>
      </c>
      <c r="R611" t="s">
        <v>3409</v>
      </c>
      <c r="S611" t="s">
        <v>3721</v>
      </c>
      <c r="T611">
        <v>76</v>
      </c>
      <c r="U611">
        <v>66</v>
      </c>
      <c r="W611" t="s">
        <v>9</v>
      </c>
      <c r="X611">
        <v>1</v>
      </c>
      <c r="Y611">
        <f t="shared" si="111"/>
        <v>10</v>
      </c>
      <c r="Z611">
        <f t="shared" ca="1" si="112"/>
        <v>8.75</v>
      </c>
      <c r="AA611">
        <f t="shared" ca="1" si="113"/>
        <v>1.25</v>
      </c>
      <c r="AB611">
        <f t="shared" ca="1" si="114"/>
        <v>-1.25</v>
      </c>
      <c r="AC611" s="2">
        <v>1.25</v>
      </c>
      <c r="AD611" s="7">
        <f>VLOOKUP(P611,Weights!$A:$B,2,0)*AC611</f>
        <v>1.25</v>
      </c>
      <c r="AE611">
        <f t="shared" ca="1" si="115"/>
        <v>1.5625</v>
      </c>
      <c r="AF611" t="str">
        <f t="shared" si="116"/>
        <v>Norfolk St</v>
      </c>
      <c r="AG611" t="str">
        <f t="shared" ca="1" si="117"/>
        <v>Norfolk St</v>
      </c>
    </row>
    <row r="612" spans="15:33" x14ac:dyDescent="0.25">
      <c r="O612" t="s">
        <v>3224</v>
      </c>
      <c r="P612" s="6">
        <v>41965</v>
      </c>
      <c r="Q612" t="s">
        <v>3073</v>
      </c>
      <c r="R612" t="s">
        <v>3293</v>
      </c>
      <c r="S612" t="s">
        <v>3721</v>
      </c>
      <c r="T612">
        <v>74</v>
      </c>
      <c r="U612">
        <v>66</v>
      </c>
      <c r="W612" t="s">
        <v>9</v>
      </c>
      <c r="X612">
        <v>1</v>
      </c>
      <c r="Y612">
        <f t="shared" si="111"/>
        <v>8</v>
      </c>
      <c r="Z612">
        <f t="shared" ca="1" si="112"/>
        <v>7.7499999800000001</v>
      </c>
      <c r="AA612">
        <f t="shared" ca="1" si="113"/>
        <v>0.25000001999999988</v>
      </c>
      <c r="AB612">
        <f t="shared" ca="1" si="114"/>
        <v>-0.25000001999999988</v>
      </c>
      <c r="AC612" s="2">
        <v>0.25</v>
      </c>
      <c r="AD612" s="7">
        <f>VLOOKUP(P612,Weights!$A:$B,2,0)*AC612</f>
        <v>0.25</v>
      </c>
      <c r="AE612">
        <f t="shared" ca="1" si="115"/>
        <v>6.2500010000000342E-2</v>
      </c>
      <c r="AF612" t="str">
        <f t="shared" si="116"/>
        <v>North Dakota St</v>
      </c>
      <c r="AG612" t="str">
        <f t="shared" ca="1" si="117"/>
        <v>North Dakota St</v>
      </c>
    </row>
    <row r="613" spans="15:33" x14ac:dyDescent="0.25">
      <c r="O613" t="s">
        <v>3346</v>
      </c>
      <c r="P613" s="6">
        <v>41965</v>
      </c>
      <c r="Q613" t="s">
        <v>3074</v>
      </c>
      <c r="R613" t="s">
        <v>3325</v>
      </c>
      <c r="S613" t="s">
        <v>3721</v>
      </c>
      <c r="T613">
        <v>68</v>
      </c>
      <c r="U613">
        <v>44</v>
      </c>
      <c r="W613" t="s">
        <v>189</v>
      </c>
      <c r="X613">
        <v>1</v>
      </c>
      <c r="Y613">
        <f t="shared" si="111"/>
        <v>24</v>
      </c>
      <c r="Z613">
        <f t="shared" ca="1" si="112"/>
        <v>9.125</v>
      </c>
      <c r="AA613">
        <f t="shared" ca="1" si="113"/>
        <v>14.875</v>
      </c>
      <c r="AB613">
        <f t="shared" ca="1" si="114"/>
        <v>-14.875</v>
      </c>
      <c r="AC613" s="2">
        <v>14.875</v>
      </c>
      <c r="AD613" s="7">
        <f>VLOOKUP(P613,Weights!$A:$B,2,0)*AC613</f>
        <v>14.875</v>
      </c>
      <c r="AE613">
        <f t="shared" ca="1" si="115"/>
        <v>221.265625</v>
      </c>
      <c r="AF613" t="str">
        <f t="shared" si="116"/>
        <v>Northeastern</v>
      </c>
      <c r="AG613" t="str">
        <f t="shared" ca="1" si="117"/>
        <v>Northeastern</v>
      </c>
    </row>
    <row r="614" spans="15:33" x14ac:dyDescent="0.25">
      <c r="O614" t="s">
        <v>3178</v>
      </c>
      <c r="P614" s="6">
        <v>41965</v>
      </c>
      <c r="Q614" t="s">
        <v>3073</v>
      </c>
      <c r="R614" t="s">
        <v>3211</v>
      </c>
      <c r="S614" t="s">
        <v>3721</v>
      </c>
      <c r="T614">
        <v>66</v>
      </c>
      <c r="U614">
        <v>49</v>
      </c>
      <c r="W614" t="s">
        <v>190</v>
      </c>
      <c r="X614">
        <v>1</v>
      </c>
      <c r="Y614">
        <f t="shared" si="111"/>
        <v>17</v>
      </c>
      <c r="Z614">
        <f t="shared" ca="1" si="112"/>
        <v>11.499999500000001</v>
      </c>
      <c r="AA614">
        <f t="shared" ca="1" si="113"/>
        <v>5.5000004999999987</v>
      </c>
      <c r="AB614">
        <f t="shared" ca="1" si="114"/>
        <v>-5.5000004999999987</v>
      </c>
      <c r="AC614" s="2">
        <v>5.5</v>
      </c>
      <c r="AD614" s="7">
        <f>VLOOKUP(P614,Weights!$A:$B,2,0)*AC614</f>
        <v>5.5</v>
      </c>
      <c r="AE614">
        <f t="shared" ca="1" si="115"/>
        <v>30.250005500000235</v>
      </c>
      <c r="AF614" t="str">
        <f t="shared" si="116"/>
        <v>Northern Iowa</v>
      </c>
      <c r="AG614" t="str">
        <f t="shared" ca="1" si="117"/>
        <v>Northern Iowa</v>
      </c>
    </row>
    <row r="615" spans="15:33" x14ac:dyDescent="0.25">
      <c r="O615" t="s">
        <v>3214</v>
      </c>
      <c r="P615" s="6">
        <v>41965</v>
      </c>
      <c r="Q615" t="s">
        <v>3073</v>
      </c>
      <c r="R615" t="s">
        <v>3718</v>
      </c>
      <c r="S615" t="s">
        <v>3721</v>
      </c>
      <c r="T615">
        <v>98</v>
      </c>
      <c r="U615">
        <v>48</v>
      </c>
      <c r="W615" t="s">
        <v>9</v>
      </c>
      <c r="X615">
        <v>1</v>
      </c>
      <c r="Y615">
        <f t="shared" si="111"/>
        <v>50</v>
      </c>
      <c r="Z615">
        <f t="shared" ca="1" si="112"/>
        <v>23.375000499999999</v>
      </c>
      <c r="AA615">
        <f t="shared" ca="1" si="113"/>
        <v>26.624999500000001</v>
      </c>
      <c r="AB615">
        <f t="shared" ca="1" si="114"/>
        <v>-26.624999500000001</v>
      </c>
      <c r="AC615" s="2">
        <v>26.625</v>
      </c>
      <c r="AD615" s="7">
        <f>VLOOKUP(P615,Weights!$A:$B,2,0)*AC615</f>
        <v>26.625</v>
      </c>
      <c r="AE615">
        <f t="shared" ca="1" si="115"/>
        <v>708.89059837500031</v>
      </c>
      <c r="AF615" t="str">
        <f t="shared" si="116"/>
        <v>Northern Kentucky</v>
      </c>
      <c r="AG615" t="str">
        <f t="shared" ca="1" si="117"/>
        <v>Northern Kentucky</v>
      </c>
    </row>
    <row r="616" spans="15:33" x14ac:dyDescent="0.25">
      <c r="O616" t="s">
        <v>3203</v>
      </c>
      <c r="P616" s="6">
        <v>41965</v>
      </c>
      <c r="Q616" t="s">
        <v>3073</v>
      </c>
      <c r="R616" t="s">
        <v>3345</v>
      </c>
      <c r="S616" t="s">
        <v>3721</v>
      </c>
      <c r="T616">
        <v>68</v>
      </c>
      <c r="U616">
        <v>67</v>
      </c>
      <c r="V616" t="s">
        <v>3722</v>
      </c>
      <c r="W616" t="s">
        <v>190</v>
      </c>
      <c r="X616">
        <v>1</v>
      </c>
      <c r="Y616">
        <f t="shared" si="111"/>
        <v>1</v>
      </c>
      <c r="Z616">
        <f t="shared" ca="1" si="112"/>
        <v>12.125</v>
      </c>
      <c r="AA616">
        <f t="shared" ca="1" si="113"/>
        <v>-11.125</v>
      </c>
      <c r="AB616">
        <f t="shared" ca="1" si="114"/>
        <v>11.125</v>
      </c>
      <c r="AC616" s="2">
        <v>11.125</v>
      </c>
      <c r="AD616" s="7">
        <f>VLOOKUP(P616,Weights!$A:$B,2,0)*AC616</f>
        <v>11.125</v>
      </c>
      <c r="AE616">
        <f t="shared" ca="1" si="115"/>
        <v>123.765625</v>
      </c>
      <c r="AF616" t="str">
        <f t="shared" si="116"/>
        <v>Northwestern</v>
      </c>
      <c r="AG616" t="str">
        <f t="shared" ca="1" si="117"/>
        <v>Northwestern</v>
      </c>
    </row>
    <row r="617" spans="15:33" x14ac:dyDescent="0.25">
      <c r="O617" t="s">
        <v>3259</v>
      </c>
      <c r="P617" s="6">
        <v>41965</v>
      </c>
      <c r="Q617" t="s">
        <v>3073</v>
      </c>
      <c r="R617" t="s">
        <v>3366</v>
      </c>
      <c r="S617" t="s">
        <v>3720</v>
      </c>
      <c r="T617">
        <v>83</v>
      </c>
      <c r="U617">
        <v>77</v>
      </c>
      <c r="W617" t="s">
        <v>76</v>
      </c>
      <c r="X617">
        <v>1</v>
      </c>
      <c r="Y617">
        <f t="shared" si="111"/>
        <v>-6</v>
      </c>
      <c r="Z617">
        <f t="shared" ca="1" si="112"/>
        <v>-0.625</v>
      </c>
      <c r="AA617">
        <f t="shared" ca="1" si="113"/>
        <v>-5.375</v>
      </c>
      <c r="AB617">
        <f t="shared" ca="1" si="114"/>
        <v>5.375</v>
      </c>
      <c r="AC617" s="2">
        <v>5.375</v>
      </c>
      <c r="AD617" s="7">
        <f>VLOOKUP(P617,Weights!$A:$B,2,0)*AC617</f>
        <v>5.375</v>
      </c>
      <c r="AE617">
        <f t="shared" ca="1" si="115"/>
        <v>28.890625</v>
      </c>
      <c r="AF617" t="str">
        <f t="shared" si="116"/>
        <v>Lafayette</v>
      </c>
      <c r="AG617" t="str">
        <f t="shared" ca="1" si="117"/>
        <v>Lafayette</v>
      </c>
    </row>
    <row r="618" spans="15:33" x14ac:dyDescent="0.25">
      <c r="O618" t="s">
        <v>3286</v>
      </c>
      <c r="P618" s="6">
        <v>41965</v>
      </c>
      <c r="Q618" t="s">
        <v>3073</v>
      </c>
      <c r="R618" t="s">
        <v>3374</v>
      </c>
      <c r="S618" t="s">
        <v>3721</v>
      </c>
      <c r="T618">
        <v>75</v>
      </c>
      <c r="U618">
        <v>53</v>
      </c>
      <c r="W618" t="s">
        <v>189</v>
      </c>
      <c r="X618">
        <v>1</v>
      </c>
      <c r="Y618">
        <f t="shared" si="111"/>
        <v>22</v>
      </c>
      <c r="Z618">
        <f t="shared" ca="1" si="112"/>
        <v>11.875</v>
      </c>
      <c r="AA618">
        <f t="shared" ca="1" si="113"/>
        <v>10.125</v>
      </c>
      <c r="AB618">
        <f t="shared" ca="1" si="114"/>
        <v>-10.125</v>
      </c>
      <c r="AC618" s="2">
        <v>10.125</v>
      </c>
      <c r="AD618" s="7">
        <f>VLOOKUP(P618,Weights!$A:$B,2,0)*AC618</f>
        <v>10.125</v>
      </c>
      <c r="AE618">
        <f t="shared" ca="1" si="115"/>
        <v>102.515625</v>
      </c>
      <c r="AF618" t="str">
        <f t="shared" si="116"/>
        <v>Portland</v>
      </c>
      <c r="AG618" t="str">
        <f t="shared" ca="1" si="117"/>
        <v>Portland</v>
      </c>
    </row>
    <row r="619" spans="15:33" x14ac:dyDescent="0.25">
      <c r="O619" t="s">
        <v>3303</v>
      </c>
      <c r="P619" s="6">
        <v>41965</v>
      </c>
      <c r="Q619" t="s">
        <v>3074</v>
      </c>
      <c r="R619" t="s">
        <v>3238</v>
      </c>
      <c r="S619" t="s">
        <v>3720</v>
      </c>
      <c r="T619">
        <v>69</v>
      </c>
      <c r="U619">
        <v>49</v>
      </c>
      <c r="W619" t="s">
        <v>31</v>
      </c>
      <c r="X619">
        <v>1</v>
      </c>
      <c r="Y619">
        <f t="shared" si="111"/>
        <v>-20</v>
      </c>
      <c r="Z619">
        <f t="shared" ca="1" si="112"/>
        <v>-15.250000499999999</v>
      </c>
      <c r="AA619">
        <f t="shared" ca="1" si="113"/>
        <v>-4.7499995000000013</v>
      </c>
      <c r="AB619">
        <f t="shared" ca="1" si="114"/>
        <v>4.7499995000000013</v>
      </c>
      <c r="AC619" s="2">
        <v>4.75</v>
      </c>
      <c r="AD619" s="7">
        <f>VLOOKUP(P619,Weights!$A:$B,2,0)*AC619</f>
        <v>4.75</v>
      </c>
      <c r="AE619">
        <f t="shared" ca="1" si="115"/>
        <v>22.562495250000261</v>
      </c>
      <c r="AF619" t="str">
        <f t="shared" si="116"/>
        <v>Morehead St</v>
      </c>
      <c r="AG619" t="str">
        <f t="shared" ca="1" si="117"/>
        <v>Morehead St</v>
      </c>
    </row>
    <row r="620" spans="15:33" x14ac:dyDescent="0.25">
      <c r="O620" t="s">
        <v>3114</v>
      </c>
      <c r="P620" s="6">
        <v>41965</v>
      </c>
      <c r="Q620" t="s">
        <v>3073</v>
      </c>
      <c r="R620" t="s">
        <v>3406</v>
      </c>
      <c r="S620" t="s">
        <v>3720</v>
      </c>
      <c r="T620">
        <v>79</v>
      </c>
      <c r="U620">
        <v>68</v>
      </c>
      <c r="W620" t="s">
        <v>31</v>
      </c>
      <c r="X620">
        <v>1</v>
      </c>
      <c r="Y620">
        <f t="shared" si="111"/>
        <v>-11</v>
      </c>
      <c r="Z620">
        <f t="shared" ca="1" si="112"/>
        <v>8.375</v>
      </c>
      <c r="AA620">
        <f t="shared" ca="1" si="113"/>
        <v>-19.375</v>
      </c>
      <c r="AB620">
        <f t="shared" ca="1" si="114"/>
        <v>19.375</v>
      </c>
      <c r="AC620" s="2">
        <v>19.375</v>
      </c>
      <c r="AD620" s="7">
        <f>VLOOKUP(P620,Weights!$A:$B,2,0)*AC620</f>
        <v>19.375</v>
      </c>
      <c r="AE620">
        <f t="shared" ca="1" si="115"/>
        <v>375.390625</v>
      </c>
      <c r="AF620" t="str">
        <f t="shared" si="116"/>
        <v>Incarnate Word</v>
      </c>
      <c r="AG620" t="str">
        <f t="shared" ca="1" si="117"/>
        <v>Princeton</v>
      </c>
    </row>
    <row r="621" spans="15:33" x14ac:dyDescent="0.25">
      <c r="O621" t="s">
        <v>3117</v>
      </c>
      <c r="P621" s="6">
        <v>41965</v>
      </c>
      <c r="Q621" t="s">
        <v>3073</v>
      </c>
      <c r="R621" t="s">
        <v>3134</v>
      </c>
      <c r="S621" t="s">
        <v>3721</v>
      </c>
      <c r="T621">
        <v>66</v>
      </c>
      <c r="U621">
        <v>62</v>
      </c>
      <c r="V621" t="s">
        <v>3722</v>
      </c>
      <c r="W621" t="s">
        <v>189</v>
      </c>
      <c r="X621">
        <v>1</v>
      </c>
      <c r="Y621">
        <f t="shared" si="111"/>
        <v>4</v>
      </c>
      <c r="Z621">
        <f t="shared" ca="1" si="112"/>
        <v>5.1249999999999991</v>
      </c>
      <c r="AA621">
        <f t="shared" ca="1" si="113"/>
        <v>-1.1249999999999991</v>
      </c>
      <c r="AB621">
        <f t="shared" ca="1" si="114"/>
        <v>1.1249999999999991</v>
      </c>
      <c r="AC621" s="2">
        <v>1.125</v>
      </c>
      <c r="AD621" s="7">
        <f>VLOOKUP(P621,Weights!$A:$B,2,0)*AC621</f>
        <v>1.125</v>
      </c>
      <c r="AE621">
        <f t="shared" ca="1" si="115"/>
        <v>1.265624999999998</v>
      </c>
      <c r="AF621" t="str">
        <f t="shared" si="116"/>
        <v>Rhode Island</v>
      </c>
      <c r="AG621" t="str">
        <f t="shared" ca="1" si="117"/>
        <v>Rhode Island</v>
      </c>
    </row>
    <row r="622" spans="15:33" x14ac:dyDescent="0.25">
      <c r="O622" t="s">
        <v>3352</v>
      </c>
      <c r="P622" s="6">
        <v>41965</v>
      </c>
      <c r="Q622" t="s">
        <v>3073</v>
      </c>
      <c r="R622" t="s">
        <v>3344</v>
      </c>
      <c r="S622" t="s">
        <v>3720</v>
      </c>
      <c r="T622">
        <v>69</v>
      </c>
      <c r="U622">
        <v>65</v>
      </c>
      <c r="W622" t="s">
        <v>8</v>
      </c>
      <c r="X622">
        <v>1</v>
      </c>
      <c r="Y622">
        <f t="shared" si="111"/>
        <v>-4</v>
      </c>
      <c r="Z622">
        <f t="shared" ca="1" si="112"/>
        <v>-8.75</v>
      </c>
      <c r="AA622">
        <f t="shared" ca="1" si="113"/>
        <v>4.75</v>
      </c>
      <c r="AB622">
        <f t="shared" ca="1" si="114"/>
        <v>-4.75</v>
      </c>
      <c r="AC622" s="2">
        <v>4.75</v>
      </c>
      <c r="AD622" s="7">
        <f>VLOOKUP(P622,Weights!$A:$B,2,0)*AC622</f>
        <v>4.75</v>
      </c>
      <c r="AE622">
        <f t="shared" ca="1" si="115"/>
        <v>22.5625</v>
      </c>
      <c r="AF622" t="str">
        <f t="shared" si="116"/>
        <v>William &amp; Mary</v>
      </c>
      <c r="AG622" t="str">
        <f t="shared" ca="1" si="117"/>
        <v>William &amp; Mary</v>
      </c>
    </row>
    <row r="623" spans="15:33" x14ac:dyDescent="0.25">
      <c r="O623" t="s">
        <v>3166</v>
      </c>
      <c r="P623" s="6">
        <v>41965</v>
      </c>
      <c r="Q623" t="s">
        <v>3073</v>
      </c>
      <c r="R623" t="s">
        <v>3302</v>
      </c>
      <c r="S623" t="s">
        <v>3721</v>
      </c>
      <c r="T623">
        <v>80</v>
      </c>
      <c r="U623">
        <v>56</v>
      </c>
      <c r="W623" t="s">
        <v>51</v>
      </c>
      <c r="X623">
        <v>1</v>
      </c>
      <c r="Y623">
        <f t="shared" si="111"/>
        <v>24</v>
      </c>
      <c r="Z623">
        <f t="shared" ca="1" si="112"/>
        <v>8.5</v>
      </c>
      <c r="AA623">
        <f t="shared" ca="1" si="113"/>
        <v>15.5</v>
      </c>
      <c r="AB623">
        <f t="shared" ca="1" si="114"/>
        <v>-15.5</v>
      </c>
      <c r="AC623" s="2">
        <v>15.5</v>
      </c>
      <c r="AD623" s="7">
        <f>VLOOKUP(P623,Weights!$A:$B,2,0)*AC623</f>
        <v>15.5</v>
      </c>
      <c r="AE623">
        <f t="shared" ca="1" si="115"/>
        <v>240.25</v>
      </c>
      <c r="AF623" t="str">
        <f t="shared" si="116"/>
        <v>Richmond</v>
      </c>
      <c r="AG623" t="str">
        <f t="shared" ca="1" si="117"/>
        <v>Richmond</v>
      </c>
    </row>
    <row r="624" spans="15:33" x14ac:dyDescent="0.25">
      <c r="O624" t="s">
        <v>3130</v>
      </c>
      <c r="P624" s="6">
        <v>41965</v>
      </c>
      <c r="Q624" t="s">
        <v>3073</v>
      </c>
      <c r="R624" t="s">
        <v>3087</v>
      </c>
      <c r="S624" t="s">
        <v>3721</v>
      </c>
      <c r="T624">
        <v>68</v>
      </c>
      <c r="U624">
        <v>60</v>
      </c>
      <c r="W624" t="s">
        <v>9</v>
      </c>
      <c r="X624">
        <v>1</v>
      </c>
      <c r="Y624">
        <f t="shared" si="111"/>
        <v>8</v>
      </c>
      <c r="Z624">
        <f t="shared" ca="1" si="112"/>
        <v>0.62499998000000012</v>
      </c>
      <c r="AA624">
        <f t="shared" ca="1" si="113"/>
        <v>7.3750000199999999</v>
      </c>
      <c r="AB624">
        <f t="shared" ca="1" si="114"/>
        <v>-7.3750000199999999</v>
      </c>
      <c r="AC624" s="2">
        <v>7.375</v>
      </c>
      <c r="AD624" s="7">
        <f>VLOOKUP(P624,Weights!$A:$B,2,0)*AC624</f>
        <v>7.375</v>
      </c>
      <c r="AE624">
        <f t="shared" ca="1" si="115"/>
        <v>54.390625295</v>
      </c>
      <c r="AF624" t="str">
        <f t="shared" si="116"/>
        <v>Saint Joseph's</v>
      </c>
      <c r="AG624" t="str">
        <f t="shared" ca="1" si="117"/>
        <v>Saint Joseph's</v>
      </c>
    </row>
    <row r="625" spans="15:33" x14ac:dyDescent="0.25">
      <c r="O625" t="s">
        <v>3321</v>
      </c>
      <c r="P625" s="6">
        <v>41965</v>
      </c>
      <c r="Q625" t="s">
        <v>3073</v>
      </c>
      <c r="R625" t="s">
        <v>3373</v>
      </c>
      <c r="S625" t="s">
        <v>3721</v>
      </c>
      <c r="T625">
        <v>87</v>
      </c>
      <c r="U625">
        <v>83</v>
      </c>
      <c r="V625" t="s">
        <v>3722</v>
      </c>
      <c r="W625" t="s">
        <v>9</v>
      </c>
      <c r="X625">
        <v>1</v>
      </c>
      <c r="Y625">
        <f t="shared" si="111"/>
        <v>4</v>
      </c>
      <c r="Z625">
        <f t="shared" ca="1" si="112"/>
        <v>-10.625000499999999</v>
      </c>
      <c r="AA625">
        <f t="shared" ca="1" si="113"/>
        <v>14.625000499999999</v>
      </c>
      <c r="AB625">
        <f t="shared" ca="1" si="114"/>
        <v>-14.625000499999999</v>
      </c>
      <c r="AC625" s="2">
        <v>14.625</v>
      </c>
      <c r="AD625" s="7">
        <f>VLOOKUP(P625,Weights!$A:$B,2,0)*AC625</f>
        <v>14.625</v>
      </c>
      <c r="AE625">
        <f t="shared" ca="1" si="115"/>
        <v>213.8906396250002</v>
      </c>
      <c r="AF625" t="str">
        <f t="shared" si="116"/>
        <v>Savannah St</v>
      </c>
      <c r="AG625" t="str">
        <f t="shared" ca="1" si="117"/>
        <v>Cleveland St</v>
      </c>
    </row>
    <row r="626" spans="15:33" x14ac:dyDescent="0.25">
      <c r="O626" t="s">
        <v>3149</v>
      </c>
      <c r="P626" s="6">
        <v>41965</v>
      </c>
      <c r="Q626" t="s">
        <v>3073</v>
      </c>
      <c r="R626" t="s">
        <v>3236</v>
      </c>
      <c r="S626" t="s">
        <v>3721</v>
      </c>
      <c r="T626">
        <v>77</v>
      </c>
      <c r="U626">
        <v>68</v>
      </c>
      <c r="W626" t="s">
        <v>9</v>
      </c>
      <c r="X626">
        <v>1</v>
      </c>
      <c r="Y626">
        <f t="shared" si="111"/>
        <v>9</v>
      </c>
      <c r="Z626">
        <f t="shared" ca="1" si="112"/>
        <v>9.5</v>
      </c>
      <c r="AA626">
        <f t="shared" ca="1" si="113"/>
        <v>-0.5</v>
      </c>
      <c r="AB626">
        <f t="shared" ca="1" si="114"/>
        <v>0.5</v>
      </c>
      <c r="AC626" s="2">
        <v>0.5</v>
      </c>
      <c r="AD626" s="7">
        <f>VLOOKUP(P626,Weights!$A:$B,2,0)*AC626</f>
        <v>0.5</v>
      </c>
      <c r="AE626">
        <f t="shared" ca="1" si="115"/>
        <v>0.25</v>
      </c>
      <c r="AF626" t="str">
        <f t="shared" si="116"/>
        <v>SMU</v>
      </c>
      <c r="AG626" t="str">
        <f t="shared" ca="1" si="117"/>
        <v>SMU</v>
      </c>
    </row>
    <row r="627" spans="15:33" x14ac:dyDescent="0.25">
      <c r="O627" t="s">
        <v>3267</v>
      </c>
      <c r="P627" s="6">
        <v>41965</v>
      </c>
      <c r="Q627" t="s">
        <v>3073</v>
      </c>
      <c r="R627" t="s">
        <v>3277</v>
      </c>
      <c r="S627" t="s">
        <v>3720</v>
      </c>
      <c r="T627">
        <v>85</v>
      </c>
      <c r="U627">
        <v>75</v>
      </c>
      <c r="W627" t="s">
        <v>76</v>
      </c>
      <c r="X627">
        <v>1</v>
      </c>
      <c r="Y627">
        <f t="shared" si="111"/>
        <v>-10</v>
      </c>
      <c r="Z627">
        <f t="shared" ca="1" si="112"/>
        <v>4.25</v>
      </c>
      <c r="AA627">
        <f t="shared" ca="1" si="113"/>
        <v>-14.25</v>
      </c>
      <c r="AB627">
        <f t="shared" ca="1" si="114"/>
        <v>14.25</v>
      </c>
      <c r="AC627" s="2">
        <v>14.25</v>
      </c>
      <c r="AD627" s="7">
        <f>VLOOKUP(P627,Weights!$A:$B,2,0)*AC627</f>
        <v>14.25</v>
      </c>
      <c r="AE627">
        <f t="shared" ca="1" si="115"/>
        <v>203.0625</v>
      </c>
      <c r="AF627" t="str">
        <f t="shared" si="116"/>
        <v>Utah Valley</v>
      </c>
      <c r="AG627" t="str">
        <f t="shared" ca="1" si="117"/>
        <v>Southern Utah</v>
      </c>
    </row>
    <row r="628" spans="15:33" x14ac:dyDescent="0.25">
      <c r="O628" t="s">
        <v>3171</v>
      </c>
      <c r="P628" s="6">
        <v>41965</v>
      </c>
      <c r="Q628" t="s">
        <v>3073</v>
      </c>
      <c r="R628" t="s">
        <v>3115</v>
      </c>
      <c r="S628" t="s">
        <v>3721</v>
      </c>
      <c r="T628">
        <v>59</v>
      </c>
      <c r="U628">
        <v>53</v>
      </c>
      <c r="W628" t="s">
        <v>51</v>
      </c>
      <c r="X628">
        <v>1</v>
      </c>
      <c r="Y628">
        <f t="shared" si="111"/>
        <v>6</v>
      </c>
      <c r="Z628">
        <f t="shared" ca="1" si="112"/>
        <v>7.0000000000000009</v>
      </c>
      <c r="AA628">
        <f t="shared" ca="1" si="113"/>
        <v>-1.0000000000000009</v>
      </c>
      <c r="AB628">
        <f t="shared" ca="1" si="114"/>
        <v>1.0000000000000009</v>
      </c>
      <c r="AC628" s="2">
        <v>1</v>
      </c>
      <c r="AD628" s="7">
        <f>VLOOKUP(P628,Weights!$A:$B,2,0)*AC628</f>
        <v>1</v>
      </c>
      <c r="AE628">
        <f t="shared" ca="1" si="115"/>
        <v>1.0000000000000018</v>
      </c>
      <c r="AF628" t="str">
        <f t="shared" si="116"/>
        <v>St. Bonaventure</v>
      </c>
      <c r="AG628" t="str">
        <f t="shared" ca="1" si="117"/>
        <v>St. Bonaventure</v>
      </c>
    </row>
    <row r="629" spans="15:33" x14ac:dyDescent="0.25">
      <c r="O629" t="s">
        <v>3078</v>
      </c>
      <c r="P629" s="6">
        <v>41965</v>
      </c>
      <c r="Q629" t="s">
        <v>3073</v>
      </c>
      <c r="R629" t="s">
        <v>3125</v>
      </c>
      <c r="S629" t="s">
        <v>3721</v>
      </c>
      <c r="T629">
        <v>57</v>
      </c>
      <c r="U629">
        <v>53</v>
      </c>
      <c r="W629" t="s">
        <v>9</v>
      </c>
      <c r="X629">
        <v>1</v>
      </c>
      <c r="Y629">
        <f t="shared" si="111"/>
        <v>4</v>
      </c>
      <c r="Z629">
        <f t="shared" ca="1" si="112"/>
        <v>4.75</v>
      </c>
      <c r="AA629">
        <f t="shared" ca="1" si="113"/>
        <v>-0.75</v>
      </c>
      <c r="AB629">
        <f t="shared" ca="1" si="114"/>
        <v>0.75</v>
      </c>
      <c r="AC629" s="2">
        <v>0.75</v>
      </c>
      <c r="AD629" s="7">
        <f>VLOOKUP(P629,Weights!$A:$B,2,0)*AC629</f>
        <v>0.75</v>
      </c>
      <c r="AE629">
        <f t="shared" ca="1" si="115"/>
        <v>0.5625</v>
      </c>
      <c r="AF629" t="str">
        <f t="shared" si="116"/>
        <v>St. Francis (PA)</v>
      </c>
      <c r="AG629" t="str">
        <f t="shared" ca="1" si="117"/>
        <v>St. Francis (PA)</v>
      </c>
    </row>
    <row r="630" spans="15:33" x14ac:dyDescent="0.25">
      <c r="O630" t="s">
        <v>3140</v>
      </c>
      <c r="P630" s="6">
        <v>41965</v>
      </c>
      <c r="Q630" t="s">
        <v>3074</v>
      </c>
      <c r="R630" t="s">
        <v>3077</v>
      </c>
      <c r="S630" t="s">
        <v>3720</v>
      </c>
      <c r="T630">
        <v>57</v>
      </c>
      <c r="U630">
        <v>50</v>
      </c>
      <c r="W630" t="s">
        <v>9</v>
      </c>
      <c r="X630">
        <v>1</v>
      </c>
      <c r="Y630">
        <f t="shared" si="111"/>
        <v>-7</v>
      </c>
      <c r="Z630">
        <f t="shared" ca="1" si="112"/>
        <v>-0.375</v>
      </c>
      <c r="AA630">
        <f t="shared" ca="1" si="113"/>
        <v>-6.625</v>
      </c>
      <c r="AB630">
        <f t="shared" ca="1" si="114"/>
        <v>6.625</v>
      </c>
      <c r="AC630" s="2">
        <v>6.625</v>
      </c>
      <c r="AD630" s="7">
        <f>VLOOKUP(P630,Weights!$A:$B,2,0)*AC630</f>
        <v>6.625</v>
      </c>
      <c r="AE630">
        <f t="shared" ca="1" si="115"/>
        <v>43.890625</v>
      </c>
      <c r="AF630" t="str">
        <f t="shared" si="116"/>
        <v>UNLV</v>
      </c>
      <c r="AG630" t="str">
        <f t="shared" ca="1" si="117"/>
        <v>UNLV</v>
      </c>
    </row>
    <row r="631" spans="15:33" x14ac:dyDescent="0.25">
      <c r="O631" t="s">
        <v>3232</v>
      </c>
      <c r="P631" s="6">
        <v>41965</v>
      </c>
      <c r="Q631" t="s">
        <v>3073</v>
      </c>
      <c r="R631" t="s">
        <v>3234</v>
      </c>
      <c r="S631" t="s">
        <v>3721</v>
      </c>
      <c r="T631">
        <v>69</v>
      </c>
      <c r="U631">
        <v>67</v>
      </c>
      <c r="W631" t="s">
        <v>51</v>
      </c>
      <c r="X631">
        <v>1</v>
      </c>
      <c r="Y631">
        <f t="shared" si="111"/>
        <v>2</v>
      </c>
      <c r="Z631">
        <f t="shared" ca="1" si="112"/>
        <v>0.8750000200000001</v>
      </c>
      <c r="AA631">
        <f t="shared" ca="1" si="113"/>
        <v>1.1249999799999999</v>
      </c>
      <c r="AB631">
        <f t="shared" ca="1" si="114"/>
        <v>-1.1249999799999999</v>
      </c>
      <c r="AC631" s="2">
        <v>1.125</v>
      </c>
      <c r="AD631" s="7">
        <f>VLOOKUP(P631,Weights!$A:$B,2,0)*AC631</f>
        <v>1.125</v>
      </c>
      <c r="AE631">
        <f t="shared" ca="1" si="115"/>
        <v>1.2656249550000003</v>
      </c>
      <c r="AF631" t="str">
        <f t="shared" si="116"/>
        <v>Tennessee Tech</v>
      </c>
      <c r="AG631" t="str">
        <f t="shared" ca="1" si="117"/>
        <v>Tennessee Tech</v>
      </c>
    </row>
    <row r="632" spans="15:33" x14ac:dyDescent="0.25">
      <c r="O632" t="s">
        <v>3247</v>
      </c>
      <c r="P632" s="6">
        <v>41965</v>
      </c>
      <c r="Q632" t="s">
        <v>3073</v>
      </c>
      <c r="R632" t="s">
        <v>3388</v>
      </c>
      <c r="S632" t="s">
        <v>3721</v>
      </c>
      <c r="T632">
        <v>80</v>
      </c>
      <c r="U632">
        <v>68</v>
      </c>
      <c r="W632" t="s">
        <v>51</v>
      </c>
      <c r="X632">
        <v>1</v>
      </c>
      <c r="Y632">
        <f t="shared" si="111"/>
        <v>12</v>
      </c>
      <c r="Z632">
        <f t="shared" ca="1" si="112"/>
        <v>11.125</v>
      </c>
      <c r="AA632">
        <f t="shared" ca="1" si="113"/>
        <v>0.875</v>
      </c>
      <c r="AB632">
        <f t="shared" ca="1" si="114"/>
        <v>-0.875</v>
      </c>
      <c r="AC632" s="2">
        <v>0.875</v>
      </c>
      <c r="AD632" s="7">
        <f>VLOOKUP(P632,Weights!$A:$B,2,0)*AC632</f>
        <v>0.875</v>
      </c>
      <c r="AE632">
        <f t="shared" ca="1" si="115"/>
        <v>0.765625</v>
      </c>
      <c r="AF632" t="str">
        <f t="shared" si="116"/>
        <v>Texas Tech</v>
      </c>
      <c r="AG632" t="str">
        <f t="shared" ca="1" si="117"/>
        <v>Texas Tech</v>
      </c>
    </row>
    <row r="633" spans="15:33" x14ac:dyDescent="0.25">
      <c r="O633" t="s">
        <v>3391</v>
      </c>
      <c r="P633" s="6">
        <v>41965</v>
      </c>
      <c r="Q633" t="s">
        <v>3073</v>
      </c>
      <c r="R633" t="s">
        <v>3718</v>
      </c>
      <c r="S633" t="s">
        <v>3721</v>
      </c>
      <c r="T633">
        <v>81</v>
      </c>
      <c r="U633">
        <v>50</v>
      </c>
      <c r="W633" t="s">
        <v>9</v>
      </c>
      <c r="X633">
        <v>1</v>
      </c>
      <c r="Y633">
        <f t="shared" si="111"/>
        <v>31</v>
      </c>
      <c r="Z633">
        <f t="shared" ca="1" si="112"/>
        <v>22.875000499999999</v>
      </c>
      <c r="AA633">
        <f t="shared" ca="1" si="113"/>
        <v>8.1249995000000013</v>
      </c>
      <c r="AB633">
        <f t="shared" ca="1" si="114"/>
        <v>-8.1249995000000013</v>
      </c>
      <c r="AC633" s="2">
        <v>8.125</v>
      </c>
      <c r="AD633" s="7">
        <f>VLOOKUP(P633,Weights!$A:$B,2,0)*AC633</f>
        <v>8.125</v>
      </c>
      <c r="AE633">
        <f t="shared" ca="1" si="115"/>
        <v>66.015616875000276</v>
      </c>
      <c r="AF633" t="str">
        <f t="shared" si="116"/>
        <v>The Citadel</v>
      </c>
      <c r="AG633" t="str">
        <f t="shared" ca="1" si="117"/>
        <v>The Citadel</v>
      </c>
    </row>
    <row r="634" spans="15:33" x14ac:dyDescent="0.25">
      <c r="O634" t="s">
        <v>3182</v>
      </c>
      <c r="P634" s="6">
        <v>41965</v>
      </c>
      <c r="Q634" t="s">
        <v>3074</v>
      </c>
      <c r="R634" t="s">
        <v>3219</v>
      </c>
      <c r="S634" t="s">
        <v>3721</v>
      </c>
      <c r="T634">
        <v>63</v>
      </c>
      <c r="U634">
        <v>42</v>
      </c>
      <c r="W634" t="s">
        <v>52</v>
      </c>
      <c r="X634">
        <v>1</v>
      </c>
      <c r="Y634">
        <f t="shared" si="111"/>
        <v>21</v>
      </c>
      <c r="Z634">
        <f t="shared" ca="1" si="112"/>
        <v>6.3750004999999996</v>
      </c>
      <c r="AA634">
        <f t="shared" ca="1" si="113"/>
        <v>14.624999500000001</v>
      </c>
      <c r="AB634">
        <f t="shared" ca="1" si="114"/>
        <v>-14.624999500000001</v>
      </c>
      <c r="AC634" s="2">
        <v>14.625</v>
      </c>
      <c r="AD634" s="7">
        <f>VLOOKUP(P634,Weights!$A:$B,2,0)*AC634</f>
        <v>14.625</v>
      </c>
      <c r="AE634">
        <f t="shared" ca="1" si="115"/>
        <v>213.89061037500028</v>
      </c>
      <c r="AF634" t="str">
        <f t="shared" si="116"/>
        <v>Towson</v>
      </c>
      <c r="AG634" t="str">
        <f t="shared" ca="1" si="117"/>
        <v>Towson</v>
      </c>
    </row>
    <row r="635" spans="15:33" x14ac:dyDescent="0.25">
      <c r="O635" t="s">
        <v>3142</v>
      </c>
      <c r="P635" s="6">
        <v>41965</v>
      </c>
      <c r="Q635" t="s">
        <v>3073</v>
      </c>
      <c r="R635" t="s">
        <v>3718</v>
      </c>
      <c r="S635" t="s">
        <v>3721</v>
      </c>
      <c r="T635">
        <v>89</v>
      </c>
      <c r="U635">
        <v>45</v>
      </c>
      <c r="W635" t="s">
        <v>51</v>
      </c>
      <c r="X635">
        <v>1</v>
      </c>
      <c r="Y635">
        <f t="shared" si="111"/>
        <v>44</v>
      </c>
      <c r="Z635">
        <f t="shared" ca="1" si="112"/>
        <v>26.750000500000002</v>
      </c>
      <c r="AA635">
        <f t="shared" ca="1" si="113"/>
        <v>17.249999499999998</v>
      </c>
      <c r="AB635">
        <f t="shared" ca="1" si="114"/>
        <v>-17.249999499999998</v>
      </c>
      <c r="AC635" s="2">
        <v>17.25</v>
      </c>
      <c r="AD635" s="7">
        <f>VLOOKUP(P635,Weights!$A:$B,2,0)*AC635</f>
        <v>17.25</v>
      </c>
      <c r="AE635">
        <f t="shared" ca="1" si="115"/>
        <v>297.56248275000019</v>
      </c>
      <c r="AF635" t="str">
        <f t="shared" si="116"/>
        <v>Tulane</v>
      </c>
      <c r="AG635" t="str">
        <f t="shared" ca="1" si="117"/>
        <v>Tulane</v>
      </c>
    </row>
    <row r="636" spans="15:33" x14ac:dyDescent="0.25">
      <c r="O636" t="s">
        <v>3133</v>
      </c>
      <c r="P636" s="6">
        <v>41965</v>
      </c>
      <c r="Q636" t="s">
        <v>3073</v>
      </c>
      <c r="R636" t="s">
        <v>3718</v>
      </c>
      <c r="S636" t="s">
        <v>3721</v>
      </c>
      <c r="T636">
        <v>91</v>
      </c>
      <c r="U636">
        <v>45</v>
      </c>
      <c r="W636" t="s">
        <v>8</v>
      </c>
      <c r="X636">
        <v>1</v>
      </c>
      <c r="Y636">
        <f t="shared" si="111"/>
        <v>46</v>
      </c>
      <c r="Z636">
        <f t="shared" ca="1" si="112"/>
        <v>37.000000499999999</v>
      </c>
      <c r="AA636">
        <f t="shared" ca="1" si="113"/>
        <v>8.9999995000000013</v>
      </c>
      <c r="AB636">
        <f t="shared" ca="1" si="114"/>
        <v>-8.9999995000000013</v>
      </c>
      <c r="AC636" s="2">
        <v>9</v>
      </c>
      <c r="AD636" s="7">
        <f>VLOOKUP(P636,Weights!$A:$B,2,0)*AC636</f>
        <v>9</v>
      </c>
      <c r="AE636">
        <f t="shared" ca="1" si="115"/>
        <v>80.999991000000279</v>
      </c>
      <c r="AF636" t="str">
        <f t="shared" si="116"/>
        <v>UC Santa Barbara</v>
      </c>
      <c r="AG636" t="str">
        <f t="shared" ca="1" si="117"/>
        <v>UC Santa Barbara</v>
      </c>
    </row>
    <row r="637" spans="15:33" x14ac:dyDescent="0.25">
      <c r="O637" t="s">
        <v>3365</v>
      </c>
      <c r="P637" s="6">
        <v>41965</v>
      </c>
      <c r="Q637" t="s">
        <v>3073</v>
      </c>
      <c r="R637" t="s">
        <v>3718</v>
      </c>
      <c r="S637" t="s">
        <v>3721</v>
      </c>
      <c r="T637">
        <v>82</v>
      </c>
      <c r="U637">
        <v>77</v>
      </c>
      <c r="W637" t="s">
        <v>189</v>
      </c>
      <c r="X637">
        <v>1</v>
      </c>
      <c r="Y637">
        <f t="shared" si="111"/>
        <v>5</v>
      </c>
      <c r="Z637">
        <f t="shared" ca="1" si="112"/>
        <v>17.25</v>
      </c>
      <c r="AA637">
        <f t="shared" ca="1" si="113"/>
        <v>-12.25</v>
      </c>
      <c r="AB637">
        <f t="shared" ca="1" si="114"/>
        <v>12.25</v>
      </c>
      <c r="AC637" s="2">
        <v>12.25</v>
      </c>
      <c r="AD637" s="7">
        <f>VLOOKUP(P637,Weights!$A:$B,2,0)*AC637</f>
        <v>12.25</v>
      </c>
      <c r="AE637">
        <f t="shared" ca="1" si="115"/>
        <v>150.0625</v>
      </c>
      <c r="AF637" t="str">
        <f t="shared" si="116"/>
        <v>UT Pan American</v>
      </c>
      <c r="AG637" t="str">
        <f t="shared" ca="1" si="117"/>
        <v>UT Pan American</v>
      </c>
    </row>
    <row r="638" spans="15:33" x14ac:dyDescent="0.25">
      <c r="O638" t="s">
        <v>3298</v>
      </c>
      <c r="P638" s="6">
        <v>41965</v>
      </c>
      <c r="Q638" t="s">
        <v>3073</v>
      </c>
      <c r="R638" t="s">
        <v>3408</v>
      </c>
      <c r="S638" t="s">
        <v>3721</v>
      </c>
      <c r="T638">
        <v>80</v>
      </c>
      <c r="U638">
        <v>67</v>
      </c>
      <c r="W638" t="s">
        <v>51</v>
      </c>
      <c r="X638">
        <v>1</v>
      </c>
      <c r="Y638">
        <f t="shared" si="111"/>
        <v>13</v>
      </c>
      <c r="Z638">
        <f t="shared" ca="1" si="112"/>
        <v>-2.6250000000000009</v>
      </c>
      <c r="AA638">
        <f t="shared" ca="1" si="113"/>
        <v>15.625</v>
      </c>
      <c r="AB638">
        <f t="shared" ca="1" si="114"/>
        <v>-15.625</v>
      </c>
      <c r="AC638" s="2">
        <v>15.625</v>
      </c>
      <c r="AD638" s="7">
        <f>VLOOKUP(P638,Weights!$A:$B,2,0)*AC638</f>
        <v>15.625</v>
      </c>
      <c r="AE638">
        <f t="shared" ca="1" si="115"/>
        <v>244.140625</v>
      </c>
      <c r="AF638" t="str">
        <f t="shared" si="116"/>
        <v>UT San Antonio</v>
      </c>
      <c r="AG638" t="str">
        <f t="shared" ca="1" si="117"/>
        <v>Texas State</v>
      </c>
    </row>
    <row r="639" spans="15:33" x14ac:dyDescent="0.25">
      <c r="O639" t="s">
        <v>3299</v>
      </c>
      <c r="P639" s="6">
        <v>41965</v>
      </c>
      <c r="Q639" t="s">
        <v>3073</v>
      </c>
      <c r="R639" t="s">
        <v>3404</v>
      </c>
      <c r="S639" t="s">
        <v>3721</v>
      </c>
      <c r="T639">
        <v>87</v>
      </c>
      <c r="U639">
        <v>69</v>
      </c>
      <c r="W639" t="s">
        <v>52</v>
      </c>
      <c r="X639">
        <v>1</v>
      </c>
      <c r="Y639">
        <f t="shared" si="111"/>
        <v>18</v>
      </c>
      <c r="Z639">
        <f t="shared" ca="1" si="112"/>
        <v>12.250000480000001</v>
      </c>
      <c r="AA639">
        <f t="shared" ca="1" si="113"/>
        <v>5.7499995199999994</v>
      </c>
      <c r="AB639">
        <f t="shared" ca="1" si="114"/>
        <v>-5.7499995199999994</v>
      </c>
      <c r="AC639" s="2">
        <v>5.75</v>
      </c>
      <c r="AD639" s="7">
        <f>VLOOKUP(P639,Weights!$A:$B,2,0)*AC639</f>
        <v>5.75</v>
      </c>
      <c r="AE639">
        <f t="shared" ca="1" si="115"/>
        <v>33.062494480000225</v>
      </c>
      <c r="AF639" t="str">
        <f t="shared" si="116"/>
        <v>UT-Arlington</v>
      </c>
      <c r="AG639" t="str">
        <f t="shared" ca="1" si="117"/>
        <v>UT-Arlington</v>
      </c>
    </row>
    <row r="640" spans="15:33" x14ac:dyDescent="0.25">
      <c r="O640" t="s">
        <v>3353</v>
      </c>
      <c r="P640" s="6">
        <v>41965</v>
      </c>
      <c r="Q640" t="s">
        <v>3073</v>
      </c>
      <c r="R640" t="s">
        <v>3241</v>
      </c>
      <c r="S640" t="s">
        <v>3721</v>
      </c>
      <c r="T640">
        <v>77</v>
      </c>
      <c r="U640">
        <v>76</v>
      </c>
      <c r="W640" t="s">
        <v>188</v>
      </c>
      <c r="X640">
        <v>1</v>
      </c>
      <c r="Y640">
        <f t="shared" si="111"/>
        <v>1</v>
      </c>
      <c r="Z640">
        <f t="shared" ca="1" si="112"/>
        <v>1</v>
      </c>
      <c r="AA640">
        <f t="shared" ca="1" si="113"/>
        <v>0</v>
      </c>
      <c r="AB640">
        <f t="shared" ca="1" si="114"/>
        <v>0</v>
      </c>
      <c r="AC640" s="2">
        <v>0</v>
      </c>
      <c r="AD640" s="7">
        <f>VLOOKUP(P640,Weights!$A:$B,2,0)*AC640</f>
        <v>0</v>
      </c>
      <c r="AE640">
        <f t="shared" ca="1" si="115"/>
        <v>0</v>
      </c>
      <c r="AF640" t="str">
        <f t="shared" si="116"/>
        <v>UTEP</v>
      </c>
      <c r="AG640" t="str">
        <f t="shared" ca="1" si="117"/>
        <v>UTEP</v>
      </c>
    </row>
    <row r="641" spans="15:33" x14ac:dyDescent="0.25">
      <c r="O641" t="s">
        <v>3198</v>
      </c>
      <c r="P641" s="6">
        <v>41965</v>
      </c>
      <c r="Q641" t="s">
        <v>3073</v>
      </c>
      <c r="R641" t="s">
        <v>3349</v>
      </c>
      <c r="S641" t="s">
        <v>3720</v>
      </c>
      <c r="T641">
        <v>65</v>
      </c>
      <c r="U641">
        <v>63</v>
      </c>
      <c r="W641" t="s">
        <v>51</v>
      </c>
      <c r="X641">
        <v>1</v>
      </c>
      <c r="Y641">
        <f t="shared" si="111"/>
        <v>-2</v>
      </c>
      <c r="Z641">
        <f t="shared" ca="1" si="112"/>
        <v>14.375</v>
      </c>
      <c r="AA641">
        <f t="shared" ca="1" si="113"/>
        <v>-16.375</v>
      </c>
      <c r="AB641">
        <f t="shared" ca="1" si="114"/>
        <v>16.375</v>
      </c>
      <c r="AC641" s="2">
        <v>16.375</v>
      </c>
      <c r="AD641" s="7">
        <f>VLOOKUP(P641,Weights!$A:$B,2,0)*AC641</f>
        <v>16.375</v>
      </c>
      <c r="AE641">
        <f t="shared" ca="1" si="115"/>
        <v>268.140625</v>
      </c>
      <c r="AF641" t="str">
        <f t="shared" si="116"/>
        <v>Appalachian St</v>
      </c>
      <c r="AG641" t="str">
        <f t="shared" ca="1" si="117"/>
        <v>Virginia Tech</v>
      </c>
    </row>
    <row r="642" spans="15:33" x14ac:dyDescent="0.25">
      <c r="O642" t="s">
        <v>3351</v>
      </c>
      <c r="P642" s="6">
        <v>41965</v>
      </c>
      <c r="Q642" t="s">
        <v>3073</v>
      </c>
      <c r="R642" t="s">
        <v>3148</v>
      </c>
      <c r="S642" t="s">
        <v>3720</v>
      </c>
      <c r="T642">
        <v>110</v>
      </c>
      <c r="U642">
        <v>93</v>
      </c>
      <c r="W642" t="s">
        <v>9</v>
      </c>
      <c r="X642">
        <v>1</v>
      </c>
      <c r="Y642">
        <f t="shared" ref="Y642:Y705" si="118">X642*IF(S642="W",(T642-U642),U642-T642)</f>
        <v>-17</v>
      </c>
      <c r="Z642">
        <f t="shared" ref="Z642:Z705" ca="1" si="119">X642*(IF(Q642="A",-HomeEdge,IF(Q642="H",HomeEdge,0))+VLOOKUP(O642,TmList,2,0)-VLOOKUP(R642,TmList,2,0))</f>
        <v>-2.9999999800000001</v>
      </c>
      <c r="AA642">
        <f t="shared" ref="AA642:AA705" ca="1" si="120">Y642-Z642</f>
        <v>-14.00000002</v>
      </c>
      <c r="AB642">
        <f t="shared" ref="AB642:AB705" ca="1" si="121">-AA642</f>
        <v>14.00000002</v>
      </c>
      <c r="AC642" s="2">
        <v>14</v>
      </c>
      <c r="AD642" s="7">
        <f>VLOOKUP(P642,Weights!$A:$B,2,0)*AC642</f>
        <v>14</v>
      </c>
      <c r="AE642">
        <f t="shared" ref="AE642:AE705" ca="1" si="122">AA642^2</f>
        <v>196.00000055999999</v>
      </c>
      <c r="AF642" t="str">
        <f t="shared" si="116"/>
        <v>UNC Wilmington</v>
      </c>
      <c r="AG642" t="str">
        <f t="shared" ca="1" si="117"/>
        <v>UNC Wilmington</v>
      </c>
    </row>
    <row r="643" spans="15:33" x14ac:dyDescent="0.25">
      <c r="O643" t="s">
        <v>3270</v>
      </c>
      <c r="P643" s="6">
        <v>41965</v>
      </c>
      <c r="Q643" t="s">
        <v>3074</v>
      </c>
      <c r="R643" t="s">
        <v>3183</v>
      </c>
      <c r="S643" t="s">
        <v>3720</v>
      </c>
      <c r="T643">
        <v>72</v>
      </c>
      <c r="U643">
        <v>58</v>
      </c>
      <c r="W643" t="s">
        <v>31</v>
      </c>
      <c r="X643">
        <v>1</v>
      </c>
      <c r="Y643">
        <f t="shared" si="118"/>
        <v>-14</v>
      </c>
      <c r="Z643">
        <f t="shared" ca="1" si="119"/>
        <v>-15.375</v>
      </c>
      <c r="AA643">
        <f t="shared" ca="1" si="120"/>
        <v>1.375</v>
      </c>
      <c r="AB643">
        <f t="shared" ca="1" si="121"/>
        <v>-1.375</v>
      </c>
      <c r="AC643" s="2">
        <v>1.375</v>
      </c>
      <c r="AD643" s="7">
        <f>VLOOKUP(P643,Weights!$A:$B,2,0)*AC643</f>
        <v>1.375</v>
      </c>
      <c r="AE643">
        <f t="shared" ca="1" si="122"/>
        <v>1.890625</v>
      </c>
      <c r="AF643" t="str">
        <f t="shared" ref="AF643:AF706" si="123">IF(Y643&gt;0,O643,R643)</f>
        <v>LSU</v>
      </c>
      <c r="AG643" t="str">
        <f t="shared" ref="AG643:AG706" ca="1" si="124">IF(Z643&gt;0,O643,R643)</f>
        <v>LSU</v>
      </c>
    </row>
    <row r="644" spans="15:33" x14ac:dyDescent="0.25">
      <c r="O644" t="s">
        <v>3272</v>
      </c>
      <c r="P644" s="6">
        <v>41965</v>
      </c>
      <c r="Q644" t="s">
        <v>3073</v>
      </c>
      <c r="R644" t="s">
        <v>3322</v>
      </c>
      <c r="S644" t="s">
        <v>3721</v>
      </c>
      <c r="T644">
        <v>60</v>
      </c>
      <c r="U644">
        <v>57</v>
      </c>
      <c r="W644" t="s">
        <v>8</v>
      </c>
      <c r="X644">
        <v>1</v>
      </c>
      <c r="Y644">
        <f t="shared" si="118"/>
        <v>3</v>
      </c>
      <c r="Z644">
        <f t="shared" ca="1" si="119"/>
        <v>3</v>
      </c>
      <c r="AA644">
        <f t="shared" ca="1" si="120"/>
        <v>0</v>
      </c>
      <c r="AB644">
        <f t="shared" ca="1" si="121"/>
        <v>0</v>
      </c>
      <c r="AC644" s="2">
        <v>0</v>
      </c>
      <c r="AD644" s="7">
        <f>VLOOKUP(P644,Weights!$A:$B,2,0)*AC644</f>
        <v>0</v>
      </c>
      <c r="AE644">
        <f t="shared" ca="1" si="122"/>
        <v>0</v>
      </c>
      <c r="AF644" t="str">
        <f t="shared" si="123"/>
        <v>Western Illinois</v>
      </c>
      <c r="AG644" t="str">
        <f t="shared" ca="1" si="124"/>
        <v>Western Illinois</v>
      </c>
    </row>
    <row r="645" spans="15:33" x14ac:dyDescent="0.25">
      <c r="O645" t="s">
        <v>3204</v>
      </c>
      <c r="P645" s="6">
        <v>41965</v>
      </c>
      <c r="Q645" t="s">
        <v>3073</v>
      </c>
      <c r="R645" t="s">
        <v>3230</v>
      </c>
      <c r="S645" t="s">
        <v>3720</v>
      </c>
      <c r="T645">
        <v>64</v>
      </c>
      <c r="U645">
        <v>63</v>
      </c>
      <c r="W645" t="s">
        <v>8</v>
      </c>
      <c r="X645">
        <v>1</v>
      </c>
      <c r="Y645">
        <f t="shared" si="118"/>
        <v>-1</v>
      </c>
      <c r="Z645">
        <f t="shared" ca="1" si="119"/>
        <v>3.375</v>
      </c>
      <c r="AA645">
        <f t="shared" ca="1" si="120"/>
        <v>-4.375</v>
      </c>
      <c r="AB645">
        <f t="shared" ca="1" si="121"/>
        <v>4.375</v>
      </c>
      <c r="AC645" s="2">
        <v>4.375</v>
      </c>
      <c r="AD645" s="7">
        <f>VLOOKUP(P645,Weights!$A:$B,2,0)*AC645</f>
        <v>4.375</v>
      </c>
      <c r="AE645">
        <f t="shared" ca="1" si="122"/>
        <v>19.140625</v>
      </c>
      <c r="AF645" t="str">
        <f t="shared" si="123"/>
        <v>Belmont</v>
      </c>
      <c r="AG645" t="str">
        <f t="shared" ca="1" si="124"/>
        <v>Western Kentucky</v>
      </c>
    </row>
    <row r="646" spans="15:33" x14ac:dyDescent="0.25">
      <c r="O646" t="s">
        <v>3110</v>
      </c>
      <c r="P646" s="6">
        <v>41965</v>
      </c>
      <c r="Q646" t="s">
        <v>3073</v>
      </c>
      <c r="R646" t="s">
        <v>3288</v>
      </c>
      <c r="S646" t="s">
        <v>3721</v>
      </c>
      <c r="T646">
        <v>91</v>
      </c>
      <c r="U646">
        <v>75</v>
      </c>
      <c r="W646" t="s">
        <v>189</v>
      </c>
      <c r="X646">
        <v>1</v>
      </c>
      <c r="Y646">
        <f t="shared" si="118"/>
        <v>16</v>
      </c>
      <c r="Z646">
        <f t="shared" ca="1" si="119"/>
        <v>9.2499999800000001</v>
      </c>
      <c r="AA646">
        <f t="shared" ca="1" si="120"/>
        <v>6.7500000199999999</v>
      </c>
      <c r="AB646">
        <f t="shared" ca="1" si="121"/>
        <v>-6.7500000199999999</v>
      </c>
      <c r="AC646" s="2">
        <v>6.75</v>
      </c>
      <c r="AD646" s="7">
        <f>VLOOKUP(P646,Weights!$A:$B,2,0)*AC646</f>
        <v>6.75</v>
      </c>
      <c r="AE646">
        <f t="shared" ca="1" si="122"/>
        <v>45.562500270000001</v>
      </c>
      <c r="AF646" t="str">
        <f t="shared" si="123"/>
        <v>Western Michigan</v>
      </c>
      <c r="AG646" t="str">
        <f t="shared" ca="1" si="124"/>
        <v>Western Michigan</v>
      </c>
    </row>
    <row r="647" spans="15:33" x14ac:dyDescent="0.25">
      <c r="O647" t="s">
        <v>3712</v>
      </c>
      <c r="P647" s="6">
        <v>41965</v>
      </c>
      <c r="Q647" t="s">
        <v>3073</v>
      </c>
      <c r="R647" t="s">
        <v>3280</v>
      </c>
      <c r="S647" t="s">
        <v>3721</v>
      </c>
      <c r="T647">
        <v>78</v>
      </c>
      <c r="U647">
        <v>54</v>
      </c>
      <c r="W647" t="s">
        <v>190</v>
      </c>
      <c r="X647">
        <v>1</v>
      </c>
      <c r="Y647">
        <f t="shared" si="118"/>
        <v>24</v>
      </c>
      <c r="Z647">
        <f t="shared" ca="1" si="119"/>
        <v>15.249999499999999</v>
      </c>
      <c r="AA647">
        <f t="shared" ca="1" si="120"/>
        <v>8.7500005000000005</v>
      </c>
      <c r="AB647">
        <f t="shared" ca="1" si="121"/>
        <v>-8.7500005000000005</v>
      </c>
      <c r="AC647" s="2">
        <v>8.75</v>
      </c>
      <c r="AD647" s="7">
        <f>VLOOKUP(P647,Weights!$A:$B,2,0)*AC647</f>
        <v>8.75</v>
      </c>
      <c r="AE647">
        <f t="shared" ca="1" si="122"/>
        <v>76.562508750000262</v>
      </c>
      <c r="AF647" t="str">
        <f t="shared" si="123"/>
        <v>Wisconsin</v>
      </c>
      <c r="AG647" t="str">
        <f t="shared" ca="1" si="124"/>
        <v>Wisconsin</v>
      </c>
    </row>
    <row r="648" spans="15:33" x14ac:dyDescent="0.25">
      <c r="O648" t="s">
        <v>3310</v>
      </c>
      <c r="P648" s="6">
        <v>41965</v>
      </c>
      <c r="Q648" t="s">
        <v>3074</v>
      </c>
      <c r="R648" t="s">
        <v>3285</v>
      </c>
      <c r="S648" t="s">
        <v>3721</v>
      </c>
      <c r="T648">
        <v>72</v>
      </c>
      <c r="U648">
        <v>68</v>
      </c>
      <c r="W648" t="s">
        <v>52</v>
      </c>
      <c r="X648">
        <v>1</v>
      </c>
      <c r="Y648">
        <f t="shared" si="118"/>
        <v>4</v>
      </c>
      <c r="Z648">
        <f t="shared" ca="1" si="119"/>
        <v>6</v>
      </c>
      <c r="AA648">
        <f t="shared" ca="1" si="120"/>
        <v>-2</v>
      </c>
      <c r="AB648">
        <f t="shared" ca="1" si="121"/>
        <v>2</v>
      </c>
      <c r="AC648" s="2">
        <v>2</v>
      </c>
      <c r="AD648" s="7">
        <f>VLOOKUP(P648,Weights!$A:$B,2,0)*AC648</f>
        <v>2</v>
      </c>
      <c r="AE648">
        <f t="shared" ca="1" si="122"/>
        <v>4</v>
      </c>
      <c r="AF648" t="str">
        <f t="shared" si="123"/>
        <v>Wofford</v>
      </c>
      <c r="AG648" t="str">
        <f t="shared" ca="1" si="124"/>
        <v>Wofford</v>
      </c>
    </row>
    <row r="649" spans="15:33" x14ac:dyDescent="0.25">
      <c r="O649" t="s">
        <v>3242</v>
      </c>
      <c r="P649" s="6">
        <v>41965</v>
      </c>
      <c r="Q649" t="s">
        <v>3073</v>
      </c>
      <c r="R649" t="s">
        <v>3231</v>
      </c>
      <c r="S649" t="s">
        <v>3721</v>
      </c>
      <c r="T649">
        <v>56</v>
      </c>
      <c r="U649">
        <v>33</v>
      </c>
      <c r="W649" t="s">
        <v>189</v>
      </c>
      <c r="X649">
        <v>1</v>
      </c>
      <c r="Y649">
        <f t="shared" si="118"/>
        <v>23</v>
      </c>
      <c r="Z649">
        <f t="shared" ca="1" si="119"/>
        <v>-3.3750000199999999</v>
      </c>
      <c r="AA649">
        <f t="shared" ca="1" si="120"/>
        <v>26.375000020000002</v>
      </c>
      <c r="AB649">
        <f t="shared" ca="1" si="121"/>
        <v>-26.375000020000002</v>
      </c>
      <c r="AC649" s="2">
        <v>26.375</v>
      </c>
      <c r="AD649" s="7">
        <f>VLOOKUP(P649,Weights!$A:$B,2,0)*AC649</f>
        <v>26.375</v>
      </c>
      <c r="AE649">
        <f t="shared" ca="1" si="122"/>
        <v>695.6406260550001</v>
      </c>
      <c r="AF649" t="str">
        <f t="shared" si="123"/>
        <v>Wyoming</v>
      </c>
      <c r="AG649" t="str">
        <f t="shared" ca="1" si="124"/>
        <v>Colorado</v>
      </c>
    </row>
    <row r="650" spans="15:33" x14ac:dyDescent="0.25">
      <c r="O650" t="s">
        <v>3081</v>
      </c>
      <c r="P650" s="6">
        <v>41965</v>
      </c>
      <c r="Q650" t="s">
        <v>3074</v>
      </c>
      <c r="R650" t="s">
        <v>3396</v>
      </c>
      <c r="S650" t="s">
        <v>3721</v>
      </c>
      <c r="T650">
        <v>53</v>
      </c>
      <c r="U650">
        <v>46</v>
      </c>
      <c r="W650" t="s">
        <v>52</v>
      </c>
      <c r="X650">
        <v>1</v>
      </c>
      <c r="Y650">
        <f t="shared" si="118"/>
        <v>7</v>
      </c>
      <c r="Z650">
        <f t="shared" ca="1" si="119"/>
        <v>9.75</v>
      </c>
      <c r="AA650">
        <f t="shared" ca="1" si="120"/>
        <v>-2.75</v>
      </c>
      <c r="AB650">
        <f t="shared" ca="1" si="121"/>
        <v>2.75</v>
      </c>
      <c r="AC650" s="2">
        <v>2.75</v>
      </c>
      <c r="AD650" s="7">
        <f>VLOOKUP(P650,Weights!$A:$B,2,0)*AC650</f>
        <v>2.75</v>
      </c>
      <c r="AE650">
        <f t="shared" ca="1" si="122"/>
        <v>7.5625</v>
      </c>
      <c r="AF650" t="str">
        <f t="shared" si="123"/>
        <v>Yale</v>
      </c>
      <c r="AG650" t="str">
        <f t="shared" ca="1" si="124"/>
        <v>Yale</v>
      </c>
    </row>
    <row r="651" spans="15:33" x14ac:dyDescent="0.25">
      <c r="O651" t="s">
        <v>3122</v>
      </c>
      <c r="P651" s="6">
        <v>41966</v>
      </c>
      <c r="Q651" t="s">
        <v>3074</v>
      </c>
      <c r="R651" t="s">
        <v>3199</v>
      </c>
      <c r="S651" t="s">
        <v>3721</v>
      </c>
      <c r="T651">
        <v>68</v>
      </c>
      <c r="U651">
        <v>63</v>
      </c>
      <c r="W651" t="s">
        <v>52</v>
      </c>
      <c r="X651">
        <v>1</v>
      </c>
      <c r="Y651">
        <f t="shared" si="118"/>
        <v>5</v>
      </c>
      <c r="Z651">
        <f t="shared" ca="1" si="119"/>
        <v>-2.875</v>
      </c>
      <c r="AA651">
        <f t="shared" ca="1" si="120"/>
        <v>7.875</v>
      </c>
      <c r="AB651">
        <f t="shared" ca="1" si="121"/>
        <v>-7.875</v>
      </c>
      <c r="AC651" s="2">
        <v>7.875</v>
      </c>
      <c r="AD651" s="7">
        <f>VLOOKUP(P651,Weights!$A:$B,2,0)*AC651</f>
        <v>7.875</v>
      </c>
      <c r="AE651">
        <f t="shared" ca="1" si="122"/>
        <v>62.015625</v>
      </c>
      <c r="AF651" t="str">
        <f t="shared" si="123"/>
        <v>Akron</v>
      </c>
      <c r="AG651" t="str">
        <f t="shared" ca="1" si="124"/>
        <v>South Carolina</v>
      </c>
    </row>
    <row r="652" spans="15:33" x14ac:dyDescent="0.25">
      <c r="O652" t="s">
        <v>3160</v>
      </c>
      <c r="P652" s="6">
        <v>41966</v>
      </c>
      <c r="Q652" t="s">
        <v>3073</v>
      </c>
      <c r="R652" t="s">
        <v>3283</v>
      </c>
      <c r="S652" t="s">
        <v>3721</v>
      </c>
      <c r="T652">
        <v>94</v>
      </c>
      <c r="U652">
        <v>88</v>
      </c>
      <c r="V652" t="s">
        <v>3723</v>
      </c>
      <c r="W652" t="s">
        <v>52</v>
      </c>
      <c r="X652">
        <v>1</v>
      </c>
      <c r="Y652">
        <f t="shared" si="118"/>
        <v>6</v>
      </c>
      <c r="Z652">
        <f t="shared" ca="1" si="119"/>
        <v>5.625</v>
      </c>
      <c r="AA652">
        <f t="shared" ca="1" si="120"/>
        <v>0.375</v>
      </c>
      <c r="AB652">
        <f t="shared" ca="1" si="121"/>
        <v>-0.375</v>
      </c>
      <c r="AC652" s="2">
        <v>0.375</v>
      </c>
      <c r="AD652" s="7">
        <f>VLOOKUP(P652,Weights!$A:$B,2,0)*AC652</f>
        <v>0.375</v>
      </c>
      <c r="AE652">
        <f t="shared" ca="1" si="122"/>
        <v>0.140625</v>
      </c>
      <c r="AF652" t="str">
        <f t="shared" si="123"/>
        <v>Arkansas-Little Rock</v>
      </c>
      <c r="AG652" t="str">
        <f t="shared" ca="1" si="124"/>
        <v>Arkansas-Little Rock</v>
      </c>
    </row>
    <row r="653" spans="15:33" x14ac:dyDescent="0.25">
      <c r="O653" t="s">
        <v>3219</v>
      </c>
      <c r="P653" s="6">
        <v>41966</v>
      </c>
      <c r="Q653" t="s">
        <v>3074</v>
      </c>
      <c r="R653" t="s">
        <v>3128</v>
      </c>
      <c r="S653" t="s">
        <v>3721</v>
      </c>
      <c r="T653">
        <v>65</v>
      </c>
      <c r="U653">
        <v>60</v>
      </c>
      <c r="W653" t="s">
        <v>10</v>
      </c>
      <c r="X653">
        <v>1</v>
      </c>
      <c r="Y653">
        <f t="shared" si="118"/>
        <v>5</v>
      </c>
      <c r="Z653">
        <f t="shared" ca="1" si="119"/>
        <v>1.75</v>
      </c>
      <c r="AA653">
        <f t="shared" ca="1" si="120"/>
        <v>3.25</v>
      </c>
      <c r="AB653">
        <f t="shared" ca="1" si="121"/>
        <v>-3.25</v>
      </c>
      <c r="AC653" s="2">
        <v>3.25</v>
      </c>
      <c r="AD653" s="7">
        <f>VLOOKUP(P653,Weights!$A:$B,2,0)*AC653</f>
        <v>3.25</v>
      </c>
      <c r="AE653">
        <f t="shared" ca="1" si="122"/>
        <v>10.5625</v>
      </c>
      <c r="AF653" t="str">
        <f t="shared" si="123"/>
        <v>Bethune-Cookman</v>
      </c>
      <c r="AG653" t="str">
        <f t="shared" ca="1" si="124"/>
        <v>Bethune-Cookman</v>
      </c>
    </row>
    <row r="654" spans="15:33" x14ac:dyDescent="0.25">
      <c r="O654" t="s">
        <v>3089</v>
      </c>
      <c r="P654" s="6">
        <v>41966</v>
      </c>
      <c r="Q654" t="s">
        <v>3074</v>
      </c>
      <c r="R654" t="s">
        <v>3325</v>
      </c>
      <c r="S654" t="s">
        <v>3720</v>
      </c>
      <c r="T654">
        <v>70</v>
      </c>
      <c r="U654">
        <v>68</v>
      </c>
      <c r="W654" t="s">
        <v>32</v>
      </c>
      <c r="X654">
        <v>1</v>
      </c>
      <c r="Y654">
        <f t="shared" si="118"/>
        <v>-2</v>
      </c>
      <c r="Z654">
        <f t="shared" ca="1" si="119"/>
        <v>-5.3750004999999996</v>
      </c>
      <c r="AA654">
        <f t="shared" ca="1" si="120"/>
        <v>3.3750004999999996</v>
      </c>
      <c r="AB654">
        <f t="shared" ca="1" si="121"/>
        <v>-3.3750004999999996</v>
      </c>
      <c r="AC654" s="2">
        <v>3.375</v>
      </c>
      <c r="AD654" s="7">
        <f>VLOOKUP(P654,Weights!$A:$B,2,0)*AC654</f>
        <v>3.375</v>
      </c>
      <c r="AE654">
        <f t="shared" ca="1" si="122"/>
        <v>11.390628375000247</v>
      </c>
      <c r="AF654" t="str">
        <f t="shared" si="123"/>
        <v>Navy</v>
      </c>
      <c r="AG654" t="str">
        <f t="shared" ca="1" si="124"/>
        <v>Navy</v>
      </c>
    </row>
    <row r="655" spans="15:33" x14ac:dyDescent="0.25">
      <c r="O655" t="s">
        <v>3376</v>
      </c>
      <c r="P655" s="6">
        <v>41966</v>
      </c>
      <c r="Q655" t="s">
        <v>3073</v>
      </c>
      <c r="R655" t="s">
        <v>3239</v>
      </c>
      <c r="S655" t="s">
        <v>3721</v>
      </c>
      <c r="T655">
        <v>58</v>
      </c>
      <c r="U655">
        <v>50</v>
      </c>
      <c r="W655" t="s">
        <v>8</v>
      </c>
      <c r="X655">
        <v>1</v>
      </c>
      <c r="Y655">
        <f t="shared" si="118"/>
        <v>8</v>
      </c>
      <c r="Z655">
        <f t="shared" ca="1" si="119"/>
        <v>11.250000499999999</v>
      </c>
      <c r="AA655">
        <f t="shared" ca="1" si="120"/>
        <v>-3.2500004999999987</v>
      </c>
      <c r="AB655">
        <f t="shared" ca="1" si="121"/>
        <v>3.2500004999999987</v>
      </c>
      <c r="AC655" s="2">
        <v>3.25</v>
      </c>
      <c r="AD655" s="7">
        <f>VLOOKUP(P655,Weights!$A:$B,2,0)*AC655</f>
        <v>3.25</v>
      </c>
      <c r="AE655">
        <f t="shared" ca="1" si="122"/>
        <v>10.562503250000242</v>
      </c>
      <c r="AF655" t="str">
        <f t="shared" si="123"/>
        <v>Bradley</v>
      </c>
      <c r="AG655" t="str">
        <f t="shared" ca="1" si="124"/>
        <v>Bradley</v>
      </c>
    </row>
    <row r="656" spans="15:33" x14ac:dyDescent="0.25">
      <c r="O656" t="s">
        <v>3102</v>
      </c>
      <c r="P656" s="6">
        <v>41966</v>
      </c>
      <c r="Q656" t="s">
        <v>3073</v>
      </c>
      <c r="R656" t="s">
        <v>3412</v>
      </c>
      <c r="S656" t="s">
        <v>3721</v>
      </c>
      <c r="T656">
        <v>75</v>
      </c>
      <c r="U656">
        <v>43</v>
      </c>
      <c r="W656" t="s">
        <v>190</v>
      </c>
      <c r="X656">
        <v>1</v>
      </c>
      <c r="Y656">
        <f t="shared" si="118"/>
        <v>32</v>
      </c>
      <c r="Z656">
        <f t="shared" ca="1" si="119"/>
        <v>27.125</v>
      </c>
      <c r="AA656">
        <f t="shared" ca="1" si="120"/>
        <v>4.875</v>
      </c>
      <c r="AB656">
        <f t="shared" ca="1" si="121"/>
        <v>-4.875</v>
      </c>
      <c r="AC656" s="2">
        <v>4.875</v>
      </c>
      <c r="AD656" s="7">
        <f>VLOOKUP(P656,Weights!$A:$B,2,0)*AC656</f>
        <v>4.875</v>
      </c>
      <c r="AE656">
        <f t="shared" ca="1" si="122"/>
        <v>23.765625</v>
      </c>
      <c r="AF656" t="str">
        <f t="shared" si="123"/>
        <v>Central Michigan</v>
      </c>
      <c r="AG656" t="str">
        <f t="shared" ca="1" si="124"/>
        <v>Central Michigan</v>
      </c>
    </row>
    <row r="657" spans="15:33" x14ac:dyDescent="0.25">
      <c r="O657" t="s">
        <v>3113</v>
      </c>
      <c r="P657" s="6">
        <v>41966</v>
      </c>
      <c r="Q657" t="s">
        <v>3073</v>
      </c>
      <c r="R657" t="s">
        <v>3337</v>
      </c>
      <c r="S657" t="s">
        <v>3721</v>
      </c>
      <c r="T657">
        <v>54</v>
      </c>
      <c r="U657">
        <v>49</v>
      </c>
      <c r="W657" t="s">
        <v>189</v>
      </c>
      <c r="X657">
        <v>1</v>
      </c>
      <c r="Y657">
        <f t="shared" si="118"/>
        <v>5</v>
      </c>
      <c r="Z657">
        <f t="shared" ca="1" si="119"/>
        <v>14</v>
      </c>
      <c r="AA657">
        <f t="shared" ca="1" si="120"/>
        <v>-9</v>
      </c>
      <c r="AB657">
        <f t="shared" ca="1" si="121"/>
        <v>9</v>
      </c>
      <c r="AC657" s="2">
        <v>9</v>
      </c>
      <c r="AD657" s="7">
        <f>VLOOKUP(P657,Weights!$A:$B,2,0)*AC657</f>
        <v>9</v>
      </c>
      <c r="AE657">
        <f t="shared" ca="1" si="122"/>
        <v>81</v>
      </c>
      <c r="AF657" t="str">
        <f t="shared" si="123"/>
        <v>Cincinnati</v>
      </c>
      <c r="AG657" t="str">
        <f t="shared" ca="1" si="124"/>
        <v>Cincinnati</v>
      </c>
    </row>
    <row r="658" spans="15:33" x14ac:dyDescent="0.25">
      <c r="O658" t="s">
        <v>3279</v>
      </c>
      <c r="P658" s="6">
        <v>41966</v>
      </c>
      <c r="Q658" t="s">
        <v>3073</v>
      </c>
      <c r="R658" t="s">
        <v>3223</v>
      </c>
      <c r="S658" t="s">
        <v>3721</v>
      </c>
      <c r="T658">
        <v>75</v>
      </c>
      <c r="U658">
        <v>62</v>
      </c>
      <c r="W658" t="s">
        <v>189</v>
      </c>
      <c r="X658">
        <v>1</v>
      </c>
      <c r="Y658">
        <f t="shared" si="118"/>
        <v>13</v>
      </c>
      <c r="Z658">
        <f t="shared" ca="1" si="119"/>
        <v>12.37500002</v>
      </c>
      <c r="AA658">
        <f t="shared" ca="1" si="120"/>
        <v>0.62499998000000012</v>
      </c>
      <c r="AB658">
        <f t="shared" ca="1" si="121"/>
        <v>-0.62499998000000012</v>
      </c>
      <c r="AC658" s="2">
        <v>0.625</v>
      </c>
      <c r="AD658" s="7">
        <f>VLOOKUP(P658,Weights!$A:$B,2,0)*AC658</f>
        <v>0.625</v>
      </c>
      <c r="AE658">
        <f t="shared" ca="1" si="122"/>
        <v>0.39062497500000054</v>
      </c>
      <c r="AF658" t="str">
        <f t="shared" si="123"/>
        <v>Colorado St</v>
      </c>
      <c r="AG658" t="str">
        <f t="shared" ca="1" si="124"/>
        <v>Colorado St</v>
      </c>
    </row>
    <row r="659" spans="15:33" x14ac:dyDescent="0.25">
      <c r="O659" t="s">
        <v>3136</v>
      </c>
      <c r="P659" s="6">
        <v>41966</v>
      </c>
      <c r="Q659" t="s">
        <v>3074</v>
      </c>
      <c r="R659" t="s">
        <v>3385</v>
      </c>
      <c r="S659" t="s">
        <v>3720</v>
      </c>
      <c r="T659">
        <v>78</v>
      </c>
      <c r="U659">
        <v>68</v>
      </c>
      <c r="W659" t="s">
        <v>52</v>
      </c>
      <c r="X659">
        <v>1</v>
      </c>
      <c r="Y659">
        <f t="shared" si="118"/>
        <v>-10</v>
      </c>
      <c r="Z659">
        <f t="shared" ca="1" si="119"/>
        <v>-11.624999499999998</v>
      </c>
      <c r="AA659">
        <f t="shared" ca="1" si="120"/>
        <v>1.6249994999999977</v>
      </c>
      <c r="AB659">
        <f t="shared" ca="1" si="121"/>
        <v>-1.6249994999999977</v>
      </c>
      <c r="AC659" s="2">
        <v>1.625</v>
      </c>
      <c r="AD659" s="7">
        <f>VLOOKUP(P659,Weights!$A:$B,2,0)*AC659</f>
        <v>1.625</v>
      </c>
      <c r="AE659">
        <f t="shared" ca="1" si="122"/>
        <v>2.6406233750002426</v>
      </c>
      <c r="AF659" t="str">
        <f t="shared" si="123"/>
        <v>West Virginia</v>
      </c>
      <c r="AG659" t="str">
        <f t="shared" ca="1" si="124"/>
        <v>West Virginia</v>
      </c>
    </row>
    <row r="660" spans="15:33" x14ac:dyDescent="0.25">
      <c r="O660" t="s">
        <v>3252</v>
      </c>
      <c r="P660" s="6">
        <v>41966</v>
      </c>
      <c r="Q660" t="s">
        <v>3073</v>
      </c>
      <c r="R660" t="s">
        <v>3392</v>
      </c>
      <c r="S660" t="s">
        <v>3721</v>
      </c>
      <c r="T660">
        <v>65</v>
      </c>
      <c r="U660">
        <v>45</v>
      </c>
      <c r="W660" t="s">
        <v>190</v>
      </c>
      <c r="X660">
        <v>1</v>
      </c>
      <c r="Y660">
        <f t="shared" si="118"/>
        <v>20</v>
      </c>
      <c r="Z660">
        <f t="shared" ca="1" si="119"/>
        <v>5.7500000000000009</v>
      </c>
      <c r="AA660">
        <f t="shared" ca="1" si="120"/>
        <v>14.25</v>
      </c>
      <c r="AB660">
        <f t="shared" ca="1" si="121"/>
        <v>-14.25</v>
      </c>
      <c r="AC660" s="2">
        <v>14.25</v>
      </c>
      <c r="AD660" s="7">
        <f>VLOOKUP(P660,Weights!$A:$B,2,0)*AC660</f>
        <v>14.25</v>
      </c>
      <c r="AE660">
        <f t="shared" ca="1" si="122"/>
        <v>203.0625</v>
      </c>
      <c r="AF660" t="str">
        <f t="shared" si="123"/>
        <v>Creighton</v>
      </c>
      <c r="AG660" t="str">
        <f t="shared" ca="1" si="124"/>
        <v>Creighton</v>
      </c>
    </row>
    <row r="661" spans="15:33" x14ac:dyDescent="0.25">
      <c r="O661" t="s">
        <v>3342</v>
      </c>
      <c r="P661" s="6">
        <v>41966</v>
      </c>
      <c r="Q661" t="s">
        <v>3073</v>
      </c>
      <c r="R661" t="s">
        <v>3157</v>
      </c>
      <c r="S661" t="s">
        <v>3721</v>
      </c>
      <c r="T661">
        <v>70</v>
      </c>
      <c r="U661">
        <v>52</v>
      </c>
      <c r="W661" t="s">
        <v>32</v>
      </c>
      <c r="X661">
        <v>1</v>
      </c>
      <c r="Y661">
        <f t="shared" si="118"/>
        <v>18</v>
      </c>
      <c r="Z661">
        <f t="shared" ca="1" si="119"/>
        <v>2.125</v>
      </c>
      <c r="AA661">
        <f t="shared" ca="1" si="120"/>
        <v>15.875</v>
      </c>
      <c r="AB661">
        <f t="shared" ca="1" si="121"/>
        <v>-15.875</v>
      </c>
      <c r="AC661" s="2">
        <v>15.875</v>
      </c>
      <c r="AD661" s="7">
        <f>VLOOKUP(P661,Weights!$A:$B,2,0)*AC661</f>
        <v>15.875</v>
      </c>
      <c r="AE661">
        <f t="shared" ca="1" si="122"/>
        <v>252.015625</v>
      </c>
      <c r="AF661" t="str">
        <f t="shared" si="123"/>
        <v>CSU Bakersfield</v>
      </c>
      <c r="AG661" t="str">
        <f t="shared" ca="1" si="124"/>
        <v>CSU Bakersfield</v>
      </c>
    </row>
    <row r="662" spans="15:33" x14ac:dyDescent="0.25">
      <c r="O662" t="s">
        <v>3176</v>
      </c>
      <c r="P662" s="6">
        <v>41966</v>
      </c>
      <c r="Q662" t="s">
        <v>3074</v>
      </c>
      <c r="R662" t="s">
        <v>3095</v>
      </c>
      <c r="S662" t="s">
        <v>3721</v>
      </c>
      <c r="T662">
        <v>65</v>
      </c>
      <c r="U662">
        <v>53</v>
      </c>
      <c r="W662" t="s">
        <v>52</v>
      </c>
      <c r="X662">
        <v>1</v>
      </c>
      <c r="Y662">
        <f t="shared" si="118"/>
        <v>12</v>
      </c>
      <c r="Z662">
        <f t="shared" ca="1" si="119"/>
        <v>4.8749999999999991</v>
      </c>
      <c r="AA662">
        <f t="shared" ca="1" si="120"/>
        <v>7.1250000000000009</v>
      </c>
      <c r="AB662">
        <f t="shared" ca="1" si="121"/>
        <v>-7.1250000000000009</v>
      </c>
      <c r="AC662" s="2">
        <v>7.125</v>
      </c>
      <c r="AD662" s="7">
        <f>VLOOKUP(P662,Weights!$A:$B,2,0)*AC662</f>
        <v>7.125</v>
      </c>
      <c r="AE662">
        <f t="shared" ca="1" si="122"/>
        <v>50.765625000000014</v>
      </c>
      <c r="AF662" t="str">
        <f t="shared" si="123"/>
        <v>Dayton</v>
      </c>
      <c r="AG662" t="str">
        <f t="shared" ca="1" si="124"/>
        <v>Dayton</v>
      </c>
    </row>
    <row r="663" spans="15:33" x14ac:dyDescent="0.25">
      <c r="O663" t="s">
        <v>3189</v>
      </c>
      <c r="P663" s="6">
        <v>41966</v>
      </c>
      <c r="Q663" t="s">
        <v>3073</v>
      </c>
      <c r="R663" t="s">
        <v>3350</v>
      </c>
      <c r="S663" t="s">
        <v>3721</v>
      </c>
      <c r="T663">
        <v>80</v>
      </c>
      <c r="U663">
        <v>54</v>
      </c>
      <c r="W663" t="s">
        <v>51</v>
      </c>
      <c r="X663">
        <v>1</v>
      </c>
      <c r="Y663">
        <f t="shared" si="118"/>
        <v>26</v>
      </c>
      <c r="Z663">
        <f t="shared" ca="1" si="119"/>
        <v>11.625000499999999</v>
      </c>
      <c r="AA663">
        <f t="shared" ca="1" si="120"/>
        <v>14.374999500000001</v>
      </c>
      <c r="AB663">
        <f t="shared" ca="1" si="121"/>
        <v>-14.374999500000001</v>
      </c>
      <c r="AC663" s="2">
        <v>14.375</v>
      </c>
      <c r="AD663" s="7">
        <f>VLOOKUP(P663,Weights!$A:$B,2,0)*AC663</f>
        <v>14.375</v>
      </c>
      <c r="AE663">
        <f t="shared" ca="1" si="122"/>
        <v>206.64061062500028</v>
      </c>
      <c r="AF663" t="str">
        <f t="shared" si="123"/>
        <v>Denver</v>
      </c>
      <c r="AG663" t="str">
        <f t="shared" ca="1" si="124"/>
        <v>Denver</v>
      </c>
    </row>
    <row r="664" spans="15:33" x14ac:dyDescent="0.25">
      <c r="O664" t="s">
        <v>3181</v>
      </c>
      <c r="P664" s="6">
        <v>41966</v>
      </c>
      <c r="Q664" t="s">
        <v>3074</v>
      </c>
      <c r="R664" t="s">
        <v>3119</v>
      </c>
      <c r="S664" t="s">
        <v>3721</v>
      </c>
      <c r="T664">
        <v>61</v>
      </c>
      <c r="U664">
        <v>59</v>
      </c>
      <c r="W664" t="s">
        <v>32</v>
      </c>
      <c r="X664">
        <v>1</v>
      </c>
      <c r="Y664">
        <f t="shared" si="118"/>
        <v>2</v>
      </c>
      <c r="Z664">
        <f t="shared" ca="1" si="119"/>
        <v>-3.25</v>
      </c>
      <c r="AA664">
        <f t="shared" ca="1" si="120"/>
        <v>5.25</v>
      </c>
      <c r="AB664">
        <f t="shared" ca="1" si="121"/>
        <v>-5.25</v>
      </c>
      <c r="AC664" s="2">
        <v>5.25</v>
      </c>
      <c r="AD664" s="7">
        <f>VLOOKUP(P664,Weights!$A:$B,2,0)*AC664</f>
        <v>5.25</v>
      </c>
      <c r="AE664">
        <f t="shared" ca="1" si="122"/>
        <v>27.5625</v>
      </c>
      <c r="AF664" t="str">
        <f t="shared" si="123"/>
        <v>Drexel</v>
      </c>
      <c r="AG664" t="str">
        <f t="shared" ca="1" si="124"/>
        <v>Cornell</v>
      </c>
    </row>
    <row r="665" spans="15:33" x14ac:dyDescent="0.25">
      <c r="O665" t="s">
        <v>3315</v>
      </c>
      <c r="P665" s="6">
        <v>41966</v>
      </c>
      <c r="Q665" t="s">
        <v>3073</v>
      </c>
      <c r="R665" t="s">
        <v>3309</v>
      </c>
      <c r="S665" t="s">
        <v>3721</v>
      </c>
      <c r="T665">
        <v>79</v>
      </c>
      <c r="U665">
        <v>48</v>
      </c>
      <c r="W665" t="s">
        <v>191</v>
      </c>
      <c r="X665">
        <v>1</v>
      </c>
      <c r="Y665">
        <f t="shared" si="118"/>
        <v>31</v>
      </c>
      <c r="Z665">
        <f t="shared" ca="1" si="119"/>
        <v>13.625000477</v>
      </c>
      <c r="AA665">
        <f t="shared" ca="1" si="120"/>
        <v>17.374999523</v>
      </c>
      <c r="AB665">
        <f t="shared" ca="1" si="121"/>
        <v>-17.374999523</v>
      </c>
      <c r="AC665" s="2">
        <v>17.375</v>
      </c>
      <c r="AD665" s="7">
        <f>VLOOKUP(P665,Weights!$A:$B,2,0)*AC665</f>
        <v>17.375</v>
      </c>
      <c r="AE665">
        <f t="shared" ca="1" si="122"/>
        <v>301.89060842425022</v>
      </c>
      <c r="AF665" t="str">
        <f t="shared" si="123"/>
        <v>Eastern Michigan</v>
      </c>
      <c r="AG665" t="str">
        <f t="shared" ca="1" si="124"/>
        <v>Eastern Michigan</v>
      </c>
    </row>
    <row r="666" spans="15:33" x14ac:dyDescent="0.25">
      <c r="O666" t="s">
        <v>3382</v>
      </c>
      <c r="P666" s="6">
        <v>41966</v>
      </c>
      <c r="Q666" t="s">
        <v>3073</v>
      </c>
      <c r="R666" t="s">
        <v>3285</v>
      </c>
      <c r="S666" t="s">
        <v>3721</v>
      </c>
      <c r="T666">
        <v>80</v>
      </c>
      <c r="U666">
        <v>72</v>
      </c>
      <c r="V666" t="s">
        <v>3722</v>
      </c>
      <c r="W666" t="s">
        <v>10</v>
      </c>
      <c r="X666">
        <v>1</v>
      </c>
      <c r="Y666">
        <f t="shared" si="118"/>
        <v>8</v>
      </c>
      <c r="Z666">
        <f t="shared" ca="1" si="119"/>
        <v>-3.8750000000000009</v>
      </c>
      <c r="AA666">
        <f t="shared" ca="1" si="120"/>
        <v>11.875</v>
      </c>
      <c r="AB666">
        <f t="shared" ca="1" si="121"/>
        <v>-11.875</v>
      </c>
      <c r="AC666" s="2">
        <v>11.875</v>
      </c>
      <c r="AD666" s="7">
        <f>VLOOKUP(P666,Weights!$A:$B,2,0)*AC666</f>
        <v>11.875</v>
      </c>
      <c r="AE666">
        <f t="shared" ca="1" si="122"/>
        <v>141.015625</v>
      </c>
      <c r="AF666" t="str">
        <f t="shared" si="123"/>
        <v>Fairfield</v>
      </c>
      <c r="AG666" t="str">
        <f t="shared" ca="1" si="124"/>
        <v>South Dakota</v>
      </c>
    </row>
    <row r="667" spans="15:33" x14ac:dyDescent="0.25">
      <c r="O667" t="s">
        <v>3118</v>
      </c>
      <c r="P667" s="6">
        <v>41966</v>
      </c>
      <c r="Q667" t="s">
        <v>3073</v>
      </c>
      <c r="R667" t="s">
        <v>3084</v>
      </c>
      <c r="S667" t="s">
        <v>3720</v>
      </c>
      <c r="T667">
        <v>64</v>
      </c>
      <c r="U667">
        <v>57</v>
      </c>
      <c r="W667" t="s">
        <v>31</v>
      </c>
      <c r="X667">
        <v>1</v>
      </c>
      <c r="Y667">
        <f t="shared" si="118"/>
        <v>-7</v>
      </c>
      <c r="Z667">
        <f t="shared" ca="1" si="119"/>
        <v>7.1250000000000009</v>
      </c>
      <c r="AA667">
        <f t="shared" ca="1" si="120"/>
        <v>-14.125</v>
      </c>
      <c r="AB667">
        <f t="shared" ca="1" si="121"/>
        <v>14.125</v>
      </c>
      <c r="AC667" s="2">
        <v>14.125</v>
      </c>
      <c r="AD667" s="7">
        <f>VLOOKUP(P667,Weights!$A:$B,2,0)*AC667</f>
        <v>14.125</v>
      </c>
      <c r="AE667">
        <f t="shared" ca="1" si="122"/>
        <v>199.515625</v>
      </c>
      <c r="AF667" t="str">
        <f t="shared" si="123"/>
        <v>UMass Lowell</v>
      </c>
      <c r="AG667" t="str">
        <f t="shared" ca="1" si="124"/>
        <v>Fordham</v>
      </c>
    </row>
    <row r="668" spans="15:33" x14ac:dyDescent="0.25">
      <c r="O668" t="s">
        <v>3167</v>
      </c>
      <c r="P668" s="6">
        <v>41966</v>
      </c>
      <c r="Q668" t="s">
        <v>3074</v>
      </c>
      <c r="R668" t="s">
        <v>3164</v>
      </c>
      <c r="S668" t="s">
        <v>3720</v>
      </c>
      <c r="T668">
        <v>61</v>
      </c>
      <c r="U668">
        <v>60</v>
      </c>
      <c r="W668" t="s">
        <v>32</v>
      </c>
      <c r="X668">
        <v>1</v>
      </c>
      <c r="Y668">
        <f t="shared" si="118"/>
        <v>-1</v>
      </c>
      <c r="Z668">
        <f t="shared" ca="1" si="119"/>
        <v>4.7499999800000001</v>
      </c>
      <c r="AA668">
        <f t="shared" ca="1" si="120"/>
        <v>-5.7499999800000001</v>
      </c>
      <c r="AB668">
        <f t="shared" ca="1" si="121"/>
        <v>5.7499999800000001</v>
      </c>
      <c r="AC668" s="2">
        <v>5.75</v>
      </c>
      <c r="AD668" s="7">
        <f>VLOOKUP(P668,Weights!$A:$B,2,0)*AC668</f>
        <v>5.75</v>
      </c>
      <c r="AE668">
        <f t="shared" ca="1" si="122"/>
        <v>33.062499770000002</v>
      </c>
      <c r="AF668" t="str">
        <f t="shared" si="123"/>
        <v>Charleston</v>
      </c>
      <c r="AG668" t="str">
        <f t="shared" ca="1" si="124"/>
        <v>George Mason</v>
      </c>
    </row>
    <row r="669" spans="15:33" x14ac:dyDescent="0.25">
      <c r="O669" t="s">
        <v>3111</v>
      </c>
      <c r="P669" s="6">
        <v>41966</v>
      </c>
      <c r="Q669" t="s">
        <v>3073</v>
      </c>
      <c r="R669" t="s">
        <v>3147</v>
      </c>
      <c r="S669" t="s">
        <v>3721</v>
      </c>
      <c r="T669">
        <v>74</v>
      </c>
      <c r="U669">
        <v>61</v>
      </c>
      <c r="W669" t="s">
        <v>52</v>
      </c>
      <c r="X669">
        <v>1</v>
      </c>
      <c r="Y669">
        <f t="shared" si="118"/>
        <v>13</v>
      </c>
      <c r="Z669">
        <f t="shared" ca="1" si="119"/>
        <v>21.124999500000001</v>
      </c>
      <c r="AA669">
        <f t="shared" ca="1" si="120"/>
        <v>-8.1249995000000013</v>
      </c>
      <c r="AB669">
        <f t="shared" ca="1" si="121"/>
        <v>8.1249995000000013</v>
      </c>
      <c r="AC669" s="2">
        <v>8.125</v>
      </c>
      <c r="AD669" s="7">
        <f>VLOOKUP(P669,Weights!$A:$B,2,0)*AC669</f>
        <v>8.125</v>
      </c>
      <c r="AE669">
        <f t="shared" ca="1" si="122"/>
        <v>66.015616875000276</v>
      </c>
      <c r="AF669" t="str">
        <f t="shared" si="123"/>
        <v>Georgia</v>
      </c>
      <c r="AG669" t="str">
        <f t="shared" ca="1" si="124"/>
        <v>Georgia</v>
      </c>
    </row>
    <row r="670" spans="15:33" x14ac:dyDescent="0.25">
      <c r="O670" t="s">
        <v>3112</v>
      </c>
      <c r="P670" s="6">
        <v>41966</v>
      </c>
      <c r="Q670" t="s">
        <v>3073</v>
      </c>
      <c r="R670" t="s">
        <v>3380</v>
      </c>
      <c r="S670" t="s">
        <v>3721</v>
      </c>
      <c r="T670">
        <v>93</v>
      </c>
      <c r="U670">
        <v>71</v>
      </c>
      <c r="W670" t="s">
        <v>52</v>
      </c>
      <c r="X670">
        <v>1</v>
      </c>
      <c r="Y670">
        <f t="shared" si="118"/>
        <v>22</v>
      </c>
      <c r="Z670">
        <f t="shared" ca="1" si="119"/>
        <v>15.875</v>
      </c>
      <c r="AA670">
        <f t="shared" ca="1" si="120"/>
        <v>6.125</v>
      </c>
      <c r="AB670">
        <f t="shared" ca="1" si="121"/>
        <v>-6.125</v>
      </c>
      <c r="AC670" s="2">
        <v>6.125</v>
      </c>
      <c r="AD670" s="7">
        <f>VLOOKUP(P670,Weights!$A:$B,2,0)*AC670</f>
        <v>6.125</v>
      </c>
      <c r="AE670">
        <f t="shared" ca="1" si="122"/>
        <v>37.515625</v>
      </c>
      <c r="AF670" t="str">
        <f t="shared" si="123"/>
        <v>Hofstra</v>
      </c>
      <c r="AG670" t="str">
        <f t="shared" ca="1" si="124"/>
        <v>Hofstra</v>
      </c>
    </row>
    <row r="671" spans="15:33" x14ac:dyDescent="0.25">
      <c r="O671" t="s">
        <v>3099</v>
      </c>
      <c r="P671" s="6">
        <v>41966</v>
      </c>
      <c r="Q671" t="s">
        <v>3073</v>
      </c>
      <c r="R671" t="s">
        <v>3718</v>
      </c>
      <c r="S671" t="s">
        <v>3721</v>
      </c>
      <c r="T671">
        <v>101</v>
      </c>
      <c r="U671">
        <v>70</v>
      </c>
      <c r="W671" t="s">
        <v>189</v>
      </c>
      <c r="X671">
        <v>1</v>
      </c>
      <c r="Y671">
        <f t="shared" si="118"/>
        <v>31</v>
      </c>
      <c r="Z671">
        <f t="shared" ca="1" si="119"/>
        <v>26.250000500000002</v>
      </c>
      <c r="AA671">
        <f t="shared" ca="1" si="120"/>
        <v>4.7499994999999977</v>
      </c>
      <c r="AB671">
        <f t="shared" ca="1" si="121"/>
        <v>-4.7499994999999977</v>
      </c>
      <c r="AC671" s="2">
        <v>4.75</v>
      </c>
      <c r="AD671" s="7">
        <f>VLOOKUP(P671,Weights!$A:$B,2,0)*AC671</f>
        <v>4.75</v>
      </c>
      <c r="AE671">
        <f t="shared" ca="1" si="122"/>
        <v>22.562495250000229</v>
      </c>
      <c r="AF671" t="str">
        <f t="shared" si="123"/>
        <v>Holy Cross</v>
      </c>
      <c r="AG671" t="str">
        <f t="shared" ca="1" si="124"/>
        <v>Holy Cross</v>
      </c>
    </row>
    <row r="672" spans="15:33" x14ac:dyDescent="0.25">
      <c r="O672" t="s">
        <v>3393</v>
      </c>
      <c r="P672" s="6">
        <v>41966</v>
      </c>
      <c r="Q672" t="s">
        <v>3073</v>
      </c>
      <c r="R672" t="s">
        <v>3718</v>
      </c>
      <c r="S672" t="s">
        <v>3721</v>
      </c>
      <c r="T672">
        <v>78</v>
      </c>
      <c r="U672">
        <v>51</v>
      </c>
      <c r="W672" t="s">
        <v>10</v>
      </c>
      <c r="X672">
        <v>1</v>
      </c>
      <c r="Y672">
        <f t="shared" si="118"/>
        <v>27</v>
      </c>
      <c r="Z672">
        <f t="shared" ca="1" si="119"/>
        <v>25.375000500000002</v>
      </c>
      <c r="AA672">
        <f t="shared" ca="1" si="120"/>
        <v>1.6249994999999977</v>
      </c>
      <c r="AB672">
        <f t="shared" ca="1" si="121"/>
        <v>-1.6249994999999977</v>
      </c>
      <c r="AC672" s="2">
        <v>1.625</v>
      </c>
      <c r="AD672" s="7">
        <f>VLOOKUP(P672,Weights!$A:$B,2,0)*AC672</f>
        <v>1.625</v>
      </c>
      <c r="AE672">
        <f t="shared" ca="1" si="122"/>
        <v>2.6406233750002426</v>
      </c>
      <c r="AF672" t="str">
        <f t="shared" si="123"/>
        <v>Howard</v>
      </c>
      <c r="AG672" t="str">
        <f t="shared" ca="1" si="124"/>
        <v>Howard</v>
      </c>
    </row>
    <row r="673" spans="15:33" x14ac:dyDescent="0.25">
      <c r="O673" t="s">
        <v>3375</v>
      </c>
      <c r="P673" s="6">
        <v>41966</v>
      </c>
      <c r="Q673" t="s">
        <v>3073</v>
      </c>
      <c r="R673" t="s">
        <v>3081</v>
      </c>
      <c r="S673" t="s">
        <v>3720</v>
      </c>
      <c r="T673">
        <v>66</v>
      </c>
      <c r="U673">
        <v>59</v>
      </c>
      <c r="W673" t="s">
        <v>53</v>
      </c>
      <c r="X673">
        <v>1</v>
      </c>
      <c r="Y673">
        <f t="shared" si="118"/>
        <v>-7</v>
      </c>
      <c r="Z673">
        <f t="shared" ca="1" si="119"/>
        <v>-1.25</v>
      </c>
      <c r="AA673">
        <f t="shared" ca="1" si="120"/>
        <v>-5.75</v>
      </c>
      <c r="AB673">
        <f t="shared" ca="1" si="121"/>
        <v>5.75</v>
      </c>
      <c r="AC673" s="2">
        <v>5.75</v>
      </c>
      <c r="AD673" s="7">
        <f>VLOOKUP(P673,Weights!$A:$B,2,0)*AC673</f>
        <v>5.75</v>
      </c>
      <c r="AE673">
        <f t="shared" ca="1" si="122"/>
        <v>33.0625</v>
      </c>
      <c r="AF673" t="str">
        <f t="shared" si="123"/>
        <v>Yale</v>
      </c>
      <c r="AG673" t="str">
        <f t="shared" ca="1" si="124"/>
        <v>Yale</v>
      </c>
    </row>
    <row r="674" spans="15:33" x14ac:dyDescent="0.25">
      <c r="O674" t="s">
        <v>3713</v>
      </c>
      <c r="P674" s="6">
        <v>41966</v>
      </c>
      <c r="Q674" t="s">
        <v>3073</v>
      </c>
      <c r="R674" t="s">
        <v>3266</v>
      </c>
      <c r="S674" t="s">
        <v>3721</v>
      </c>
      <c r="T674">
        <v>86</v>
      </c>
      <c r="U674">
        <v>28</v>
      </c>
      <c r="W674" t="s">
        <v>191</v>
      </c>
      <c r="X674">
        <v>1</v>
      </c>
      <c r="Y674">
        <f t="shared" si="118"/>
        <v>58</v>
      </c>
      <c r="Z674">
        <f t="shared" ca="1" si="119"/>
        <v>40.375</v>
      </c>
      <c r="AA674">
        <f t="shared" ca="1" si="120"/>
        <v>17.625</v>
      </c>
      <c r="AB674">
        <f t="shared" ca="1" si="121"/>
        <v>-17.625</v>
      </c>
      <c r="AC674" s="2">
        <v>17.625</v>
      </c>
      <c r="AD674" s="7">
        <f>VLOOKUP(P674,Weights!$A:$B,2,0)*AC674</f>
        <v>17.625</v>
      </c>
      <c r="AE674">
        <f t="shared" ca="1" si="122"/>
        <v>310.640625</v>
      </c>
      <c r="AF674" t="str">
        <f t="shared" si="123"/>
        <v>Kentucky</v>
      </c>
      <c r="AG674" t="str">
        <f t="shared" ca="1" si="124"/>
        <v>Kentucky</v>
      </c>
    </row>
    <row r="675" spans="15:33" x14ac:dyDescent="0.25">
      <c r="O675" t="s">
        <v>3379</v>
      </c>
      <c r="P675" s="6">
        <v>41966</v>
      </c>
      <c r="Q675" t="s">
        <v>3073</v>
      </c>
      <c r="R675" t="s">
        <v>3116</v>
      </c>
      <c r="S675" t="s">
        <v>3720</v>
      </c>
      <c r="T675">
        <v>54</v>
      </c>
      <c r="U675">
        <v>44</v>
      </c>
      <c r="W675" t="s">
        <v>77</v>
      </c>
      <c r="X675">
        <v>1</v>
      </c>
      <c r="Y675">
        <f t="shared" si="118"/>
        <v>-10</v>
      </c>
      <c r="Z675">
        <f t="shared" ca="1" si="119"/>
        <v>-2.75</v>
      </c>
      <c r="AA675">
        <f t="shared" ca="1" si="120"/>
        <v>-7.25</v>
      </c>
      <c r="AB675">
        <f t="shared" ca="1" si="121"/>
        <v>7.25</v>
      </c>
      <c r="AC675" s="2">
        <v>7.25</v>
      </c>
      <c r="AD675" s="7">
        <f>VLOOKUP(P675,Weights!$A:$B,2,0)*AC675</f>
        <v>7.25</v>
      </c>
      <c r="AE675">
        <f t="shared" ca="1" si="122"/>
        <v>52.5625</v>
      </c>
      <c r="AF675" t="str">
        <f t="shared" si="123"/>
        <v>Columbia</v>
      </c>
      <c r="AG675" t="str">
        <f t="shared" ca="1" si="124"/>
        <v>Columbia</v>
      </c>
    </row>
    <row r="676" spans="15:33" x14ac:dyDescent="0.25">
      <c r="O676" t="s">
        <v>3317</v>
      </c>
      <c r="P676" s="6">
        <v>41966</v>
      </c>
      <c r="Q676" t="s">
        <v>3073</v>
      </c>
      <c r="R676" t="s">
        <v>3303</v>
      </c>
      <c r="S676" t="s">
        <v>3721</v>
      </c>
      <c r="T676">
        <v>76</v>
      </c>
      <c r="U676">
        <v>48</v>
      </c>
      <c r="W676" t="s">
        <v>53</v>
      </c>
      <c r="X676">
        <v>1</v>
      </c>
      <c r="Y676">
        <f t="shared" si="118"/>
        <v>28</v>
      </c>
      <c r="Z676">
        <f t="shared" ca="1" si="119"/>
        <v>22.125000499999999</v>
      </c>
      <c r="AA676">
        <f t="shared" ca="1" si="120"/>
        <v>5.8749995000000013</v>
      </c>
      <c r="AB676">
        <f t="shared" ca="1" si="121"/>
        <v>-5.8749995000000013</v>
      </c>
      <c r="AC676" s="2">
        <v>5.875</v>
      </c>
      <c r="AD676" s="7">
        <f>VLOOKUP(P676,Weights!$A:$B,2,0)*AC676</f>
        <v>5.875</v>
      </c>
      <c r="AE676">
        <f t="shared" ca="1" si="122"/>
        <v>34.515619125000264</v>
      </c>
      <c r="AF676" t="str">
        <f t="shared" si="123"/>
        <v>Louisiana Tech</v>
      </c>
      <c r="AG676" t="str">
        <f t="shared" ca="1" si="124"/>
        <v>Louisiana Tech</v>
      </c>
    </row>
    <row r="677" spans="15:33" x14ac:dyDescent="0.25">
      <c r="O677" t="s">
        <v>3340</v>
      </c>
      <c r="P677" s="6">
        <v>41966</v>
      </c>
      <c r="Q677" t="s">
        <v>3073</v>
      </c>
      <c r="R677" t="s">
        <v>3718</v>
      </c>
      <c r="S677" t="s">
        <v>3721</v>
      </c>
      <c r="T677">
        <v>82</v>
      </c>
      <c r="U677">
        <v>60</v>
      </c>
      <c r="W677" t="s">
        <v>9</v>
      </c>
      <c r="X677">
        <v>1</v>
      </c>
      <c r="Y677">
        <f t="shared" si="118"/>
        <v>22</v>
      </c>
      <c r="Z677">
        <f t="shared" ca="1" si="119"/>
        <v>30.000000500000002</v>
      </c>
      <c r="AA677">
        <f t="shared" ca="1" si="120"/>
        <v>-8.0000005000000023</v>
      </c>
      <c r="AB677">
        <f t="shared" ca="1" si="121"/>
        <v>8.0000005000000023</v>
      </c>
      <c r="AC677" s="2">
        <v>8</v>
      </c>
      <c r="AD677" s="7">
        <f>VLOOKUP(P677,Weights!$A:$B,2,0)*AC677</f>
        <v>8</v>
      </c>
      <c r="AE677">
        <f t="shared" ca="1" si="122"/>
        <v>64.000008000000292</v>
      </c>
      <c r="AF677" t="str">
        <f t="shared" si="123"/>
        <v>Loyola Marymount</v>
      </c>
      <c r="AG677" t="str">
        <f t="shared" ca="1" si="124"/>
        <v>Loyola Marymount</v>
      </c>
    </row>
    <row r="678" spans="15:33" x14ac:dyDescent="0.25">
      <c r="O678" t="s">
        <v>3088</v>
      </c>
      <c r="P678" s="6">
        <v>41966</v>
      </c>
      <c r="Q678" t="s">
        <v>3074</v>
      </c>
      <c r="R678" t="s">
        <v>3368</v>
      </c>
      <c r="S678" t="s">
        <v>3720</v>
      </c>
      <c r="T678">
        <v>93</v>
      </c>
      <c r="U678">
        <v>70</v>
      </c>
      <c r="W678" t="s">
        <v>77</v>
      </c>
      <c r="X678">
        <v>1</v>
      </c>
      <c r="Y678">
        <f t="shared" si="118"/>
        <v>-23</v>
      </c>
      <c r="Z678">
        <f t="shared" ca="1" si="119"/>
        <v>-19.000000499999999</v>
      </c>
      <c r="AA678">
        <f t="shared" ca="1" si="120"/>
        <v>-3.9999995000000013</v>
      </c>
      <c r="AB678">
        <f t="shared" ca="1" si="121"/>
        <v>3.9999995000000013</v>
      </c>
      <c r="AC678" s="2">
        <v>4</v>
      </c>
      <c r="AD678" s="7">
        <f>VLOOKUP(P678,Weights!$A:$B,2,0)*AC678</f>
        <v>4</v>
      </c>
      <c r="AE678">
        <f t="shared" ca="1" si="122"/>
        <v>15.999996000000261</v>
      </c>
      <c r="AF678" t="str">
        <f t="shared" si="123"/>
        <v>Valparaiso</v>
      </c>
      <c r="AG678" t="str">
        <f t="shared" ca="1" si="124"/>
        <v>Valparaiso</v>
      </c>
    </row>
    <row r="679" spans="15:33" x14ac:dyDescent="0.25">
      <c r="O679" t="s">
        <v>3165</v>
      </c>
      <c r="P679" s="6">
        <v>41966</v>
      </c>
      <c r="Q679" t="s">
        <v>3074</v>
      </c>
      <c r="R679" t="s">
        <v>3161</v>
      </c>
      <c r="S679" t="s">
        <v>3721</v>
      </c>
      <c r="T679">
        <v>75</v>
      </c>
      <c r="U679">
        <v>69</v>
      </c>
      <c r="W679" t="s">
        <v>53</v>
      </c>
      <c r="X679">
        <v>1</v>
      </c>
      <c r="Y679">
        <f t="shared" si="118"/>
        <v>6</v>
      </c>
      <c r="Z679">
        <f t="shared" ca="1" si="119"/>
        <v>-2.125</v>
      </c>
      <c r="AA679">
        <f t="shared" ca="1" si="120"/>
        <v>8.125</v>
      </c>
      <c r="AB679">
        <f t="shared" ca="1" si="121"/>
        <v>-8.125</v>
      </c>
      <c r="AC679" s="2">
        <v>8.125</v>
      </c>
      <c r="AD679" s="7">
        <f>VLOOKUP(P679,Weights!$A:$B,2,0)*AC679</f>
        <v>8.125</v>
      </c>
      <c r="AE679">
        <f t="shared" ca="1" si="122"/>
        <v>66.015625</v>
      </c>
      <c r="AF679" t="str">
        <f t="shared" si="123"/>
        <v>Massachusetts</v>
      </c>
      <c r="AG679" t="str">
        <f t="shared" ca="1" si="124"/>
        <v>Florida St</v>
      </c>
    </row>
    <row r="680" spans="15:33" x14ac:dyDescent="0.25">
      <c r="O680" t="s">
        <v>3194</v>
      </c>
      <c r="P680" s="6">
        <v>41966</v>
      </c>
      <c r="Q680" t="s">
        <v>3074</v>
      </c>
      <c r="R680" t="s">
        <v>3205</v>
      </c>
      <c r="S680" t="s">
        <v>3721</v>
      </c>
      <c r="T680">
        <v>77</v>
      </c>
      <c r="U680">
        <v>58</v>
      </c>
      <c r="W680" t="s">
        <v>191</v>
      </c>
      <c r="X680">
        <v>1</v>
      </c>
      <c r="Y680">
        <f t="shared" si="118"/>
        <v>19</v>
      </c>
      <c r="Z680">
        <f t="shared" ca="1" si="119"/>
        <v>12.624999520000001</v>
      </c>
      <c r="AA680">
        <f t="shared" ca="1" si="120"/>
        <v>6.3750004799999989</v>
      </c>
      <c r="AB680">
        <f t="shared" ca="1" si="121"/>
        <v>-6.3750004799999989</v>
      </c>
      <c r="AC680" s="2">
        <v>6.375</v>
      </c>
      <c r="AD680" s="7">
        <f>VLOOKUP(P680,Weights!$A:$B,2,0)*AC680</f>
        <v>6.375</v>
      </c>
      <c r="AE680">
        <f t="shared" ca="1" si="122"/>
        <v>40.640631120000215</v>
      </c>
      <c r="AF680" t="str">
        <f t="shared" si="123"/>
        <v>Miami (FL)</v>
      </c>
      <c r="AG680" t="str">
        <f t="shared" ca="1" si="124"/>
        <v>Miami (FL)</v>
      </c>
    </row>
    <row r="681" spans="15:33" x14ac:dyDescent="0.25">
      <c r="O681" t="s">
        <v>3327</v>
      </c>
      <c r="P681" s="6">
        <v>41966</v>
      </c>
      <c r="Q681" t="s">
        <v>3073</v>
      </c>
      <c r="R681" t="s">
        <v>3182</v>
      </c>
      <c r="S681" t="s">
        <v>3720</v>
      </c>
      <c r="T681">
        <v>79</v>
      </c>
      <c r="U681">
        <v>75</v>
      </c>
      <c r="V681" t="s">
        <v>3722</v>
      </c>
      <c r="W681" t="s">
        <v>9</v>
      </c>
      <c r="X681">
        <v>1</v>
      </c>
      <c r="Y681">
        <f t="shared" si="118"/>
        <v>-4</v>
      </c>
      <c r="Z681">
        <f t="shared" ca="1" si="119"/>
        <v>6.875</v>
      </c>
      <c r="AA681">
        <f t="shared" ca="1" si="120"/>
        <v>-10.875</v>
      </c>
      <c r="AB681">
        <f t="shared" ca="1" si="121"/>
        <v>10.875</v>
      </c>
      <c r="AC681" s="2">
        <v>10.875</v>
      </c>
      <c r="AD681" s="7">
        <f>VLOOKUP(P681,Weights!$A:$B,2,0)*AC681</f>
        <v>10.875</v>
      </c>
      <c r="AE681">
        <f t="shared" ca="1" si="122"/>
        <v>118.265625</v>
      </c>
      <c r="AF681" t="str">
        <f t="shared" si="123"/>
        <v>Towson</v>
      </c>
      <c r="AG681" t="str">
        <f t="shared" ca="1" si="124"/>
        <v>Monmouth</v>
      </c>
    </row>
    <row r="682" spans="15:33" x14ac:dyDescent="0.25">
      <c r="O682" t="s">
        <v>3238</v>
      </c>
      <c r="P682" s="6">
        <v>41966</v>
      </c>
      <c r="Q682" t="s">
        <v>3074</v>
      </c>
      <c r="R682" t="s">
        <v>3399</v>
      </c>
      <c r="S682" t="s">
        <v>3720</v>
      </c>
      <c r="T682">
        <v>51</v>
      </c>
      <c r="U682">
        <v>46</v>
      </c>
      <c r="W682" t="s">
        <v>11</v>
      </c>
      <c r="X682">
        <v>1</v>
      </c>
      <c r="Y682">
        <f t="shared" si="118"/>
        <v>-5</v>
      </c>
      <c r="Z682">
        <f t="shared" ca="1" si="119"/>
        <v>4.25</v>
      </c>
      <c r="AA682">
        <f t="shared" ca="1" si="120"/>
        <v>-9.25</v>
      </c>
      <c r="AB682">
        <f t="shared" ca="1" si="121"/>
        <v>9.25</v>
      </c>
      <c r="AC682" s="2">
        <v>9.25</v>
      </c>
      <c r="AD682" s="7">
        <f>VLOOKUP(P682,Weights!$A:$B,2,0)*AC682</f>
        <v>9.25</v>
      </c>
      <c r="AE682">
        <f t="shared" ca="1" si="122"/>
        <v>85.5625</v>
      </c>
      <c r="AF682" t="str">
        <f t="shared" si="123"/>
        <v>American</v>
      </c>
      <c r="AG682" t="str">
        <f t="shared" ca="1" si="124"/>
        <v>Morehead St</v>
      </c>
    </row>
    <row r="683" spans="15:33" x14ac:dyDescent="0.25">
      <c r="O683" t="s">
        <v>3135</v>
      </c>
      <c r="P683" s="6">
        <v>41966</v>
      </c>
      <c r="Q683" t="s">
        <v>3073</v>
      </c>
      <c r="R683" t="s">
        <v>3145</v>
      </c>
      <c r="S683" t="s">
        <v>3721</v>
      </c>
      <c r="T683">
        <v>68</v>
      </c>
      <c r="U683">
        <v>65</v>
      </c>
      <c r="W683" t="s">
        <v>190</v>
      </c>
      <c r="X683">
        <v>1</v>
      </c>
      <c r="Y683">
        <f t="shared" si="118"/>
        <v>3</v>
      </c>
      <c r="Z683">
        <f t="shared" ca="1" si="119"/>
        <v>23.749999499999998</v>
      </c>
      <c r="AA683">
        <f t="shared" ca="1" si="120"/>
        <v>-20.749999499999998</v>
      </c>
      <c r="AB683">
        <f t="shared" ca="1" si="121"/>
        <v>20.749999499999998</v>
      </c>
      <c r="AC683" s="2">
        <v>20.75</v>
      </c>
      <c r="AD683" s="7">
        <f>VLOOKUP(P683,Weights!$A:$B,2,0)*AC683</f>
        <v>20.75</v>
      </c>
      <c r="AE683">
        <f t="shared" ca="1" si="122"/>
        <v>430.56247925000014</v>
      </c>
      <c r="AF683" t="str">
        <f t="shared" si="123"/>
        <v>NC State</v>
      </c>
      <c r="AG683" t="str">
        <f t="shared" ca="1" si="124"/>
        <v>NC State</v>
      </c>
    </row>
    <row r="684" spans="15:33" x14ac:dyDescent="0.25">
      <c r="O684" t="s">
        <v>3274</v>
      </c>
      <c r="P684" s="6">
        <v>41966</v>
      </c>
      <c r="Q684" t="s">
        <v>3074</v>
      </c>
      <c r="R684" t="s">
        <v>3100</v>
      </c>
      <c r="S684" t="s">
        <v>3720</v>
      </c>
      <c r="T684">
        <v>64</v>
      </c>
      <c r="U684">
        <v>51</v>
      </c>
      <c r="W684" t="s">
        <v>91</v>
      </c>
      <c r="X684">
        <v>1</v>
      </c>
      <c r="Y684">
        <f t="shared" si="118"/>
        <v>-13</v>
      </c>
      <c r="Z684">
        <f t="shared" ca="1" si="119"/>
        <v>-7.2500000199999999</v>
      </c>
      <c r="AA684">
        <f t="shared" ca="1" si="120"/>
        <v>-5.7499999800000001</v>
      </c>
      <c r="AB684">
        <f t="shared" ca="1" si="121"/>
        <v>5.7499999800000001</v>
      </c>
      <c r="AC684" s="2">
        <v>5.75</v>
      </c>
      <c r="AD684" s="7">
        <f>VLOOKUP(P684,Weights!$A:$B,2,0)*AC684</f>
        <v>5.75</v>
      </c>
      <c r="AE684">
        <f t="shared" ca="1" si="122"/>
        <v>33.062499770000002</v>
      </c>
      <c r="AF684" t="str">
        <f t="shared" si="123"/>
        <v>Texas A&amp;M</v>
      </c>
      <c r="AG684" t="str">
        <f t="shared" ca="1" si="124"/>
        <v>Texas A&amp;M</v>
      </c>
    </row>
    <row r="685" spans="15:33" x14ac:dyDescent="0.25">
      <c r="O685" t="s">
        <v>3256</v>
      </c>
      <c r="P685" s="6">
        <v>41966</v>
      </c>
      <c r="Q685" t="s">
        <v>3073</v>
      </c>
      <c r="R685" t="s">
        <v>3209</v>
      </c>
      <c r="S685" t="s">
        <v>3720</v>
      </c>
      <c r="T685">
        <v>78</v>
      </c>
      <c r="U685">
        <v>58</v>
      </c>
      <c r="W685" t="s">
        <v>52</v>
      </c>
      <c r="X685">
        <v>1</v>
      </c>
      <c r="Y685">
        <f t="shared" si="118"/>
        <v>-20</v>
      </c>
      <c r="Z685">
        <f t="shared" ca="1" si="119"/>
        <v>-7.625</v>
      </c>
      <c r="AA685">
        <f t="shared" ca="1" si="120"/>
        <v>-12.375</v>
      </c>
      <c r="AB685">
        <f t="shared" ca="1" si="121"/>
        <v>12.375</v>
      </c>
      <c r="AC685" s="2">
        <v>12.375</v>
      </c>
      <c r="AD685" s="7">
        <f>VLOOKUP(P685,Weights!$A:$B,2,0)*AC685</f>
        <v>12.375</v>
      </c>
      <c r="AE685">
        <f t="shared" ca="1" si="122"/>
        <v>153.140625</v>
      </c>
      <c r="AF685" t="str">
        <f t="shared" si="123"/>
        <v>Iona</v>
      </c>
      <c r="AG685" t="str">
        <f t="shared" ca="1" si="124"/>
        <v>Iona</v>
      </c>
    </row>
    <row r="686" spans="15:33" x14ac:dyDescent="0.25">
      <c r="O686" t="s">
        <v>3346</v>
      </c>
      <c r="P686" s="6">
        <v>41966</v>
      </c>
      <c r="Q686" t="s">
        <v>3074</v>
      </c>
      <c r="R686" t="s">
        <v>3384</v>
      </c>
      <c r="S686" t="s">
        <v>3721</v>
      </c>
      <c r="T686">
        <v>65</v>
      </c>
      <c r="U686">
        <v>51</v>
      </c>
      <c r="W686" t="s">
        <v>190</v>
      </c>
      <c r="X686">
        <v>1</v>
      </c>
      <c r="Y686">
        <f t="shared" si="118"/>
        <v>14</v>
      </c>
      <c r="Z686">
        <f t="shared" ca="1" si="119"/>
        <v>2.6250000199999999</v>
      </c>
      <c r="AA686">
        <f t="shared" ca="1" si="120"/>
        <v>11.37499998</v>
      </c>
      <c r="AB686">
        <f t="shared" ca="1" si="121"/>
        <v>-11.37499998</v>
      </c>
      <c r="AC686" s="2">
        <v>11.375</v>
      </c>
      <c r="AD686" s="7">
        <f>VLOOKUP(P686,Weights!$A:$B,2,0)*AC686</f>
        <v>11.375</v>
      </c>
      <c r="AE686">
        <f t="shared" ca="1" si="122"/>
        <v>129.39062454500001</v>
      </c>
      <c r="AF686" t="str">
        <f t="shared" si="123"/>
        <v>Northeastern</v>
      </c>
      <c r="AG686" t="str">
        <f t="shared" ca="1" si="124"/>
        <v>Northeastern</v>
      </c>
    </row>
    <row r="687" spans="15:33" x14ac:dyDescent="0.25">
      <c r="O687" t="s">
        <v>3092</v>
      </c>
      <c r="P687" s="6">
        <v>41966</v>
      </c>
      <c r="Q687" t="s">
        <v>3074</v>
      </c>
      <c r="R687" t="s">
        <v>3075</v>
      </c>
      <c r="S687" t="s">
        <v>3720</v>
      </c>
      <c r="T687">
        <v>75</v>
      </c>
      <c r="U687">
        <v>74</v>
      </c>
      <c r="W687" t="s">
        <v>53</v>
      </c>
      <c r="X687">
        <v>1</v>
      </c>
      <c r="Y687">
        <f t="shared" si="118"/>
        <v>-1</v>
      </c>
      <c r="Z687">
        <f t="shared" ca="1" si="119"/>
        <v>4.7499999999999982</v>
      </c>
      <c r="AA687">
        <f t="shared" ca="1" si="120"/>
        <v>-5.7499999999999982</v>
      </c>
      <c r="AB687">
        <f t="shared" ca="1" si="121"/>
        <v>5.7499999999999982</v>
      </c>
      <c r="AC687" s="2">
        <v>5.75</v>
      </c>
      <c r="AD687" s="7">
        <f>VLOOKUP(P687,Weights!$A:$B,2,0)*AC687</f>
        <v>5.75</v>
      </c>
      <c r="AE687">
        <f t="shared" ca="1" si="122"/>
        <v>33.062499999999979</v>
      </c>
      <c r="AF687" t="str">
        <f t="shared" si="123"/>
        <v>Providence</v>
      </c>
      <c r="AG687" t="str">
        <f t="shared" ca="1" si="124"/>
        <v>Notre Dame</v>
      </c>
    </row>
    <row r="688" spans="15:33" x14ac:dyDescent="0.25">
      <c r="O688" t="s">
        <v>3324</v>
      </c>
      <c r="P688" s="6">
        <v>41966</v>
      </c>
      <c r="Q688" t="s">
        <v>3073</v>
      </c>
      <c r="R688" t="s">
        <v>3109</v>
      </c>
      <c r="S688" t="s">
        <v>3721</v>
      </c>
      <c r="T688">
        <v>106</v>
      </c>
      <c r="U688">
        <v>48</v>
      </c>
      <c r="W688" t="s">
        <v>189</v>
      </c>
      <c r="X688">
        <v>1</v>
      </c>
      <c r="Y688">
        <f t="shared" si="118"/>
        <v>58</v>
      </c>
      <c r="Z688">
        <f t="shared" ca="1" si="119"/>
        <v>23.374999499999998</v>
      </c>
      <c r="AA688">
        <f t="shared" ca="1" si="120"/>
        <v>34.625000499999999</v>
      </c>
      <c r="AB688">
        <f t="shared" ca="1" si="121"/>
        <v>-34.625000499999999</v>
      </c>
      <c r="AC688" s="2">
        <v>34.625</v>
      </c>
      <c r="AD688" s="7">
        <f>VLOOKUP(P688,Weights!$A:$B,2,0)*AC688</f>
        <v>34.625</v>
      </c>
      <c r="AE688">
        <f t="shared" ca="1" si="122"/>
        <v>1198.8906596250001</v>
      </c>
      <c r="AF688" t="str">
        <f t="shared" si="123"/>
        <v>Ohio State</v>
      </c>
      <c r="AG688" t="str">
        <f t="shared" ca="1" si="124"/>
        <v>Ohio State</v>
      </c>
    </row>
    <row r="689" spans="15:33" x14ac:dyDescent="0.25">
      <c r="O689" t="s">
        <v>3702</v>
      </c>
      <c r="P689" s="6">
        <v>41966</v>
      </c>
      <c r="Q689" t="s">
        <v>3073</v>
      </c>
      <c r="R689" t="s">
        <v>3357</v>
      </c>
      <c r="S689" t="s">
        <v>3721</v>
      </c>
      <c r="T689">
        <v>90</v>
      </c>
      <c r="U689">
        <v>68</v>
      </c>
      <c r="W689" t="s">
        <v>51</v>
      </c>
      <c r="X689">
        <v>1</v>
      </c>
      <c r="Y689">
        <f t="shared" si="118"/>
        <v>22</v>
      </c>
      <c r="Z689">
        <f t="shared" ca="1" si="119"/>
        <v>24.249999499999998</v>
      </c>
      <c r="AA689">
        <f t="shared" ca="1" si="120"/>
        <v>-2.2499994999999977</v>
      </c>
      <c r="AB689">
        <f t="shared" ca="1" si="121"/>
        <v>2.2499994999999977</v>
      </c>
      <c r="AC689" s="2">
        <v>2.25</v>
      </c>
      <c r="AD689" s="7">
        <f>VLOOKUP(P689,Weights!$A:$B,2,0)*AC689</f>
        <v>2.25</v>
      </c>
      <c r="AE689">
        <f t="shared" ca="1" si="122"/>
        <v>5.0624977500002393</v>
      </c>
      <c r="AF689" t="str">
        <f t="shared" si="123"/>
        <v>Oklahoma</v>
      </c>
      <c r="AG689" t="str">
        <f t="shared" ca="1" si="124"/>
        <v>Oklahoma</v>
      </c>
    </row>
    <row r="690" spans="15:33" x14ac:dyDescent="0.25">
      <c r="O690" t="s">
        <v>3186</v>
      </c>
      <c r="P690" s="6">
        <v>41966</v>
      </c>
      <c r="Q690" t="s">
        <v>3074</v>
      </c>
      <c r="R690" t="s">
        <v>3193</v>
      </c>
      <c r="S690" t="s">
        <v>3720</v>
      </c>
      <c r="T690">
        <v>64</v>
      </c>
      <c r="U690">
        <v>45</v>
      </c>
      <c r="W690" t="s">
        <v>52</v>
      </c>
      <c r="X690">
        <v>1</v>
      </c>
      <c r="Y690">
        <f t="shared" si="118"/>
        <v>-19</v>
      </c>
      <c r="Z690">
        <f t="shared" ca="1" si="119"/>
        <v>2.1249999999999991</v>
      </c>
      <c r="AA690">
        <f t="shared" ca="1" si="120"/>
        <v>-21.125</v>
      </c>
      <c r="AB690">
        <f t="shared" ca="1" si="121"/>
        <v>21.125</v>
      </c>
      <c r="AC690" s="2">
        <v>21.125</v>
      </c>
      <c r="AD690" s="7">
        <f>VLOOKUP(P690,Weights!$A:$B,2,0)*AC690</f>
        <v>21.125</v>
      </c>
      <c r="AE690">
        <f t="shared" ca="1" si="122"/>
        <v>446.265625</v>
      </c>
      <c r="AF690" t="str">
        <f t="shared" si="123"/>
        <v>Illinois St</v>
      </c>
      <c r="AG690" t="str">
        <f t="shared" ca="1" si="124"/>
        <v>Old Dominion</v>
      </c>
    </row>
    <row r="691" spans="15:33" x14ac:dyDescent="0.25">
      <c r="O691" t="s">
        <v>3253</v>
      </c>
      <c r="P691" s="6">
        <v>41966</v>
      </c>
      <c r="Q691" t="s">
        <v>3073</v>
      </c>
      <c r="R691" t="s">
        <v>3268</v>
      </c>
      <c r="S691" t="s">
        <v>3721</v>
      </c>
      <c r="T691">
        <v>80</v>
      </c>
      <c r="U691">
        <v>74</v>
      </c>
      <c r="W691" t="s">
        <v>52</v>
      </c>
      <c r="X691">
        <v>1</v>
      </c>
      <c r="Y691">
        <f t="shared" si="118"/>
        <v>6</v>
      </c>
      <c r="Z691">
        <f t="shared" ca="1" si="119"/>
        <v>14.875</v>
      </c>
      <c r="AA691">
        <f t="shared" ca="1" si="120"/>
        <v>-8.875</v>
      </c>
      <c r="AB691">
        <f t="shared" ca="1" si="121"/>
        <v>8.875</v>
      </c>
      <c r="AC691" s="2">
        <v>8.875</v>
      </c>
      <c r="AD691" s="7">
        <f>VLOOKUP(P691,Weights!$A:$B,2,0)*AC691</f>
        <v>8.875</v>
      </c>
      <c r="AE691">
        <f t="shared" ca="1" si="122"/>
        <v>78.765625</v>
      </c>
      <c r="AF691" t="str">
        <f t="shared" si="123"/>
        <v>Ole Miss</v>
      </c>
      <c r="AG691" t="str">
        <f t="shared" ca="1" si="124"/>
        <v>Ole Miss</v>
      </c>
    </row>
    <row r="692" spans="15:33" x14ac:dyDescent="0.25">
      <c r="O692" t="s">
        <v>3174</v>
      </c>
      <c r="P692" s="6">
        <v>41966</v>
      </c>
      <c r="Q692" t="s">
        <v>3074</v>
      </c>
      <c r="R692" t="s">
        <v>3132</v>
      </c>
      <c r="S692" t="s">
        <v>3721</v>
      </c>
      <c r="T692">
        <v>63</v>
      </c>
      <c r="U692">
        <v>61</v>
      </c>
      <c r="W692" t="s">
        <v>53</v>
      </c>
      <c r="X692">
        <v>1</v>
      </c>
      <c r="Y692">
        <f t="shared" si="118"/>
        <v>2</v>
      </c>
      <c r="Z692">
        <f t="shared" ca="1" si="119"/>
        <v>4.5</v>
      </c>
      <c r="AA692">
        <f t="shared" ca="1" si="120"/>
        <v>-2.5</v>
      </c>
      <c r="AB692">
        <f t="shared" ca="1" si="121"/>
        <v>2.5</v>
      </c>
      <c r="AC692" s="2">
        <v>2.5</v>
      </c>
      <c r="AD692" s="7">
        <f>VLOOKUP(P692,Weights!$A:$B,2,0)*AC692</f>
        <v>2.5</v>
      </c>
      <c r="AE692">
        <f t="shared" ca="1" si="122"/>
        <v>6.25</v>
      </c>
      <c r="AF692" t="str">
        <f t="shared" si="123"/>
        <v>Penn State</v>
      </c>
      <c r="AG692" t="str">
        <f t="shared" ca="1" si="124"/>
        <v>Penn State</v>
      </c>
    </row>
    <row r="693" spans="15:33" x14ac:dyDescent="0.25">
      <c r="O693" t="s">
        <v>3311</v>
      </c>
      <c r="P693" s="6">
        <v>41966</v>
      </c>
      <c r="Q693" t="s">
        <v>3073</v>
      </c>
      <c r="R693" t="s">
        <v>3718</v>
      </c>
      <c r="S693" t="s">
        <v>3721</v>
      </c>
      <c r="T693">
        <v>88</v>
      </c>
      <c r="U693">
        <v>52</v>
      </c>
      <c r="W693" t="s">
        <v>9</v>
      </c>
      <c r="X693">
        <v>1</v>
      </c>
      <c r="Y693">
        <f t="shared" si="118"/>
        <v>36</v>
      </c>
      <c r="Z693">
        <f t="shared" ca="1" si="119"/>
        <v>30.125000500000002</v>
      </c>
      <c r="AA693">
        <f t="shared" ca="1" si="120"/>
        <v>5.8749994999999977</v>
      </c>
      <c r="AB693">
        <f t="shared" ca="1" si="121"/>
        <v>-5.8749994999999977</v>
      </c>
      <c r="AC693" s="2">
        <v>5.875</v>
      </c>
      <c r="AD693" s="7">
        <f>VLOOKUP(P693,Weights!$A:$B,2,0)*AC693</f>
        <v>5.875</v>
      </c>
      <c r="AE693">
        <f t="shared" ca="1" si="122"/>
        <v>34.515619125000221</v>
      </c>
      <c r="AF693" t="str">
        <f t="shared" si="123"/>
        <v>Radford</v>
      </c>
      <c r="AG693" t="str">
        <f t="shared" ca="1" si="124"/>
        <v>Radford</v>
      </c>
    </row>
    <row r="694" spans="15:33" x14ac:dyDescent="0.25">
      <c r="O694" t="s">
        <v>3108</v>
      </c>
      <c r="P694" s="6">
        <v>41966</v>
      </c>
      <c r="Q694" t="s">
        <v>3073</v>
      </c>
      <c r="R694" t="s">
        <v>3354</v>
      </c>
      <c r="S694" t="s">
        <v>3721</v>
      </c>
      <c r="T694">
        <v>76</v>
      </c>
      <c r="U694">
        <v>73</v>
      </c>
      <c r="W694" t="s">
        <v>51</v>
      </c>
      <c r="X694">
        <v>1</v>
      </c>
      <c r="Y694">
        <f t="shared" si="118"/>
        <v>3</v>
      </c>
      <c r="Z694">
        <f t="shared" ca="1" si="119"/>
        <v>3</v>
      </c>
      <c r="AA694">
        <f t="shared" ca="1" si="120"/>
        <v>0</v>
      </c>
      <c r="AB694">
        <f t="shared" ca="1" si="121"/>
        <v>0</v>
      </c>
      <c r="AC694" s="2">
        <v>0</v>
      </c>
      <c r="AD694" s="7">
        <f>VLOOKUP(P694,Weights!$A:$B,2,0)*AC694</f>
        <v>0</v>
      </c>
      <c r="AE694">
        <f t="shared" ca="1" si="122"/>
        <v>0</v>
      </c>
      <c r="AF694" t="str">
        <f t="shared" si="123"/>
        <v>Rutgers</v>
      </c>
      <c r="AG694" t="str">
        <f t="shared" ca="1" si="124"/>
        <v>Rutgers</v>
      </c>
    </row>
    <row r="695" spans="15:33" x14ac:dyDescent="0.25">
      <c r="O695" t="s">
        <v>3131</v>
      </c>
      <c r="P695" s="6">
        <v>41966</v>
      </c>
      <c r="Q695" t="s">
        <v>3073</v>
      </c>
      <c r="R695" t="s">
        <v>3364</v>
      </c>
      <c r="S695" t="s">
        <v>3720</v>
      </c>
      <c r="T695">
        <v>62</v>
      </c>
      <c r="U695">
        <v>56</v>
      </c>
      <c r="W695" t="s">
        <v>51</v>
      </c>
      <c r="X695">
        <v>1</v>
      </c>
      <c r="Y695">
        <f t="shared" si="118"/>
        <v>-6</v>
      </c>
      <c r="Z695">
        <f t="shared" ca="1" si="119"/>
        <v>3</v>
      </c>
      <c r="AA695">
        <f t="shared" ca="1" si="120"/>
        <v>-9</v>
      </c>
      <c r="AB695">
        <f t="shared" ca="1" si="121"/>
        <v>9</v>
      </c>
      <c r="AC695" s="2">
        <v>9</v>
      </c>
      <c r="AD695" s="7">
        <f>VLOOKUP(P695,Weights!$A:$B,2,0)*AC695</f>
        <v>9</v>
      </c>
      <c r="AE695">
        <f t="shared" ca="1" si="122"/>
        <v>81</v>
      </c>
      <c r="AF695" t="str">
        <f t="shared" si="123"/>
        <v>Texas A&amp;M-CC</v>
      </c>
      <c r="AG695" t="str">
        <f t="shared" ca="1" si="124"/>
        <v>Saint Louis</v>
      </c>
    </row>
    <row r="696" spans="15:33" x14ac:dyDescent="0.25">
      <c r="O696" t="s">
        <v>3291</v>
      </c>
      <c r="P696" s="6">
        <v>41966</v>
      </c>
      <c r="Q696" t="s">
        <v>3073</v>
      </c>
      <c r="R696" t="s">
        <v>3297</v>
      </c>
      <c r="S696" t="s">
        <v>3721</v>
      </c>
      <c r="T696">
        <v>72</v>
      </c>
      <c r="U696">
        <v>69</v>
      </c>
      <c r="W696" t="s">
        <v>190</v>
      </c>
      <c r="X696">
        <v>1</v>
      </c>
      <c r="Y696">
        <f t="shared" si="118"/>
        <v>3</v>
      </c>
      <c r="Z696">
        <f t="shared" ca="1" si="119"/>
        <v>5.8749999999999991</v>
      </c>
      <c r="AA696">
        <f t="shared" ca="1" si="120"/>
        <v>-2.8749999999999991</v>
      </c>
      <c r="AB696">
        <f t="shared" ca="1" si="121"/>
        <v>2.8749999999999991</v>
      </c>
      <c r="AC696" s="2">
        <v>2.875</v>
      </c>
      <c r="AD696" s="7">
        <f>VLOOKUP(P696,Weights!$A:$B,2,0)*AC696</f>
        <v>2.875</v>
      </c>
      <c r="AE696">
        <f t="shared" ca="1" si="122"/>
        <v>8.2656249999999947</v>
      </c>
      <c r="AF696" t="str">
        <f t="shared" si="123"/>
        <v>Saint Mary's</v>
      </c>
      <c r="AG696" t="str">
        <f t="shared" ca="1" si="124"/>
        <v>Saint Mary's</v>
      </c>
    </row>
    <row r="697" spans="15:33" x14ac:dyDescent="0.25">
      <c r="O697" t="s">
        <v>3218</v>
      </c>
      <c r="P697" s="6">
        <v>41966</v>
      </c>
      <c r="Q697" t="s">
        <v>3074</v>
      </c>
      <c r="R697" t="s">
        <v>3240</v>
      </c>
      <c r="S697" t="s">
        <v>3721</v>
      </c>
      <c r="T697">
        <v>64</v>
      </c>
      <c r="U697">
        <v>55</v>
      </c>
      <c r="W697" t="s">
        <v>10</v>
      </c>
      <c r="X697">
        <v>1</v>
      </c>
      <c r="Y697">
        <f t="shared" si="118"/>
        <v>9</v>
      </c>
      <c r="Z697">
        <f t="shared" ca="1" si="119"/>
        <v>2</v>
      </c>
      <c r="AA697">
        <f t="shared" ca="1" si="120"/>
        <v>7</v>
      </c>
      <c r="AB697">
        <f t="shared" ca="1" si="121"/>
        <v>-7</v>
      </c>
      <c r="AC697" s="2">
        <v>7</v>
      </c>
      <c r="AD697" s="7">
        <f>VLOOKUP(P697,Weights!$A:$B,2,0)*AC697</f>
        <v>7</v>
      </c>
      <c r="AE697">
        <f t="shared" ca="1" si="122"/>
        <v>49</v>
      </c>
      <c r="AF697" t="str">
        <f t="shared" si="123"/>
        <v>Samford</v>
      </c>
      <c r="AG697" t="str">
        <f t="shared" ca="1" si="124"/>
        <v>Samford</v>
      </c>
    </row>
    <row r="698" spans="15:33" x14ac:dyDescent="0.25">
      <c r="O698" t="s">
        <v>3261</v>
      </c>
      <c r="P698" s="6">
        <v>41966</v>
      </c>
      <c r="Q698" t="s">
        <v>3073</v>
      </c>
      <c r="R698" t="s">
        <v>3163</v>
      </c>
      <c r="S698" t="s">
        <v>3720</v>
      </c>
      <c r="T698">
        <v>66</v>
      </c>
      <c r="U698">
        <v>62</v>
      </c>
      <c r="W698" t="s">
        <v>31</v>
      </c>
      <c r="X698">
        <v>1</v>
      </c>
      <c r="Y698">
        <f t="shared" si="118"/>
        <v>-4</v>
      </c>
      <c r="Z698">
        <f t="shared" ca="1" si="119"/>
        <v>-3.9999999800000001</v>
      </c>
      <c r="AA698">
        <f t="shared" ca="1" si="120"/>
        <v>-1.9999999878450581E-8</v>
      </c>
      <c r="AB698">
        <f t="shared" ca="1" si="121"/>
        <v>1.9999999878450581E-8</v>
      </c>
      <c r="AC698" s="2">
        <v>0</v>
      </c>
      <c r="AD698" s="7">
        <f>VLOOKUP(P698,Weights!$A:$B,2,0)*AC698</f>
        <v>0</v>
      </c>
      <c r="AE698">
        <f t="shared" ca="1" si="122"/>
        <v>3.9999999513802324E-16</v>
      </c>
      <c r="AF698" t="str">
        <f t="shared" si="123"/>
        <v>Montana</v>
      </c>
      <c r="AG698" t="str">
        <f t="shared" ca="1" si="124"/>
        <v>Montana</v>
      </c>
    </row>
    <row r="699" spans="15:33" x14ac:dyDescent="0.25">
      <c r="O699" t="s">
        <v>3105</v>
      </c>
      <c r="P699" s="6">
        <v>41966</v>
      </c>
      <c r="Q699" t="s">
        <v>3074</v>
      </c>
      <c r="R699" t="s">
        <v>3306</v>
      </c>
      <c r="S699" t="s">
        <v>3721</v>
      </c>
      <c r="T699">
        <v>85</v>
      </c>
      <c r="U699">
        <v>67</v>
      </c>
      <c r="W699" t="s">
        <v>189</v>
      </c>
      <c r="X699">
        <v>1</v>
      </c>
      <c r="Y699">
        <f t="shared" si="118"/>
        <v>18</v>
      </c>
      <c r="Z699">
        <f t="shared" ca="1" si="119"/>
        <v>13.25</v>
      </c>
      <c r="AA699">
        <f t="shared" ca="1" si="120"/>
        <v>4.75</v>
      </c>
      <c r="AB699">
        <f t="shared" ca="1" si="121"/>
        <v>-4.75</v>
      </c>
      <c r="AC699" s="2">
        <v>4.75</v>
      </c>
      <c r="AD699" s="7">
        <f>VLOOKUP(P699,Weights!$A:$B,2,0)*AC699</f>
        <v>4.75</v>
      </c>
      <c r="AE699">
        <f t="shared" ca="1" si="122"/>
        <v>22.5625</v>
      </c>
      <c r="AF699" t="str">
        <f t="shared" si="123"/>
        <v>Seton Hall</v>
      </c>
      <c r="AG699" t="str">
        <f t="shared" ca="1" si="124"/>
        <v>Seton Hall</v>
      </c>
    </row>
    <row r="700" spans="15:33" x14ac:dyDescent="0.25">
      <c r="O700" t="s">
        <v>3085</v>
      </c>
      <c r="P700" s="6">
        <v>41966</v>
      </c>
      <c r="Q700" t="s">
        <v>3073</v>
      </c>
      <c r="R700" t="s">
        <v>3718</v>
      </c>
      <c r="S700" t="s">
        <v>3721</v>
      </c>
      <c r="T700">
        <v>89</v>
      </c>
      <c r="U700">
        <v>54</v>
      </c>
      <c r="W700" t="s">
        <v>9</v>
      </c>
      <c r="X700">
        <v>1</v>
      </c>
      <c r="Y700">
        <f t="shared" si="118"/>
        <v>35</v>
      </c>
      <c r="Z700">
        <f t="shared" ca="1" si="119"/>
        <v>35.625000499999999</v>
      </c>
      <c r="AA700">
        <f t="shared" ca="1" si="120"/>
        <v>-0.62500049999999874</v>
      </c>
      <c r="AB700">
        <f t="shared" ca="1" si="121"/>
        <v>0.62500049999999874</v>
      </c>
      <c r="AC700" s="2">
        <v>0.625</v>
      </c>
      <c r="AD700" s="7">
        <f>VLOOKUP(P700,Weights!$A:$B,2,0)*AC700</f>
        <v>0.625</v>
      </c>
      <c r="AE700">
        <f t="shared" ca="1" si="122"/>
        <v>0.39062562500024844</v>
      </c>
      <c r="AF700" t="str">
        <f t="shared" si="123"/>
        <v>Stony Brook</v>
      </c>
      <c r="AG700" t="str">
        <f t="shared" ca="1" si="124"/>
        <v>Stony Brook</v>
      </c>
    </row>
    <row r="701" spans="15:33" x14ac:dyDescent="0.25">
      <c r="O701" t="s">
        <v>3154</v>
      </c>
      <c r="P701" s="6">
        <v>41966</v>
      </c>
      <c r="Q701" t="s">
        <v>3073</v>
      </c>
      <c r="R701" t="s">
        <v>3348</v>
      </c>
      <c r="S701" t="s">
        <v>3721</v>
      </c>
      <c r="T701">
        <v>58</v>
      </c>
      <c r="U701">
        <v>50</v>
      </c>
      <c r="W701" t="s">
        <v>9</v>
      </c>
      <c r="X701">
        <v>1</v>
      </c>
      <c r="Y701">
        <f t="shared" si="118"/>
        <v>8</v>
      </c>
      <c r="Z701">
        <f t="shared" ca="1" si="119"/>
        <v>15.125000480000001</v>
      </c>
      <c r="AA701">
        <f t="shared" ca="1" si="120"/>
        <v>-7.1250004800000006</v>
      </c>
      <c r="AB701">
        <f t="shared" ca="1" si="121"/>
        <v>7.1250004800000006</v>
      </c>
      <c r="AC701" s="2">
        <v>7.125</v>
      </c>
      <c r="AD701" s="7">
        <f>VLOOKUP(P701,Weights!$A:$B,2,0)*AC701</f>
        <v>7.125</v>
      </c>
      <c r="AE701">
        <f t="shared" ca="1" si="122"/>
        <v>50.765631840000239</v>
      </c>
      <c r="AF701" t="str">
        <f t="shared" si="123"/>
        <v>UAB</v>
      </c>
      <c r="AG701" t="str">
        <f t="shared" ca="1" si="124"/>
        <v>UAB</v>
      </c>
    </row>
    <row r="702" spans="15:33" x14ac:dyDescent="0.25">
      <c r="O702" t="s">
        <v>3296</v>
      </c>
      <c r="P702" s="6">
        <v>41966</v>
      </c>
      <c r="Q702" t="s">
        <v>3073</v>
      </c>
      <c r="R702" t="s">
        <v>3718</v>
      </c>
      <c r="S702" t="s">
        <v>3721</v>
      </c>
      <c r="T702">
        <v>102</v>
      </c>
      <c r="U702">
        <v>49</v>
      </c>
      <c r="W702" t="s">
        <v>9</v>
      </c>
      <c r="X702">
        <v>1</v>
      </c>
      <c r="Y702">
        <f t="shared" si="118"/>
        <v>53</v>
      </c>
      <c r="Z702">
        <f t="shared" ca="1" si="119"/>
        <v>29.125000500000002</v>
      </c>
      <c r="AA702">
        <f t="shared" ca="1" si="120"/>
        <v>23.874999499999998</v>
      </c>
      <c r="AB702">
        <f t="shared" ca="1" si="121"/>
        <v>-23.874999499999998</v>
      </c>
      <c r="AC702" s="2">
        <v>23.875</v>
      </c>
      <c r="AD702" s="7">
        <f>VLOOKUP(P702,Weights!$A:$B,2,0)*AC702</f>
        <v>23.875</v>
      </c>
      <c r="AE702">
        <f t="shared" ca="1" si="122"/>
        <v>570.0156011250001</v>
      </c>
      <c r="AF702" t="str">
        <f t="shared" si="123"/>
        <v>UC Riverside</v>
      </c>
      <c r="AG702" t="str">
        <f t="shared" ca="1" si="124"/>
        <v>UC Riverside</v>
      </c>
    </row>
    <row r="703" spans="15:33" x14ac:dyDescent="0.25">
      <c r="O703" t="s">
        <v>3138</v>
      </c>
      <c r="P703" s="6">
        <v>41966</v>
      </c>
      <c r="Q703" t="s">
        <v>3073</v>
      </c>
      <c r="R703" t="s">
        <v>3212</v>
      </c>
      <c r="S703" t="s">
        <v>3721</v>
      </c>
      <c r="T703">
        <v>76</v>
      </c>
      <c r="U703">
        <v>69</v>
      </c>
      <c r="W703" t="s">
        <v>189</v>
      </c>
      <c r="X703">
        <v>1</v>
      </c>
      <c r="Y703">
        <f t="shared" si="118"/>
        <v>7</v>
      </c>
      <c r="Z703">
        <f t="shared" ca="1" si="119"/>
        <v>-8.625</v>
      </c>
      <c r="AA703">
        <f t="shared" ca="1" si="120"/>
        <v>15.625</v>
      </c>
      <c r="AB703">
        <f t="shared" ca="1" si="121"/>
        <v>-15.625</v>
      </c>
      <c r="AC703" s="2">
        <v>15.625</v>
      </c>
      <c r="AD703" s="7">
        <f>VLOOKUP(P703,Weights!$A:$B,2,0)*AC703</f>
        <v>15.625</v>
      </c>
      <c r="AE703">
        <f t="shared" ca="1" si="122"/>
        <v>244.140625</v>
      </c>
      <c r="AF703" t="str">
        <f t="shared" si="123"/>
        <v>UCF</v>
      </c>
      <c r="AG703" t="str">
        <f t="shared" ca="1" si="124"/>
        <v>South Carolina Upstate</v>
      </c>
    </row>
    <row r="704" spans="15:33" x14ac:dyDescent="0.25">
      <c r="O704" t="s">
        <v>3282</v>
      </c>
      <c r="P704" s="6">
        <v>41966</v>
      </c>
      <c r="Q704" t="s">
        <v>3073</v>
      </c>
      <c r="R704" t="s">
        <v>3250</v>
      </c>
      <c r="S704" t="s">
        <v>3721</v>
      </c>
      <c r="T704">
        <v>77</v>
      </c>
      <c r="U704">
        <v>63</v>
      </c>
      <c r="W704" t="s">
        <v>190</v>
      </c>
      <c r="X704">
        <v>1</v>
      </c>
      <c r="Y704">
        <f t="shared" si="118"/>
        <v>14</v>
      </c>
      <c r="Z704">
        <f t="shared" ca="1" si="119"/>
        <v>13.999999500000001</v>
      </c>
      <c r="AA704">
        <f t="shared" ca="1" si="120"/>
        <v>4.9999999873762135E-7</v>
      </c>
      <c r="AB704">
        <f t="shared" ca="1" si="121"/>
        <v>-4.9999999873762135E-7</v>
      </c>
      <c r="AC704" s="2">
        <v>0</v>
      </c>
      <c r="AD704" s="7">
        <f>VLOOKUP(P704,Weights!$A:$B,2,0)*AC704</f>
        <v>0</v>
      </c>
      <c r="AE704">
        <f t="shared" ca="1" si="122"/>
        <v>2.4999999873762136E-13</v>
      </c>
      <c r="AF704" t="str">
        <f t="shared" si="123"/>
        <v>UCLA</v>
      </c>
      <c r="AG704" t="str">
        <f t="shared" ca="1" si="124"/>
        <v>UCLA</v>
      </c>
    </row>
    <row r="705" spans="15:33" x14ac:dyDescent="0.25">
      <c r="O705" t="s">
        <v>3162</v>
      </c>
      <c r="P705" s="6">
        <v>41966</v>
      </c>
      <c r="Q705" t="s">
        <v>3074</v>
      </c>
      <c r="R705" t="s">
        <v>3396</v>
      </c>
      <c r="S705" t="s">
        <v>3720</v>
      </c>
      <c r="T705">
        <v>67</v>
      </c>
      <c r="U705">
        <v>60</v>
      </c>
      <c r="W705" t="s">
        <v>32</v>
      </c>
      <c r="X705">
        <v>1</v>
      </c>
      <c r="Y705">
        <f t="shared" si="118"/>
        <v>-7</v>
      </c>
      <c r="Z705">
        <f t="shared" ca="1" si="119"/>
        <v>-5.7500000000000009</v>
      </c>
      <c r="AA705">
        <f t="shared" ca="1" si="120"/>
        <v>-1.2499999999999991</v>
      </c>
      <c r="AB705">
        <f t="shared" ca="1" si="121"/>
        <v>1.2499999999999991</v>
      </c>
      <c r="AC705" s="2">
        <v>1.25</v>
      </c>
      <c r="AD705" s="7">
        <f>VLOOKUP(P705,Weights!$A:$B,2,0)*AC705</f>
        <v>1.25</v>
      </c>
      <c r="AE705">
        <f t="shared" ca="1" si="122"/>
        <v>1.5624999999999978</v>
      </c>
      <c r="AF705" t="str">
        <f t="shared" si="123"/>
        <v>Southern Illinois</v>
      </c>
      <c r="AG705" t="str">
        <f t="shared" ca="1" si="124"/>
        <v>Southern Illinois</v>
      </c>
    </row>
    <row r="706" spans="15:33" x14ac:dyDescent="0.25">
      <c r="O706" t="s">
        <v>3229</v>
      </c>
      <c r="P706" s="6">
        <v>41966</v>
      </c>
      <c r="Q706" t="s">
        <v>3073</v>
      </c>
      <c r="R706" t="s">
        <v>3228</v>
      </c>
      <c r="S706" t="s">
        <v>3721</v>
      </c>
      <c r="T706">
        <v>78</v>
      </c>
      <c r="U706">
        <v>46</v>
      </c>
      <c r="W706" t="s">
        <v>189</v>
      </c>
      <c r="X706">
        <v>1</v>
      </c>
      <c r="Y706">
        <f t="shared" ref="Y706:Y769" si="125">X706*IF(S706="W",(T706-U706),U706-T706)</f>
        <v>32</v>
      </c>
      <c r="Z706">
        <f t="shared" ref="Z706:Z769" ca="1" si="126">X706*(IF(Q706="A",-HomeEdge,IF(Q706="H",HomeEdge,0))+VLOOKUP(O706,TmList,2,0)-VLOOKUP(R706,TmList,2,0))</f>
        <v>25.25</v>
      </c>
      <c r="AA706">
        <f t="shared" ref="AA706:AA769" ca="1" si="127">Y706-Z706</f>
        <v>6.75</v>
      </c>
      <c r="AB706">
        <f t="shared" ref="AB706:AB769" ca="1" si="128">-AA706</f>
        <v>-6.75</v>
      </c>
      <c r="AC706" s="2">
        <v>6.75</v>
      </c>
      <c r="AD706" s="7">
        <f>VLOOKUP(P706,Weights!$A:$B,2,0)*AC706</f>
        <v>6.75</v>
      </c>
      <c r="AE706">
        <f t="shared" ref="AE706:AE769" ca="1" si="129">AA706^2</f>
        <v>45.5625</v>
      </c>
      <c r="AF706" t="str">
        <f t="shared" si="123"/>
        <v>Vanderbilt</v>
      </c>
      <c r="AG706" t="str">
        <f t="shared" ca="1" si="124"/>
        <v>Vanderbilt</v>
      </c>
    </row>
    <row r="707" spans="15:33" x14ac:dyDescent="0.25">
      <c r="O707" t="s">
        <v>3395</v>
      </c>
      <c r="P707" s="6">
        <v>41966</v>
      </c>
      <c r="Q707" t="s">
        <v>3074</v>
      </c>
      <c r="R707" t="s">
        <v>3390</v>
      </c>
      <c r="S707" t="s">
        <v>3721</v>
      </c>
      <c r="T707">
        <v>76</v>
      </c>
      <c r="U707">
        <v>69</v>
      </c>
      <c r="W707" t="s">
        <v>189</v>
      </c>
      <c r="X707">
        <v>1</v>
      </c>
      <c r="Y707">
        <f t="shared" si="125"/>
        <v>7</v>
      </c>
      <c r="Z707">
        <f t="shared" ca="1" si="126"/>
        <v>7</v>
      </c>
      <c r="AA707">
        <f t="shared" ca="1" si="127"/>
        <v>0</v>
      </c>
      <c r="AB707">
        <f t="shared" ca="1" si="128"/>
        <v>0</v>
      </c>
      <c r="AC707" s="2">
        <v>0</v>
      </c>
      <c r="AD707" s="7">
        <f>VLOOKUP(P707,Weights!$A:$B,2,0)*AC707</f>
        <v>0</v>
      </c>
      <c r="AE707">
        <f t="shared" ca="1" si="129"/>
        <v>0</v>
      </c>
      <c r="AF707" t="str">
        <f t="shared" ref="AF707:AF770" si="130">IF(Y707&gt;0,O707,R707)</f>
        <v>Washington</v>
      </c>
      <c r="AG707" t="str">
        <f t="shared" ref="AG707:AG770" ca="1" si="131">IF(Z707&gt;0,O707,R707)</f>
        <v>Washington</v>
      </c>
    </row>
    <row r="708" spans="15:33" x14ac:dyDescent="0.25">
      <c r="O708" t="s">
        <v>3706</v>
      </c>
      <c r="P708" s="6">
        <v>41966</v>
      </c>
      <c r="Q708" t="s">
        <v>3073</v>
      </c>
      <c r="R708" t="s">
        <v>3718</v>
      </c>
      <c r="S708" t="s">
        <v>3721</v>
      </c>
      <c r="T708">
        <v>105</v>
      </c>
      <c r="U708">
        <v>57</v>
      </c>
      <c r="W708" t="s">
        <v>189</v>
      </c>
      <c r="X708">
        <v>1</v>
      </c>
      <c r="Y708">
        <f t="shared" si="125"/>
        <v>48</v>
      </c>
      <c r="Z708">
        <f t="shared" ca="1" si="126"/>
        <v>47.5</v>
      </c>
      <c r="AA708">
        <f t="shared" ca="1" si="127"/>
        <v>0.5</v>
      </c>
      <c r="AB708">
        <f t="shared" ca="1" si="128"/>
        <v>-0.5</v>
      </c>
      <c r="AC708" s="2">
        <v>0.5</v>
      </c>
      <c r="AD708" s="7">
        <f>VLOOKUP(P708,Weights!$A:$B,2,0)*AC708</f>
        <v>0.5</v>
      </c>
      <c r="AE708">
        <f t="shared" ca="1" si="129"/>
        <v>0.25</v>
      </c>
      <c r="AF708" t="str">
        <f t="shared" si="130"/>
        <v>Wichita St</v>
      </c>
      <c r="AG708" t="str">
        <f t="shared" ca="1" si="131"/>
        <v>Wichita St</v>
      </c>
    </row>
    <row r="709" spans="15:33" x14ac:dyDescent="0.25">
      <c r="O709" t="s">
        <v>3310</v>
      </c>
      <c r="P709" s="6">
        <v>41966</v>
      </c>
      <c r="Q709" t="s">
        <v>3074</v>
      </c>
      <c r="R709" t="s">
        <v>3263</v>
      </c>
      <c r="S709" t="s">
        <v>3721</v>
      </c>
      <c r="T709">
        <v>64</v>
      </c>
      <c r="U709">
        <v>53</v>
      </c>
      <c r="W709" t="s">
        <v>53</v>
      </c>
      <c r="X709">
        <v>1</v>
      </c>
      <c r="Y709">
        <f t="shared" si="125"/>
        <v>11</v>
      </c>
      <c r="Z709">
        <f t="shared" ca="1" si="126"/>
        <v>-2</v>
      </c>
      <c r="AA709">
        <f t="shared" ca="1" si="127"/>
        <v>13</v>
      </c>
      <c r="AB709">
        <f t="shared" ca="1" si="128"/>
        <v>-13</v>
      </c>
      <c r="AC709" s="2">
        <v>13</v>
      </c>
      <c r="AD709" s="7">
        <f>VLOOKUP(P709,Weights!$A:$B,2,0)*AC709</f>
        <v>13</v>
      </c>
      <c r="AE709">
        <f t="shared" ca="1" si="129"/>
        <v>169</v>
      </c>
      <c r="AF709" t="str">
        <f t="shared" si="130"/>
        <v>Wofford</v>
      </c>
      <c r="AG709" t="str">
        <f t="shared" ca="1" si="131"/>
        <v>Sam Houston St</v>
      </c>
    </row>
    <row r="710" spans="15:33" x14ac:dyDescent="0.25">
      <c r="O710" t="s">
        <v>3226</v>
      </c>
      <c r="P710" s="6">
        <v>41966</v>
      </c>
      <c r="Q710" t="s">
        <v>3074</v>
      </c>
      <c r="R710" t="s">
        <v>3207</v>
      </c>
      <c r="S710" t="s">
        <v>3721</v>
      </c>
      <c r="T710">
        <v>76</v>
      </c>
      <c r="U710">
        <v>67</v>
      </c>
      <c r="W710" t="s">
        <v>165</v>
      </c>
      <c r="X710">
        <v>1</v>
      </c>
      <c r="Y710">
        <f t="shared" si="125"/>
        <v>9</v>
      </c>
      <c r="Z710">
        <f t="shared" ca="1" si="126"/>
        <v>0.50000000000000089</v>
      </c>
      <c r="AA710">
        <f t="shared" ca="1" si="127"/>
        <v>8.5</v>
      </c>
      <c r="AB710">
        <f t="shared" ca="1" si="128"/>
        <v>-8.5</v>
      </c>
      <c r="AC710" s="2">
        <v>8.5</v>
      </c>
      <c r="AD710" s="7">
        <f>VLOOKUP(P710,Weights!$A:$B,2,0)*AC710</f>
        <v>8.5</v>
      </c>
      <c r="AE710">
        <f t="shared" ca="1" si="129"/>
        <v>72.25</v>
      </c>
      <c r="AF710" t="str">
        <f t="shared" si="130"/>
        <v>Youngstown St</v>
      </c>
      <c r="AG710" t="str">
        <f t="shared" ca="1" si="131"/>
        <v>Youngstown St</v>
      </c>
    </row>
    <row r="711" spans="15:33" x14ac:dyDescent="0.25">
      <c r="O711" t="s">
        <v>3414</v>
      </c>
      <c r="P711" s="6">
        <v>41967</v>
      </c>
      <c r="Q711" t="s">
        <v>3073</v>
      </c>
      <c r="R711" t="s">
        <v>3718</v>
      </c>
      <c r="S711" t="s">
        <v>3721</v>
      </c>
      <c r="T711">
        <v>95</v>
      </c>
      <c r="U711">
        <v>73</v>
      </c>
      <c r="W711" t="s">
        <v>32</v>
      </c>
      <c r="X711">
        <v>1</v>
      </c>
      <c r="Y711">
        <f t="shared" si="125"/>
        <v>22</v>
      </c>
      <c r="Z711">
        <f t="shared" ca="1" si="126"/>
        <v>13.25</v>
      </c>
      <c r="AA711">
        <f t="shared" ca="1" si="127"/>
        <v>8.75</v>
      </c>
      <c r="AB711">
        <f t="shared" ca="1" si="128"/>
        <v>-8.75</v>
      </c>
      <c r="AC711" s="2">
        <v>8.75</v>
      </c>
      <c r="AD711" s="7">
        <f>VLOOKUP(P711,Weights!$A:$B,2,0)*AC711</f>
        <v>8.75</v>
      </c>
      <c r="AE711">
        <f t="shared" ca="1" si="129"/>
        <v>76.5625</v>
      </c>
      <c r="AF711" t="str">
        <f t="shared" si="130"/>
        <v>Alcorn St</v>
      </c>
      <c r="AG711" t="str">
        <f t="shared" ca="1" si="131"/>
        <v>Alcorn St</v>
      </c>
    </row>
    <row r="712" spans="15:33" x14ac:dyDescent="0.25">
      <c r="O712" t="s">
        <v>3349</v>
      </c>
      <c r="P712" s="6">
        <v>41967</v>
      </c>
      <c r="Q712" t="s">
        <v>3073</v>
      </c>
      <c r="R712" t="s">
        <v>3293</v>
      </c>
      <c r="S712" t="s">
        <v>3721</v>
      </c>
      <c r="T712">
        <v>82</v>
      </c>
      <c r="U712">
        <v>74</v>
      </c>
      <c r="W712" t="s">
        <v>9</v>
      </c>
      <c r="X712">
        <v>1</v>
      </c>
      <c r="Y712">
        <f t="shared" si="125"/>
        <v>8</v>
      </c>
      <c r="Z712">
        <f t="shared" ca="1" si="126"/>
        <v>0.875</v>
      </c>
      <c r="AA712">
        <f t="shared" ca="1" si="127"/>
        <v>7.125</v>
      </c>
      <c r="AB712">
        <f t="shared" ca="1" si="128"/>
        <v>-7.125</v>
      </c>
      <c r="AC712" s="2">
        <v>7.125</v>
      </c>
      <c r="AD712" s="7">
        <f>VLOOKUP(P712,Weights!$A:$B,2,0)*AC712</f>
        <v>7.125</v>
      </c>
      <c r="AE712">
        <f t="shared" ca="1" si="129"/>
        <v>50.765625</v>
      </c>
      <c r="AF712" t="str">
        <f t="shared" si="130"/>
        <v>Appalachian St</v>
      </c>
      <c r="AG712" t="str">
        <f t="shared" ca="1" si="131"/>
        <v>Appalachian St</v>
      </c>
    </row>
    <row r="713" spans="15:33" x14ac:dyDescent="0.25">
      <c r="O713" t="s">
        <v>3715</v>
      </c>
      <c r="P713" s="6">
        <v>41967</v>
      </c>
      <c r="Q713" t="s">
        <v>3074</v>
      </c>
      <c r="R713" t="s">
        <v>3235</v>
      </c>
      <c r="S713" t="s">
        <v>3721</v>
      </c>
      <c r="T713">
        <v>72</v>
      </c>
      <c r="U713">
        <v>53</v>
      </c>
      <c r="W713" t="s">
        <v>190</v>
      </c>
      <c r="X713">
        <v>1</v>
      </c>
      <c r="Y713">
        <f t="shared" si="125"/>
        <v>19</v>
      </c>
      <c r="Z713">
        <f t="shared" ca="1" si="126"/>
        <v>23.124999499999998</v>
      </c>
      <c r="AA713">
        <f t="shared" ca="1" si="127"/>
        <v>-4.1249994999999977</v>
      </c>
      <c r="AB713">
        <f t="shared" ca="1" si="128"/>
        <v>4.1249994999999977</v>
      </c>
      <c r="AC713" s="2">
        <v>4.125</v>
      </c>
      <c r="AD713" s="7">
        <f>VLOOKUP(P713,Weights!$A:$B,2,0)*AC713</f>
        <v>4.125</v>
      </c>
      <c r="AE713">
        <f t="shared" ca="1" si="129"/>
        <v>17.015620875000231</v>
      </c>
      <c r="AF713" t="str">
        <f t="shared" si="130"/>
        <v>Arizona</v>
      </c>
      <c r="AG713" t="str">
        <f t="shared" ca="1" si="131"/>
        <v>Arizona</v>
      </c>
    </row>
    <row r="714" spans="15:33" x14ac:dyDescent="0.25">
      <c r="O714" t="s">
        <v>3316</v>
      </c>
      <c r="P714" s="6">
        <v>41967</v>
      </c>
      <c r="Q714" t="s">
        <v>3073</v>
      </c>
      <c r="R714" t="s">
        <v>3415</v>
      </c>
      <c r="S714" t="s">
        <v>3721</v>
      </c>
      <c r="T714">
        <v>88</v>
      </c>
      <c r="U714">
        <v>46</v>
      </c>
      <c r="W714" t="s">
        <v>9</v>
      </c>
      <c r="X714">
        <v>1</v>
      </c>
      <c r="Y714">
        <f t="shared" si="125"/>
        <v>42</v>
      </c>
      <c r="Z714">
        <f t="shared" ca="1" si="126"/>
        <v>23.500000500000002</v>
      </c>
      <c r="AA714">
        <f t="shared" ca="1" si="127"/>
        <v>18.499999499999998</v>
      </c>
      <c r="AB714">
        <f t="shared" ca="1" si="128"/>
        <v>-18.499999499999998</v>
      </c>
      <c r="AC714" s="2">
        <v>18.5</v>
      </c>
      <c r="AD714" s="7">
        <f>VLOOKUP(P714,Weights!$A:$B,2,0)*AC714</f>
        <v>18.5</v>
      </c>
      <c r="AE714">
        <f t="shared" ca="1" si="129"/>
        <v>342.24998150000016</v>
      </c>
      <c r="AF714" t="str">
        <f t="shared" si="130"/>
        <v>Ball State</v>
      </c>
      <c r="AG714" t="str">
        <f t="shared" ca="1" si="131"/>
        <v>Ball State</v>
      </c>
    </row>
    <row r="715" spans="15:33" x14ac:dyDescent="0.25">
      <c r="O715" t="s">
        <v>3403</v>
      </c>
      <c r="P715" s="6">
        <v>41967</v>
      </c>
      <c r="Q715" t="s">
        <v>3073</v>
      </c>
      <c r="R715" t="s">
        <v>3336</v>
      </c>
      <c r="S715" t="s">
        <v>3721</v>
      </c>
      <c r="T715">
        <v>67</v>
      </c>
      <c r="U715">
        <v>51</v>
      </c>
      <c r="W715" t="s">
        <v>190</v>
      </c>
      <c r="X715">
        <v>1</v>
      </c>
      <c r="Y715">
        <f t="shared" si="125"/>
        <v>16</v>
      </c>
      <c r="Z715">
        <f t="shared" ca="1" si="126"/>
        <v>12.249999499999999</v>
      </c>
      <c r="AA715">
        <f t="shared" ca="1" si="127"/>
        <v>3.7500005000000005</v>
      </c>
      <c r="AB715">
        <f t="shared" ca="1" si="128"/>
        <v>-3.7500005000000005</v>
      </c>
      <c r="AC715" s="2">
        <v>3.75</v>
      </c>
      <c r="AD715" s="7">
        <f>VLOOKUP(P715,Weights!$A:$B,2,0)*AC715</f>
        <v>3.75</v>
      </c>
      <c r="AE715">
        <f t="shared" ca="1" si="129"/>
        <v>14.062503750000253</v>
      </c>
      <c r="AF715" t="str">
        <f t="shared" si="130"/>
        <v>Baylor</v>
      </c>
      <c r="AG715" t="str">
        <f t="shared" ca="1" si="131"/>
        <v>Baylor</v>
      </c>
    </row>
    <row r="716" spans="15:33" x14ac:dyDescent="0.25">
      <c r="O716" t="s">
        <v>3230</v>
      </c>
      <c r="P716" s="6">
        <v>41967</v>
      </c>
      <c r="Q716" t="s">
        <v>3073</v>
      </c>
      <c r="R716" t="s">
        <v>3215</v>
      </c>
      <c r="S716" t="s">
        <v>3721</v>
      </c>
      <c r="T716">
        <v>82</v>
      </c>
      <c r="U716">
        <v>77</v>
      </c>
      <c r="W716" t="s">
        <v>53</v>
      </c>
      <c r="X716">
        <v>1</v>
      </c>
      <c r="Y716">
        <f t="shared" si="125"/>
        <v>5</v>
      </c>
      <c r="Z716">
        <f t="shared" ca="1" si="126"/>
        <v>12.250000480000001</v>
      </c>
      <c r="AA716">
        <f t="shared" ca="1" si="127"/>
        <v>-7.2500004800000006</v>
      </c>
      <c r="AB716">
        <f t="shared" ca="1" si="128"/>
        <v>7.2500004800000006</v>
      </c>
      <c r="AC716" s="2">
        <v>7.25</v>
      </c>
      <c r="AD716" s="7">
        <f>VLOOKUP(P716,Weights!$A:$B,2,0)*AC716</f>
        <v>7.25</v>
      </c>
      <c r="AE716">
        <f t="shared" ca="1" si="129"/>
        <v>52.562506960000242</v>
      </c>
      <c r="AF716" t="str">
        <f t="shared" si="130"/>
        <v>Belmont</v>
      </c>
      <c r="AG716" t="str">
        <f t="shared" ca="1" si="131"/>
        <v>Belmont</v>
      </c>
    </row>
    <row r="717" spans="15:33" x14ac:dyDescent="0.25">
      <c r="O717" t="s">
        <v>3197</v>
      </c>
      <c r="P717" s="6">
        <v>41967</v>
      </c>
      <c r="Q717" t="s">
        <v>3074</v>
      </c>
      <c r="R717" t="s">
        <v>3183</v>
      </c>
      <c r="S717" t="s">
        <v>3721</v>
      </c>
      <c r="T717">
        <v>64</v>
      </c>
      <c r="U717">
        <v>61</v>
      </c>
      <c r="W717" t="s">
        <v>91</v>
      </c>
      <c r="X717">
        <v>1</v>
      </c>
      <c r="Y717">
        <f t="shared" si="125"/>
        <v>3</v>
      </c>
      <c r="Z717">
        <f t="shared" ca="1" si="126"/>
        <v>-3.6249999999999991</v>
      </c>
      <c r="AA717">
        <f t="shared" ca="1" si="127"/>
        <v>6.6249999999999991</v>
      </c>
      <c r="AB717">
        <f t="shared" ca="1" si="128"/>
        <v>-6.6249999999999991</v>
      </c>
      <c r="AC717" s="2">
        <v>6.625</v>
      </c>
      <c r="AD717" s="7">
        <f>VLOOKUP(P717,Weights!$A:$B,2,0)*AC717</f>
        <v>6.625</v>
      </c>
      <c r="AE717">
        <f t="shared" ca="1" si="129"/>
        <v>43.890624999999986</v>
      </c>
      <c r="AF717" t="str">
        <f t="shared" si="130"/>
        <v>Clemson</v>
      </c>
      <c r="AG717" t="str">
        <f t="shared" ca="1" si="131"/>
        <v>LSU</v>
      </c>
    </row>
    <row r="718" spans="15:33" x14ac:dyDescent="0.25">
      <c r="O718" t="s">
        <v>3156</v>
      </c>
      <c r="P718" s="6">
        <v>41967</v>
      </c>
      <c r="Q718" t="s">
        <v>3074</v>
      </c>
      <c r="R718" t="s">
        <v>3125</v>
      </c>
      <c r="S718" t="s">
        <v>3721</v>
      </c>
      <c r="T718">
        <v>69</v>
      </c>
      <c r="U718">
        <v>55</v>
      </c>
      <c r="W718" t="s">
        <v>91</v>
      </c>
      <c r="X718">
        <v>1</v>
      </c>
      <c r="Y718">
        <f t="shared" si="125"/>
        <v>14</v>
      </c>
      <c r="Z718">
        <f t="shared" ca="1" si="126"/>
        <v>3.7499999800000001</v>
      </c>
      <c r="AA718">
        <f t="shared" ca="1" si="127"/>
        <v>10.25000002</v>
      </c>
      <c r="AB718">
        <f t="shared" ca="1" si="128"/>
        <v>-10.25000002</v>
      </c>
      <c r="AC718" s="2">
        <v>10.25</v>
      </c>
      <c r="AD718" s="7">
        <f>VLOOKUP(P718,Weights!$A:$B,2,0)*AC718</f>
        <v>10.25</v>
      </c>
      <c r="AE718">
        <f t="shared" ca="1" si="129"/>
        <v>105.06250041</v>
      </c>
      <c r="AF718" t="str">
        <f t="shared" si="130"/>
        <v>Detroit</v>
      </c>
      <c r="AG718" t="str">
        <f t="shared" ca="1" si="131"/>
        <v>Detroit</v>
      </c>
    </row>
    <row r="719" spans="15:33" x14ac:dyDescent="0.25">
      <c r="O719" t="s">
        <v>3139</v>
      </c>
      <c r="P719" s="6">
        <v>41967</v>
      </c>
      <c r="Q719" t="s">
        <v>3074</v>
      </c>
      <c r="R719" t="s">
        <v>3371</v>
      </c>
      <c r="S719" t="s">
        <v>3720</v>
      </c>
      <c r="T719">
        <v>66</v>
      </c>
      <c r="U719">
        <v>49</v>
      </c>
      <c r="W719" t="s">
        <v>9</v>
      </c>
      <c r="X719">
        <v>1</v>
      </c>
      <c r="Y719">
        <f t="shared" si="125"/>
        <v>-17</v>
      </c>
      <c r="Z719">
        <f t="shared" ca="1" si="126"/>
        <v>-7.75</v>
      </c>
      <c r="AA719">
        <f t="shared" ca="1" si="127"/>
        <v>-9.25</v>
      </c>
      <c r="AB719">
        <f t="shared" ca="1" si="128"/>
        <v>9.25</v>
      </c>
      <c r="AC719" s="2">
        <v>9.25</v>
      </c>
      <c r="AD719" s="7">
        <f>VLOOKUP(P719,Weights!$A:$B,2,0)*AC719</f>
        <v>9.25</v>
      </c>
      <c r="AE719">
        <f t="shared" ca="1" si="129"/>
        <v>85.5625</v>
      </c>
      <c r="AF719" t="str">
        <f t="shared" si="130"/>
        <v>Green Bay</v>
      </c>
      <c r="AG719" t="str">
        <f t="shared" ca="1" si="131"/>
        <v>Green Bay</v>
      </c>
    </row>
    <row r="720" spans="15:33" x14ac:dyDescent="0.25">
      <c r="O720" t="s">
        <v>3378</v>
      </c>
      <c r="P720" s="6">
        <v>41967</v>
      </c>
      <c r="Q720" t="s">
        <v>3074</v>
      </c>
      <c r="R720" t="s">
        <v>3329</v>
      </c>
      <c r="S720" t="s">
        <v>3721</v>
      </c>
      <c r="T720">
        <v>58</v>
      </c>
      <c r="U720">
        <v>52</v>
      </c>
      <c r="W720" t="s">
        <v>189</v>
      </c>
      <c r="X720">
        <v>1</v>
      </c>
      <c r="Y720">
        <f t="shared" si="125"/>
        <v>6</v>
      </c>
      <c r="Z720">
        <f t="shared" ca="1" si="126"/>
        <v>5.625</v>
      </c>
      <c r="AA720">
        <f t="shared" ca="1" si="127"/>
        <v>0.375</v>
      </c>
      <c r="AB720">
        <f t="shared" ca="1" si="128"/>
        <v>-0.375</v>
      </c>
      <c r="AC720" s="2">
        <v>0.375</v>
      </c>
      <c r="AD720" s="7">
        <f>VLOOKUP(P720,Weights!$A:$B,2,0)*AC720</f>
        <v>0.375</v>
      </c>
      <c r="AE720">
        <f t="shared" ca="1" si="129"/>
        <v>0.140625</v>
      </c>
      <c r="AF720" t="str">
        <f t="shared" si="130"/>
        <v>Evansville</v>
      </c>
      <c r="AG720" t="str">
        <f t="shared" ca="1" si="131"/>
        <v>Evansville</v>
      </c>
    </row>
    <row r="721" spans="15:33" x14ac:dyDescent="0.25">
      <c r="O721" t="s">
        <v>3221</v>
      </c>
      <c r="P721" s="6">
        <v>41967</v>
      </c>
      <c r="Q721" t="s">
        <v>3074</v>
      </c>
      <c r="R721" t="s">
        <v>3188</v>
      </c>
      <c r="S721" t="s">
        <v>3721</v>
      </c>
      <c r="T721">
        <v>58</v>
      </c>
      <c r="U721">
        <v>43</v>
      </c>
      <c r="W721" t="s">
        <v>190</v>
      </c>
      <c r="X721">
        <v>1</v>
      </c>
      <c r="Y721">
        <f t="shared" si="125"/>
        <v>15</v>
      </c>
      <c r="Z721">
        <f t="shared" ca="1" si="126"/>
        <v>8.8750004999999987</v>
      </c>
      <c r="AA721">
        <f t="shared" ca="1" si="127"/>
        <v>6.1249995000000013</v>
      </c>
      <c r="AB721">
        <f t="shared" ca="1" si="128"/>
        <v>-6.1249995000000013</v>
      </c>
      <c r="AC721" s="2">
        <v>6.125</v>
      </c>
      <c r="AD721" s="7">
        <f>VLOOKUP(P721,Weights!$A:$B,2,0)*AC721</f>
        <v>6.125</v>
      </c>
      <c r="AE721">
        <f t="shared" ca="1" si="129"/>
        <v>37.515618875000264</v>
      </c>
      <c r="AF721" t="str">
        <f t="shared" si="130"/>
        <v>Florida Gulf Coast</v>
      </c>
      <c r="AG721" t="str">
        <f t="shared" ca="1" si="131"/>
        <v>Florida Gulf Coast</v>
      </c>
    </row>
    <row r="722" spans="15:33" x14ac:dyDescent="0.25">
      <c r="O722" t="s">
        <v>3306</v>
      </c>
      <c r="P722" s="6">
        <v>41967</v>
      </c>
      <c r="Q722" t="s">
        <v>3074</v>
      </c>
      <c r="R722" t="s">
        <v>3186</v>
      </c>
      <c r="S722" t="s">
        <v>3720</v>
      </c>
      <c r="T722">
        <v>58</v>
      </c>
      <c r="U722">
        <v>46</v>
      </c>
      <c r="W722" t="s">
        <v>10</v>
      </c>
      <c r="X722">
        <v>1</v>
      </c>
      <c r="Y722">
        <f t="shared" si="125"/>
        <v>-12</v>
      </c>
      <c r="Z722">
        <f t="shared" ca="1" si="126"/>
        <v>-11.625</v>
      </c>
      <c r="AA722">
        <f t="shared" ca="1" si="127"/>
        <v>-0.375</v>
      </c>
      <c r="AB722">
        <f t="shared" ca="1" si="128"/>
        <v>0.375</v>
      </c>
      <c r="AC722" s="2">
        <v>0.375</v>
      </c>
      <c r="AD722" s="7">
        <f>VLOOKUP(P722,Weights!$A:$B,2,0)*AC722</f>
        <v>0.375</v>
      </c>
      <c r="AE722">
        <f t="shared" ca="1" si="129"/>
        <v>0.140625</v>
      </c>
      <c r="AF722" t="str">
        <f t="shared" si="130"/>
        <v>Old Dominion</v>
      </c>
      <c r="AG722" t="str">
        <f t="shared" ca="1" si="131"/>
        <v>Old Dominion</v>
      </c>
    </row>
    <row r="723" spans="15:33" x14ac:dyDescent="0.25">
      <c r="O723" t="s">
        <v>3355</v>
      </c>
      <c r="P723" s="6">
        <v>41967</v>
      </c>
      <c r="Q723" t="s">
        <v>3073</v>
      </c>
      <c r="R723" t="s">
        <v>3225</v>
      </c>
      <c r="S723" t="s">
        <v>3721</v>
      </c>
      <c r="T723">
        <v>78</v>
      </c>
      <c r="U723">
        <v>72</v>
      </c>
      <c r="W723" t="s">
        <v>52</v>
      </c>
      <c r="X723">
        <v>1</v>
      </c>
      <c r="Y723">
        <f t="shared" si="125"/>
        <v>6</v>
      </c>
      <c r="Z723">
        <f t="shared" ca="1" si="126"/>
        <v>11.125</v>
      </c>
      <c r="AA723">
        <f t="shared" ca="1" si="127"/>
        <v>-5.125</v>
      </c>
      <c r="AB723">
        <f t="shared" ca="1" si="128"/>
        <v>5.125</v>
      </c>
      <c r="AC723" s="2">
        <v>5.125</v>
      </c>
      <c r="AD723" s="7">
        <f>VLOOKUP(P723,Weights!$A:$B,2,0)*AC723</f>
        <v>5.125</v>
      </c>
      <c r="AE723">
        <f t="shared" ca="1" si="129"/>
        <v>26.265625</v>
      </c>
      <c r="AF723" t="str">
        <f t="shared" si="130"/>
        <v>Georgia Southern</v>
      </c>
      <c r="AG723" t="str">
        <f t="shared" ca="1" si="131"/>
        <v>Georgia Southern</v>
      </c>
    </row>
    <row r="724" spans="15:33" x14ac:dyDescent="0.25">
      <c r="O724" t="s">
        <v>3363</v>
      </c>
      <c r="P724" s="6">
        <v>41967</v>
      </c>
      <c r="Q724" t="s">
        <v>3074</v>
      </c>
      <c r="R724" t="s">
        <v>3257</v>
      </c>
      <c r="S724" t="s">
        <v>3721</v>
      </c>
      <c r="T724">
        <v>69</v>
      </c>
      <c r="U724">
        <v>46</v>
      </c>
      <c r="W724" t="s">
        <v>9</v>
      </c>
      <c r="X724">
        <v>1</v>
      </c>
      <c r="Y724">
        <f t="shared" si="125"/>
        <v>23</v>
      </c>
      <c r="Z724">
        <f t="shared" ca="1" si="126"/>
        <v>19.750000499999999</v>
      </c>
      <c r="AA724">
        <f t="shared" ca="1" si="127"/>
        <v>3.2499995000000013</v>
      </c>
      <c r="AB724">
        <f t="shared" ca="1" si="128"/>
        <v>-3.2499995000000013</v>
      </c>
      <c r="AC724" s="2">
        <v>3.25</v>
      </c>
      <c r="AD724" s="7">
        <f>VLOOKUP(P724,Weights!$A:$B,2,0)*AC724</f>
        <v>3.25</v>
      </c>
      <c r="AE724">
        <f t="shared" ca="1" si="129"/>
        <v>10.562496750000259</v>
      </c>
      <c r="AF724" t="str">
        <f t="shared" si="130"/>
        <v>Georgia St</v>
      </c>
      <c r="AG724" t="str">
        <f t="shared" ca="1" si="131"/>
        <v>Georgia St</v>
      </c>
    </row>
    <row r="725" spans="15:33" x14ac:dyDescent="0.25">
      <c r="O725" t="s">
        <v>3208</v>
      </c>
      <c r="P725" s="6">
        <v>41967</v>
      </c>
      <c r="Q725" t="s">
        <v>3074</v>
      </c>
      <c r="R725" t="s">
        <v>3262</v>
      </c>
      <c r="S725" t="s">
        <v>3720</v>
      </c>
      <c r="T725">
        <v>88</v>
      </c>
      <c r="U725">
        <v>73</v>
      </c>
      <c r="W725" t="s">
        <v>92</v>
      </c>
      <c r="X725">
        <v>1</v>
      </c>
      <c r="Y725">
        <f t="shared" si="125"/>
        <v>-15</v>
      </c>
      <c r="Z725">
        <f t="shared" ca="1" si="126"/>
        <v>4.8750000199999999</v>
      </c>
      <c r="AA725">
        <f t="shared" ca="1" si="127"/>
        <v>-19.875000020000002</v>
      </c>
      <c r="AB725">
        <f t="shared" ca="1" si="128"/>
        <v>19.875000020000002</v>
      </c>
      <c r="AC725" s="2">
        <v>19.875</v>
      </c>
      <c r="AD725" s="7">
        <f>VLOOKUP(P725,Weights!$A:$B,2,0)*AC725</f>
        <v>19.875</v>
      </c>
      <c r="AE725">
        <f t="shared" ca="1" si="129"/>
        <v>395.01562579500006</v>
      </c>
      <c r="AF725" t="str">
        <f t="shared" si="130"/>
        <v>San Francisco</v>
      </c>
      <c r="AG725" t="str">
        <f t="shared" ca="1" si="131"/>
        <v>Hawaii</v>
      </c>
    </row>
    <row r="726" spans="15:33" x14ac:dyDescent="0.25">
      <c r="O726" t="s">
        <v>3227</v>
      </c>
      <c r="P726" s="6">
        <v>41967</v>
      </c>
      <c r="Q726" t="s">
        <v>3073</v>
      </c>
      <c r="R726" t="s">
        <v>3121</v>
      </c>
      <c r="S726" t="s">
        <v>3721</v>
      </c>
      <c r="T726">
        <v>89</v>
      </c>
      <c r="U726">
        <v>68</v>
      </c>
      <c r="W726" t="s">
        <v>190</v>
      </c>
      <c r="X726">
        <v>1</v>
      </c>
      <c r="Y726">
        <f t="shared" si="125"/>
        <v>21</v>
      </c>
      <c r="Z726">
        <f t="shared" ca="1" si="126"/>
        <v>16.75</v>
      </c>
      <c r="AA726">
        <f t="shared" ca="1" si="127"/>
        <v>4.25</v>
      </c>
      <c r="AB726">
        <f t="shared" ca="1" si="128"/>
        <v>-4.25</v>
      </c>
      <c r="AC726" s="2">
        <v>4.25</v>
      </c>
      <c r="AD726" s="7">
        <f>VLOOKUP(P726,Weights!$A:$B,2,0)*AC726</f>
        <v>4.25</v>
      </c>
      <c r="AE726">
        <f t="shared" ca="1" si="129"/>
        <v>18.0625</v>
      </c>
      <c r="AF726" t="str">
        <f t="shared" si="130"/>
        <v>Illinois</v>
      </c>
      <c r="AG726" t="str">
        <f t="shared" ca="1" si="131"/>
        <v>Illinois</v>
      </c>
    </row>
    <row r="727" spans="15:33" x14ac:dyDescent="0.25">
      <c r="O727" t="s">
        <v>3406</v>
      </c>
      <c r="P727" s="6">
        <v>41967</v>
      </c>
      <c r="Q727" t="s">
        <v>3073</v>
      </c>
      <c r="R727" t="s">
        <v>3718</v>
      </c>
      <c r="S727" t="s">
        <v>3721</v>
      </c>
      <c r="T727">
        <v>105</v>
      </c>
      <c r="U727">
        <v>83</v>
      </c>
      <c r="W727" t="s">
        <v>190</v>
      </c>
      <c r="X727">
        <v>1</v>
      </c>
      <c r="Y727">
        <f t="shared" si="125"/>
        <v>22</v>
      </c>
      <c r="Z727">
        <f t="shared" ca="1" si="126"/>
        <v>27.625000500000002</v>
      </c>
      <c r="AA727">
        <f t="shared" ca="1" si="127"/>
        <v>-5.6250005000000023</v>
      </c>
      <c r="AB727">
        <f t="shared" ca="1" si="128"/>
        <v>5.6250005000000023</v>
      </c>
      <c r="AC727" s="2">
        <v>5.625</v>
      </c>
      <c r="AD727" s="7">
        <f>VLOOKUP(P727,Weights!$A:$B,2,0)*AC727</f>
        <v>5.625</v>
      </c>
      <c r="AE727">
        <f t="shared" ca="1" si="129"/>
        <v>31.640630625000277</v>
      </c>
      <c r="AF727" t="str">
        <f t="shared" si="130"/>
        <v>Incarnate Word</v>
      </c>
      <c r="AG727" t="str">
        <f t="shared" ca="1" si="131"/>
        <v>Incarnate Word</v>
      </c>
    </row>
    <row r="728" spans="15:33" x14ac:dyDescent="0.25">
      <c r="O728" t="s">
        <v>3152</v>
      </c>
      <c r="P728" s="6">
        <v>41967</v>
      </c>
      <c r="Q728" t="s">
        <v>3073</v>
      </c>
      <c r="R728" t="s">
        <v>3236</v>
      </c>
      <c r="S728" t="s">
        <v>3720</v>
      </c>
      <c r="T728">
        <v>88</v>
      </c>
      <c r="U728">
        <v>86</v>
      </c>
      <c r="W728" t="s">
        <v>53</v>
      </c>
      <c r="X728">
        <v>1</v>
      </c>
      <c r="Y728">
        <f t="shared" si="125"/>
        <v>-2</v>
      </c>
      <c r="Z728">
        <f t="shared" ca="1" si="126"/>
        <v>10.999999500000001</v>
      </c>
      <c r="AA728">
        <f t="shared" ca="1" si="127"/>
        <v>-12.999999500000001</v>
      </c>
      <c r="AB728">
        <f t="shared" ca="1" si="128"/>
        <v>12.999999500000001</v>
      </c>
      <c r="AC728" s="2">
        <v>13</v>
      </c>
      <c r="AD728" s="7">
        <f>VLOOKUP(P728,Weights!$A:$B,2,0)*AC728</f>
        <v>13</v>
      </c>
      <c r="AE728">
        <f t="shared" ca="1" si="129"/>
        <v>168.99998700000029</v>
      </c>
      <c r="AF728" t="str">
        <f t="shared" si="130"/>
        <v>Eastern Washington</v>
      </c>
      <c r="AG728" t="str">
        <f t="shared" ca="1" si="131"/>
        <v>Indiana</v>
      </c>
    </row>
    <row r="729" spans="15:33" x14ac:dyDescent="0.25">
      <c r="O729" t="s">
        <v>3190</v>
      </c>
      <c r="P729" s="6">
        <v>41967</v>
      </c>
      <c r="Q729" t="s">
        <v>3073</v>
      </c>
      <c r="R729" t="s">
        <v>3233</v>
      </c>
      <c r="S729" t="s">
        <v>3721</v>
      </c>
      <c r="T729">
        <v>61</v>
      </c>
      <c r="U729">
        <v>57</v>
      </c>
      <c r="W729" t="s">
        <v>52</v>
      </c>
      <c r="X729">
        <v>1</v>
      </c>
      <c r="Y729">
        <f t="shared" si="125"/>
        <v>4</v>
      </c>
      <c r="Z729">
        <f t="shared" ca="1" si="126"/>
        <v>15.375000480000001</v>
      </c>
      <c r="AA729">
        <f t="shared" ca="1" si="127"/>
        <v>-11.375000480000001</v>
      </c>
      <c r="AB729">
        <f t="shared" ca="1" si="128"/>
        <v>11.375000480000001</v>
      </c>
      <c r="AC729" s="2">
        <v>11.375</v>
      </c>
      <c r="AD729" s="7">
        <f>VLOOKUP(P729,Weights!$A:$B,2,0)*AC729</f>
        <v>11.375</v>
      </c>
      <c r="AE729">
        <f t="shared" ca="1" si="129"/>
        <v>129.39063592000025</v>
      </c>
      <c r="AF729" t="str">
        <f t="shared" si="130"/>
        <v>Indiana St</v>
      </c>
      <c r="AG729" t="str">
        <f t="shared" ca="1" si="131"/>
        <v>Indiana St</v>
      </c>
    </row>
    <row r="730" spans="15:33" x14ac:dyDescent="0.25">
      <c r="O730" t="s">
        <v>3127</v>
      </c>
      <c r="P730" s="6">
        <v>41967</v>
      </c>
      <c r="Q730" t="s">
        <v>3073</v>
      </c>
      <c r="R730" t="s">
        <v>3334</v>
      </c>
      <c r="S730" t="s">
        <v>3721</v>
      </c>
      <c r="T730">
        <v>72</v>
      </c>
      <c r="U730">
        <v>61</v>
      </c>
      <c r="W730" t="s">
        <v>91</v>
      </c>
      <c r="X730">
        <v>1</v>
      </c>
      <c r="Y730">
        <f t="shared" si="125"/>
        <v>11</v>
      </c>
      <c r="Z730">
        <f t="shared" ca="1" si="126"/>
        <v>12.624999499999998</v>
      </c>
      <c r="AA730">
        <f t="shared" ca="1" si="127"/>
        <v>-1.6249994999999977</v>
      </c>
      <c r="AB730">
        <f t="shared" ca="1" si="128"/>
        <v>1.6249994999999977</v>
      </c>
      <c r="AC730" s="2">
        <v>1.625</v>
      </c>
      <c r="AD730" s="7">
        <f>VLOOKUP(P730,Weights!$A:$B,2,0)*AC730</f>
        <v>1.625</v>
      </c>
      <c r="AE730">
        <f t="shared" ca="1" si="129"/>
        <v>2.6406233750002426</v>
      </c>
      <c r="AF730" t="str">
        <f t="shared" si="130"/>
        <v>Iowa</v>
      </c>
      <c r="AG730" t="str">
        <f t="shared" ca="1" si="131"/>
        <v>Iowa</v>
      </c>
    </row>
    <row r="731" spans="15:33" x14ac:dyDescent="0.25">
      <c r="O731" t="s">
        <v>3714</v>
      </c>
      <c r="P731" s="6">
        <v>41967</v>
      </c>
      <c r="Q731" t="s">
        <v>3074</v>
      </c>
      <c r="R731" t="s">
        <v>3155</v>
      </c>
      <c r="S731" t="s">
        <v>3721</v>
      </c>
      <c r="T731">
        <v>84</v>
      </c>
      <c r="U731">
        <v>74</v>
      </c>
      <c r="W731" t="s">
        <v>189</v>
      </c>
      <c r="X731">
        <v>1</v>
      </c>
      <c r="Y731">
        <f t="shared" si="125"/>
        <v>10</v>
      </c>
      <c r="Z731">
        <f t="shared" ca="1" si="126"/>
        <v>12.249999499999998</v>
      </c>
      <c r="AA731">
        <f t="shared" ca="1" si="127"/>
        <v>-2.2499994999999977</v>
      </c>
      <c r="AB731">
        <f t="shared" ca="1" si="128"/>
        <v>2.2499994999999977</v>
      </c>
      <c r="AC731" s="2">
        <v>2.25</v>
      </c>
      <c r="AD731" s="7">
        <f>VLOOKUP(P731,Weights!$A:$B,2,0)*AC731</f>
        <v>2.25</v>
      </c>
      <c r="AE731">
        <f t="shared" ca="1" si="129"/>
        <v>5.0624977500002393</v>
      </c>
      <c r="AF731" t="str">
        <f t="shared" si="130"/>
        <v>Iowa State</v>
      </c>
      <c r="AG731" t="str">
        <f t="shared" ca="1" si="131"/>
        <v>Iowa State</v>
      </c>
    </row>
    <row r="732" spans="15:33" x14ac:dyDescent="0.25">
      <c r="O732" t="s">
        <v>3217</v>
      </c>
      <c r="P732" s="6">
        <v>41967</v>
      </c>
      <c r="Q732" t="s">
        <v>3073</v>
      </c>
      <c r="R732" t="s">
        <v>3216</v>
      </c>
      <c r="S732" t="s">
        <v>3721</v>
      </c>
      <c r="T732">
        <v>89</v>
      </c>
      <c r="U732">
        <v>71</v>
      </c>
      <c r="W732" t="s">
        <v>52</v>
      </c>
      <c r="X732">
        <v>1</v>
      </c>
      <c r="Y732">
        <f t="shared" si="125"/>
        <v>18</v>
      </c>
      <c r="Z732">
        <f t="shared" ca="1" si="126"/>
        <v>18.625000500000002</v>
      </c>
      <c r="AA732">
        <f t="shared" ca="1" si="127"/>
        <v>-0.62500050000000229</v>
      </c>
      <c r="AB732">
        <f t="shared" ca="1" si="128"/>
        <v>0.62500050000000229</v>
      </c>
      <c r="AC732" s="2">
        <v>0.625</v>
      </c>
      <c r="AD732" s="7">
        <f>VLOOKUP(P732,Weights!$A:$B,2,0)*AC732</f>
        <v>0.625</v>
      </c>
      <c r="AE732">
        <f t="shared" ca="1" si="129"/>
        <v>0.39062562500025289</v>
      </c>
      <c r="AF732" t="str">
        <f t="shared" si="130"/>
        <v>IPFW</v>
      </c>
      <c r="AG732" t="str">
        <f t="shared" ca="1" si="131"/>
        <v>IPFW</v>
      </c>
    </row>
    <row r="733" spans="15:33" x14ac:dyDescent="0.25">
      <c r="O733" t="s">
        <v>3187</v>
      </c>
      <c r="P733" s="6">
        <v>41967</v>
      </c>
      <c r="Q733" t="s">
        <v>3073</v>
      </c>
      <c r="R733" t="s">
        <v>3076</v>
      </c>
      <c r="S733" t="s">
        <v>3721</v>
      </c>
      <c r="T733">
        <v>77</v>
      </c>
      <c r="U733">
        <v>71</v>
      </c>
      <c r="W733" t="s">
        <v>52</v>
      </c>
      <c r="X733">
        <v>1</v>
      </c>
      <c r="Y733">
        <f t="shared" si="125"/>
        <v>6</v>
      </c>
      <c r="Z733">
        <f t="shared" ca="1" si="126"/>
        <v>1.1250000200000001</v>
      </c>
      <c r="AA733">
        <f t="shared" ca="1" si="127"/>
        <v>4.8749999800000001</v>
      </c>
      <c r="AB733">
        <f t="shared" ca="1" si="128"/>
        <v>-4.8749999800000001</v>
      </c>
      <c r="AC733" s="2">
        <v>4.875</v>
      </c>
      <c r="AD733" s="7">
        <f>VLOOKUP(P733,Weights!$A:$B,2,0)*AC733</f>
        <v>4.875</v>
      </c>
      <c r="AE733">
        <f t="shared" ca="1" si="129"/>
        <v>23.765624805000002</v>
      </c>
      <c r="AF733" t="str">
        <f t="shared" si="130"/>
        <v>James Madison</v>
      </c>
      <c r="AG733" t="str">
        <f t="shared" ca="1" si="131"/>
        <v>James Madison</v>
      </c>
    </row>
    <row r="734" spans="15:33" x14ac:dyDescent="0.25">
      <c r="O734" t="s">
        <v>3709</v>
      </c>
      <c r="P734" s="6">
        <v>41967</v>
      </c>
      <c r="Q734" t="s">
        <v>3073</v>
      </c>
      <c r="R734" t="s">
        <v>3383</v>
      </c>
      <c r="S734" t="s">
        <v>3721</v>
      </c>
      <c r="T734">
        <v>87</v>
      </c>
      <c r="U734">
        <v>60</v>
      </c>
      <c r="W734" t="s">
        <v>51</v>
      </c>
      <c r="X734">
        <v>1</v>
      </c>
      <c r="Y734">
        <f t="shared" si="125"/>
        <v>27</v>
      </c>
      <c r="Z734">
        <f t="shared" ca="1" si="126"/>
        <v>25.374999499999998</v>
      </c>
      <c r="AA734">
        <f t="shared" ca="1" si="127"/>
        <v>1.6250005000000023</v>
      </c>
      <c r="AB734">
        <f t="shared" ca="1" si="128"/>
        <v>-1.6250005000000023</v>
      </c>
      <c r="AC734" s="2">
        <v>1.625</v>
      </c>
      <c r="AD734" s="7">
        <f>VLOOKUP(P734,Weights!$A:$B,2,0)*AC734</f>
        <v>1.625</v>
      </c>
      <c r="AE734">
        <f t="shared" ca="1" si="129"/>
        <v>2.6406266250002575</v>
      </c>
      <c r="AF734" t="str">
        <f t="shared" si="130"/>
        <v>Kansas</v>
      </c>
      <c r="AG734" t="str">
        <f t="shared" ca="1" si="131"/>
        <v>Kansas</v>
      </c>
    </row>
    <row r="735" spans="15:33" x14ac:dyDescent="0.25">
      <c r="O735" t="s">
        <v>3245</v>
      </c>
      <c r="P735" s="6">
        <v>41967</v>
      </c>
      <c r="Q735" t="s">
        <v>3074</v>
      </c>
      <c r="R735" t="s">
        <v>3206</v>
      </c>
      <c r="S735" t="s">
        <v>3721</v>
      </c>
      <c r="T735">
        <v>88</v>
      </c>
      <c r="U735">
        <v>79</v>
      </c>
      <c r="W735" t="s">
        <v>52</v>
      </c>
      <c r="X735">
        <v>1</v>
      </c>
      <c r="Y735">
        <f t="shared" si="125"/>
        <v>9</v>
      </c>
      <c r="Z735">
        <f t="shared" ca="1" si="126"/>
        <v>-5.1249995000000013</v>
      </c>
      <c r="AA735">
        <f t="shared" ca="1" si="127"/>
        <v>14.124999500000001</v>
      </c>
      <c r="AB735">
        <f t="shared" ca="1" si="128"/>
        <v>-14.124999500000001</v>
      </c>
      <c r="AC735" s="2">
        <v>14.125</v>
      </c>
      <c r="AD735" s="7">
        <f>VLOOKUP(P735,Weights!$A:$B,2,0)*AC735</f>
        <v>14.125</v>
      </c>
      <c r="AE735">
        <f t="shared" ca="1" si="129"/>
        <v>199.51561087500028</v>
      </c>
      <c r="AF735" t="str">
        <f t="shared" si="130"/>
        <v>Kansas St</v>
      </c>
      <c r="AG735" t="str">
        <f t="shared" ca="1" si="131"/>
        <v>Purdue</v>
      </c>
    </row>
    <row r="736" spans="15:33" x14ac:dyDescent="0.25">
      <c r="O736" t="s">
        <v>3711</v>
      </c>
      <c r="P736" s="6">
        <v>41967</v>
      </c>
      <c r="Q736" t="s">
        <v>3073</v>
      </c>
      <c r="R736" t="s">
        <v>3321</v>
      </c>
      <c r="S736" t="s">
        <v>3721</v>
      </c>
      <c r="T736">
        <v>87</v>
      </c>
      <c r="U736">
        <v>26</v>
      </c>
      <c r="W736" t="s">
        <v>190</v>
      </c>
      <c r="X736">
        <v>1</v>
      </c>
      <c r="Y736">
        <f t="shared" si="125"/>
        <v>61</v>
      </c>
      <c r="Z736">
        <f t="shared" ca="1" si="126"/>
        <v>30.875</v>
      </c>
      <c r="AA736">
        <f t="shared" ca="1" si="127"/>
        <v>30.125</v>
      </c>
      <c r="AB736">
        <f t="shared" ca="1" si="128"/>
        <v>-30.125</v>
      </c>
      <c r="AC736" s="2">
        <v>30.125</v>
      </c>
      <c r="AD736" s="7">
        <f>VLOOKUP(P736,Weights!$A:$B,2,0)*AC736</f>
        <v>30.125</v>
      </c>
      <c r="AE736">
        <f t="shared" ca="1" si="129"/>
        <v>907.515625</v>
      </c>
      <c r="AF736" t="str">
        <f t="shared" si="130"/>
        <v>Louisville</v>
      </c>
      <c r="AG736" t="str">
        <f t="shared" ca="1" si="131"/>
        <v>Louisville</v>
      </c>
    </row>
    <row r="737" spans="15:33" x14ac:dyDescent="0.25">
      <c r="O737" t="s">
        <v>3254</v>
      </c>
      <c r="P737" s="6">
        <v>41967</v>
      </c>
      <c r="Q737" t="s">
        <v>3073</v>
      </c>
      <c r="R737" t="s">
        <v>3090</v>
      </c>
      <c r="S737" t="s">
        <v>3721</v>
      </c>
      <c r="T737">
        <v>62</v>
      </c>
      <c r="U737">
        <v>57</v>
      </c>
      <c r="W737" t="s">
        <v>9</v>
      </c>
      <c r="X737">
        <v>1</v>
      </c>
      <c r="Y737">
        <f t="shared" si="125"/>
        <v>5</v>
      </c>
      <c r="Z737">
        <f t="shared" ca="1" si="126"/>
        <v>11.000000020000002</v>
      </c>
      <c r="AA737">
        <f t="shared" ca="1" si="127"/>
        <v>-6.0000000200000017</v>
      </c>
      <c r="AB737">
        <f t="shared" ca="1" si="128"/>
        <v>6.0000000200000017</v>
      </c>
      <c r="AC737" s="2">
        <v>6</v>
      </c>
      <c r="AD737" s="7">
        <f>VLOOKUP(P737,Weights!$A:$B,2,0)*AC737</f>
        <v>6</v>
      </c>
      <c r="AE737">
        <f t="shared" ca="1" si="129"/>
        <v>36.00000024000002</v>
      </c>
      <c r="AF737" t="str">
        <f t="shared" si="130"/>
        <v>Marquette</v>
      </c>
      <c r="AG737" t="str">
        <f t="shared" ca="1" si="131"/>
        <v>Marquette</v>
      </c>
    </row>
    <row r="738" spans="15:33" x14ac:dyDescent="0.25">
      <c r="O738" t="s">
        <v>3177</v>
      </c>
      <c r="P738" s="6">
        <v>41967</v>
      </c>
      <c r="Q738" t="s">
        <v>3074</v>
      </c>
      <c r="R738" t="s">
        <v>3372</v>
      </c>
      <c r="S738" t="s">
        <v>3721</v>
      </c>
      <c r="T738">
        <v>78</v>
      </c>
      <c r="U738">
        <v>73</v>
      </c>
      <c r="W738" t="s">
        <v>190</v>
      </c>
      <c r="X738">
        <v>1</v>
      </c>
      <c r="Y738">
        <f t="shared" si="125"/>
        <v>5</v>
      </c>
      <c r="Z738">
        <f t="shared" ca="1" si="126"/>
        <v>4.9999995000000004</v>
      </c>
      <c r="AA738">
        <f t="shared" ca="1" si="127"/>
        <v>4.9999999962579977E-7</v>
      </c>
      <c r="AB738">
        <f t="shared" ca="1" si="128"/>
        <v>-4.9999999962579977E-7</v>
      </c>
      <c r="AC738" s="2">
        <v>0</v>
      </c>
      <c r="AD738" s="7">
        <f>VLOOKUP(P738,Weights!$A:$B,2,0)*AC738</f>
        <v>0</v>
      </c>
      <c r="AE738">
        <f t="shared" ca="1" si="129"/>
        <v>2.4999999962579977E-13</v>
      </c>
      <c r="AF738" t="str">
        <f t="shared" si="130"/>
        <v>Maryland</v>
      </c>
      <c r="AG738" t="str">
        <f t="shared" ca="1" si="131"/>
        <v>Maryland</v>
      </c>
    </row>
    <row r="739" spans="15:33" x14ac:dyDescent="0.25">
      <c r="O739" t="s">
        <v>3137</v>
      </c>
      <c r="P739" s="6">
        <v>41967</v>
      </c>
      <c r="Q739" t="s">
        <v>3073</v>
      </c>
      <c r="R739" t="s">
        <v>3413</v>
      </c>
      <c r="S739" t="s">
        <v>3721</v>
      </c>
      <c r="T739">
        <v>77</v>
      </c>
      <c r="U739">
        <v>49</v>
      </c>
      <c r="W739" t="s">
        <v>7</v>
      </c>
      <c r="X739">
        <v>1</v>
      </c>
      <c r="Y739">
        <f t="shared" si="125"/>
        <v>28</v>
      </c>
      <c r="Z739">
        <f t="shared" ca="1" si="126"/>
        <v>17.5</v>
      </c>
      <c r="AA739">
        <f t="shared" ca="1" si="127"/>
        <v>10.5</v>
      </c>
      <c r="AB739">
        <f t="shared" ca="1" si="128"/>
        <v>-10.5</v>
      </c>
      <c r="AC739" s="2">
        <v>10.5</v>
      </c>
      <c r="AD739" s="7">
        <f>VLOOKUP(P739,Weights!$A:$B,2,0)*AC739</f>
        <v>10.5</v>
      </c>
      <c r="AE739">
        <f t="shared" ca="1" si="129"/>
        <v>110.25</v>
      </c>
      <c r="AF739" t="str">
        <f t="shared" si="130"/>
        <v>Memphis</v>
      </c>
      <c r="AG739" t="str">
        <f t="shared" ca="1" si="131"/>
        <v>Memphis</v>
      </c>
    </row>
    <row r="740" spans="15:33" x14ac:dyDescent="0.25">
      <c r="O740" t="s">
        <v>3153</v>
      </c>
      <c r="P740" s="6">
        <v>41967</v>
      </c>
      <c r="Q740" t="s">
        <v>3074</v>
      </c>
      <c r="R740" t="s">
        <v>3295</v>
      </c>
      <c r="S740" t="s">
        <v>3721</v>
      </c>
      <c r="T740">
        <v>70</v>
      </c>
      <c r="U740">
        <v>63</v>
      </c>
      <c r="W740" t="s">
        <v>190</v>
      </c>
      <c r="X740">
        <v>1</v>
      </c>
      <c r="Y740">
        <f t="shared" si="125"/>
        <v>7</v>
      </c>
      <c r="Z740">
        <f t="shared" ca="1" si="126"/>
        <v>-2.7499995000000004</v>
      </c>
      <c r="AA740">
        <f t="shared" ca="1" si="127"/>
        <v>9.7499995000000013</v>
      </c>
      <c r="AB740">
        <f t="shared" ca="1" si="128"/>
        <v>-9.7499995000000013</v>
      </c>
      <c r="AC740" s="2">
        <v>9.75</v>
      </c>
      <c r="AD740" s="7">
        <f>VLOOKUP(P740,Weights!$A:$B,2,0)*AC740</f>
        <v>9.75</v>
      </c>
      <c r="AE740">
        <f t="shared" ca="1" si="129"/>
        <v>95.06249025000028</v>
      </c>
      <c r="AF740" t="str">
        <f t="shared" si="130"/>
        <v>Michigan</v>
      </c>
      <c r="AG740" t="str">
        <f t="shared" ca="1" si="131"/>
        <v>Oregon</v>
      </c>
    </row>
    <row r="741" spans="15:33" x14ac:dyDescent="0.25">
      <c r="O741" t="s">
        <v>3323</v>
      </c>
      <c r="P741" s="6">
        <v>41967</v>
      </c>
      <c r="Q741" t="s">
        <v>3073</v>
      </c>
      <c r="R741" t="s">
        <v>3330</v>
      </c>
      <c r="S741" t="s">
        <v>3721</v>
      </c>
      <c r="T741">
        <v>79</v>
      </c>
      <c r="U741">
        <v>52</v>
      </c>
      <c r="W741" t="s">
        <v>52</v>
      </c>
      <c r="X741">
        <v>1</v>
      </c>
      <c r="Y741">
        <f t="shared" si="125"/>
        <v>27</v>
      </c>
      <c r="Z741">
        <f t="shared" ca="1" si="126"/>
        <v>21.249999499999998</v>
      </c>
      <c r="AA741">
        <f t="shared" ca="1" si="127"/>
        <v>5.7500005000000023</v>
      </c>
      <c r="AB741">
        <f t="shared" ca="1" si="128"/>
        <v>-5.7500005000000023</v>
      </c>
      <c r="AC741" s="2">
        <v>5.75</v>
      </c>
      <c r="AD741" s="7">
        <f>VLOOKUP(P741,Weights!$A:$B,2,0)*AC741</f>
        <v>5.75</v>
      </c>
      <c r="AE741">
        <f t="shared" ca="1" si="129"/>
        <v>33.062505750000277</v>
      </c>
      <c r="AF741" t="str">
        <f t="shared" si="130"/>
        <v>Michigan St</v>
      </c>
      <c r="AG741" t="str">
        <f t="shared" ca="1" si="131"/>
        <v>Michigan St</v>
      </c>
    </row>
    <row r="742" spans="15:33" x14ac:dyDescent="0.25">
      <c r="O742" t="s">
        <v>3281</v>
      </c>
      <c r="P742" s="6">
        <v>41967</v>
      </c>
      <c r="Q742" t="s">
        <v>3074</v>
      </c>
      <c r="R742" t="s">
        <v>3358</v>
      </c>
      <c r="S742" t="s">
        <v>3721</v>
      </c>
      <c r="T742">
        <v>56</v>
      </c>
      <c r="U742">
        <v>52</v>
      </c>
      <c r="W742" t="s">
        <v>10</v>
      </c>
      <c r="X742">
        <v>1</v>
      </c>
      <c r="Y742">
        <f t="shared" si="125"/>
        <v>4</v>
      </c>
      <c r="Z742">
        <f t="shared" ca="1" si="126"/>
        <v>-9.125</v>
      </c>
      <c r="AA742">
        <f t="shared" ca="1" si="127"/>
        <v>13.125</v>
      </c>
      <c r="AB742">
        <f t="shared" ca="1" si="128"/>
        <v>-13.125</v>
      </c>
      <c r="AC742" s="2">
        <v>13.125</v>
      </c>
      <c r="AD742" s="7">
        <f>VLOOKUP(P742,Weights!$A:$B,2,0)*AC742</f>
        <v>13.125</v>
      </c>
      <c r="AE742">
        <f t="shared" ca="1" si="129"/>
        <v>172.265625</v>
      </c>
      <c r="AF742" t="str">
        <f t="shared" si="130"/>
        <v>Milwaukee</v>
      </c>
      <c r="AG742" t="str">
        <f t="shared" ca="1" si="131"/>
        <v>UL Lafayette</v>
      </c>
    </row>
    <row r="743" spans="15:33" x14ac:dyDescent="0.25">
      <c r="O743" t="s">
        <v>3202</v>
      </c>
      <c r="P743" s="6">
        <v>41967</v>
      </c>
      <c r="Q743" t="s">
        <v>3073</v>
      </c>
      <c r="R743" t="s">
        <v>3718</v>
      </c>
      <c r="S743" t="s">
        <v>3721</v>
      </c>
      <c r="T743">
        <v>59</v>
      </c>
      <c r="U743">
        <v>46</v>
      </c>
      <c r="W743" t="s">
        <v>190</v>
      </c>
      <c r="X743">
        <v>1</v>
      </c>
      <c r="Y743">
        <f t="shared" si="125"/>
        <v>13</v>
      </c>
      <c r="Z743">
        <f t="shared" ca="1" si="126"/>
        <v>34.375000499999999</v>
      </c>
      <c r="AA743">
        <f t="shared" ca="1" si="127"/>
        <v>-21.375000499999999</v>
      </c>
      <c r="AB743">
        <f t="shared" ca="1" si="128"/>
        <v>21.375000499999999</v>
      </c>
      <c r="AC743" s="2">
        <v>21.375</v>
      </c>
      <c r="AD743" s="7">
        <f>VLOOKUP(P743,Weights!$A:$B,2,0)*AC743</f>
        <v>21.375</v>
      </c>
      <c r="AE743">
        <f t="shared" ca="1" si="129"/>
        <v>456.89064637500019</v>
      </c>
      <c r="AF743" t="str">
        <f t="shared" si="130"/>
        <v>Mississippi St</v>
      </c>
      <c r="AG743" t="str">
        <f t="shared" ca="1" si="131"/>
        <v>Mississippi St</v>
      </c>
    </row>
    <row r="744" spans="15:33" x14ac:dyDescent="0.25">
      <c r="O744" t="s">
        <v>3241</v>
      </c>
      <c r="P744" s="6">
        <v>41967</v>
      </c>
      <c r="Q744" t="s">
        <v>3073</v>
      </c>
      <c r="R744" t="s">
        <v>3213</v>
      </c>
      <c r="S744" t="s">
        <v>3721</v>
      </c>
      <c r="T744">
        <v>88</v>
      </c>
      <c r="U744">
        <v>68</v>
      </c>
      <c r="W744" t="s">
        <v>10</v>
      </c>
      <c r="X744">
        <v>1</v>
      </c>
      <c r="Y744">
        <f t="shared" si="125"/>
        <v>20</v>
      </c>
      <c r="Z744">
        <f t="shared" ca="1" si="126"/>
        <v>25.125000499999999</v>
      </c>
      <c r="AA744">
        <f t="shared" ca="1" si="127"/>
        <v>-5.1250004999999987</v>
      </c>
      <c r="AB744">
        <f t="shared" ca="1" si="128"/>
        <v>5.1250004999999987</v>
      </c>
      <c r="AC744" s="2">
        <v>5.125</v>
      </c>
      <c r="AD744" s="7">
        <f>VLOOKUP(P744,Weights!$A:$B,2,0)*AC744</f>
        <v>5.125</v>
      </c>
      <c r="AE744">
        <f t="shared" ca="1" si="129"/>
        <v>26.265630125000236</v>
      </c>
      <c r="AF744" t="str">
        <f t="shared" si="130"/>
        <v>New Mexico St</v>
      </c>
      <c r="AG744" t="str">
        <f t="shared" ca="1" si="131"/>
        <v>New Mexico St</v>
      </c>
    </row>
    <row r="745" spans="15:33" x14ac:dyDescent="0.25">
      <c r="O745" t="s">
        <v>3243</v>
      </c>
      <c r="P745" s="6">
        <v>41967</v>
      </c>
      <c r="Q745" t="s">
        <v>3073</v>
      </c>
      <c r="R745" t="s">
        <v>3718</v>
      </c>
      <c r="S745" t="s">
        <v>3721</v>
      </c>
      <c r="T745">
        <v>93</v>
      </c>
      <c r="U745">
        <v>58</v>
      </c>
      <c r="W745" t="s">
        <v>9</v>
      </c>
      <c r="X745">
        <v>1</v>
      </c>
      <c r="Y745">
        <f t="shared" si="125"/>
        <v>35</v>
      </c>
      <c r="Z745">
        <f t="shared" ca="1" si="126"/>
        <v>27.500000500000002</v>
      </c>
      <c r="AA745">
        <f t="shared" ca="1" si="127"/>
        <v>7.4999994999999977</v>
      </c>
      <c r="AB745">
        <f t="shared" ca="1" si="128"/>
        <v>-7.4999994999999977</v>
      </c>
      <c r="AC745" s="2">
        <v>7.5</v>
      </c>
      <c r="AD745" s="7">
        <f>VLOOKUP(P745,Weights!$A:$B,2,0)*AC745</f>
        <v>7.5</v>
      </c>
      <c r="AE745">
        <f t="shared" ca="1" si="129"/>
        <v>56.249992500000218</v>
      </c>
      <c r="AF745" t="str">
        <f t="shared" si="130"/>
        <v>Northern Colorado</v>
      </c>
      <c r="AG745" t="str">
        <f t="shared" ca="1" si="131"/>
        <v>Northern Colorado</v>
      </c>
    </row>
    <row r="746" spans="15:33" x14ac:dyDescent="0.25">
      <c r="O746" t="s">
        <v>3369</v>
      </c>
      <c r="P746" s="6">
        <v>41967</v>
      </c>
      <c r="Q746" t="s">
        <v>3073</v>
      </c>
      <c r="R746" t="s">
        <v>3370</v>
      </c>
      <c r="S746" t="s">
        <v>3720</v>
      </c>
      <c r="T746">
        <v>88</v>
      </c>
      <c r="U746">
        <v>79</v>
      </c>
      <c r="V746" t="s">
        <v>3723</v>
      </c>
      <c r="W746" t="s">
        <v>77</v>
      </c>
      <c r="X746">
        <v>1</v>
      </c>
      <c r="Y746">
        <f t="shared" si="125"/>
        <v>-9</v>
      </c>
      <c r="Z746">
        <f t="shared" ca="1" si="126"/>
        <v>7.7499999800000001</v>
      </c>
      <c r="AA746">
        <f t="shared" ca="1" si="127"/>
        <v>-16.749999979999998</v>
      </c>
      <c r="AB746">
        <f t="shared" ca="1" si="128"/>
        <v>16.749999979999998</v>
      </c>
      <c r="AC746" s="2">
        <v>16.75</v>
      </c>
      <c r="AD746" s="7">
        <f>VLOOKUP(P746,Weights!$A:$B,2,0)*AC746</f>
        <v>16.75</v>
      </c>
      <c r="AE746">
        <f t="shared" ca="1" si="129"/>
        <v>280.56249932999992</v>
      </c>
      <c r="AF746" t="str">
        <f t="shared" si="130"/>
        <v>Western Carolina</v>
      </c>
      <c r="AG746" t="str">
        <f t="shared" ca="1" si="131"/>
        <v>Oakland</v>
      </c>
    </row>
    <row r="747" spans="15:33" x14ac:dyDescent="0.25">
      <c r="O747" t="s">
        <v>3246</v>
      </c>
      <c r="P747" s="6">
        <v>41967</v>
      </c>
      <c r="Q747" t="s">
        <v>3074</v>
      </c>
      <c r="R747" t="s">
        <v>3258</v>
      </c>
      <c r="S747" t="s">
        <v>3721</v>
      </c>
      <c r="T747">
        <v>66</v>
      </c>
      <c r="U747">
        <v>53</v>
      </c>
      <c r="W747" t="s">
        <v>191</v>
      </c>
      <c r="X747">
        <v>1</v>
      </c>
      <c r="Y747">
        <f t="shared" si="125"/>
        <v>13</v>
      </c>
      <c r="Z747">
        <f t="shared" ca="1" si="126"/>
        <v>12.749999500000001</v>
      </c>
      <c r="AA747">
        <f t="shared" ca="1" si="127"/>
        <v>0.25000049999999874</v>
      </c>
      <c r="AB747">
        <f t="shared" ca="1" si="128"/>
        <v>-0.25000049999999874</v>
      </c>
      <c r="AC747" s="2">
        <v>0.25</v>
      </c>
      <c r="AD747" s="7">
        <f>VLOOKUP(P747,Weights!$A:$B,2,0)*AC747</f>
        <v>0.25</v>
      </c>
      <c r="AE747">
        <f t="shared" ca="1" si="129"/>
        <v>6.2500250000249363E-2</v>
      </c>
      <c r="AF747" t="str">
        <f t="shared" si="130"/>
        <v>Oklahoma St</v>
      </c>
      <c r="AG747" t="str">
        <f t="shared" ca="1" si="131"/>
        <v>Oklahoma St</v>
      </c>
    </row>
    <row r="748" spans="15:33" x14ac:dyDescent="0.25">
      <c r="O748" t="s">
        <v>3192</v>
      </c>
      <c r="P748" s="6">
        <v>41967</v>
      </c>
      <c r="Q748" t="s">
        <v>3074</v>
      </c>
      <c r="R748" t="s">
        <v>3718</v>
      </c>
      <c r="S748" t="s">
        <v>3721</v>
      </c>
      <c r="T748">
        <v>81</v>
      </c>
      <c r="U748">
        <v>68</v>
      </c>
      <c r="W748" t="s">
        <v>52</v>
      </c>
      <c r="X748">
        <v>1</v>
      </c>
      <c r="Y748">
        <f t="shared" si="125"/>
        <v>13</v>
      </c>
      <c r="Z748">
        <f t="shared" ca="1" si="126"/>
        <v>35.000000499999999</v>
      </c>
      <c r="AA748">
        <f t="shared" ca="1" si="127"/>
        <v>-22.000000499999999</v>
      </c>
      <c r="AB748">
        <f t="shared" ca="1" si="128"/>
        <v>22.000000499999999</v>
      </c>
      <c r="AC748" s="2">
        <v>22</v>
      </c>
      <c r="AD748" s="7">
        <f>VLOOKUP(P748,Weights!$A:$B,2,0)*AC748</f>
        <v>22</v>
      </c>
      <c r="AE748">
        <f t="shared" ca="1" si="129"/>
        <v>484.00002200000017</v>
      </c>
      <c r="AF748" t="str">
        <f t="shared" si="130"/>
        <v>Pittsburgh</v>
      </c>
      <c r="AG748" t="str">
        <f t="shared" ca="1" si="131"/>
        <v>Pittsburgh</v>
      </c>
    </row>
    <row r="749" spans="15:33" x14ac:dyDescent="0.25">
      <c r="O749" t="s">
        <v>3264</v>
      </c>
      <c r="P749" s="6">
        <v>41967</v>
      </c>
      <c r="Q749" t="s">
        <v>3073</v>
      </c>
      <c r="R749" t="s">
        <v>3374</v>
      </c>
      <c r="S749" t="s">
        <v>3721</v>
      </c>
      <c r="T749">
        <v>90</v>
      </c>
      <c r="U749">
        <v>87</v>
      </c>
      <c r="V749" t="s">
        <v>3722</v>
      </c>
      <c r="W749" t="s">
        <v>189</v>
      </c>
      <c r="X749">
        <v>1</v>
      </c>
      <c r="Y749">
        <f t="shared" si="125"/>
        <v>3</v>
      </c>
      <c r="Z749">
        <f t="shared" ca="1" si="126"/>
        <v>3</v>
      </c>
      <c r="AA749">
        <f t="shared" ca="1" si="127"/>
        <v>0</v>
      </c>
      <c r="AB749">
        <f t="shared" ca="1" si="128"/>
        <v>0</v>
      </c>
      <c r="AC749" s="2">
        <v>0</v>
      </c>
      <c r="AD749" s="7">
        <f>VLOOKUP(P749,Weights!$A:$B,2,0)*AC749</f>
        <v>0</v>
      </c>
      <c r="AE749">
        <f t="shared" ca="1" si="129"/>
        <v>0</v>
      </c>
      <c r="AF749" t="str">
        <f t="shared" si="130"/>
        <v>Portland St</v>
      </c>
      <c r="AG749" t="str">
        <f t="shared" ca="1" si="131"/>
        <v>Portland St</v>
      </c>
    </row>
    <row r="750" spans="15:33" x14ac:dyDescent="0.25">
      <c r="O750" t="s">
        <v>3389</v>
      </c>
      <c r="P750" s="6">
        <v>41967</v>
      </c>
      <c r="Q750" t="s">
        <v>3073</v>
      </c>
      <c r="R750" t="s">
        <v>3110</v>
      </c>
      <c r="S750" t="s">
        <v>3721</v>
      </c>
      <c r="T750">
        <v>77</v>
      </c>
      <c r="U750">
        <v>70</v>
      </c>
      <c r="W750" t="s">
        <v>52</v>
      </c>
      <c r="X750">
        <v>1</v>
      </c>
      <c r="Y750">
        <f t="shared" si="125"/>
        <v>7</v>
      </c>
      <c r="Z750">
        <f t="shared" ca="1" si="126"/>
        <v>7.0000000199999999</v>
      </c>
      <c r="AA750">
        <f t="shared" ca="1" si="127"/>
        <v>-1.9999999878450581E-8</v>
      </c>
      <c r="AB750">
        <f t="shared" ca="1" si="128"/>
        <v>1.9999999878450581E-8</v>
      </c>
      <c r="AC750" s="2">
        <v>0</v>
      </c>
      <c r="AD750" s="7">
        <f>VLOOKUP(P750,Weights!$A:$B,2,0)*AC750</f>
        <v>0</v>
      </c>
      <c r="AE750">
        <f t="shared" ca="1" si="129"/>
        <v>3.9999999513802324E-16</v>
      </c>
      <c r="AF750" t="str">
        <f t="shared" si="130"/>
        <v>San Diego</v>
      </c>
      <c r="AG750" t="str">
        <f t="shared" ca="1" si="131"/>
        <v>San Diego</v>
      </c>
    </row>
    <row r="751" spans="15:33" x14ac:dyDescent="0.25">
      <c r="O751" t="s">
        <v>3343</v>
      </c>
      <c r="P751" s="6">
        <v>41967</v>
      </c>
      <c r="Q751" t="s">
        <v>3074</v>
      </c>
      <c r="R751" t="s">
        <v>3184</v>
      </c>
      <c r="S751" t="s">
        <v>3721</v>
      </c>
      <c r="T751">
        <v>92</v>
      </c>
      <c r="U751">
        <v>87</v>
      </c>
      <c r="V751" t="s">
        <v>3723</v>
      </c>
      <c r="W751" t="s">
        <v>190</v>
      </c>
      <c r="X751">
        <v>1</v>
      </c>
      <c r="Y751">
        <f t="shared" si="125"/>
        <v>5</v>
      </c>
      <c r="Z751">
        <f t="shared" ca="1" si="126"/>
        <v>-1.75</v>
      </c>
      <c r="AA751">
        <f t="shared" ca="1" si="127"/>
        <v>6.75</v>
      </c>
      <c r="AB751">
        <f t="shared" ca="1" si="128"/>
        <v>-6.75</v>
      </c>
      <c r="AC751" s="2">
        <v>6.75</v>
      </c>
      <c r="AD751" s="7">
        <f>VLOOKUP(P751,Weights!$A:$B,2,0)*AC751</f>
        <v>6.75</v>
      </c>
      <c r="AE751">
        <f t="shared" ca="1" si="129"/>
        <v>45.5625</v>
      </c>
      <c r="AF751" t="str">
        <f t="shared" si="130"/>
        <v>San Diego St</v>
      </c>
      <c r="AG751" t="str">
        <f t="shared" ca="1" si="131"/>
        <v>BYU</v>
      </c>
    </row>
    <row r="752" spans="15:33" x14ac:dyDescent="0.25">
      <c r="O752" t="s">
        <v>3105</v>
      </c>
      <c r="P752" s="6">
        <v>41967</v>
      </c>
      <c r="Q752" t="s">
        <v>3074</v>
      </c>
      <c r="R752" t="s">
        <v>3193</v>
      </c>
      <c r="S752" t="s">
        <v>3721</v>
      </c>
      <c r="T752">
        <v>84</v>
      </c>
      <c r="U752">
        <v>80</v>
      </c>
      <c r="W752" t="s">
        <v>190</v>
      </c>
      <c r="X752">
        <v>1</v>
      </c>
      <c r="Y752">
        <f t="shared" si="125"/>
        <v>4</v>
      </c>
      <c r="Z752">
        <f t="shared" ca="1" si="126"/>
        <v>3.7499999999999991</v>
      </c>
      <c r="AA752">
        <f t="shared" ca="1" si="127"/>
        <v>0.25000000000000089</v>
      </c>
      <c r="AB752">
        <f t="shared" ca="1" si="128"/>
        <v>-0.25000000000000089</v>
      </c>
      <c r="AC752" s="2">
        <v>0.25</v>
      </c>
      <c r="AD752" s="7">
        <f>VLOOKUP(P752,Weights!$A:$B,2,0)*AC752</f>
        <v>0.25</v>
      </c>
      <c r="AE752">
        <f t="shared" ca="1" si="129"/>
        <v>6.2500000000000444E-2</v>
      </c>
      <c r="AF752" t="str">
        <f t="shared" si="130"/>
        <v>Seton Hall</v>
      </c>
      <c r="AG752" t="str">
        <f t="shared" ca="1" si="131"/>
        <v>Seton Hall</v>
      </c>
    </row>
    <row r="753" spans="15:33" x14ac:dyDescent="0.25">
      <c r="O753" t="s">
        <v>3273</v>
      </c>
      <c r="P753" s="6">
        <v>41967</v>
      </c>
      <c r="Q753" t="s">
        <v>3073</v>
      </c>
      <c r="R753" t="s">
        <v>3718</v>
      </c>
      <c r="S753" t="s">
        <v>3721</v>
      </c>
      <c r="T753">
        <v>87</v>
      </c>
      <c r="U753">
        <v>42</v>
      </c>
      <c r="W753" t="s">
        <v>9</v>
      </c>
      <c r="X753">
        <v>1</v>
      </c>
      <c r="Y753">
        <f t="shared" si="125"/>
        <v>45</v>
      </c>
      <c r="Z753">
        <f t="shared" ca="1" si="126"/>
        <v>36.875000499999999</v>
      </c>
      <c r="AA753">
        <f t="shared" ca="1" si="127"/>
        <v>8.1249995000000013</v>
      </c>
      <c r="AB753">
        <f t="shared" ca="1" si="128"/>
        <v>-8.1249995000000013</v>
      </c>
      <c r="AC753" s="2">
        <v>8.125</v>
      </c>
      <c r="AD753" s="7">
        <f>VLOOKUP(P753,Weights!$A:$B,2,0)*AC753</f>
        <v>8.125</v>
      </c>
      <c r="AE753">
        <f t="shared" ca="1" si="129"/>
        <v>66.015616875000276</v>
      </c>
      <c r="AF753" t="str">
        <f t="shared" si="130"/>
        <v>South Dakota St</v>
      </c>
      <c r="AG753" t="str">
        <f t="shared" ca="1" si="131"/>
        <v>South Dakota St</v>
      </c>
    </row>
    <row r="754" spans="15:33" x14ac:dyDescent="0.25">
      <c r="O754" t="s">
        <v>3244</v>
      </c>
      <c r="P754" s="6">
        <v>41967</v>
      </c>
      <c r="Q754" t="s">
        <v>3073</v>
      </c>
      <c r="R754" t="s">
        <v>3394</v>
      </c>
      <c r="S754" t="s">
        <v>3721</v>
      </c>
      <c r="T754">
        <v>106</v>
      </c>
      <c r="U754">
        <v>53</v>
      </c>
      <c r="W754" t="s">
        <v>190</v>
      </c>
      <c r="X754">
        <v>1</v>
      </c>
      <c r="Y754">
        <f t="shared" si="125"/>
        <v>53</v>
      </c>
      <c r="Z754">
        <f t="shared" ca="1" si="126"/>
        <v>33.75</v>
      </c>
      <c r="AA754">
        <f t="shared" ca="1" si="127"/>
        <v>19.25</v>
      </c>
      <c r="AB754">
        <f t="shared" ca="1" si="128"/>
        <v>-19.25</v>
      </c>
      <c r="AC754" s="2">
        <v>19.25</v>
      </c>
      <c r="AD754" s="7">
        <f>VLOOKUP(P754,Weights!$A:$B,2,0)*AC754</f>
        <v>19.25</v>
      </c>
      <c r="AE754">
        <f t="shared" ca="1" si="129"/>
        <v>370.5625</v>
      </c>
      <c r="AF754" t="str">
        <f t="shared" si="130"/>
        <v>TCU</v>
      </c>
      <c r="AG754" t="str">
        <f t="shared" ca="1" si="131"/>
        <v>TCU</v>
      </c>
    </row>
    <row r="755" spans="15:33" x14ac:dyDescent="0.25">
      <c r="O755" t="s">
        <v>3232</v>
      </c>
      <c r="P755" s="6">
        <v>41967</v>
      </c>
      <c r="Q755" t="s">
        <v>3073</v>
      </c>
      <c r="R755" t="s">
        <v>3322</v>
      </c>
      <c r="S755" t="s">
        <v>3721</v>
      </c>
      <c r="T755">
        <v>81</v>
      </c>
      <c r="U755">
        <v>62</v>
      </c>
      <c r="W755" t="s">
        <v>52</v>
      </c>
      <c r="X755">
        <v>1</v>
      </c>
      <c r="Y755">
        <f t="shared" si="125"/>
        <v>19</v>
      </c>
      <c r="Z755">
        <f t="shared" ca="1" si="126"/>
        <v>12.250000499999999</v>
      </c>
      <c r="AA755">
        <f t="shared" ca="1" si="127"/>
        <v>6.7499995000000013</v>
      </c>
      <c r="AB755">
        <f t="shared" ca="1" si="128"/>
        <v>-6.7499995000000013</v>
      </c>
      <c r="AC755" s="2">
        <v>6.75</v>
      </c>
      <c r="AD755" s="7">
        <f>VLOOKUP(P755,Weights!$A:$B,2,0)*AC755</f>
        <v>6.75</v>
      </c>
      <c r="AE755">
        <f t="shared" ca="1" si="129"/>
        <v>45.562493250000266</v>
      </c>
      <c r="AF755" t="str">
        <f t="shared" si="130"/>
        <v>Tennessee Tech</v>
      </c>
      <c r="AG755" t="str">
        <f t="shared" ca="1" si="131"/>
        <v>Tennessee Tech</v>
      </c>
    </row>
    <row r="756" spans="15:33" x14ac:dyDescent="0.25">
      <c r="O756" t="s">
        <v>3289</v>
      </c>
      <c r="P756" s="6">
        <v>41967</v>
      </c>
      <c r="Q756" t="s">
        <v>3073</v>
      </c>
      <c r="R756" t="s">
        <v>3079</v>
      </c>
      <c r="S756" t="s">
        <v>3721</v>
      </c>
      <c r="T756">
        <v>92</v>
      </c>
      <c r="U756">
        <v>65</v>
      </c>
      <c r="W756" t="s">
        <v>9</v>
      </c>
      <c r="X756">
        <v>1</v>
      </c>
      <c r="Y756">
        <f t="shared" si="125"/>
        <v>27</v>
      </c>
      <c r="Z756">
        <f t="shared" ca="1" si="126"/>
        <v>10.75</v>
      </c>
      <c r="AA756">
        <f t="shared" ca="1" si="127"/>
        <v>16.25</v>
      </c>
      <c r="AB756">
        <f t="shared" ca="1" si="128"/>
        <v>-16.25</v>
      </c>
      <c r="AC756" s="2">
        <v>16.25</v>
      </c>
      <c r="AD756" s="7">
        <f>VLOOKUP(P756,Weights!$A:$B,2,0)*AC756</f>
        <v>16.25</v>
      </c>
      <c r="AE756">
        <f t="shared" ca="1" si="129"/>
        <v>264.0625</v>
      </c>
      <c r="AF756" t="str">
        <f t="shared" si="130"/>
        <v>Toledo</v>
      </c>
      <c r="AG756" t="str">
        <f t="shared" ca="1" si="131"/>
        <v>Toledo</v>
      </c>
    </row>
    <row r="757" spans="15:33" x14ac:dyDescent="0.25">
      <c r="O757" t="s">
        <v>3143</v>
      </c>
      <c r="P757" s="6">
        <v>41967</v>
      </c>
      <c r="Q757" t="s">
        <v>3074</v>
      </c>
      <c r="R757" t="s">
        <v>3260</v>
      </c>
      <c r="S757" t="s">
        <v>3721</v>
      </c>
      <c r="T757">
        <v>53</v>
      </c>
      <c r="U757">
        <v>35</v>
      </c>
      <c r="W757" t="s">
        <v>52</v>
      </c>
      <c r="X757">
        <v>1</v>
      </c>
      <c r="Y757">
        <f t="shared" si="125"/>
        <v>18</v>
      </c>
      <c r="Z757">
        <f t="shared" ca="1" si="126"/>
        <v>3.5000000199999999</v>
      </c>
      <c r="AA757">
        <f t="shared" ca="1" si="127"/>
        <v>14.49999998</v>
      </c>
      <c r="AB757">
        <f t="shared" ca="1" si="128"/>
        <v>-14.49999998</v>
      </c>
      <c r="AC757" s="2">
        <v>14.5</v>
      </c>
      <c r="AD757" s="7">
        <f>VLOOKUP(P757,Weights!$A:$B,2,0)*AC757</f>
        <v>14.5</v>
      </c>
      <c r="AE757">
        <f t="shared" ca="1" si="129"/>
        <v>210.24999941999999</v>
      </c>
      <c r="AF757" t="str">
        <f t="shared" si="130"/>
        <v>Tulsa</v>
      </c>
      <c r="AG757" t="str">
        <f t="shared" ca="1" si="131"/>
        <v>Tulsa</v>
      </c>
    </row>
    <row r="758" spans="15:33" x14ac:dyDescent="0.25">
      <c r="O758" t="s">
        <v>3180</v>
      </c>
      <c r="P758" s="6">
        <v>41967</v>
      </c>
      <c r="Q758" t="s">
        <v>3074</v>
      </c>
      <c r="R758" t="s">
        <v>3708</v>
      </c>
      <c r="S758" t="s">
        <v>3720</v>
      </c>
      <c r="T758">
        <v>77</v>
      </c>
      <c r="U758">
        <v>53</v>
      </c>
      <c r="W758" t="s">
        <v>52</v>
      </c>
      <c r="X758">
        <v>1</v>
      </c>
      <c r="Y758">
        <f t="shared" si="125"/>
        <v>-24</v>
      </c>
      <c r="Z758">
        <f t="shared" ca="1" si="126"/>
        <v>-11.249999999999998</v>
      </c>
      <c r="AA758">
        <f t="shared" ca="1" si="127"/>
        <v>-12.750000000000002</v>
      </c>
      <c r="AB758">
        <f t="shared" ca="1" si="128"/>
        <v>12.750000000000002</v>
      </c>
      <c r="AC758" s="2">
        <v>12.75</v>
      </c>
      <c r="AD758" s="7">
        <f>VLOOKUP(P758,Weights!$A:$B,2,0)*AC758</f>
        <v>12.75</v>
      </c>
      <c r="AE758">
        <f t="shared" ca="1" si="129"/>
        <v>162.56250000000006</v>
      </c>
      <c r="AF758" t="str">
        <f t="shared" si="130"/>
        <v>Villanova</v>
      </c>
      <c r="AG758" t="str">
        <f t="shared" ca="1" si="131"/>
        <v>Villanova</v>
      </c>
    </row>
    <row r="759" spans="15:33" x14ac:dyDescent="0.25">
      <c r="O759" t="s">
        <v>3200</v>
      </c>
      <c r="P759" s="6">
        <v>41967</v>
      </c>
      <c r="Q759" t="s">
        <v>3073</v>
      </c>
      <c r="R759" t="s">
        <v>3407</v>
      </c>
      <c r="S759" t="s">
        <v>3721</v>
      </c>
      <c r="T759">
        <v>75</v>
      </c>
      <c r="U759">
        <v>48</v>
      </c>
      <c r="W759" t="s">
        <v>91</v>
      </c>
      <c r="X759">
        <v>1</v>
      </c>
      <c r="Y759">
        <f t="shared" si="125"/>
        <v>27</v>
      </c>
      <c r="Z759">
        <f t="shared" ca="1" si="126"/>
        <v>24.375000500000002</v>
      </c>
      <c r="AA759">
        <f t="shared" ca="1" si="127"/>
        <v>2.6249994999999977</v>
      </c>
      <c r="AB759">
        <f t="shared" ca="1" si="128"/>
        <v>-2.6249994999999977</v>
      </c>
      <c r="AC759" s="2">
        <v>2.625</v>
      </c>
      <c r="AD759" s="7">
        <f>VLOOKUP(P759,Weights!$A:$B,2,0)*AC759</f>
        <v>2.625</v>
      </c>
      <c r="AE759">
        <f t="shared" ca="1" si="129"/>
        <v>6.8906223750002376</v>
      </c>
      <c r="AF759" t="str">
        <f t="shared" si="130"/>
        <v>Wake Forest</v>
      </c>
      <c r="AG759" t="str">
        <f t="shared" ca="1" si="131"/>
        <v>Wake Forest</v>
      </c>
    </row>
    <row r="760" spans="15:33" x14ac:dyDescent="0.25">
      <c r="O760" t="s">
        <v>3270</v>
      </c>
      <c r="P760" s="6">
        <v>41967</v>
      </c>
      <c r="Q760" t="s">
        <v>3074</v>
      </c>
      <c r="R760" t="s">
        <v>3328</v>
      </c>
      <c r="S760" t="s">
        <v>3721</v>
      </c>
      <c r="T760">
        <v>59</v>
      </c>
      <c r="U760">
        <v>56</v>
      </c>
      <c r="W760" t="s">
        <v>10</v>
      </c>
      <c r="X760">
        <v>1</v>
      </c>
      <c r="Y760">
        <f t="shared" si="125"/>
        <v>3</v>
      </c>
      <c r="Z760">
        <f t="shared" ca="1" si="126"/>
        <v>2.1250000000000009</v>
      </c>
      <c r="AA760">
        <f t="shared" ca="1" si="127"/>
        <v>0.87499999999999911</v>
      </c>
      <c r="AB760">
        <f t="shared" ca="1" si="128"/>
        <v>-0.87499999999999911</v>
      </c>
      <c r="AC760" s="2">
        <v>0.875</v>
      </c>
      <c r="AD760" s="7">
        <f>VLOOKUP(P760,Weights!$A:$B,2,0)*AC760</f>
        <v>0.875</v>
      </c>
      <c r="AE760">
        <f t="shared" ca="1" si="129"/>
        <v>0.76562499999999845</v>
      </c>
      <c r="AF760" t="str">
        <f t="shared" si="130"/>
        <v>Weber State</v>
      </c>
      <c r="AG760" t="str">
        <f t="shared" ca="1" si="131"/>
        <v>Weber State</v>
      </c>
    </row>
    <row r="761" spans="15:33" x14ac:dyDescent="0.25">
      <c r="O761" t="s">
        <v>3304</v>
      </c>
      <c r="P761" s="6">
        <v>41967</v>
      </c>
      <c r="Q761" t="s">
        <v>3073</v>
      </c>
      <c r="R761" t="s">
        <v>3319</v>
      </c>
      <c r="S761" t="s">
        <v>3720</v>
      </c>
      <c r="T761">
        <v>69</v>
      </c>
      <c r="U761">
        <v>64</v>
      </c>
      <c r="W761" t="s">
        <v>9</v>
      </c>
      <c r="X761">
        <v>1</v>
      </c>
      <c r="Y761">
        <f t="shared" si="125"/>
        <v>-5</v>
      </c>
      <c r="Z761">
        <f t="shared" ca="1" si="126"/>
        <v>0.625</v>
      </c>
      <c r="AA761">
        <f t="shared" ca="1" si="127"/>
        <v>-5.625</v>
      </c>
      <c r="AB761">
        <f t="shared" ca="1" si="128"/>
        <v>5.625</v>
      </c>
      <c r="AC761" s="2">
        <v>5.625</v>
      </c>
      <c r="AD761" s="7">
        <f>VLOOKUP(P761,Weights!$A:$B,2,0)*AC761</f>
        <v>5.625</v>
      </c>
      <c r="AE761">
        <f t="shared" ca="1" si="129"/>
        <v>31.640625</v>
      </c>
      <c r="AF761" t="str">
        <f t="shared" si="130"/>
        <v>East Tennessee St</v>
      </c>
      <c r="AG761" t="str">
        <f t="shared" ca="1" si="131"/>
        <v>Winthrop</v>
      </c>
    </row>
    <row r="762" spans="15:33" x14ac:dyDescent="0.25">
      <c r="O762" t="s">
        <v>3242</v>
      </c>
      <c r="P762" s="6">
        <v>41967</v>
      </c>
      <c r="Q762" t="s">
        <v>3073</v>
      </c>
      <c r="R762" t="s">
        <v>3220</v>
      </c>
      <c r="S762" t="s">
        <v>3721</v>
      </c>
      <c r="T762">
        <v>66</v>
      </c>
      <c r="U762">
        <v>45</v>
      </c>
      <c r="W762" t="s">
        <v>190</v>
      </c>
      <c r="X762">
        <v>1</v>
      </c>
      <c r="Y762">
        <f t="shared" si="125"/>
        <v>21</v>
      </c>
      <c r="Z762">
        <f t="shared" ca="1" si="126"/>
        <v>24.250000480000001</v>
      </c>
      <c r="AA762">
        <f t="shared" ca="1" si="127"/>
        <v>-3.2500004800000006</v>
      </c>
      <c r="AB762">
        <f t="shared" ca="1" si="128"/>
        <v>3.2500004800000006</v>
      </c>
      <c r="AC762" s="2">
        <v>3.25</v>
      </c>
      <c r="AD762" s="7">
        <f>VLOOKUP(P762,Weights!$A:$B,2,0)*AC762</f>
        <v>3.25</v>
      </c>
      <c r="AE762">
        <f t="shared" ca="1" si="129"/>
        <v>10.562503120000235</v>
      </c>
      <c r="AF762" t="str">
        <f t="shared" si="130"/>
        <v>Wyoming</v>
      </c>
      <c r="AG762" t="str">
        <f t="shared" ca="1" si="131"/>
        <v>Wyoming</v>
      </c>
    </row>
    <row r="763" spans="15:33" x14ac:dyDescent="0.25">
      <c r="O763" t="s">
        <v>3210</v>
      </c>
      <c r="P763" s="6">
        <v>41967</v>
      </c>
      <c r="Q763" t="s">
        <v>3073</v>
      </c>
      <c r="R763" t="s">
        <v>3150</v>
      </c>
      <c r="S763" t="s">
        <v>3721</v>
      </c>
      <c r="T763">
        <v>89</v>
      </c>
      <c r="U763">
        <v>62</v>
      </c>
      <c r="W763" t="s">
        <v>190</v>
      </c>
      <c r="X763">
        <v>1</v>
      </c>
      <c r="Y763">
        <f t="shared" si="125"/>
        <v>27</v>
      </c>
      <c r="Z763">
        <f t="shared" ca="1" si="126"/>
        <v>12.999999499999998</v>
      </c>
      <c r="AA763">
        <f t="shared" ca="1" si="127"/>
        <v>14.000000500000002</v>
      </c>
      <c r="AB763">
        <f t="shared" ca="1" si="128"/>
        <v>-14.000000500000002</v>
      </c>
      <c r="AC763" s="2">
        <v>14</v>
      </c>
      <c r="AD763" s="7">
        <f>VLOOKUP(P763,Weights!$A:$B,2,0)*AC763</f>
        <v>14</v>
      </c>
      <c r="AE763">
        <f t="shared" ca="1" si="129"/>
        <v>196.00001400000031</v>
      </c>
      <c r="AF763" t="str">
        <f t="shared" si="130"/>
        <v>Xavier</v>
      </c>
      <c r="AG763" t="str">
        <f t="shared" ca="1" si="131"/>
        <v>Xavier</v>
      </c>
    </row>
    <row r="764" spans="15:33" x14ac:dyDescent="0.25">
      <c r="O764" t="s">
        <v>3173</v>
      </c>
      <c r="P764" s="6">
        <v>41968</v>
      </c>
      <c r="Q764" t="s">
        <v>3073</v>
      </c>
      <c r="R764" t="s">
        <v>3718</v>
      </c>
      <c r="S764" t="s">
        <v>3721</v>
      </c>
      <c r="T764">
        <v>91</v>
      </c>
      <c r="U764">
        <v>65</v>
      </c>
      <c r="W764" t="s">
        <v>9</v>
      </c>
      <c r="X764">
        <v>1</v>
      </c>
      <c r="Y764">
        <f t="shared" si="125"/>
        <v>26</v>
      </c>
      <c r="Z764">
        <f t="shared" ca="1" si="126"/>
        <v>18.75</v>
      </c>
      <c r="AA764">
        <f t="shared" ca="1" si="127"/>
        <v>7.25</v>
      </c>
      <c r="AB764">
        <f t="shared" ca="1" si="128"/>
        <v>-7.25</v>
      </c>
      <c r="AC764" s="2">
        <v>7.25</v>
      </c>
      <c r="AD764" s="7">
        <f>VLOOKUP(P764,Weights!$A:$B,2,0)*AC764</f>
        <v>7.25</v>
      </c>
      <c r="AE764">
        <f t="shared" ca="1" si="129"/>
        <v>52.5625</v>
      </c>
      <c r="AF764" t="str">
        <f t="shared" si="130"/>
        <v>Abilene Christian</v>
      </c>
      <c r="AG764" t="str">
        <f t="shared" ca="1" si="131"/>
        <v>Abilene Christian</v>
      </c>
    </row>
    <row r="765" spans="15:33" x14ac:dyDescent="0.25">
      <c r="O765" t="s">
        <v>3400</v>
      </c>
      <c r="P765" s="6">
        <v>41968</v>
      </c>
      <c r="Q765" t="s">
        <v>3073</v>
      </c>
      <c r="R765" t="s">
        <v>3320</v>
      </c>
      <c r="S765" t="s">
        <v>3720</v>
      </c>
      <c r="T765">
        <v>67</v>
      </c>
      <c r="U765">
        <v>61</v>
      </c>
      <c r="W765" t="s">
        <v>31</v>
      </c>
      <c r="X765">
        <v>1</v>
      </c>
      <c r="Y765">
        <f t="shared" si="125"/>
        <v>-6</v>
      </c>
      <c r="Z765">
        <f t="shared" ca="1" si="126"/>
        <v>1.5</v>
      </c>
      <c r="AA765">
        <f t="shared" ca="1" si="127"/>
        <v>-7.5</v>
      </c>
      <c r="AB765">
        <f t="shared" ca="1" si="128"/>
        <v>7.5</v>
      </c>
      <c r="AC765" s="2">
        <v>7.5</v>
      </c>
      <c r="AD765" s="7">
        <f>VLOOKUP(P765,Weights!$A:$B,2,0)*AC765</f>
        <v>7.5</v>
      </c>
      <c r="AE765">
        <f t="shared" ca="1" si="129"/>
        <v>56.25</v>
      </c>
      <c r="AF765" t="str">
        <f t="shared" si="130"/>
        <v>Jacksonville St</v>
      </c>
      <c r="AG765" t="str">
        <f t="shared" ca="1" si="131"/>
        <v>Alabama A&amp;M</v>
      </c>
    </row>
    <row r="766" spans="15:33" x14ac:dyDescent="0.25">
      <c r="O766" t="s">
        <v>3372</v>
      </c>
      <c r="P766" s="6">
        <v>41968</v>
      </c>
      <c r="Q766" t="s">
        <v>3074</v>
      </c>
      <c r="R766" t="s">
        <v>3155</v>
      </c>
      <c r="S766" t="s">
        <v>3720</v>
      </c>
      <c r="T766">
        <v>76</v>
      </c>
      <c r="U766">
        <v>71</v>
      </c>
      <c r="W766" t="s">
        <v>91</v>
      </c>
      <c r="X766">
        <v>1</v>
      </c>
      <c r="Y766">
        <f t="shared" si="125"/>
        <v>-5</v>
      </c>
      <c r="Z766">
        <f t="shared" ca="1" si="126"/>
        <v>0.875</v>
      </c>
      <c r="AA766">
        <f t="shared" ca="1" si="127"/>
        <v>-5.875</v>
      </c>
      <c r="AB766">
        <f t="shared" ca="1" si="128"/>
        <v>5.875</v>
      </c>
      <c r="AC766" s="2">
        <v>5.875</v>
      </c>
      <c r="AD766" s="7">
        <f>VLOOKUP(P766,Weights!$A:$B,2,0)*AC766</f>
        <v>5.875</v>
      </c>
      <c r="AE766">
        <f t="shared" ca="1" si="129"/>
        <v>34.515625</v>
      </c>
      <c r="AF766" t="str">
        <f t="shared" si="130"/>
        <v>Alabama</v>
      </c>
      <c r="AG766" t="str">
        <f t="shared" ca="1" si="131"/>
        <v>Arizona St</v>
      </c>
    </row>
    <row r="767" spans="15:33" x14ac:dyDescent="0.25">
      <c r="O767" t="s">
        <v>3359</v>
      </c>
      <c r="P767" s="6">
        <v>41968</v>
      </c>
      <c r="Q767" t="s">
        <v>3073</v>
      </c>
      <c r="R767" t="s">
        <v>3362</v>
      </c>
      <c r="S767" t="s">
        <v>3720</v>
      </c>
      <c r="T767">
        <v>63</v>
      </c>
      <c r="U767">
        <v>58</v>
      </c>
      <c r="W767" t="s">
        <v>30</v>
      </c>
      <c r="X767">
        <v>1</v>
      </c>
      <c r="Y767">
        <f t="shared" si="125"/>
        <v>-5</v>
      </c>
      <c r="Z767">
        <f t="shared" ca="1" si="126"/>
        <v>3.375</v>
      </c>
      <c r="AA767">
        <f t="shared" ca="1" si="127"/>
        <v>-8.375</v>
      </c>
      <c r="AB767">
        <f t="shared" ca="1" si="128"/>
        <v>8.375</v>
      </c>
      <c r="AC767" s="2">
        <v>8.375</v>
      </c>
      <c r="AD767" s="7">
        <f>VLOOKUP(P767,Weights!$A:$B,2,0)*AC767</f>
        <v>8.375</v>
      </c>
      <c r="AE767">
        <f t="shared" ca="1" si="129"/>
        <v>70.140625</v>
      </c>
      <c r="AF767" t="str">
        <f t="shared" si="130"/>
        <v>Lamar</v>
      </c>
      <c r="AG767" t="str">
        <f t="shared" ca="1" si="131"/>
        <v>Arkansas St</v>
      </c>
    </row>
    <row r="768" spans="15:33" x14ac:dyDescent="0.25">
      <c r="O768" t="s">
        <v>3093</v>
      </c>
      <c r="P768" s="6">
        <v>41968</v>
      </c>
      <c r="Q768" t="s">
        <v>3073</v>
      </c>
      <c r="R768" t="s">
        <v>3089</v>
      </c>
      <c r="S768" t="s">
        <v>3721</v>
      </c>
      <c r="T768">
        <v>80</v>
      </c>
      <c r="U768">
        <v>54</v>
      </c>
      <c r="W768" t="s">
        <v>191</v>
      </c>
      <c r="X768">
        <v>1</v>
      </c>
      <c r="Y768">
        <f t="shared" si="125"/>
        <v>26</v>
      </c>
      <c r="Z768">
        <f t="shared" ca="1" si="126"/>
        <v>11.375000499999999</v>
      </c>
      <c r="AA768">
        <f t="shared" ca="1" si="127"/>
        <v>14.624999500000001</v>
      </c>
      <c r="AB768">
        <f t="shared" ca="1" si="128"/>
        <v>-14.624999500000001</v>
      </c>
      <c r="AC768" s="2">
        <v>14.625</v>
      </c>
      <c r="AD768" s="7">
        <f>VLOOKUP(P768,Weights!$A:$B,2,0)*AC768</f>
        <v>14.625</v>
      </c>
      <c r="AE768">
        <f t="shared" ca="1" si="129"/>
        <v>213.89061037500028</v>
      </c>
      <c r="AF768" t="str">
        <f t="shared" si="130"/>
        <v>Army</v>
      </c>
      <c r="AG768" t="str">
        <f t="shared" ca="1" si="131"/>
        <v>Army</v>
      </c>
    </row>
    <row r="769" spans="15:33" x14ac:dyDescent="0.25">
      <c r="O769" t="s">
        <v>3219</v>
      </c>
      <c r="P769" s="6">
        <v>41968</v>
      </c>
      <c r="Q769" t="s">
        <v>3073</v>
      </c>
      <c r="R769" t="s">
        <v>3318</v>
      </c>
      <c r="S769" t="s">
        <v>3720</v>
      </c>
      <c r="T769">
        <v>74</v>
      </c>
      <c r="U769">
        <v>56</v>
      </c>
      <c r="W769" t="s">
        <v>11</v>
      </c>
      <c r="X769">
        <v>1</v>
      </c>
      <c r="Y769">
        <f t="shared" si="125"/>
        <v>-18</v>
      </c>
      <c r="Z769">
        <f t="shared" ca="1" si="126"/>
        <v>-6.8750004999999996</v>
      </c>
      <c r="AA769">
        <f t="shared" ca="1" si="127"/>
        <v>-11.124999500000001</v>
      </c>
      <c r="AB769">
        <f t="shared" ca="1" si="128"/>
        <v>11.124999500000001</v>
      </c>
      <c r="AC769" s="2">
        <v>11.125</v>
      </c>
      <c r="AD769" s="7">
        <f>VLOOKUP(P769,Weights!$A:$B,2,0)*AC769</f>
        <v>11.125</v>
      </c>
      <c r="AE769">
        <f t="shared" ca="1" si="129"/>
        <v>123.76561387500028</v>
      </c>
      <c r="AF769" t="str">
        <f t="shared" si="130"/>
        <v>Tenn-Martin</v>
      </c>
      <c r="AG769" t="str">
        <f t="shared" ca="1" si="131"/>
        <v>Tenn-Martin</v>
      </c>
    </row>
    <row r="770" spans="15:33" x14ac:dyDescent="0.25">
      <c r="O770" t="s">
        <v>3367</v>
      </c>
      <c r="P770" s="6">
        <v>41968</v>
      </c>
      <c r="Q770" t="s">
        <v>3073</v>
      </c>
      <c r="R770" t="s">
        <v>3397</v>
      </c>
      <c r="S770" t="s">
        <v>3721</v>
      </c>
      <c r="T770">
        <v>62</v>
      </c>
      <c r="U770">
        <v>54</v>
      </c>
      <c r="W770" t="s">
        <v>189</v>
      </c>
      <c r="X770">
        <v>1</v>
      </c>
      <c r="Y770">
        <f t="shared" ref="Y770:Y833" si="132">X770*IF(S770="W",(T770-U770),U770-T770)</f>
        <v>8</v>
      </c>
      <c r="Z770">
        <f t="shared" ref="Z770:Z833" ca="1" si="133">X770*(IF(Q770="A",-HomeEdge,IF(Q770="H",HomeEdge,0))+VLOOKUP(O770,TmList,2,0)-VLOOKUP(R770,TmList,2,0))</f>
        <v>12</v>
      </c>
      <c r="AA770">
        <f t="shared" ref="AA770:AA833" ca="1" si="134">Y770-Z770</f>
        <v>-4</v>
      </c>
      <c r="AB770">
        <f t="shared" ref="AB770:AB833" ca="1" si="135">-AA770</f>
        <v>4</v>
      </c>
      <c r="AC770" s="2">
        <v>4</v>
      </c>
      <c r="AD770" s="7">
        <f>VLOOKUP(P770,Weights!$A:$B,2,0)*AC770</f>
        <v>4</v>
      </c>
      <c r="AE770">
        <f t="shared" ref="AE770:AE833" ca="1" si="136">AA770^2</f>
        <v>16</v>
      </c>
      <c r="AF770" t="str">
        <f t="shared" si="130"/>
        <v>Bowling Green</v>
      </c>
      <c r="AG770" t="str">
        <f t="shared" ca="1" si="131"/>
        <v>Bowling Green</v>
      </c>
    </row>
    <row r="771" spans="15:33" x14ac:dyDescent="0.25">
      <c r="O771" t="s">
        <v>3376</v>
      </c>
      <c r="P771" s="6">
        <v>41968</v>
      </c>
      <c r="Q771" t="s">
        <v>3073</v>
      </c>
      <c r="R771" t="s">
        <v>3364</v>
      </c>
      <c r="S771" t="s">
        <v>3721</v>
      </c>
      <c r="T771">
        <v>52</v>
      </c>
      <c r="U771">
        <v>38</v>
      </c>
      <c r="W771" t="s">
        <v>9</v>
      </c>
      <c r="X771">
        <v>1</v>
      </c>
      <c r="Y771">
        <f t="shared" si="132"/>
        <v>14</v>
      </c>
      <c r="Z771">
        <f t="shared" ca="1" si="133"/>
        <v>4.125</v>
      </c>
      <c r="AA771">
        <f t="shared" ca="1" si="134"/>
        <v>9.875</v>
      </c>
      <c r="AB771">
        <f t="shared" ca="1" si="135"/>
        <v>-9.875</v>
      </c>
      <c r="AC771" s="2">
        <v>9.875</v>
      </c>
      <c r="AD771" s="7">
        <f>VLOOKUP(P771,Weights!$A:$B,2,0)*AC771</f>
        <v>9.875</v>
      </c>
      <c r="AE771">
        <f t="shared" ca="1" si="136"/>
        <v>97.515625</v>
      </c>
      <c r="AF771" t="str">
        <f t="shared" ref="AF771:AF834" si="137">IF(Y771&gt;0,O771,R771)</f>
        <v>Bradley</v>
      </c>
      <c r="AG771" t="str">
        <f t="shared" ref="AG771:AG834" ca="1" si="138">IF(Z771&gt;0,O771,R771)</f>
        <v>Bradley</v>
      </c>
    </row>
    <row r="772" spans="15:33" x14ac:dyDescent="0.25">
      <c r="O772" t="s">
        <v>3184</v>
      </c>
      <c r="P772" s="6">
        <v>41968</v>
      </c>
      <c r="Q772" t="s">
        <v>3074</v>
      </c>
      <c r="R772" t="s">
        <v>3718</v>
      </c>
      <c r="S772" t="s">
        <v>3721</v>
      </c>
      <c r="T772">
        <v>121</v>
      </c>
      <c r="U772">
        <v>85</v>
      </c>
      <c r="W772" t="s">
        <v>53</v>
      </c>
      <c r="X772">
        <v>1</v>
      </c>
      <c r="Y772">
        <f t="shared" si="132"/>
        <v>36</v>
      </c>
      <c r="Z772">
        <f t="shared" ca="1" si="133"/>
        <v>40.75</v>
      </c>
      <c r="AA772">
        <f t="shared" ca="1" si="134"/>
        <v>-4.75</v>
      </c>
      <c r="AB772">
        <f t="shared" ca="1" si="135"/>
        <v>4.75</v>
      </c>
      <c r="AC772" s="2">
        <v>4.75</v>
      </c>
      <c r="AD772" s="7">
        <f>VLOOKUP(P772,Weights!$A:$B,2,0)*AC772</f>
        <v>4.75</v>
      </c>
      <c r="AE772">
        <f t="shared" ca="1" si="136"/>
        <v>22.5625</v>
      </c>
      <c r="AF772" t="str">
        <f t="shared" si="137"/>
        <v>BYU</v>
      </c>
      <c r="AG772" t="str">
        <f t="shared" ca="1" si="138"/>
        <v>BYU</v>
      </c>
    </row>
    <row r="773" spans="15:33" x14ac:dyDescent="0.25">
      <c r="O773" t="s">
        <v>3301</v>
      </c>
      <c r="P773" s="6">
        <v>41968</v>
      </c>
      <c r="Q773" t="s">
        <v>3073</v>
      </c>
      <c r="R773" t="s">
        <v>3314</v>
      </c>
      <c r="S773" t="s">
        <v>3721</v>
      </c>
      <c r="T773">
        <v>80</v>
      </c>
      <c r="U773">
        <v>67</v>
      </c>
      <c r="W773" t="s">
        <v>52</v>
      </c>
      <c r="X773">
        <v>1</v>
      </c>
      <c r="Y773">
        <f t="shared" si="132"/>
        <v>13</v>
      </c>
      <c r="Z773">
        <f t="shared" ca="1" si="133"/>
        <v>19.750000480000001</v>
      </c>
      <c r="AA773">
        <f t="shared" ca="1" si="134"/>
        <v>-6.7500004800000006</v>
      </c>
      <c r="AB773">
        <f t="shared" ca="1" si="135"/>
        <v>6.7500004800000006</v>
      </c>
      <c r="AC773" s="2">
        <v>6.75</v>
      </c>
      <c r="AD773" s="7">
        <f>VLOOKUP(P773,Weights!$A:$B,2,0)*AC773</f>
        <v>6.75</v>
      </c>
      <c r="AE773">
        <f t="shared" ca="1" si="136"/>
        <v>45.562506480000238</v>
      </c>
      <c r="AF773" t="str">
        <f t="shared" si="137"/>
        <v>Charleston Southern</v>
      </c>
      <c r="AG773" t="str">
        <f t="shared" ca="1" si="138"/>
        <v>Charleston Southern</v>
      </c>
    </row>
    <row r="774" spans="15:33" x14ac:dyDescent="0.25">
      <c r="O774" t="s">
        <v>3205</v>
      </c>
      <c r="P774" s="6">
        <v>41968</v>
      </c>
      <c r="Q774" t="s">
        <v>3073</v>
      </c>
      <c r="R774" t="s">
        <v>3194</v>
      </c>
      <c r="S774" t="s">
        <v>3720</v>
      </c>
      <c r="T774">
        <v>77</v>
      </c>
      <c r="U774">
        <v>74</v>
      </c>
      <c r="W774" t="s">
        <v>91</v>
      </c>
      <c r="X774">
        <v>1</v>
      </c>
      <c r="Y774">
        <f t="shared" si="132"/>
        <v>-3</v>
      </c>
      <c r="Z774">
        <f t="shared" ca="1" si="133"/>
        <v>-9.4999995199999994</v>
      </c>
      <c r="AA774">
        <f t="shared" ca="1" si="134"/>
        <v>6.4999995199999994</v>
      </c>
      <c r="AB774">
        <f t="shared" ca="1" si="135"/>
        <v>-6.4999995199999994</v>
      </c>
      <c r="AC774" s="2">
        <v>6.5</v>
      </c>
      <c r="AD774" s="7">
        <f>VLOOKUP(P774,Weights!$A:$B,2,0)*AC774</f>
        <v>6.5</v>
      </c>
      <c r="AE774">
        <f t="shared" ca="1" si="136"/>
        <v>42.249993760000223</v>
      </c>
      <c r="AF774" t="str">
        <f t="shared" si="137"/>
        <v>Miami (FL)</v>
      </c>
      <c r="AG774" t="str">
        <f t="shared" ca="1" si="138"/>
        <v>Miami (FL)</v>
      </c>
    </row>
    <row r="775" spans="15:33" x14ac:dyDescent="0.25">
      <c r="O775" t="s">
        <v>3113</v>
      </c>
      <c r="P775" s="6">
        <v>41968</v>
      </c>
      <c r="Q775" t="s">
        <v>3073</v>
      </c>
      <c r="R775" t="s">
        <v>3392</v>
      </c>
      <c r="S775" t="s">
        <v>3721</v>
      </c>
      <c r="T775">
        <v>59</v>
      </c>
      <c r="U775">
        <v>50</v>
      </c>
      <c r="W775" t="s">
        <v>190</v>
      </c>
      <c r="X775">
        <v>1</v>
      </c>
      <c r="Y775">
        <f t="shared" si="132"/>
        <v>9</v>
      </c>
      <c r="Z775">
        <f t="shared" ca="1" si="133"/>
        <v>6.9999999999999991</v>
      </c>
      <c r="AA775">
        <f t="shared" ca="1" si="134"/>
        <v>2.0000000000000009</v>
      </c>
      <c r="AB775">
        <f t="shared" ca="1" si="135"/>
        <v>-2.0000000000000009</v>
      </c>
      <c r="AC775" s="2">
        <v>2</v>
      </c>
      <c r="AD775" s="7">
        <f>VLOOKUP(P775,Weights!$A:$B,2,0)*AC775</f>
        <v>2</v>
      </c>
      <c r="AE775">
        <f t="shared" ca="1" si="136"/>
        <v>4.0000000000000036</v>
      </c>
      <c r="AF775" t="str">
        <f t="shared" si="137"/>
        <v>Cincinnati</v>
      </c>
      <c r="AG775" t="str">
        <f t="shared" ca="1" si="138"/>
        <v>Cincinnati</v>
      </c>
    </row>
    <row r="776" spans="15:33" x14ac:dyDescent="0.25">
      <c r="O776" t="s">
        <v>3231</v>
      </c>
      <c r="P776" s="6">
        <v>41968</v>
      </c>
      <c r="Q776" t="s">
        <v>3073</v>
      </c>
      <c r="R776" t="s">
        <v>3339</v>
      </c>
      <c r="S776" t="s">
        <v>3721</v>
      </c>
      <c r="T776">
        <v>68</v>
      </c>
      <c r="U776">
        <v>53</v>
      </c>
      <c r="W776" t="s">
        <v>52</v>
      </c>
      <c r="X776">
        <v>1</v>
      </c>
      <c r="Y776">
        <f t="shared" si="132"/>
        <v>15</v>
      </c>
      <c r="Z776">
        <f t="shared" ca="1" si="133"/>
        <v>13.125</v>
      </c>
      <c r="AA776">
        <f t="shared" ca="1" si="134"/>
        <v>1.875</v>
      </c>
      <c r="AB776">
        <f t="shared" ca="1" si="135"/>
        <v>-1.875</v>
      </c>
      <c r="AC776" s="2">
        <v>1.875</v>
      </c>
      <c r="AD776" s="7">
        <f>VLOOKUP(P776,Weights!$A:$B,2,0)*AC776</f>
        <v>1.875</v>
      </c>
      <c r="AE776">
        <f t="shared" ca="1" si="136"/>
        <v>3.515625</v>
      </c>
      <c r="AF776" t="str">
        <f t="shared" si="137"/>
        <v>Colorado</v>
      </c>
      <c r="AG776" t="str">
        <f t="shared" ca="1" si="138"/>
        <v>Colorado</v>
      </c>
    </row>
    <row r="777" spans="15:33" x14ac:dyDescent="0.25">
      <c r="O777" t="s">
        <v>3116</v>
      </c>
      <c r="P777" s="6">
        <v>41968</v>
      </c>
      <c r="Q777" t="s">
        <v>3073</v>
      </c>
      <c r="R777" t="s">
        <v>3347</v>
      </c>
      <c r="S777" t="s">
        <v>3721</v>
      </c>
      <c r="T777">
        <v>57</v>
      </c>
      <c r="U777">
        <v>47</v>
      </c>
      <c r="W777" t="s">
        <v>52</v>
      </c>
      <c r="X777">
        <v>1</v>
      </c>
      <c r="Y777">
        <f t="shared" si="132"/>
        <v>10</v>
      </c>
      <c r="Z777">
        <f t="shared" ca="1" si="133"/>
        <v>14.875</v>
      </c>
      <c r="AA777">
        <f t="shared" ca="1" si="134"/>
        <v>-4.875</v>
      </c>
      <c r="AB777">
        <f t="shared" ca="1" si="135"/>
        <v>4.875</v>
      </c>
      <c r="AC777" s="2">
        <v>4.875</v>
      </c>
      <c r="AD777" s="7">
        <f>VLOOKUP(P777,Weights!$A:$B,2,0)*AC777</f>
        <v>4.875</v>
      </c>
      <c r="AE777">
        <f t="shared" ca="1" si="136"/>
        <v>23.765625</v>
      </c>
      <c r="AF777" t="str">
        <f t="shared" si="137"/>
        <v>Columbia</v>
      </c>
      <c r="AG777" t="str">
        <f t="shared" ca="1" si="138"/>
        <v>Columbia</v>
      </c>
    </row>
    <row r="778" spans="15:33" x14ac:dyDescent="0.25">
      <c r="O778" t="s">
        <v>3252</v>
      </c>
      <c r="P778" s="6">
        <v>41968</v>
      </c>
      <c r="Q778" t="s">
        <v>3073</v>
      </c>
      <c r="R778" t="s">
        <v>3337</v>
      </c>
      <c r="S778" t="s">
        <v>3721</v>
      </c>
      <c r="T778">
        <v>75</v>
      </c>
      <c r="U778">
        <v>53</v>
      </c>
      <c r="W778" t="s">
        <v>191</v>
      </c>
      <c r="X778">
        <v>1</v>
      </c>
      <c r="Y778">
        <f t="shared" si="132"/>
        <v>22</v>
      </c>
      <c r="Z778">
        <f t="shared" ca="1" si="133"/>
        <v>12.75</v>
      </c>
      <c r="AA778">
        <f t="shared" ca="1" si="134"/>
        <v>9.25</v>
      </c>
      <c r="AB778">
        <f t="shared" ca="1" si="135"/>
        <v>-9.25</v>
      </c>
      <c r="AC778" s="2">
        <v>9.25</v>
      </c>
      <c r="AD778" s="7">
        <f>VLOOKUP(P778,Weights!$A:$B,2,0)*AC778</f>
        <v>9.25</v>
      </c>
      <c r="AE778">
        <f t="shared" ca="1" si="136"/>
        <v>85.5625</v>
      </c>
      <c r="AF778" t="str">
        <f t="shared" si="137"/>
        <v>Creighton</v>
      </c>
      <c r="AG778" t="str">
        <f t="shared" ca="1" si="138"/>
        <v>Creighton</v>
      </c>
    </row>
    <row r="779" spans="15:33" x14ac:dyDescent="0.25">
      <c r="O779" t="s">
        <v>3288</v>
      </c>
      <c r="P779" s="6">
        <v>41968</v>
      </c>
      <c r="Q779" t="s">
        <v>3073</v>
      </c>
      <c r="R779" t="s">
        <v>3386</v>
      </c>
      <c r="S779" t="s">
        <v>3721</v>
      </c>
      <c r="T779">
        <v>73</v>
      </c>
      <c r="U779">
        <v>60</v>
      </c>
      <c r="W779" t="s">
        <v>31</v>
      </c>
      <c r="X779">
        <v>1</v>
      </c>
      <c r="Y779">
        <f t="shared" si="132"/>
        <v>13</v>
      </c>
      <c r="Z779">
        <f t="shared" ca="1" si="133"/>
        <v>4</v>
      </c>
      <c r="AA779">
        <f t="shared" ca="1" si="134"/>
        <v>9</v>
      </c>
      <c r="AB779">
        <f t="shared" ca="1" si="135"/>
        <v>-9</v>
      </c>
      <c r="AC779" s="2">
        <v>9</v>
      </c>
      <c r="AD779" s="7">
        <f>VLOOKUP(P779,Weights!$A:$B,2,0)*AC779</f>
        <v>9</v>
      </c>
      <c r="AE779">
        <f t="shared" ca="1" si="136"/>
        <v>81</v>
      </c>
      <c r="AF779" t="str">
        <f t="shared" si="137"/>
        <v>Drake</v>
      </c>
      <c r="AG779" t="str">
        <f t="shared" ca="1" si="138"/>
        <v>Drake</v>
      </c>
    </row>
    <row r="780" spans="15:33" x14ac:dyDescent="0.25">
      <c r="O780" t="s">
        <v>3139</v>
      </c>
      <c r="P780" s="6">
        <v>41968</v>
      </c>
      <c r="Q780" t="s">
        <v>3074</v>
      </c>
      <c r="R780" t="s">
        <v>3329</v>
      </c>
      <c r="S780" t="s">
        <v>3721</v>
      </c>
      <c r="T780">
        <v>58</v>
      </c>
      <c r="U780">
        <v>52</v>
      </c>
      <c r="W780" t="s">
        <v>91</v>
      </c>
      <c r="X780">
        <v>1</v>
      </c>
      <c r="Y780">
        <f t="shared" si="132"/>
        <v>6</v>
      </c>
      <c r="Z780">
        <f t="shared" ca="1" si="133"/>
        <v>-0.125</v>
      </c>
      <c r="AA780">
        <f t="shared" ca="1" si="134"/>
        <v>6.125</v>
      </c>
      <c r="AB780">
        <f t="shared" ca="1" si="135"/>
        <v>-6.125</v>
      </c>
      <c r="AC780" s="2">
        <v>6.125</v>
      </c>
      <c r="AD780" s="7">
        <f>VLOOKUP(P780,Weights!$A:$B,2,0)*AC780</f>
        <v>6.125</v>
      </c>
      <c r="AE780">
        <f t="shared" ca="1" si="136"/>
        <v>37.515625</v>
      </c>
      <c r="AF780" t="str">
        <f t="shared" si="137"/>
        <v>East Carolina</v>
      </c>
      <c r="AG780" t="str">
        <f t="shared" ca="1" si="138"/>
        <v>Fresno St</v>
      </c>
    </row>
    <row r="781" spans="15:33" x14ac:dyDescent="0.25">
      <c r="O781" t="s">
        <v>3345</v>
      </c>
      <c r="P781" s="6">
        <v>41968</v>
      </c>
      <c r="Q781" t="s">
        <v>3074</v>
      </c>
      <c r="R781" t="s">
        <v>3341</v>
      </c>
      <c r="S781" t="s">
        <v>3721</v>
      </c>
      <c r="T781">
        <v>74</v>
      </c>
      <c r="U781">
        <v>73</v>
      </c>
      <c r="W781" t="s">
        <v>9</v>
      </c>
      <c r="X781">
        <v>1</v>
      </c>
      <c r="Y781">
        <f t="shared" si="132"/>
        <v>1</v>
      </c>
      <c r="Z781">
        <f t="shared" ca="1" si="133"/>
        <v>9.5000004999999987</v>
      </c>
      <c r="AA781">
        <f t="shared" ca="1" si="134"/>
        <v>-8.5000004999999987</v>
      </c>
      <c r="AB781">
        <f t="shared" ca="1" si="135"/>
        <v>8.5000004999999987</v>
      </c>
      <c r="AC781" s="2">
        <v>8.5</v>
      </c>
      <c r="AD781" s="7">
        <f>VLOOKUP(P781,Weights!$A:$B,2,0)*AC781</f>
        <v>8.5</v>
      </c>
      <c r="AE781">
        <f t="shared" ca="1" si="136"/>
        <v>72.250008500000234</v>
      </c>
      <c r="AF781" t="str">
        <f t="shared" si="137"/>
        <v>Elon</v>
      </c>
      <c r="AG781" t="str">
        <f t="shared" ca="1" si="138"/>
        <v>Elon</v>
      </c>
    </row>
    <row r="782" spans="15:33" x14ac:dyDescent="0.25">
      <c r="O782" t="s">
        <v>3221</v>
      </c>
      <c r="P782" s="6">
        <v>41968</v>
      </c>
      <c r="Q782" t="s">
        <v>3074</v>
      </c>
      <c r="R782" t="s">
        <v>3262</v>
      </c>
      <c r="S782" t="s">
        <v>3721</v>
      </c>
      <c r="T782">
        <v>62</v>
      </c>
      <c r="U782">
        <v>47</v>
      </c>
      <c r="W782" t="s">
        <v>191</v>
      </c>
      <c r="X782">
        <v>1</v>
      </c>
      <c r="Y782">
        <f t="shared" si="132"/>
        <v>15</v>
      </c>
      <c r="Z782">
        <f t="shared" ca="1" si="133"/>
        <v>-2.1249999800000001</v>
      </c>
      <c r="AA782">
        <f t="shared" ca="1" si="134"/>
        <v>17.124999979999998</v>
      </c>
      <c r="AB782">
        <f t="shared" ca="1" si="135"/>
        <v>-17.124999979999998</v>
      </c>
      <c r="AC782" s="2">
        <v>17.125</v>
      </c>
      <c r="AD782" s="7">
        <f>VLOOKUP(P782,Weights!$A:$B,2,0)*AC782</f>
        <v>17.125</v>
      </c>
      <c r="AE782">
        <f t="shared" ca="1" si="136"/>
        <v>293.26562431499997</v>
      </c>
      <c r="AF782" t="str">
        <f t="shared" si="137"/>
        <v>Florida Gulf Coast</v>
      </c>
      <c r="AG782" t="str">
        <f t="shared" ca="1" si="138"/>
        <v>San Francisco</v>
      </c>
    </row>
    <row r="783" spans="15:33" x14ac:dyDescent="0.25">
      <c r="O783" t="s">
        <v>3161</v>
      </c>
      <c r="P783" s="6">
        <v>41968</v>
      </c>
      <c r="Q783" t="s">
        <v>3073</v>
      </c>
      <c r="R783" t="s">
        <v>3391</v>
      </c>
      <c r="S783" t="s">
        <v>3721</v>
      </c>
      <c r="T783">
        <v>66</v>
      </c>
      <c r="U783">
        <v>55</v>
      </c>
      <c r="W783" t="s">
        <v>10</v>
      </c>
      <c r="X783">
        <v>1</v>
      </c>
      <c r="Y783">
        <f t="shared" si="132"/>
        <v>11</v>
      </c>
      <c r="Z783">
        <f t="shared" ca="1" si="133"/>
        <v>19.25</v>
      </c>
      <c r="AA783">
        <f t="shared" ca="1" si="134"/>
        <v>-8.25</v>
      </c>
      <c r="AB783">
        <f t="shared" ca="1" si="135"/>
        <v>8.25</v>
      </c>
      <c r="AC783" s="2">
        <v>8.25</v>
      </c>
      <c r="AD783" s="7">
        <f>VLOOKUP(P783,Weights!$A:$B,2,0)*AC783</f>
        <v>8.25</v>
      </c>
      <c r="AE783">
        <f t="shared" ca="1" si="136"/>
        <v>68.0625</v>
      </c>
      <c r="AF783" t="str">
        <f t="shared" si="137"/>
        <v>Florida St</v>
      </c>
      <c r="AG783" t="str">
        <f t="shared" ca="1" si="138"/>
        <v>Florida St</v>
      </c>
    </row>
    <row r="784" spans="15:33" x14ac:dyDescent="0.25">
      <c r="O784" t="s">
        <v>3275</v>
      </c>
      <c r="P784" s="6">
        <v>41968</v>
      </c>
      <c r="Q784" t="s">
        <v>3073</v>
      </c>
      <c r="R784" t="s">
        <v>3284</v>
      </c>
      <c r="S784" t="s">
        <v>3720</v>
      </c>
      <c r="T784">
        <v>80</v>
      </c>
      <c r="U784">
        <v>64</v>
      </c>
      <c r="W784" t="s">
        <v>10</v>
      </c>
      <c r="X784">
        <v>1</v>
      </c>
      <c r="Y784">
        <f t="shared" si="132"/>
        <v>-16</v>
      </c>
      <c r="Z784">
        <f t="shared" ca="1" si="133"/>
        <v>-14.375</v>
      </c>
      <c r="AA784">
        <f t="shared" ca="1" si="134"/>
        <v>-1.625</v>
      </c>
      <c r="AB784">
        <f t="shared" ca="1" si="135"/>
        <v>1.625</v>
      </c>
      <c r="AC784" s="2">
        <v>1.625</v>
      </c>
      <c r="AD784" s="7">
        <f>VLOOKUP(P784,Weights!$A:$B,2,0)*AC784</f>
        <v>1.625</v>
      </c>
      <c r="AE784">
        <f t="shared" ca="1" si="136"/>
        <v>2.640625</v>
      </c>
      <c r="AF784" t="str">
        <f t="shared" si="137"/>
        <v>Buffalo</v>
      </c>
      <c r="AG784" t="str">
        <f t="shared" ca="1" si="138"/>
        <v>Buffalo</v>
      </c>
    </row>
    <row r="785" spans="15:33" x14ac:dyDescent="0.25">
      <c r="O785" t="s">
        <v>3371</v>
      </c>
      <c r="P785" s="6">
        <v>41968</v>
      </c>
      <c r="Q785" t="s">
        <v>3074</v>
      </c>
      <c r="R785" t="s">
        <v>3378</v>
      </c>
      <c r="S785" t="s">
        <v>3721</v>
      </c>
      <c r="T785">
        <v>64</v>
      </c>
      <c r="U785">
        <v>62</v>
      </c>
      <c r="W785" t="s">
        <v>52</v>
      </c>
      <c r="X785">
        <v>1</v>
      </c>
      <c r="Y785">
        <f t="shared" si="132"/>
        <v>2</v>
      </c>
      <c r="Z785">
        <f t="shared" ca="1" si="133"/>
        <v>2</v>
      </c>
      <c r="AA785">
        <f t="shared" ca="1" si="134"/>
        <v>0</v>
      </c>
      <c r="AB785">
        <f t="shared" ca="1" si="135"/>
        <v>0</v>
      </c>
      <c r="AC785" s="2">
        <v>0</v>
      </c>
      <c r="AD785" s="7">
        <f>VLOOKUP(P785,Weights!$A:$B,2,0)*AC785</f>
        <v>0</v>
      </c>
      <c r="AE785">
        <f t="shared" ca="1" si="136"/>
        <v>0</v>
      </c>
      <c r="AF785" t="str">
        <f t="shared" si="137"/>
        <v>Green Bay</v>
      </c>
      <c r="AG785" t="str">
        <f t="shared" ca="1" si="138"/>
        <v>Green Bay</v>
      </c>
    </row>
    <row r="786" spans="15:33" x14ac:dyDescent="0.25">
      <c r="O786" t="s">
        <v>3151</v>
      </c>
      <c r="P786" s="6">
        <v>41968</v>
      </c>
      <c r="Q786" t="s">
        <v>3073</v>
      </c>
      <c r="R786" t="s">
        <v>3141</v>
      </c>
      <c r="S786" t="s">
        <v>3721</v>
      </c>
      <c r="T786">
        <v>84</v>
      </c>
      <c r="U786">
        <v>63</v>
      </c>
      <c r="W786" t="s">
        <v>52</v>
      </c>
      <c r="X786">
        <v>1</v>
      </c>
      <c r="Y786">
        <f t="shared" si="132"/>
        <v>21</v>
      </c>
      <c r="Z786">
        <f t="shared" ca="1" si="133"/>
        <v>14.625</v>
      </c>
      <c r="AA786">
        <f t="shared" ca="1" si="134"/>
        <v>6.375</v>
      </c>
      <c r="AB786">
        <f t="shared" ca="1" si="135"/>
        <v>-6.375</v>
      </c>
      <c r="AC786" s="2">
        <v>6.375</v>
      </c>
      <c r="AD786" s="7">
        <f>VLOOKUP(P786,Weights!$A:$B,2,0)*AC786</f>
        <v>6.375</v>
      </c>
      <c r="AE786">
        <f t="shared" ca="1" si="136"/>
        <v>40.640625</v>
      </c>
      <c r="AF786" t="str">
        <f t="shared" si="137"/>
        <v>Harvard</v>
      </c>
      <c r="AG786" t="str">
        <f t="shared" ca="1" si="138"/>
        <v>Harvard</v>
      </c>
    </row>
    <row r="787" spans="15:33" x14ac:dyDescent="0.25">
      <c r="O787" t="s">
        <v>3208</v>
      </c>
      <c r="P787" s="6">
        <v>41968</v>
      </c>
      <c r="Q787" t="s">
        <v>3074</v>
      </c>
      <c r="R787" t="s">
        <v>3188</v>
      </c>
      <c r="S787" t="s">
        <v>3721</v>
      </c>
      <c r="T787">
        <v>62</v>
      </c>
      <c r="U787">
        <v>55</v>
      </c>
      <c r="W787" t="s">
        <v>55</v>
      </c>
      <c r="X787">
        <v>1</v>
      </c>
      <c r="Y787">
        <f t="shared" si="132"/>
        <v>7</v>
      </c>
      <c r="Z787">
        <f t="shared" ca="1" si="133"/>
        <v>15.875000499999999</v>
      </c>
      <c r="AA787">
        <f t="shared" ca="1" si="134"/>
        <v>-8.8750004999999987</v>
      </c>
      <c r="AB787">
        <f t="shared" ca="1" si="135"/>
        <v>8.8750004999999987</v>
      </c>
      <c r="AC787" s="2">
        <v>8.875</v>
      </c>
      <c r="AD787" s="7">
        <f>VLOOKUP(P787,Weights!$A:$B,2,0)*AC787</f>
        <v>8.875</v>
      </c>
      <c r="AE787">
        <f t="shared" ca="1" si="136"/>
        <v>78.765633875000233</v>
      </c>
      <c r="AF787" t="str">
        <f t="shared" si="137"/>
        <v>Hawaii</v>
      </c>
      <c r="AG787" t="str">
        <f t="shared" ca="1" si="138"/>
        <v>Hawaii</v>
      </c>
    </row>
    <row r="788" spans="15:33" x14ac:dyDescent="0.25">
      <c r="O788" t="s">
        <v>3302</v>
      </c>
      <c r="P788" s="6">
        <v>41968</v>
      </c>
      <c r="Q788" t="s">
        <v>3073</v>
      </c>
      <c r="R788" t="s">
        <v>3718</v>
      </c>
      <c r="S788" t="s">
        <v>3721</v>
      </c>
      <c r="T788">
        <v>88</v>
      </c>
      <c r="U788">
        <v>71</v>
      </c>
      <c r="W788" t="s">
        <v>53</v>
      </c>
      <c r="X788">
        <v>1</v>
      </c>
      <c r="Y788">
        <f t="shared" si="132"/>
        <v>17</v>
      </c>
      <c r="Z788">
        <f t="shared" ca="1" si="133"/>
        <v>34.250000499999999</v>
      </c>
      <c r="AA788">
        <f t="shared" ca="1" si="134"/>
        <v>-17.250000499999999</v>
      </c>
      <c r="AB788">
        <f t="shared" ca="1" si="135"/>
        <v>17.250000499999999</v>
      </c>
      <c r="AC788" s="2">
        <v>17.25</v>
      </c>
      <c r="AD788" s="7">
        <f>VLOOKUP(P788,Weights!$A:$B,2,0)*AC788</f>
        <v>17.25</v>
      </c>
      <c r="AE788">
        <f t="shared" ca="1" si="136"/>
        <v>297.56251725000021</v>
      </c>
      <c r="AF788" t="str">
        <f t="shared" si="137"/>
        <v>High Point</v>
      </c>
      <c r="AG788" t="str">
        <f t="shared" ca="1" si="138"/>
        <v>High Point</v>
      </c>
    </row>
    <row r="789" spans="15:33" x14ac:dyDescent="0.25">
      <c r="O789" t="s">
        <v>3237</v>
      </c>
      <c r="P789" s="6">
        <v>41968</v>
      </c>
      <c r="Q789" t="s">
        <v>3074</v>
      </c>
      <c r="R789" t="s">
        <v>3280</v>
      </c>
      <c r="S789" t="s">
        <v>3720</v>
      </c>
      <c r="T789">
        <v>86</v>
      </c>
      <c r="U789">
        <v>75</v>
      </c>
      <c r="W789" t="s">
        <v>9</v>
      </c>
      <c r="X789">
        <v>1</v>
      </c>
      <c r="Y789">
        <f t="shared" si="132"/>
        <v>-11</v>
      </c>
      <c r="Z789">
        <f t="shared" ca="1" si="133"/>
        <v>-12.75</v>
      </c>
      <c r="AA789">
        <f t="shared" ca="1" si="134"/>
        <v>1.75</v>
      </c>
      <c r="AB789">
        <f t="shared" ca="1" si="135"/>
        <v>-1.75</v>
      </c>
      <c r="AC789" s="2">
        <v>1.75</v>
      </c>
      <c r="AD789" s="7">
        <f>VLOOKUP(P789,Weights!$A:$B,2,0)*AC789</f>
        <v>1.75</v>
      </c>
      <c r="AE789">
        <f t="shared" ca="1" si="136"/>
        <v>3.0625</v>
      </c>
      <c r="AF789" t="str">
        <f t="shared" si="137"/>
        <v>Boise State</v>
      </c>
      <c r="AG789" t="str">
        <f t="shared" ca="1" si="138"/>
        <v>Boise State</v>
      </c>
    </row>
    <row r="790" spans="15:33" x14ac:dyDescent="0.25">
      <c r="O790" t="s">
        <v>3714</v>
      </c>
      <c r="P790" s="6">
        <v>41968</v>
      </c>
      <c r="Q790" t="s">
        <v>3074</v>
      </c>
      <c r="R790" t="s">
        <v>3177</v>
      </c>
      <c r="S790" t="s">
        <v>3720</v>
      </c>
      <c r="T790">
        <v>72</v>
      </c>
      <c r="U790">
        <v>63</v>
      </c>
      <c r="W790" t="s">
        <v>52</v>
      </c>
      <c r="X790">
        <v>1</v>
      </c>
      <c r="Y790">
        <f t="shared" si="132"/>
        <v>-9</v>
      </c>
      <c r="Z790">
        <f t="shared" ca="1" si="133"/>
        <v>6.3749999999999982</v>
      </c>
      <c r="AA790">
        <f t="shared" ca="1" si="134"/>
        <v>-15.374999999999998</v>
      </c>
      <c r="AB790">
        <f t="shared" ca="1" si="135"/>
        <v>15.374999999999998</v>
      </c>
      <c r="AC790" s="2">
        <v>15.375</v>
      </c>
      <c r="AD790" s="7">
        <f>VLOOKUP(P790,Weights!$A:$B,2,0)*AC790</f>
        <v>15.375</v>
      </c>
      <c r="AE790">
        <f t="shared" ca="1" si="136"/>
        <v>236.39062499999994</v>
      </c>
      <c r="AF790" t="str">
        <f t="shared" si="137"/>
        <v>Maryland</v>
      </c>
      <c r="AG790" t="str">
        <f t="shared" ca="1" si="138"/>
        <v>Iowa State</v>
      </c>
    </row>
    <row r="791" spans="15:33" x14ac:dyDescent="0.25">
      <c r="O791" t="s">
        <v>3245</v>
      </c>
      <c r="P791" s="6">
        <v>41968</v>
      </c>
      <c r="Q791" t="s">
        <v>3074</v>
      </c>
      <c r="R791" t="s">
        <v>3715</v>
      </c>
      <c r="S791" t="s">
        <v>3720</v>
      </c>
      <c r="T791">
        <v>72</v>
      </c>
      <c r="U791">
        <v>68</v>
      </c>
      <c r="W791" t="s">
        <v>91</v>
      </c>
      <c r="X791">
        <v>1</v>
      </c>
      <c r="Y791">
        <f t="shared" si="132"/>
        <v>-4</v>
      </c>
      <c r="Z791">
        <f t="shared" ca="1" si="133"/>
        <v>-12.124999499999999</v>
      </c>
      <c r="AA791">
        <f t="shared" ca="1" si="134"/>
        <v>8.1249994999999995</v>
      </c>
      <c r="AB791">
        <f t="shared" ca="1" si="135"/>
        <v>-8.1249994999999995</v>
      </c>
      <c r="AC791" s="2">
        <v>8.125</v>
      </c>
      <c r="AD791" s="7">
        <f>VLOOKUP(P791,Weights!$A:$B,2,0)*AC791</f>
        <v>8.125</v>
      </c>
      <c r="AE791">
        <f t="shared" ca="1" si="136"/>
        <v>66.015616875000248</v>
      </c>
      <c r="AF791" t="str">
        <f t="shared" si="137"/>
        <v>Arizona</v>
      </c>
      <c r="AG791" t="str">
        <f t="shared" ca="1" si="138"/>
        <v>Arizona</v>
      </c>
    </row>
    <row r="792" spans="15:33" x14ac:dyDescent="0.25">
      <c r="O792" t="s">
        <v>3713</v>
      </c>
      <c r="P792" s="6">
        <v>41968</v>
      </c>
      <c r="Q792" t="s">
        <v>3073</v>
      </c>
      <c r="R792" t="s">
        <v>3299</v>
      </c>
      <c r="S792" t="s">
        <v>3721</v>
      </c>
      <c r="T792">
        <v>92</v>
      </c>
      <c r="U792">
        <v>44</v>
      </c>
      <c r="W792" t="s">
        <v>565</v>
      </c>
      <c r="X792">
        <v>1</v>
      </c>
      <c r="Y792">
        <f t="shared" si="132"/>
        <v>48</v>
      </c>
      <c r="Z792">
        <f t="shared" ca="1" si="133"/>
        <v>28.999999519999999</v>
      </c>
      <c r="AA792">
        <f t="shared" ca="1" si="134"/>
        <v>19.000000480000001</v>
      </c>
      <c r="AB792">
        <f t="shared" ca="1" si="135"/>
        <v>-19.000000480000001</v>
      </c>
      <c r="AC792" s="2">
        <v>19</v>
      </c>
      <c r="AD792" s="7">
        <f>VLOOKUP(P792,Weights!$A:$B,2,0)*AC792</f>
        <v>19</v>
      </c>
      <c r="AE792">
        <f t="shared" ca="1" si="136"/>
        <v>361.00001824000026</v>
      </c>
      <c r="AF792" t="str">
        <f t="shared" si="137"/>
        <v>Kentucky</v>
      </c>
      <c r="AG792" t="str">
        <f t="shared" ca="1" si="138"/>
        <v>Kentucky</v>
      </c>
    </row>
    <row r="793" spans="15:33" x14ac:dyDescent="0.25">
      <c r="O793" t="s">
        <v>3168</v>
      </c>
      <c r="P793" s="6">
        <v>41968</v>
      </c>
      <c r="Q793" t="s">
        <v>3073</v>
      </c>
      <c r="R793" t="s">
        <v>3354</v>
      </c>
      <c r="S793" t="s">
        <v>3721</v>
      </c>
      <c r="T793">
        <v>73</v>
      </c>
      <c r="U793">
        <v>60</v>
      </c>
      <c r="W793" t="s">
        <v>190</v>
      </c>
      <c r="X793">
        <v>1</v>
      </c>
      <c r="Y793">
        <f t="shared" si="132"/>
        <v>13</v>
      </c>
      <c r="Z793">
        <f t="shared" ca="1" si="133"/>
        <v>6.3750000199999999</v>
      </c>
      <c r="AA793">
        <f t="shared" ca="1" si="134"/>
        <v>6.6249999800000001</v>
      </c>
      <c r="AB793">
        <f t="shared" ca="1" si="135"/>
        <v>-6.6249999800000001</v>
      </c>
      <c r="AC793" s="2">
        <v>6.625</v>
      </c>
      <c r="AD793" s="7">
        <f>VLOOKUP(P793,Weights!$A:$B,2,0)*AC793</f>
        <v>6.625</v>
      </c>
      <c r="AE793">
        <f t="shared" ca="1" si="136"/>
        <v>43.890624735000003</v>
      </c>
      <c r="AF793" t="str">
        <f t="shared" si="137"/>
        <v>La Salle</v>
      </c>
      <c r="AG793" t="str">
        <f t="shared" ca="1" si="138"/>
        <v>La Salle</v>
      </c>
    </row>
    <row r="794" spans="15:33" x14ac:dyDescent="0.25">
      <c r="O794" t="s">
        <v>3125</v>
      </c>
      <c r="P794" s="6">
        <v>41968</v>
      </c>
      <c r="Q794" t="s">
        <v>3074</v>
      </c>
      <c r="R794" t="s">
        <v>3079</v>
      </c>
      <c r="S794" t="s">
        <v>3720</v>
      </c>
      <c r="T794">
        <v>58</v>
      </c>
      <c r="U794">
        <v>55</v>
      </c>
      <c r="W794" t="s">
        <v>34</v>
      </c>
      <c r="X794">
        <v>1</v>
      </c>
      <c r="Y794">
        <f t="shared" si="132"/>
        <v>-3</v>
      </c>
      <c r="Z794">
        <f t="shared" ca="1" si="133"/>
        <v>-2.875</v>
      </c>
      <c r="AA794">
        <f t="shared" ca="1" si="134"/>
        <v>-0.125</v>
      </c>
      <c r="AB794">
        <f t="shared" ca="1" si="135"/>
        <v>0.125</v>
      </c>
      <c r="AC794" s="2">
        <v>0.125</v>
      </c>
      <c r="AD794" s="7">
        <f>VLOOKUP(P794,Weights!$A:$B,2,0)*AC794</f>
        <v>0.125</v>
      </c>
      <c r="AE794">
        <f t="shared" ca="1" si="136"/>
        <v>1.5625E-2</v>
      </c>
      <c r="AF794" t="str">
        <f t="shared" si="137"/>
        <v>Bucknell</v>
      </c>
      <c r="AG794" t="str">
        <f t="shared" ca="1" si="138"/>
        <v>Bucknell</v>
      </c>
    </row>
    <row r="795" spans="15:33" x14ac:dyDescent="0.25">
      <c r="O795" t="s">
        <v>3290</v>
      </c>
      <c r="P795" s="6">
        <v>41968</v>
      </c>
      <c r="Q795" t="s">
        <v>3073</v>
      </c>
      <c r="R795" t="s">
        <v>3268</v>
      </c>
      <c r="S795" t="s">
        <v>3721</v>
      </c>
      <c r="T795">
        <v>65</v>
      </c>
      <c r="U795">
        <v>53</v>
      </c>
      <c r="W795" t="s">
        <v>52</v>
      </c>
      <c r="X795">
        <v>1</v>
      </c>
      <c r="Y795">
        <f t="shared" si="132"/>
        <v>12</v>
      </c>
      <c r="Z795">
        <f t="shared" ca="1" si="133"/>
        <v>3.75</v>
      </c>
      <c r="AA795">
        <f t="shared" ca="1" si="134"/>
        <v>8.25</v>
      </c>
      <c r="AB795">
        <f t="shared" ca="1" si="135"/>
        <v>-8.25</v>
      </c>
      <c r="AC795" s="2">
        <v>8.25</v>
      </c>
      <c r="AD795" s="7">
        <f>VLOOKUP(P795,Weights!$A:$B,2,0)*AC795</f>
        <v>8.25</v>
      </c>
      <c r="AE795">
        <f t="shared" ca="1" si="136"/>
        <v>68.0625</v>
      </c>
      <c r="AF795" t="str">
        <f t="shared" si="137"/>
        <v>Middle Tennessee</v>
      </c>
      <c r="AG795" t="str">
        <f t="shared" ca="1" si="138"/>
        <v>Middle Tennessee</v>
      </c>
    </row>
    <row r="796" spans="15:33" x14ac:dyDescent="0.25">
      <c r="O796" t="s">
        <v>3134</v>
      </c>
      <c r="P796" s="6">
        <v>41968</v>
      </c>
      <c r="Q796" t="s">
        <v>3073</v>
      </c>
      <c r="R796" t="s">
        <v>3294</v>
      </c>
      <c r="S796" t="s">
        <v>3721</v>
      </c>
      <c r="T796">
        <v>80</v>
      </c>
      <c r="U796">
        <v>67</v>
      </c>
      <c r="W796" t="s">
        <v>52</v>
      </c>
      <c r="X796">
        <v>1</v>
      </c>
      <c r="Y796">
        <f t="shared" si="132"/>
        <v>13</v>
      </c>
      <c r="Z796">
        <f t="shared" ca="1" si="133"/>
        <v>15.625</v>
      </c>
      <c r="AA796">
        <f t="shared" ca="1" si="134"/>
        <v>-2.625</v>
      </c>
      <c r="AB796">
        <f t="shared" ca="1" si="135"/>
        <v>2.625</v>
      </c>
      <c r="AC796" s="2">
        <v>2.625</v>
      </c>
      <c r="AD796" s="7">
        <f>VLOOKUP(P796,Weights!$A:$B,2,0)*AC796</f>
        <v>2.625</v>
      </c>
      <c r="AE796">
        <f t="shared" ca="1" si="136"/>
        <v>6.890625</v>
      </c>
      <c r="AF796" t="str">
        <f t="shared" si="137"/>
        <v>Nebraska</v>
      </c>
      <c r="AG796" t="str">
        <f t="shared" ca="1" si="138"/>
        <v>Nebraska</v>
      </c>
    </row>
    <row r="797" spans="15:33" x14ac:dyDescent="0.25">
      <c r="O797" t="s">
        <v>3083</v>
      </c>
      <c r="P797" s="6">
        <v>41968</v>
      </c>
      <c r="Q797" t="s">
        <v>3073</v>
      </c>
      <c r="R797" t="s">
        <v>3094</v>
      </c>
      <c r="S797" t="s">
        <v>3721</v>
      </c>
      <c r="T797">
        <v>75</v>
      </c>
      <c r="U797">
        <v>68</v>
      </c>
      <c r="W797" t="s">
        <v>9</v>
      </c>
      <c r="X797">
        <v>1</v>
      </c>
      <c r="Y797">
        <f t="shared" si="132"/>
        <v>7</v>
      </c>
      <c r="Z797">
        <f t="shared" ca="1" si="133"/>
        <v>6.2499999800000001</v>
      </c>
      <c r="AA797">
        <f t="shared" ca="1" si="134"/>
        <v>0.75000001999999988</v>
      </c>
      <c r="AB797">
        <f t="shared" ca="1" si="135"/>
        <v>-0.75000001999999988</v>
      </c>
      <c r="AC797" s="2">
        <v>0.75</v>
      </c>
      <c r="AD797" s="7">
        <f>VLOOKUP(P797,Weights!$A:$B,2,0)*AC797</f>
        <v>0.75</v>
      </c>
      <c r="AE797">
        <f t="shared" ca="1" si="136"/>
        <v>0.56250003000000026</v>
      </c>
      <c r="AF797" t="str">
        <f t="shared" si="137"/>
        <v>New Hampshire</v>
      </c>
      <c r="AG797" t="str">
        <f t="shared" ca="1" si="138"/>
        <v>New Hampshire</v>
      </c>
    </row>
    <row r="798" spans="15:33" x14ac:dyDescent="0.25">
      <c r="O798" t="s">
        <v>3224</v>
      </c>
      <c r="P798" s="6">
        <v>41968</v>
      </c>
      <c r="Q798" t="s">
        <v>3073</v>
      </c>
      <c r="R798" t="s">
        <v>3718</v>
      </c>
      <c r="S798" t="s">
        <v>3721</v>
      </c>
      <c r="T798">
        <v>64</v>
      </c>
      <c r="U798">
        <v>63</v>
      </c>
      <c r="W798" t="s">
        <v>91</v>
      </c>
      <c r="X798">
        <v>1</v>
      </c>
      <c r="Y798">
        <f t="shared" si="132"/>
        <v>1</v>
      </c>
      <c r="Z798">
        <f t="shared" ca="1" si="133"/>
        <v>30.875000480000001</v>
      </c>
      <c r="AA798">
        <f t="shared" ca="1" si="134"/>
        <v>-29.875000480000001</v>
      </c>
      <c r="AB798">
        <f t="shared" ca="1" si="135"/>
        <v>29.875000480000001</v>
      </c>
      <c r="AC798" s="2">
        <v>29.875</v>
      </c>
      <c r="AD798" s="7">
        <f>VLOOKUP(P798,Weights!$A:$B,2,0)*AC798</f>
        <v>29.875</v>
      </c>
      <c r="AE798">
        <f t="shared" ca="1" si="136"/>
        <v>892.51565368000024</v>
      </c>
      <c r="AF798" t="str">
        <f t="shared" si="137"/>
        <v>North Dakota St</v>
      </c>
      <c r="AG798" t="str">
        <f t="shared" ca="1" si="138"/>
        <v>North Dakota St</v>
      </c>
    </row>
    <row r="799" spans="15:33" x14ac:dyDescent="0.25">
      <c r="O799" t="s">
        <v>3211</v>
      </c>
      <c r="P799" s="6">
        <v>41968</v>
      </c>
      <c r="Q799" t="s">
        <v>3074</v>
      </c>
      <c r="R799" t="s">
        <v>3307</v>
      </c>
      <c r="S799" t="s">
        <v>3721</v>
      </c>
      <c r="T799">
        <v>77</v>
      </c>
      <c r="U799">
        <v>57</v>
      </c>
      <c r="W799" t="s">
        <v>10</v>
      </c>
      <c r="X799">
        <v>1</v>
      </c>
      <c r="Y799">
        <f t="shared" si="132"/>
        <v>20</v>
      </c>
      <c r="Z799">
        <f t="shared" ca="1" si="133"/>
        <v>15.625000499999999</v>
      </c>
      <c r="AA799">
        <f t="shared" ca="1" si="134"/>
        <v>4.3749995000000013</v>
      </c>
      <c r="AB799">
        <f t="shared" ca="1" si="135"/>
        <v>-4.3749995000000013</v>
      </c>
      <c r="AC799" s="2">
        <v>4.375</v>
      </c>
      <c r="AD799" s="7">
        <f>VLOOKUP(P799,Weights!$A:$B,2,0)*AC799</f>
        <v>4.375</v>
      </c>
      <c r="AE799">
        <f t="shared" ca="1" si="136"/>
        <v>19.14062062500026</v>
      </c>
      <c r="AF799" t="str">
        <f t="shared" si="137"/>
        <v>North Florida</v>
      </c>
      <c r="AG799" t="str">
        <f t="shared" ca="1" si="138"/>
        <v>North Florida</v>
      </c>
    </row>
    <row r="800" spans="15:33" x14ac:dyDescent="0.25">
      <c r="O800" t="s">
        <v>3203</v>
      </c>
      <c r="P800" s="6">
        <v>41968</v>
      </c>
      <c r="Q800" t="s">
        <v>3074</v>
      </c>
      <c r="R800" t="s">
        <v>3169</v>
      </c>
      <c r="S800" t="s">
        <v>3721</v>
      </c>
      <c r="T800">
        <v>55</v>
      </c>
      <c r="U800">
        <v>46</v>
      </c>
      <c r="W800" t="s">
        <v>191</v>
      </c>
      <c r="X800">
        <v>1</v>
      </c>
      <c r="Y800">
        <f t="shared" si="132"/>
        <v>9</v>
      </c>
      <c r="Z800">
        <f t="shared" ca="1" si="133"/>
        <v>7.625</v>
      </c>
      <c r="AA800">
        <f t="shared" ca="1" si="134"/>
        <v>1.375</v>
      </c>
      <c r="AB800">
        <f t="shared" ca="1" si="135"/>
        <v>-1.375</v>
      </c>
      <c r="AC800" s="2">
        <v>1.375</v>
      </c>
      <c r="AD800" s="7">
        <f>VLOOKUP(P800,Weights!$A:$B,2,0)*AC800</f>
        <v>1.375</v>
      </c>
      <c r="AE800">
        <f t="shared" ca="1" si="136"/>
        <v>1.890625</v>
      </c>
      <c r="AF800" t="str">
        <f t="shared" si="137"/>
        <v>Northwestern</v>
      </c>
      <c r="AG800" t="str">
        <f t="shared" ca="1" si="138"/>
        <v>Northwestern</v>
      </c>
    </row>
    <row r="801" spans="15:33" x14ac:dyDescent="0.25">
      <c r="O801" t="s">
        <v>3369</v>
      </c>
      <c r="P801" s="6">
        <v>41968</v>
      </c>
      <c r="Q801" t="s">
        <v>3073</v>
      </c>
      <c r="R801" t="s">
        <v>3257</v>
      </c>
      <c r="S801" t="s">
        <v>3721</v>
      </c>
      <c r="T801">
        <v>70</v>
      </c>
      <c r="U801">
        <v>57</v>
      </c>
      <c r="W801" t="s">
        <v>32</v>
      </c>
      <c r="X801">
        <v>1</v>
      </c>
      <c r="Y801">
        <f t="shared" si="132"/>
        <v>13</v>
      </c>
      <c r="Z801">
        <f t="shared" ca="1" si="133"/>
        <v>16.000000480000001</v>
      </c>
      <c r="AA801">
        <f t="shared" ca="1" si="134"/>
        <v>-3.0000004800000006</v>
      </c>
      <c r="AB801">
        <f t="shared" ca="1" si="135"/>
        <v>3.0000004800000006</v>
      </c>
      <c r="AC801" s="2">
        <v>3</v>
      </c>
      <c r="AD801" s="7">
        <f>VLOOKUP(P801,Weights!$A:$B,2,0)*AC801</f>
        <v>3</v>
      </c>
      <c r="AE801">
        <f t="shared" ca="1" si="136"/>
        <v>9.0000028800002347</v>
      </c>
      <c r="AF801" t="str">
        <f t="shared" si="137"/>
        <v>Oakland</v>
      </c>
      <c r="AG801" t="str">
        <f t="shared" ca="1" si="138"/>
        <v>Oakland</v>
      </c>
    </row>
    <row r="802" spans="15:33" x14ac:dyDescent="0.25">
      <c r="O802" t="s">
        <v>3191</v>
      </c>
      <c r="P802" s="6">
        <v>41968</v>
      </c>
      <c r="Q802" t="s">
        <v>3073</v>
      </c>
      <c r="R802" t="s">
        <v>3412</v>
      </c>
      <c r="S802" t="s">
        <v>3721</v>
      </c>
      <c r="T802">
        <v>69</v>
      </c>
      <c r="U802">
        <v>60</v>
      </c>
      <c r="W802" t="s">
        <v>51</v>
      </c>
      <c r="X802">
        <v>1</v>
      </c>
      <c r="Y802">
        <f t="shared" si="132"/>
        <v>9</v>
      </c>
      <c r="Z802">
        <f t="shared" ca="1" si="133"/>
        <v>10.375000499999999</v>
      </c>
      <c r="AA802">
        <f t="shared" ca="1" si="134"/>
        <v>-1.3750004999999987</v>
      </c>
      <c r="AB802">
        <f t="shared" ca="1" si="135"/>
        <v>1.3750004999999987</v>
      </c>
      <c r="AC802" s="2">
        <v>1.375</v>
      </c>
      <c r="AD802" s="7">
        <f>VLOOKUP(P802,Weights!$A:$B,2,0)*AC802</f>
        <v>1.375</v>
      </c>
      <c r="AE802">
        <f t="shared" ca="1" si="136"/>
        <v>1.8906263750002466</v>
      </c>
      <c r="AF802" t="str">
        <f t="shared" si="137"/>
        <v>Ohio</v>
      </c>
      <c r="AG802" t="str">
        <f t="shared" ca="1" si="138"/>
        <v>Ohio</v>
      </c>
    </row>
    <row r="803" spans="15:33" x14ac:dyDescent="0.25">
      <c r="O803" t="s">
        <v>3159</v>
      </c>
      <c r="P803" s="6">
        <v>41968</v>
      </c>
      <c r="Q803" t="s">
        <v>3074</v>
      </c>
      <c r="R803" t="s">
        <v>3358</v>
      </c>
      <c r="S803" t="s">
        <v>3720</v>
      </c>
      <c r="T803">
        <v>76</v>
      </c>
      <c r="U803">
        <v>52</v>
      </c>
      <c r="W803" t="s">
        <v>31</v>
      </c>
      <c r="X803">
        <v>1</v>
      </c>
      <c r="Y803">
        <f t="shared" si="132"/>
        <v>-24</v>
      </c>
      <c r="Z803">
        <f t="shared" ca="1" si="133"/>
        <v>-6.125</v>
      </c>
      <c r="AA803">
        <f t="shared" ca="1" si="134"/>
        <v>-17.875</v>
      </c>
      <c r="AB803">
        <f t="shared" ca="1" si="135"/>
        <v>17.875</v>
      </c>
      <c r="AC803" s="2">
        <v>17.875</v>
      </c>
      <c r="AD803" s="7">
        <f>VLOOKUP(P803,Weights!$A:$B,2,0)*AC803</f>
        <v>17.875</v>
      </c>
      <c r="AE803">
        <f t="shared" ca="1" si="136"/>
        <v>319.515625</v>
      </c>
      <c r="AF803" t="str">
        <f t="shared" si="137"/>
        <v>UL Lafayette</v>
      </c>
      <c r="AG803" t="str">
        <f t="shared" ca="1" si="138"/>
        <v>UL Lafayette</v>
      </c>
    </row>
    <row r="804" spans="15:33" x14ac:dyDescent="0.25">
      <c r="O804" t="s">
        <v>3174</v>
      </c>
      <c r="P804" s="6">
        <v>41968</v>
      </c>
      <c r="Q804" t="s">
        <v>3073</v>
      </c>
      <c r="R804" t="s">
        <v>3122</v>
      </c>
      <c r="S804" t="s">
        <v>3721</v>
      </c>
      <c r="T804">
        <v>78</v>
      </c>
      <c r="U804">
        <v>72</v>
      </c>
      <c r="W804" t="s">
        <v>54</v>
      </c>
      <c r="X804">
        <v>1</v>
      </c>
      <c r="Y804">
        <f t="shared" si="132"/>
        <v>6</v>
      </c>
      <c r="Z804">
        <f t="shared" ca="1" si="133"/>
        <v>7.2500000000000009</v>
      </c>
      <c r="AA804">
        <f t="shared" ca="1" si="134"/>
        <v>-1.2500000000000009</v>
      </c>
      <c r="AB804">
        <f t="shared" ca="1" si="135"/>
        <v>1.2500000000000009</v>
      </c>
      <c r="AC804" s="2">
        <v>1.25</v>
      </c>
      <c r="AD804" s="7">
        <f>VLOOKUP(P804,Weights!$A:$B,2,0)*AC804</f>
        <v>1.25</v>
      </c>
      <c r="AE804">
        <f t="shared" ca="1" si="136"/>
        <v>1.5625000000000022</v>
      </c>
      <c r="AF804" t="str">
        <f t="shared" si="137"/>
        <v>Penn State</v>
      </c>
      <c r="AG804" t="str">
        <f t="shared" ca="1" si="138"/>
        <v>Penn State</v>
      </c>
    </row>
    <row r="805" spans="15:33" x14ac:dyDescent="0.25">
      <c r="O805" t="s">
        <v>3192</v>
      </c>
      <c r="P805" s="6">
        <v>41968</v>
      </c>
      <c r="Q805" t="s">
        <v>3074</v>
      </c>
      <c r="R805" t="s">
        <v>3343</v>
      </c>
      <c r="S805" t="s">
        <v>3720</v>
      </c>
      <c r="T805">
        <v>74</v>
      </c>
      <c r="U805">
        <v>57</v>
      </c>
      <c r="W805" t="s">
        <v>91</v>
      </c>
      <c r="X805">
        <v>1</v>
      </c>
      <c r="Y805">
        <f t="shared" si="132"/>
        <v>-17</v>
      </c>
      <c r="Z805">
        <f t="shared" ca="1" si="133"/>
        <v>-3.9999995000000004</v>
      </c>
      <c r="AA805">
        <f t="shared" ca="1" si="134"/>
        <v>-13.000000499999999</v>
      </c>
      <c r="AB805">
        <f t="shared" ca="1" si="135"/>
        <v>13.000000499999999</v>
      </c>
      <c r="AC805" s="2">
        <v>13</v>
      </c>
      <c r="AD805" s="7">
        <f>VLOOKUP(P805,Weights!$A:$B,2,0)*AC805</f>
        <v>13</v>
      </c>
      <c r="AE805">
        <f t="shared" ca="1" si="136"/>
        <v>169.00001300000022</v>
      </c>
      <c r="AF805" t="str">
        <f t="shared" si="137"/>
        <v>San Diego St</v>
      </c>
      <c r="AG805" t="str">
        <f t="shared" ca="1" si="138"/>
        <v>San Diego St</v>
      </c>
    </row>
    <row r="806" spans="15:33" x14ac:dyDescent="0.25">
      <c r="O806" t="s">
        <v>3303</v>
      </c>
      <c r="P806" s="6">
        <v>41968</v>
      </c>
      <c r="Q806" t="s">
        <v>3073</v>
      </c>
      <c r="R806" t="s">
        <v>3718</v>
      </c>
      <c r="S806" t="s">
        <v>3721</v>
      </c>
      <c r="T806">
        <v>63</v>
      </c>
      <c r="U806">
        <v>40</v>
      </c>
      <c r="W806" t="s">
        <v>11</v>
      </c>
      <c r="X806">
        <v>1</v>
      </c>
      <c r="Y806">
        <f t="shared" si="132"/>
        <v>23</v>
      </c>
      <c r="Z806">
        <f t="shared" ca="1" si="133"/>
        <v>17.75</v>
      </c>
      <c r="AA806">
        <f t="shared" ca="1" si="134"/>
        <v>5.25</v>
      </c>
      <c r="AB806">
        <f t="shared" ca="1" si="135"/>
        <v>-5.25</v>
      </c>
      <c r="AC806" s="2">
        <v>5.25</v>
      </c>
      <c r="AD806" s="7">
        <f>VLOOKUP(P806,Weights!$A:$B,2,0)*AC806</f>
        <v>5.25</v>
      </c>
      <c r="AE806">
        <f t="shared" ca="1" si="136"/>
        <v>27.5625</v>
      </c>
      <c r="AF806" t="str">
        <f t="shared" si="137"/>
        <v>Presbyterian</v>
      </c>
      <c r="AG806" t="str">
        <f t="shared" ca="1" si="138"/>
        <v>Presbyterian</v>
      </c>
    </row>
    <row r="807" spans="15:33" x14ac:dyDescent="0.25">
      <c r="O807" t="s">
        <v>3206</v>
      </c>
      <c r="P807" s="6">
        <v>41968</v>
      </c>
      <c r="Q807" t="s">
        <v>3074</v>
      </c>
      <c r="R807" t="s">
        <v>3235</v>
      </c>
      <c r="S807" t="s">
        <v>3721</v>
      </c>
      <c r="T807">
        <v>82</v>
      </c>
      <c r="U807">
        <v>61</v>
      </c>
      <c r="W807" t="s">
        <v>53</v>
      </c>
      <c r="X807">
        <v>1</v>
      </c>
      <c r="Y807">
        <f t="shared" si="132"/>
        <v>21</v>
      </c>
      <c r="Z807">
        <f t="shared" ca="1" si="133"/>
        <v>16.124999500000001</v>
      </c>
      <c r="AA807">
        <f t="shared" ca="1" si="134"/>
        <v>4.8750004999999987</v>
      </c>
      <c r="AB807">
        <f t="shared" ca="1" si="135"/>
        <v>-4.8750004999999987</v>
      </c>
      <c r="AC807" s="2">
        <v>4.875</v>
      </c>
      <c r="AD807" s="7">
        <f>VLOOKUP(P807,Weights!$A:$B,2,0)*AC807</f>
        <v>4.875</v>
      </c>
      <c r="AE807">
        <f t="shared" ca="1" si="136"/>
        <v>23.765629875000236</v>
      </c>
      <c r="AF807" t="str">
        <f t="shared" si="137"/>
        <v>Purdue</v>
      </c>
      <c r="AG807" t="str">
        <f t="shared" ca="1" si="138"/>
        <v>Purdue</v>
      </c>
    </row>
    <row r="808" spans="15:33" x14ac:dyDescent="0.25">
      <c r="O808" t="s">
        <v>3098</v>
      </c>
      <c r="P808" s="6">
        <v>41968</v>
      </c>
      <c r="Q808" t="s">
        <v>3073</v>
      </c>
      <c r="R808" t="s">
        <v>3086</v>
      </c>
      <c r="S808" t="s">
        <v>3720</v>
      </c>
      <c r="T808">
        <v>54</v>
      </c>
      <c r="U808">
        <v>50</v>
      </c>
      <c r="W808" t="s">
        <v>9</v>
      </c>
      <c r="X808">
        <v>1</v>
      </c>
      <c r="Y808">
        <f t="shared" si="132"/>
        <v>-4</v>
      </c>
      <c r="Z808">
        <f t="shared" ca="1" si="133"/>
        <v>7</v>
      </c>
      <c r="AA808">
        <f t="shared" ca="1" si="134"/>
        <v>-11</v>
      </c>
      <c r="AB808">
        <f t="shared" ca="1" si="135"/>
        <v>11</v>
      </c>
      <c r="AC808" s="2">
        <v>11</v>
      </c>
      <c r="AD808" s="7">
        <f>VLOOKUP(P808,Weights!$A:$B,2,0)*AC808</f>
        <v>11</v>
      </c>
      <c r="AE808">
        <f t="shared" ca="1" si="136"/>
        <v>121</v>
      </c>
      <c r="AF808" t="str">
        <f t="shared" si="137"/>
        <v>Hartford</v>
      </c>
      <c r="AG808" t="str">
        <f t="shared" ca="1" si="138"/>
        <v>Quinnipiac</v>
      </c>
    </row>
    <row r="809" spans="15:33" x14ac:dyDescent="0.25">
      <c r="O809" t="s">
        <v>3108</v>
      </c>
      <c r="P809" s="6">
        <v>41968</v>
      </c>
      <c r="Q809" t="s">
        <v>3073</v>
      </c>
      <c r="R809" t="s">
        <v>3381</v>
      </c>
      <c r="S809" t="s">
        <v>3720</v>
      </c>
      <c r="T809">
        <v>68</v>
      </c>
      <c r="U809">
        <v>50</v>
      </c>
      <c r="W809" t="s">
        <v>9</v>
      </c>
      <c r="X809">
        <v>1</v>
      </c>
      <c r="Y809">
        <f t="shared" si="132"/>
        <v>-18</v>
      </c>
      <c r="Z809">
        <f t="shared" ca="1" si="133"/>
        <v>5.6249999800000001</v>
      </c>
      <c r="AA809">
        <f t="shared" ca="1" si="134"/>
        <v>-23.624999979999998</v>
      </c>
      <c r="AB809">
        <f t="shared" ca="1" si="135"/>
        <v>23.624999979999998</v>
      </c>
      <c r="AC809" s="2">
        <v>23.625</v>
      </c>
      <c r="AD809" s="7">
        <f>VLOOKUP(P809,Weights!$A:$B,2,0)*AC809</f>
        <v>23.625</v>
      </c>
      <c r="AE809">
        <f t="shared" ca="1" si="136"/>
        <v>558.14062405499988</v>
      </c>
      <c r="AF809" t="str">
        <f t="shared" si="137"/>
        <v>Saint Peter's</v>
      </c>
      <c r="AG809" t="str">
        <f t="shared" ca="1" si="138"/>
        <v>Rutgers</v>
      </c>
    </row>
    <row r="810" spans="15:33" x14ac:dyDescent="0.25">
      <c r="O810" t="s">
        <v>3265</v>
      </c>
      <c r="P810" s="6">
        <v>41968</v>
      </c>
      <c r="Q810" t="s">
        <v>3073</v>
      </c>
      <c r="R810" t="s">
        <v>3718</v>
      </c>
      <c r="S810" t="s">
        <v>3721</v>
      </c>
      <c r="T810">
        <v>97</v>
      </c>
      <c r="U810">
        <v>63</v>
      </c>
      <c r="W810" t="s">
        <v>52</v>
      </c>
      <c r="X810">
        <v>1</v>
      </c>
      <c r="Y810">
        <f t="shared" si="132"/>
        <v>34</v>
      </c>
      <c r="Z810">
        <f t="shared" ca="1" si="133"/>
        <v>29.250000500000002</v>
      </c>
      <c r="AA810">
        <f t="shared" ca="1" si="134"/>
        <v>4.7499994999999977</v>
      </c>
      <c r="AB810">
        <f t="shared" ca="1" si="135"/>
        <v>-4.7499994999999977</v>
      </c>
      <c r="AC810" s="2">
        <v>4.75</v>
      </c>
      <c r="AD810" s="7">
        <f>VLOOKUP(P810,Weights!$A:$B,2,0)*AC810</f>
        <v>4.75</v>
      </c>
      <c r="AE810">
        <f t="shared" ca="1" si="136"/>
        <v>22.562495250000229</v>
      </c>
      <c r="AF810" t="str">
        <f t="shared" si="137"/>
        <v>Sacramento St</v>
      </c>
      <c r="AG810" t="str">
        <f t="shared" ca="1" si="138"/>
        <v>Sacramento St</v>
      </c>
    </row>
    <row r="811" spans="15:33" x14ac:dyDescent="0.25">
      <c r="O811" t="s">
        <v>3130</v>
      </c>
      <c r="P811" s="6">
        <v>41968</v>
      </c>
      <c r="Q811" t="s">
        <v>3073</v>
      </c>
      <c r="R811" t="s">
        <v>3107</v>
      </c>
      <c r="S811" t="s">
        <v>3721</v>
      </c>
      <c r="T811">
        <v>74</v>
      </c>
      <c r="U811">
        <v>70</v>
      </c>
      <c r="V811" t="s">
        <v>3722</v>
      </c>
      <c r="W811" t="s">
        <v>91</v>
      </c>
      <c r="X811">
        <v>1</v>
      </c>
      <c r="Y811">
        <f t="shared" si="132"/>
        <v>4</v>
      </c>
      <c r="Z811">
        <f t="shared" ca="1" si="133"/>
        <v>8.3749999800000001</v>
      </c>
      <c r="AA811">
        <f t="shared" ca="1" si="134"/>
        <v>-4.3749999800000001</v>
      </c>
      <c r="AB811">
        <f t="shared" ca="1" si="135"/>
        <v>4.3749999800000001</v>
      </c>
      <c r="AC811" s="2">
        <v>4.375</v>
      </c>
      <c r="AD811" s="7">
        <f>VLOOKUP(P811,Weights!$A:$B,2,0)*AC811</f>
        <v>4.375</v>
      </c>
      <c r="AE811">
        <f t="shared" ca="1" si="136"/>
        <v>19.140624825</v>
      </c>
      <c r="AF811" t="str">
        <f t="shared" si="137"/>
        <v>Saint Joseph's</v>
      </c>
      <c r="AG811" t="str">
        <f t="shared" ca="1" si="138"/>
        <v>Saint Joseph's</v>
      </c>
    </row>
    <row r="812" spans="15:33" x14ac:dyDescent="0.25">
      <c r="O812" t="s">
        <v>3131</v>
      </c>
      <c r="P812" s="6">
        <v>41968</v>
      </c>
      <c r="Q812" t="s">
        <v>3073</v>
      </c>
      <c r="R812" t="s">
        <v>3239</v>
      </c>
      <c r="S812" t="s">
        <v>3721</v>
      </c>
      <c r="T812">
        <v>57</v>
      </c>
      <c r="U812">
        <v>54</v>
      </c>
      <c r="W812" t="s">
        <v>52</v>
      </c>
      <c r="X812">
        <v>1</v>
      </c>
      <c r="Y812">
        <f t="shared" si="132"/>
        <v>3</v>
      </c>
      <c r="Z812">
        <f t="shared" ca="1" si="133"/>
        <v>10.125000499999999</v>
      </c>
      <c r="AA812">
        <f t="shared" ca="1" si="134"/>
        <v>-7.1250004999999987</v>
      </c>
      <c r="AB812">
        <f t="shared" ca="1" si="135"/>
        <v>7.1250004999999987</v>
      </c>
      <c r="AC812" s="2">
        <v>7.125</v>
      </c>
      <c r="AD812" s="7">
        <f>VLOOKUP(P812,Weights!$A:$B,2,0)*AC812</f>
        <v>7.125</v>
      </c>
      <c r="AE812">
        <f t="shared" ca="1" si="136"/>
        <v>50.765632125000231</v>
      </c>
      <c r="AF812" t="str">
        <f t="shared" si="137"/>
        <v>Saint Louis</v>
      </c>
      <c r="AG812" t="str">
        <f t="shared" ca="1" si="138"/>
        <v>Saint Louis</v>
      </c>
    </row>
    <row r="813" spans="15:33" x14ac:dyDescent="0.25">
      <c r="O813" t="s">
        <v>3149</v>
      </c>
      <c r="P813" s="6">
        <v>41968</v>
      </c>
      <c r="Q813" t="s">
        <v>3073</v>
      </c>
      <c r="R813" t="s">
        <v>3170</v>
      </c>
      <c r="S813" t="s">
        <v>3720</v>
      </c>
      <c r="T813">
        <v>78</v>
      </c>
      <c r="U813">
        <v>72</v>
      </c>
      <c r="W813" t="s">
        <v>10</v>
      </c>
      <c r="X813">
        <v>1</v>
      </c>
      <c r="Y813">
        <f t="shared" si="132"/>
        <v>-6</v>
      </c>
      <c r="Z813">
        <f t="shared" ca="1" si="133"/>
        <v>0.12500049999999874</v>
      </c>
      <c r="AA813">
        <f t="shared" ca="1" si="134"/>
        <v>-6.1250004999999987</v>
      </c>
      <c r="AB813">
        <f t="shared" ca="1" si="135"/>
        <v>6.1250004999999987</v>
      </c>
      <c r="AC813" s="2">
        <v>6.125</v>
      </c>
      <c r="AD813" s="7">
        <f>VLOOKUP(P813,Weights!$A:$B,2,0)*AC813</f>
        <v>6.125</v>
      </c>
      <c r="AE813">
        <f t="shared" ca="1" si="136"/>
        <v>37.515631125000233</v>
      </c>
      <c r="AF813" t="str">
        <f t="shared" si="137"/>
        <v>Arkansas</v>
      </c>
      <c r="AG813" t="str">
        <f t="shared" ca="1" si="138"/>
        <v>SMU</v>
      </c>
    </row>
    <row r="814" spans="15:33" x14ac:dyDescent="0.25">
      <c r="O814" t="s">
        <v>3313</v>
      </c>
      <c r="P814" s="6">
        <v>41968</v>
      </c>
      <c r="Q814" t="s">
        <v>3073</v>
      </c>
      <c r="R814" t="s">
        <v>3718</v>
      </c>
      <c r="S814" t="s">
        <v>3721</v>
      </c>
      <c r="T814">
        <v>92</v>
      </c>
      <c r="U814">
        <v>55</v>
      </c>
      <c r="W814" t="s">
        <v>31</v>
      </c>
      <c r="X814">
        <v>1</v>
      </c>
      <c r="Y814">
        <f t="shared" si="132"/>
        <v>37</v>
      </c>
      <c r="Z814">
        <f t="shared" ca="1" si="133"/>
        <v>20.5</v>
      </c>
      <c r="AA814">
        <f t="shared" ca="1" si="134"/>
        <v>16.5</v>
      </c>
      <c r="AB814">
        <f t="shared" ca="1" si="135"/>
        <v>-16.5</v>
      </c>
      <c r="AC814" s="2">
        <v>16.5</v>
      </c>
      <c r="AD814" s="7">
        <f>VLOOKUP(P814,Weights!$A:$B,2,0)*AC814</f>
        <v>16.5</v>
      </c>
      <c r="AE814">
        <f t="shared" ca="1" si="136"/>
        <v>272.25</v>
      </c>
      <c r="AF814" t="str">
        <f t="shared" si="137"/>
        <v>South Carolina St</v>
      </c>
      <c r="AG814" t="str">
        <f t="shared" ca="1" si="138"/>
        <v>South Carolina St</v>
      </c>
    </row>
    <row r="815" spans="15:33" x14ac:dyDescent="0.25">
      <c r="O815" t="s">
        <v>3145</v>
      </c>
      <c r="P815" s="6">
        <v>41968</v>
      </c>
      <c r="Q815" t="s">
        <v>3073</v>
      </c>
      <c r="R815" t="s">
        <v>3112</v>
      </c>
      <c r="S815" t="s">
        <v>3721</v>
      </c>
      <c r="T815">
        <v>71</v>
      </c>
      <c r="U815">
        <v>70</v>
      </c>
      <c r="W815" t="s">
        <v>53</v>
      </c>
      <c r="X815">
        <v>1</v>
      </c>
      <c r="Y815">
        <f t="shared" si="132"/>
        <v>1</v>
      </c>
      <c r="Z815">
        <f t="shared" ca="1" si="133"/>
        <v>-7.875</v>
      </c>
      <c r="AA815">
        <f t="shared" ca="1" si="134"/>
        <v>8.875</v>
      </c>
      <c r="AB815">
        <f t="shared" ca="1" si="135"/>
        <v>-8.875</v>
      </c>
      <c r="AC815" s="2">
        <v>8.875</v>
      </c>
      <c r="AD815" s="7">
        <f>VLOOKUP(P815,Weights!$A:$B,2,0)*AC815</f>
        <v>8.875</v>
      </c>
      <c r="AE815">
        <f t="shared" ca="1" si="136"/>
        <v>78.765625</v>
      </c>
      <c r="AF815" t="str">
        <f t="shared" si="137"/>
        <v>South Florida</v>
      </c>
      <c r="AG815" t="str">
        <f t="shared" ca="1" si="138"/>
        <v>Hofstra</v>
      </c>
    </row>
    <row r="816" spans="15:33" x14ac:dyDescent="0.25">
      <c r="O816" t="s">
        <v>3185</v>
      </c>
      <c r="P816" s="6">
        <v>41968</v>
      </c>
      <c r="Q816" t="s">
        <v>3073</v>
      </c>
      <c r="R816" t="s">
        <v>3402</v>
      </c>
      <c r="S816" t="s">
        <v>3721</v>
      </c>
      <c r="T816">
        <v>72</v>
      </c>
      <c r="U816">
        <v>70</v>
      </c>
      <c r="W816" t="s">
        <v>52</v>
      </c>
      <c r="X816">
        <v>1</v>
      </c>
      <c r="Y816">
        <f t="shared" si="132"/>
        <v>2</v>
      </c>
      <c r="Z816">
        <f t="shared" ca="1" si="133"/>
        <v>1.9999999999999991</v>
      </c>
      <c r="AA816">
        <f t="shared" ca="1" si="134"/>
        <v>0</v>
      </c>
      <c r="AB816">
        <f t="shared" ca="1" si="135"/>
        <v>0</v>
      </c>
      <c r="AC816" s="2">
        <v>0</v>
      </c>
      <c r="AD816" s="7">
        <f>VLOOKUP(P816,Weights!$A:$B,2,0)*AC816</f>
        <v>0</v>
      </c>
      <c r="AE816">
        <f t="shared" ca="1" si="136"/>
        <v>0</v>
      </c>
      <c r="AF816" t="str">
        <f t="shared" si="137"/>
        <v>Southern Miss</v>
      </c>
      <c r="AG816" t="str">
        <f t="shared" ca="1" si="138"/>
        <v>Southern Miss</v>
      </c>
    </row>
    <row r="817" spans="15:33" x14ac:dyDescent="0.25">
      <c r="O817" t="s">
        <v>3171</v>
      </c>
      <c r="P817" s="6">
        <v>41968</v>
      </c>
      <c r="Q817" t="s">
        <v>3073</v>
      </c>
      <c r="R817" t="s">
        <v>3348</v>
      </c>
      <c r="S817" t="s">
        <v>3721</v>
      </c>
      <c r="T817">
        <v>79</v>
      </c>
      <c r="U817">
        <v>71</v>
      </c>
      <c r="W817" t="s">
        <v>52</v>
      </c>
      <c r="X817">
        <v>1</v>
      </c>
      <c r="Y817">
        <f t="shared" si="132"/>
        <v>8</v>
      </c>
      <c r="Z817">
        <f t="shared" ca="1" si="133"/>
        <v>20.625000499999999</v>
      </c>
      <c r="AA817">
        <f t="shared" ca="1" si="134"/>
        <v>-12.625000499999999</v>
      </c>
      <c r="AB817">
        <f t="shared" ca="1" si="135"/>
        <v>12.625000499999999</v>
      </c>
      <c r="AC817" s="2">
        <v>12.625</v>
      </c>
      <c r="AD817" s="7">
        <f>VLOOKUP(P817,Weights!$A:$B,2,0)*AC817</f>
        <v>12.625</v>
      </c>
      <c r="AE817">
        <f t="shared" ca="1" si="136"/>
        <v>159.39063762500021</v>
      </c>
      <c r="AF817" t="str">
        <f t="shared" si="137"/>
        <v>St. Bonaventure</v>
      </c>
      <c r="AG817" t="str">
        <f t="shared" ca="1" si="138"/>
        <v>St. Bonaventure</v>
      </c>
    </row>
    <row r="818" spans="15:33" x14ac:dyDescent="0.25">
      <c r="O818" t="s">
        <v>3146</v>
      </c>
      <c r="P818" s="6">
        <v>41968</v>
      </c>
      <c r="Q818" t="s">
        <v>3073</v>
      </c>
      <c r="R818" t="s">
        <v>3157</v>
      </c>
      <c r="S818" t="s">
        <v>3721</v>
      </c>
      <c r="T818">
        <v>84</v>
      </c>
      <c r="U818">
        <v>47</v>
      </c>
      <c r="W818" t="s">
        <v>53</v>
      </c>
      <c r="X818">
        <v>1</v>
      </c>
      <c r="Y818">
        <f t="shared" si="132"/>
        <v>37</v>
      </c>
      <c r="Z818">
        <f t="shared" ca="1" si="133"/>
        <v>19.374999500000001</v>
      </c>
      <c r="AA818">
        <f t="shared" ca="1" si="134"/>
        <v>17.625000499999999</v>
      </c>
      <c r="AB818">
        <f t="shared" ca="1" si="135"/>
        <v>-17.625000499999999</v>
      </c>
      <c r="AC818" s="2">
        <v>17.625</v>
      </c>
      <c r="AD818" s="7">
        <f>VLOOKUP(P818,Weights!$A:$B,2,0)*AC818</f>
        <v>17.625</v>
      </c>
      <c r="AE818">
        <f t="shared" ca="1" si="136"/>
        <v>310.64064262500023</v>
      </c>
      <c r="AF818" t="str">
        <f t="shared" si="137"/>
        <v>Stanford</v>
      </c>
      <c r="AG818" t="str">
        <f t="shared" ca="1" si="138"/>
        <v>Stanford</v>
      </c>
    </row>
    <row r="819" spans="15:33" x14ac:dyDescent="0.25">
      <c r="O819" t="s">
        <v>3085</v>
      </c>
      <c r="P819" s="6">
        <v>41968</v>
      </c>
      <c r="Q819" t="s">
        <v>3073</v>
      </c>
      <c r="R819" t="s">
        <v>3204</v>
      </c>
      <c r="S819" t="s">
        <v>3721</v>
      </c>
      <c r="T819">
        <v>71</v>
      </c>
      <c r="U819">
        <v>61</v>
      </c>
      <c r="W819" t="s">
        <v>91</v>
      </c>
      <c r="X819">
        <v>1</v>
      </c>
      <c r="Y819">
        <f t="shared" si="132"/>
        <v>10</v>
      </c>
      <c r="Z819">
        <f t="shared" ca="1" si="133"/>
        <v>7.6250000199999999</v>
      </c>
      <c r="AA819">
        <f t="shared" ca="1" si="134"/>
        <v>2.3749999800000001</v>
      </c>
      <c r="AB819">
        <f t="shared" ca="1" si="135"/>
        <v>-2.3749999800000001</v>
      </c>
      <c r="AC819" s="2">
        <v>2.375</v>
      </c>
      <c r="AD819" s="7">
        <f>VLOOKUP(P819,Weights!$A:$B,2,0)*AC819</f>
        <v>2.375</v>
      </c>
      <c r="AE819">
        <f t="shared" ca="1" si="136"/>
        <v>5.640624905000001</v>
      </c>
      <c r="AF819" t="str">
        <f t="shared" si="137"/>
        <v>Stony Brook</v>
      </c>
      <c r="AG819" t="str">
        <f t="shared" ca="1" si="138"/>
        <v>Stony Brook</v>
      </c>
    </row>
    <row r="820" spans="15:33" x14ac:dyDescent="0.25">
      <c r="O820" t="s">
        <v>3195</v>
      </c>
      <c r="P820" s="6">
        <v>41968</v>
      </c>
      <c r="Q820" t="s">
        <v>3073</v>
      </c>
      <c r="R820" t="s">
        <v>3123</v>
      </c>
      <c r="S820" t="s">
        <v>3721</v>
      </c>
      <c r="T820">
        <v>70</v>
      </c>
      <c r="U820">
        <v>37</v>
      </c>
      <c r="W820" t="s">
        <v>53</v>
      </c>
      <c r="X820">
        <v>1</v>
      </c>
      <c r="Y820">
        <f t="shared" si="132"/>
        <v>33</v>
      </c>
      <c r="Z820">
        <f t="shared" ca="1" si="133"/>
        <v>20.5</v>
      </c>
      <c r="AA820">
        <f t="shared" ca="1" si="134"/>
        <v>12.5</v>
      </c>
      <c r="AB820">
        <f t="shared" ca="1" si="135"/>
        <v>-12.5</v>
      </c>
      <c r="AC820" s="2">
        <v>12.5</v>
      </c>
      <c r="AD820" s="7">
        <f>VLOOKUP(P820,Weights!$A:$B,2,0)*AC820</f>
        <v>12.5</v>
      </c>
      <c r="AE820">
        <f t="shared" ca="1" si="136"/>
        <v>156.25</v>
      </c>
      <c r="AF820" t="str">
        <f t="shared" si="137"/>
        <v>Syracuse</v>
      </c>
      <c r="AG820" t="str">
        <f t="shared" ca="1" si="138"/>
        <v>Syracuse</v>
      </c>
    </row>
    <row r="821" spans="15:33" x14ac:dyDescent="0.25">
      <c r="O821" t="s">
        <v>3140</v>
      </c>
      <c r="P821" s="6">
        <v>41968</v>
      </c>
      <c r="Q821" t="s">
        <v>3073</v>
      </c>
      <c r="R821" t="s">
        <v>3259</v>
      </c>
      <c r="S821" t="s">
        <v>3721</v>
      </c>
      <c r="T821">
        <v>76</v>
      </c>
      <c r="U821">
        <v>67</v>
      </c>
      <c r="W821" t="s">
        <v>91</v>
      </c>
      <c r="X821">
        <v>1</v>
      </c>
      <c r="Y821">
        <f t="shared" si="132"/>
        <v>9</v>
      </c>
      <c r="Z821">
        <f t="shared" ca="1" si="133"/>
        <v>15.125</v>
      </c>
      <c r="AA821">
        <f t="shared" ca="1" si="134"/>
        <v>-6.125</v>
      </c>
      <c r="AB821">
        <f t="shared" ca="1" si="135"/>
        <v>6.125</v>
      </c>
      <c r="AC821" s="2">
        <v>6.125</v>
      </c>
      <c r="AD821" s="7">
        <f>VLOOKUP(P821,Weights!$A:$B,2,0)*AC821</f>
        <v>6.125</v>
      </c>
      <c r="AE821">
        <f t="shared" ca="1" si="136"/>
        <v>37.515625</v>
      </c>
      <c r="AF821" t="str">
        <f t="shared" si="137"/>
        <v>Temple</v>
      </c>
      <c r="AG821" t="str">
        <f t="shared" ca="1" si="138"/>
        <v>Temple</v>
      </c>
    </row>
    <row r="822" spans="15:33" x14ac:dyDescent="0.25">
      <c r="O822" t="s">
        <v>3248</v>
      </c>
      <c r="P822" s="6">
        <v>41968</v>
      </c>
      <c r="Q822" t="s">
        <v>3073</v>
      </c>
      <c r="R822" t="s">
        <v>3078</v>
      </c>
      <c r="S822" t="s">
        <v>3721</v>
      </c>
      <c r="T822">
        <v>78</v>
      </c>
      <c r="U822">
        <v>46</v>
      </c>
      <c r="W822" t="s">
        <v>191</v>
      </c>
      <c r="X822">
        <v>1</v>
      </c>
      <c r="Y822">
        <f t="shared" si="132"/>
        <v>32</v>
      </c>
      <c r="Z822">
        <f t="shared" ca="1" si="133"/>
        <v>22.124999499999998</v>
      </c>
      <c r="AA822">
        <f t="shared" ca="1" si="134"/>
        <v>9.8750005000000023</v>
      </c>
      <c r="AB822">
        <f t="shared" ca="1" si="135"/>
        <v>-9.8750005000000023</v>
      </c>
      <c r="AC822" s="2">
        <v>9.875</v>
      </c>
      <c r="AD822" s="7">
        <f>VLOOKUP(P822,Weights!$A:$B,2,0)*AC822</f>
        <v>9.875</v>
      </c>
      <c r="AE822">
        <f t="shared" ca="1" si="136"/>
        <v>97.515634875000302</v>
      </c>
      <c r="AF822" t="str">
        <f t="shared" si="137"/>
        <v>Texas</v>
      </c>
      <c r="AG822" t="str">
        <f t="shared" ca="1" si="138"/>
        <v>Texas</v>
      </c>
    </row>
    <row r="823" spans="15:33" x14ac:dyDescent="0.25">
      <c r="O823" t="s">
        <v>3247</v>
      </c>
      <c r="P823" s="6">
        <v>41968</v>
      </c>
      <c r="Q823" t="s">
        <v>3073</v>
      </c>
      <c r="R823" t="s">
        <v>3357</v>
      </c>
      <c r="S823" t="s">
        <v>3721</v>
      </c>
      <c r="T823">
        <v>75</v>
      </c>
      <c r="U823">
        <v>64</v>
      </c>
      <c r="W823" t="s">
        <v>52</v>
      </c>
      <c r="X823">
        <v>1</v>
      </c>
      <c r="Y823">
        <f t="shared" si="132"/>
        <v>11</v>
      </c>
      <c r="Z823">
        <f t="shared" ca="1" si="133"/>
        <v>11</v>
      </c>
      <c r="AA823">
        <f t="shared" ca="1" si="134"/>
        <v>0</v>
      </c>
      <c r="AB823">
        <f t="shared" ca="1" si="135"/>
        <v>0</v>
      </c>
      <c r="AC823" s="2">
        <v>0</v>
      </c>
      <c r="AD823" s="7">
        <f>VLOOKUP(P823,Weights!$A:$B,2,0)*AC823</f>
        <v>0</v>
      </c>
      <c r="AE823">
        <f t="shared" ca="1" si="136"/>
        <v>0</v>
      </c>
      <c r="AF823" t="str">
        <f t="shared" si="137"/>
        <v>Texas Tech</v>
      </c>
      <c r="AG823" t="str">
        <f t="shared" ca="1" si="138"/>
        <v>Texas Tech</v>
      </c>
    </row>
    <row r="824" spans="15:33" x14ac:dyDescent="0.25">
      <c r="O824" t="s">
        <v>3289</v>
      </c>
      <c r="P824" s="6">
        <v>41968</v>
      </c>
      <c r="Q824" t="s">
        <v>3073</v>
      </c>
      <c r="R824" t="s">
        <v>3156</v>
      </c>
      <c r="S824" t="s">
        <v>3720</v>
      </c>
      <c r="T824">
        <v>82</v>
      </c>
      <c r="U824">
        <v>79</v>
      </c>
      <c r="W824" t="s">
        <v>10</v>
      </c>
      <c r="X824">
        <v>1</v>
      </c>
      <c r="Y824">
        <f t="shared" si="132"/>
        <v>-3</v>
      </c>
      <c r="Z824">
        <f t="shared" ca="1" si="133"/>
        <v>9.8750000200000017</v>
      </c>
      <c r="AA824">
        <f t="shared" ca="1" si="134"/>
        <v>-12.875000020000002</v>
      </c>
      <c r="AB824">
        <f t="shared" ca="1" si="135"/>
        <v>12.875000020000002</v>
      </c>
      <c r="AC824" s="2">
        <v>12.875</v>
      </c>
      <c r="AD824" s="7">
        <f>VLOOKUP(P824,Weights!$A:$B,2,0)*AC824</f>
        <v>12.875</v>
      </c>
      <c r="AE824">
        <f t="shared" ca="1" si="136"/>
        <v>165.76562551500004</v>
      </c>
      <c r="AF824" t="str">
        <f t="shared" si="137"/>
        <v>Detroit</v>
      </c>
      <c r="AG824" t="str">
        <f t="shared" ca="1" si="138"/>
        <v>Toledo</v>
      </c>
    </row>
    <row r="825" spans="15:33" x14ac:dyDescent="0.25">
      <c r="O825" t="s">
        <v>3142</v>
      </c>
      <c r="P825" s="6">
        <v>41968</v>
      </c>
      <c r="Q825" t="s">
        <v>3073</v>
      </c>
      <c r="R825" t="s">
        <v>3356</v>
      </c>
      <c r="S825" t="s">
        <v>3721</v>
      </c>
      <c r="T825">
        <v>74</v>
      </c>
      <c r="U825">
        <v>59</v>
      </c>
      <c r="W825" t="s">
        <v>52</v>
      </c>
      <c r="X825">
        <v>1</v>
      </c>
      <c r="Y825">
        <f t="shared" si="132"/>
        <v>15</v>
      </c>
      <c r="Z825">
        <f t="shared" ca="1" si="133"/>
        <v>5.25</v>
      </c>
      <c r="AA825">
        <f t="shared" ca="1" si="134"/>
        <v>9.75</v>
      </c>
      <c r="AB825">
        <f t="shared" ca="1" si="135"/>
        <v>-9.75</v>
      </c>
      <c r="AC825" s="2">
        <v>9.75</v>
      </c>
      <c r="AD825" s="7">
        <f>VLOOKUP(P825,Weights!$A:$B,2,0)*AC825</f>
        <v>9.75</v>
      </c>
      <c r="AE825">
        <f t="shared" ca="1" si="136"/>
        <v>95.0625</v>
      </c>
      <c r="AF825" t="str">
        <f t="shared" si="137"/>
        <v>Tulane</v>
      </c>
      <c r="AG825" t="str">
        <f t="shared" ca="1" si="138"/>
        <v>Tulane</v>
      </c>
    </row>
    <row r="826" spans="15:33" x14ac:dyDescent="0.25">
      <c r="O826" t="s">
        <v>3162</v>
      </c>
      <c r="P826" s="6">
        <v>41968</v>
      </c>
      <c r="Q826" t="s">
        <v>3073</v>
      </c>
      <c r="R826" t="s">
        <v>3718</v>
      </c>
      <c r="S826" t="s">
        <v>3721</v>
      </c>
      <c r="T826">
        <v>87</v>
      </c>
      <c r="U826">
        <v>76</v>
      </c>
      <c r="W826" t="s">
        <v>11</v>
      </c>
      <c r="X826">
        <v>1</v>
      </c>
      <c r="Y826">
        <f t="shared" si="132"/>
        <v>11</v>
      </c>
      <c r="Z826">
        <f t="shared" ca="1" si="133"/>
        <v>23.000000499999999</v>
      </c>
      <c r="AA826">
        <f t="shared" ca="1" si="134"/>
        <v>-12.000000499999999</v>
      </c>
      <c r="AB826">
        <f t="shared" ca="1" si="135"/>
        <v>12.000000499999999</v>
      </c>
      <c r="AC826" s="2">
        <v>12</v>
      </c>
      <c r="AD826" s="7">
        <f>VLOOKUP(P826,Weights!$A:$B,2,0)*AC826</f>
        <v>12</v>
      </c>
      <c r="AE826">
        <f t="shared" ca="1" si="136"/>
        <v>144.00001200000023</v>
      </c>
      <c r="AF826" t="str">
        <f t="shared" si="137"/>
        <v>UIC</v>
      </c>
      <c r="AG826" t="str">
        <f t="shared" ca="1" si="138"/>
        <v>UIC</v>
      </c>
    </row>
    <row r="827" spans="15:33" x14ac:dyDescent="0.25">
      <c r="O827" t="s">
        <v>3084</v>
      </c>
      <c r="P827" s="6">
        <v>41968</v>
      </c>
      <c r="Q827" t="s">
        <v>3073</v>
      </c>
      <c r="R827" t="s">
        <v>3718</v>
      </c>
      <c r="S827" t="s">
        <v>3721</v>
      </c>
      <c r="T827">
        <v>102</v>
      </c>
      <c r="U827">
        <v>57</v>
      </c>
      <c r="W827" t="s">
        <v>92</v>
      </c>
      <c r="X827">
        <v>1</v>
      </c>
      <c r="Y827">
        <f t="shared" si="132"/>
        <v>45</v>
      </c>
      <c r="Z827">
        <f t="shared" ca="1" si="133"/>
        <v>23.750000499999999</v>
      </c>
      <c r="AA827">
        <f t="shared" ca="1" si="134"/>
        <v>21.249999500000001</v>
      </c>
      <c r="AB827">
        <f t="shared" ca="1" si="135"/>
        <v>-21.249999500000001</v>
      </c>
      <c r="AC827" s="2">
        <v>21.25</v>
      </c>
      <c r="AD827" s="7">
        <f>VLOOKUP(P827,Weights!$A:$B,2,0)*AC827</f>
        <v>21.25</v>
      </c>
      <c r="AE827">
        <f t="shared" ca="1" si="136"/>
        <v>451.56247875000031</v>
      </c>
      <c r="AF827" t="str">
        <f t="shared" si="137"/>
        <v>UMass Lowell</v>
      </c>
      <c r="AG827" t="str">
        <f t="shared" ca="1" si="138"/>
        <v>UMass Lowell</v>
      </c>
    </row>
    <row r="828" spans="15:33" x14ac:dyDescent="0.25">
      <c r="O828" t="s">
        <v>3091</v>
      </c>
      <c r="P828" s="6">
        <v>41968</v>
      </c>
      <c r="Q828" t="s">
        <v>3073</v>
      </c>
      <c r="R828" t="s">
        <v>3393</v>
      </c>
      <c r="S828" t="s">
        <v>3720</v>
      </c>
      <c r="T828">
        <v>68</v>
      </c>
      <c r="U828">
        <v>54</v>
      </c>
      <c r="W828" t="s">
        <v>77</v>
      </c>
      <c r="X828">
        <v>1</v>
      </c>
      <c r="Y828">
        <f t="shared" si="132"/>
        <v>-14</v>
      </c>
      <c r="Z828">
        <f t="shared" ca="1" si="133"/>
        <v>-2.3750004999999996</v>
      </c>
      <c r="AA828">
        <f t="shared" ca="1" si="134"/>
        <v>-11.624999500000001</v>
      </c>
      <c r="AB828">
        <f t="shared" ca="1" si="135"/>
        <v>11.624999500000001</v>
      </c>
      <c r="AC828" s="2">
        <v>11.625</v>
      </c>
      <c r="AD828" s="7">
        <f>VLOOKUP(P828,Weights!$A:$B,2,0)*AC828</f>
        <v>11.625</v>
      </c>
      <c r="AE828">
        <f t="shared" ca="1" si="136"/>
        <v>135.14061337500027</v>
      </c>
      <c r="AF828" t="str">
        <f t="shared" si="137"/>
        <v>Howard</v>
      </c>
      <c r="AG828" t="str">
        <f t="shared" ca="1" si="138"/>
        <v>Howard</v>
      </c>
    </row>
    <row r="829" spans="15:33" x14ac:dyDescent="0.25">
      <c r="O829" t="s">
        <v>3132</v>
      </c>
      <c r="P829" s="6">
        <v>41968</v>
      </c>
      <c r="Q829" t="s">
        <v>3073</v>
      </c>
      <c r="R829" t="s">
        <v>3332</v>
      </c>
      <c r="S829" t="s">
        <v>3721</v>
      </c>
      <c r="T829">
        <v>53</v>
      </c>
      <c r="U829">
        <v>49</v>
      </c>
      <c r="W829" t="s">
        <v>165</v>
      </c>
      <c r="X829">
        <v>1</v>
      </c>
      <c r="Y829">
        <f t="shared" si="132"/>
        <v>4</v>
      </c>
      <c r="Z829">
        <f t="shared" ca="1" si="133"/>
        <v>13.875</v>
      </c>
      <c r="AA829">
        <f t="shared" ca="1" si="134"/>
        <v>-9.875</v>
      </c>
      <c r="AB829">
        <f t="shared" ca="1" si="135"/>
        <v>9.875</v>
      </c>
      <c r="AC829" s="2">
        <v>9.875</v>
      </c>
      <c r="AD829" s="7">
        <f>VLOOKUP(P829,Weights!$A:$B,2,0)*AC829</f>
        <v>9.875</v>
      </c>
      <c r="AE829">
        <f t="shared" ca="1" si="136"/>
        <v>97.515625</v>
      </c>
      <c r="AF829" t="str">
        <f t="shared" si="137"/>
        <v>USC</v>
      </c>
      <c r="AG829" t="str">
        <f t="shared" ca="1" si="138"/>
        <v>USC</v>
      </c>
    </row>
    <row r="830" spans="15:33" x14ac:dyDescent="0.25">
      <c r="O830" t="s">
        <v>3298</v>
      </c>
      <c r="P830" s="6">
        <v>41968</v>
      </c>
      <c r="Q830" t="s">
        <v>3073</v>
      </c>
      <c r="R830" t="s">
        <v>3158</v>
      </c>
      <c r="S830" t="s">
        <v>3720</v>
      </c>
      <c r="T830">
        <v>71</v>
      </c>
      <c r="U830">
        <v>57</v>
      </c>
      <c r="W830" t="s">
        <v>9</v>
      </c>
      <c r="X830">
        <v>1</v>
      </c>
      <c r="Y830">
        <f t="shared" si="132"/>
        <v>-14</v>
      </c>
      <c r="Z830">
        <f t="shared" ca="1" si="133"/>
        <v>-8.75</v>
      </c>
      <c r="AA830">
        <f t="shared" ca="1" si="134"/>
        <v>-5.25</v>
      </c>
      <c r="AB830">
        <f t="shared" ca="1" si="135"/>
        <v>5.25</v>
      </c>
      <c r="AC830" s="2">
        <v>5.25</v>
      </c>
      <c r="AD830" s="7">
        <f>VLOOKUP(P830,Weights!$A:$B,2,0)*AC830</f>
        <v>5.25</v>
      </c>
      <c r="AE830">
        <f t="shared" ca="1" si="136"/>
        <v>27.5625</v>
      </c>
      <c r="AF830" t="str">
        <f t="shared" si="137"/>
        <v>Loyola (Chi)</v>
      </c>
      <c r="AG830" t="str">
        <f t="shared" ca="1" si="138"/>
        <v>Loyola (Chi)</v>
      </c>
    </row>
    <row r="831" spans="15:33" x14ac:dyDescent="0.25">
      <c r="O831" t="s">
        <v>3229</v>
      </c>
      <c r="P831" s="6">
        <v>41968</v>
      </c>
      <c r="Q831" t="s">
        <v>3073</v>
      </c>
      <c r="R831" t="s">
        <v>3292</v>
      </c>
      <c r="S831" t="s">
        <v>3721</v>
      </c>
      <c r="T831">
        <v>63</v>
      </c>
      <c r="U831">
        <v>53</v>
      </c>
      <c r="W831" t="s">
        <v>190</v>
      </c>
      <c r="X831">
        <v>1</v>
      </c>
      <c r="Y831">
        <f t="shared" si="132"/>
        <v>10</v>
      </c>
      <c r="Z831">
        <f t="shared" ca="1" si="133"/>
        <v>10.624999500000001</v>
      </c>
      <c r="AA831">
        <f t="shared" ca="1" si="134"/>
        <v>-0.62499950000000126</v>
      </c>
      <c r="AB831">
        <f t="shared" ca="1" si="135"/>
        <v>0.62499950000000126</v>
      </c>
      <c r="AC831" s="2">
        <v>0.625</v>
      </c>
      <c r="AD831" s="7">
        <f>VLOOKUP(P831,Weights!$A:$B,2,0)*AC831</f>
        <v>0.625</v>
      </c>
      <c r="AE831">
        <f t="shared" ca="1" si="136"/>
        <v>0.3906243750002516</v>
      </c>
      <c r="AF831" t="str">
        <f t="shared" si="137"/>
        <v>Vanderbilt</v>
      </c>
      <c r="AG831" t="str">
        <f t="shared" ca="1" si="138"/>
        <v>Vanderbilt</v>
      </c>
    </row>
    <row r="832" spans="15:33" x14ac:dyDescent="0.25">
      <c r="O832" t="s">
        <v>3708</v>
      </c>
      <c r="P832" s="6">
        <v>41968</v>
      </c>
      <c r="Q832" t="s">
        <v>3074</v>
      </c>
      <c r="R832" t="s">
        <v>3153</v>
      </c>
      <c r="S832" t="s">
        <v>3721</v>
      </c>
      <c r="T832">
        <v>60</v>
      </c>
      <c r="U832">
        <v>55</v>
      </c>
      <c r="W832" t="s">
        <v>191</v>
      </c>
      <c r="X832">
        <v>1</v>
      </c>
      <c r="Y832">
        <f t="shared" si="132"/>
        <v>5</v>
      </c>
      <c r="Z832">
        <f t="shared" ca="1" si="133"/>
        <v>15.749999499999998</v>
      </c>
      <c r="AA832">
        <f t="shared" ca="1" si="134"/>
        <v>-10.749999499999998</v>
      </c>
      <c r="AB832">
        <f t="shared" ca="1" si="135"/>
        <v>10.749999499999998</v>
      </c>
      <c r="AC832" s="2">
        <v>10.75</v>
      </c>
      <c r="AD832" s="7">
        <f>VLOOKUP(P832,Weights!$A:$B,2,0)*AC832</f>
        <v>10.75</v>
      </c>
      <c r="AE832">
        <f t="shared" ca="1" si="136"/>
        <v>115.5624892500002</v>
      </c>
      <c r="AF832" t="str">
        <f t="shared" si="137"/>
        <v>Villanova</v>
      </c>
      <c r="AG832" t="str">
        <f t="shared" ca="1" si="138"/>
        <v>Villanova</v>
      </c>
    </row>
    <row r="833" spans="15:33" x14ac:dyDescent="0.25">
      <c r="O833" t="s">
        <v>3710</v>
      </c>
      <c r="P833" s="6">
        <v>41968</v>
      </c>
      <c r="Q833" t="s">
        <v>3073</v>
      </c>
      <c r="R833" t="s">
        <v>3228</v>
      </c>
      <c r="S833" t="s">
        <v>3721</v>
      </c>
      <c r="T833">
        <v>79</v>
      </c>
      <c r="U833">
        <v>36</v>
      </c>
      <c r="W833" t="s">
        <v>191</v>
      </c>
      <c r="X833">
        <v>1</v>
      </c>
      <c r="Y833">
        <f t="shared" si="132"/>
        <v>43</v>
      </c>
      <c r="Z833">
        <f t="shared" ca="1" si="133"/>
        <v>36.375</v>
      </c>
      <c r="AA833">
        <f t="shared" ca="1" si="134"/>
        <v>6.625</v>
      </c>
      <c r="AB833">
        <f t="shared" ca="1" si="135"/>
        <v>-6.625</v>
      </c>
      <c r="AC833" s="2">
        <v>6.625</v>
      </c>
      <c r="AD833" s="7">
        <f>VLOOKUP(P833,Weights!$A:$B,2,0)*AC833</f>
        <v>6.625</v>
      </c>
      <c r="AE833">
        <f t="shared" ca="1" si="136"/>
        <v>43.890625</v>
      </c>
      <c r="AF833" t="str">
        <f t="shared" si="137"/>
        <v>Virginia</v>
      </c>
      <c r="AG833" t="str">
        <f t="shared" ca="1" si="138"/>
        <v>Virginia</v>
      </c>
    </row>
    <row r="834" spans="15:33" x14ac:dyDescent="0.25">
      <c r="O834" t="s">
        <v>3180</v>
      </c>
      <c r="P834" s="6">
        <v>41968</v>
      </c>
      <c r="Q834" t="s">
        <v>3074</v>
      </c>
      <c r="R834" t="s">
        <v>3295</v>
      </c>
      <c r="S834" t="s">
        <v>3721</v>
      </c>
      <c r="T834">
        <v>77</v>
      </c>
      <c r="U834">
        <v>63</v>
      </c>
      <c r="W834" t="s">
        <v>53</v>
      </c>
      <c r="X834">
        <v>1</v>
      </c>
      <c r="Y834">
        <f t="shared" ref="Y834:Y897" si="139">X834*IF(S834="W",(T834-U834),U834-T834)</f>
        <v>14</v>
      </c>
      <c r="Z834">
        <f t="shared" ref="Z834:Z897" ca="1" si="140">X834*(IF(Q834="A",-HomeEdge,IF(Q834="H",HomeEdge,0))+VLOOKUP(O834,TmList,2,0)-VLOOKUP(R834,TmList,2,0))</f>
        <v>1.75</v>
      </c>
      <c r="AA834">
        <f t="shared" ref="AA834:AA897" ca="1" si="141">Y834-Z834</f>
        <v>12.25</v>
      </c>
      <c r="AB834">
        <f t="shared" ref="AB834:AB897" ca="1" si="142">-AA834</f>
        <v>-12.25</v>
      </c>
      <c r="AC834" s="2">
        <v>12.25</v>
      </c>
      <c r="AD834" s="7">
        <f>VLOOKUP(P834,Weights!$A:$B,2,0)*AC834</f>
        <v>12.25</v>
      </c>
      <c r="AE834">
        <f t="shared" ref="AE834:AE897" ca="1" si="143">AA834^2</f>
        <v>150.0625</v>
      </c>
      <c r="AF834" t="str">
        <f t="shared" si="137"/>
        <v>Virginia Commonwealth</v>
      </c>
      <c r="AG834" t="str">
        <f t="shared" ca="1" si="138"/>
        <v>Virginia Commonwealth</v>
      </c>
    </row>
    <row r="835" spans="15:33" x14ac:dyDescent="0.25">
      <c r="O835" t="s">
        <v>3198</v>
      </c>
      <c r="P835" s="6">
        <v>41968</v>
      </c>
      <c r="Q835" t="s">
        <v>3074</v>
      </c>
      <c r="R835" t="s">
        <v>3178</v>
      </c>
      <c r="S835" t="s">
        <v>3720</v>
      </c>
      <c r="T835">
        <v>73</v>
      </c>
      <c r="U835">
        <v>54</v>
      </c>
      <c r="W835" t="s">
        <v>9</v>
      </c>
      <c r="X835">
        <v>1</v>
      </c>
      <c r="Y835">
        <f t="shared" si="139"/>
        <v>-19</v>
      </c>
      <c r="Z835">
        <f t="shared" ca="1" si="140"/>
        <v>-6.7499995000000004</v>
      </c>
      <c r="AA835">
        <f t="shared" ca="1" si="141"/>
        <v>-12.250000499999999</v>
      </c>
      <c r="AB835">
        <f t="shared" ca="1" si="142"/>
        <v>12.250000499999999</v>
      </c>
      <c r="AC835" s="2">
        <v>12.25</v>
      </c>
      <c r="AD835" s="7">
        <f>VLOOKUP(P835,Weights!$A:$B,2,0)*AC835</f>
        <v>12.25</v>
      </c>
      <c r="AE835">
        <f t="shared" ca="1" si="143"/>
        <v>150.06251225000022</v>
      </c>
      <c r="AF835" t="str">
        <f t="shared" ref="AF835:AF898" si="144">IF(Y835&gt;0,O835,R835)</f>
        <v>Northern Iowa</v>
      </c>
      <c r="AG835" t="str">
        <f t="shared" ref="AG835:AG898" ca="1" si="145">IF(Z835&gt;0,O835,R835)</f>
        <v>Northern Iowa</v>
      </c>
    </row>
    <row r="836" spans="15:33" x14ac:dyDescent="0.25">
      <c r="O836" t="s">
        <v>3370</v>
      </c>
      <c r="P836" s="6">
        <v>41968</v>
      </c>
      <c r="Q836" t="s">
        <v>3074</v>
      </c>
      <c r="R836" t="s">
        <v>3363</v>
      </c>
      <c r="S836" t="s">
        <v>3720</v>
      </c>
      <c r="T836">
        <v>85</v>
      </c>
      <c r="U836">
        <v>70</v>
      </c>
      <c r="W836" t="s">
        <v>10</v>
      </c>
      <c r="X836">
        <v>1</v>
      </c>
      <c r="Y836">
        <f t="shared" si="139"/>
        <v>-15</v>
      </c>
      <c r="Z836">
        <f t="shared" ca="1" si="140"/>
        <v>-11.5</v>
      </c>
      <c r="AA836">
        <f t="shared" ca="1" si="141"/>
        <v>-3.5</v>
      </c>
      <c r="AB836">
        <f t="shared" ca="1" si="142"/>
        <v>3.5</v>
      </c>
      <c r="AC836" s="2">
        <v>3.5</v>
      </c>
      <c r="AD836" s="7">
        <f>VLOOKUP(P836,Weights!$A:$B,2,0)*AC836</f>
        <v>3.5</v>
      </c>
      <c r="AE836">
        <f t="shared" ca="1" si="143"/>
        <v>12.25</v>
      </c>
      <c r="AF836" t="str">
        <f t="shared" si="144"/>
        <v>Georgia St</v>
      </c>
      <c r="AG836" t="str">
        <f t="shared" ca="1" si="145"/>
        <v>Georgia St</v>
      </c>
    </row>
    <row r="837" spans="15:33" x14ac:dyDescent="0.25">
      <c r="O837" t="s">
        <v>3344</v>
      </c>
      <c r="P837" s="6">
        <v>41968</v>
      </c>
      <c r="Q837" t="s">
        <v>3073</v>
      </c>
      <c r="R837" t="s">
        <v>3272</v>
      </c>
      <c r="S837" t="s">
        <v>3721</v>
      </c>
      <c r="T837">
        <v>83</v>
      </c>
      <c r="U837">
        <v>49</v>
      </c>
      <c r="W837" t="s">
        <v>53</v>
      </c>
      <c r="X837">
        <v>1</v>
      </c>
      <c r="Y837">
        <f t="shared" si="139"/>
        <v>34</v>
      </c>
      <c r="Z837">
        <f t="shared" ca="1" si="140"/>
        <v>19.250000499999999</v>
      </c>
      <c r="AA837">
        <f t="shared" ca="1" si="141"/>
        <v>14.749999500000001</v>
      </c>
      <c r="AB837">
        <f t="shared" ca="1" si="142"/>
        <v>-14.749999500000001</v>
      </c>
      <c r="AC837" s="2">
        <v>14.75</v>
      </c>
      <c r="AD837" s="7">
        <f>VLOOKUP(P837,Weights!$A:$B,2,0)*AC837</f>
        <v>14.75</v>
      </c>
      <c r="AE837">
        <f t="shared" ca="1" si="143"/>
        <v>217.56248525000029</v>
      </c>
      <c r="AF837" t="str">
        <f t="shared" si="144"/>
        <v>William &amp; Mary</v>
      </c>
      <c r="AG837" t="str">
        <f t="shared" ca="1" si="145"/>
        <v>William &amp; Mary</v>
      </c>
    </row>
    <row r="838" spans="15:33" x14ac:dyDescent="0.25">
      <c r="O838" t="s">
        <v>3310</v>
      </c>
      <c r="P838" s="6">
        <v>41968</v>
      </c>
      <c r="Q838" t="s">
        <v>3073</v>
      </c>
      <c r="R838" t="s">
        <v>3718</v>
      </c>
      <c r="S838" t="s">
        <v>3721</v>
      </c>
      <c r="T838">
        <v>82</v>
      </c>
      <c r="U838">
        <v>54</v>
      </c>
      <c r="W838" t="s">
        <v>54</v>
      </c>
      <c r="X838">
        <v>1</v>
      </c>
      <c r="Y838">
        <f t="shared" si="139"/>
        <v>28</v>
      </c>
      <c r="Z838">
        <f t="shared" ca="1" si="140"/>
        <v>35.625000499999999</v>
      </c>
      <c r="AA838">
        <f t="shared" ca="1" si="141"/>
        <v>-7.6250004999999987</v>
      </c>
      <c r="AB838">
        <f t="shared" ca="1" si="142"/>
        <v>7.6250004999999987</v>
      </c>
      <c r="AC838" s="2">
        <v>7.625</v>
      </c>
      <c r="AD838" s="7">
        <f>VLOOKUP(P838,Weights!$A:$B,2,0)*AC838</f>
        <v>7.625</v>
      </c>
      <c r="AE838">
        <f t="shared" ca="1" si="143"/>
        <v>58.140632625000229</v>
      </c>
      <c r="AF838" t="str">
        <f t="shared" si="144"/>
        <v>Wofford</v>
      </c>
      <c r="AG838" t="str">
        <f t="shared" ca="1" si="145"/>
        <v>Wofford</v>
      </c>
    </row>
    <row r="839" spans="15:33" x14ac:dyDescent="0.25">
      <c r="O839" t="s">
        <v>3230</v>
      </c>
      <c r="P839" s="6">
        <v>41969</v>
      </c>
      <c r="Q839" t="s">
        <v>3073</v>
      </c>
      <c r="R839" t="s">
        <v>3189</v>
      </c>
      <c r="S839" t="s">
        <v>3721</v>
      </c>
      <c r="T839">
        <v>78</v>
      </c>
      <c r="U839">
        <v>57</v>
      </c>
      <c r="W839" t="s">
        <v>54</v>
      </c>
      <c r="X839">
        <v>1</v>
      </c>
      <c r="Y839">
        <f t="shared" si="139"/>
        <v>21</v>
      </c>
      <c r="Z839">
        <f t="shared" ca="1" si="140"/>
        <v>5.1249999800000001</v>
      </c>
      <c r="AA839">
        <f t="shared" ca="1" si="141"/>
        <v>15.87500002</v>
      </c>
      <c r="AB839">
        <f t="shared" ca="1" si="142"/>
        <v>-15.87500002</v>
      </c>
      <c r="AC839" s="2">
        <v>15.875</v>
      </c>
      <c r="AD839" s="7">
        <f>VLOOKUP(P839,Weights!$A:$B,2,0)*AC839</f>
        <v>15.875</v>
      </c>
      <c r="AE839">
        <f t="shared" ca="1" si="143"/>
        <v>252.01562563499999</v>
      </c>
      <c r="AF839" t="str">
        <f t="shared" si="144"/>
        <v>Belmont</v>
      </c>
      <c r="AG839" t="str">
        <f t="shared" ca="1" si="145"/>
        <v>Belmont</v>
      </c>
    </row>
    <row r="840" spans="15:33" x14ac:dyDescent="0.25">
      <c r="O840" t="s">
        <v>3222</v>
      </c>
      <c r="P840" s="6">
        <v>41969</v>
      </c>
      <c r="Q840" t="s">
        <v>3073</v>
      </c>
      <c r="R840" t="s">
        <v>3333</v>
      </c>
      <c r="S840" t="s">
        <v>3721</v>
      </c>
      <c r="T840">
        <v>72</v>
      </c>
      <c r="U840">
        <v>52</v>
      </c>
      <c r="W840" t="s">
        <v>53</v>
      </c>
      <c r="X840">
        <v>1</v>
      </c>
      <c r="Y840">
        <f t="shared" si="139"/>
        <v>20</v>
      </c>
      <c r="Z840">
        <f t="shared" ca="1" si="140"/>
        <v>9.1250000200000017</v>
      </c>
      <c r="AA840">
        <f t="shared" ca="1" si="141"/>
        <v>10.874999979999998</v>
      </c>
      <c r="AB840">
        <f t="shared" ca="1" si="142"/>
        <v>-10.874999979999998</v>
      </c>
      <c r="AC840" s="2">
        <v>10.875</v>
      </c>
      <c r="AD840" s="7">
        <f>VLOOKUP(P840,Weights!$A:$B,2,0)*AC840</f>
        <v>10.875</v>
      </c>
      <c r="AE840">
        <f t="shared" ca="1" si="143"/>
        <v>118.26562456499997</v>
      </c>
      <c r="AF840" t="str">
        <f t="shared" si="144"/>
        <v>California</v>
      </c>
      <c r="AG840" t="str">
        <f t="shared" ca="1" si="145"/>
        <v>California</v>
      </c>
    </row>
    <row r="841" spans="15:33" x14ac:dyDescent="0.25">
      <c r="O841" t="s">
        <v>3234</v>
      </c>
      <c r="P841" s="6">
        <v>41969</v>
      </c>
      <c r="Q841" t="s">
        <v>3073</v>
      </c>
      <c r="R841" t="s">
        <v>3175</v>
      </c>
      <c r="S841" t="s">
        <v>3721</v>
      </c>
      <c r="T841">
        <v>61</v>
      </c>
      <c r="U841">
        <v>46</v>
      </c>
      <c r="W841" t="s">
        <v>10</v>
      </c>
      <c r="X841">
        <v>1</v>
      </c>
      <c r="Y841">
        <f t="shared" si="139"/>
        <v>15</v>
      </c>
      <c r="Z841">
        <f t="shared" ca="1" si="140"/>
        <v>1.8749999800000001</v>
      </c>
      <c r="AA841">
        <f t="shared" ca="1" si="141"/>
        <v>13.12500002</v>
      </c>
      <c r="AB841">
        <f t="shared" ca="1" si="142"/>
        <v>-13.12500002</v>
      </c>
      <c r="AC841" s="2">
        <v>13.125</v>
      </c>
      <c r="AD841" s="7">
        <f>VLOOKUP(P841,Weights!$A:$B,2,0)*AC841</f>
        <v>13.125</v>
      </c>
      <c r="AE841">
        <f t="shared" ca="1" si="143"/>
        <v>172.26562552499999</v>
      </c>
      <c r="AF841" t="str">
        <f t="shared" si="144"/>
        <v>Chattanooga</v>
      </c>
      <c r="AG841" t="str">
        <f t="shared" ca="1" si="145"/>
        <v>Chattanooga</v>
      </c>
    </row>
    <row r="842" spans="15:33" x14ac:dyDescent="0.25">
      <c r="O842" t="s">
        <v>3308</v>
      </c>
      <c r="P842" s="6">
        <v>41969</v>
      </c>
      <c r="Q842" t="s">
        <v>3074</v>
      </c>
      <c r="R842" t="s">
        <v>3411</v>
      </c>
      <c r="S842" t="s">
        <v>3721</v>
      </c>
      <c r="T842">
        <v>61</v>
      </c>
      <c r="U842">
        <v>48</v>
      </c>
      <c r="W842" t="s">
        <v>53</v>
      </c>
      <c r="X842">
        <v>1</v>
      </c>
      <c r="Y842">
        <f t="shared" si="139"/>
        <v>13</v>
      </c>
      <c r="Z842">
        <f t="shared" ca="1" si="140"/>
        <v>5.875</v>
      </c>
      <c r="AA842">
        <f t="shared" ca="1" si="141"/>
        <v>7.125</v>
      </c>
      <c r="AB842">
        <f t="shared" ca="1" si="142"/>
        <v>-7.125</v>
      </c>
      <c r="AC842" s="2">
        <v>7.125</v>
      </c>
      <c r="AD842" s="7">
        <f>VLOOKUP(P842,Weights!$A:$B,2,0)*AC842</f>
        <v>7.125</v>
      </c>
      <c r="AE842">
        <f t="shared" ca="1" si="143"/>
        <v>50.765625</v>
      </c>
      <c r="AF842" t="str">
        <f t="shared" si="144"/>
        <v>Coastal Carolina</v>
      </c>
      <c r="AG842" t="str">
        <f t="shared" ca="1" si="145"/>
        <v>Coastal Carolina</v>
      </c>
    </row>
    <row r="843" spans="15:33" x14ac:dyDescent="0.25">
      <c r="O843" t="s">
        <v>3076</v>
      </c>
      <c r="P843" s="6">
        <v>41969</v>
      </c>
      <c r="Q843" t="s">
        <v>3073</v>
      </c>
      <c r="R843" t="s">
        <v>3097</v>
      </c>
      <c r="S843" t="s">
        <v>3720</v>
      </c>
      <c r="T843">
        <v>75</v>
      </c>
      <c r="U843">
        <v>71</v>
      </c>
      <c r="W843" t="s">
        <v>32</v>
      </c>
      <c r="X843">
        <v>1</v>
      </c>
      <c r="Y843">
        <f t="shared" si="139"/>
        <v>-4</v>
      </c>
      <c r="Z843">
        <f t="shared" ca="1" si="140"/>
        <v>1.6249999800000001</v>
      </c>
      <c r="AA843">
        <f t="shared" ca="1" si="141"/>
        <v>-5.6249999800000001</v>
      </c>
      <c r="AB843">
        <f t="shared" ca="1" si="142"/>
        <v>5.6249999800000001</v>
      </c>
      <c r="AC843" s="2">
        <v>5.625</v>
      </c>
      <c r="AD843" s="7">
        <f>VLOOKUP(P843,Weights!$A:$B,2,0)*AC843</f>
        <v>5.625</v>
      </c>
      <c r="AE843">
        <f t="shared" ca="1" si="143"/>
        <v>31.640624775000003</v>
      </c>
      <c r="AF843" t="str">
        <f t="shared" si="144"/>
        <v>Albany</v>
      </c>
      <c r="AG843" t="str">
        <f t="shared" ca="1" si="145"/>
        <v>Colgate</v>
      </c>
    </row>
    <row r="844" spans="15:33" x14ac:dyDescent="0.25">
      <c r="O844" t="s">
        <v>3119</v>
      </c>
      <c r="P844" s="6">
        <v>41969</v>
      </c>
      <c r="Q844" t="s">
        <v>3073</v>
      </c>
      <c r="R844" t="s">
        <v>3115</v>
      </c>
      <c r="S844" t="s">
        <v>3721</v>
      </c>
      <c r="T844">
        <v>67</v>
      </c>
      <c r="U844">
        <v>60</v>
      </c>
      <c r="W844" t="s">
        <v>259</v>
      </c>
      <c r="X844">
        <v>1</v>
      </c>
      <c r="Y844">
        <f t="shared" si="139"/>
        <v>7</v>
      </c>
      <c r="Z844">
        <f t="shared" ca="1" si="140"/>
        <v>0</v>
      </c>
      <c r="AA844">
        <f t="shared" ca="1" si="141"/>
        <v>7</v>
      </c>
      <c r="AB844">
        <f t="shared" ca="1" si="142"/>
        <v>-7</v>
      </c>
      <c r="AC844" s="2">
        <v>7</v>
      </c>
      <c r="AD844" s="7">
        <f>VLOOKUP(P844,Weights!$A:$B,2,0)*AC844</f>
        <v>7</v>
      </c>
      <c r="AE844">
        <f t="shared" ca="1" si="143"/>
        <v>49</v>
      </c>
      <c r="AF844" t="str">
        <f t="shared" si="144"/>
        <v>Cornell</v>
      </c>
      <c r="AG844" t="str">
        <f t="shared" ca="1" si="145"/>
        <v>Canisius</v>
      </c>
    </row>
    <row r="845" spans="15:33" x14ac:dyDescent="0.25">
      <c r="O845" t="s">
        <v>3283</v>
      </c>
      <c r="P845" s="6">
        <v>41969</v>
      </c>
      <c r="Q845" t="s">
        <v>3073</v>
      </c>
      <c r="R845" t="s">
        <v>3264</v>
      </c>
      <c r="S845" t="s">
        <v>3720</v>
      </c>
      <c r="T845">
        <v>63</v>
      </c>
      <c r="U845">
        <v>55</v>
      </c>
      <c r="W845" t="s">
        <v>11</v>
      </c>
      <c r="X845">
        <v>1</v>
      </c>
      <c r="Y845">
        <f t="shared" si="139"/>
        <v>-8</v>
      </c>
      <c r="Z845">
        <f t="shared" ca="1" si="140"/>
        <v>1.75</v>
      </c>
      <c r="AA845">
        <f t="shared" ca="1" si="141"/>
        <v>-9.75</v>
      </c>
      <c r="AB845">
        <f t="shared" ca="1" si="142"/>
        <v>9.75</v>
      </c>
      <c r="AC845" s="2">
        <v>9.75</v>
      </c>
      <c r="AD845" s="7">
        <f>VLOOKUP(P845,Weights!$A:$B,2,0)*AC845</f>
        <v>9.75</v>
      </c>
      <c r="AE845">
        <f t="shared" ca="1" si="143"/>
        <v>95.0625</v>
      </c>
      <c r="AF845" t="str">
        <f t="shared" si="144"/>
        <v>Portland St</v>
      </c>
      <c r="AG845" t="str">
        <f t="shared" ca="1" si="145"/>
        <v>CS Northridge</v>
      </c>
    </row>
    <row r="846" spans="15:33" x14ac:dyDescent="0.25">
      <c r="O846" t="s">
        <v>3255</v>
      </c>
      <c r="P846" s="6">
        <v>41969</v>
      </c>
      <c r="Q846" t="s">
        <v>3073</v>
      </c>
      <c r="R846" t="s">
        <v>3379</v>
      </c>
      <c r="S846" t="s">
        <v>3720</v>
      </c>
      <c r="T846">
        <v>86</v>
      </c>
      <c r="U846">
        <v>74</v>
      </c>
      <c r="W846" t="s">
        <v>51</v>
      </c>
      <c r="X846">
        <v>1</v>
      </c>
      <c r="Y846">
        <f t="shared" si="139"/>
        <v>-12</v>
      </c>
      <c r="Z846">
        <f t="shared" ca="1" si="140"/>
        <v>12.875</v>
      </c>
      <c r="AA846">
        <f t="shared" ca="1" si="141"/>
        <v>-24.875</v>
      </c>
      <c r="AB846">
        <f t="shared" ca="1" si="142"/>
        <v>24.875</v>
      </c>
      <c r="AC846" s="2">
        <v>24.875</v>
      </c>
      <c r="AD846" s="7">
        <f>VLOOKUP(P846,Weights!$A:$B,2,0)*AC846</f>
        <v>24.875</v>
      </c>
      <c r="AE846">
        <f t="shared" ca="1" si="143"/>
        <v>618.765625</v>
      </c>
      <c r="AF846" t="str">
        <f t="shared" si="144"/>
        <v>Lehigh</v>
      </c>
      <c r="AG846" t="str">
        <f t="shared" ca="1" si="145"/>
        <v>DePaul</v>
      </c>
    </row>
    <row r="847" spans="15:33" x14ac:dyDescent="0.25">
      <c r="O847" t="s">
        <v>3704</v>
      </c>
      <c r="P847" s="6">
        <v>41969</v>
      </c>
      <c r="Q847" t="s">
        <v>3073</v>
      </c>
      <c r="R847" t="s">
        <v>3338</v>
      </c>
      <c r="S847" t="s">
        <v>3721</v>
      </c>
      <c r="T847">
        <v>93</v>
      </c>
      <c r="U847">
        <v>54</v>
      </c>
      <c r="W847" t="s">
        <v>565</v>
      </c>
      <c r="X847">
        <v>1</v>
      </c>
      <c r="Y847">
        <f t="shared" si="139"/>
        <v>39</v>
      </c>
      <c r="Z847">
        <f t="shared" ca="1" si="140"/>
        <v>30.624999499999998</v>
      </c>
      <c r="AA847">
        <f t="shared" ca="1" si="141"/>
        <v>8.3750005000000023</v>
      </c>
      <c r="AB847">
        <f t="shared" ca="1" si="142"/>
        <v>-8.3750005000000023</v>
      </c>
      <c r="AC847" s="2">
        <v>8.375</v>
      </c>
      <c r="AD847" s="7">
        <f>VLOOKUP(P847,Weights!$A:$B,2,0)*AC847</f>
        <v>8.375</v>
      </c>
      <c r="AE847">
        <f t="shared" ca="1" si="143"/>
        <v>70.140633375000291</v>
      </c>
      <c r="AF847" t="str">
        <f t="shared" si="144"/>
        <v>Duke</v>
      </c>
      <c r="AG847" t="str">
        <f t="shared" ca="1" si="145"/>
        <v>Duke</v>
      </c>
    </row>
    <row r="848" spans="15:33" x14ac:dyDescent="0.25">
      <c r="O848" t="s">
        <v>3139</v>
      </c>
      <c r="P848" s="6">
        <v>41969</v>
      </c>
      <c r="Q848" t="s">
        <v>3074</v>
      </c>
      <c r="R848" t="s">
        <v>3208</v>
      </c>
      <c r="S848" t="s">
        <v>3720</v>
      </c>
      <c r="T848">
        <v>75</v>
      </c>
      <c r="U848">
        <v>73</v>
      </c>
      <c r="W848" t="s">
        <v>165</v>
      </c>
      <c r="X848">
        <v>1</v>
      </c>
      <c r="Y848">
        <f t="shared" si="139"/>
        <v>-2</v>
      </c>
      <c r="Z848">
        <f t="shared" ca="1" si="140"/>
        <v>-8.875</v>
      </c>
      <c r="AA848">
        <f t="shared" ca="1" si="141"/>
        <v>6.875</v>
      </c>
      <c r="AB848">
        <f t="shared" ca="1" si="142"/>
        <v>-6.875</v>
      </c>
      <c r="AC848" s="2">
        <v>6.875</v>
      </c>
      <c r="AD848" s="7">
        <f>VLOOKUP(P848,Weights!$A:$B,2,0)*AC848</f>
        <v>6.875</v>
      </c>
      <c r="AE848">
        <f t="shared" ca="1" si="143"/>
        <v>47.265625</v>
      </c>
      <c r="AF848" t="str">
        <f t="shared" si="144"/>
        <v>Hawaii</v>
      </c>
      <c r="AG848" t="str">
        <f t="shared" ca="1" si="145"/>
        <v>Hawaii</v>
      </c>
    </row>
    <row r="849" spans="15:33" x14ac:dyDescent="0.25">
      <c r="O849" t="s">
        <v>3315</v>
      </c>
      <c r="P849" s="6">
        <v>41969</v>
      </c>
      <c r="Q849" t="s">
        <v>3073</v>
      </c>
      <c r="R849" t="s">
        <v>3718</v>
      </c>
      <c r="S849" t="s">
        <v>3721</v>
      </c>
      <c r="T849">
        <v>68</v>
      </c>
      <c r="U849">
        <v>35</v>
      </c>
      <c r="W849" t="s">
        <v>565</v>
      </c>
      <c r="X849">
        <v>1</v>
      </c>
      <c r="Y849">
        <f t="shared" si="139"/>
        <v>33</v>
      </c>
      <c r="Z849">
        <f t="shared" ca="1" si="140"/>
        <v>31.875000477</v>
      </c>
      <c r="AA849">
        <f t="shared" ca="1" si="141"/>
        <v>1.1249995229999996</v>
      </c>
      <c r="AB849">
        <f t="shared" ca="1" si="142"/>
        <v>-1.1249995229999996</v>
      </c>
      <c r="AC849" s="2">
        <v>1.125</v>
      </c>
      <c r="AD849" s="7">
        <f>VLOOKUP(P849,Weights!$A:$B,2,0)*AC849</f>
        <v>1.125</v>
      </c>
      <c r="AE849">
        <f t="shared" ca="1" si="143"/>
        <v>1.2656239267502267</v>
      </c>
      <c r="AF849" t="str">
        <f t="shared" si="144"/>
        <v>Eastern Michigan</v>
      </c>
      <c r="AG849" t="str">
        <f t="shared" ca="1" si="145"/>
        <v>Eastern Michigan</v>
      </c>
    </row>
    <row r="850" spans="15:33" x14ac:dyDescent="0.25">
      <c r="O850" t="s">
        <v>3236</v>
      </c>
      <c r="P850" s="6">
        <v>41969</v>
      </c>
      <c r="Q850" t="s">
        <v>3073</v>
      </c>
      <c r="R850" t="s">
        <v>3214</v>
      </c>
      <c r="S850" t="s">
        <v>3721</v>
      </c>
      <c r="T850">
        <v>81</v>
      </c>
      <c r="U850">
        <v>60</v>
      </c>
      <c r="W850" t="s">
        <v>54</v>
      </c>
      <c r="X850">
        <v>1</v>
      </c>
      <c r="Y850">
        <f t="shared" si="139"/>
        <v>21</v>
      </c>
      <c r="Z850">
        <f t="shared" ca="1" si="140"/>
        <v>14.25</v>
      </c>
      <c r="AA850">
        <f t="shared" ca="1" si="141"/>
        <v>6.75</v>
      </c>
      <c r="AB850">
        <f t="shared" ca="1" si="142"/>
        <v>-6.75</v>
      </c>
      <c r="AC850" s="2">
        <v>6.75</v>
      </c>
      <c r="AD850" s="7">
        <f>VLOOKUP(P850,Weights!$A:$B,2,0)*AC850</f>
        <v>6.75</v>
      </c>
      <c r="AE850">
        <f t="shared" ca="1" si="143"/>
        <v>45.5625</v>
      </c>
      <c r="AF850" t="str">
        <f t="shared" si="144"/>
        <v>Eastern Washington</v>
      </c>
      <c r="AG850" t="str">
        <f t="shared" ca="1" si="145"/>
        <v>Eastern Washington</v>
      </c>
    </row>
    <row r="851" spans="15:33" x14ac:dyDescent="0.25">
      <c r="O851" t="s">
        <v>3378</v>
      </c>
      <c r="P851" s="6">
        <v>41969</v>
      </c>
      <c r="Q851" t="s">
        <v>3074</v>
      </c>
      <c r="R851" t="s">
        <v>3262</v>
      </c>
      <c r="S851" t="s">
        <v>3721</v>
      </c>
      <c r="T851">
        <v>79</v>
      </c>
      <c r="U851">
        <v>72</v>
      </c>
      <c r="W851" t="s">
        <v>53</v>
      </c>
      <c r="X851">
        <v>1</v>
      </c>
      <c r="Y851">
        <f t="shared" si="139"/>
        <v>7</v>
      </c>
      <c r="Z851">
        <f t="shared" ca="1" si="140"/>
        <v>1.7500000199999999</v>
      </c>
      <c r="AA851">
        <f t="shared" ca="1" si="141"/>
        <v>5.2499999800000001</v>
      </c>
      <c r="AB851">
        <f t="shared" ca="1" si="142"/>
        <v>-5.2499999800000001</v>
      </c>
      <c r="AC851" s="2">
        <v>5.25</v>
      </c>
      <c r="AD851" s="7">
        <f>VLOOKUP(P851,Weights!$A:$B,2,0)*AC851</f>
        <v>5.25</v>
      </c>
      <c r="AE851">
        <f t="shared" ca="1" si="143"/>
        <v>27.56249979</v>
      </c>
      <c r="AF851" t="str">
        <f t="shared" si="144"/>
        <v>Evansville</v>
      </c>
      <c r="AG851" t="str">
        <f t="shared" ca="1" si="145"/>
        <v>Evansville</v>
      </c>
    </row>
    <row r="852" spans="15:33" x14ac:dyDescent="0.25">
      <c r="O852" t="s">
        <v>3221</v>
      </c>
      <c r="P852" s="6">
        <v>41969</v>
      </c>
      <c r="Q852" t="s">
        <v>3074</v>
      </c>
      <c r="R852" t="s">
        <v>3371</v>
      </c>
      <c r="S852" t="s">
        <v>3720</v>
      </c>
      <c r="T852">
        <v>59</v>
      </c>
      <c r="U852">
        <v>45</v>
      </c>
      <c r="W852" t="s">
        <v>54</v>
      </c>
      <c r="X852">
        <v>1</v>
      </c>
      <c r="Y852">
        <f t="shared" si="139"/>
        <v>-14</v>
      </c>
      <c r="Z852">
        <f t="shared" ca="1" si="140"/>
        <v>-5.875</v>
      </c>
      <c r="AA852">
        <f t="shared" ca="1" si="141"/>
        <v>-8.125</v>
      </c>
      <c r="AB852">
        <f t="shared" ca="1" si="142"/>
        <v>8.125</v>
      </c>
      <c r="AC852" s="2">
        <v>8.125</v>
      </c>
      <c r="AD852" s="7">
        <f>VLOOKUP(P852,Weights!$A:$B,2,0)*AC852</f>
        <v>8.125</v>
      </c>
      <c r="AE852">
        <f t="shared" ca="1" si="143"/>
        <v>66.015625</v>
      </c>
      <c r="AF852" t="str">
        <f t="shared" si="144"/>
        <v>Green Bay</v>
      </c>
      <c r="AG852" t="str">
        <f t="shared" ca="1" si="145"/>
        <v>Green Bay</v>
      </c>
    </row>
    <row r="853" spans="15:33" x14ac:dyDescent="0.25">
      <c r="O853" t="s">
        <v>3126</v>
      </c>
      <c r="P853" s="6">
        <v>41969</v>
      </c>
      <c r="Q853" t="s">
        <v>3073</v>
      </c>
      <c r="R853" t="s">
        <v>3309</v>
      </c>
      <c r="S853" t="s">
        <v>3721</v>
      </c>
      <c r="T853">
        <v>91</v>
      </c>
      <c r="U853">
        <v>66</v>
      </c>
      <c r="W853" t="s">
        <v>52</v>
      </c>
      <c r="X853">
        <v>1</v>
      </c>
      <c r="Y853">
        <f t="shared" si="139"/>
        <v>25</v>
      </c>
      <c r="Z853">
        <f t="shared" ca="1" si="140"/>
        <v>21.750000499999999</v>
      </c>
      <c r="AA853">
        <f t="shared" ca="1" si="141"/>
        <v>3.2499995000000013</v>
      </c>
      <c r="AB853">
        <f t="shared" ca="1" si="142"/>
        <v>-3.2499995000000013</v>
      </c>
      <c r="AC853" s="2">
        <v>3.25</v>
      </c>
      <c r="AD853" s="7">
        <f>VLOOKUP(P853,Weights!$A:$B,2,0)*AC853</f>
        <v>3.25</v>
      </c>
      <c r="AE853">
        <f t="shared" ca="1" si="143"/>
        <v>10.562496750000259</v>
      </c>
      <c r="AF853" t="str">
        <f t="shared" si="144"/>
        <v>George Washington</v>
      </c>
      <c r="AG853" t="str">
        <f t="shared" ca="1" si="145"/>
        <v>George Washington</v>
      </c>
    </row>
    <row r="854" spans="15:33" x14ac:dyDescent="0.25">
      <c r="O854" t="s">
        <v>3249</v>
      </c>
      <c r="P854" s="6">
        <v>41969</v>
      </c>
      <c r="Q854" t="s">
        <v>3074</v>
      </c>
      <c r="R854" t="s">
        <v>3144</v>
      </c>
      <c r="S854" t="s">
        <v>3721</v>
      </c>
      <c r="T854">
        <v>66</v>
      </c>
      <c r="U854">
        <v>65</v>
      </c>
      <c r="V854" t="s">
        <v>3722</v>
      </c>
      <c r="W854" t="s">
        <v>190</v>
      </c>
      <c r="X854">
        <v>1</v>
      </c>
      <c r="Y854">
        <f t="shared" si="139"/>
        <v>1</v>
      </c>
      <c r="Z854">
        <f t="shared" ca="1" si="140"/>
        <v>2.7499995000000013</v>
      </c>
      <c r="AA854">
        <f t="shared" ca="1" si="141"/>
        <v>-1.7499995000000013</v>
      </c>
      <c r="AB854">
        <f t="shared" ca="1" si="142"/>
        <v>1.7499995000000013</v>
      </c>
      <c r="AC854" s="2">
        <v>1.75</v>
      </c>
      <c r="AD854" s="7">
        <f>VLOOKUP(P854,Weights!$A:$B,2,0)*AC854</f>
        <v>1.75</v>
      </c>
      <c r="AE854">
        <f t="shared" ca="1" si="143"/>
        <v>3.0624982500002544</v>
      </c>
      <c r="AF854" t="str">
        <f t="shared" si="144"/>
        <v>Georgetown</v>
      </c>
      <c r="AG854" t="str">
        <f t="shared" ca="1" si="145"/>
        <v>Georgetown</v>
      </c>
    </row>
    <row r="855" spans="15:33" x14ac:dyDescent="0.25">
      <c r="O855" t="s">
        <v>3111</v>
      </c>
      <c r="P855" s="6">
        <v>41969</v>
      </c>
      <c r="Q855" t="s">
        <v>3074</v>
      </c>
      <c r="R855" t="s">
        <v>3707</v>
      </c>
      <c r="S855" t="s">
        <v>3720</v>
      </c>
      <c r="T855">
        <v>88</v>
      </c>
      <c r="U855">
        <v>76</v>
      </c>
      <c r="W855" t="s">
        <v>91</v>
      </c>
      <c r="X855">
        <v>1</v>
      </c>
      <c r="Y855">
        <f t="shared" si="139"/>
        <v>-12</v>
      </c>
      <c r="Z855">
        <f t="shared" ca="1" si="140"/>
        <v>-9.9999999999999982</v>
      </c>
      <c r="AA855">
        <f t="shared" ca="1" si="141"/>
        <v>-2.0000000000000018</v>
      </c>
      <c r="AB855">
        <f t="shared" ca="1" si="142"/>
        <v>2.0000000000000018</v>
      </c>
      <c r="AC855" s="2">
        <v>2</v>
      </c>
      <c r="AD855" s="7">
        <f>VLOOKUP(P855,Weights!$A:$B,2,0)*AC855</f>
        <v>2</v>
      </c>
      <c r="AE855">
        <f t="shared" ca="1" si="143"/>
        <v>4.0000000000000071</v>
      </c>
      <c r="AF855" t="str">
        <f t="shared" si="144"/>
        <v>Gonzaga</v>
      </c>
      <c r="AG855" t="str">
        <f t="shared" ca="1" si="145"/>
        <v>Gonzaga</v>
      </c>
    </row>
    <row r="856" spans="15:33" x14ac:dyDescent="0.25">
      <c r="O856" t="s">
        <v>3293</v>
      </c>
      <c r="P856" s="6">
        <v>41969</v>
      </c>
      <c r="Q856" t="s">
        <v>3073</v>
      </c>
      <c r="R856" t="s">
        <v>3399</v>
      </c>
      <c r="S856" t="s">
        <v>3720</v>
      </c>
      <c r="T856">
        <v>64</v>
      </c>
      <c r="U856">
        <v>60</v>
      </c>
      <c r="W856" t="s">
        <v>33</v>
      </c>
      <c r="X856">
        <v>1</v>
      </c>
      <c r="Y856">
        <f t="shared" si="139"/>
        <v>-4</v>
      </c>
      <c r="Z856">
        <f t="shared" ca="1" si="140"/>
        <v>0.625</v>
      </c>
      <c r="AA856">
        <f t="shared" ca="1" si="141"/>
        <v>-4.625</v>
      </c>
      <c r="AB856">
        <f t="shared" ca="1" si="142"/>
        <v>4.625</v>
      </c>
      <c r="AC856" s="2">
        <v>4.625</v>
      </c>
      <c r="AD856" s="7">
        <f>VLOOKUP(P856,Weights!$A:$B,2,0)*AC856</f>
        <v>4.625</v>
      </c>
      <c r="AE856">
        <f t="shared" ca="1" si="143"/>
        <v>21.390625</v>
      </c>
      <c r="AF856" t="str">
        <f t="shared" si="144"/>
        <v>American</v>
      </c>
      <c r="AG856" t="str">
        <f t="shared" ca="1" si="145"/>
        <v>Hampton</v>
      </c>
    </row>
    <row r="857" spans="15:33" x14ac:dyDescent="0.25">
      <c r="O857" t="s">
        <v>3269</v>
      </c>
      <c r="P857" s="6">
        <v>41969</v>
      </c>
      <c r="Q857" t="s">
        <v>3073</v>
      </c>
      <c r="R857" t="s">
        <v>3277</v>
      </c>
      <c r="S857" t="s">
        <v>3720</v>
      </c>
      <c r="T857">
        <v>60</v>
      </c>
      <c r="U857">
        <v>57</v>
      </c>
      <c r="W857" t="s">
        <v>77</v>
      </c>
      <c r="X857">
        <v>1</v>
      </c>
      <c r="Y857">
        <f t="shared" si="139"/>
        <v>-3</v>
      </c>
      <c r="Z857">
        <f t="shared" ca="1" si="140"/>
        <v>3.375</v>
      </c>
      <c r="AA857">
        <f t="shared" ca="1" si="141"/>
        <v>-6.375</v>
      </c>
      <c r="AB857">
        <f t="shared" ca="1" si="142"/>
        <v>6.375</v>
      </c>
      <c r="AC857" s="2">
        <v>6.375</v>
      </c>
      <c r="AD857" s="7">
        <f>VLOOKUP(P857,Weights!$A:$B,2,0)*AC857</f>
        <v>6.375</v>
      </c>
      <c r="AE857">
        <f t="shared" ca="1" si="143"/>
        <v>40.640625</v>
      </c>
      <c r="AF857" t="str">
        <f t="shared" si="144"/>
        <v>Utah Valley</v>
      </c>
      <c r="AG857" t="str">
        <f t="shared" ca="1" si="145"/>
        <v>Idaho State</v>
      </c>
    </row>
    <row r="858" spans="15:33" x14ac:dyDescent="0.25">
      <c r="O858" t="s">
        <v>3209</v>
      </c>
      <c r="P858" s="6">
        <v>41969</v>
      </c>
      <c r="Q858" t="s">
        <v>3073</v>
      </c>
      <c r="R858" t="s">
        <v>3300</v>
      </c>
      <c r="S858" t="s">
        <v>3721</v>
      </c>
      <c r="T858">
        <v>126</v>
      </c>
      <c r="U858">
        <v>76</v>
      </c>
      <c r="W858" t="s">
        <v>53</v>
      </c>
      <c r="X858">
        <v>1</v>
      </c>
      <c r="Y858">
        <f t="shared" si="139"/>
        <v>50</v>
      </c>
      <c r="Z858">
        <f t="shared" ca="1" si="140"/>
        <v>10.625</v>
      </c>
      <c r="AA858">
        <f t="shared" ca="1" si="141"/>
        <v>39.375</v>
      </c>
      <c r="AB858">
        <f t="shared" ca="1" si="142"/>
        <v>-39.375</v>
      </c>
      <c r="AC858" s="2">
        <v>39.375</v>
      </c>
      <c r="AD858" s="7">
        <f>VLOOKUP(P858,Weights!$A:$B,2,0)*AC858</f>
        <v>39.375</v>
      </c>
      <c r="AE858">
        <f t="shared" ca="1" si="143"/>
        <v>1550.390625</v>
      </c>
      <c r="AF858" t="str">
        <f t="shared" si="144"/>
        <v>Iona</v>
      </c>
      <c r="AG858" t="str">
        <f t="shared" ca="1" si="145"/>
        <v>Iona</v>
      </c>
    </row>
    <row r="859" spans="15:33" x14ac:dyDescent="0.25">
      <c r="O859" t="s">
        <v>3127</v>
      </c>
      <c r="P859" s="6">
        <v>41969</v>
      </c>
      <c r="Q859" t="s">
        <v>3073</v>
      </c>
      <c r="R859" t="s">
        <v>3103</v>
      </c>
      <c r="S859" t="s">
        <v>3721</v>
      </c>
      <c r="T859">
        <v>70</v>
      </c>
      <c r="U859">
        <v>49</v>
      </c>
      <c r="W859" t="s">
        <v>92</v>
      </c>
      <c r="X859">
        <v>1</v>
      </c>
      <c r="Y859">
        <f t="shared" si="139"/>
        <v>21</v>
      </c>
      <c r="Z859">
        <f t="shared" ca="1" si="140"/>
        <v>19.124999499999998</v>
      </c>
      <c r="AA859">
        <f t="shared" ca="1" si="141"/>
        <v>1.8750005000000023</v>
      </c>
      <c r="AB859">
        <f t="shared" ca="1" si="142"/>
        <v>-1.8750005000000023</v>
      </c>
      <c r="AC859" s="2">
        <v>1.875</v>
      </c>
      <c r="AD859" s="7">
        <f>VLOOKUP(P859,Weights!$A:$B,2,0)*AC859</f>
        <v>1.875</v>
      </c>
      <c r="AE859">
        <f t="shared" ca="1" si="143"/>
        <v>3.5156268750002586</v>
      </c>
      <c r="AF859" t="str">
        <f t="shared" si="144"/>
        <v>Iowa</v>
      </c>
      <c r="AG859" t="str">
        <f t="shared" ca="1" si="145"/>
        <v>Iowa</v>
      </c>
    </row>
    <row r="860" spans="15:33" x14ac:dyDescent="0.25">
      <c r="O860" t="s">
        <v>3216</v>
      </c>
      <c r="P860" s="6">
        <v>41969</v>
      </c>
      <c r="Q860" t="s">
        <v>3073</v>
      </c>
      <c r="R860" t="s">
        <v>3718</v>
      </c>
      <c r="S860" t="s">
        <v>3721</v>
      </c>
      <c r="T860">
        <v>69</v>
      </c>
      <c r="U860">
        <v>57</v>
      </c>
      <c r="W860" t="s">
        <v>11</v>
      </c>
      <c r="X860">
        <v>1</v>
      </c>
      <c r="Y860">
        <f t="shared" si="139"/>
        <v>12</v>
      </c>
      <c r="Z860">
        <f t="shared" ca="1" si="140"/>
        <v>14.5</v>
      </c>
      <c r="AA860">
        <f t="shared" ca="1" si="141"/>
        <v>-2.5</v>
      </c>
      <c r="AB860">
        <f t="shared" ca="1" si="142"/>
        <v>2.5</v>
      </c>
      <c r="AC860" s="2">
        <v>2.5</v>
      </c>
      <c r="AD860" s="7">
        <f>VLOOKUP(P860,Weights!$A:$B,2,0)*AC860</f>
        <v>2.5</v>
      </c>
      <c r="AE860">
        <f t="shared" ca="1" si="143"/>
        <v>6.25</v>
      </c>
      <c r="AF860" t="str">
        <f t="shared" si="144"/>
        <v>Jacksonville</v>
      </c>
      <c r="AG860" t="str">
        <f t="shared" ca="1" si="145"/>
        <v>Jacksonville</v>
      </c>
    </row>
    <row r="861" spans="15:33" x14ac:dyDescent="0.25">
      <c r="O861" t="s">
        <v>3187</v>
      </c>
      <c r="P861" s="6">
        <v>41969</v>
      </c>
      <c r="Q861" t="s">
        <v>3073</v>
      </c>
      <c r="R861" t="s">
        <v>3109</v>
      </c>
      <c r="S861" t="s">
        <v>3721</v>
      </c>
      <c r="T861">
        <v>79</v>
      </c>
      <c r="U861">
        <v>72</v>
      </c>
      <c r="W861" t="s">
        <v>53</v>
      </c>
      <c r="X861">
        <v>1</v>
      </c>
      <c r="Y861">
        <f t="shared" si="139"/>
        <v>7</v>
      </c>
      <c r="Z861">
        <f t="shared" ca="1" si="140"/>
        <v>4.5</v>
      </c>
      <c r="AA861">
        <f t="shared" ca="1" si="141"/>
        <v>2.5</v>
      </c>
      <c r="AB861">
        <f t="shared" ca="1" si="142"/>
        <v>-2.5</v>
      </c>
      <c r="AC861" s="2">
        <v>2.5</v>
      </c>
      <c r="AD861" s="7">
        <f>VLOOKUP(P861,Weights!$A:$B,2,0)*AC861</f>
        <v>2.5</v>
      </c>
      <c r="AE861">
        <f t="shared" ca="1" si="143"/>
        <v>6.25</v>
      </c>
      <c r="AF861" t="str">
        <f t="shared" si="144"/>
        <v>James Madison</v>
      </c>
      <c r="AG861" t="str">
        <f t="shared" ca="1" si="145"/>
        <v>James Madison</v>
      </c>
    </row>
    <row r="862" spans="15:33" x14ac:dyDescent="0.25">
      <c r="O862" t="s">
        <v>3129</v>
      </c>
      <c r="P862" s="6">
        <v>41969</v>
      </c>
      <c r="Q862" t="s">
        <v>3073</v>
      </c>
      <c r="R862" t="s">
        <v>3218</v>
      </c>
      <c r="S862" t="s">
        <v>3721</v>
      </c>
      <c r="T862">
        <v>84</v>
      </c>
      <c r="U862">
        <v>71</v>
      </c>
      <c r="W862" t="s">
        <v>11</v>
      </c>
      <c r="X862">
        <v>1</v>
      </c>
      <c r="Y862">
        <f t="shared" si="139"/>
        <v>13</v>
      </c>
      <c r="Z862">
        <f t="shared" ca="1" si="140"/>
        <v>-5.1250004999999996</v>
      </c>
      <c r="AA862">
        <f t="shared" ca="1" si="141"/>
        <v>18.125000499999999</v>
      </c>
      <c r="AB862">
        <f t="shared" ca="1" si="142"/>
        <v>-18.125000499999999</v>
      </c>
      <c r="AC862" s="2">
        <v>18.125</v>
      </c>
      <c r="AD862" s="7">
        <f>VLOOKUP(P862,Weights!$A:$B,2,0)*AC862</f>
        <v>18.125</v>
      </c>
      <c r="AE862">
        <f t="shared" ca="1" si="143"/>
        <v>328.51564312500022</v>
      </c>
      <c r="AF862" t="str">
        <f t="shared" si="144"/>
        <v>Kennesaw St</v>
      </c>
      <c r="AG862" t="str">
        <f t="shared" ca="1" si="145"/>
        <v>Samford</v>
      </c>
    </row>
    <row r="863" spans="15:33" x14ac:dyDescent="0.25">
      <c r="O863" t="s">
        <v>3307</v>
      </c>
      <c r="P863" s="6">
        <v>41969</v>
      </c>
      <c r="Q863" t="s">
        <v>3074</v>
      </c>
      <c r="R863" t="s">
        <v>3341</v>
      </c>
      <c r="S863" t="s">
        <v>3720</v>
      </c>
      <c r="T863">
        <v>51</v>
      </c>
      <c r="U863">
        <v>50</v>
      </c>
      <c r="W863" t="s">
        <v>11</v>
      </c>
      <c r="X863">
        <v>1</v>
      </c>
      <c r="Y863">
        <f t="shared" si="139"/>
        <v>-1</v>
      </c>
      <c r="Z863">
        <f t="shared" ca="1" si="140"/>
        <v>-0.375</v>
      </c>
      <c r="AA863">
        <f t="shared" ca="1" si="141"/>
        <v>-0.625</v>
      </c>
      <c r="AB863">
        <f t="shared" ca="1" si="142"/>
        <v>0.625</v>
      </c>
      <c r="AC863" s="2">
        <v>0.625</v>
      </c>
      <c r="AD863" s="7">
        <f>VLOOKUP(P863,Weights!$A:$B,2,0)*AC863</f>
        <v>0.625</v>
      </c>
      <c r="AE863">
        <f t="shared" ca="1" si="143"/>
        <v>0.390625</v>
      </c>
      <c r="AF863" t="str">
        <f t="shared" si="144"/>
        <v>Morgan St</v>
      </c>
      <c r="AG863" t="str">
        <f t="shared" ca="1" si="145"/>
        <v>Morgan St</v>
      </c>
    </row>
    <row r="864" spans="15:33" x14ac:dyDescent="0.25">
      <c r="O864" t="s">
        <v>3711</v>
      </c>
      <c r="P864" s="6">
        <v>41969</v>
      </c>
      <c r="Q864" t="s">
        <v>3073</v>
      </c>
      <c r="R864" t="s">
        <v>3373</v>
      </c>
      <c r="S864" t="s">
        <v>3721</v>
      </c>
      <c r="T864">
        <v>45</v>
      </c>
      <c r="U864">
        <v>33</v>
      </c>
      <c r="W864" t="s">
        <v>191</v>
      </c>
      <c r="X864">
        <v>1</v>
      </c>
      <c r="Y864">
        <f t="shared" si="139"/>
        <v>12</v>
      </c>
      <c r="Z864">
        <f t="shared" ca="1" si="140"/>
        <v>17.124999499999998</v>
      </c>
      <c r="AA864">
        <f t="shared" ca="1" si="141"/>
        <v>-5.1249994999999977</v>
      </c>
      <c r="AB864">
        <f t="shared" ca="1" si="142"/>
        <v>5.1249994999999977</v>
      </c>
      <c r="AC864" s="2">
        <v>5.125</v>
      </c>
      <c r="AD864" s="7">
        <f>VLOOKUP(P864,Weights!$A:$B,2,0)*AC864</f>
        <v>5.125</v>
      </c>
      <c r="AE864">
        <f t="shared" ca="1" si="143"/>
        <v>26.265619875000226</v>
      </c>
      <c r="AF864" t="str">
        <f t="shared" si="144"/>
        <v>Louisville</v>
      </c>
      <c r="AG864" t="str">
        <f t="shared" ca="1" si="145"/>
        <v>Louisville</v>
      </c>
    </row>
    <row r="865" spans="15:33" x14ac:dyDescent="0.25">
      <c r="O865" t="s">
        <v>3340</v>
      </c>
      <c r="P865" s="6">
        <v>41969</v>
      </c>
      <c r="Q865" t="s">
        <v>3073</v>
      </c>
      <c r="R865" t="s">
        <v>3296</v>
      </c>
      <c r="S865" t="s">
        <v>3721</v>
      </c>
      <c r="T865">
        <v>66</v>
      </c>
      <c r="U865">
        <v>62</v>
      </c>
      <c r="W865" t="s">
        <v>91</v>
      </c>
      <c r="X865">
        <v>1</v>
      </c>
      <c r="Y865">
        <f t="shared" si="139"/>
        <v>4</v>
      </c>
      <c r="Z865">
        <f t="shared" ca="1" si="140"/>
        <v>4</v>
      </c>
      <c r="AA865">
        <f t="shared" ca="1" si="141"/>
        <v>0</v>
      </c>
      <c r="AB865">
        <f t="shared" ca="1" si="142"/>
        <v>0</v>
      </c>
      <c r="AC865" s="2">
        <v>0</v>
      </c>
      <c r="AD865" s="7">
        <f>VLOOKUP(P865,Weights!$A:$B,2,0)*AC865</f>
        <v>0</v>
      </c>
      <c r="AE865">
        <f t="shared" ca="1" si="143"/>
        <v>0</v>
      </c>
      <c r="AF865" t="str">
        <f t="shared" si="144"/>
        <v>Loyola Marymount</v>
      </c>
      <c r="AG865" t="str">
        <f t="shared" ca="1" si="145"/>
        <v>Loyola Marymount</v>
      </c>
    </row>
    <row r="866" spans="15:33" x14ac:dyDescent="0.25">
      <c r="O866" t="s">
        <v>3188</v>
      </c>
      <c r="P866" s="6">
        <v>41969</v>
      </c>
      <c r="Q866" t="s">
        <v>3074</v>
      </c>
      <c r="R866" t="s">
        <v>3329</v>
      </c>
      <c r="S866" t="s">
        <v>3721</v>
      </c>
      <c r="T866">
        <v>68</v>
      </c>
      <c r="U866">
        <v>64</v>
      </c>
      <c r="W866" t="s">
        <v>32</v>
      </c>
      <c r="X866">
        <v>1</v>
      </c>
      <c r="Y866">
        <f t="shared" si="139"/>
        <v>4</v>
      </c>
      <c r="Z866">
        <f t="shared" ca="1" si="140"/>
        <v>-7.1250004999999996</v>
      </c>
      <c r="AA866">
        <f t="shared" ca="1" si="141"/>
        <v>11.125000499999999</v>
      </c>
      <c r="AB866">
        <f t="shared" ca="1" si="142"/>
        <v>-11.125000499999999</v>
      </c>
      <c r="AC866" s="2">
        <v>11.125</v>
      </c>
      <c r="AD866" s="7">
        <f>VLOOKUP(P866,Weights!$A:$B,2,0)*AC866</f>
        <v>11.125</v>
      </c>
      <c r="AE866">
        <f t="shared" ca="1" si="143"/>
        <v>123.76563612500023</v>
      </c>
      <c r="AF866" t="str">
        <f t="shared" si="144"/>
        <v>Marist</v>
      </c>
      <c r="AG866" t="str">
        <f t="shared" ca="1" si="145"/>
        <v>Fresno St</v>
      </c>
    </row>
    <row r="867" spans="15:33" x14ac:dyDescent="0.25">
      <c r="O867" t="s">
        <v>3326</v>
      </c>
      <c r="P867" s="6">
        <v>41969</v>
      </c>
      <c r="Q867" t="s">
        <v>3073</v>
      </c>
      <c r="R867" t="s">
        <v>3238</v>
      </c>
      <c r="S867" t="s">
        <v>3720</v>
      </c>
      <c r="T867">
        <v>77</v>
      </c>
      <c r="U867">
        <v>68</v>
      </c>
      <c r="W867" t="s">
        <v>91</v>
      </c>
      <c r="X867">
        <v>1</v>
      </c>
      <c r="Y867">
        <f t="shared" si="139"/>
        <v>-9</v>
      </c>
      <c r="Z867">
        <f t="shared" ca="1" si="140"/>
        <v>-7.1250000000000009</v>
      </c>
      <c r="AA867">
        <f t="shared" ca="1" si="141"/>
        <v>-1.8749999999999991</v>
      </c>
      <c r="AB867">
        <f t="shared" ca="1" si="142"/>
        <v>1.8749999999999991</v>
      </c>
      <c r="AC867" s="2">
        <v>1.875</v>
      </c>
      <c r="AD867" s="7">
        <f>VLOOKUP(P867,Weights!$A:$B,2,0)*AC867</f>
        <v>1.875</v>
      </c>
      <c r="AE867">
        <f t="shared" ca="1" si="143"/>
        <v>3.5156249999999964</v>
      </c>
      <c r="AF867" t="str">
        <f t="shared" si="144"/>
        <v>Morehead St</v>
      </c>
      <c r="AG867" t="str">
        <f t="shared" ca="1" si="145"/>
        <v>Morehead St</v>
      </c>
    </row>
    <row r="868" spans="15:33" x14ac:dyDescent="0.25">
      <c r="O868" t="s">
        <v>3165</v>
      </c>
      <c r="P868" s="6">
        <v>41969</v>
      </c>
      <c r="Q868" t="s">
        <v>3073</v>
      </c>
      <c r="R868" t="s">
        <v>3346</v>
      </c>
      <c r="S868" t="s">
        <v>3721</v>
      </c>
      <c r="T868">
        <v>79</v>
      </c>
      <c r="U868">
        <v>54</v>
      </c>
      <c r="W868" t="s">
        <v>54</v>
      </c>
      <c r="X868">
        <v>1</v>
      </c>
      <c r="Y868">
        <f t="shared" si="139"/>
        <v>25</v>
      </c>
      <c r="Z868">
        <f t="shared" ca="1" si="140"/>
        <v>5.7500000000000009</v>
      </c>
      <c r="AA868">
        <f t="shared" ca="1" si="141"/>
        <v>19.25</v>
      </c>
      <c r="AB868">
        <f t="shared" ca="1" si="142"/>
        <v>-19.25</v>
      </c>
      <c r="AC868" s="2">
        <v>19.25</v>
      </c>
      <c r="AD868" s="7">
        <f>VLOOKUP(P868,Weights!$A:$B,2,0)*AC868</f>
        <v>19.25</v>
      </c>
      <c r="AE868">
        <f t="shared" ca="1" si="143"/>
        <v>370.5625</v>
      </c>
      <c r="AF868" t="str">
        <f t="shared" si="144"/>
        <v>Massachusetts</v>
      </c>
      <c r="AG868" t="str">
        <f t="shared" ca="1" si="145"/>
        <v>Massachusetts</v>
      </c>
    </row>
    <row r="869" spans="15:33" x14ac:dyDescent="0.25">
      <c r="O869" t="s">
        <v>3281</v>
      </c>
      <c r="P869" s="6">
        <v>41969</v>
      </c>
      <c r="Q869" t="s">
        <v>3074</v>
      </c>
      <c r="R869" t="s">
        <v>3159</v>
      </c>
      <c r="S869" t="s">
        <v>3720</v>
      </c>
      <c r="T869">
        <v>69</v>
      </c>
      <c r="U869">
        <v>66</v>
      </c>
      <c r="W869" t="s">
        <v>11</v>
      </c>
      <c r="X869">
        <v>1</v>
      </c>
      <c r="Y869">
        <f t="shared" si="139"/>
        <v>-3</v>
      </c>
      <c r="Z869">
        <f t="shared" ca="1" si="140"/>
        <v>-3</v>
      </c>
      <c r="AA869">
        <f t="shared" ca="1" si="141"/>
        <v>0</v>
      </c>
      <c r="AB869">
        <f t="shared" ca="1" si="142"/>
        <v>0</v>
      </c>
      <c r="AC869" s="2">
        <v>0</v>
      </c>
      <c r="AD869" s="7">
        <f>VLOOKUP(P869,Weights!$A:$B,2,0)*AC869</f>
        <v>0</v>
      </c>
      <c r="AE869">
        <f t="shared" ca="1" si="143"/>
        <v>0</v>
      </c>
      <c r="AF869" t="str">
        <f t="shared" si="144"/>
        <v>Oral Roberts</v>
      </c>
      <c r="AG869" t="str">
        <f t="shared" ca="1" si="145"/>
        <v>Oral Roberts</v>
      </c>
    </row>
    <row r="870" spans="15:33" x14ac:dyDescent="0.25">
      <c r="O870" t="s">
        <v>3235</v>
      </c>
      <c r="P870" s="6">
        <v>41969</v>
      </c>
      <c r="Q870" t="s">
        <v>3074</v>
      </c>
      <c r="R870" t="s">
        <v>3718</v>
      </c>
      <c r="S870" t="s">
        <v>3721</v>
      </c>
      <c r="T870">
        <v>74</v>
      </c>
      <c r="U870">
        <v>60</v>
      </c>
      <c r="W870" t="s">
        <v>165</v>
      </c>
      <c r="X870">
        <v>1</v>
      </c>
      <c r="Y870">
        <f t="shared" si="139"/>
        <v>14</v>
      </c>
      <c r="Z870">
        <f t="shared" ca="1" si="140"/>
        <v>26.625000500000002</v>
      </c>
      <c r="AA870">
        <f t="shared" ca="1" si="141"/>
        <v>-12.625000500000002</v>
      </c>
      <c r="AB870">
        <f t="shared" ca="1" si="142"/>
        <v>12.625000500000002</v>
      </c>
      <c r="AC870" s="2">
        <v>12.625</v>
      </c>
      <c r="AD870" s="7">
        <f>VLOOKUP(P870,Weights!$A:$B,2,0)*AC870</f>
        <v>12.625</v>
      </c>
      <c r="AE870">
        <f t="shared" ca="1" si="143"/>
        <v>159.39063762500029</v>
      </c>
      <c r="AF870" t="str">
        <f t="shared" si="144"/>
        <v>Missouri</v>
      </c>
      <c r="AG870" t="str">
        <f t="shared" ca="1" si="145"/>
        <v>Missouri</v>
      </c>
    </row>
    <row r="871" spans="15:33" x14ac:dyDescent="0.25">
      <c r="O871" t="s">
        <v>3163</v>
      </c>
      <c r="P871" s="6">
        <v>41969</v>
      </c>
      <c r="Q871" t="s">
        <v>3073</v>
      </c>
      <c r="R871" t="s">
        <v>3718</v>
      </c>
      <c r="S871" t="s">
        <v>3721</v>
      </c>
      <c r="T871">
        <v>75</v>
      </c>
      <c r="U871">
        <v>52</v>
      </c>
      <c r="W871" t="s">
        <v>9</v>
      </c>
      <c r="X871">
        <v>1</v>
      </c>
      <c r="Y871">
        <f t="shared" si="139"/>
        <v>23</v>
      </c>
      <c r="Z871">
        <f t="shared" ca="1" si="140"/>
        <v>31.375000480000001</v>
      </c>
      <c r="AA871">
        <f t="shared" ca="1" si="141"/>
        <v>-8.3750004800000006</v>
      </c>
      <c r="AB871">
        <f t="shared" ca="1" si="142"/>
        <v>8.3750004800000006</v>
      </c>
      <c r="AC871" s="2">
        <v>8.375</v>
      </c>
      <c r="AD871" s="7">
        <f>VLOOKUP(P871,Weights!$A:$B,2,0)*AC871</f>
        <v>8.375</v>
      </c>
      <c r="AE871">
        <f t="shared" ca="1" si="143"/>
        <v>70.140633040000239</v>
      </c>
      <c r="AF871" t="str">
        <f t="shared" si="144"/>
        <v>Montana</v>
      </c>
      <c r="AG871" t="str">
        <f t="shared" ca="1" si="145"/>
        <v>Montana</v>
      </c>
    </row>
    <row r="872" spans="15:33" x14ac:dyDescent="0.25">
      <c r="O872" t="s">
        <v>3325</v>
      </c>
      <c r="P872" s="6">
        <v>41969</v>
      </c>
      <c r="Q872" t="s">
        <v>3073</v>
      </c>
      <c r="R872" t="s">
        <v>3718</v>
      </c>
      <c r="S872" t="s">
        <v>3721</v>
      </c>
      <c r="T872">
        <v>67</v>
      </c>
      <c r="U872">
        <v>42</v>
      </c>
      <c r="W872" t="s">
        <v>11</v>
      </c>
      <c r="X872">
        <v>1</v>
      </c>
      <c r="Y872">
        <f t="shared" si="139"/>
        <v>25</v>
      </c>
      <c r="Z872">
        <f t="shared" ca="1" si="140"/>
        <v>25.125000500000002</v>
      </c>
      <c r="AA872">
        <f t="shared" ca="1" si="141"/>
        <v>-0.12500050000000229</v>
      </c>
      <c r="AB872">
        <f t="shared" ca="1" si="142"/>
        <v>0.12500050000000229</v>
      </c>
      <c r="AC872" s="2">
        <v>0.125</v>
      </c>
      <c r="AD872" s="7">
        <f>VLOOKUP(P872,Weights!$A:$B,2,0)*AC872</f>
        <v>0.125</v>
      </c>
      <c r="AE872">
        <f t="shared" ca="1" si="143"/>
        <v>1.5625125000250574E-2</v>
      </c>
      <c r="AF872" t="str">
        <f t="shared" si="144"/>
        <v>Navy</v>
      </c>
      <c r="AG872" t="str">
        <f t="shared" ca="1" si="145"/>
        <v>Navy</v>
      </c>
    </row>
    <row r="873" spans="15:33" x14ac:dyDescent="0.25">
      <c r="O873" t="s">
        <v>3135</v>
      </c>
      <c r="P873" s="6">
        <v>41969</v>
      </c>
      <c r="Q873" t="s">
        <v>3073</v>
      </c>
      <c r="R873" t="s">
        <v>3166</v>
      </c>
      <c r="S873" t="s">
        <v>3721</v>
      </c>
      <c r="T873">
        <v>84</v>
      </c>
      <c r="U873">
        <v>72</v>
      </c>
      <c r="W873" t="s">
        <v>191</v>
      </c>
      <c r="X873">
        <v>1</v>
      </c>
      <c r="Y873">
        <f t="shared" si="139"/>
        <v>12</v>
      </c>
      <c r="Z873">
        <f t="shared" ca="1" si="140"/>
        <v>8.9999994999999977</v>
      </c>
      <c r="AA873">
        <f t="shared" ca="1" si="141"/>
        <v>3.0000005000000023</v>
      </c>
      <c r="AB873">
        <f t="shared" ca="1" si="142"/>
        <v>-3.0000005000000023</v>
      </c>
      <c r="AC873" s="2">
        <v>3</v>
      </c>
      <c r="AD873" s="7">
        <f>VLOOKUP(P873,Weights!$A:$B,2,0)*AC873</f>
        <v>3</v>
      </c>
      <c r="AE873">
        <f t="shared" ca="1" si="143"/>
        <v>9.0000030000002642</v>
      </c>
      <c r="AF873" t="str">
        <f t="shared" si="144"/>
        <v>NC State</v>
      </c>
      <c r="AG873" t="str">
        <f t="shared" ca="1" si="145"/>
        <v>NC State</v>
      </c>
    </row>
    <row r="874" spans="15:33" x14ac:dyDescent="0.25">
      <c r="O874" t="s">
        <v>3241</v>
      </c>
      <c r="P874" s="6">
        <v>41969</v>
      </c>
      <c r="Q874" t="s">
        <v>3073</v>
      </c>
      <c r="R874" t="s">
        <v>3220</v>
      </c>
      <c r="S874" t="s">
        <v>3721</v>
      </c>
      <c r="T874">
        <v>78</v>
      </c>
      <c r="U874">
        <v>33</v>
      </c>
      <c r="W874" t="s">
        <v>165</v>
      </c>
      <c r="X874">
        <v>1</v>
      </c>
      <c r="Y874">
        <f t="shared" si="139"/>
        <v>45</v>
      </c>
      <c r="Z874">
        <f t="shared" ca="1" si="140"/>
        <v>29.500000500000002</v>
      </c>
      <c r="AA874">
        <f t="shared" ca="1" si="141"/>
        <v>15.499999499999998</v>
      </c>
      <c r="AB874">
        <f t="shared" ca="1" si="142"/>
        <v>-15.499999499999998</v>
      </c>
      <c r="AC874" s="2">
        <v>15.5</v>
      </c>
      <c r="AD874" s="7">
        <f>VLOOKUP(P874,Weights!$A:$B,2,0)*AC874</f>
        <v>15.5</v>
      </c>
      <c r="AE874">
        <f t="shared" ca="1" si="143"/>
        <v>240.24998450000018</v>
      </c>
      <c r="AF874" t="str">
        <f t="shared" si="144"/>
        <v>New Mexico St</v>
      </c>
      <c r="AG874" t="str">
        <f t="shared" ca="1" si="145"/>
        <v>New Mexico St</v>
      </c>
    </row>
    <row r="875" spans="15:33" x14ac:dyDescent="0.25">
      <c r="O875" t="s">
        <v>3705</v>
      </c>
      <c r="P875" s="6">
        <v>41969</v>
      </c>
      <c r="Q875" t="s">
        <v>3074</v>
      </c>
      <c r="R875" t="s">
        <v>3101</v>
      </c>
      <c r="S875" t="s">
        <v>3720</v>
      </c>
      <c r="T875">
        <v>74</v>
      </c>
      <c r="U875">
        <v>66</v>
      </c>
      <c r="W875" t="s">
        <v>52</v>
      </c>
      <c r="X875">
        <v>1</v>
      </c>
      <c r="Y875">
        <f t="shared" si="139"/>
        <v>-8</v>
      </c>
      <c r="Z875">
        <f t="shared" ca="1" si="140"/>
        <v>1.875</v>
      </c>
      <c r="AA875">
        <f t="shared" ca="1" si="141"/>
        <v>-9.875</v>
      </c>
      <c r="AB875">
        <f t="shared" ca="1" si="142"/>
        <v>9.875</v>
      </c>
      <c r="AC875" s="2">
        <v>9.875</v>
      </c>
      <c r="AD875" s="7">
        <f>VLOOKUP(P875,Weights!$A:$B,2,0)*AC875</f>
        <v>9.875</v>
      </c>
      <c r="AE875">
        <f t="shared" ca="1" si="143"/>
        <v>97.515625</v>
      </c>
      <c r="AF875" t="str">
        <f t="shared" si="144"/>
        <v>Butler</v>
      </c>
      <c r="AG875" t="str">
        <f t="shared" ca="1" si="145"/>
        <v>North Carolina</v>
      </c>
    </row>
    <row r="876" spans="15:33" x14ac:dyDescent="0.25">
      <c r="O876" t="s">
        <v>3278</v>
      </c>
      <c r="P876" s="6">
        <v>41969</v>
      </c>
      <c r="Q876" t="s">
        <v>3074</v>
      </c>
      <c r="R876" t="s">
        <v>3401</v>
      </c>
      <c r="S876" t="s">
        <v>3721</v>
      </c>
      <c r="T876">
        <v>75</v>
      </c>
      <c r="U876">
        <v>68</v>
      </c>
      <c r="W876" t="s">
        <v>9</v>
      </c>
      <c r="X876">
        <v>1</v>
      </c>
      <c r="Y876">
        <f t="shared" si="139"/>
        <v>7</v>
      </c>
      <c r="Z876">
        <f t="shared" ca="1" si="140"/>
        <v>0</v>
      </c>
      <c r="AA876">
        <f t="shared" ca="1" si="141"/>
        <v>7</v>
      </c>
      <c r="AB876">
        <f t="shared" ca="1" si="142"/>
        <v>-7</v>
      </c>
      <c r="AC876" s="2">
        <v>7</v>
      </c>
      <c r="AD876" s="7">
        <f>VLOOKUP(P876,Weights!$A:$B,2,0)*AC876</f>
        <v>7</v>
      </c>
      <c r="AE876">
        <f t="shared" ca="1" si="143"/>
        <v>49</v>
      </c>
      <c r="AF876" t="str">
        <f t="shared" si="144"/>
        <v>North Dakota</v>
      </c>
      <c r="AG876" t="str">
        <f t="shared" ca="1" si="145"/>
        <v>Alabama St</v>
      </c>
    </row>
    <row r="877" spans="15:33" x14ac:dyDescent="0.25">
      <c r="O877" t="s">
        <v>3211</v>
      </c>
      <c r="P877" s="6">
        <v>41969</v>
      </c>
      <c r="Q877" t="s">
        <v>3074</v>
      </c>
      <c r="R877" t="s">
        <v>3345</v>
      </c>
      <c r="S877" t="s">
        <v>3721</v>
      </c>
      <c r="T877">
        <v>72</v>
      </c>
      <c r="U877">
        <v>65</v>
      </c>
      <c r="W877" t="s">
        <v>165</v>
      </c>
      <c r="X877">
        <v>1</v>
      </c>
      <c r="Y877">
        <f t="shared" si="139"/>
        <v>7</v>
      </c>
      <c r="Z877">
        <f t="shared" ca="1" si="140"/>
        <v>5.75</v>
      </c>
      <c r="AA877">
        <f t="shared" ca="1" si="141"/>
        <v>1.25</v>
      </c>
      <c r="AB877">
        <f t="shared" ca="1" si="142"/>
        <v>-1.25</v>
      </c>
      <c r="AC877" s="2">
        <v>1.25</v>
      </c>
      <c r="AD877" s="7">
        <f>VLOOKUP(P877,Weights!$A:$B,2,0)*AC877</f>
        <v>1.25</v>
      </c>
      <c r="AE877">
        <f t="shared" ca="1" si="143"/>
        <v>1.5625</v>
      </c>
      <c r="AF877" t="str">
        <f t="shared" si="144"/>
        <v>North Florida</v>
      </c>
      <c r="AG877" t="str">
        <f t="shared" ca="1" si="145"/>
        <v>North Florida</v>
      </c>
    </row>
    <row r="878" spans="15:33" x14ac:dyDescent="0.25">
      <c r="O878" t="s">
        <v>3256</v>
      </c>
      <c r="P878" s="6">
        <v>41969</v>
      </c>
      <c r="Q878" t="s">
        <v>3073</v>
      </c>
      <c r="R878" t="s">
        <v>3394</v>
      </c>
      <c r="S878" t="s">
        <v>3721</v>
      </c>
      <c r="T878">
        <v>67</v>
      </c>
      <c r="U878">
        <v>52</v>
      </c>
      <c r="W878" t="s">
        <v>53</v>
      </c>
      <c r="X878">
        <v>1</v>
      </c>
      <c r="Y878">
        <f t="shared" si="139"/>
        <v>15</v>
      </c>
      <c r="Z878">
        <f t="shared" ca="1" si="140"/>
        <v>15.250000500000002</v>
      </c>
      <c r="AA878">
        <f t="shared" ca="1" si="141"/>
        <v>-0.25000050000000229</v>
      </c>
      <c r="AB878">
        <f t="shared" ca="1" si="142"/>
        <v>0.25000050000000229</v>
      </c>
      <c r="AC878" s="2">
        <v>0.25</v>
      </c>
      <c r="AD878" s="7">
        <f>VLOOKUP(P878,Weights!$A:$B,2,0)*AC878</f>
        <v>0.25</v>
      </c>
      <c r="AE878">
        <f t="shared" ca="1" si="143"/>
        <v>6.250025000025114E-2</v>
      </c>
      <c r="AF878" t="str">
        <f t="shared" si="144"/>
        <v>North Texas</v>
      </c>
      <c r="AG878" t="str">
        <f t="shared" ca="1" si="145"/>
        <v>North Texas</v>
      </c>
    </row>
    <row r="879" spans="15:33" x14ac:dyDescent="0.25">
      <c r="O879" t="s">
        <v>3203</v>
      </c>
      <c r="P879" s="6">
        <v>41969</v>
      </c>
      <c r="Q879" t="s">
        <v>3074</v>
      </c>
      <c r="R879" t="s">
        <v>3178</v>
      </c>
      <c r="S879" t="s">
        <v>3720</v>
      </c>
      <c r="T879">
        <v>61</v>
      </c>
      <c r="U879">
        <v>42</v>
      </c>
      <c r="W879" t="s">
        <v>54</v>
      </c>
      <c r="X879">
        <v>1</v>
      </c>
      <c r="Y879">
        <f t="shared" si="139"/>
        <v>-19</v>
      </c>
      <c r="Z879">
        <f t="shared" ca="1" si="140"/>
        <v>-5.1249995000000004</v>
      </c>
      <c r="AA879">
        <f t="shared" ca="1" si="141"/>
        <v>-13.875000499999999</v>
      </c>
      <c r="AB879">
        <f t="shared" ca="1" si="142"/>
        <v>13.875000499999999</v>
      </c>
      <c r="AC879" s="2">
        <v>13.875</v>
      </c>
      <c r="AD879" s="7">
        <f>VLOOKUP(P879,Weights!$A:$B,2,0)*AC879</f>
        <v>13.875</v>
      </c>
      <c r="AE879">
        <f t="shared" ca="1" si="143"/>
        <v>192.51563887500021</v>
      </c>
      <c r="AF879" t="str">
        <f t="shared" si="144"/>
        <v>Northern Iowa</v>
      </c>
      <c r="AG879" t="str">
        <f t="shared" ca="1" si="145"/>
        <v>Northern Iowa</v>
      </c>
    </row>
    <row r="880" spans="15:33" x14ac:dyDescent="0.25">
      <c r="O880" t="s">
        <v>3092</v>
      </c>
      <c r="P880" s="6">
        <v>41969</v>
      </c>
      <c r="Q880" t="s">
        <v>3073</v>
      </c>
      <c r="R880" t="s">
        <v>3415</v>
      </c>
      <c r="S880" t="s">
        <v>3721</v>
      </c>
      <c r="T880">
        <v>81</v>
      </c>
      <c r="U880">
        <v>54</v>
      </c>
      <c r="W880" t="s">
        <v>54</v>
      </c>
      <c r="X880">
        <v>1</v>
      </c>
      <c r="Y880">
        <f t="shared" si="139"/>
        <v>27</v>
      </c>
      <c r="Z880">
        <f t="shared" ca="1" si="140"/>
        <v>47.625</v>
      </c>
      <c r="AA880">
        <f t="shared" ca="1" si="141"/>
        <v>-20.625</v>
      </c>
      <c r="AB880">
        <f t="shared" ca="1" si="142"/>
        <v>20.625</v>
      </c>
      <c r="AC880" s="2">
        <v>20.625</v>
      </c>
      <c r="AD880" s="7">
        <f>VLOOKUP(P880,Weights!$A:$B,2,0)*AC880</f>
        <v>20.625</v>
      </c>
      <c r="AE880">
        <f t="shared" ca="1" si="143"/>
        <v>425.390625</v>
      </c>
      <c r="AF880" t="str">
        <f t="shared" si="144"/>
        <v>Notre Dame</v>
      </c>
      <c r="AG880" t="str">
        <f t="shared" ca="1" si="145"/>
        <v>Notre Dame</v>
      </c>
    </row>
    <row r="881" spans="15:33" x14ac:dyDescent="0.25">
      <c r="O881" t="s">
        <v>3369</v>
      </c>
      <c r="P881" s="6">
        <v>41969</v>
      </c>
      <c r="Q881" t="s">
        <v>3073</v>
      </c>
      <c r="R881" t="s">
        <v>3363</v>
      </c>
      <c r="S881" t="s">
        <v>3720</v>
      </c>
      <c r="T881">
        <v>83</v>
      </c>
      <c r="U881">
        <v>78</v>
      </c>
      <c r="W881" t="s">
        <v>33</v>
      </c>
      <c r="X881">
        <v>1</v>
      </c>
      <c r="Y881">
        <f t="shared" si="139"/>
        <v>-5</v>
      </c>
      <c r="Z881">
        <f t="shared" ca="1" si="140"/>
        <v>-3.7500000199999999</v>
      </c>
      <c r="AA881">
        <f t="shared" ca="1" si="141"/>
        <v>-1.2499999800000001</v>
      </c>
      <c r="AB881">
        <f t="shared" ca="1" si="142"/>
        <v>1.2499999800000001</v>
      </c>
      <c r="AC881" s="2">
        <v>1.25</v>
      </c>
      <c r="AD881" s="7">
        <f>VLOOKUP(P881,Weights!$A:$B,2,0)*AC881</f>
        <v>1.25</v>
      </c>
      <c r="AE881">
        <f t="shared" ca="1" si="143"/>
        <v>1.5624999500000007</v>
      </c>
      <c r="AF881" t="str">
        <f t="shared" si="144"/>
        <v>Georgia St</v>
      </c>
      <c r="AG881" t="str">
        <f t="shared" ca="1" si="145"/>
        <v>Georgia St</v>
      </c>
    </row>
    <row r="882" spans="15:33" x14ac:dyDescent="0.25">
      <c r="O882" t="s">
        <v>3324</v>
      </c>
      <c r="P882" s="6">
        <v>41969</v>
      </c>
      <c r="Q882" t="s">
        <v>3073</v>
      </c>
      <c r="R882" t="s">
        <v>3312</v>
      </c>
      <c r="S882" t="s">
        <v>3721</v>
      </c>
      <c r="T882">
        <v>91</v>
      </c>
      <c r="U882">
        <v>64</v>
      </c>
      <c r="W882" t="s">
        <v>190</v>
      </c>
      <c r="X882">
        <v>1</v>
      </c>
      <c r="Y882">
        <f t="shared" si="139"/>
        <v>27</v>
      </c>
      <c r="Z882">
        <f t="shared" ca="1" si="140"/>
        <v>28.624999500000001</v>
      </c>
      <c r="AA882">
        <f t="shared" ca="1" si="141"/>
        <v>-1.6249995000000013</v>
      </c>
      <c r="AB882">
        <f t="shared" ca="1" si="142"/>
        <v>1.6249995000000013</v>
      </c>
      <c r="AC882" s="2">
        <v>1.625</v>
      </c>
      <c r="AD882" s="7">
        <f>VLOOKUP(P882,Weights!$A:$B,2,0)*AC882</f>
        <v>1.625</v>
      </c>
      <c r="AE882">
        <f t="shared" ca="1" si="143"/>
        <v>2.6406233750002541</v>
      </c>
      <c r="AF882" t="str">
        <f t="shared" si="144"/>
        <v>Ohio State</v>
      </c>
      <c r="AG882" t="str">
        <f t="shared" ca="1" si="145"/>
        <v>Ohio State</v>
      </c>
    </row>
    <row r="883" spans="15:33" x14ac:dyDescent="0.25">
      <c r="O883" t="s">
        <v>3702</v>
      </c>
      <c r="P883" s="6">
        <v>41969</v>
      </c>
      <c r="Q883" t="s">
        <v>3074</v>
      </c>
      <c r="R883" t="s">
        <v>3282</v>
      </c>
      <c r="S883" t="s">
        <v>3721</v>
      </c>
      <c r="T883">
        <v>75</v>
      </c>
      <c r="U883">
        <v>65</v>
      </c>
      <c r="W883" t="s">
        <v>52</v>
      </c>
      <c r="X883">
        <v>1</v>
      </c>
      <c r="Y883">
        <f t="shared" si="139"/>
        <v>10</v>
      </c>
      <c r="Z883">
        <f t="shared" ca="1" si="140"/>
        <v>4.9999999999999982</v>
      </c>
      <c r="AA883">
        <f t="shared" ca="1" si="141"/>
        <v>5.0000000000000018</v>
      </c>
      <c r="AB883">
        <f t="shared" ca="1" si="142"/>
        <v>-5.0000000000000018</v>
      </c>
      <c r="AC883" s="2">
        <v>5</v>
      </c>
      <c r="AD883" s="7">
        <f>VLOOKUP(P883,Weights!$A:$B,2,0)*AC883</f>
        <v>5</v>
      </c>
      <c r="AE883">
        <f t="shared" ca="1" si="143"/>
        <v>25.000000000000018</v>
      </c>
      <c r="AF883" t="str">
        <f t="shared" si="144"/>
        <v>Oklahoma</v>
      </c>
      <c r="AG883" t="str">
        <f t="shared" ca="1" si="145"/>
        <v>Oklahoma</v>
      </c>
    </row>
    <row r="884" spans="15:33" x14ac:dyDescent="0.25">
      <c r="O884" t="s">
        <v>3258</v>
      </c>
      <c r="P884" s="6">
        <v>41969</v>
      </c>
      <c r="Q884" t="s">
        <v>3074</v>
      </c>
      <c r="R884" t="s">
        <v>3260</v>
      </c>
      <c r="S884" t="s">
        <v>3720</v>
      </c>
      <c r="T884">
        <v>71</v>
      </c>
      <c r="U884">
        <v>69</v>
      </c>
      <c r="W884" t="s">
        <v>91</v>
      </c>
      <c r="X884">
        <v>1</v>
      </c>
      <c r="Y884">
        <f t="shared" si="139"/>
        <v>-2</v>
      </c>
      <c r="Z884">
        <f t="shared" ca="1" si="140"/>
        <v>0.25000001999999999</v>
      </c>
      <c r="AA884">
        <f t="shared" ca="1" si="141"/>
        <v>-2.2500000199999999</v>
      </c>
      <c r="AB884">
        <f t="shared" ca="1" si="142"/>
        <v>2.2500000199999999</v>
      </c>
      <c r="AC884" s="2">
        <v>2.25</v>
      </c>
      <c r="AD884" s="7">
        <f>VLOOKUP(P884,Weights!$A:$B,2,0)*AC884</f>
        <v>2.25</v>
      </c>
      <c r="AE884">
        <f t="shared" ca="1" si="143"/>
        <v>5.0625000899999995</v>
      </c>
      <c r="AF884" t="str">
        <f t="shared" si="144"/>
        <v>Auburn</v>
      </c>
      <c r="AG884" t="str">
        <f t="shared" ca="1" si="145"/>
        <v>Oregon St</v>
      </c>
    </row>
    <row r="885" spans="15:33" x14ac:dyDescent="0.25">
      <c r="O885" t="s">
        <v>3390</v>
      </c>
      <c r="P885" s="6">
        <v>41969</v>
      </c>
      <c r="Q885" t="s">
        <v>3072</v>
      </c>
      <c r="R885" t="s">
        <v>3718</v>
      </c>
      <c r="S885" t="s">
        <v>3721</v>
      </c>
      <c r="T885">
        <v>71</v>
      </c>
      <c r="U885">
        <v>62</v>
      </c>
      <c r="W885" t="s">
        <v>91</v>
      </c>
      <c r="X885">
        <v>1</v>
      </c>
      <c r="Y885">
        <f t="shared" si="139"/>
        <v>9</v>
      </c>
      <c r="Z885">
        <f t="shared" ca="1" si="140"/>
        <v>22.125000500000002</v>
      </c>
      <c r="AA885">
        <f t="shared" ca="1" si="141"/>
        <v>-13.125000500000002</v>
      </c>
      <c r="AB885">
        <f t="shared" ca="1" si="142"/>
        <v>13.125000500000002</v>
      </c>
      <c r="AC885" s="2">
        <v>13.125</v>
      </c>
      <c r="AD885" s="7">
        <f>VLOOKUP(P885,Weights!$A:$B,2,0)*AC885</f>
        <v>13.125</v>
      </c>
      <c r="AE885">
        <f t="shared" ca="1" si="143"/>
        <v>172.26563812500032</v>
      </c>
      <c r="AF885" t="str">
        <f t="shared" si="144"/>
        <v>Pacific</v>
      </c>
      <c r="AG885" t="str">
        <f t="shared" ca="1" si="145"/>
        <v>Pacific</v>
      </c>
    </row>
    <row r="886" spans="15:33" x14ac:dyDescent="0.25">
      <c r="O886" t="s">
        <v>3192</v>
      </c>
      <c r="P886" s="6">
        <v>41969</v>
      </c>
      <c r="Q886" t="s">
        <v>3074</v>
      </c>
      <c r="R886" t="s">
        <v>3245</v>
      </c>
      <c r="S886" t="s">
        <v>3721</v>
      </c>
      <c r="T886">
        <v>70</v>
      </c>
      <c r="U886">
        <v>47</v>
      </c>
      <c r="W886" t="s">
        <v>92</v>
      </c>
      <c r="X886">
        <v>1</v>
      </c>
      <c r="Y886">
        <f t="shared" si="139"/>
        <v>23</v>
      </c>
      <c r="Z886">
        <f t="shared" ca="1" si="140"/>
        <v>-2.6249999999999991</v>
      </c>
      <c r="AA886">
        <f t="shared" ca="1" si="141"/>
        <v>25.625</v>
      </c>
      <c r="AB886">
        <f t="shared" ca="1" si="142"/>
        <v>-25.625</v>
      </c>
      <c r="AC886" s="2">
        <v>25.625</v>
      </c>
      <c r="AD886" s="7">
        <f>VLOOKUP(P886,Weights!$A:$B,2,0)*AC886</f>
        <v>25.625</v>
      </c>
      <c r="AE886">
        <f t="shared" ca="1" si="143"/>
        <v>656.640625</v>
      </c>
      <c r="AF886" t="str">
        <f t="shared" si="144"/>
        <v>Pittsburgh</v>
      </c>
      <c r="AG886" t="str">
        <f t="shared" ca="1" si="145"/>
        <v>Kansas St</v>
      </c>
    </row>
    <row r="887" spans="15:33" x14ac:dyDescent="0.25">
      <c r="O887" t="s">
        <v>3206</v>
      </c>
      <c r="P887" s="6">
        <v>41969</v>
      </c>
      <c r="Q887" t="s">
        <v>3074</v>
      </c>
      <c r="R887" t="s">
        <v>3184</v>
      </c>
      <c r="S887" t="s">
        <v>3721</v>
      </c>
      <c r="T887">
        <v>87</v>
      </c>
      <c r="U887">
        <v>85</v>
      </c>
      <c r="V887" t="s">
        <v>3722</v>
      </c>
      <c r="W887" t="s">
        <v>54</v>
      </c>
      <c r="X887">
        <v>1</v>
      </c>
      <c r="Y887">
        <f t="shared" si="139"/>
        <v>2</v>
      </c>
      <c r="Z887">
        <f t="shared" ca="1" si="140"/>
        <v>2</v>
      </c>
      <c r="AA887">
        <f t="shared" ca="1" si="141"/>
        <v>0</v>
      </c>
      <c r="AB887">
        <f t="shared" ca="1" si="142"/>
        <v>0</v>
      </c>
      <c r="AC887" s="2">
        <v>0</v>
      </c>
      <c r="AD887" s="7">
        <f>VLOOKUP(P887,Weights!$A:$B,2,0)*AC887</f>
        <v>0</v>
      </c>
      <c r="AE887">
        <f t="shared" ca="1" si="143"/>
        <v>0</v>
      </c>
      <c r="AF887" t="str">
        <f t="shared" si="144"/>
        <v>Purdue</v>
      </c>
      <c r="AG887" t="str">
        <f t="shared" ca="1" si="145"/>
        <v>Purdue</v>
      </c>
    </row>
    <row r="888" spans="15:33" x14ac:dyDescent="0.25">
      <c r="O888" t="s">
        <v>3343</v>
      </c>
      <c r="P888" s="6">
        <v>41969</v>
      </c>
      <c r="Q888" t="s">
        <v>3074</v>
      </c>
      <c r="R888" t="s">
        <v>3715</v>
      </c>
      <c r="S888" t="s">
        <v>3720</v>
      </c>
      <c r="T888">
        <v>61</v>
      </c>
      <c r="U888">
        <v>59</v>
      </c>
      <c r="W888" t="s">
        <v>54</v>
      </c>
      <c r="X888">
        <v>1</v>
      </c>
      <c r="Y888">
        <f t="shared" si="139"/>
        <v>-2</v>
      </c>
      <c r="Z888">
        <f t="shared" ca="1" si="140"/>
        <v>-10.749999999999998</v>
      </c>
      <c r="AA888">
        <f t="shared" ca="1" si="141"/>
        <v>8.7499999999999982</v>
      </c>
      <c r="AB888">
        <f t="shared" ca="1" si="142"/>
        <v>-8.7499999999999982</v>
      </c>
      <c r="AC888" s="2">
        <v>8.75</v>
      </c>
      <c r="AD888" s="7">
        <f>VLOOKUP(P888,Weights!$A:$B,2,0)*AC888</f>
        <v>8.75</v>
      </c>
      <c r="AE888">
        <f t="shared" ca="1" si="143"/>
        <v>76.562499999999972</v>
      </c>
      <c r="AF888" t="str">
        <f t="shared" si="144"/>
        <v>Arizona</v>
      </c>
      <c r="AG888" t="str">
        <f t="shared" ca="1" si="145"/>
        <v>Arizona</v>
      </c>
    </row>
    <row r="889" spans="15:33" x14ac:dyDescent="0.25">
      <c r="O889" t="s">
        <v>3322</v>
      </c>
      <c r="P889" s="6">
        <v>41969</v>
      </c>
      <c r="Q889" t="s">
        <v>3073</v>
      </c>
      <c r="R889" t="s">
        <v>3232</v>
      </c>
      <c r="S889" t="s">
        <v>3721</v>
      </c>
      <c r="T889">
        <v>86</v>
      </c>
      <c r="U889">
        <v>65</v>
      </c>
      <c r="W889" t="s">
        <v>32</v>
      </c>
      <c r="X889">
        <v>1</v>
      </c>
      <c r="Y889">
        <f t="shared" si="139"/>
        <v>21</v>
      </c>
      <c r="Z889">
        <f t="shared" ca="1" si="140"/>
        <v>-6.0000004999999996</v>
      </c>
      <c r="AA889">
        <f t="shared" ca="1" si="141"/>
        <v>27.000000499999999</v>
      </c>
      <c r="AB889">
        <f t="shared" ca="1" si="142"/>
        <v>-27.000000499999999</v>
      </c>
      <c r="AC889" s="2">
        <v>27</v>
      </c>
      <c r="AD889" s="7">
        <f>VLOOKUP(P889,Weights!$A:$B,2,0)*AC889</f>
        <v>27</v>
      </c>
      <c r="AE889">
        <f t="shared" ca="1" si="143"/>
        <v>729.00002700000016</v>
      </c>
      <c r="AF889" t="str">
        <f t="shared" si="144"/>
        <v>SE Louisiana</v>
      </c>
      <c r="AG889" t="str">
        <f t="shared" ca="1" si="145"/>
        <v>Tennessee Tech</v>
      </c>
    </row>
    <row r="890" spans="15:33" x14ac:dyDescent="0.25">
      <c r="O890" t="s">
        <v>3149</v>
      </c>
      <c r="P890" s="6">
        <v>41969</v>
      </c>
      <c r="Q890" t="s">
        <v>3073</v>
      </c>
      <c r="R890" t="s">
        <v>3409</v>
      </c>
      <c r="S890" t="s">
        <v>3721</v>
      </c>
      <c r="T890">
        <v>72</v>
      </c>
      <c r="U890">
        <v>59</v>
      </c>
      <c r="W890" t="s">
        <v>165</v>
      </c>
      <c r="X890">
        <v>1</v>
      </c>
      <c r="Y890">
        <f t="shared" si="139"/>
        <v>13</v>
      </c>
      <c r="Z890">
        <f t="shared" ca="1" si="140"/>
        <v>15.25</v>
      </c>
      <c r="AA890">
        <f t="shared" ca="1" si="141"/>
        <v>-2.25</v>
      </c>
      <c r="AB890">
        <f t="shared" ca="1" si="142"/>
        <v>2.25</v>
      </c>
      <c r="AC890" s="2">
        <v>2.25</v>
      </c>
      <c r="AD890" s="7">
        <f>VLOOKUP(P890,Weights!$A:$B,2,0)*AC890</f>
        <v>2.25</v>
      </c>
      <c r="AE890">
        <f t="shared" ca="1" si="143"/>
        <v>5.0625</v>
      </c>
      <c r="AF890" t="str">
        <f t="shared" si="144"/>
        <v>SMU</v>
      </c>
      <c r="AG890" t="str">
        <f t="shared" ca="1" si="145"/>
        <v>SMU</v>
      </c>
    </row>
    <row r="891" spans="15:33" x14ac:dyDescent="0.25">
      <c r="O891" t="s">
        <v>3199</v>
      </c>
      <c r="P891" s="6">
        <v>41969</v>
      </c>
      <c r="Q891" t="s">
        <v>3073</v>
      </c>
      <c r="R891" t="s">
        <v>3305</v>
      </c>
      <c r="S891" t="s">
        <v>3721</v>
      </c>
      <c r="T891">
        <v>89</v>
      </c>
      <c r="U891">
        <v>75</v>
      </c>
      <c r="W891" t="s">
        <v>165</v>
      </c>
      <c r="X891">
        <v>1</v>
      </c>
      <c r="Y891">
        <f t="shared" si="139"/>
        <v>14</v>
      </c>
      <c r="Z891">
        <f t="shared" ca="1" si="140"/>
        <v>14</v>
      </c>
      <c r="AA891">
        <f t="shared" ca="1" si="141"/>
        <v>0</v>
      </c>
      <c r="AB891">
        <f t="shared" ca="1" si="142"/>
        <v>0</v>
      </c>
      <c r="AC891" s="2">
        <v>0</v>
      </c>
      <c r="AD891" s="7">
        <f>VLOOKUP(P891,Weights!$A:$B,2,0)*AC891</f>
        <v>0</v>
      </c>
      <c r="AE891">
        <f t="shared" ca="1" si="143"/>
        <v>0</v>
      </c>
      <c r="AF891" t="str">
        <f t="shared" si="144"/>
        <v>South Carolina</v>
      </c>
      <c r="AG891" t="str">
        <f t="shared" ca="1" si="145"/>
        <v>South Carolina</v>
      </c>
    </row>
    <row r="892" spans="15:33" x14ac:dyDescent="0.25">
      <c r="O892" t="s">
        <v>3285</v>
      </c>
      <c r="P892" s="6">
        <v>41969</v>
      </c>
      <c r="Q892" t="s">
        <v>3073</v>
      </c>
      <c r="R892" t="s">
        <v>3718</v>
      </c>
      <c r="S892" t="s">
        <v>3721</v>
      </c>
      <c r="T892">
        <v>86</v>
      </c>
      <c r="U892">
        <v>69</v>
      </c>
      <c r="W892" t="s">
        <v>33</v>
      </c>
      <c r="X892">
        <v>1</v>
      </c>
      <c r="Y892">
        <f t="shared" si="139"/>
        <v>17</v>
      </c>
      <c r="Z892">
        <f t="shared" ca="1" si="140"/>
        <v>29.625000500000002</v>
      </c>
      <c r="AA892">
        <f t="shared" ca="1" si="141"/>
        <v>-12.625000500000002</v>
      </c>
      <c r="AB892">
        <f t="shared" ca="1" si="142"/>
        <v>12.625000500000002</v>
      </c>
      <c r="AC892" s="2">
        <v>12.625</v>
      </c>
      <c r="AD892" s="7">
        <f>VLOOKUP(P892,Weights!$A:$B,2,0)*AC892</f>
        <v>12.625</v>
      </c>
      <c r="AE892">
        <f t="shared" ca="1" si="143"/>
        <v>159.39063762500029</v>
      </c>
      <c r="AF892" t="str">
        <f t="shared" si="144"/>
        <v>South Dakota</v>
      </c>
      <c r="AG892" t="str">
        <f t="shared" ca="1" si="145"/>
        <v>South Dakota</v>
      </c>
    </row>
    <row r="893" spans="15:33" x14ac:dyDescent="0.25">
      <c r="O893" t="s">
        <v>3267</v>
      </c>
      <c r="P893" s="6">
        <v>41969</v>
      </c>
      <c r="Q893" t="s">
        <v>3073</v>
      </c>
      <c r="R893" t="s">
        <v>3377</v>
      </c>
      <c r="S893" t="s">
        <v>3720</v>
      </c>
      <c r="T893">
        <v>73</v>
      </c>
      <c r="U893">
        <v>64</v>
      </c>
      <c r="W893" t="s">
        <v>77</v>
      </c>
      <c r="X893">
        <v>1</v>
      </c>
      <c r="Y893">
        <f t="shared" si="139"/>
        <v>-9</v>
      </c>
      <c r="Z893">
        <f t="shared" ca="1" si="140"/>
        <v>-4.874999980000001</v>
      </c>
      <c r="AA893">
        <f t="shared" ca="1" si="141"/>
        <v>-4.125000019999999</v>
      </c>
      <c r="AB893">
        <f t="shared" ca="1" si="142"/>
        <v>4.125000019999999</v>
      </c>
      <c r="AC893" s="2">
        <v>4.125</v>
      </c>
      <c r="AD893" s="7">
        <f>VLOOKUP(P893,Weights!$A:$B,2,0)*AC893</f>
        <v>4.125</v>
      </c>
      <c r="AE893">
        <f t="shared" ca="1" si="143"/>
        <v>17.015625164999992</v>
      </c>
      <c r="AF893" t="str">
        <f t="shared" si="144"/>
        <v>Eastern Kentucky</v>
      </c>
      <c r="AG893" t="str">
        <f t="shared" ca="1" si="145"/>
        <v>Eastern Kentucky</v>
      </c>
    </row>
    <row r="894" spans="15:33" x14ac:dyDescent="0.25">
      <c r="O894" t="s">
        <v>3201</v>
      </c>
      <c r="P894" s="6">
        <v>41969</v>
      </c>
      <c r="Q894" t="s">
        <v>3074</v>
      </c>
      <c r="R894" t="s">
        <v>3124</v>
      </c>
      <c r="S894" t="s">
        <v>3721</v>
      </c>
      <c r="T894">
        <v>70</v>
      </c>
      <c r="U894">
        <v>61</v>
      </c>
      <c r="W894" t="s">
        <v>190</v>
      </c>
      <c r="X894">
        <v>1</v>
      </c>
      <c r="Y894">
        <f t="shared" si="139"/>
        <v>9</v>
      </c>
      <c r="Z894">
        <f t="shared" ca="1" si="140"/>
        <v>-0.5</v>
      </c>
      <c r="AA894">
        <f t="shared" ca="1" si="141"/>
        <v>9.5</v>
      </c>
      <c r="AB894">
        <f t="shared" ca="1" si="142"/>
        <v>-9.5</v>
      </c>
      <c r="AC894" s="2">
        <v>9.5</v>
      </c>
      <c r="AD894" s="7">
        <f>VLOOKUP(P894,Weights!$A:$B,2,0)*AC894</f>
        <v>9.5</v>
      </c>
      <c r="AE894">
        <f t="shared" ca="1" si="143"/>
        <v>90.25</v>
      </c>
      <c r="AF894" t="str">
        <f t="shared" si="144"/>
        <v>St. John's</v>
      </c>
      <c r="AG894" t="str">
        <f t="shared" ca="1" si="145"/>
        <v>Minnesota</v>
      </c>
    </row>
    <row r="895" spans="15:33" x14ac:dyDescent="0.25">
      <c r="O895" t="s">
        <v>3244</v>
      </c>
      <c r="P895" s="6">
        <v>41969</v>
      </c>
      <c r="Q895" t="s">
        <v>3073</v>
      </c>
      <c r="R895" t="s">
        <v>3311</v>
      </c>
      <c r="S895" t="s">
        <v>3721</v>
      </c>
      <c r="T895">
        <v>74</v>
      </c>
      <c r="U895">
        <v>50</v>
      </c>
      <c r="W895" t="s">
        <v>191</v>
      </c>
      <c r="X895">
        <v>1</v>
      </c>
      <c r="Y895">
        <f t="shared" si="139"/>
        <v>24</v>
      </c>
      <c r="Z895">
        <f t="shared" ca="1" si="140"/>
        <v>15.749999500000001</v>
      </c>
      <c r="AA895">
        <f t="shared" ca="1" si="141"/>
        <v>8.2500004999999987</v>
      </c>
      <c r="AB895">
        <f t="shared" ca="1" si="142"/>
        <v>-8.2500004999999987</v>
      </c>
      <c r="AC895" s="2">
        <v>8.25</v>
      </c>
      <c r="AD895" s="7">
        <f>VLOOKUP(P895,Weights!$A:$B,2,0)*AC895</f>
        <v>8.25</v>
      </c>
      <c r="AE895">
        <f t="shared" ca="1" si="143"/>
        <v>68.062508250000235</v>
      </c>
      <c r="AF895" t="str">
        <f t="shared" si="144"/>
        <v>TCU</v>
      </c>
      <c r="AG895" t="str">
        <f t="shared" ca="1" si="145"/>
        <v>TCU</v>
      </c>
    </row>
    <row r="896" spans="15:33" x14ac:dyDescent="0.25">
      <c r="O896" t="s">
        <v>3182</v>
      </c>
      <c r="P896" s="6">
        <v>41969</v>
      </c>
      <c r="Q896" t="s">
        <v>3073</v>
      </c>
      <c r="R896" t="s">
        <v>3718</v>
      </c>
      <c r="S896" t="s">
        <v>3721</v>
      </c>
      <c r="T896">
        <v>97</v>
      </c>
      <c r="U896">
        <v>43</v>
      </c>
      <c r="W896" t="s">
        <v>54</v>
      </c>
      <c r="X896">
        <v>1</v>
      </c>
      <c r="Y896">
        <f t="shared" si="139"/>
        <v>54</v>
      </c>
      <c r="Z896">
        <f t="shared" ca="1" si="140"/>
        <v>26.500000500000002</v>
      </c>
      <c r="AA896">
        <f t="shared" ca="1" si="141"/>
        <v>27.499999499999998</v>
      </c>
      <c r="AB896">
        <f t="shared" ca="1" si="142"/>
        <v>-27.499999499999998</v>
      </c>
      <c r="AC896" s="2">
        <v>27.5</v>
      </c>
      <c r="AD896" s="7">
        <f>VLOOKUP(P896,Weights!$A:$B,2,0)*AC896</f>
        <v>27.5</v>
      </c>
      <c r="AE896">
        <f t="shared" ca="1" si="143"/>
        <v>756.24997250000013</v>
      </c>
      <c r="AF896" t="str">
        <f t="shared" si="144"/>
        <v>Towson</v>
      </c>
      <c r="AG896" t="str">
        <f t="shared" ca="1" si="145"/>
        <v>Towson</v>
      </c>
    </row>
    <row r="897" spans="15:33" x14ac:dyDescent="0.25">
      <c r="O897" t="s">
        <v>3143</v>
      </c>
      <c r="P897" s="6">
        <v>41969</v>
      </c>
      <c r="Q897" t="s">
        <v>3074</v>
      </c>
      <c r="R897" t="s">
        <v>3246</v>
      </c>
      <c r="S897" t="s">
        <v>3720</v>
      </c>
      <c r="T897">
        <v>73</v>
      </c>
      <c r="U897">
        <v>58</v>
      </c>
      <c r="W897" t="s">
        <v>91</v>
      </c>
      <c r="X897">
        <v>1</v>
      </c>
      <c r="Y897">
        <f t="shared" si="139"/>
        <v>-15</v>
      </c>
      <c r="Z897">
        <f t="shared" ca="1" si="140"/>
        <v>-9.4999995000000013</v>
      </c>
      <c r="AA897">
        <f t="shared" ca="1" si="141"/>
        <v>-5.5000004999999987</v>
      </c>
      <c r="AB897">
        <f t="shared" ca="1" si="142"/>
        <v>5.5000004999999987</v>
      </c>
      <c r="AC897" s="2">
        <v>5.5</v>
      </c>
      <c r="AD897" s="7">
        <f>VLOOKUP(P897,Weights!$A:$B,2,0)*AC897</f>
        <v>5.5</v>
      </c>
      <c r="AE897">
        <f t="shared" ca="1" si="143"/>
        <v>30.250005500000235</v>
      </c>
      <c r="AF897" t="str">
        <f t="shared" si="144"/>
        <v>Oklahoma St</v>
      </c>
      <c r="AG897" t="str">
        <f t="shared" ca="1" si="145"/>
        <v>Oklahoma St</v>
      </c>
    </row>
    <row r="898" spans="15:33" x14ac:dyDescent="0.25">
      <c r="O898" t="s">
        <v>3331</v>
      </c>
      <c r="P898" s="6">
        <v>41969</v>
      </c>
      <c r="Q898" t="s">
        <v>3073</v>
      </c>
      <c r="R898" t="s">
        <v>3276</v>
      </c>
      <c r="S898" t="s">
        <v>3721</v>
      </c>
      <c r="T898">
        <v>77</v>
      </c>
      <c r="U898">
        <v>70</v>
      </c>
      <c r="V898" t="s">
        <v>3722</v>
      </c>
      <c r="W898" t="s">
        <v>190</v>
      </c>
      <c r="X898">
        <v>1</v>
      </c>
      <c r="Y898">
        <f t="shared" ref="Y898:Y961" si="146">X898*IF(S898="W",(T898-U898),U898-T898)</f>
        <v>7</v>
      </c>
      <c r="Z898">
        <f t="shared" ref="Z898:Z961" ca="1" si="147">X898*(IF(Q898="A",-HomeEdge,IF(Q898="H",HomeEdge,0))+VLOOKUP(O898,TmList,2,0)-VLOOKUP(R898,TmList,2,0))</f>
        <v>6.25</v>
      </c>
      <c r="AA898">
        <f t="shared" ref="AA898:AA961" ca="1" si="148">Y898-Z898</f>
        <v>0.75</v>
      </c>
      <c r="AB898">
        <f t="shared" ref="AB898:AB961" ca="1" si="149">-AA898</f>
        <v>-0.75</v>
      </c>
      <c r="AC898" s="2">
        <v>0.75</v>
      </c>
      <c r="AD898" s="7">
        <f>VLOOKUP(P898,Weights!$A:$B,2,0)*AC898</f>
        <v>0.75</v>
      </c>
      <c r="AE898">
        <f t="shared" ref="AE898:AE961" ca="1" si="150">AA898^2</f>
        <v>0.5625</v>
      </c>
      <c r="AF898" t="str">
        <f t="shared" si="144"/>
        <v>UC Davis</v>
      </c>
      <c r="AG898" t="str">
        <f t="shared" ca="1" si="145"/>
        <v>UC Davis</v>
      </c>
    </row>
    <row r="899" spans="15:33" x14ac:dyDescent="0.25">
      <c r="O899" t="s">
        <v>3138</v>
      </c>
      <c r="P899" s="6">
        <v>41969</v>
      </c>
      <c r="Q899" t="s">
        <v>3073</v>
      </c>
      <c r="R899" t="s">
        <v>3172</v>
      </c>
      <c r="S899" t="s">
        <v>3720</v>
      </c>
      <c r="T899">
        <v>95</v>
      </c>
      <c r="U899">
        <v>69</v>
      </c>
      <c r="W899" t="s">
        <v>52</v>
      </c>
      <c r="X899">
        <v>1</v>
      </c>
      <c r="Y899">
        <f t="shared" si="146"/>
        <v>-26</v>
      </c>
      <c r="Z899">
        <f t="shared" ca="1" si="147"/>
        <v>-16.999999500000001</v>
      </c>
      <c r="AA899">
        <f t="shared" ca="1" si="148"/>
        <v>-9.0000004999999987</v>
      </c>
      <c r="AB899">
        <f t="shared" ca="1" si="149"/>
        <v>9.0000004999999987</v>
      </c>
      <c r="AC899" s="2">
        <v>9</v>
      </c>
      <c r="AD899" s="7">
        <f>VLOOKUP(P899,Weights!$A:$B,2,0)*AC899</f>
        <v>9</v>
      </c>
      <c r="AE899">
        <f t="shared" ca="1" si="150"/>
        <v>81.000009000000233</v>
      </c>
      <c r="AF899" t="str">
        <f t="shared" ref="AF899:AF962" si="151">IF(Y899&gt;0,O899,R899)</f>
        <v>Davidson</v>
      </c>
      <c r="AG899" t="str">
        <f t="shared" ref="AG899:AG962" ca="1" si="152">IF(Z899&gt;0,O899,R899)</f>
        <v>Davidson</v>
      </c>
    </row>
    <row r="900" spans="15:33" x14ac:dyDescent="0.25">
      <c r="O900" t="s">
        <v>3287</v>
      </c>
      <c r="P900" s="6">
        <v>41969</v>
      </c>
      <c r="Q900" t="s">
        <v>3073</v>
      </c>
      <c r="R900" t="s">
        <v>3365</v>
      </c>
      <c r="S900" t="s">
        <v>3721</v>
      </c>
      <c r="T900">
        <v>85</v>
      </c>
      <c r="U900">
        <v>48</v>
      </c>
      <c r="W900" t="s">
        <v>52</v>
      </c>
      <c r="X900">
        <v>1</v>
      </c>
      <c r="Y900">
        <f t="shared" si="146"/>
        <v>37</v>
      </c>
      <c r="Z900">
        <f t="shared" ca="1" si="147"/>
        <v>35.875</v>
      </c>
      <c r="AA900">
        <f t="shared" ca="1" si="148"/>
        <v>1.125</v>
      </c>
      <c r="AB900">
        <f t="shared" ca="1" si="149"/>
        <v>-1.125</v>
      </c>
      <c r="AC900" s="2">
        <v>1.125</v>
      </c>
      <c r="AD900" s="7">
        <f>VLOOKUP(P900,Weights!$A:$B,2,0)*AC900</f>
        <v>1.125</v>
      </c>
      <c r="AE900">
        <f t="shared" ca="1" si="150"/>
        <v>1.265625</v>
      </c>
      <c r="AF900" t="str">
        <f t="shared" si="151"/>
        <v>Utah</v>
      </c>
      <c r="AG900" t="str">
        <f t="shared" ca="1" si="152"/>
        <v>Utah</v>
      </c>
    </row>
    <row r="901" spans="15:33" x14ac:dyDescent="0.25">
      <c r="O901" t="s">
        <v>3087</v>
      </c>
      <c r="P901" s="6">
        <v>41969</v>
      </c>
      <c r="Q901" t="s">
        <v>3073</v>
      </c>
      <c r="R901" t="s">
        <v>3106</v>
      </c>
      <c r="S901" t="s">
        <v>3721</v>
      </c>
      <c r="T901">
        <v>73</v>
      </c>
      <c r="U901">
        <v>47</v>
      </c>
      <c r="W901" t="s">
        <v>91</v>
      </c>
      <c r="X901">
        <v>1</v>
      </c>
      <c r="Y901">
        <f t="shared" si="146"/>
        <v>26</v>
      </c>
      <c r="Z901">
        <f t="shared" ca="1" si="147"/>
        <v>9</v>
      </c>
      <c r="AA901">
        <f t="shared" ca="1" si="148"/>
        <v>17</v>
      </c>
      <c r="AB901">
        <f t="shared" ca="1" si="149"/>
        <v>-17</v>
      </c>
      <c r="AC901" s="2">
        <v>17</v>
      </c>
      <c r="AD901" s="7">
        <f>VLOOKUP(P901,Weights!$A:$B,2,0)*AC901</f>
        <v>17</v>
      </c>
      <c r="AE901">
        <f t="shared" ca="1" si="150"/>
        <v>289</v>
      </c>
      <c r="AF901" t="str">
        <f t="shared" si="151"/>
        <v>Vermont</v>
      </c>
      <c r="AG901" t="str">
        <f t="shared" ca="1" si="152"/>
        <v>Vermont</v>
      </c>
    </row>
    <row r="902" spans="15:33" x14ac:dyDescent="0.25">
      <c r="O902" t="s">
        <v>3198</v>
      </c>
      <c r="P902" s="6">
        <v>41969</v>
      </c>
      <c r="Q902" t="s">
        <v>3074</v>
      </c>
      <c r="R902" t="s">
        <v>3169</v>
      </c>
      <c r="S902" t="s">
        <v>3721</v>
      </c>
      <c r="T902">
        <v>78</v>
      </c>
      <c r="U902">
        <v>63</v>
      </c>
      <c r="W902" t="s">
        <v>91</v>
      </c>
      <c r="X902">
        <v>1</v>
      </c>
      <c r="Y902">
        <f t="shared" si="146"/>
        <v>15</v>
      </c>
      <c r="Z902">
        <f t="shared" ca="1" si="147"/>
        <v>6</v>
      </c>
      <c r="AA902">
        <f t="shared" ca="1" si="148"/>
        <v>9</v>
      </c>
      <c r="AB902">
        <f t="shared" ca="1" si="149"/>
        <v>-9</v>
      </c>
      <c r="AC902" s="2">
        <v>9</v>
      </c>
      <c r="AD902" s="7">
        <f>VLOOKUP(P902,Weights!$A:$B,2,0)*AC902</f>
        <v>9</v>
      </c>
      <c r="AE902">
        <f t="shared" ca="1" si="150"/>
        <v>81</v>
      </c>
      <c r="AF902" t="str">
        <f t="shared" si="151"/>
        <v>Virginia Tech</v>
      </c>
      <c r="AG902" t="str">
        <f t="shared" ca="1" si="152"/>
        <v>Virginia Tech</v>
      </c>
    </row>
    <row r="903" spans="15:33" x14ac:dyDescent="0.25">
      <c r="O903" t="s">
        <v>3200</v>
      </c>
      <c r="P903" s="6">
        <v>41969</v>
      </c>
      <c r="Q903" t="s">
        <v>3073</v>
      </c>
      <c r="R903" t="s">
        <v>3096</v>
      </c>
      <c r="S903" t="s">
        <v>3721</v>
      </c>
      <c r="T903">
        <v>83</v>
      </c>
      <c r="U903">
        <v>49</v>
      </c>
      <c r="W903" t="s">
        <v>92</v>
      </c>
      <c r="X903">
        <v>1</v>
      </c>
      <c r="Y903">
        <f t="shared" si="146"/>
        <v>34</v>
      </c>
      <c r="Z903">
        <f t="shared" ca="1" si="147"/>
        <v>9.125</v>
      </c>
      <c r="AA903">
        <f t="shared" ca="1" si="148"/>
        <v>24.875</v>
      </c>
      <c r="AB903">
        <f t="shared" ca="1" si="149"/>
        <v>-24.875</v>
      </c>
      <c r="AC903" s="2">
        <v>24.875</v>
      </c>
      <c r="AD903" s="7">
        <f>VLOOKUP(P903,Weights!$A:$B,2,0)*AC903</f>
        <v>24.875</v>
      </c>
      <c r="AE903">
        <f t="shared" ca="1" si="150"/>
        <v>618.765625</v>
      </c>
      <c r="AF903" t="str">
        <f t="shared" si="151"/>
        <v>Wake Forest</v>
      </c>
      <c r="AG903" t="str">
        <f t="shared" ca="1" si="152"/>
        <v>Wake Forest</v>
      </c>
    </row>
    <row r="904" spans="15:33" x14ac:dyDescent="0.25">
      <c r="O904" t="s">
        <v>3385</v>
      </c>
      <c r="P904" s="6">
        <v>41969</v>
      </c>
      <c r="Q904" t="s">
        <v>3074</v>
      </c>
      <c r="R904" t="s">
        <v>3351</v>
      </c>
      <c r="S904" t="s">
        <v>3721</v>
      </c>
      <c r="T904">
        <v>103</v>
      </c>
      <c r="U904">
        <v>72</v>
      </c>
      <c r="W904" t="s">
        <v>565</v>
      </c>
      <c r="X904">
        <v>1</v>
      </c>
      <c r="Y904">
        <f t="shared" si="146"/>
        <v>31</v>
      </c>
      <c r="Z904">
        <f t="shared" ca="1" si="147"/>
        <v>24.749999499999998</v>
      </c>
      <c r="AA904">
        <f t="shared" ca="1" si="148"/>
        <v>6.2500005000000023</v>
      </c>
      <c r="AB904">
        <f t="shared" ca="1" si="149"/>
        <v>-6.2500005000000023</v>
      </c>
      <c r="AC904" s="2">
        <v>6.25</v>
      </c>
      <c r="AD904" s="7">
        <f>VLOOKUP(P904,Weights!$A:$B,2,0)*AC904</f>
        <v>6.25</v>
      </c>
      <c r="AE904">
        <f t="shared" ca="1" si="150"/>
        <v>39.062506250000276</v>
      </c>
      <c r="AF904" t="str">
        <f t="shared" si="151"/>
        <v>West Virginia</v>
      </c>
      <c r="AG904" t="str">
        <f t="shared" ca="1" si="152"/>
        <v>West Virginia</v>
      </c>
    </row>
    <row r="905" spans="15:33" x14ac:dyDescent="0.25">
      <c r="O905" t="s">
        <v>3370</v>
      </c>
      <c r="P905" s="6">
        <v>41969</v>
      </c>
      <c r="Q905" t="s">
        <v>3074</v>
      </c>
      <c r="R905" t="s">
        <v>3257</v>
      </c>
      <c r="S905" t="s">
        <v>3721</v>
      </c>
      <c r="T905">
        <v>66</v>
      </c>
      <c r="U905">
        <v>61</v>
      </c>
      <c r="W905" t="s">
        <v>165</v>
      </c>
      <c r="X905">
        <v>1</v>
      </c>
      <c r="Y905">
        <f t="shared" si="146"/>
        <v>5</v>
      </c>
      <c r="Z905">
        <f t="shared" ca="1" si="147"/>
        <v>8.2500004999999987</v>
      </c>
      <c r="AA905">
        <f t="shared" ca="1" si="148"/>
        <v>-3.2500004999999987</v>
      </c>
      <c r="AB905">
        <f t="shared" ca="1" si="149"/>
        <v>3.2500004999999987</v>
      </c>
      <c r="AC905" s="2">
        <v>3.25</v>
      </c>
      <c r="AD905" s="7">
        <f>VLOOKUP(P905,Weights!$A:$B,2,0)*AC905</f>
        <v>3.25</v>
      </c>
      <c r="AE905">
        <f t="shared" ca="1" si="150"/>
        <v>10.562503250000242</v>
      </c>
      <c r="AF905" t="str">
        <f t="shared" si="151"/>
        <v>Western Carolina</v>
      </c>
      <c r="AG905" t="str">
        <f t="shared" ca="1" si="152"/>
        <v>Western Carolina</v>
      </c>
    </row>
    <row r="906" spans="15:33" x14ac:dyDescent="0.25">
      <c r="O906" t="s">
        <v>3712</v>
      </c>
      <c r="P906" s="6">
        <v>41969</v>
      </c>
      <c r="Q906" t="s">
        <v>3074</v>
      </c>
      <c r="R906" t="s">
        <v>3154</v>
      </c>
      <c r="S906" t="s">
        <v>3721</v>
      </c>
      <c r="T906">
        <v>72</v>
      </c>
      <c r="U906">
        <v>43</v>
      </c>
      <c r="W906" t="s">
        <v>191</v>
      </c>
      <c r="X906">
        <v>1</v>
      </c>
      <c r="Y906">
        <f t="shared" si="146"/>
        <v>29</v>
      </c>
      <c r="Z906">
        <f t="shared" ca="1" si="147"/>
        <v>21.124999519999999</v>
      </c>
      <c r="AA906">
        <f t="shared" ca="1" si="148"/>
        <v>7.8750004800000006</v>
      </c>
      <c r="AB906">
        <f t="shared" ca="1" si="149"/>
        <v>-7.8750004800000006</v>
      </c>
      <c r="AC906" s="2">
        <v>7.875</v>
      </c>
      <c r="AD906" s="7">
        <f>VLOOKUP(P906,Weights!$A:$B,2,0)*AC906</f>
        <v>7.875</v>
      </c>
      <c r="AE906">
        <f t="shared" ca="1" si="150"/>
        <v>62.015632560000242</v>
      </c>
      <c r="AF906" t="str">
        <f t="shared" si="151"/>
        <v>Wisconsin</v>
      </c>
      <c r="AG906" t="str">
        <f t="shared" ca="1" si="152"/>
        <v>Wisconsin</v>
      </c>
    </row>
    <row r="907" spans="15:33" x14ac:dyDescent="0.25">
      <c r="O907" t="s">
        <v>3242</v>
      </c>
      <c r="P907" s="6">
        <v>41969</v>
      </c>
      <c r="Q907" t="s">
        <v>3073</v>
      </c>
      <c r="R907" t="s">
        <v>3213</v>
      </c>
      <c r="S907" t="s">
        <v>3721</v>
      </c>
      <c r="T907">
        <v>65</v>
      </c>
      <c r="U907">
        <v>41</v>
      </c>
      <c r="W907" t="s">
        <v>191</v>
      </c>
      <c r="X907">
        <v>1</v>
      </c>
      <c r="Y907">
        <f t="shared" si="146"/>
        <v>24</v>
      </c>
      <c r="Z907">
        <f t="shared" ca="1" si="147"/>
        <v>19.875000480000001</v>
      </c>
      <c r="AA907">
        <f t="shared" ca="1" si="148"/>
        <v>4.1249995199999994</v>
      </c>
      <c r="AB907">
        <f t="shared" ca="1" si="149"/>
        <v>-4.1249995199999994</v>
      </c>
      <c r="AC907" s="2">
        <v>4.125</v>
      </c>
      <c r="AD907" s="7">
        <f>VLOOKUP(P907,Weights!$A:$B,2,0)*AC907</f>
        <v>4.125</v>
      </c>
      <c r="AE907">
        <f t="shared" ca="1" si="150"/>
        <v>17.015621040000227</v>
      </c>
      <c r="AF907" t="str">
        <f t="shared" si="151"/>
        <v>Wyoming</v>
      </c>
      <c r="AG907" t="str">
        <f t="shared" ca="1" si="152"/>
        <v>Wyoming</v>
      </c>
    </row>
    <row r="908" spans="15:33" x14ac:dyDescent="0.25">
      <c r="O908" t="s">
        <v>3081</v>
      </c>
      <c r="P908" s="6">
        <v>41969</v>
      </c>
      <c r="Q908" t="s">
        <v>3073</v>
      </c>
      <c r="R908" t="s">
        <v>3366</v>
      </c>
      <c r="S908" t="s">
        <v>3721</v>
      </c>
      <c r="T908">
        <v>82</v>
      </c>
      <c r="U908">
        <v>60</v>
      </c>
      <c r="W908" t="s">
        <v>54</v>
      </c>
      <c r="X908">
        <v>1</v>
      </c>
      <c r="Y908">
        <f t="shared" si="146"/>
        <v>22</v>
      </c>
      <c r="Z908">
        <f t="shared" ca="1" si="147"/>
        <v>13.25</v>
      </c>
      <c r="AA908">
        <f t="shared" ca="1" si="148"/>
        <v>8.75</v>
      </c>
      <c r="AB908">
        <f t="shared" ca="1" si="149"/>
        <v>-8.75</v>
      </c>
      <c r="AC908" s="2">
        <v>8.75</v>
      </c>
      <c r="AD908" s="7">
        <f>VLOOKUP(P908,Weights!$A:$B,2,0)*AC908</f>
        <v>8.75</v>
      </c>
      <c r="AE908">
        <f t="shared" ca="1" si="150"/>
        <v>76.5625</v>
      </c>
      <c r="AF908" t="str">
        <f t="shared" si="151"/>
        <v>Yale</v>
      </c>
      <c r="AG908" t="str">
        <f t="shared" ca="1" si="152"/>
        <v>Yale</v>
      </c>
    </row>
    <row r="909" spans="15:33" x14ac:dyDescent="0.25">
      <c r="O909" t="s">
        <v>3226</v>
      </c>
      <c r="P909" s="6">
        <v>41969</v>
      </c>
      <c r="Q909" t="s">
        <v>3073</v>
      </c>
      <c r="R909" t="s">
        <v>3240</v>
      </c>
      <c r="S909" t="s">
        <v>3721</v>
      </c>
      <c r="T909">
        <v>66</v>
      </c>
      <c r="U909">
        <v>63</v>
      </c>
      <c r="W909" t="s">
        <v>214</v>
      </c>
      <c r="X909">
        <v>1</v>
      </c>
      <c r="Y909">
        <f t="shared" si="146"/>
        <v>3</v>
      </c>
      <c r="Z909">
        <f t="shared" ca="1" si="147"/>
        <v>2.5</v>
      </c>
      <c r="AA909">
        <f t="shared" ca="1" si="148"/>
        <v>0.5</v>
      </c>
      <c r="AB909">
        <f t="shared" ca="1" si="149"/>
        <v>-0.5</v>
      </c>
      <c r="AC909" s="2">
        <v>0.5</v>
      </c>
      <c r="AD909" s="7">
        <f>VLOOKUP(P909,Weights!$A:$B,2,0)*AC909</f>
        <v>0.5</v>
      </c>
      <c r="AE909">
        <f t="shared" ca="1" si="150"/>
        <v>0.25</v>
      </c>
      <c r="AF909" t="str">
        <f t="shared" si="151"/>
        <v>Youngstown St</v>
      </c>
      <c r="AG909" t="str">
        <f t="shared" ca="1" si="152"/>
        <v>Youngstown St</v>
      </c>
    </row>
    <row r="910" spans="15:33" x14ac:dyDescent="0.25">
      <c r="O910" t="s">
        <v>3121</v>
      </c>
      <c r="P910" s="6">
        <v>41970</v>
      </c>
      <c r="Q910" t="s">
        <v>3074</v>
      </c>
      <c r="R910" t="s">
        <v>3233</v>
      </c>
      <c r="S910" t="s">
        <v>3720</v>
      </c>
      <c r="T910">
        <v>79</v>
      </c>
      <c r="U910">
        <v>58</v>
      </c>
      <c r="W910" t="s">
        <v>33</v>
      </c>
      <c r="X910">
        <v>1</v>
      </c>
      <c r="Y910">
        <f t="shared" si="146"/>
        <v>-21</v>
      </c>
      <c r="Z910">
        <f t="shared" ca="1" si="147"/>
        <v>8.6250004999999987</v>
      </c>
      <c r="AA910">
        <f t="shared" ca="1" si="148"/>
        <v>-29.625000499999999</v>
      </c>
      <c r="AB910">
        <f t="shared" ca="1" si="149"/>
        <v>29.625000499999999</v>
      </c>
      <c r="AC910" s="2">
        <v>29.625</v>
      </c>
      <c r="AD910" s="7">
        <f>VLOOKUP(P910,Weights!$A:$B,2,0)*AC910</f>
        <v>29.625</v>
      </c>
      <c r="AE910">
        <f t="shared" ca="1" si="150"/>
        <v>877.64065462500014</v>
      </c>
      <c r="AF910" t="str">
        <f t="shared" si="151"/>
        <v>Austin Peay</v>
      </c>
      <c r="AG910" t="str">
        <f t="shared" ca="1" si="152"/>
        <v>Brown</v>
      </c>
    </row>
    <row r="911" spans="15:33" x14ac:dyDescent="0.25">
      <c r="O911" t="s">
        <v>3234</v>
      </c>
      <c r="P911" s="6">
        <v>41970</v>
      </c>
      <c r="Q911" t="s">
        <v>3073</v>
      </c>
      <c r="R911" t="s">
        <v>3308</v>
      </c>
      <c r="S911" t="s">
        <v>3721</v>
      </c>
      <c r="T911">
        <v>78</v>
      </c>
      <c r="U911">
        <v>67</v>
      </c>
      <c r="W911" t="s">
        <v>165</v>
      </c>
      <c r="X911">
        <v>1</v>
      </c>
      <c r="Y911">
        <f t="shared" si="146"/>
        <v>11</v>
      </c>
      <c r="Z911">
        <f t="shared" ca="1" si="147"/>
        <v>-0.75000001999999988</v>
      </c>
      <c r="AA911">
        <f t="shared" ca="1" si="148"/>
        <v>11.75000002</v>
      </c>
      <c r="AB911">
        <f t="shared" ca="1" si="149"/>
        <v>-11.75000002</v>
      </c>
      <c r="AC911" s="2">
        <v>11.75</v>
      </c>
      <c r="AD911" s="7">
        <f>VLOOKUP(P911,Weights!$A:$B,2,0)*AC911</f>
        <v>11.75</v>
      </c>
      <c r="AE911">
        <f t="shared" ca="1" si="150"/>
        <v>138.06250047</v>
      </c>
      <c r="AF911" t="str">
        <f t="shared" si="151"/>
        <v>Chattanooga</v>
      </c>
      <c r="AG911" t="str">
        <f t="shared" ca="1" si="152"/>
        <v>Coastal Carolina</v>
      </c>
    </row>
    <row r="912" spans="15:33" x14ac:dyDescent="0.25">
      <c r="O912" t="s">
        <v>3332</v>
      </c>
      <c r="P912" s="6">
        <v>41970</v>
      </c>
      <c r="Q912" t="s">
        <v>3074</v>
      </c>
      <c r="R912" t="s">
        <v>3179</v>
      </c>
      <c r="S912" t="s">
        <v>3721</v>
      </c>
      <c r="T912">
        <v>67</v>
      </c>
      <c r="U912">
        <v>62</v>
      </c>
      <c r="W912" t="s">
        <v>10</v>
      </c>
      <c r="X912">
        <v>1</v>
      </c>
      <c r="Y912">
        <f t="shared" si="146"/>
        <v>5</v>
      </c>
      <c r="Z912">
        <f t="shared" ca="1" si="147"/>
        <v>1.1250000000000009</v>
      </c>
      <c r="AA912">
        <f t="shared" ca="1" si="148"/>
        <v>3.8749999999999991</v>
      </c>
      <c r="AB912">
        <f t="shared" ca="1" si="149"/>
        <v>-3.8749999999999991</v>
      </c>
      <c r="AC912" s="2">
        <v>3.875</v>
      </c>
      <c r="AD912" s="7">
        <f>VLOOKUP(P912,Weights!$A:$B,2,0)*AC912</f>
        <v>3.875</v>
      </c>
      <c r="AE912">
        <f t="shared" ca="1" si="150"/>
        <v>15.015624999999993</v>
      </c>
      <c r="AF912" t="str">
        <f t="shared" si="151"/>
        <v>CS Fullerton</v>
      </c>
      <c r="AG912" t="str">
        <f t="shared" ca="1" si="152"/>
        <v>CS Fullerton</v>
      </c>
    </row>
    <row r="913" spans="15:33" x14ac:dyDescent="0.25">
      <c r="O913" t="s">
        <v>3249</v>
      </c>
      <c r="P913" s="6">
        <v>41970</v>
      </c>
      <c r="Q913" t="s">
        <v>3074</v>
      </c>
      <c r="R913" t="s">
        <v>3712</v>
      </c>
      <c r="S913" t="s">
        <v>3720</v>
      </c>
      <c r="T913">
        <v>68</v>
      </c>
      <c r="U913">
        <v>65</v>
      </c>
      <c r="W913" t="s">
        <v>53</v>
      </c>
      <c r="X913">
        <v>1</v>
      </c>
      <c r="Y913">
        <f t="shared" si="146"/>
        <v>-3</v>
      </c>
      <c r="Z913">
        <f t="shared" ca="1" si="147"/>
        <v>-8.7499999999999982</v>
      </c>
      <c r="AA913">
        <f t="shared" ca="1" si="148"/>
        <v>5.7499999999999982</v>
      </c>
      <c r="AB913">
        <f t="shared" ca="1" si="149"/>
        <v>-5.7499999999999982</v>
      </c>
      <c r="AC913" s="2">
        <v>5.75</v>
      </c>
      <c r="AD913" s="7">
        <f>VLOOKUP(P913,Weights!$A:$B,2,0)*AC913</f>
        <v>5.75</v>
      </c>
      <c r="AE913">
        <f t="shared" ca="1" si="150"/>
        <v>33.062499999999979</v>
      </c>
      <c r="AF913" t="str">
        <f t="shared" si="151"/>
        <v>Wisconsin</v>
      </c>
      <c r="AG913" t="str">
        <f t="shared" ca="1" si="152"/>
        <v>Wisconsin</v>
      </c>
    </row>
    <row r="914" spans="15:33" x14ac:dyDescent="0.25">
      <c r="O914" t="s">
        <v>3196</v>
      </c>
      <c r="P914" s="6">
        <v>41970</v>
      </c>
      <c r="Q914" t="s">
        <v>3074</v>
      </c>
      <c r="R914" t="s">
        <v>3254</v>
      </c>
      <c r="S914" t="s">
        <v>3720</v>
      </c>
      <c r="T914">
        <v>72</v>
      </c>
      <c r="U914">
        <v>70</v>
      </c>
      <c r="W914" t="s">
        <v>52</v>
      </c>
      <c r="X914">
        <v>1</v>
      </c>
      <c r="Y914">
        <f t="shared" si="146"/>
        <v>-2</v>
      </c>
      <c r="Z914">
        <f t="shared" ca="1" si="147"/>
        <v>-2.25</v>
      </c>
      <c r="AA914">
        <f t="shared" ca="1" si="148"/>
        <v>0.25</v>
      </c>
      <c r="AB914">
        <f t="shared" ca="1" si="149"/>
        <v>-0.25</v>
      </c>
      <c r="AC914" s="2">
        <v>0.25</v>
      </c>
      <c r="AD914" s="7">
        <f>VLOOKUP(P914,Weights!$A:$B,2,0)*AC914</f>
        <v>0.25</v>
      </c>
      <c r="AE914">
        <f t="shared" ca="1" si="150"/>
        <v>6.25E-2</v>
      </c>
      <c r="AF914" t="str">
        <f t="shared" si="151"/>
        <v>Marquette</v>
      </c>
      <c r="AG914" t="str">
        <f t="shared" ca="1" si="152"/>
        <v>Marquette</v>
      </c>
    </row>
    <row r="915" spans="15:33" x14ac:dyDescent="0.25">
      <c r="O915" t="s">
        <v>3227</v>
      </c>
      <c r="P915" s="6">
        <v>41970</v>
      </c>
      <c r="Q915" t="s">
        <v>3074</v>
      </c>
      <c r="R915" t="s">
        <v>3190</v>
      </c>
      <c r="S915" t="s">
        <v>3721</v>
      </c>
      <c r="T915">
        <v>88</v>
      </c>
      <c r="U915">
        <v>62</v>
      </c>
      <c r="W915" t="s">
        <v>191</v>
      </c>
      <c r="X915">
        <v>1</v>
      </c>
      <c r="Y915">
        <f t="shared" si="146"/>
        <v>26</v>
      </c>
      <c r="Z915">
        <f t="shared" ca="1" si="147"/>
        <v>10.00000002</v>
      </c>
      <c r="AA915">
        <f t="shared" ca="1" si="148"/>
        <v>15.99999998</v>
      </c>
      <c r="AB915">
        <f t="shared" ca="1" si="149"/>
        <v>-15.99999998</v>
      </c>
      <c r="AC915" s="2">
        <v>16</v>
      </c>
      <c r="AD915" s="7">
        <f>VLOOKUP(P915,Weights!$A:$B,2,0)*AC915</f>
        <v>16</v>
      </c>
      <c r="AE915">
        <f t="shared" ca="1" si="150"/>
        <v>255.99999936</v>
      </c>
      <c r="AF915" t="str">
        <f t="shared" si="151"/>
        <v>Illinois</v>
      </c>
      <c r="AG915" t="str">
        <f t="shared" ca="1" si="152"/>
        <v>Illinois</v>
      </c>
    </row>
    <row r="916" spans="15:33" x14ac:dyDescent="0.25">
      <c r="O916" t="s">
        <v>3250</v>
      </c>
      <c r="P916" s="6">
        <v>41970</v>
      </c>
      <c r="Q916" t="s">
        <v>3074</v>
      </c>
      <c r="R916" t="s">
        <v>3110</v>
      </c>
      <c r="S916" t="s">
        <v>3721</v>
      </c>
      <c r="T916">
        <v>73</v>
      </c>
      <c r="U916">
        <v>55</v>
      </c>
      <c r="W916" t="s">
        <v>165</v>
      </c>
      <c r="X916">
        <v>1</v>
      </c>
      <c r="Y916">
        <f t="shared" si="146"/>
        <v>18</v>
      </c>
      <c r="Z916">
        <f t="shared" ca="1" si="147"/>
        <v>1.2500000200000001</v>
      </c>
      <c r="AA916">
        <f t="shared" ca="1" si="148"/>
        <v>16.749999979999998</v>
      </c>
      <c r="AB916">
        <f t="shared" ca="1" si="149"/>
        <v>-16.749999979999998</v>
      </c>
      <c r="AC916" s="2">
        <v>16.75</v>
      </c>
      <c r="AD916" s="7">
        <f>VLOOKUP(P916,Weights!$A:$B,2,0)*AC916</f>
        <v>16.75</v>
      </c>
      <c r="AE916">
        <f t="shared" ca="1" si="150"/>
        <v>280.56249932999992</v>
      </c>
      <c r="AF916" t="str">
        <f t="shared" si="151"/>
        <v>Long Beach St</v>
      </c>
      <c r="AG916" t="str">
        <f t="shared" ca="1" si="152"/>
        <v>Long Beach St</v>
      </c>
    </row>
    <row r="917" spans="15:33" x14ac:dyDescent="0.25">
      <c r="O917" t="s">
        <v>3137</v>
      </c>
      <c r="P917" s="6">
        <v>41970</v>
      </c>
      <c r="Q917" t="s">
        <v>3074</v>
      </c>
      <c r="R917" t="s">
        <v>3403</v>
      </c>
      <c r="S917" t="s">
        <v>3720</v>
      </c>
      <c r="T917">
        <v>71</v>
      </c>
      <c r="U917">
        <v>47</v>
      </c>
      <c r="W917" t="s">
        <v>8</v>
      </c>
      <c r="X917">
        <v>1</v>
      </c>
      <c r="Y917">
        <f t="shared" si="146"/>
        <v>-24</v>
      </c>
      <c r="Z917">
        <f t="shared" ca="1" si="147"/>
        <v>-10.874999499999998</v>
      </c>
      <c r="AA917">
        <f t="shared" ca="1" si="148"/>
        <v>-13.125000500000002</v>
      </c>
      <c r="AB917">
        <f t="shared" ca="1" si="149"/>
        <v>13.125000500000002</v>
      </c>
      <c r="AC917" s="2">
        <v>13.125</v>
      </c>
      <c r="AD917" s="7">
        <f>VLOOKUP(P917,Weights!$A:$B,2,0)*AC917</f>
        <v>13.125</v>
      </c>
      <c r="AE917">
        <f t="shared" ca="1" si="150"/>
        <v>172.26563812500032</v>
      </c>
      <c r="AF917" t="str">
        <f t="shared" si="151"/>
        <v>Baylor</v>
      </c>
      <c r="AG917" t="str">
        <f t="shared" ca="1" si="152"/>
        <v>Baylor</v>
      </c>
    </row>
    <row r="918" spans="15:33" x14ac:dyDescent="0.25">
      <c r="O918" t="s">
        <v>3323</v>
      </c>
      <c r="P918" s="6">
        <v>41970</v>
      </c>
      <c r="Q918" t="s">
        <v>3074</v>
      </c>
      <c r="R918" t="s">
        <v>3383</v>
      </c>
      <c r="S918" t="s">
        <v>3721</v>
      </c>
      <c r="T918">
        <v>77</v>
      </c>
      <c r="U918">
        <v>45</v>
      </c>
      <c r="W918" t="s">
        <v>53</v>
      </c>
      <c r="X918">
        <v>1</v>
      </c>
      <c r="Y918">
        <f t="shared" si="146"/>
        <v>32</v>
      </c>
      <c r="Z918">
        <f t="shared" ca="1" si="147"/>
        <v>18.749999499999998</v>
      </c>
      <c r="AA918">
        <f t="shared" ca="1" si="148"/>
        <v>13.250000500000002</v>
      </c>
      <c r="AB918">
        <f t="shared" ca="1" si="149"/>
        <v>-13.250000500000002</v>
      </c>
      <c r="AC918" s="2">
        <v>13.25</v>
      </c>
      <c r="AD918" s="7">
        <f>VLOOKUP(P918,Weights!$A:$B,2,0)*AC918</f>
        <v>13.25</v>
      </c>
      <c r="AE918">
        <f t="shared" ca="1" si="150"/>
        <v>175.56251325000031</v>
      </c>
      <c r="AF918" t="str">
        <f t="shared" si="151"/>
        <v>Michigan St</v>
      </c>
      <c r="AG918" t="str">
        <f t="shared" ca="1" si="152"/>
        <v>Michigan St</v>
      </c>
    </row>
    <row r="919" spans="15:33" x14ac:dyDescent="0.25">
      <c r="O919" t="s">
        <v>3388</v>
      </c>
      <c r="P919" s="6">
        <v>41970</v>
      </c>
      <c r="Q919" t="s">
        <v>3074</v>
      </c>
      <c r="R919" t="s">
        <v>3279</v>
      </c>
      <c r="S919" t="s">
        <v>3720</v>
      </c>
      <c r="T919">
        <v>76</v>
      </c>
      <c r="U919">
        <v>61</v>
      </c>
      <c r="W919" t="s">
        <v>9</v>
      </c>
      <c r="X919">
        <v>1</v>
      </c>
      <c r="Y919">
        <f t="shared" si="146"/>
        <v>-15</v>
      </c>
      <c r="Z919">
        <f t="shared" ca="1" si="147"/>
        <v>-12.375</v>
      </c>
      <c r="AA919">
        <f t="shared" ca="1" si="148"/>
        <v>-2.625</v>
      </c>
      <c r="AB919">
        <f t="shared" ca="1" si="149"/>
        <v>2.625</v>
      </c>
      <c r="AC919" s="2">
        <v>2.625</v>
      </c>
      <c r="AD919" s="7">
        <f>VLOOKUP(P919,Weights!$A:$B,2,0)*AC919</f>
        <v>2.625</v>
      </c>
      <c r="AE919">
        <f t="shared" ca="1" si="150"/>
        <v>6.890625</v>
      </c>
      <c r="AF919" t="str">
        <f t="shared" si="151"/>
        <v>Colorado St</v>
      </c>
      <c r="AG919" t="str">
        <f t="shared" ca="1" si="152"/>
        <v>Colorado St</v>
      </c>
    </row>
    <row r="920" spans="15:33" x14ac:dyDescent="0.25">
      <c r="O920" t="s">
        <v>3705</v>
      </c>
      <c r="P920" s="6">
        <v>41970</v>
      </c>
      <c r="Q920" t="s">
        <v>3074</v>
      </c>
      <c r="R920" t="s">
        <v>3282</v>
      </c>
      <c r="S920" t="s">
        <v>3721</v>
      </c>
      <c r="T920">
        <v>78</v>
      </c>
      <c r="U920">
        <v>56</v>
      </c>
      <c r="W920" t="s">
        <v>53</v>
      </c>
      <c r="X920">
        <v>1</v>
      </c>
      <c r="Y920">
        <f t="shared" si="146"/>
        <v>22</v>
      </c>
      <c r="Z920">
        <f t="shared" ca="1" si="147"/>
        <v>6.4999999999999982</v>
      </c>
      <c r="AA920">
        <f t="shared" ca="1" si="148"/>
        <v>15.500000000000002</v>
      </c>
      <c r="AB920">
        <f t="shared" ca="1" si="149"/>
        <v>-15.500000000000002</v>
      </c>
      <c r="AC920" s="2">
        <v>15.5</v>
      </c>
      <c r="AD920" s="7">
        <f>VLOOKUP(P920,Weights!$A:$B,2,0)*AC920</f>
        <v>15.5</v>
      </c>
      <c r="AE920">
        <f t="shared" ca="1" si="150"/>
        <v>240.25000000000006</v>
      </c>
      <c r="AF920" t="str">
        <f t="shared" si="151"/>
        <v>North Carolina</v>
      </c>
      <c r="AG920" t="str">
        <f t="shared" ca="1" si="152"/>
        <v>North Carolina</v>
      </c>
    </row>
    <row r="921" spans="15:33" x14ac:dyDescent="0.25">
      <c r="O921" t="s">
        <v>3702</v>
      </c>
      <c r="P921" s="6">
        <v>41970</v>
      </c>
      <c r="Q921" t="s">
        <v>3074</v>
      </c>
      <c r="R921" t="s">
        <v>3101</v>
      </c>
      <c r="S921" t="s">
        <v>3721</v>
      </c>
      <c r="T921">
        <v>59</v>
      </c>
      <c r="U921">
        <v>46</v>
      </c>
      <c r="W921" t="s">
        <v>53</v>
      </c>
      <c r="X921">
        <v>1</v>
      </c>
      <c r="Y921">
        <f t="shared" si="146"/>
        <v>13</v>
      </c>
      <c r="Z921">
        <f t="shared" ca="1" si="147"/>
        <v>0.375</v>
      </c>
      <c r="AA921">
        <f t="shared" ca="1" si="148"/>
        <v>12.625</v>
      </c>
      <c r="AB921">
        <f t="shared" ca="1" si="149"/>
        <v>-12.625</v>
      </c>
      <c r="AC921" s="2">
        <v>12.625</v>
      </c>
      <c r="AD921" s="7">
        <f>VLOOKUP(P921,Weights!$A:$B,2,0)*AC921</f>
        <v>12.625</v>
      </c>
      <c r="AE921">
        <f t="shared" ca="1" si="150"/>
        <v>159.390625</v>
      </c>
      <c r="AF921" t="str">
        <f t="shared" si="151"/>
        <v>Oklahoma</v>
      </c>
      <c r="AG921" t="str">
        <f t="shared" ca="1" si="152"/>
        <v>Oklahoma</v>
      </c>
    </row>
    <row r="922" spans="15:33" x14ac:dyDescent="0.25">
      <c r="O922" t="s">
        <v>3117</v>
      </c>
      <c r="P922" s="6">
        <v>41970</v>
      </c>
      <c r="Q922" t="s">
        <v>3074</v>
      </c>
      <c r="R922" t="s">
        <v>3709</v>
      </c>
      <c r="S922" t="s">
        <v>3720</v>
      </c>
      <c r="T922">
        <v>76</v>
      </c>
      <c r="U922">
        <v>60</v>
      </c>
      <c r="W922" t="s">
        <v>52</v>
      </c>
      <c r="X922">
        <v>1</v>
      </c>
      <c r="Y922">
        <f t="shared" si="146"/>
        <v>-16</v>
      </c>
      <c r="Z922">
        <f t="shared" ca="1" si="147"/>
        <v>-12.249999499999999</v>
      </c>
      <c r="AA922">
        <f t="shared" ca="1" si="148"/>
        <v>-3.7500005000000005</v>
      </c>
      <c r="AB922">
        <f t="shared" ca="1" si="149"/>
        <v>3.7500005000000005</v>
      </c>
      <c r="AC922" s="2">
        <v>3.75</v>
      </c>
      <c r="AD922" s="7">
        <f>VLOOKUP(P922,Weights!$A:$B,2,0)*AC922</f>
        <v>3.75</v>
      </c>
      <c r="AE922">
        <f t="shared" ca="1" si="150"/>
        <v>14.062503750000253</v>
      </c>
      <c r="AF922" t="str">
        <f t="shared" si="151"/>
        <v>Kansas</v>
      </c>
      <c r="AG922" t="str">
        <f t="shared" ca="1" si="152"/>
        <v>Kansas</v>
      </c>
    </row>
    <row r="923" spans="15:33" x14ac:dyDescent="0.25">
      <c r="O923" t="s">
        <v>3352</v>
      </c>
      <c r="P923" s="6">
        <v>41970</v>
      </c>
      <c r="Q923" t="s">
        <v>3074</v>
      </c>
      <c r="R923" t="s">
        <v>3223</v>
      </c>
      <c r="S923" t="s">
        <v>3720</v>
      </c>
      <c r="T923">
        <v>77</v>
      </c>
      <c r="U923">
        <v>71</v>
      </c>
      <c r="V923" t="s">
        <v>3722</v>
      </c>
      <c r="W923" t="s">
        <v>31</v>
      </c>
      <c r="X923">
        <v>1</v>
      </c>
      <c r="Y923">
        <f t="shared" si="146"/>
        <v>-6</v>
      </c>
      <c r="Z923">
        <f t="shared" ca="1" si="147"/>
        <v>-5.9999999800000001</v>
      </c>
      <c r="AA923">
        <f t="shared" ca="1" si="148"/>
        <v>-1.9999999878450581E-8</v>
      </c>
      <c r="AB923">
        <f t="shared" ca="1" si="149"/>
        <v>1.9999999878450581E-8</v>
      </c>
      <c r="AC923" s="2">
        <v>0</v>
      </c>
      <c r="AD923" s="7">
        <f>VLOOKUP(P923,Weights!$A:$B,2,0)*AC923</f>
        <v>0</v>
      </c>
      <c r="AE923">
        <f t="shared" ca="1" si="150"/>
        <v>3.9999999513802324E-16</v>
      </c>
      <c r="AF923" t="str">
        <f t="shared" si="151"/>
        <v>Mercer</v>
      </c>
      <c r="AG923" t="str">
        <f t="shared" ca="1" si="152"/>
        <v>Mercer</v>
      </c>
    </row>
    <row r="924" spans="15:33" x14ac:dyDescent="0.25">
      <c r="O924" t="s">
        <v>3175</v>
      </c>
      <c r="P924" s="6">
        <v>41970</v>
      </c>
      <c r="Q924" t="s">
        <v>3074</v>
      </c>
      <c r="R924" t="s">
        <v>3411</v>
      </c>
      <c r="S924" t="s">
        <v>3721</v>
      </c>
      <c r="T924">
        <v>71</v>
      </c>
      <c r="U924">
        <v>54</v>
      </c>
      <c r="W924" t="s">
        <v>11</v>
      </c>
      <c r="X924">
        <v>1</v>
      </c>
      <c r="Y924">
        <f t="shared" si="146"/>
        <v>17</v>
      </c>
      <c r="Z924">
        <f t="shared" ca="1" si="147"/>
        <v>3.25</v>
      </c>
      <c r="AA924">
        <f t="shared" ca="1" si="148"/>
        <v>13.75</v>
      </c>
      <c r="AB924">
        <f t="shared" ca="1" si="149"/>
        <v>-13.75</v>
      </c>
      <c r="AC924" s="2">
        <v>13.75</v>
      </c>
      <c r="AD924" s="7">
        <f>VLOOKUP(P924,Weights!$A:$B,2,0)*AC924</f>
        <v>13.75</v>
      </c>
      <c r="AE924">
        <f t="shared" ca="1" si="150"/>
        <v>189.0625</v>
      </c>
      <c r="AF924" t="str">
        <f t="shared" si="151"/>
        <v>Robert Morris</v>
      </c>
      <c r="AG924" t="str">
        <f t="shared" ca="1" si="152"/>
        <v>Robert Morris</v>
      </c>
    </row>
    <row r="925" spans="15:33" x14ac:dyDescent="0.25">
      <c r="O925" t="s">
        <v>3130</v>
      </c>
      <c r="P925" s="6">
        <v>41970</v>
      </c>
      <c r="Q925" t="s">
        <v>3074</v>
      </c>
      <c r="R925" t="s">
        <v>3204</v>
      </c>
      <c r="S925" t="s">
        <v>3720</v>
      </c>
      <c r="T925">
        <v>62</v>
      </c>
      <c r="U925">
        <v>59</v>
      </c>
      <c r="W925" t="s">
        <v>165</v>
      </c>
      <c r="X925">
        <v>1</v>
      </c>
      <c r="Y925">
        <f t="shared" si="146"/>
        <v>-3</v>
      </c>
      <c r="Z925">
        <f t="shared" ca="1" si="147"/>
        <v>0.625</v>
      </c>
      <c r="AA925">
        <f t="shared" ca="1" si="148"/>
        <v>-3.625</v>
      </c>
      <c r="AB925">
        <f t="shared" ca="1" si="149"/>
        <v>3.625</v>
      </c>
      <c r="AC925" s="2">
        <v>3.625</v>
      </c>
      <c r="AD925" s="7">
        <f>VLOOKUP(P925,Weights!$A:$B,2,0)*AC925</f>
        <v>3.625</v>
      </c>
      <c r="AE925">
        <f t="shared" ca="1" si="150"/>
        <v>13.140625</v>
      </c>
      <c r="AF925" t="str">
        <f t="shared" si="151"/>
        <v>Western Kentucky</v>
      </c>
      <c r="AG925" t="str">
        <f t="shared" ca="1" si="152"/>
        <v>Saint Joseph's</v>
      </c>
    </row>
    <row r="926" spans="15:33" x14ac:dyDescent="0.25">
      <c r="O926" t="s">
        <v>3212</v>
      </c>
      <c r="P926" s="6">
        <v>41970</v>
      </c>
      <c r="Q926" t="s">
        <v>3073</v>
      </c>
      <c r="R926" t="s">
        <v>3225</v>
      </c>
      <c r="S926" t="s">
        <v>3721</v>
      </c>
      <c r="T926">
        <v>68</v>
      </c>
      <c r="U926">
        <v>53</v>
      </c>
      <c r="W926" t="s">
        <v>53</v>
      </c>
      <c r="X926">
        <v>1</v>
      </c>
      <c r="Y926">
        <f t="shared" si="146"/>
        <v>15</v>
      </c>
      <c r="Z926">
        <f t="shared" ca="1" si="147"/>
        <v>14.875</v>
      </c>
      <c r="AA926">
        <f t="shared" ca="1" si="148"/>
        <v>0.125</v>
      </c>
      <c r="AB926">
        <f t="shared" ca="1" si="149"/>
        <v>-0.125</v>
      </c>
      <c r="AC926" s="2">
        <v>0.125</v>
      </c>
      <c r="AD926" s="7">
        <f>VLOOKUP(P926,Weights!$A:$B,2,0)*AC926</f>
        <v>0.125</v>
      </c>
      <c r="AE926">
        <f t="shared" ca="1" si="150"/>
        <v>1.5625E-2</v>
      </c>
      <c r="AF926" t="str">
        <f t="shared" si="151"/>
        <v>South Carolina Upstate</v>
      </c>
      <c r="AG926" t="str">
        <f t="shared" ca="1" si="152"/>
        <v>South Carolina Upstate</v>
      </c>
    </row>
    <row r="927" spans="15:33" x14ac:dyDescent="0.25">
      <c r="O927" t="s">
        <v>3336</v>
      </c>
      <c r="P927" s="6">
        <v>41970</v>
      </c>
      <c r="Q927" t="s">
        <v>3074</v>
      </c>
      <c r="R927" t="s">
        <v>3413</v>
      </c>
      <c r="S927" t="s">
        <v>3721</v>
      </c>
      <c r="T927">
        <v>73</v>
      </c>
      <c r="U927">
        <v>61</v>
      </c>
      <c r="W927" t="s">
        <v>10</v>
      </c>
      <c r="X927">
        <v>1</v>
      </c>
      <c r="Y927">
        <f t="shared" si="146"/>
        <v>12</v>
      </c>
      <c r="Z927">
        <f t="shared" ca="1" si="147"/>
        <v>16.125</v>
      </c>
      <c r="AA927">
        <f t="shared" ca="1" si="148"/>
        <v>-4.125</v>
      </c>
      <c r="AB927">
        <f t="shared" ca="1" si="149"/>
        <v>4.125</v>
      </c>
      <c r="AC927" s="2">
        <v>4.125</v>
      </c>
      <c r="AD927" s="7">
        <f>VLOOKUP(P927,Weights!$A:$B,2,0)*AC927</f>
        <v>4.125</v>
      </c>
      <c r="AE927">
        <f t="shared" ca="1" si="150"/>
        <v>17.015625</v>
      </c>
      <c r="AF927" t="str">
        <f t="shared" si="151"/>
        <v>Stephen F. Austin</v>
      </c>
      <c r="AG927" t="str">
        <f t="shared" ca="1" si="152"/>
        <v>Stephen F. Austin</v>
      </c>
    </row>
    <row r="928" spans="15:33" x14ac:dyDescent="0.25">
      <c r="O928" t="s">
        <v>3085</v>
      </c>
      <c r="P928" s="6">
        <v>41970</v>
      </c>
      <c r="Q928" t="s">
        <v>3074</v>
      </c>
      <c r="R928" t="s">
        <v>3107</v>
      </c>
      <c r="S928" t="s">
        <v>3721</v>
      </c>
      <c r="T928">
        <v>73</v>
      </c>
      <c r="U928">
        <v>54</v>
      </c>
      <c r="W928" t="s">
        <v>92</v>
      </c>
      <c r="X928">
        <v>1</v>
      </c>
      <c r="Y928">
        <f t="shared" si="146"/>
        <v>19</v>
      </c>
      <c r="Z928">
        <f t="shared" ca="1" si="147"/>
        <v>9.125</v>
      </c>
      <c r="AA928">
        <f t="shared" ca="1" si="148"/>
        <v>9.875</v>
      </c>
      <c r="AB928">
        <f t="shared" ca="1" si="149"/>
        <v>-9.875</v>
      </c>
      <c r="AC928" s="2">
        <v>9.875</v>
      </c>
      <c r="AD928" s="7">
        <f>VLOOKUP(P928,Weights!$A:$B,2,0)*AC928</f>
        <v>9.875</v>
      </c>
      <c r="AE928">
        <f t="shared" ca="1" si="150"/>
        <v>97.515625</v>
      </c>
      <c r="AF928" t="str">
        <f t="shared" si="151"/>
        <v>Stony Brook</v>
      </c>
      <c r="AG928" t="str">
        <f t="shared" ca="1" si="152"/>
        <v>Stony Brook</v>
      </c>
    </row>
    <row r="929" spans="15:33" x14ac:dyDescent="0.25">
      <c r="O929" t="s">
        <v>3251</v>
      </c>
      <c r="P929" s="6">
        <v>41970</v>
      </c>
      <c r="Q929" t="s">
        <v>3074</v>
      </c>
      <c r="R929" t="s">
        <v>3330</v>
      </c>
      <c r="S929" t="s">
        <v>3721</v>
      </c>
      <c r="T929">
        <v>64</v>
      </c>
      <c r="U929">
        <v>57</v>
      </c>
      <c r="W929" t="s">
        <v>51</v>
      </c>
      <c r="X929">
        <v>1</v>
      </c>
      <c r="Y929">
        <f t="shared" si="146"/>
        <v>7</v>
      </c>
      <c r="Z929">
        <f t="shared" ca="1" si="147"/>
        <v>7</v>
      </c>
      <c r="AA929">
        <f t="shared" ca="1" si="148"/>
        <v>0</v>
      </c>
      <c r="AB929">
        <f t="shared" ca="1" si="149"/>
        <v>0</v>
      </c>
      <c r="AC929" s="2">
        <v>0</v>
      </c>
      <c r="AD929" s="7">
        <f>VLOOKUP(P929,Weights!$A:$B,2,0)*AC929</f>
        <v>0</v>
      </c>
      <c r="AE929">
        <f t="shared" ca="1" si="150"/>
        <v>0</v>
      </c>
      <c r="AF929" t="str">
        <f t="shared" si="151"/>
        <v>Tennessee</v>
      </c>
      <c r="AG929" t="str">
        <f t="shared" ca="1" si="152"/>
        <v>Tennessee</v>
      </c>
    </row>
    <row r="930" spans="15:33" x14ac:dyDescent="0.25">
      <c r="O930" t="s">
        <v>3154</v>
      </c>
      <c r="P930" s="6">
        <v>41970</v>
      </c>
      <c r="Q930" t="s">
        <v>3074</v>
      </c>
      <c r="R930" t="s">
        <v>3144</v>
      </c>
      <c r="S930" t="s">
        <v>3720</v>
      </c>
      <c r="T930">
        <v>56</v>
      </c>
      <c r="U930">
        <v>47</v>
      </c>
      <c r="W930" t="s">
        <v>11</v>
      </c>
      <c r="X930">
        <v>1</v>
      </c>
      <c r="Y930">
        <f t="shared" si="146"/>
        <v>-9</v>
      </c>
      <c r="Z930">
        <f t="shared" ca="1" si="147"/>
        <v>-9.6250000199999999</v>
      </c>
      <c r="AA930">
        <f t="shared" ca="1" si="148"/>
        <v>0.62500001999999988</v>
      </c>
      <c r="AB930">
        <f t="shared" ca="1" si="149"/>
        <v>-0.62500001999999988</v>
      </c>
      <c r="AC930" s="2">
        <v>0.625</v>
      </c>
      <c r="AD930" s="7">
        <f>VLOOKUP(P930,Weights!$A:$B,2,0)*AC930</f>
        <v>0.625</v>
      </c>
      <c r="AE930">
        <f t="shared" ca="1" si="150"/>
        <v>0.39062502500000024</v>
      </c>
      <c r="AF930" t="str">
        <f t="shared" si="151"/>
        <v>Florida</v>
      </c>
      <c r="AG930" t="str">
        <f t="shared" ca="1" si="152"/>
        <v>Florida</v>
      </c>
    </row>
    <row r="931" spans="15:33" x14ac:dyDescent="0.25">
      <c r="O931" t="s">
        <v>3133</v>
      </c>
      <c r="P931" s="6">
        <v>41970</v>
      </c>
      <c r="Q931" t="s">
        <v>3074</v>
      </c>
      <c r="R931" t="s">
        <v>3271</v>
      </c>
      <c r="S931" t="s">
        <v>3721</v>
      </c>
      <c r="T931">
        <v>71</v>
      </c>
      <c r="U931">
        <v>43</v>
      </c>
      <c r="W931" t="s">
        <v>9</v>
      </c>
      <c r="X931">
        <v>1</v>
      </c>
      <c r="Y931">
        <f t="shared" si="146"/>
        <v>28</v>
      </c>
      <c r="Z931">
        <f t="shared" ca="1" si="147"/>
        <v>5.8750000199999999</v>
      </c>
      <c r="AA931">
        <f t="shared" ca="1" si="148"/>
        <v>22.124999979999998</v>
      </c>
      <c r="AB931">
        <f t="shared" ca="1" si="149"/>
        <v>-22.124999979999998</v>
      </c>
      <c r="AC931" s="2">
        <v>22.125</v>
      </c>
      <c r="AD931" s="7">
        <f>VLOOKUP(P931,Weights!$A:$B,2,0)*AC931</f>
        <v>22.125</v>
      </c>
      <c r="AE931">
        <f t="shared" ca="1" si="150"/>
        <v>489.51562411499992</v>
      </c>
      <c r="AF931" t="str">
        <f t="shared" si="151"/>
        <v>UC Santa Barbara</v>
      </c>
      <c r="AG931" t="str">
        <f t="shared" ca="1" si="152"/>
        <v>UC Santa Barbara</v>
      </c>
    </row>
    <row r="932" spans="15:33" x14ac:dyDescent="0.25">
      <c r="O932" t="s">
        <v>3353</v>
      </c>
      <c r="P932" s="6">
        <v>41970</v>
      </c>
      <c r="Q932" t="s">
        <v>3074</v>
      </c>
      <c r="R932" t="s">
        <v>3114</v>
      </c>
      <c r="S932" t="s">
        <v>3721</v>
      </c>
      <c r="T932">
        <v>62</v>
      </c>
      <c r="U932">
        <v>56</v>
      </c>
      <c r="W932" t="s">
        <v>189</v>
      </c>
      <c r="X932">
        <v>1</v>
      </c>
      <c r="Y932">
        <f t="shared" si="146"/>
        <v>6</v>
      </c>
      <c r="Z932">
        <f t="shared" ca="1" si="147"/>
        <v>2.875</v>
      </c>
      <c r="AA932">
        <f t="shared" ca="1" si="148"/>
        <v>3.125</v>
      </c>
      <c r="AB932">
        <f t="shared" ca="1" si="149"/>
        <v>-3.125</v>
      </c>
      <c r="AC932" s="2">
        <v>3.125</v>
      </c>
      <c r="AD932" s="7">
        <f>VLOOKUP(P932,Weights!$A:$B,2,0)*AC932</f>
        <v>3.125</v>
      </c>
      <c r="AE932">
        <f t="shared" ca="1" si="150"/>
        <v>9.765625</v>
      </c>
      <c r="AF932" t="str">
        <f t="shared" si="151"/>
        <v>UTEP</v>
      </c>
      <c r="AG932" t="str">
        <f t="shared" ca="1" si="152"/>
        <v>UTEP</v>
      </c>
    </row>
    <row r="933" spans="15:33" x14ac:dyDescent="0.25">
      <c r="O933" t="s">
        <v>3395</v>
      </c>
      <c r="P933" s="6">
        <v>41970</v>
      </c>
      <c r="Q933" t="s">
        <v>3074</v>
      </c>
      <c r="R933" t="s">
        <v>3717</v>
      </c>
      <c r="S933" t="s">
        <v>3721</v>
      </c>
      <c r="T933">
        <v>78</v>
      </c>
      <c r="U933">
        <v>56</v>
      </c>
      <c r="W933" t="s">
        <v>190</v>
      </c>
      <c r="X933">
        <v>1</v>
      </c>
      <c r="Y933">
        <f t="shared" si="146"/>
        <v>22</v>
      </c>
      <c r="Z933">
        <f t="shared" ca="1" si="147"/>
        <v>21.000000500000002</v>
      </c>
      <c r="AA933">
        <f t="shared" ca="1" si="148"/>
        <v>0.99999949999999771</v>
      </c>
      <c r="AB933">
        <f t="shared" ca="1" si="149"/>
        <v>-0.99999949999999771</v>
      </c>
      <c r="AC933" s="2">
        <v>1</v>
      </c>
      <c r="AD933" s="7">
        <f>VLOOKUP(P933,Weights!$A:$B,2,0)*AC933</f>
        <v>1</v>
      </c>
      <c r="AE933">
        <f t="shared" ca="1" si="150"/>
        <v>0.99999900000024544</v>
      </c>
      <c r="AF933" t="str">
        <f t="shared" si="151"/>
        <v>Washington</v>
      </c>
      <c r="AG933" t="str">
        <f t="shared" ca="1" si="152"/>
        <v>Washington</v>
      </c>
    </row>
    <row r="934" spans="15:33" x14ac:dyDescent="0.25">
      <c r="O934" t="s">
        <v>3210</v>
      </c>
      <c r="P934" s="6">
        <v>41970</v>
      </c>
      <c r="Q934" t="s">
        <v>3074</v>
      </c>
      <c r="R934" t="s">
        <v>3389</v>
      </c>
      <c r="S934" t="s">
        <v>3721</v>
      </c>
      <c r="T934">
        <v>82</v>
      </c>
      <c r="U934">
        <v>71</v>
      </c>
      <c r="W934" t="s">
        <v>191</v>
      </c>
      <c r="X934">
        <v>1</v>
      </c>
      <c r="Y934">
        <f t="shared" si="146"/>
        <v>11</v>
      </c>
      <c r="Z934">
        <f t="shared" ca="1" si="147"/>
        <v>9.9999995000000013</v>
      </c>
      <c r="AA934">
        <f t="shared" ca="1" si="148"/>
        <v>1.0000004999999987</v>
      </c>
      <c r="AB934">
        <f t="shared" ca="1" si="149"/>
        <v>-1.0000004999999987</v>
      </c>
      <c r="AC934" s="2">
        <v>1</v>
      </c>
      <c r="AD934" s="7">
        <f>VLOOKUP(P934,Weights!$A:$B,2,0)*AC934</f>
        <v>1</v>
      </c>
      <c r="AE934">
        <f t="shared" ca="1" si="150"/>
        <v>1.0000010000002475</v>
      </c>
      <c r="AF934" t="str">
        <f t="shared" si="151"/>
        <v>Xavier</v>
      </c>
      <c r="AG934" t="str">
        <f t="shared" ca="1" si="152"/>
        <v>Xavier</v>
      </c>
    </row>
    <row r="935" spans="15:33" x14ac:dyDescent="0.25">
      <c r="O935" t="s">
        <v>3401</v>
      </c>
      <c r="P935" s="6">
        <v>41971</v>
      </c>
      <c r="Q935" t="s">
        <v>3074</v>
      </c>
      <c r="R935" t="s">
        <v>3365</v>
      </c>
      <c r="S935" t="s">
        <v>3721</v>
      </c>
      <c r="T935">
        <v>91</v>
      </c>
      <c r="U935">
        <v>79</v>
      </c>
      <c r="W935" t="s">
        <v>9</v>
      </c>
      <c r="X935">
        <v>1</v>
      </c>
      <c r="Y935">
        <f t="shared" si="146"/>
        <v>12</v>
      </c>
      <c r="Z935">
        <f t="shared" ca="1" si="147"/>
        <v>6.8750004999999996</v>
      </c>
      <c r="AA935">
        <f t="shared" ca="1" si="148"/>
        <v>5.1249995000000004</v>
      </c>
      <c r="AB935">
        <f t="shared" ca="1" si="149"/>
        <v>-5.1249995000000004</v>
      </c>
      <c r="AC935" s="2">
        <v>5.125</v>
      </c>
      <c r="AD935" s="7">
        <f>VLOOKUP(P935,Weights!$A:$B,2,0)*AC935</f>
        <v>5.125</v>
      </c>
      <c r="AE935">
        <f t="shared" ca="1" si="150"/>
        <v>26.265619875000255</v>
      </c>
      <c r="AF935" t="str">
        <f t="shared" si="151"/>
        <v>Alabama St</v>
      </c>
      <c r="AG935" t="str">
        <f t="shared" ca="1" si="152"/>
        <v>Alabama St</v>
      </c>
    </row>
    <row r="936" spans="15:33" x14ac:dyDescent="0.25">
      <c r="O936" t="s">
        <v>3170</v>
      </c>
      <c r="P936" s="6">
        <v>41971</v>
      </c>
      <c r="Q936" t="s">
        <v>3073</v>
      </c>
      <c r="R936" t="s">
        <v>3256</v>
      </c>
      <c r="S936" t="s">
        <v>3721</v>
      </c>
      <c r="T936">
        <v>89</v>
      </c>
      <c r="U936">
        <v>73</v>
      </c>
      <c r="W936" t="s">
        <v>191</v>
      </c>
      <c r="X936">
        <v>1</v>
      </c>
      <c r="Y936">
        <f t="shared" si="146"/>
        <v>16</v>
      </c>
      <c r="Z936">
        <f t="shared" ca="1" si="147"/>
        <v>22.749999500000001</v>
      </c>
      <c r="AA936">
        <f t="shared" ca="1" si="148"/>
        <v>-6.7499995000000013</v>
      </c>
      <c r="AB936">
        <f t="shared" ca="1" si="149"/>
        <v>6.7499995000000013</v>
      </c>
      <c r="AC936" s="2">
        <v>6.75</v>
      </c>
      <c r="AD936" s="7">
        <f>VLOOKUP(P936,Weights!$A:$B,2,0)*AC936</f>
        <v>6.75</v>
      </c>
      <c r="AE936">
        <f t="shared" ca="1" si="150"/>
        <v>45.562493250000266</v>
      </c>
      <c r="AF936" t="str">
        <f t="shared" si="151"/>
        <v>Arkansas</v>
      </c>
      <c r="AG936" t="str">
        <f t="shared" ca="1" si="152"/>
        <v>Arkansas</v>
      </c>
    </row>
    <row r="937" spans="15:33" x14ac:dyDescent="0.25">
      <c r="O937" t="s">
        <v>3233</v>
      </c>
      <c r="P937" s="6">
        <v>41971</v>
      </c>
      <c r="Q937" t="s">
        <v>3074</v>
      </c>
      <c r="R937" t="s">
        <v>3336</v>
      </c>
      <c r="S937" t="s">
        <v>3720</v>
      </c>
      <c r="T937">
        <v>83</v>
      </c>
      <c r="U937">
        <v>62</v>
      </c>
      <c r="W937" t="s">
        <v>12</v>
      </c>
      <c r="X937">
        <v>1</v>
      </c>
      <c r="Y937">
        <f t="shared" si="146"/>
        <v>-21</v>
      </c>
      <c r="Z937">
        <f t="shared" ca="1" si="147"/>
        <v>-21.000000499999999</v>
      </c>
      <c r="AA937">
        <f t="shared" ca="1" si="148"/>
        <v>4.9999999873762135E-7</v>
      </c>
      <c r="AB937">
        <f t="shared" ca="1" si="149"/>
        <v>-4.9999999873762135E-7</v>
      </c>
      <c r="AC937" s="2">
        <v>0</v>
      </c>
      <c r="AD937" s="7">
        <f>VLOOKUP(P937,Weights!$A:$B,2,0)*AC937</f>
        <v>0</v>
      </c>
      <c r="AE937">
        <f t="shared" ca="1" si="150"/>
        <v>2.4999999873762136E-13</v>
      </c>
      <c r="AF937" t="str">
        <f t="shared" si="151"/>
        <v>Stephen F. Austin</v>
      </c>
      <c r="AG937" t="str">
        <f t="shared" ca="1" si="152"/>
        <v>Stephen F. Austin</v>
      </c>
    </row>
    <row r="938" spans="15:33" x14ac:dyDescent="0.25">
      <c r="O938" t="s">
        <v>3403</v>
      </c>
      <c r="P938" s="6">
        <v>41971</v>
      </c>
      <c r="Q938" t="s">
        <v>3074</v>
      </c>
      <c r="R938" t="s">
        <v>3227</v>
      </c>
      <c r="S938" t="s">
        <v>3720</v>
      </c>
      <c r="T938">
        <v>62</v>
      </c>
      <c r="U938">
        <v>54</v>
      </c>
      <c r="W938" t="s">
        <v>54</v>
      </c>
      <c r="X938">
        <v>1</v>
      </c>
      <c r="Y938">
        <f t="shared" si="146"/>
        <v>-8</v>
      </c>
      <c r="Z938">
        <f t="shared" ca="1" si="147"/>
        <v>7.8749994999999995</v>
      </c>
      <c r="AA938">
        <f t="shared" ca="1" si="148"/>
        <v>-15.874999499999999</v>
      </c>
      <c r="AB938">
        <f t="shared" ca="1" si="149"/>
        <v>15.874999499999999</v>
      </c>
      <c r="AC938" s="2">
        <v>15.875</v>
      </c>
      <c r="AD938" s="7">
        <f>VLOOKUP(P938,Weights!$A:$B,2,0)*AC938</f>
        <v>15.875</v>
      </c>
      <c r="AE938">
        <f t="shared" ca="1" si="150"/>
        <v>252.01560912500022</v>
      </c>
      <c r="AF938" t="str">
        <f t="shared" si="151"/>
        <v>Illinois</v>
      </c>
      <c r="AG938" t="str">
        <f t="shared" ca="1" si="152"/>
        <v>Baylor</v>
      </c>
    </row>
    <row r="939" spans="15:33" x14ac:dyDescent="0.25">
      <c r="O939" t="s">
        <v>3121</v>
      </c>
      <c r="P939" s="6">
        <v>41971</v>
      </c>
      <c r="Q939" t="s">
        <v>3074</v>
      </c>
      <c r="R939" t="s">
        <v>3413</v>
      </c>
      <c r="S939" t="s">
        <v>3721</v>
      </c>
      <c r="T939">
        <v>81</v>
      </c>
      <c r="U939">
        <v>71</v>
      </c>
      <c r="W939" t="s">
        <v>12</v>
      </c>
      <c r="X939">
        <v>1</v>
      </c>
      <c r="Y939">
        <f t="shared" si="146"/>
        <v>10</v>
      </c>
      <c r="Z939">
        <f t="shared" ca="1" si="147"/>
        <v>3.7500000000000009</v>
      </c>
      <c r="AA939">
        <f t="shared" ca="1" si="148"/>
        <v>6.2499999999999991</v>
      </c>
      <c r="AB939">
        <f t="shared" ca="1" si="149"/>
        <v>-6.2499999999999991</v>
      </c>
      <c r="AC939" s="2">
        <v>6.25</v>
      </c>
      <c r="AD939" s="7">
        <f>VLOOKUP(P939,Weights!$A:$B,2,0)*AC939</f>
        <v>6.25</v>
      </c>
      <c r="AE939">
        <f t="shared" ca="1" si="150"/>
        <v>39.062499999999986</v>
      </c>
      <c r="AF939" t="str">
        <f t="shared" si="151"/>
        <v>Brown</v>
      </c>
      <c r="AG939" t="str">
        <f t="shared" ca="1" si="152"/>
        <v>Brown</v>
      </c>
    </row>
    <row r="940" spans="15:33" x14ac:dyDescent="0.25">
      <c r="O940" t="s">
        <v>3079</v>
      </c>
      <c r="P940" s="6">
        <v>41971</v>
      </c>
      <c r="Q940" t="s">
        <v>3073</v>
      </c>
      <c r="R940" t="s">
        <v>3174</v>
      </c>
      <c r="S940" t="s">
        <v>3720</v>
      </c>
      <c r="T940">
        <v>88</v>
      </c>
      <c r="U940">
        <v>80</v>
      </c>
      <c r="W940" t="s">
        <v>12</v>
      </c>
      <c r="X940">
        <v>1</v>
      </c>
      <c r="Y940">
        <f t="shared" si="146"/>
        <v>-8</v>
      </c>
      <c r="Z940">
        <f t="shared" ca="1" si="147"/>
        <v>-6.125</v>
      </c>
      <c r="AA940">
        <f t="shared" ca="1" si="148"/>
        <v>-1.875</v>
      </c>
      <c r="AB940">
        <f t="shared" ca="1" si="149"/>
        <v>1.875</v>
      </c>
      <c r="AC940" s="2">
        <v>1.875</v>
      </c>
      <c r="AD940" s="7">
        <f>VLOOKUP(P940,Weights!$A:$B,2,0)*AC940</f>
        <v>1.875</v>
      </c>
      <c r="AE940">
        <f t="shared" ca="1" si="150"/>
        <v>3.515625</v>
      </c>
      <c r="AF940" t="str">
        <f t="shared" si="151"/>
        <v>Penn State</v>
      </c>
      <c r="AG940" t="str">
        <f t="shared" ca="1" si="152"/>
        <v>Penn State</v>
      </c>
    </row>
    <row r="941" spans="15:33" x14ac:dyDescent="0.25">
      <c r="O941" t="s">
        <v>3101</v>
      </c>
      <c r="P941" s="6">
        <v>41971</v>
      </c>
      <c r="Q941" t="s">
        <v>3074</v>
      </c>
      <c r="R941" t="s">
        <v>3249</v>
      </c>
      <c r="S941" t="s">
        <v>3721</v>
      </c>
      <c r="T941">
        <v>64</v>
      </c>
      <c r="U941">
        <v>58</v>
      </c>
      <c r="W941" t="s">
        <v>54</v>
      </c>
      <c r="X941">
        <v>1</v>
      </c>
      <c r="Y941">
        <f t="shared" si="146"/>
        <v>6</v>
      </c>
      <c r="Z941">
        <f t="shared" ca="1" si="147"/>
        <v>4.2499999999999982</v>
      </c>
      <c r="AA941">
        <f t="shared" ca="1" si="148"/>
        <v>1.7500000000000018</v>
      </c>
      <c r="AB941">
        <f t="shared" ca="1" si="149"/>
        <v>-1.7500000000000018</v>
      </c>
      <c r="AC941" s="2">
        <v>1.75</v>
      </c>
      <c r="AD941" s="7">
        <f>VLOOKUP(P941,Weights!$A:$B,2,0)*AC941</f>
        <v>1.75</v>
      </c>
      <c r="AE941">
        <f t="shared" ca="1" si="150"/>
        <v>3.0625000000000062</v>
      </c>
      <c r="AF941" t="str">
        <f t="shared" si="151"/>
        <v>Butler</v>
      </c>
      <c r="AG941" t="str">
        <f t="shared" ca="1" si="152"/>
        <v>Butler</v>
      </c>
    </row>
    <row r="942" spans="15:33" x14ac:dyDescent="0.25">
      <c r="O942" t="s">
        <v>3113</v>
      </c>
      <c r="P942" s="6">
        <v>41971</v>
      </c>
      <c r="Q942" t="s">
        <v>3074</v>
      </c>
      <c r="R942" t="s">
        <v>3290</v>
      </c>
      <c r="S942" t="s">
        <v>3721</v>
      </c>
      <c r="T942">
        <v>69</v>
      </c>
      <c r="U942">
        <v>51</v>
      </c>
      <c r="W942" t="s">
        <v>191</v>
      </c>
      <c r="X942">
        <v>1</v>
      </c>
      <c r="Y942">
        <f t="shared" si="146"/>
        <v>18</v>
      </c>
      <c r="Z942">
        <f t="shared" ca="1" si="147"/>
        <v>10.75</v>
      </c>
      <c r="AA942">
        <f t="shared" ca="1" si="148"/>
        <v>7.25</v>
      </c>
      <c r="AB942">
        <f t="shared" ca="1" si="149"/>
        <v>-7.25</v>
      </c>
      <c r="AC942" s="2">
        <v>7.25</v>
      </c>
      <c r="AD942" s="7">
        <f>VLOOKUP(P942,Weights!$A:$B,2,0)*AC942</f>
        <v>7.25</v>
      </c>
      <c r="AE942">
        <f t="shared" ca="1" si="150"/>
        <v>52.5625</v>
      </c>
      <c r="AF942" t="str">
        <f t="shared" si="151"/>
        <v>Cincinnati</v>
      </c>
      <c r="AG942" t="str">
        <f t="shared" ca="1" si="152"/>
        <v>Cincinnati</v>
      </c>
    </row>
    <row r="943" spans="15:33" x14ac:dyDescent="0.25">
      <c r="O943" t="s">
        <v>3197</v>
      </c>
      <c r="P943" s="6">
        <v>41971</v>
      </c>
      <c r="Q943" t="s">
        <v>3073</v>
      </c>
      <c r="R943" t="s">
        <v>3302</v>
      </c>
      <c r="S943" t="s">
        <v>3721</v>
      </c>
      <c r="T943">
        <v>62</v>
      </c>
      <c r="U943">
        <v>59</v>
      </c>
      <c r="W943" t="s">
        <v>92</v>
      </c>
      <c r="X943">
        <v>1</v>
      </c>
      <c r="Y943">
        <f t="shared" si="146"/>
        <v>3</v>
      </c>
      <c r="Z943">
        <f t="shared" ca="1" si="147"/>
        <v>6.2500000000000009</v>
      </c>
      <c r="AA943">
        <f t="shared" ca="1" si="148"/>
        <v>-3.2500000000000009</v>
      </c>
      <c r="AB943">
        <f t="shared" ca="1" si="149"/>
        <v>3.2500000000000009</v>
      </c>
      <c r="AC943" s="2">
        <v>3.25</v>
      </c>
      <c r="AD943" s="7">
        <f>VLOOKUP(P943,Weights!$A:$B,2,0)*AC943</f>
        <v>3.25</v>
      </c>
      <c r="AE943">
        <f t="shared" ca="1" si="150"/>
        <v>10.562500000000005</v>
      </c>
      <c r="AF943" t="str">
        <f t="shared" si="151"/>
        <v>Clemson</v>
      </c>
      <c r="AG943" t="str">
        <f t="shared" ca="1" si="152"/>
        <v>Clemson</v>
      </c>
    </row>
    <row r="944" spans="15:33" x14ac:dyDescent="0.25">
      <c r="O944" t="s">
        <v>3279</v>
      </c>
      <c r="P944" s="6">
        <v>41971</v>
      </c>
      <c r="Q944" t="s">
        <v>3074</v>
      </c>
      <c r="R944" t="s">
        <v>3390</v>
      </c>
      <c r="S944" t="s">
        <v>3721</v>
      </c>
      <c r="T944">
        <v>75</v>
      </c>
      <c r="U944">
        <v>64</v>
      </c>
      <c r="W944" t="s">
        <v>191</v>
      </c>
      <c r="X944">
        <v>1</v>
      </c>
      <c r="Y944">
        <f t="shared" si="146"/>
        <v>11</v>
      </c>
      <c r="Z944">
        <f t="shared" ca="1" si="147"/>
        <v>11.875</v>
      </c>
      <c r="AA944">
        <f t="shared" ca="1" si="148"/>
        <v>-0.875</v>
      </c>
      <c r="AB944">
        <f t="shared" ca="1" si="149"/>
        <v>0.875</v>
      </c>
      <c r="AC944" s="2">
        <v>0.875</v>
      </c>
      <c r="AD944" s="7">
        <f>VLOOKUP(P944,Weights!$A:$B,2,0)*AC944</f>
        <v>0.875</v>
      </c>
      <c r="AE944">
        <f t="shared" ca="1" si="150"/>
        <v>0.765625</v>
      </c>
      <c r="AF944" t="str">
        <f t="shared" si="151"/>
        <v>Colorado St</v>
      </c>
      <c r="AG944" t="str">
        <f t="shared" ca="1" si="152"/>
        <v>Colorado St</v>
      </c>
    </row>
    <row r="945" spans="15:33" x14ac:dyDescent="0.25">
      <c r="O945" t="s">
        <v>3252</v>
      </c>
      <c r="P945" s="6">
        <v>41971</v>
      </c>
      <c r="Q945" t="s">
        <v>3074</v>
      </c>
      <c r="R945" t="s">
        <v>3253</v>
      </c>
      <c r="S945" t="s">
        <v>3720</v>
      </c>
      <c r="T945">
        <v>75</v>
      </c>
      <c r="U945">
        <v>68</v>
      </c>
      <c r="W945" t="s">
        <v>54</v>
      </c>
      <c r="X945">
        <v>1</v>
      </c>
      <c r="Y945">
        <f t="shared" si="146"/>
        <v>-7</v>
      </c>
      <c r="Z945">
        <f t="shared" ca="1" si="147"/>
        <v>-1.6249999999999991</v>
      </c>
      <c r="AA945">
        <f t="shared" ca="1" si="148"/>
        <v>-5.3750000000000009</v>
      </c>
      <c r="AB945">
        <f t="shared" ca="1" si="149"/>
        <v>5.3750000000000009</v>
      </c>
      <c r="AC945" s="2">
        <v>5.375</v>
      </c>
      <c r="AD945" s="7">
        <f>VLOOKUP(P945,Weights!$A:$B,2,0)*AC945</f>
        <v>5.375</v>
      </c>
      <c r="AE945">
        <f t="shared" ca="1" si="150"/>
        <v>28.890625000000011</v>
      </c>
      <c r="AF945" t="str">
        <f t="shared" si="151"/>
        <v>Ole Miss</v>
      </c>
      <c r="AG945" t="str">
        <f t="shared" ca="1" si="152"/>
        <v>Ole Miss</v>
      </c>
    </row>
    <row r="946" spans="15:33" x14ac:dyDescent="0.25">
      <c r="O946" t="s">
        <v>3104</v>
      </c>
      <c r="P946" s="6">
        <v>41971</v>
      </c>
      <c r="Q946" t="s">
        <v>3073</v>
      </c>
      <c r="R946" t="s">
        <v>3217</v>
      </c>
      <c r="S946" t="s">
        <v>3721</v>
      </c>
      <c r="T946">
        <v>68</v>
      </c>
      <c r="U946">
        <v>67</v>
      </c>
      <c r="W946" t="s">
        <v>8</v>
      </c>
      <c r="X946">
        <v>1</v>
      </c>
      <c r="Y946">
        <f t="shared" si="146"/>
        <v>1</v>
      </c>
      <c r="Z946">
        <f t="shared" ca="1" si="147"/>
        <v>1</v>
      </c>
      <c r="AA946">
        <f t="shared" ca="1" si="148"/>
        <v>0</v>
      </c>
      <c r="AB946">
        <f t="shared" ca="1" si="149"/>
        <v>0</v>
      </c>
      <c r="AC946" s="2">
        <v>0</v>
      </c>
      <c r="AD946" s="7">
        <f>VLOOKUP(P946,Weights!$A:$B,2,0)*AC946</f>
        <v>0</v>
      </c>
      <c r="AE946">
        <f t="shared" ca="1" si="150"/>
        <v>0</v>
      </c>
      <c r="AF946" t="str">
        <f t="shared" si="151"/>
        <v>Dartmouth</v>
      </c>
      <c r="AG946" t="str">
        <f t="shared" ca="1" si="152"/>
        <v>Dartmouth</v>
      </c>
    </row>
    <row r="947" spans="15:33" x14ac:dyDescent="0.25">
      <c r="O947" t="s">
        <v>3225</v>
      </c>
      <c r="P947" s="6">
        <v>41971</v>
      </c>
      <c r="Q947" t="s">
        <v>3074</v>
      </c>
      <c r="R947" t="s">
        <v>3179</v>
      </c>
      <c r="S947" t="s">
        <v>3721</v>
      </c>
      <c r="T947">
        <v>61</v>
      </c>
      <c r="U947">
        <v>59</v>
      </c>
      <c r="V947" t="s">
        <v>3722</v>
      </c>
      <c r="W947" t="s">
        <v>92</v>
      </c>
      <c r="X947">
        <v>1</v>
      </c>
      <c r="Y947">
        <f t="shared" si="146"/>
        <v>2</v>
      </c>
      <c r="Z947">
        <f t="shared" ca="1" si="147"/>
        <v>2.0000000000000009</v>
      </c>
      <c r="AA947">
        <f t="shared" ca="1" si="148"/>
        <v>0</v>
      </c>
      <c r="AB947">
        <f t="shared" ca="1" si="149"/>
        <v>0</v>
      </c>
      <c r="AC947" s="2">
        <v>0</v>
      </c>
      <c r="AD947" s="7">
        <f>VLOOKUP(P947,Weights!$A:$B,2,0)*AC947</f>
        <v>0</v>
      </c>
      <c r="AE947">
        <f t="shared" ca="1" si="150"/>
        <v>0</v>
      </c>
      <c r="AF947" t="str">
        <f t="shared" si="151"/>
        <v>Florida International</v>
      </c>
      <c r="AG947" t="str">
        <f t="shared" ca="1" si="152"/>
        <v>Florida International</v>
      </c>
    </row>
    <row r="948" spans="15:33" x14ac:dyDescent="0.25">
      <c r="O948" t="s">
        <v>3161</v>
      </c>
      <c r="P948" s="6">
        <v>41971</v>
      </c>
      <c r="Q948" t="s">
        <v>3073</v>
      </c>
      <c r="R948" t="s">
        <v>3301</v>
      </c>
      <c r="S948" t="s">
        <v>3721</v>
      </c>
      <c r="T948">
        <v>58</v>
      </c>
      <c r="U948">
        <v>47</v>
      </c>
      <c r="W948" t="s">
        <v>165</v>
      </c>
      <c r="X948">
        <v>1</v>
      </c>
      <c r="Y948">
        <f t="shared" si="146"/>
        <v>11</v>
      </c>
      <c r="Z948">
        <f t="shared" ca="1" si="147"/>
        <v>11.000000020000002</v>
      </c>
      <c r="AA948">
        <f t="shared" ca="1" si="148"/>
        <v>-2.000000165480742E-8</v>
      </c>
      <c r="AB948">
        <f t="shared" ca="1" si="149"/>
        <v>2.000000165480742E-8</v>
      </c>
      <c r="AC948" s="2">
        <v>0</v>
      </c>
      <c r="AD948" s="7">
        <f>VLOOKUP(P948,Weights!$A:$B,2,0)*AC948</f>
        <v>0</v>
      </c>
      <c r="AE948">
        <f t="shared" ca="1" si="150"/>
        <v>4.0000006619229954E-16</v>
      </c>
      <c r="AF948" t="str">
        <f t="shared" si="151"/>
        <v>Florida St</v>
      </c>
      <c r="AG948" t="str">
        <f t="shared" ca="1" si="152"/>
        <v>Florida St</v>
      </c>
    </row>
    <row r="949" spans="15:33" x14ac:dyDescent="0.25">
      <c r="O949" t="s">
        <v>3196</v>
      </c>
      <c r="P949" s="6">
        <v>41971</v>
      </c>
      <c r="Q949" t="s">
        <v>3074</v>
      </c>
      <c r="R949" t="s">
        <v>3383</v>
      </c>
      <c r="S949" t="s">
        <v>3721</v>
      </c>
      <c r="T949">
        <v>61</v>
      </c>
      <c r="U949">
        <v>54</v>
      </c>
      <c r="W949" t="s">
        <v>53</v>
      </c>
      <c r="X949">
        <v>1</v>
      </c>
      <c r="Y949">
        <f t="shared" si="146"/>
        <v>7</v>
      </c>
      <c r="Z949">
        <f t="shared" ca="1" si="147"/>
        <v>6.875</v>
      </c>
      <c r="AA949">
        <f t="shared" ca="1" si="148"/>
        <v>0.125</v>
      </c>
      <c r="AB949">
        <f t="shared" ca="1" si="149"/>
        <v>-0.125</v>
      </c>
      <c r="AC949" s="2">
        <v>0.125</v>
      </c>
      <c r="AD949" s="7">
        <f>VLOOKUP(P949,Weights!$A:$B,2,0)*AC949</f>
        <v>0.125</v>
      </c>
      <c r="AE949">
        <f t="shared" ca="1" si="150"/>
        <v>1.5625E-2</v>
      </c>
      <c r="AF949" t="str">
        <f t="shared" si="151"/>
        <v>Georgia Tech</v>
      </c>
      <c r="AG949" t="str">
        <f t="shared" ca="1" si="152"/>
        <v>Georgia Tech</v>
      </c>
    </row>
    <row r="950" spans="15:33" x14ac:dyDescent="0.25">
      <c r="O950" t="s">
        <v>3086</v>
      </c>
      <c r="P950" s="6">
        <v>41971</v>
      </c>
      <c r="Q950" t="s">
        <v>3073</v>
      </c>
      <c r="R950" t="s">
        <v>3718</v>
      </c>
      <c r="S950" t="s">
        <v>3721</v>
      </c>
      <c r="T950">
        <v>83</v>
      </c>
      <c r="U950">
        <v>50</v>
      </c>
      <c r="W950" t="s">
        <v>54</v>
      </c>
      <c r="X950">
        <v>1</v>
      </c>
      <c r="Y950">
        <f t="shared" si="146"/>
        <v>33</v>
      </c>
      <c r="Z950">
        <f t="shared" ca="1" si="147"/>
        <v>26.625000500000002</v>
      </c>
      <c r="AA950">
        <f t="shared" ca="1" si="148"/>
        <v>6.3749994999999977</v>
      </c>
      <c r="AB950">
        <f t="shared" ca="1" si="149"/>
        <v>-6.3749994999999977</v>
      </c>
      <c r="AC950" s="2">
        <v>6.375</v>
      </c>
      <c r="AD950" s="7">
        <f>VLOOKUP(P950,Weights!$A:$B,2,0)*AC950</f>
        <v>6.375</v>
      </c>
      <c r="AE950">
        <f t="shared" ca="1" si="150"/>
        <v>40.640618625000222</v>
      </c>
      <c r="AF950" t="str">
        <f t="shared" si="151"/>
        <v>Hartford</v>
      </c>
      <c r="AG950" t="str">
        <f t="shared" ca="1" si="152"/>
        <v>Hartford</v>
      </c>
    </row>
    <row r="951" spans="15:33" x14ac:dyDescent="0.25">
      <c r="O951" t="s">
        <v>3152</v>
      </c>
      <c r="P951" s="6">
        <v>41971</v>
      </c>
      <c r="Q951" t="s">
        <v>3073</v>
      </c>
      <c r="R951" t="s">
        <v>3207</v>
      </c>
      <c r="S951" t="s">
        <v>3721</v>
      </c>
      <c r="T951">
        <v>87</v>
      </c>
      <c r="U951">
        <v>79</v>
      </c>
      <c r="W951" t="s">
        <v>54</v>
      </c>
      <c r="X951">
        <v>1</v>
      </c>
      <c r="Y951">
        <f t="shared" si="146"/>
        <v>8</v>
      </c>
      <c r="Z951">
        <f t="shared" ca="1" si="147"/>
        <v>21.749999500000001</v>
      </c>
      <c r="AA951">
        <f t="shared" ca="1" si="148"/>
        <v>-13.749999500000001</v>
      </c>
      <c r="AB951">
        <f t="shared" ca="1" si="149"/>
        <v>13.749999500000001</v>
      </c>
      <c r="AC951" s="2">
        <v>13.75</v>
      </c>
      <c r="AD951" s="7">
        <f>VLOOKUP(P951,Weights!$A:$B,2,0)*AC951</f>
        <v>13.75</v>
      </c>
      <c r="AE951">
        <f t="shared" ca="1" si="150"/>
        <v>189.06248625000029</v>
      </c>
      <c r="AF951" t="str">
        <f t="shared" si="151"/>
        <v>Indiana</v>
      </c>
      <c r="AG951" t="str">
        <f t="shared" ca="1" si="152"/>
        <v>Indiana</v>
      </c>
    </row>
    <row r="952" spans="15:33" x14ac:dyDescent="0.25">
      <c r="O952" t="s">
        <v>3348</v>
      </c>
      <c r="P952" s="6">
        <v>41971</v>
      </c>
      <c r="Q952" t="s">
        <v>3073</v>
      </c>
      <c r="R952" t="s">
        <v>3112</v>
      </c>
      <c r="S952" t="s">
        <v>3720</v>
      </c>
      <c r="T952">
        <v>86</v>
      </c>
      <c r="U952">
        <v>56</v>
      </c>
      <c r="W952" t="s">
        <v>33</v>
      </c>
      <c r="X952">
        <v>1</v>
      </c>
      <c r="Y952">
        <f t="shared" si="146"/>
        <v>-30</v>
      </c>
      <c r="Z952">
        <f t="shared" ca="1" si="147"/>
        <v>-12.625000499999999</v>
      </c>
      <c r="AA952">
        <f t="shared" ca="1" si="148"/>
        <v>-17.374999500000001</v>
      </c>
      <c r="AB952">
        <f t="shared" ca="1" si="149"/>
        <v>17.374999500000001</v>
      </c>
      <c r="AC952" s="2">
        <v>17.375</v>
      </c>
      <c r="AD952" s="7">
        <f>VLOOKUP(P952,Weights!$A:$B,2,0)*AC952</f>
        <v>17.375</v>
      </c>
      <c r="AE952">
        <f t="shared" ca="1" si="150"/>
        <v>301.89060762500031</v>
      </c>
      <c r="AF952" t="str">
        <f t="shared" si="151"/>
        <v>Hofstra</v>
      </c>
      <c r="AG952" t="str">
        <f t="shared" ca="1" si="152"/>
        <v>Hofstra</v>
      </c>
    </row>
    <row r="953" spans="15:33" x14ac:dyDescent="0.25">
      <c r="O953" t="s">
        <v>3320</v>
      </c>
      <c r="P953" s="6">
        <v>41971</v>
      </c>
      <c r="Q953" t="s">
        <v>3073</v>
      </c>
      <c r="R953" t="s">
        <v>3321</v>
      </c>
      <c r="S953" t="s">
        <v>3721</v>
      </c>
      <c r="T953">
        <v>74</v>
      </c>
      <c r="U953">
        <v>71</v>
      </c>
      <c r="W953" t="s">
        <v>165</v>
      </c>
      <c r="X953">
        <v>1</v>
      </c>
      <c r="Y953">
        <f t="shared" si="146"/>
        <v>3</v>
      </c>
      <c r="Z953">
        <f t="shared" ca="1" si="147"/>
        <v>5.375</v>
      </c>
      <c r="AA953">
        <f t="shared" ca="1" si="148"/>
        <v>-2.375</v>
      </c>
      <c r="AB953">
        <f t="shared" ca="1" si="149"/>
        <v>2.375</v>
      </c>
      <c r="AC953" s="2">
        <v>2.375</v>
      </c>
      <c r="AD953" s="7">
        <f>VLOOKUP(P953,Weights!$A:$B,2,0)*AC953</f>
        <v>2.375</v>
      </c>
      <c r="AE953">
        <f t="shared" ca="1" si="150"/>
        <v>5.640625</v>
      </c>
      <c r="AF953" t="str">
        <f t="shared" si="151"/>
        <v>Jacksonville St</v>
      </c>
      <c r="AG953" t="str">
        <f t="shared" ca="1" si="152"/>
        <v>Jacksonville St</v>
      </c>
    </row>
    <row r="954" spans="15:33" x14ac:dyDescent="0.25">
      <c r="O954" t="s">
        <v>3709</v>
      </c>
      <c r="P954" s="6">
        <v>41971</v>
      </c>
      <c r="Q954" t="s">
        <v>3074</v>
      </c>
      <c r="R954" t="s">
        <v>3251</v>
      </c>
      <c r="S954" t="s">
        <v>3721</v>
      </c>
      <c r="T954">
        <v>82</v>
      </c>
      <c r="U954">
        <v>67</v>
      </c>
      <c r="W954" t="s">
        <v>53</v>
      </c>
      <c r="X954">
        <v>1</v>
      </c>
      <c r="Y954">
        <f t="shared" si="146"/>
        <v>15</v>
      </c>
      <c r="Z954">
        <f t="shared" ca="1" si="147"/>
        <v>14.624999499999998</v>
      </c>
      <c r="AA954">
        <f t="shared" ca="1" si="148"/>
        <v>0.37500050000000229</v>
      </c>
      <c r="AB954">
        <f t="shared" ca="1" si="149"/>
        <v>-0.37500050000000229</v>
      </c>
      <c r="AC954" s="2">
        <v>0.375</v>
      </c>
      <c r="AD954" s="7">
        <f>VLOOKUP(P954,Weights!$A:$B,2,0)*AC954</f>
        <v>0.375</v>
      </c>
      <c r="AE954">
        <f t="shared" ca="1" si="150"/>
        <v>0.14062537500025171</v>
      </c>
      <c r="AF954" t="str">
        <f t="shared" si="151"/>
        <v>Kansas</v>
      </c>
      <c r="AG954" t="str">
        <f t="shared" ca="1" si="152"/>
        <v>Kansas</v>
      </c>
    </row>
    <row r="955" spans="15:33" x14ac:dyDescent="0.25">
      <c r="O955" t="s">
        <v>3168</v>
      </c>
      <c r="P955" s="6">
        <v>41971</v>
      </c>
      <c r="Q955" t="s">
        <v>3074</v>
      </c>
      <c r="R955" t="s">
        <v>3710</v>
      </c>
      <c r="S955" t="s">
        <v>3720</v>
      </c>
      <c r="T955">
        <v>64</v>
      </c>
      <c r="U955">
        <v>56</v>
      </c>
      <c r="W955" t="s">
        <v>53</v>
      </c>
      <c r="X955">
        <v>1</v>
      </c>
      <c r="Y955">
        <f t="shared" si="146"/>
        <v>-8</v>
      </c>
      <c r="Z955">
        <f t="shared" ca="1" si="147"/>
        <v>-17.374999499999998</v>
      </c>
      <c r="AA955">
        <f t="shared" ca="1" si="148"/>
        <v>9.3749994999999977</v>
      </c>
      <c r="AB955">
        <f t="shared" ca="1" si="149"/>
        <v>-9.3749994999999977</v>
      </c>
      <c r="AC955" s="2">
        <v>9.375</v>
      </c>
      <c r="AD955" s="7">
        <f>VLOOKUP(P955,Weights!$A:$B,2,0)*AC955</f>
        <v>9.375</v>
      </c>
      <c r="AE955">
        <f t="shared" ca="1" si="150"/>
        <v>87.890615625000208</v>
      </c>
      <c r="AF955" t="str">
        <f t="shared" si="151"/>
        <v>Virginia</v>
      </c>
      <c r="AG955" t="str">
        <f t="shared" ca="1" si="152"/>
        <v>Virginia</v>
      </c>
    </row>
    <row r="956" spans="15:33" x14ac:dyDescent="0.25">
      <c r="O956" t="s">
        <v>3250</v>
      </c>
      <c r="P956" s="6">
        <v>41971</v>
      </c>
      <c r="Q956" t="s">
        <v>3074</v>
      </c>
      <c r="R956" t="s">
        <v>3395</v>
      </c>
      <c r="S956" t="s">
        <v>3720</v>
      </c>
      <c r="T956">
        <v>80</v>
      </c>
      <c r="U956">
        <v>70</v>
      </c>
      <c r="W956" t="s">
        <v>259</v>
      </c>
      <c r="X956">
        <v>1</v>
      </c>
      <c r="Y956">
        <f t="shared" si="146"/>
        <v>-10</v>
      </c>
      <c r="Z956">
        <f t="shared" ca="1" si="147"/>
        <v>-2.125</v>
      </c>
      <c r="AA956">
        <f t="shared" ca="1" si="148"/>
        <v>-7.875</v>
      </c>
      <c r="AB956">
        <f t="shared" ca="1" si="149"/>
        <v>7.875</v>
      </c>
      <c r="AC956" s="2">
        <v>7.875</v>
      </c>
      <c r="AD956" s="7">
        <f>VLOOKUP(P956,Weights!$A:$B,2,0)*AC956</f>
        <v>7.875</v>
      </c>
      <c r="AE956">
        <f t="shared" ca="1" si="150"/>
        <v>62.015625</v>
      </c>
      <c r="AF956" t="str">
        <f t="shared" si="151"/>
        <v>Washington</v>
      </c>
      <c r="AG956" t="str">
        <f t="shared" ca="1" si="152"/>
        <v>Washington</v>
      </c>
    </row>
    <row r="957" spans="15:33" x14ac:dyDescent="0.25">
      <c r="O957" t="s">
        <v>3317</v>
      </c>
      <c r="P957" s="6">
        <v>41971</v>
      </c>
      <c r="Q957" t="s">
        <v>3073</v>
      </c>
      <c r="R957" t="s">
        <v>3218</v>
      </c>
      <c r="S957" t="s">
        <v>3721</v>
      </c>
      <c r="T957">
        <v>77</v>
      </c>
      <c r="U957">
        <v>64</v>
      </c>
      <c r="W957" t="s">
        <v>54</v>
      </c>
      <c r="X957">
        <v>1</v>
      </c>
      <c r="Y957">
        <f t="shared" si="146"/>
        <v>13</v>
      </c>
      <c r="Z957">
        <f t="shared" ca="1" si="147"/>
        <v>13</v>
      </c>
      <c r="AA957">
        <f t="shared" ca="1" si="148"/>
        <v>0</v>
      </c>
      <c r="AB957">
        <f t="shared" ca="1" si="149"/>
        <v>0</v>
      </c>
      <c r="AC957" s="2">
        <v>0</v>
      </c>
      <c r="AD957" s="7">
        <f>VLOOKUP(P957,Weights!$A:$B,2,0)*AC957</f>
        <v>0</v>
      </c>
      <c r="AE957">
        <f t="shared" ca="1" si="150"/>
        <v>0</v>
      </c>
      <c r="AF957" t="str">
        <f t="shared" si="151"/>
        <v>Louisiana Tech</v>
      </c>
      <c r="AG957" t="str">
        <f t="shared" ca="1" si="152"/>
        <v>Louisiana Tech</v>
      </c>
    </row>
    <row r="958" spans="15:33" x14ac:dyDescent="0.25">
      <c r="O958" t="s">
        <v>3254</v>
      </c>
      <c r="P958" s="6">
        <v>41971</v>
      </c>
      <c r="Q958" t="s">
        <v>3074</v>
      </c>
      <c r="R958" t="s">
        <v>3323</v>
      </c>
      <c r="S958" t="s">
        <v>3720</v>
      </c>
      <c r="T958">
        <v>79</v>
      </c>
      <c r="U958">
        <v>68</v>
      </c>
      <c r="W958" t="s">
        <v>165</v>
      </c>
      <c r="X958">
        <v>1</v>
      </c>
      <c r="Y958">
        <f t="shared" si="146"/>
        <v>-11</v>
      </c>
      <c r="Z958">
        <f t="shared" ca="1" si="147"/>
        <v>-9.6249994999999977</v>
      </c>
      <c r="AA958">
        <f t="shared" ca="1" si="148"/>
        <v>-1.3750005000000023</v>
      </c>
      <c r="AB958">
        <f t="shared" ca="1" si="149"/>
        <v>1.3750005000000023</v>
      </c>
      <c r="AC958" s="2">
        <v>1.375</v>
      </c>
      <c r="AD958" s="7">
        <f>VLOOKUP(P958,Weights!$A:$B,2,0)*AC958</f>
        <v>1.375</v>
      </c>
      <c r="AE958">
        <f t="shared" ca="1" si="150"/>
        <v>1.8906263750002563</v>
      </c>
      <c r="AF958" t="str">
        <f t="shared" si="151"/>
        <v>Michigan St</v>
      </c>
      <c r="AG958" t="str">
        <f t="shared" ca="1" si="152"/>
        <v>Michigan St</v>
      </c>
    </row>
    <row r="959" spans="15:33" x14ac:dyDescent="0.25">
      <c r="O959" t="s">
        <v>3326</v>
      </c>
      <c r="P959" s="6">
        <v>41971</v>
      </c>
      <c r="Q959" t="s">
        <v>3073</v>
      </c>
      <c r="R959" t="s">
        <v>3373</v>
      </c>
      <c r="S959" t="s">
        <v>3720</v>
      </c>
      <c r="T959">
        <v>68</v>
      </c>
      <c r="U959">
        <v>59</v>
      </c>
      <c r="W959" t="s">
        <v>165</v>
      </c>
      <c r="X959">
        <v>1</v>
      </c>
      <c r="Y959">
        <f t="shared" si="146"/>
        <v>-9</v>
      </c>
      <c r="Z959">
        <f t="shared" ca="1" si="147"/>
        <v>-7.2500000000000009</v>
      </c>
      <c r="AA959">
        <f t="shared" ca="1" si="148"/>
        <v>-1.7499999999999991</v>
      </c>
      <c r="AB959">
        <f t="shared" ca="1" si="149"/>
        <v>1.7499999999999991</v>
      </c>
      <c r="AC959" s="2">
        <v>1.75</v>
      </c>
      <c r="AD959" s="7">
        <f>VLOOKUP(P959,Weights!$A:$B,2,0)*AC959</f>
        <v>1.75</v>
      </c>
      <c r="AE959">
        <f t="shared" ca="1" si="150"/>
        <v>3.0624999999999969</v>
      </c>
      <c r="AF959" t="str">
        <f t="shared" si="151"/>
        <v>Cleveland St</v>
      </c>
      <c r="AG959" t="str">
        <f t="shared" ca="1" si="152"/>
        <v>Cleveland St</v>
      </c>
    </row>
    <row r="960" spans="15:33" x14ac:dyDescent="0.25">
      <c r="O960" t="s">
        <v>3177</v>
      </c>
      <c r="P960" s="6">
        <v>41971</v>
      </c>
      <c r="Q960" t="s">
        <v>3073</v>
      </c>
      <c r="R960" t="s">
        <v>3327</v>
      </c>
      <c r="S960" t="s">
        <v>3721</v>
      </c>
      <c r="T960">
        <v>61</v>
      </c>
      <c r="U960">
        <v>56</v>
      </c>
      <c r="W960" t="s">
        <v>565</v>
      </c>
      <c r="X960">
        <v>1</v>
      </c>
      <c r="Y960">
        <f t="shared" si="146"/>
        <v>5</v>
      </c>
      <c r="Z960">
        <f t="shared" ca="1" si="147"/>
        <v>17.624999499999998</v>
      </c>
      <c r="AA960">
        <f t="shared" ca="1" si="148"/>
        <v>-12.624999499999998</v>
      </c>
      <c r="AB960">
        <f t="shared" ca="1" si="149"/>
        <v>12.624999499999998</v>
      </c>
      <c r="AC960" s="2">
        <v>12.625</v>
      </c>
      <c r="AD960" s="7">
        <f>VLOOKUP(P960,Weights!$A:$B,2,0)*AC960</f>
        <v>12.625</v>
      </c>
      <c r="AE960">
        <f t="shared" ca="1" si="150"/>
        <v>159.39061237500019</v>
      </c>
      <c r="AF960" t="str">
        <f t="shared" si="151"/>
        <v>Maryland</v>
      </c>
      <c r="AG960" t="str">
        <f t="shared" ca="1" si="152"/>
        <v>Maryland</v>
      </c>
    </row>
    <row r="961" spans="15:33" x14ac:dyDescent="0.25">
      <c r="O961" t="s">
        <v>3137</v>
      </c>
      <c r="P961" s="6">
        <v>41971</v>
      </c>
      <c r="Q961" t="s">
        <v>3074</v>
      </c>
      <c r="R961" t="s">
        <v>3190</v>
      </c>
      <c r="S961" t="s">
        <v>3721</v>
      </c>
      <c r="T961">
        <v>72</v>
      </c>
      <c r="U961">
        <v>62</v>
      </c>
      <c r="W961" t="s">
        <v>9</v>
      </c>
      <c r="X961">
        <v>1</v>
      </c>
      <c r="Y961">
        <f t="shared" si="146"/>
        <v>10</v>
      </c>
      <c r="Z961">
        <f t="shared" ca="1" si="147"/>
        <v>7.0000000199999999</v>
      </c>
      <c r="AA961">
        <f t="shared" ca="1" si="148"/>
        <v>2.9999999800000001</v>
      </c>
      <c r="AB961">
        <f t="shared" ca="1" si="149"/>
        <v>-2.9999999800000001</v>
      </c>
      <c r="AC961" s="2">
        <v>3</v>
      </c>
      <c r="AD961" s="7">
        <f>VLOOKUP(P961,Weights!$A:$B,2,0)*AC961</f>
        <v>3</v>
      </c>
      <c r="AE961">
        <f t="shared" ca="1" si="150"/>
        <v>8.9999998800000007</v>
      </c>
      <c r="AF961" t="str">
        <f t="shared" si="151"/>
        <v>Memphis</v>
      </c>
      <c r="AG961" t="str">
        <f t="shared" ca="1" si="152"/>
        <v>Memphis</v>
      </c>
    </row>
    <row r="962" spans="15:33" x14ac:dyDescent="0.25">
      <c r="O962" t="s">
        <v>3194</v>
      </c>
      <c r="P962" s="6">
        <v>41971</v>
      </c>
      <c r="Q962" t="s">
        <v>3073</v>
      </c>
      <c r="R962" t="s">
        <v>3360</v>
      </c>
      <c r="S962" t="s">
        <v>3721</v>
      </c>
      <c r="T962">
        <v>87</v>
      </c>
      <c r="U962">
        <v>75</v>
      </c>
      <c r="W962" t="s">
        <v>566</v>
      </c>
      <c r="X962">
        <v>1</v>
      </c>
      <c r="Y962">
        <f t="shared" ref="Y962:Y1025" si="153">X962*IF(S962="W",(T962-U962),U962-T962)</f>
        <v>12</v>
      </c>
      <c r="Z962">
        <f t="shared" ref="Z962:Z1025" ca="1" si="154">X962*(IF(Q962="A",-HomeEdge,IF(Q962="H",HomeEdge,0))+VLOOKUP(O962,TmList,2,0)-VLOOKUP(R962,TmList,2,0))</f>
        <v>24.374999499999998</v>
      </c>
      <c r="AA962">
        <f t="shared" ref="AA962:AA1025" ca="1" si="155">Y962-Z962</f>
        <v>-12.374999499999998</v>
      </c>
      <c r="AB962">
        <f t="shared" ref="AB962:AB1025" ca="1" si="156">-AA962</f>
        <v>12.374999499999998</v>
      </c>
      <c r="AC962" s="2">
        <v>12.375</v>
      </c>
      <c r="AD962" s="7">
        <f>VLOOKUP(P962,Weights!$A:$B,2,0)*AC962</f>
        <v>12.375</v>
      </c>
      <c r="AE962">
        <f t="shared" ref="AE962:AE1025" ca="1" si="157">AA962^2</f>
        <v>153.14061262500019</v>
      </c>
      <c r="AF962" t="str">
        <f t="shared" si="151"/>
        <v>Miami (FL)</v>
      </c>
      <c r="AG962" t="str">
        <f t="shared" ca="1" si="152"/>
        <v>Miami (FL)</v>
      </c>
    </row>
    <row r="963" spans="15:33" x14ac:dyDescent="0.25">
      <c r="O963" t="s">
        <v>3124</v>
      </c>
      <c r="P963" s="6">
        <v>41971</v>
      </c>
      <c r="Q963" t="s">
        <v>3074</v>
      </c>
      <c r="R963" t="s">
        <v>3111</v>
      </c>
      <c r="S963" t="s">
        <v>3721</v>
      </c>
      <c r="T963">
        <v>66</v>
      </c>
      <c r="U963">
        <v>62</v>
      </c>
      <c r="W963" t="s">
        <v>92</v>
      </c>
      <c r="X963">
        <v>1</v>
      </c>
      <c r="Y963">
        <f t="shared" si="153"/>
        <v>4</v>
      </c>
      <c r="Z963">
        <f t="shared" ca="1" si="154"/>
        <v>1.25</v>
      </c>
      <c r="AA963">
        <f t="shared" ca="1" si="155"/>
        <v>2.75</v>
      </c>
      <c r="AB963">
        <f t="shared" ca="1" si="156"/>
        <v>-2.75</v>
      </c>
      <c r="AC963" s="2">
        <v>2.75</v>
      </c>
      <c r="AD963" s="7">
        <f>VLOOKUP(P963,Weights!$A:$B,2,0)*AC963</f>
        <v>2.75</v>
      </c>
      <c r="AE963">
        <f t="shared" ca="1" si="157"/>
        <v>7.5625</v>
      </c>
      <c r="AF963" t="str">
        <f t="shared" ref="AF963:AF1026" si="158">IF(Y963&gt;0,O963,R963)</f>
        <v>Minnesota</v>
      </c>
      <c r="AG963" t="str">
        <f t="shared" ref="AG963:AG1026" ca="1" si="159">IF(Z963&gt;0,O963,R963)</f>
        <v>Minnesota</v>
      </c>
    </row>
    <row r="964" spans="15:33" x14ac:dyDescent="0.25">
      <c r="O964" t="s">
        <v>3388</v>
      </c>
      <c r="P964" s="6">
        <v>41971</v>
      </c>
      <c r="Q964" t="s">
        <v>3072</v>
      </c>
      <c r="R964" t="s">
        <v>3718</v>
      </c>
      <c r="S964" t="s">
        <v>3721</v>
      </c>
      <c r="T964">
        <v>55</v>
      </c>
      <c r="U964">
        <v>51</v>
      </c>
      <c r="W964" t="s">
        <v>91</v>
      </c>
      <c r="X964">
        <v>1</v>
      </c>
      <c r="Y964">
        <f t="shared" si="153"/>
        <v>4</v>
      </c>
      <c r="Z964">
        <f t="shared" ca="1" si="154"/>
        <v>21.625000500000002</v>
      </c>
      <c r="AA964">
        <f t="shared" ca="1" si="155"/>
        <v>-17.625000500000002</v>
      </c>
      <c r="AB964">
        <f t="shared" ca="1" si="156"/>
        <v>17.625000500000002</v>
      </c>
      <c r="AC964" s="2">
        <v>17.625</v>
      </c>
      <c r="AD964" s="7">
        <f>VLOOKUP(P964,Weights!$A:$B,2,0)*AC964</f>
        <v>17.625</v>
      </c>
      <c r="AE964">
        <f t="shared" ca="1" si="157"/>
        <v>310.64064262500034</v>
      </c>
      <c r="AF964" t="str">
        <f t="shared" si="158"/>
        <v>Missouri St</v>
      </c>
      <c r="AG964" t="str">
        <f t="shared" ca="1" si="159"/>
        <v>Missouri St</v>
      </c>
    </row>
    <row r="965" spans="15:33" x14ac:dyDescent="0.25">
      <c r="O965" t="s">
        <v>3266</v>
      </c>
      <c r="P965" s="6">
        <v>41971</v>
      </c>
      <c r="Q965" t="s">
        <v>3073</v>
      </c>
      <c r="R965" t="s">
        <v>3299</v>
      </c>
      <c r="S965" t="s">
        <v>3721</v>
      </c>
      <c r="T965">
        <v>104</v>
      </c>
      <c r="U965">
        <v>81</v>
      </c>
      <c r="W965" t="s">
        <v>32</v>
      </c>
      <c r="X965">
        <v>1</v>
      </c>
      <c r="Y965">
        <f t="shared" si="153"/>
        <v>23</v>
      </c>
      <c r="Z965">
        <f t="shared" ca="1" si="154"/>
        <v>-8.2500004799999989</v>
      </c>
      <c r="AA965">
        <f t="shared" ca="1" si="155"/>
        <v>31.250000479999997</v>
      </c>
      <c r="AB965">
        <f t="shared" ca="1" si="156"/>
        <v>-31.250000479999997</v>
      </c>
      <c r="AC965" s="2">
        <v>31.25</v>
      </c>
      <c r="AD965" s="7">
        <f>VLOOKUP(P965,Weights!$A:$B,2,0)*AC965</f>
        <v>31.25</v>
      </c>
      <c r="AE965">
        <f t="shared" ca="1" si="157"/>
        <v>976.56253000000004</v>
      </c>
      <c r="AF965" t="str">
        <f t="shared" si="158"/>
        <v>Montana St</v>
      </c>
      <c r="AG965" t="str">
        <f t="shared" ca="1" si="159"/>
        <v>UT-Arlington</v>
      </c>
    </row>
    <row r="966" spans="15:33" x14ac:dyDescent="0.25">
      <c r="O966" t="s">
        <v>3150</v>
      </c>
      <c r="P966" s="6">
        <v>41971</v>
      </c>
      <c r="Q966" t="s">
        <v>3074</v>
      </c>
      <c r="R966" t="s">
        <v>3286</v>
      </c>
      <c r="S966" t="s">
        <v>3720</v>
      </c>
      <c r="T966">
        <v>64</v>
      </c>
      <c r="U966">
        <v>61</v>
      </c>
      <c r="W966" t="s">
        <v>10</v>
      </c>
      <c r="X966">
        <v>1</v>
      </c>
      <c r="Y966">
        <f t="shared" si="153"/>
        <v>-3</v>
      </c>
      <c r="Z966">
        <f t="shared" ca="1" si="154"/>
        <v>0.375</v>
      </c>
      <c r="AA966">
        <f t="shared" ca="1" si="155"/>
        <v>-3.375</v>
      </c>
      <c r="AB966">
        <f t="shared" ca="1" si="156"/>
        <v>3.375</v>
      </c>
      <c r="AC966" s="2">
        <v>3.375</v>
      </c>
      <c r="AD966" s="7">
        <f>VLOOKUP(P966,Weights!$A:$B,2,0)*AC966</f>
        <v>3.375</v>
      </c>
      <c r="AE966">
        <f t="shared" ca="1" si="157"/>
        <v>11.390625</v>
      </c>
      <c r="AF966" t="str">
        <f t="shared" si="158"/>
        <v>Portland</v>
      </c>
      <c r="AG966" t="str">
        <f t="shared" ca="1" si="159"/>
        <v>Murray St</v>
      </c>
    </row>
    <row r="967" spans="15:33" x14ac:dyDescent="0.25">
      <c r="O967" t="s">
        <v>3135</v>
      </c>
      <c r="P967" s="6">
        <v>41971</v>
      </c>
      <c r="Q967" t="s">
        <v>3073</v>
      </c>
      <c r="R967" t="s">
        <v>3280</v>
      </c>
      <c r="S967" t="s">
        <v>3721</v>
      </c>
      <c r="T967">
        <v>60</v>
      </c>
      <c r="U967">
        <v>54</v>
      </c>
      <c r="W967" t="s">
        <v>565</v>
      </c>
      <c r="X967">
        <v>1</v>
      </c>
      <c r="Y967">
        <f t="shared" si="153"/>
        <v>6</v>
      </c>
      <c r="Z967">
        <f t="shared" ca="1" si="154"/>
        <v>7.4999994999999995</v>
      </c>
      <c r="AA967">
        <f t="shared" ca="1" si="155"/>
        <v>-1.4999994999999995</v>
      </c>
      <c r="AB967">
        <f t="shared" ca="1" si="156"/>
        <v>1.4999994999999995</v>
      </c>
      <c r="AC967" s="2">
        <v>1.5</v>
      </c>
      <c r="AD967" s="7">
        <f>VLOOKUP(P967,Weights!$A:$B,2,0)*AC967</f>
        <v>1.5</v>
      </c>
      <c r="AE967">
        <f t="shared" ca="1" si="157"/>
        <v>2.2499985000002485</v>
      </c>
      <c r="AF967" t="str">
        <f t="shared" si="158"/>
        <v>NC State</v>
      </c>
      <c r="AG967" t="str">
        <f t="shared" ca="1" si="159"/>
        <v>NC State</v>
      </c>
    </row>
    <row r="968" spans="15:33" x14ac:dyDescent="0.25">
      <c r="O968" t="s">
        <v>3134</v>
      </c>
      <c r="P968" s="6">
        <v>41971</v>
      </c>
      <c r="Q968" t="s">
        <v>3073</v>
      </c>
      <c r="R968" t="s">
        <v>3318</v>
      </c>
      <c r="S968" t="s">
        <v>3721</v>
      </c>
      <c r="T968">
        <v>75</v>
      </c>
      <c r="U968">
        <v>64</v>
      </c>
      <c r="W968" t="s">
        <v>53</v>
      </c>
      <c r="X968">
        <v>1</v>
      </c>
      <c r="Y968">
        <f t="shared" si="153"/>
        <v>11</v>
      </c>
      <c r="Z968">
        <f t="shared" ca="1" si="154"/>
        <v>11</v>
      </c>
      <c r="AA968">
        <f t="shared" ca="1" si="155"/>
        <v>0</v>
      </c>
      <c r="AB968">
        <f t="shared" ca="1" si="156"/>
        <v>0</v>
      </c>
      <c r="AC968" s="2">
        <v>0</v>
      </c>
      <c r="AD968" s="7">
        <f>VLOOKUP(P968,Weights!$A:$B,2,0)*AC968</f>
        <v>0</v>
      </c>
      <c r="AE968">
        <f t="shared" ca="1" si="157"/>
        <v>0</v>
      </c>
      <c r="AF968" t="str">
        <f t="shared" si="158"/>
        <v>Nebraska</v>
      </c>
      <c r="AG968" t="str">
        <f t="shared" ca="1" si="159"/>
        <v>Nebraska</v>
      </c>
    </row>
    <row r="969" spans="15:33" x14ac:dyDescent="0.25">
      <c r="O969" t="s">
        <v>3292</v>
      </c>
      <c r="P969" s="6">
        <v>41971</v>
      </c>
      <c r="Q969" t="s">
        <v>3074</v>
      </c>
      <c r="R969" t="s">
        <v>3354</v>
      </c>
      <c r="S969" t="s">
        <v>3721</v>
      </c>
      <c r="T969">
        <v>72</v>
      </c>
      <c r="U969">
        <v>70</v>
      </c>
      <c r="V969" t="s">
        <v>3722</v>
      </c>
      <c r="W969" t="s">
        <v>165</v>
      </c>
      <c r="X969">
        <v>1</v>
      </c>
      <c r="Y969">
        <f t="shared" si="153"/>
        <v>2</v>
      </c>
      <c r="Z969">
        <f t="shared" ca="1" si="154"/>
        <v>2.0000000199999999</v>
      </c>
      <c r="AA969">
        <f t="shared" ca="1" si="155"/>
        <v>-1.9999999878450581E-8</v>
      </c>
      <c r="AB969">
        <f t="shared" ca="1" si="156"/>
        <v>1.9999999878450581E-8</v>
      </c>
      <c r="AC969" s="2">
        <v>0</v>
      </c>
      <c r="AD969" s="7">
        <f>VLOOKUP(P969,Weights!$A:$B,2,0)*AC969</f>
        <v>0</v>
      </c>
      <c r="AE969">
        <f t="shared" ca="1" si="157"/>
        <v>3.9999999513802324E-16</v>
      </c>
      <c r="AF969" t="str">
        <f t="shared" si="158"/>
        <v>Norfolk St</v>
      </c>
      <c r="AG969" t="str">
        <f t="shared" ca="1" si="159"/>
        <v>Norfolk St</v>
      </c>
    </row>
    <row r="970" spans="15:33" x14ac:dyDescent="0.25">
      <c r="O970" t="s">
        <v>3705</v>
      </c>
      <c r="P970" s="6">
        <v>41971</v>
      </c>
      <c r="Q970" t="s">
        <v>3074</v>
      </c>
      <c r="R970" t="s">
        <v>3144</v>
      </c>
      <c r="S970" t="s">
        <v>3721</v>
      </c>
      <c r="T970">
        <v>75</v>
      </c>
      <c r="U970">
        <v>64</v>
      </c>
      <c r="W970" t="s">
        <v>54</v>
      </c>
      <c r="X970">
        <v>1</v>
      </c>
      <c r="Y970">
        <f t="shared" si="153"/>
        <v>11</v>
      </c>
      <c r="Z970">
        <f t="shared" ca="1" si="154"/>
        <v>8.8749994999999995</v>
      </c>
      <c r="AA970">
        <f t="shared" ca="1" si="155"/>
        <v>2.1250005000000005</v>
      </c>
      <c r="AB970">
        <f t="shared" ca="1" si="156"/>
        <v>-2.1250005000000005</v>
      </c>
      <c r="AC970" s="2">
        <v>2.125</v>
      </c>
      <c r="AD970" s="7">
        <f>VLOOKUP(P970,Weights!$A:$B,2,0)*AC970</f>
        <v>2.125</v>
      </c>
      <c r="AE970">
        <f t="shared" ca="1" si="157"/>
        <v>4.5156271250002522</v>
      </c>
      <c r="AF970" t="str">
        <f t="shared" si="158"/>
        <v>North Carolina</v>
      </c>
      <c r="AG970" t="str">
        <f t="shared" ca="1" si="159"/>
        <v>North Carolina</v>
      </c>
    </row>
    <row r="971" spans="15:33" x14ac:dyDescent="0.25">
      <c r="O971" t="s">
        <v>3392</v>
      </c>
      <c r="P971" s="6">
        <v>41971</v>
      </c>
      <c r="Q971" t="s">
        <v>3074</v>
      </c>
      <c r="R971" t="s">
        <v>3337</v>
      </c>
      <c r="S971" t="s">
        <v>3721</v>
      </c>
      <c r="T971">
        <v>65</v>
      </c>
      <c r="U971">
        <v>40</v>
      </c>
      <c r="W971" t="s">
        <v>10</v>
      </c>
      <c r="X971">
        <v>1</v>
      </c>
      <c r="Y971">
        <f t="shared" si="153"/>
        <v>25</v>
      </c>
      <c r="Z971">
        <f t="shared" ca="1" si="154"/>
        <v>7</v>
      </c>
      <c r="AA971">
        <f t="shared" ca="1" si="155"/>
        <v>18</v>
      </c>
      <c r="AB971">
        <f t="shared" ca="1" si="156"/>
        <v>-18</v>
      </c>
      <c r="AC971" s="2">
        <v>18</v>
      </c>
      <c r="AD971" s="7">
        <f>VLOOKUP(P971,Weights!$A:$B,2,0)*AC971</f>
        <v>18</v>
      </c>
      <c r="AE971">
        <f t="shared" ca="1" si="157"/>
        <v>324</v>
      </c>
      <c r="AF971" t="str">
        <f t="shared" si="158"/>
        <v>North Carolina Central</v>
      </c>
      <c r="AG971" t="str">
        <f t="shared" ca="1" si="159"/>
        <v>North Carolina Central</v>
      </c>
    </row>
    <row r="972" spans="15:33" x14ac:dyDescent="0.25">
      <c r="O972" t="s">
        <v>3268</v>
      </c>
      <c r="P972" s="6">
        <v>41971</v>
      </c>
      <c r="Q972" t="s">
        <v>3074</v>
      </c>
      <c r="R972" t="s">
        <v>3356</v>
      </c>
      <c r="S972" t="s">
        <v>3721</v>
      </c>
      <c r="T972">
        <v>70</v>
      </c>
      <c r="U972">
        <v>63</v>
      </c>
      <c r="V972" t="s">
        <v>3722</v>
      </c>
      <c r="W972" t="s">
        <v>11</v>
      </c>
      <c r="X972">
        <v>1</v>
      </c>
      <c r="Y972">
        <f t="shared" si="153"/>
        <v>7</v>
      </c>
      <c r="Z972">
        <f t="shared" ca="1" si="154"/>
        <v>4.75</v>
      </c>
      <c r="AA972">
        <f t="shared" ca="1" si="155"/>
        <v>2.25</v>
      </c>
      <c r="AB972">
        <f t="shared" ca="1" si="156"/>
        <v>-2.25</v>
      </c>
      <c r="AC972" s="2">
        <v>2.25</v>
      </c>
      <c r="AD972" s="7">
        <f>VLOOKUP(P972,Weights!$A:$B,2,0)*AC972</f>
        <v>2.25</v>
      </c>
      <c r="AE972">
        <f t="shared" ca="1" si="157"/>
        <v>5.0625</v>
      </c>
      <c r="AF972" t="str">
        <f t="shared" si="158"/>
        <v>Northern Arizona</v>
      </c>
      <c r="AG972" t="str">
        <f t="shared" ca="1" si="159"/>
        <v>Northern Arizona</v>
      </c>
    </row>
    <row r="973" spans="15:33" x14ac:dyDescent="0.25">
      <c r="O973" t="s">
        <v>3243</v>
      </c>
      <c r="P973" s="6">
        <v>41971</v>
      </c>
      <c r="Q973" t="s">
        <v>3073</v>
      </c>
      <c r="R973" t="s">
        <v>3213</v>
      </c>
      <c r="S973" t="s">
        <v>3721</v>
      </c>
      <c r="T973">
        <v>82</v>
      </c>
      <c r="U973">
        <v>62</v>
      </c>
      <c r="W973" t="s">
        <v>91</v>
      </c>
      <c r="X973">
        <v>1</v>
      </c>
      <c r="Y973">
        <f t="shared" si="153"/>
        <v>20</v>
      </c>
      <c r="Z973">
        <f t="shared" ca="1" si="154"/>
        <v>14.750000499999999</v>
      </c>
      <c r="AA973">
        <f t="shared" ca="1" si="155"/>
        <v>5.2499995000000013</v>
      </c>
      <c r="AB973">
        <f t="shared" ca="1" si="156"/>
        <v>-5.2499995000000013</v>
      </c>
      <c r="AC973" s="2">
        <v>5.25</v>
      </c>
      <c r="AD973" s="7">
        <f>VLOOKUP(P973,Weights!$A:$B,2,0)*AC973</f>
        <v>5.25</v>
      </c>
      <c r="AE973">
        <f t="shared" ca="1" si="157"/>
        <v>27.562494750000262</v>
      </c>
      <c r="AF973" t="str">
        <f t="shared" si="158"/>
        <v>Northern Colorado</v>
      </c>
      <c r="AG973" t="str">
        <f t="shared" ca="1" si="159"/>
        <v>Northern Colorado</v>
      </c>
    </row>
    <row r="974" spans="15:33" x14ac:dyDescent="0.25">
      <c r="O974" t="s">
        <v>3324</v>
      </c>
      <c r="P974" s="6">
        <v>41971</v>
      </c>
      <c r="Q974" t="s">
        <v>3073</v>
      </c>
      <c r="R974" t="s">
        <v>3187</v>
      </c>
      <c r="S974" t="s">
        <v>3721</v>
      </c>
      <c r="T974">
        <v>73</v>
      </c>
      <c r="U974">
        <v>56</v>
      </c>
      <c r="W974" t="s">
        <v>191</v>
      </c>
      <c r="X974">
        <v>1</v>
      </c>
      <c r="Y974">
        <f t="shared" si="153"/>
        <v>17</v>
      </c>
      <c r="Z974">
        <f t="shared" ca="1" si="154"/>
        <v>21.999999499999998</v>
      </c>
      <c r="AA974">
        <f t="shared" ca="1" si="155"/>
        <v>-4.9999994999999977</v>
      </c>
      <c r="AB974">
        <f t="shared" ca="1" si="156"/>
        <v>4.9999994999999977</v>
      </c>
      <c r="AC974" s="2">
        <v>5</v>
      </c>
      <c r="AD974" s="7">
        <f>VLOOKUP(P974,Weights!$A:$B,2,0)*AC974</f>
        <v>5</v>
      </c>
      <c r="AE974">
        <f t="shared" ca="1" si="157"/>
        <v>24.999995000000226</v>
      </c>
      <c r="AF974" t="str">
        <f t="shared" si="158"/>
        <v>Ohio State</v>
      </c>
      <c r="AG974" t="str">
        <f t="shared" ca="1" si="159"/>
        <v>Ohio State</v>
      </c>
    </row>
    <row r="975" spans="15:33" x14ac:dyDescent="0.25">
      <c r="O975" t="s">
        <v>3702</v>
      </c>
      <c r="P975" s="6">
        <v>41971</v>
      </c>
      <c r="Q975" t="s">
        <v>3074</v>
      </c>
      <c r="R975" t="s">
        <v>3712</v>
      </c>
      <c r="S975" t="s">
        <v>3720</v>
      </c>
      <c r="T975">
        <v>69</v>
      </c>
      <c r="U975">
        <v>56</v>
      </c>
      <c r="W975" t="s">
        <v>92</v>
      </c>
      <c r="X975">
        <v>1</v>
      </c>
      <c r="Y975">
        <f t="shared" si="153"/>
        <v>-13</v>
      </c>
      <c r="Z975">
        <f t="shared" ca="1" si="154"/>
        <v>-4.125</v>
      </c>
      <c r="AA975">
        <f t="shared" ca="1" si="155"/>
        <v>-8.875</v>
      </c>
      <c r="AB975">
        <f t="shared" ca="1" si="156"/>
        <v>8.875</v>
      </c>
      <c r="AC975" s="2">
        <v>8.875</v>
      </c>
      <c r="AD975" s="7">
        <f>VLOOKUP(P975,Weights!$A:$B,2,0)*AC975</f>
        <v>8.875</v>
      </c>
      <c r="AE975">
        <f t="shared" ca="1" si="157"/>
        <v>78.765625</v>
      </c>
      <c r="AF975" t="str">
        <f t="shared" si="158"/>
        <v>Wisconsin</v>
      </c>
      <c r="AG975" t="str">
        <f t="shared" ca="1" si="159"/>
        <v>Wisconsin</v>
      </c>
    </row>
    <row r="976" spans="15:33" x14ac:dyDescent="0.25">
      <c r="O976" t="s">
        <v>3114</v>
      </c>
      <c r="P976" s="6">
        <v>41971</v>
      </c>
      <c r="Q976" t="s">
        <v>3074</v>
      </c>
      <c r="R976" t="s">
        <v>3389</v>
      </c>
      <c r="S976" t="s">
        <v>3720</v>
      </c>
      <c r="T976">
        <v>75</v>
      </c>
      <c r="U976">
        <v>65</v>
      </c>
      <c r="W976" t="s">
        <v>33</v>
      </c>
      <c r="X976">
        <v>1</v>
      </c>
      <c r="Y976">
        <f t="shared" si="153"/>
        <v>-10</v>
      </c>
      <c r="Z976">
        <f t="shared" ca="1" si="154"/>
        <v>-3</v>
      </c>
      <c r="AA976">
        <f t="shared" ca="1" si="155"/>
        <v>-7</v>
      </c>
      <c r="AB976">
        <f t="shared" ca="1" si="156"/>
        <v>7</v>
      </c>
      <c r="AC976" s="2">
        <v>7</v>
      </c>
      <c r="AD976" s="7">
        <f>VLOOKUP(P976,Weights!$A:$B,2,0)*AC976</f>
        <v>7</v>
      </c>
      <c r="AE976">
        <f t="shared" ca="1" si="157"/>
        <v>49</v>
      </c>
      <c r="AF976" t="str">
        <f t="shared" si="158"/>
        <v>San Diego</v>
      </c>
      <c r="AG976" t="str">
        <f t="shared" ca="1" si="159"/>
        <v>San Diego</v>
      </c>
    </row>
    <row r="977" spans="15:33" x14ac:dyDescent="0.25">
      <c r="O977" t="s">
        <v>3075</v>
      </c>
      <c r="P977" s="6">
        <v>41971</v>
      </c>
      <c r="Q977" t="s">
        <v>3073</v>
      </c>
      <c r="R977" t="s">
        <v>3081</v>
      </c>
      <c r="S977" t="s">
        <v>3721</v>
      </c>
      <c r="T977">
        <v>72</v>
      </c>
      <c r="U977">
        <v>66</v>
      </c>
      <c r="W977" t="s">
        <v>565</v>
      </c>
      <c r="X977">
        <v>1</v>
      </c>
      <c r="Y977">
        <f t="shared" si="153"/>
        <v>6</v>
      </c>
      <c r="Z977">
        <f t="shared" ca="1" si="154"/>
        <v>10.374999499999998</v>
      </c>
      <c r="AA977">
        <f t="shared" ca="1" si="155"/>
        <v>-4.3749994999999977</v>
      </c>
      <c r="AB977">
        <f t="shared" ca="1" si="156"/>
        <v>4.3749994999999977</v>
      </c>
      <c r="AC977" s="2">
        <v>4.375</v>
      </c>
      <c r="AD977" s="7">
        <f>VLOOKUP(P977,Weights!$A:$B,2,0)*AC977</f>
        <v>4.375</v>
      </c>
      <c r="AE977">
        <f t="shared" ca="1" si="157"/>
        <v>19.140620625000231</v>
      </c>
      <c r="AF977" t="str">
        <f t="shared" si="158"/>
        <v>Providence</v>
      </c>
      <c r="AG977" t="str">
        <f t="shared" ca="1" si="159"/>
        <v>Providence</v>
      </c>
    </row>
    <row r="978" spans="15:33" x14ac:dyDescent="0.25">
      <c r="O978" t="s">
        <v>3311</v>
      </c>
      <c r="P978" s="6">
        <v>41971</v>
      </c>
      <c r="Q978" t="s">
        <v>3074</v>
      </c>
      <c r="R978" t="s">
        <v>3239</v>
      </c>
      <c r="S978" t="s">
        <v>3721</v>
      </c>
      <c r="T978">
        <v>65</v>
      </c>
      <c r="U978">
        <v>57</v>
      </c>
      <c r="W978" t="s">
        <v>165</v>
      </c>
      <c r="X978">
        <v>1</v>
      </c>
      <c r="Y978">
        <f t="shared" si="153"/>
        <v>8</v>
      </c>
      <c r="Z978">
        <f t="shared" ca="1" si="154"/>
        <v>10.375000499999999</v>
      </c>
      <c r="AA978">
        <f t="shared" ca="1" si="155"/>
        <v>-2.3750004999999987</v>
      </c>
      <c r="AB978">
        <f t="shared" ca="1" si="156"/>
        <v>2.3750004999999987</v>
      </c>
      <c r="AC978" s="2">
        <v>2.375</v>
      </c>
      <c r="AD978" s="7">
        <f>VLOOKUP(P978,Weights!$A:$B,2,0)*AC978</f>
        <v>2.375</v>
      </c>
      <c r="AE978">
        <f t="shared" ca="1" si="157"/>
        <v>5.6406273750002436</v>
      </c>
      <c r="AF978" t="str">
        <f t="shared" si="158"/>
        <v>Radford</v>
      </c>
      <c r="AG978" t="str">
        <f t="shared" ca="1" si="159"/>
        <v>Radford</v>
      </c>
    </row>
    <row r="979" spans="15:33" x14ac:dyDescent="0.25">
      <c r="O979" t="s">
        <v>3117</v>
      </c>
      <c r="P979" s="6">
        <v>41971</v>
      </c>
      <c r="Q979" t="s">
        <v>3074</v>
      </c>
      <c r="R979" t="s">
        <v>3330</v>
      </c>
      <c r="S979" t="s">
        <v>3721</v>
      </c>
      <c r="T979">
        <v>66</v>
      </c>
      <c r="U979">
        <v>44</v>
      </c>
      <c r="W979" t="s">
        <v>53</v>
      </c>
      <c r="X979">
        <v>1</v>
      </c>
      <c r="Y979">
        <f t="shared" si="153"/>
        <v>22</v>
      </c>
      <c r="Z979">
        <f t="shared" ca="1" si="154"/>
        <v>9.375</v>
      </c>
      <c r="AA979">
        <f t="shared" ca="1" si="155"/>
        <v>12.625</v>
      </c>
      <c r="AB979">
        <f t="shared" ca="1" si="156"/>
        <v>-12.625</v>
      </c>
      <c r="AC979" s="2">
        <v>12.625</v>
      </c>
      <c r="AD979" s="7">
        <f>VLOOKUP(P979,Weights!$A:$B,2,0)*AC979</f>
        <v>12.625</v>
      </c>
      <c r="AE979">
        <f t="shared" ca="1" si="157"/>
        <v>159.390625</v>
      </c>
      <c r="AF979" t="str">
        <f t="shared" si="158"/>
        <v>Rhode Island</v>
      </c>
      <c r="AG979" t="str">
        <f t="shared" ca="1" si="159"/>
        <v>Rhode Island</v>
      </c>
    </row>
    <row r="980" spans="15:33" x14ac:dyDescent="0.25">
      <c r="O980" t="s">
        <v>3352</v>
      </c>
      <c r="P980" s="6">
        <v>41971</v>
      </c>
      <c r="Q980" t="s">
        <v>3074</v>
      </c>
      <c r="R980" t="s">
        <v>3271</v>
      </c>
      <c r="S980" t="s">
        <v>3720</v>
      </c>
      <c r="T980">
        <v>76</v>
      </c>
      <c r="U980">
        <v>74</v>
      </c>
      <c r="W980" t="s">
        <v>32</v>
      </c>
      <c r="X980">
        <v>1</v>
      </c>
      <c r="Y980">
        <f t="shared" si="153"/>
        <v>-2</v>
      </c>
      <c r="Z980">
        <f t="shared" ca="1" si="154"/>
        <v>-6.1249999800000001</v>
      </c>
      <c r="AA980">
        <f t="shared" ca="1" si="155"/>
        <v>4.1249999800000001</v>
      </c>
      <c r="AB980">
        <f t="shared" ca="1" si="156"/>
        <v>-4.1249999800000001</v>
      </c>
      <c r="AC980" s="2">
        <v>4.125</v>
      </c>
      <c r="AD980" s="7">
        <f>VLOOKUP(P980,Weights!$A:$B,2,0)*AC980</f>
        <v>4.125</v>
      </c>
      <c r="AE980">
        <f t="shared" ca="1" si="157"/>
        <v>17.015624835000001</v>
      </c>
      <c r="AF980" t="str">
        <f t="shared" si="158"/>
        <v>Washington St</v>
      </c>
      <c r="AG980" t="str">
        <f t="shared" ca="1" si="159"/>
        <v>Washington St</v>
      </c>
    </row>
    <row r="981" spans="15:33" x14ac:dyDescent="0.25">
      <c r="O981" t="s">
        <v>3108</v>
      </c>
      <c r="P981" s="6">
        <v>41971</v>
      </c>
      <c r="Q981" t="s">
        <v>3074</v>
      </c>
      <c r="R981" t="s">
        <v>3229</v>
      </c>
      <c r="S981" t="s">
        <v>3721</v>
      </c>
      <c r="T981">
        <v>68</v>
      </c>
      <c r="U981">
        <v>65</v>
      </c>
      <c r="W981" t="s">
        <v>91</v>
      </c>
      <c r="X981">
        <v>1</v>
      </c>
      <c r="Y981">
        <f t="shared" si="153"/>
        <v>3</v>
      </c>
      <c r="Z981">
        <f t="shared" ca="1" si="154"/>
        <v>-9.6249995200000011</v>
      </c>
      <c r="AA981">
        <f t="shared" ca="1" si="155"/>
        <v>12.624999520000001</v>
      </c>
      <c r="AB981">
        <f t="shared" ca="1" si="156"/>
        <v>-12.624999520000001</v>
      </c>
      <c r="AC981" s="2">
        <v>12.625</v>
      </c>
      <c r="AD981" s="7">
        <f>VLOOKUP(P981,Weights!$A:$B,2,0)*AC981</f>
        <v>12.625</v>
      </c>
      <c r="AE981">
        <f t="shared" ca="1" si="157"/>
        <v>159.39061288000025</v>
      </c>
      <c r="AF981" t="str">
        <f t="shared" si="158"/>
        <v>Rutgers</v>
      </c>
      <c r="AG981" t="str">
        <f t="shared" ca="1" si="159"/>
        <v>Vanderbilt</v>
      </c>
    </row>
    <row r="982" spans="15:33" x14ac:dyDescent="0.25">
      <c r="O982" t="s">
        <v>3131</v>
      </c>
      <c r="P982" s="6">
        <v>41971</v>
      </c>
      <c r="Q982" t="s">
        <v>3074</v>
      </c>
      <c r="R982" t="s">
        <v>3202</v>
      </c>
      <c r="S982" t="s">
        <v>3720</v>
      </c>
      <c r="T982">
        <v>75</v>
      </c>
      <c r="U982">
        <v>50</v>
      </c>
      <c r="W982" t="s">
        <v>91</v>
      </c>
      <c r="X982">
        <v>1</v>
      </c>
      <c r="Y982">
        <f t="shared" si="153"/>
        <v>-25</v>
      </c>
      <c r="Z982">
        <f t="shared" ca="1" si="154"/>
        <v>-7.625</v>
      </c>
      <c r="AA982">
        <f t="shared" ca="1" si="155"/>
        <v>-17.375</v>
      </c>
      <c r="AB982">
        <f t="shared" ca="1" si="156"/>
        <v>17.375</v>
      </c>
      <c r="AC982" s="2">
        <v>17.375</v>
      </c>
      <c r="AD982" s="7">
        <f>VLOOKUP(P982,Weights!$A:$B,2,0)*AC982</f>
        <v>17.375</v>
      </c>
      <c r="AE982">
        <f t="shared" ca="1" si="157"/>
        <v>301.890625</v>
      </c>
      <c r="AF982" t="str">
        <f t="shared" si="158"/>
        <v>Mississippi St</v>
      </c>
      <c r="AG982" t="str">
        <f t="shared" ca="1" si="159"/>
        <v>Mississippi St</v>
      </c>
    </row>
    <row r="983" spans="15:33" x14ac:dyDescent="0.25">
      <c r="O983" t="s">
        <v>3381</v>
      </c>
      <c r="P983" s="6">
        <v>41971</v>
      </c>
      <c r="Q983" t="s">
        <v>3073</v>
      </c>
      <c r="R983" t="s">
        <v>3228</v>
      </c>
      <c r="S983" t="s">
        <v>3721</v>
      </c>
      <c r="T983">
        <v>66</v>
      </c>
      <c r="U983">
        <v>58</v>
      </c>
      <c r="W983" t="s">
        <v>1895</v>
      </c>
      <c r="X983">
        <v>1</v>
      </c>
      <c r="Y983">
        <f t="shared" si="153"/>
        <v>8</v>
      </c>
      <c r="Z983">
        <f t="shared" ca="1" si="154"/>
        <v>13.125000499999999</v>
      </c>
      <c r="AA983">
        <f t="shared" ca="1" si="155"/>
        <v>-5.1250004999999987</v>
      </c>
      <c r="AB983">
        <f t="shared" ca="1" si="156"/>
        <v>5.1250004999999987</v>
      </c>
      <c r="AC983" s="2">
        <v>5.125</v>
      </c>
      <c r="AD983" s="7">
        <f>VLOOKUP(P983,Weights!$A:$B,2,0)*AC983</f>
        <v>5.125</v>
      </c>
      <c r="AE983">
        <f t="shared" ca="1" si="157"/>
        <v>26.265630125000236</v>
      </c>
      <c r="AF983" t="str">
        <f t="shared" si="158"/>
        <v>Saint Peter's</v>
      </c>
      <c r="AG983" t="str">
        <f t="shared" ca="1" si="159"/>
        <v>Saint Peter's</v>
      </c>
    </row>
    <row r="984" spans="15:33" x14ac:dyDescent="0.25">
      <c r="O984" t="s">
        <v>3212</v>
      </c>
      <c r="P984" s="6">
        <v>41971</v>
      </c>
      <c r="Q984" t="s">
        <v>3073</v>
      </c>
      <c r="R984" t="s">
        <v>3332</v>
      </c>
      <c r="S984" t="s">
        <v>3721</v>
      </c>
      <c r="T984">
        <v>79</v>
      </c>
      <c r="U984">
        <v>64</v>
      </c>
      <c r="W984" t="s">
        <v>54</v>
      </c>
      <c r="X984">
        <v>1</v>
      </c>
      <c r="Y984">
        <f t="shared" si="153"/>
        <v>15</v>
      </c>
      <c r="Z984">
        <f t="shared" ca="1" si="154"/>
        <v>15.75</v>
      </c>
      <c r="AA984">
        <f t="shared" ca="1" si="155"/>
        <v>-0.75</v>
      </c>
      <c r="AB984">
        <f t="shared" ca="1" si="156"/>
        <v>0.75</v>
      </c>
      <c r="AC984" s="2">
        <v>0.75</v>
      </c>
      <c r="AD984" s="7">
        <f>VLOOKUP(P984,Weights!$A:$B,2,0)*AC984</f>
        <v>0.75</v>
      </c>
      <c r="AE984">
        <f t="shared" ca="1" si="157"/>
        <v>0.5625</v>
      </c>
      <c r="AF984" t="str">
        <f t="shared" si="158"/>
        <v>South Carolina Upstate</v>
      </c>
      <c r="AG984" t="str">
        <f t="shared" ca="1" si="159"/>
        <v>South Carolina Upstate</v>
      </c>
    </row>
    <row r="985" spans="15:33" x14ac:dyDescent="0.25">
      <c r="O985" t="s">
        <v>3201</v>
      </c>
      <c r="P985" s="6">
        <v>41971</v>
      </c>
      <c r="Q985" t="s">
        <v>3074</v>
      </c>
      <c r="R985" t="s">
        <v>3707</v>
      </c>
      <c r="S985" t="s">
        <v>3720</v>
      </c>
      <c r="T985">
        <v>73</v>
      </c>
      <c r="U985">
        <v>66</v>
      </c>
      <c r="W985" t="s">
        <v>53</v>
      </c>
      <c r="X985">
        <v>1</v>
      </c>
      <c r="Y985">
        <f t="shared" si="153"/>
        <v>-7</v>
      </c>
      <c r="Z985">
        <f t="shared" ca="1" si="154"/>
        <v>-9.2499999999999982</v>
      </c>
      <c r="AA985">
        <f t="shared" ca="1" si="155"/>
        <v>2.2499999999999982</v>
      </c>
      <c r="AB985">
        <f t="shared" ca="1" si="156"/>
        <v>-2.2499999999999982</v>
      </c>
      <c r="AC985" s="2">
        <v>2.25</v>
      </c>
      <c r="AD985" s="7">
        <f>VLOOKUP(P985,Weights!$A:$B,2,0)*AC985</f>
        <v>2.25</v>
      </c>
      <c r="AE985">
        <f t="shared" ca="1" si="157"/>
        <v>5.062499999999992</v>
      </c>
      <c r="AF985" t="str">
        <f t="shared" si="158"/>
        <v>Gonzaga</v>
      </c>
      <c r="AG985" t="str">
        <f t="shared" ca="1" si="159"/>
        <v>Gonzaga</v>
      </c>
    </row>
    <row r="986" spans="15:33" x14ac:dyDescent="0.25">
      <c r="O986" t="s">
        <v>3195</v>
      </c>
      <c r="P986" s="6">
        <v>41971</v>
      </c>
      <c r="Q986" t="s">
        <v>3073</v>
      </c>
      <c r="R986" t="s">
        <v>3099</v>
      </c>
      <c r="S986" t="s">
        <v>3721</v>
      </c>
      <c r="T986">
        <v>72</v>
      </c>
      <c r="U986">
        <v>48</v>
      </c>
      <c r="W986" t="s">
        <v>54</v>
      </c>
      <c r="X986">
        <v>1</v>
      </c>
      <c r="Y986">
        <f t="shared" si="153"/>
        <v>24</v>
      </c>
      <c r="Z986">
        <f t="shared" ca="1" si="154"/>
        <v>18</v>
      </c>
      <c r="AA986">
        <f t="shared" ca="1" si="155"/>
        <v>6</v>
      </c>
      <c r="AB986">
        <f t="shared" ca="1" si="156"/>
        <v>-6</v>
      </c>
      <c r="AC986" s="2">
        <v>6</v>
      </c>
      <c r="AD986" s="7">
        <f>VLOOKUP(P986,Weights!$A:$B,2,0)*AC986</f>
        <v>6</v>
      </c>
      <c r="AE986">
        <f t="shared" ca="1" si="157"/>
        <v>36</v>
      </c>
      <c r="AF986" t="str">
        <f t="shared" si="158"/>
        <v>Syracuse</v>
      </c>
      <c r="AG986" t="str">
        <f t="shared" ca="1" si="159"/>
        <v>Syracuse</v>
      </c>
    </row>
    <row r="987" spans="15:33" x14ac:dyDescent="0.25">
      <c r="O987" t="s">
        <v>3244</v>
      </c>
      <c r="P987" s="6">
        <v>41971</v>
      </c>
      <c r="Q987" t="s">
        <v>3074</v>
      </c>
      <c r="R987" t="s">
        <v>3376</v>
      </c>
      <c r="S987" t="s">
        <v>3721</v>
      </c>
      <c r="T987">
        <v>57</v>
      </c>
      <c r="U987">
        <v>49</v>
      </c>
      <c r="W987" t="s">
        <v>565</v>
      </c>
      <c r="X987">
        <v>1</v>
      </c>
      <c r="Y987">
        <f t="shared" si="153"/>
        <v>8</v>
      </c>
      <c r="Z987">
        <f t="shared" ca="1" si="154"/>
        <v>14.874999500000001</v>
      </c>
      <c r="AA987">
        <f t="shared" ca="1" si="155"/>
        <v>-6.8749995000000013</v>
      </c>
      <c r="AB987">
        <f t="shared" ca="1" si="156"/>
        <v>6.8749995000000013</v>
      </c>
      <c r="AC987" s="2">
        <v>6.875</v>
      </c>
      <c r="AD987" s="7">
        <f>VLOOKUP(P987,Weights!$A:$B,2,0)*AC987</f>
        <v>6.875</v>
      </c>
      <c r="AE987">
        <f t="shared" ca="1" si="157"/>
        <v>47.265618125000266</v>
      </c>
      <c r="AF987" t="str">
        <f t="shared" si="158"/>
        <v>TCU</v>
      </c>
      <c r="AG987" t="str">
        <f t="shared" ca="1" si="159"/>
        <v>TCU</v>
      </c>
    </row>
    <row r="988" spans="15:33" x14ac:dyDescent="0.25">
      <c r="O988" t="s">
        <v>3100</v>
      </c>
      <c r="P988" s="6">
        <v>41971</v>
      </c>
      <c r="Q988" t="s">
        <v>3073</v>
      </c>
      <c r="R988" t="s">
        <v>3405</v>
      </c>
      <c r="S988" t="s">
        <v>3721</v>
      </c>
      <c r="T988">
        <v>87</v>
      </c>
      <c r="U988">
        <v>65</v>
      </c>
      <c r="W988" t="s">
        <v>53</v>
      </c>
      <c r="X988">
        <v>1</v>
      </c>
      <c r="Y988">
        <f t="shared" si="153"/>
        <v>22</v>
      </c>
      <c r="Z988">
        <f t="shared" ca="1" si="154"/>
        <v>18.875</v>
      </c>
      <c r="AA988">
        <f t="shared" ca="1" si="155"/>
        <v>3.125</v>
      </c>
      <c r="AB988">
        <f t="shared" ca="1" si="156"/>
        <v>-3.125</v>
      </c>
      <c r="AC988" s="2">
        <v>3.125</v>
      </c>
      <c r="AD988" s="7">
        <f>VLOOKUP(P988,Weights!$A:$B,2,0)*AC988</f>
        <v>3.125</v>
      </c>
      <c r="AE988">
        <f t="shared" ca="1" si="157"/>
        <v>9.765625</v>
      </c>
      <c r="AF988" t="str">
        <f t="shared" si="158"/>
        <v>Texas A&amp;M</v>
      </c>
      <c r="AG988" t="str">
        <f t="shared" ca="1" si="159"/>
        <v>Texas A&amp;M</v>
      </c>
    </row>
    <row r="989" spans="15:33" x14ac:dyDescent="0.25">
      <c r="O989" t="s">
        <v>3364</v>
      </c>
      <c r="P989" s="6">
        <v>41971</v>
      </c>
      <c r="Q989" t="s">
        <v>3073</v>
      </c>
      <c r="R989" t="s">
        <v>3394</v>
      </c>
      <c r="S989" t="s">
        <v>3721</v>
      </c>
      <c r="T989">
        <v>75</v>
      </c>
      <c r="U989">
        <v>66</v>
      </c>
      <c r="W989" t="s">
        <v>91</v>
      </c>
      <c r="X989">
        <v>1</v>
      </c>
      <c r="Y989">
        <f t="shared" si="153"/>
        <v>9</v>
      </c>
      <c r="Z989">
        <f t="shared" ca="1" si="154"/>
        <v>17.875000500000002</v>
      </c>
      <c r="AA989">
        <f t="shared" ca="1" si="155"/>
        <v>-8.8750005000000023</v>
      </c>
      <c r="AB989">
        <f t="shared" ca="1" si="156"/>
        <v>8.8750005000000023</v>
      </c>
      <c r="AC989" s="2">
        <v>8.875</v>
      </c>
      <c r="AD989" s="7">
        <f>VLOOKUP(P989,Weights!$A:$B,2,0)*AC989</f>
        <v>8.875</v>
      </c>
      <c r="AE989">
        <f t="shared" ca="1" si="157"/>
        <v>78.76563387500029</v>
      </c>
      <c r="AF989" t="str">
        <f t="shared" si="158"/>
        <v>Texas A&amp;M-CC</v>
      </c>
      <c r="AG989" t="str">
        <f t="shared" ca="1" si="159"/>
        <v>Texas A&amp;M-CC</v>
      </c>
    </row>
    <row r="990" spans="15:33" x14ac:dyDescent="0.25">
      <c r="O990" t="s">
        <v>3409</v>
      </c>
      <c r="P990" s="6">
        <v>41971</v>
      </c>
      <c r="Q990" t="s">
        <v>3073</v>
      </c>
      <c r="R990" t="s">
        <v>3362</v>
      </c>
      <c r="S990" t="s">
        <v>3721</v>
      </c>
      <c r="T990">
        <v>71</v>
      </c>
      <c r="U990">
        <v>59</v>
      </c>
      <c r="W990" t="s">
        <v>33</v>
      </c>
      <c r="X990">
        <v>1</v>
      </c>
      <c r="Y990">
        <f t="shared" si="153"/>
        <v>12</v>
      </c>
      <c r="Z990">
        <f t="shared" ca="1" si="154"/>
        <v>7.125</v>
      </c>
      <c r="AA990">
        <f t="shared" ca="1" si="155"/>
        <v>4.875</v>
      </c>
      <c r="AB990">
        <f t="shared" ca="1" si="156"/>
        <v>-4.875</v>
      </c>
      <c r="AC990" s="2">
        <v>4.875</v>
      </c>
      <c r="AD990" s="7">
        <f>VLOOKUP(P990,Weights!$A:$B,2,0)*AC990</f>
        <v>4.875</v>
      </c>
      <c r="AE990">
        <f t="shared" ca="1" si="157"/>
        <v>23.765625</v>
      </c>
      <c r="AF990" t="str">
        <f t="shared" si="158"/>
        <v>Texas Southern</v>
      </c>
      <c r="AG990" t="str">
        <f t="shared" ca="1" si="159"/>
        <v>Texas Southern</v>
      </c>
    </row>
    <row r="991" spans="15:33" x14ac:dyDescent="0.25">
      <c r="O991" t="s">
        <v>3142</v>
      </c>
      <c r="P991" s="6">
        <v>41971</v>
      </c>
      <c r="Q991" t="s">
        <v>3073</v>
      </c>
      <c r="R991" t="s">
        <v>3322</v>
      </c>
      <c r="S991" t="s">
        <v>3721</v>
      </c>
      <c r="T991">
        <v>71</v>
      </c>
      <c r="U991">
        <v>61</v>
      </c>
      <c r="W991" t="s">
        <v>53</v>
      </c>
      <c r="X991">
        <v>1</v>
      </c>
      <c r="Y991">
        <f t="shared" si="153"/>
        <v>10</v>
      </c>
      <c r="Z991">
        <f t="shared" ca="1" si="154"/>
        <v>9.0000004999999987</v>
      </c>
      <c r="AA991">
        <f t="shared" ca="1" si="155"/>
        <v>0.99999950000000126</v>
      </c>
      <c r="AB991">
        <f t="shared" ca="1" si="156"/>
        <v>-0.99999950000000126</v>
      </c>
      <c r="AC991" s="2">
        <v>1</v>
      </c>
      <c r="AD991" s="7">
        <f>VLOOKUP(P991,Weights!$A:$B,2,0)*AC991</f>
        <v>1</v>
      </c>
      <c r="AE991">
        <f t="shared" ca="1" si="157"/>
        <v>0.99999900000025255</v>
      </c>
      <c r="AF991" t="str">
        <f t="shared" si="158"/>
        <v>Tulane</v>
      </c>
      <c r="AG991" t="str">
        <f t="shared" ca="1" si="159"/>
        <v>Tulane</v>
      </c>
    </row>
    <row r="992" spans="15:33" x14ac:dyDescent="0.25">
      <c r="O992" t="s">
        <v>3154</v>
      </c>
      <c r="P992" s="6">
        <v>41971</v>
      </c>
      <c r="Q992" t="s">
        <v>3074</v>
      </c>
      <c r="R992" t="s">
        <v>3282</v>
      </c>
      <c r="S992" t="s">
        <v>3720</v>
      </c>
      <c r="T992">
        <v>88</v>
      </c>
      <c r="U992">
        <v>76</v>
      </c>
      <c r="W992" t="s">
        <v>12</v>
      </c>
      <c r="X992">
        <v>1</v>
      </c>
      <c r="Y992">
        <f t="shared" si="153"/>
        <v>-12</v>
      </c>
      <c r="Z992">
        <f t="shared" ca="1" si="154"/>
        <v>-11.999999520000001</v>
      </c>
      <c r="AA992">
        <f t="shared" ca="1" si="155"/>
        <v>-4.7999999885917077E-7</v>
      </c>
      <c r="AB992">
        <f t="shared" ca="1" si="156"/>
        <v>4.7999999885917077E-7</v>
      </c>
      <c r="AC992" s="2">
        <v>0</v>
      </c>
      <c r="AD992" s="7">
        <f>VLOOKUP(P992,Weights!$A:$B,2,0)*AC992</f>
        <v>0</v>
      </c>
      <c r="AE992">
        <f t="shared" ca="1" si="157"/>
        <v>2.3039999890480394E-13</v>
      </c>
      <c r="AF992" t="str">
        <f t="shared" si="158"/>
        <v>UCLA</v>
      </c>
      <c r="AG992" t="str">
        <f t="shared" ca="1" si="159"/>
        <v>UCLA</v>
      </c>
    </row>
    <row r="993" spans="15:33" x14ac:dyDescent="0.25">
      <c r="O993" t="s">
        <v>3133</v>
      </c>
      <c r="P993" s="6">
        <v>41971</v>
      </c>
      <c r="Q993" t="s">
        <v>3074</v>
      </c>
      <c r="R993" t="s">
        <v>3223</v>
      </c>
      <c r="S993" t="s">
        <v>3721</v>
      </c>
      <c r="T993">
        <v>65</v>
      </c>
      <c r="U993">
        <v>60</v>
      </c>
      <c r="V993" t="s">
        <v>3722</v>
      </c>
      <c r="W993" t="s">
        <v>91</v>
      </c>
      <c r="X993">
        <v>1</v>
      </c>
      <c r="Y993">
        <f t="shared" si="153"/>
        <v>5</v>
      </c>
      <c r="Z993">
        <f t="shared" ca="1" si="154"/>
        <v>6.0000000199999999</v>
      </c>
      <c r="AA993">
        <f t="shared" ca="1" si="155"/>
        <v>-1.0000000199999999</v>
      </c>
      <c r="AB993">
        <f t="shared" ca="1" si="156"/>
        <v>1.0000000199999999</v>
      </c>
      <c r="AC993" s="2">
        <v>1</v>
      </c>
      <c r="AD993" s="7">
        <f>VLOOKUP(P993,Weights!$A:$B,2,0)*AC993</f>
        <v>1</v>
      </c>
      <c r="AE993">
        <f t="shared" ca="1" si="157"/>
        <v>1.0000000400000002</v>
      </c>
      <c r="AF993" t="str">
        <f t="shared" si="158"/>
        <v>UC Santa Barbara</v>
      </c>
      <c r="AG993" t="str">
        <f t="shared" ca="1" si="159"/>
        <v>UC Santa Barbara</v>
      </c>
    </row>
    <row r="994" spans="15:33" x14ac:dyDescent="0.25">
      <c r="O994" t="s">
        <v>3287</v>
      </c>
      <c r="P994" s="6">
        <v>41971</v>
      </c>
      <c r="Q994" t="s">
        <v>3073</v>
      </c>
      <c r="R994" t="s">
        <v>3278</v>
      </c>
      <c r="S994" t="s">
        <v>3721</v>
      </c>
      <c r="T994">
        <v>90</v>
      </c>
      <c r="U994">
        <v>53</v>
      </c>
      <c r="W994" t="s">
        <v>53</v>
      </c>
      <c r="X994">
        <v>1</v>
      </c>
      <c r="Y994">
        <f t="shared" si="153"/>
        <v>37</v>
      </c>
      <c r="Z994">
        <f t="shared" ca="1" si="154"/>
        <v>28.999999499999998</v>
      </c>
      <c r="AA994">
        <f t="shared" ca="1" si="155"/>
        <v>8.0000005000000023</v>
      </c>
      <c r="AB994">
        <f t="shared" ca="1" si="156"/>
        <v>-8.0000005000000023</v>
      </c>
      <c r="AC994" s="2">
        <v>8</v>
      </c>
      <c r="AD994" s="7">
        <f>VLOOKUP(P994,Weights!$A:$B,2,0)*AC994</f>
        <v>8</v>
      </c>
      <c r="AE994">
        <f t="shared" ca="1" si="157"/>
        <v>64.000008000000292</v>
      </c>
      <c r="AF994" t="str">
        <f t="shared" si="158"/>
        <v>Utah</v>
      </c>
      <c r="AG994" t="str">
        <f t="shared" ca="1" si="159"/>
        <v>Utah</v>
      </c>
    </row>
    <row r="995" spans="15:33" x14ac:dyDescent="0.25">
      <c r="O995" t="s">
        <v>3368</v>
      </c>
      <c r="P995" s="6">
        <v>41971</v>
      </c>
      <c r="Q995" t="s">
        <v>3074</v>
      </c>
      <c r="R995" t="s">
        <v>3288</v>
      </c>
      <c r="S995" t="s">
        <v>3721</v>
      </c>
      <c r="T995">
        <v>66</v>
      </c>
      <c r="U995">
        <v>46</v>
      </c>
      <c r="W995" t="s">
        <v>54</v>
      </c>
      <c r="X995">
        <v>1</v>
      </c>
      <c r="Y995">
        <f t="shared" si="153"/>
        <v>20</v>
      </c>
      <c r="Z995">
        <f t="shared" ca="1" si="154"/>
        <v>10.25</v>
      </c>
      <c r="AA995">
        <f t="shared" ca="1" si="155"/>
        <v>9.75</v>
      </c>
      <c r="AB995">
        <f t="shared" ca="1" si="156"/>
        <v>-9.75</v>
      </c>
      <c r="AC995" s="2">
        <v>9.75</v>
      </c>
      <c r="AD995" s="7">
        <f>VLOOKUP(P995,Weights!$A:$B,2,0)*AC995</f>
        <v>9.75</v>
      </c>
      <c r="AE995">
        <f t="shared" ca="1" si="157"/>
        <v>95.0625</v>
      </c>
      <c r="AF995" t="str">
        <f t="shared" si="158"/>
        <v>Valparaiso</v>
      </c>
      <c r="AG995" t="str">
        <f t="shared" ca="1" si="159"/>
        <v>Valparaiso</v>
      </c>
    </row>
    <row r="996" spans="15:33" x14ac:dyDescent="0.25">
      <c r="O996" t="s">
        <v>3200</v>
      </c>
      <c r="P996" s="6">
        <v>41971</v>
      </c>
      <c r="Q996" t="s">
        <v>3073</v>
      </c>
      <c r="R996" t="s">
        <v>3300</v>
      </c>
      <c r="S996" t="s">
        <v>3720</v>
      </c>
      <c r="T996">
        <v>72</v>
      </c>
      <c r="U996">
        <v>65</v>
      </c>
      <c r="W996" t="s">
        <v>214</v>
      </c>
      <c r="X996">
        <v>1</v>
      </c>
      <c r="Y996">
        <f t="shared" si="153"/>
        <v>-7</v>
      </c>
      <c r="Z996">
        <f t="shared" ca="1" si="154"/>
        <v>11.75</v>
      </c>
      <c r="AA996">
        <f t="shared" ca="1" si="155"/>
        <v>-18.75</v>
      </c>
      <c r="AB996">
        <f t="shared" ca="1" si="156"/>
        <v>18.75</v>
      </c>
      <c r="AC996" s="2">
        <v>18.75</v>
      </c>
      <c r="AD996" s="7">
        <f>VLOOKUP(P996,Weights!$A:$B,2,0)*AC996</f>
        <v>18.75</v>
      </c>
      <c r="AE996">
        <f t="shared" ca="1" si="157"/>
        <v>351.5625</v>
      </c>
      <c r="AF996" t="str">
        <f t="shared" si="158"/>
        <v>Delaware St</v>
      </c>
      <c r="AG996" t="str">
        <f t="shared" ca="1" si="159"/>
        <v>Wake Forest</v>
      </c>
    </row>
    <row r="997" spans="15:33" x14ac:dyDescent="0.25">
      <c r="O997" t="s">
        <v>3110</v>
      </c>
      <c r="P997" s="6">
        <v>41971</v>
      </c>
      <c r="Q997" t="s">
        <v>3074</v>
      </c>
      <c r="R997" t="s">
        <v>3717</v>
      </c>
      <c r="S997" t="s">
        <v>3721</v>
      </c>
      <c r="T997">
        <v>79</v>
      </c>
      <c r="U997">
        <v>60</v>
      </c>
      <c r="W997" t="s">
        <v>92</v>
      </c>
      <c r="X997">
        <v>1</v>
      </c>
      <c r="Y997">
        <f t="shared" si="153"/>
        <v>19</v>
      </c>
      <c r="Z997">
        <f t="shared" ca="1" si="154"/>
        <v>17.625000480000001</v>
      </c>
      <c r="AA997">
        <f t="shared" ca="1" si="155"/>
        <v>1.3749995199999994</v>
      </c>
      <c r="AB997">
        <f t="shared" ca="1" si="156"/>
        <v>-1.3749995199999994</v>
      </c>
      <c r="AC997" s="2">
        <v>1.375</v>
      </c>
      <c r="AD997" s="7">
        <f>VLOOKUP(P997,Weights!$A:$B,2,0)*AC997</f>
        <v>1.375</v>
      </c>
      <c r="AE997">
        <f t="shared" ca="1" si="157"/>
        <v>1.8906236800002287</v>
      </c>
      <c r="AF997" t="str">
        <f t="shared" si="158"/>
        <v>Western Michigan</v>
      </c>
      <c r="AG997" t="str">
        <f t="shared" ca="1" si="159"/>
        <v>Western Michigan</v>
      </c>
    </row>
    <row r="998" spans="15:33" x14ac:dyDescent="0.25">
      <c r="O998" t="s">
        <v>3210</v>
      </c>
      <c r="P998" s="6">
        <v>41971</v>
      </c>
      <c r="Q998" t="s">
        <v>3074</v>
      </c>
      <c r="R998" t="s">
        <v>3353</v>
      </c>
      <c r="S998" t="s">
        <v>3720</v>
      </c>
      <c r="T998">
        <v>77</v>
      </c>
      <c r="U998">
        <v>73</v>
      </c>
      <c r="W998" t="s">
        <v>54</v>
      </c>
      <c r="X998">
        <v>1</v>
      </c>
      <c r="Y998">
        <f t="shared" si="153"/>
        <v>-4</v>
      </c>
      <c r="Z998">
        <f t="shared" ca="1" si="154"/>
        <v>10.124999500000001</v>
      </c>
      <c r="AA998">
        <f t="shared" ca="1" si="155"/>
        <v>-14.124999500000001</v>
      </c>
      <c r="AB998">
        <f t="shared" ca="1" si="156"/>
        <v>14.124999500000001</v>
      </c>
      <c r="AC998" s="2">
        <v>14.125</v>
      </c>
      <c r="AD998" s="7">
        <f>VLOOKUP(P998,Weights!$A:$B,2,0)*AC998</f>
        <v>14.125</v>
      </c>
      <c r="AE998">
        <f t="shared" ca="1" si="157"/>
        <v>199.51561087500028</v>
      </c>
      <c r="AF998" t="str">
        <f t="shared" si="158"/>
        <v>UTEP</v>
      </c>
      <c r="AG998" t="str">
        <f t="shared" ca="1" si="159"/>
        <v>Xavier</v>
      </c>
    </row>
    <row r="999" spans="15:33" x14ac:dyDescent="0.25">
      <c r="O999" t="s">
        <v>3372</v>
      </c>
      <c r="P999" s="6">
        <v>41972</v>
      </c>
      <c r="Q999" t="s">
        <v>3073</v>
      </c>
      <c r="R999" t="s">
        <v>3076</v>
      </c>
      <c r="S999" t="s">
        <v>3721</v>
      </c>
      <c r="T999">
        <v>78</v>
      </c>
      <c r="U999">
        <v>71</v>
      </c>
      <c r="W999" t="s">
        <v>92</v>
      </c>
      <c r="X999">
        <v>1</v>
      </c>
      <c r="Y999">
        <f t="shared" si="153"/>
        <v>7</v>
      </c>
      <c r="Z999">
        <f t="shared" ca="1" si="154"/>
        <v>10.875000020000002</v>
      </c>
      <c r="AA999">
        <f t="shared" ca="1" si="155"/>
        <v>-3.8750000200000017</v>
      </c>
      <c r="AB999">
        <f t="shared" ca="1" si="156"/>
        <v>3.8750000200000017</v>
      </c>
      <c r="AC999" s="2">
        <v>3.875</v>
      </c>
      <c r="AD999" s="7">
        <f>VLOOKUP(P999,Weights!$A:$B,2,0)*AC999</f>
        <v>3.875</v>
      </c>
      <c r="AE999">
        <f t="shared" ca="1" si="157"/>
        <v>15.015625155000013</v>
      </c>
      <c r="AF999" t="str">
        <f t="shared" si="158"/>
        <v>Arizona St</v>
      </c>
      <c r="AG999" t="str">
        <f t="shared" ca="1" si="159"/>
        <v>Arizona St</v>
      </c>
    </row>
    <row r="1000" spans="15:33" x14ac:dyDescent="0.25">
      <c r="O1000" t="s">
        <v>3160</v>
      </c>
      <c r="P1000" s="6">
        <v>41972</v>
      </c>
      <c r="Q1000" t="s">
        <v>3073</v>
      </c>
      <c r="R1000" t="s">
        <v>3314</v>
      </c>
      <c r="S1000" t="s">
        <v>3721</v>
      </c>
      <c r="T1000">
        <v>85</v>
      </c>
      <c r="U1000">
        <v>71</v>
      </c>
      <c r="W1000" t="s">
        <v>53</v>
      </c>
      <c r="X1000">
        <v>1</v>
      </c>
      <c r="Y1000">
        <f t="shared" si="153"/>
        <v>14</v>
      </c>
      <c r="Z1000">
        <f t="shared" ca="1" si="154"/>
        <v>16.500000500000002</v>
      </c>
      <c r="AA1000">
        <f t="shared" ca="1" si="155"/>
        <v>-2.5000005000000023</v>
      </c>
      <c r="AB1000">
        <f t="shared" ca="1" si="156"/>
        <v>2.5000005000000023</v>
      </c>
      <c r="AC1000" s="2">
        <v>2.5</v>
      </c>
      <c r="AD1000" s="7">
        <f>VLOOKUP(P1000,Weights!$A:$B,2,0)*AC1000</f>
        <v>2.5</v>
      </c>
      <c r="AE1000">
        <f t="shared" ca="1" si="157"/>
        <v>6.250002500000261</v>
      </c>
      <c r="AF1000" t="str">
        <f t="shared" si="158"/>
        <v>Arkansas-Little Rock</v>
      </c>
      <c r="AG1000" t="str">
        <f t="shared" ca="1" si="159"/>
        <v>Arkansas-Little Rock</v>
      </c>
    </row>
    <row r="1001" spans="15:33" x14ac:dyDescent="0.25">
      <c r="O1001" t="s">
        <v>3089</v>
      </c>
      <c r="P1001" s="6">
        <v>41972</v>
      </c>
      <c r="Q1001" t="s">
        <v>3073</v>
      </c>
      <c r="R1001" t="s">
        <v>3119</v>
      </c>
      <c r="S1001" t="s">
        <v>3720</v>
      </c>
      <c r="T1001">
        <v>68</v>
      </c>
      <c r="U1001">
        <v>54</v>
      </c>
      <c r="W1001" t="s">
        <v>34</v>
      </c>
      <c r="X1001">
        <v>1</v>
      </c>
      <c r="Y1001">
        <f t="shared" si="153"/>
        <v>-14</v>
      </c>
      <c r="Z1001">
        <f t="shared" ca="1" si="154"/>
        <v>-7.7500004999999996</v>
      </c>
      <c r="AA1001">
        <f t="shared" ca="1" si="155"/>
        <v>-6.2499995000000004</v>
      </c>
      <c r="AB1001">
        <f t="shared" ca="1" si="156"/>
        <v>6.2499995000000004</v>
      </c>
      <c r="AC1001" s="2">
        <v>6.25</v>
      </c>
      <c r="AD1001" s="7">
        <f>VLOOKUP(P1001,Weights!$A:$B,2,0)*AC1001</f>
        <v>6.25</v>
      </c>
      <c r="AE1001">
        <f t="shared" ca="1" si="157"/>
        <v>39.062493750000257</v>
      </c>
      <c r="AF1001" t="str">
        <f t="shared" si="158"/>
        <v>Cornell</v>
      </c>
      <c r="AG1001" t="str">
        <f t="shared" ca="1" si="159"/>
        <v>Cornell</v>
      </c>
    </row>
    <row r="1002" spans="15:33" x14ac:dyDescent="0.25">
      <c r="O1002" t="s">
        <v>3184</v>
      </c>
      <c r="P1002" s="6">
        <v>41972</v>
      </c>
      <c r="Q1002" t="s">
        <v>3073</v>
      </c>
      <c r="R1002" t="s">
        <v>3377</v>
      </c>
      <c r="S1002" t="s">
        <v>3721</v>
      </c>
      <c r="T1002">
        <v>90</v>
      </c>
      <c r="U1002">
        <v>76</v>
      </c>
      <c r="W1002" t="s">
        <v>55</v>
      </c>
      <c r="X1002">
        <v>1</v>
      </c>
      <c r="Y1002">
        <f t="shared" si="153"/>
        <v>14</v>
      </c>
      <c r="Z1002">
        <f t="shared" ca="1" si="154"/>
        <v>15.874999520000001</v>
      </c>
      <c r="AA1002">
        <f t="shared" ca="1" si="155"/>
        <v>-1.8749995200000011</v>
      </c>
      <c r="AB1002">
        <f t="shared" ca="1" si="156"/>
        <v>1.8749995200000011</v>
      </c>
      <c r="AC1002" s="2">
        <v>1.875</v>
      </c>
      <c r="AD1002" s="7">
        <f>VLOOKUP(P1002,Weights!$A:$B,2,0)*AC1002</f>
        <v>1.875</v>
      </c>
      <c r="AE1002">
        <f t="shared" ca="1" si="157"/>
        <v>3.5156232000002348</v>
      </c>
      <c r="AF1002" t="str">
        <f t="shared" si="158"/>
        <v>BYU</v>
      </c>
      <c r="AG1002" t="str">
        <f t="shared" ca="1" si="159"/>
        <v>BYU</v>
      </c>
    </row>
    <row r="1003" spans="15:33" x14ac:dyDescent="0.25">
      <c r="O1003" t="s">
        <v>3115</v>
      </c>
      <c r="P1003" s="6">
        <v>41972</v>
      </c>
      <c r="Q1003" t="s">
        <v>3074</v>
      </c>
      <c r="R1003" t="s">
        <v>3284</v>
      </c>
      <c r="S1003" t="s">
        <v>3720</v>
      </c>
      <c r="T1003">
        <v>72</v>
      </c>
      <c r="U1003">
        <v>57</v>
      </c>
      <c r="W1003" t="s">
        <v>10</v>
      </c>
      <c r="X1003">
        <v>1</v>
      </c>
      <c r="Y1003">
        <f t="shared" si="153"/>
        <v>-15</v>
      </c>
      <c r="Z1003">
        <f t="shared" ca="1" si="154"/>
        <v>-7.1249999999999991</v>
      </c>
      <c r="AA1003">
        <f t="shared" ca="1" si="155"/>
        <v>-7.8750000000000009</v>
      </c>
      <c r="AB1003">
        <f t="shared" ca="1" si="156"/>
        <v>7.8750000000000009</v>
      </c>
      <c r="AC1003" s="2">
        <v>7.875</v>
      </c>
      <c r="AD1003" s="7">
        <f>VLOOKUP(P1003,Weights!$A:$B,2,0)*AC1003</f>
        <v>7.875</v>
      </c>
      <c r="AE1003">
        <f t="shared" ca="1" si="157"/>
        <v>62.015625000000014</v>
      </c>
      <c r="AF1003" t="str">
        <f t="shared" si="158"/>
        <v>Buffalo</v>
      </c>
      <c r="AG1003" t="str">
        <f t="shared" ca="1" si="159"/>
        <v>Buffalo</v>
      </c>
    </row>
    <row r="1004" spans="15:33" x14ac:dyDescent="0.25">
      <c r="O1004" t="s">
        <v>3102</v>
      </c>
      <c r="P1004" s="6">
        <v>41972</v>
      </c>
      <c r="Q1004" t="s">
        <v>3073</v>
      </c>
      <c r="R1004" t="s">
        <v>3275</v>
      </c>
      <c r="S1004" t="s">
        <v>3721</v>
      </c>
      <c r="T1004">
        <v>79</v>
      </c>
      <c r="U1004">
        <v>77</v>
      </c>
      <c r="W1004" t="s">
        <v>191</v>
      </c>
      <c r="X1004">
        <v>1</v>
      </c>
      <c r="Y1004">
        <f t="shared" si="153"/>
        <v>2</v>
      </c>
      <c r="Z1004">
        <f t="shared" ca="1" si="154"/>
        <v>21.749999500000001</v>
      </c>
      <c r="AA1004">
        <f t="shared" ca="1" si="155"/>
        <v>-19.749999500000001</v>
      </c>
      <c r="AB1004">
        <f t="shared" ca="1" si="156"/>
        <v>19.749999500000001</v>
      </c>
      <c r="AC1004" s="2">
        <v>19.75</v>
      </c>
      <c r="AD1004" s="7">
        <f>VLOOKUP(P1004,Weights!$A:$B,2,0)*AC1004</f>
        <v>19.75</v>
      </c>
      <c r="AE1004">
        <f t="shared" ca="1" si="157"/>
        <v>390.06248025000031</v>
      </c>
      <c r="AF1004" t="str">
        <f t="shared" si="158"/>
        <v>Central Michigan</v>
      </c>
      <c r="AG1004" t="str">
        <f t="shared" ca="1" si="159"/>
        <v>Central Michigan</v>
      </c>
    </row>
    <row r="1005" spans="15:33" x14ac:dyDescent="0.25">
      <c r="O1005" t="s">
        <v>3113</v>
      </c>
      <c r="P1005" s="6">
        <v>41972</v>
      </c>
      <c r="Q1005" t="s">
        <v>3074</v>
      </c>
      <c r="R1005" t="s">
        <v>3253</v>
      </c>
      <c r="S1005" t="s">
        <v>3720</v>
      </c>
      <c r="T1005">
        <v>66</v>
      </c>
      <c r="U1005">
        <v>54</v>
      </c>
      <c r="W1005" t="s">
        <v>54</v>
      </c>
      <c r="X1005">
        <v>1</v>
      </c>
      <c r="Y1005">
        <f t="shared" si="153"/>
        <v>-12</v>
      </c>
      <c r="Z1005">
        <f t="shared" ca="1" si="154"/>
        <v>-0.375</v>
      </c>
      <c r="AA1005">
        <f t="shared" ca="1" si="155"/>
        <v>-11.625</v>
      </c>
      <c r="AB1005">
        <f t="shared" ca="1" si="156"/>
        <v>11.625</v>
      </c>
      <c r="AC1005" s="2">
        <v>11.625</v>
      </c>
      <c r="AD1005" s="7">
        <f>VLOOKUP(P1005,Weights!$A:$B,2,0)*AC1005</f>
        <v>11.625</v>
      </c>
      <c r="AE1005">
        <f t="shared" ca="1" si="157"/>
        <v>135.140625</v>
      </c>
      <c r="AF1005" t="str">
        <f t="shared" si="158"/>
        <v>Ole Miss</v>
      </c>
      <c r="AG1005" t="str">
        <f t="shared" ca="1" si="159"/>
        <v>Ole Miss</v>
      </c>
    </row>
    <row r="1006" spans="15:33" x14ac:dyDescent="0.25">
      <c r="O1006" t="s">
        <v>3116</v>
      </c>
      <c r="P1006" s="6">
        <v>41972</v>
      </c>
      <c r="Q1006" t="s">
        <v>3073</v>
      </c>
      <c r="R1006" t="s">
        <v>3399</v>
      </c>
      <c r="S1006" t="s">
        <v>3721</v>
      </c>
      <c r="T1006">
        <v>52</v>
      </c>
      <c r="U1006">
        <v>43</v>
      </c>
      <c r="W1006" t="s">
        <v>53</v>
      </c>
      <c r="X1006">
        <v>1</v>
      </c>
      <c r="Y1006">
        <f t="shared" si="153"/>
        <v>9</v>
      </c>
      <c r="Z1006">
        <f t="shared" ca="1" si="154"/>
        <v>8.375</v>
      </c>
      <c r="AA1006">
        <f t="shared" ca="1" si="155"/>
        <v>0.625</v>
      </c>
      <c r="AB1006">
        <f t="shared" ca="1" si="156"/>
        <v>-0.625</v>
      </c>
      <c r="AC1006" s="2">
        <v>0.625</v>
      </c>
      <c r="AD1006" s="7">
        <f>VLOOKUP(P1006,Weights!$A:$B,2,0)*AC1006</f>
        <v>0.625</v>
      </c>
      <c r="AE1006">
        <f t="shared" ca="1" si="157"/>
        <v>0.390625</v>
      </c>
      <c r="AF1006" t="str">
        <f t="shared" si="158"/>
        <v>Columbia</v>
      </c>
      <c r="AG1006" t="str">
        <f t="shared" ca="1" si="159"/>
        <v>Columbia</v>
      </c>
    </row>
    <row r="1007" spans="15:33" x14ac:dyDescent="0.25">
      <c r="O1007" t="s">
        <v>3252</v>
      </c>
      <c r="P1007" s="6">
        <v>41972</v>
      </c>
      <c r="Q1007" t="s">
        <v>3074</v>
      </c>
      <c r="R1007" t="s">
        <v>3290</v>
      </c>
      <c r="S1007" t="s">
        <v>3721</v>
      </c>
      <c r="T1007">
        <v>57</v>
      </c>
      <c r="U1007">
        <v>47</v>
      </c>
      <c r="W1007" t="s">
        <v>192</v>
      </c>
      <c r="X1007">
        <v>1</v>
      </c>
      <c r="Y1007">
        <f t="shared" si="153"/>
        <v>10</v>
      </c>
      <c r="Z1007">
        <f t="shared" ca="1" si="154"/>
        <v>9.5</v>
      </c>
      <c r="AA1007">
        <f t="shared" ca="1" si="155"/>
        <v>0.5</v>
      </c>
      <c r="AB1007">
        <f t="shared" ca="1" si="156"/>
        <v>-0.5</v>
      </c>
      <c r="AC1007" s="2">
        <v>0.5</v>
      </c>
      <c r="AD1007" s="7">
        <f>VLOOKUP(P1007,Weights!$A:$B,2,0)*AC1007</f>
        <v>0.5</v>
      </c>
      <c r="AE1007">
        <f t="shared" ca="1" si="157"/>
        <v>0.25</v>
      </c>
      <c r="AF1007" t="str">
        <f t="shared" si="158"/>
        <v>Creighton</v>
      </c>
      <c r="AG1007" t="str">
        <f t="shared" ca="1" si="159"/>
        <v>Creighton</v>
      </c>
    </row>
    <row r="1008" spans="15:33" x14ac:dyDescent="0.25">
      <c r="O1008" t="s">
        <v>3332</v>
      </c>
      <c r="P1008" s="6">
        <v>41972</v>
      </c>
      <c r="Q1008" t="s">
        <v>3074</v>
      </c>
      <c r="R1008" t="s">
        <v>3225</v>
      </c>
      <c r="S1008" t="s">
        <v>3721</v>
      </c>
      <c r="T1008">
        <v>64</v>
      </c>
      <c r="U1008">
        <v>61</v>
      </c>
      <c r="W1008" t="s">
        <v>259</v>
      </c>
      <c r="X1008">
        <v>1</v>
      </c>
      <c r="Y1008">
        <f t="shared" si="153"/>
        <v>3</v>
      </c>
      <c r="Z1008">
        <f t="shared" ca="1" si="154"/>
        <v>-0.875</v>
      </c>
      <c r="AA1008">
        <f t="shared" ca="1" si="155"/>
        <v>3.875</v>
      </c>
      <c r="AB1008">
        <f t="shared" ca="1" si="156"/>
        <v>-3.875</v>
      </c>
      <c r="AC1008" s="2">
        <v>3.875</v>
      </c>
      <c r="AD1008" s="7">
        <f>VLOOKUP(P1008,Weights!$A:$B,2,0)*AC1008</f>
        <v>3.875</v>
      </c>
      <c r="AE1008">
        <f t="shared" ca="1" si="157"/>
        <v>15.015625</v>
      </c>
      <c r="AF1008" t="str">
        <f t="shared" si="158"/>
        <v>CS Fullerton</v>
      </c>
      <c r="AG1008" t="str">
        <f t="shared" ca="1" si="159"/>
        <v>Florida International</v>
      </c>
    </row>
    <row r="1009" spans="15:33" x14ac:dyDescent="0.25">
      <c r="O1009" t="s">
        <v>3172</v>
      </c>
      <c r="P1009" s="6">
        <v>41972</v>
      </c>
      <c r="Q1009" t="s">
        <v>3073</v>
      </c>
      <c r="R1009" t="s">
        <v>3148</v>
      </c>
      <c r="S1009" t="s">
        <v>3721</v>
      </c>
      <c r="T1009">
        <v>72</v>
      </c>
      <c r="U1009">
        <v>49</v>
      </c>
      <c r="W1009" t="s">
        <v>53</v>
      </c>
      <c r="X1009">
        <v>1</v>
      </c>
      <c r="Y1009">
        <f t="shared" si="153"/>
        <v>23</v>
      </c>
      <c r="Z1009">
        <f t="shared" ca="1" si="154"/>
        <v>16.999999519999999</v>
      </c>
      <c r="AA1009">
        <f t="shared" ca="1" si="155"/>
        <v>6.0000004800000006</v>
      </c>
      <c r="AB1009">
        <f t="shared" ca="1" si="156"/>
        <v>-6.0000004800000006</v>
      </c>
      <c r="AC1009" s="2">
        <v>6</v>
      </c>
      <c r="AD1009" s="7">
        <f>VLOOKUP(P1009,Weights!$A:$B,2,0)*AC1009</f>
        <v>6</v>
      </c>
      <c r="AE1009">
        <f t="shared" ca="1" si="157"/>
        <v>36.000005760000235</v>
      </c>
      <c r="AF1009" t="str">
        <f t="shared" si="158"/>
        <v>Davidson</v>
      </c>
      <c r="AG1009" t="str">
        <f t="shared" ca="1" si="159"/>
        <v>Davidson</v>
      </c>
    </row>
    <row r="1010" spans="15:33" x14ac:dyDescent="0.25">
      <c r="O1010" t="s">
        <v>3176</v>
      </c>
      <c r="P1010" s="6">
        <v>41972</v>
      </c>
      <c r="Q1010" t="s">
        <v>3073</v>
      </c>
      <c r="R1010" t="s">
        <v>3162</v>
      </c>
      <c r="S1010" t="s">
        <v>3721</v>
      </c>
      <c r="T1010">
        <v>75</v>
      </c>
      <c r="U1010">
        <v>41</v>
      </c>
      <c r="W1010" t="s">
        <v>53</v>
      </c>
      <c r="X1010">
        <v>1</v>
      </c>
      <c r="Y1010">
        <f t="shared" si="153"/>
        <v>34</v>
      </c>
      <c r="Z1010">
        <f t="shared" ca="1" si="154"/>
        <v>21.25</v>
      </c>
      <c r="AA1010">
        <f t="shared" ca="1" si="155"/>
        <v>12.75</v>
      </c>
      <c r="AB1010">
        <f t="shared" ca="1" si="156"/>
        <v>-12.75</v>
      </c>
      <c r="AC1010" s="2">
        <v>12.75</v>
      </c>
      <c r="AD1010" s="7">
        <f>VLOOKUP(P1010,Weights!$A:$B,2,0)*AC1010</f>
        <v>12.75</v>
      </c>
      <c r="AE1010">
        <f t="shared" ca="1" si="157"/>
        <v>162.5625</v>
      </c>
      <c r="AF1010" t="str">
        <f t="shared" si="158"/>
        <v>Dayton</v>
      </c>
      <c r="AG1010" t="str">
        <f t="shared" ca="1" si="159"/>
        <v>Dayton</v>
      </c>
    </row>
    <row r="1011" spans="15:33" x14ac:dyDescent="0.25">
      <c r="O1011" t="s">
        <v>3288</v>
      </c>
      <c r="P1011" s="6">
        <v>41972</v>
      </c>
      <c r="Q1011" t="s">
        <v>3074</v>
      </c>
      <c r="R1011" t="s">
        <v>3286</v>
      </c>
      <c r="S1011" t="s">
        <v>3720</v>
      </c>
      <c r="T1011">
        <v>71</v>
      </c>
      <c r="U1011">
        <v>59</v>
      </c>
      <c r="W1011" t="s">
        <v>33</v>
      </c>
      <c r="X1011">
        <v>1</v>
      </c>
      <c r="Y1011">
        <f t="shared" si="153"/>
        <v>-12</v>
      </c>
      <c r="Z1011">
        <f t="shared" ca="1" si="154"/>
        <v>-9.75</v>
      </c>
      <c r="AA1011">
        <f t="shared" ca="1" si="155"/>
        <v>-2.25</v>
      </c>
      <c r="AB1011">
        <f t="shared" ca="1" si="156"/>
        <v>2.25</v>
      </c>
      <c r="AC1011" s="2">
        <v>2.25</v>
      </c>
      <c r="AD1011" s="7">
        <f>VLOOKUP(P1011,Weights!$A:$B,2,0)*AC1011</f>
        <v>2.25</v>
      </c>
      <c r="AE1011">
        <f t="shared" ca="1" si="157"/>
        <v>5.0625</v>
      </c>
      <c r="AF1011" t="str">
        <f t="shared" si="158"/>
        <v>Portland</v>
      </c>
      <c r="AG1011" t="str">
        <f t="shared" ca="1" si="159"/>
        <v>Portland</v>
      </c>
    </row>
    <row r="1012" spans="15:33" x14ac:dyDescent="0.25">
      <c r="O1012" t="s">
        <v>3120</v>
      </c>
      <c r="P1012" s="6">
        <v>41972</v>
      </c>
      <c r="Q1012" t="s">
        <v>3073</v>
      </c>
      <c r="R1012" t="s">
        <v>3090</v>
      </c>
      <c r="S1012" t="s">
        <v>3720</v>
      </c>
      <c r="T1012">
        <v>84</v>
      </c>
      <c r="U1012">
        <v>81</v>
      </c>
      <c r="W1012" t="s">
        <v>51</v>
      </c>
      <c r="X1012">
        <v>1</v>
      </c>
      <c r="Y1012">
        <f t="shared" si="153"/>
        <v>-3</v>
      </c>
      <c r="Z1012">
        <f t="shared" ca="1" si="154"/>
        <v>3.375</v>
      </c>
      <c r="AA1012">
        <f t="shared" ca="1" si="155"/>
        <v>-6.375</v>
      </c>
      <c r="AB1012">
        <f t="shared" ca="1" si="156"/>
        <v>6.375</v>
      </c>
      <c r="AC1012" s="2">
        <v>6.375</v>
      </c>
      <c r="AD1012" s="7">
        <f>VLOOKUP(P1012,Weights!$A:$B,2,0)*AC1012</f>
        <v>6.375</v>
      </c>
      <c r="AE1012">
        <f t="shared" ca="1" si="157"/>
        <v>40.640625</v>
      </c>
      <c r="AF1012" t="str">
        <f t="shared" si="158"/>
        <v>N.J.I.T.</v>
      </c>
      <c r="AG1012" t="str">
        <f t="shared" ca="1" si="159"/>
        <v>Duquesne</v>
      </c>
    </row>
    <row r="1013" spans="15:33" x14ac:dyDescent="0.25">
      <c r="O1013" t="s">
        <v>3337</v>
      </c>
      <c r="P1013" s="6">
        <v>41972</v>
      </c>
      <c r="Q1013" t="s">
        <v>3074</v>
      </c>
      <c r="R1013" t="s">
        <v>3356</v>
      </c>
      <c r="S1013" t="s">
        <v>3721</v>
      </c>
      <c r="T1013">
        <v>54</v>
      </c>
      <c r="U1013">
        <v>43</v>
      </c>
      <c r="W1013" t="s">
        <v>12</v>
      </c>
      <c r="X1013">
        <v>1</v>
      </c>
      <c r="Y1013">
        <f t="shared" si="153"/>
        <v>11</v>
      </c>
      <c r="Z1013">
        <f t="shared" ca="1" si="154"/>
        <v>5.25</v>
      </c>
      <c r="AA1013">
        <f t="shared" ca="1" si="155"/>
        <v>5.75</v>
      </c>
      <c r="AB1013">
        <f t="shared" ca="1" si="156"/>
        <v>-5.75</v>
      </c>
      <c r="AC1013" s="2">
        <v>5.75</v>
      </c>
      <c r="AD1013" s="7">
        <f>VLOOKUP(P1013,Weights!$A:$B,2,0)*AC1013</f>
        <v>5.75</v>
      </c>
      <c r="AE1013">
        <f t="shared" ca="1" si="157"/>
        <v>33.0625</v>
      </c>
      <c r="AF1013" t="str">
        <f t="shared" si="158"/>
        <v>Eastern Illinois</v>
      </c>
      <c r="AG1013" t="str">
        <f t="shared" ca="1" si="159"/>
        <v>Eastern Illinois</v>
      </c>
    </row>
    <row r="1014" spans="15:33" x14ac:dyDescent="0.25">
      <c r="O1014" t="s">
        <v>3118</v>
      </c>
      <c r="P1014" s="6">
        <v>41972</v>
      </c>
      <c r="Q1014" t="s">
        <v>3073</v>
      </c>
      <c r="R1014" t="s">
        <v>3125</v>
      </c>
      <c r="S1014" t="s">
        <v>3720</v>
      </c>
      <c r="T1014">
        <v>72</v>
      </c>
      <c r="U1014">
        <v>66</v>
      </c>
      <c r="W1014" t="s">
        <v>32</v>
      </c>
      <c r="X1014">
        <v>1</v>
      </c>
      <c r="Y1014">
        <f t="shared" si="153"/>
        <v>-6</v>
      </c>
      <c r="Z1014">
        <f t="shared" ca="1" si="154"/>
        <v>3.625</v>
      </c>
      <c r="AA1014">
        <f t="shared" ca="1" si="155"/>
        <v>-9.625</v>
      </c>
      <c r="AB1014">
        <f t="shared" ca="1" si="156"/>
        <v>9.625</v>
      </c>
      <c r="AC1014" s="2">
        <v>9.625</v>
      </c>
      <c r="AD1014" s="7">
        <f>VLOOKUP(P1014,Weights!$A:$B,2,0)*AC1014</f>
        <v>9.625</v>
      </c>
      <c r="AE1014">
        <f t="shared" ca="1" si="157"/>
        <v>92.640625</v>
      </c>
      <c r="AF1014" t="str">
        <f t="shared" si="158"/>
        <v>Maryland-Eastern Shore</v>
      </c>
      <c r="AG1014" t="str">
        <f t="shared" ca="1" si="159"/>
        <v>Fordham</v>
      </c>
    </row>
    <row r="1015" spans="15:33" x14ac:dyDescent="0.25">
      <c r="O1015" t="s">
        <v>3306</v>
      </c>
      <c r="P1015" s="6">
        <v>41972</v>
      </c>
      <c r="Q1015" t="s">
        <v>3073</v>
      </c>
      <c r="R1015" t="s">
        <v>3718</v>
      </c>
      <c r="S1015" t="s">
        <v>3721</v>
      </c>
      <c r="T1015">
        <v>78</v>
      </c>
      <c r="U1015">
        <v>63</v>
      </c>
      <c r="W1015" t="s">
        <v>165</v>
      </c>
      <c r="X1015">
        <v>1</v>
      </c>
      <c r="Y1015">
        <f t="shared" si="153"/>
        <v>15</v>
      </c>
      <c r="Z1015">
        <f t="shared" ca="1" si="154"/>
        <v>28.375000500000002</v>
      </c>
      <c r="AA1015">
        <f t="shared" ca="1" si="155"/>
        <v>-13.375000500000002</v>
      </c>
      <c r="AB1015">
        <f t="shared" ca="1" si="156"/>
        <v>13.375000500000002</v>
      </c>
      <c r="AC1015" s="2">
        <v>13.375</v>
      </c>
      <c r="AD1015" s="7">
        <f>VLOOKUP(P1015,Weights!$A:$B,2,0)*AC1015</f>
        <v>13.375</v>
      </c>
      <c r="AE1015">
        <f t="shared" ca="1" si="157"/>
        <v>178.89063837500032</v>
      </c>
      <c r="AF1015" t="str">
        <f t="shared" si="158"/>
        <v>Gardner-Webb</v>
      </c>
      <c r="AG1015" t="str">
        <f t="shared" ca="1" si="159"/>
        <v>Gardner-Webb</v>
      </c>
    </row>
    <row r="1016" spans="15:33" x14ac:dyDescent="0.25">
      <c r="O1016" t="s">
        <v>3167</v>
      </c>
      <c r="P1016" s="6">
        <v>41972</v>
      </c>
      <c r="Q1016" t="s">
        <v>3073</v>
      </c>
      <c r="R1016" t="s">
        <v>3384</v>
      </c>
      <c r="S1016" t="s">
        <v>3721</v>
      </c>
      <c r="T1016">
        <v>64</v>
      </c>
      <c r="U1016">
        <v>63</v>
      </c>
      <c r="W1016" t="s">
        <v>11</v>
      </c>
      <c r="X1016">
        <v>1</v>
      </c>
      <c r="Y1016">
        <f t="shared" si="153"/>
        <v>1</v>
      </c>
      <c r="Z1016">
        <f t="shared" ca="1" si="154"/>
        <v>2.375</v>
      </c>
      <c r="AA1016">
        <f t="shared" ca="1" si="155"/>
        <v>-1.375</v>
      </c>
      <c r="AB1016">
        <f t="shared" ca="1" si="156"/>
        <v>1.375</v>
      </c>
      <c r="AC1016" s="2">
        <v>1.375</v>
      </c>
      <c r="AD1016" s="7">
        <f>VLOOKUP(P1016,Weights!$A:$B,2,0)*AC1016</f>
        <v>1.375</v>
      </c>
      <c r="AE1016">
        <f t="shared" ca="1" si="157"/>
        <v>1.890625</v>
      </c>
      <c r="AF1016" t="str">
        <f t="shared" si="158"/>
        <v>George Mason</v>
      </c>
      <c r="AG1016" t="str">
        <f t="shared" ca="1" si="159"/>
        <v>George Mason</v>
      </c>
    </row>
    <row r="1017" spans="15:33" x14ac:dyDescent="0.25">
      <c r="O1017" t="s">
        <v>3355</v>
      </c>
      <c r="P1017" s="6">
        <v>41972</v>
      </c>
      <c r="Q1017" t="s">
        <v>3073</v>
      </c>
      <c r="R1017" t="s">
        <v>3313</v>
      </c>
      <c r="S1017" t="s">
        <v>3721</v>
      </c>
      <c r="T1017">
        <v>71</v>
      </c>
      <c r="U1017">
        <v>58</v>
      </c>
      <c r="W1017" t="s">
        <v>53</v>
      </c>
      <c r="X1017">
        <v>1</v>
      </c>
      <c r="Y1017">
        <f t="shared" si="153"/>
        <v>13</v>
      </c>
      <c r="Z1017">
        <f t="shared" ca="1" si="154"/>
        <v>15.625000499999999</v>
      </c>
      <c r="AA1017">
        <f t="shared" ca="1" si="155"/>
        <v>-2.6250004999999987</v>
      </c>
      <c r="AB1017">
        <f t="shared" ca="1" si="156"/>
        <v>2.6250004999999987</v>
      </c>
      <c r="AC1017" s="2">
        <v>2.625</v>
      </c>
      <c r="AD1017" s="7">
        <f>VLOOKUP(P1017,Weights!$A:$B,2,0)*AC1017</f>
        <v>2.625</v>
      </c>
      <c r="AE1017">
        <f t="shared" ca="1" si="157"/>
        <v>6.890627625000243</v>
      </c>
      <c r="AF1017" t="str">
        <f t="shared" si="158"/>
        <v>Georgia Southern</v>
      </c>
      <c r="AG1017" t="str">
        <f t="shared" ca="1" si="159"/>
        <v>Georgia Southern</v>
      </c>
    </row>
    <row r="1018" spans="15:33" x14ac:dyDescent="0.25">
      <c r="O1018" t="s">
        <v>3151</v>
      </c>
      <c r="P1018" s="6">
        <v>41972</v>
      </c>
      <c r="Q1018" t="s">
        <v>3073</v>
      </c>
      <c r="R1018" t="s">
        <v>3165</v>
      </c>
      <c r="S1018" t="s">
        <v>3721</v>
      </c>
      <c r="T1018">
        <v>75</v>
      </c>
      <c r="U1018">
        <v>73</v>
      </c>
      <c r="W1018" t="s">
        <v>53</v>
      </c>
      <c r="X1018">
        <v>1</v>
      </c>
      <c r="Y1018">
        <f t="shared" si="153"/>
        <v>2</v>
      </c>
      <c r="Z1018">
        <f t="shared" ca="1" si="154"/>
        <v>5.3750000000000009</v>
      </c>
      <c r="AA1018">
        <f t="shared" ca="1" si="155"/>
        <v>-3.3750000000000009</v>
      </c>
      <c r="AB1018">
        <f t="shared" ca="1" si="156"/>
        <v>3.3750000000000009</v>
      </c>
      <c r="AC1018" s="2">
        <v>3.375</v>
      </c>
      <c r="AD1018" s="7">
        <f>VLOOKUP(P1018,Weights!$A:$B,2,0)*AC1018</f>
        <v>3.375</v>
      </c>
      <c r="AE1018">
        <f t="shared" ca="1" si="157"/>
        <v>11.390625000000005</v>
      </c>
      <c r="AF1018" t="str">
        <f t="shared" si="158"/>
        <v>Harvard</v>
      </c>
      <c r="AG1018" t="str">
        <f t="shared" ca="1" si="159"/>
        <v>Harvard</v>
      </c>
    </row>
    <row r="1019" spans="15:33" x14ac:dyDescent="0.25">
      <c r="O1019" t="s">
        <v>3404</v>
      </c>
      <c r="P1019" s="6">
        <v>41972</v>
      </c>
      <c r="Q1019" t="s">
        <v>3073</v>
      </c>
      <c r="R1019" t="s">
        <v>3718</v>
      </c>
      <c r="S1019" t="s">
        <v>3721</v>
      </c>
      <c r="T1019">
        <v>88</v>
      </c>
      <c r="U1019">
        <v>44</v>
      </c>
      <c r="W1019" t="s">
        <v>9</v>
      </c>
      <c r="X1019">
        <v>1</v>
      </c>
      <c r="Y1019">
        <f t="shared" si="153"/>
        <v>44</v>
      </c>
      <c r="Z1019">
        <f t="shared" ca="1" si="154"/>
        <v>21.75</v>
      </c>
      <c r="AA1019">
        <f t="shared" ca="1" si="155"/>
        <v>22.25</v>
      </c>
      <c r="AB1019">
        <f t="shared" ca="1" si="156"/>
        <v>-22.25</v>
      </c>
      <c r="AC1019" s="2">
        <v>22.25</v>
      </c>
      <c r="AD1019" s="7">
        <f>VLOOKUP(P1019,Weights!$A:$B,2,0)*AC1019</f>
        <v>22.25</v>
      </c>
      <c r="AE1019">
        <f t="shared" ca="1" si="157"/>
        <v>495.0625</v>
      </c>
      <c r="AF1019" t="str">
        <f t="shared" si="158"/>
        <v>Houston Baptist</v>
      </c>
      <c r="AG1019" t="str">
        <f t="shared" ca="1" si="159"/>
        <v>Houston Baptist</v>
      </c>
    </row>
    <row r="1020" spans="15:33" x14ac:dyDescent="0.25">
      <c r="O1020" t="s">
        <v>3393</v>
      </c>
      <c r="P1020" s="6">
        <v>41972</v>
      </c>
      <c r="Q1020" t="s">
        <v>3073</v>
      </c>
      <c r="R1020" t="s">
        <v>3718</v>
      </c>
      <c r="S1020" t="s">
        <v>3721</v>
      </c>
      <c r="T1020">
        <v>96</v>
      </c>
      <c r="U1020">
        <v>83</v>
      </c>
      <c r="V1020" t="s">
        <v>3723</v>
      </c>
      <c r="W1020" t="s">
        <v>214</v>
      </c>
      <c r="X1020">
        <v>1</v>
      </c>
      <c r="Y1020">
        <f t="shared" si="153"/>
        <v>13</v>
      </c>
      <c r="Z1020">
        <f t="shared" ca="1" si="154"/>
        <v>25.375000500000002</v>
      </c>
      <c r="AA1020">
        <f t="shared" ca="1" si="155"/>
        <v>-12.375000500000002</v>
      </c>
      <c r="AB1020">
        <f t="shared" ca="1" si="156"/>
        <v>12.375000500000002</v>
      </c>
      <c r="AC1020" s="2">
        <v>12.375</v>
      </c>
      <c r="AD1020" s="7">
        <f>VLOOKUP(P1020,Weights!$A:$B,2,0)*AC1020</f>
        <v>12.375</v>
      </c>
      <c r="AE1020">
        <f t="shared" ca="1" si="157"/>
        <v>153.1406373750003</v>
      </c>
      <c r="AF1020" t="str">
        <f t="shared" si="158"/>
        <v>Howard</v>
      </c>
      <c r="AG1020" t="str">
        <f t="shared" ca="1" si="159"/>
        <v>Howard</v>
      </c>
    </row>
    <row r="1021" spans="15:33" x14ac:dyDescent="0.25">
      <c r="O1021" t="s">
        <v>3237</v>
      </c>
      <c r="P1021" s="6">
        <v>41972</v>
      </c>
      <c r="Q1021" t="s">
        <v>3073</v>
      </c>
      <c r="R1021" t="s">
        <v>3214</v>
      </c>
      <c r="S1021" t="s">
        <v>3720</v>
      </c>
      <c r="T1021">
        <v>79</v>
      </c>
      <c r="U1021">
        <v>74</v>
      </c>
      <c r="W1021" t="s">
        <v>10</v>
      </c>
      <c r="X1021">
        <v>1</v>
      </c>
      <c r="Y1021">
        <f t="shared" si="153"/>
        <v>-5</v>
      </c>
      <c r="Z1021">
        <f t="shared" ca="1" si="154"/>
        <v>8.125</v>
      </c>
      <c r="AA1021">
        <f t="shared" ca="1" si="155"/>
        <v>-13.125</v>
      </c>
      <c r="AB1021">
        <f t="shared" ca="1" si="156"/>
        <v>13.125</v>
      </c>
      <c r="AC1021" s="2">
        <v>13.125</v>
      </c>
      <c r="AD1021" s="7">
        <f>VLOOKUP(P1021,Weights!$A:$B,2,0)*AC1021</f>
        <v>13.125</v>
      </c>
      <c r="AE1021">
        <f t="shared" ca="1" si="157"/>
        <v>172.265625</v>
      </c>
      <c r="AF1021" t="str">
        <f t="shared" si="158"/>
        <v>Northern Kentucky</v>
      </c>
      <c r="AG1021" t="str">
        <f t="shared" ca="1" si="159"/>
        <v>Idaho</v>
      </c>
    </row>
    <row r="1022" spans="15:33" x14ac:dyDescent="0.25">
      <c r="O1022" t="s">
        <v>3193</v>
      </c>
      <c r="P1022" s="6">
        <v>41972</v>
      </c>
      <c r="Q1022" t="s">
        <v>3073</v>
      </c>
      <c r="R1022" t="s">
        <v>3226</v>
      </c>
      <c r="S1022" t="s">
        <v>3721</v>
      </c>
      <c r="T1022">
        <v>85</v>
      </c>
      <c r="U1022">
        <v>73</v>
      </c>
      <c r="V1022" t="s">
        <v>3722</v>
      </c>
      <c r="W1022" t="s">
        <v>91</v>
      </c>
      <c r="X1022">
        <v>1</v>
      </c>
      <c r="Y1022">
        <f t="shared" si="153"/>
        <v>12</v>
      </c>
      <c r="Z1022">
        <f t="shared" ca="1" si="154"/>
        <v>16.75</v>
      </c>
      <c r="AA1022">
        <f t="shared" ca="1" si="155"/>
        <v>-4.75</v>
      </c>
      <c r="AB1022">
        <f t="shared" ca="1" si="156"/>
        <v>4.75</v>
      </c>
      <c r="AC1022" s="2">
        <v>4.75</v>
      </c>
      <c r="AD1022" s="7">
        <f>VLOOKUP(P1022,Weights!$A:$B,2,0)*AC1022</f>
        <v>4.75</v>
      </c>
      <c r="AE1022">
        <f t="shared" ca="1" si="157"/>
        <v>22.5625</v>
      </c>
      <c r="AF1022" t="str">
        <f t="shared" si="158"/>
        <v>Illinois St</v>
      </c>
      <c r="AG1022" t="str">
        <f t="shared" ca="1" si="159"/>
        <v>Illinois St</v>
      </c>
    </row>
    <row r="1023" spans="15:33" x14ac:dyDescent="0.25">
      <c r="O1023" t="s">
        <v>3127</v>
      </c>
      <c r="P1023" s="6">
        <v>41972</v>
      </c>
      <c r="Q1023" t="s">
        <v>3073</v>
      </c>
      <c r="R1023" t="s">
        <v>3309</v>
      </c>
      <c r="S1023" t="s">
        <v>3721</v>
      </c>
      <c r="T1023">
        <v>77</v>
      </c>
      <c r="U1023">
        <v>44</v>
      </c>
      <c r="W1023" t="s">
        <v>55</v>
      </c>
      <c r="X1023">
        <v>1</v>
      </c>
      <c r="Y1023">
        <f t="shared" si="153"/>
        <v>33</v>
      </c>
      <c r="Z1023">
        <f t="shared" ca="1" si="154"/>
        <v>27.75</v>
      </c>
      <c r="AA1023">
        <f t="shared" ca="1" si="155"/>
        <v>5.25</v>
      </c>
      <c r="AB1023">
        <f t="shared" ca="1" si="156"/>
        <v>-5.25</v>
      </c>
      <c r="AC1023" s="2">
        <v>5.25</v>
      </c>
      <c r="AD1023" s="7">
        <f>VLOOKUP(P1023,Weights!$A:$B,2,0)*AC1023</f>
        <v>5.25</v>
      </c>
      <c r="AE1023">
        <f t="shared" ca="1" si="157"/>
        <v>27.5625</v>
      </c>
      <c r="AF1023" t="str">
        <f t="shared" si="158"/>
        <v>Iowa</v>
      </c>
      <c r="AG1023" t="str">
        <f t="shared" ca="1" si="159"/>
        <v>Iowa</v>
      </c>
    </row>
    <row r="1024" spans="15:33" x14ac:dyDescent="0.25">
      <c r="O1024" t="s">
        <v>3386</v>
      </c>
      <c r="P1024" s="6">
        <v>41972</v>
      </c>
      <c r="Q1024" t="s">
        <v>3073</v>
      </c>
      <c r="R1024" t="s">
        <v>3363</v>
      </c>
      <c r="S1024" t="s">
        <v>3720</v>
      </c>
      <c r="T1024">
        <v>66</v>
      </c>
      <c r="U1024">
        <v>63</v>
      </c>
      <c r="W1024" t="s">
        <v>11</v>
      </c>
      <c r="X1024">
        <v>1</v>
      </c>
      <c r="Y1024">
        <f t="shared" si="153"/>
        <v>-3</v>
      </c>
      <c r="Z1024">
        <f t="shared" ca="1" si="154"/>
        <v>-10.875</v>
      </c>
      <c r="AA1024">
        <f t="shared" ca="1" si="155"/>
        <v>7.875</v>
      </c>
      <c r="AB1024">
        <f t="shared" ca="1" si="156"/>
        <v>-7.875</v>
      </c>
      <c r="AC1024" s="2">
        <v>7.875</v>
      </c>
      <c r="AD1024" s="7">
        <f>VLOOKUP(P1024,Weights!$A:$B,2,0)*AC1024</f>
        <v>7.875</v>
      </c>
      <c r="AE1024">
        <f t="shared" ca="1" si="157"/>
        <v>62.015625</v>
      </c>
      <c r="AF1024" t="str">
        <f t="shared" si="158"/>
        <v>Georgia St</v>
      </c>
      <c r="AG1024" t="str">
        <f t="shared" ca="1" si="159"/>
        <v>Georgia St</v>
      </c>
    </row>
    <row r="1025" spans="15:33" x14ac:dyDescent="0.25">
      <c r="O1025" t="s">
        <v>3129</v>
      </c>
      <c r="P1025" s="6">
        <v>41972</v>
      </c>
      <c r="Q1025" t="s">
        <v>3073</v>
      </c>
      <c r="R1025" t="s">
        <v>3234</v>
      </c>
      <c r="S1025" t="s">
        <v>3721</v>
      </c>
      <c r="T1025">
        <v>77</v>
      </c>
      <c r="U1025">
        <v>69</v>
      </c>
      <c r="W1025" t="s">
        <v>259</v>
      </c>
      <c r="X1025">
        <v>1</v>
      </c>
      <c r="Y1025">
        <f t="shared" si="153"/>
        <v>8</v>
      </c>
      <c r="Z1025">
        <f t="shared" ca="1" si="154"/>
        <v>-10.500000479999999</v>
      </c>
      <c r="AA1025">
        <f t="shared" ca="1" si="155"/>
        <v>18.500000479999997</v>
      </c>
      <c r="AB1025">
        <f t="shared" ca="1" si="156"/>
        <v>-18.500000479999997</v>
      </c>
      <c r="AC1025" s="2">
        <v>18.5</v>
      </c>
      <c r="AD1025" s="7">
        <f>VLOOKUP(P1025,Weights!$A:$B,2,0)*AC1025</f>
        <v>18.5</v>
      </c>
      <c r="AE1025">
        <f t="shared" ca="1" si="157"/>
        <v>342.25001776000011</v>
      </c>
      <c r="AF1025" t="str">
        <f t="shared" si="158"/>
        <v>Kennesaw St</v>
      </c>
      <c r="AG1025" t="str">
        <f t="shared" ca="1" si="159"/>
        <v>Chattanooga</v>
      </c>
    </row>
    <row r="1026" spans="15:33" x14ac:dyDescent="0.25">
      <c r="O1026" t="s">
        <v>3375</v>
      </c>
      <c r="P1026" s="6">
        <v>41972</v>
      </c>
      <c r="Q1026" t="s">
        <v>3073</v>
      </c>
      <c r="R1026" t="s">
        <v>3158</v>
      </c>
      <c r="S1026" t="s">
        <v>3720</v>
      </c>
      <c r="T1026">
        <v>69</v>
      </c>
      <c r="U1026">
        <v>61</v>
      </c>
      <c r="W1026" t="s">
        <v>92</v>
      </c>
      <c r="X1026">
        <v>1</v>
      </c>
      <c r="Y1026">
        <f t="shared" ref="Y1026:Y1089" si="160">X1026*IF(S1026="W",(T1026-U1026),U1026-T1026)</f>
        <v>-8</v>
      </c>
      <c r="Z1026">
        <f t="shared" ref="Z1026:Z1089" ca="1" si="161">X1026*(IF(Q1026="A",-HomeEdge,IF(Q1026="H",HomeEdge,0))+VLOOKUP(O1026,TmList,2,0)-VLOOKUP(R1026,TmList,2,0))</f>
        <v>3.25</v>
      </c>
      <c r="AA1026">
        <f t="shared" ref="AA1026:AA1089" ca="1" si="162">Y1026-Z1026</f>
        <v>-11.25</v>
      </c>
      <c r="AB1026">
        <f t="shared" ref="AB1026:AB1089" ca="1" si="163">-AA1026</f>
        <v>11.25</v>
      </c>
      <c r="AC1026" s="2">
        <v>11.25</v>
      </c>
      <c r="AD1026" s="7">
        <f>VLOOKUP(P1026,Weights!$A:$B,2,0)*AC1026</f>
        <v>11.25</v>
      </c>
      <c r="AE1026">
        <f t="shared" ref="AE1026:AE1089" ca="1" si="164">AA1026^2</f>
        <v>126.5625</v>
      </c>
      <c r="AF1026" t="str">
        <f t="shared" si="158"/>
        <v>Loyola (Chi)</v>
      </c>
      <c r="AG1026" t="str">
        <f t="shared" ca="1" si="159"/>
        <v>Kent State</v>
      </c>
    </row>
    <row r="1027" spans="15:33" x14ac:dyDescent="0.25">
      <c r="O1027" t="s">
        <v>3168</v>
      </c>
      <c r="P1027" s="6">
        <v>41972</v>
      </c>
      <c r="Q1027" t="s">
        <v>3074</v>
      </c>
      <c r="R1027" t="s">
        <v>3229</v>
      </c>
      <c r="S1027" t="s">
        <v>3720</v>
      </c>
      <c r="T1027">
        <v>68</v>
      </c>
      <c r="U1027">
        <v>55</v>
      </c>
      <c r="W1027" t="s">
        <v>92</v>
      </c>
      <c r="X1027">
        <v>1</v>
      </c>
      <c r="Y1027">
        <f t="shared" si="160"/>
        <v>-13</v>
      </c>
      <c r="Z1027">
        <f t="shared" ca="1" si="161"/>
        <v>-6.2499995000000004</v>
      </c>
      <c r="AA1027">
        <f t="shared" ca="1" si="162"/>
        <v>-6.7500004999999996</v>
      </c>
      <c r="AB1027">
        <f t="shared" ca="1" si="163"/>
        <v>6.7500004999999996</v>
      </c>
      <c r="AC1027" s="2">
        <v>6.75</v>
      </c>
      <c r="AD1027" s="7">
        <f>VLOOKUP(P1027,Weights!$A:$B,2,0)*AC1027</f>
        <v>6.75</v>
      </c>
      <c r="AE1027">
        <f t="shared" ca="1" si="164"/>
        <v>45.562506750000246</v>
      </c>
      <c r="AF1027" t="str">
        <f t="shared" ref="AF1027:AF1090" si="165">IF(Y1027&gt;0,O1027,R1027)</f>
        <v>Vanderbilt</v>
      </c>
      <c r="AG1027" t="str">
        <f t="shared" ref="AG1027:AG1090" ca="1" si="166">IF(Z1027&gt;0,O1027,R1027)</f>
        <v>Vanderbilt</v>
      </c>
    </row>
    <row r="1028" spans="15:33" x14ac:dyDescent="0.25">
      <c r="O1028" t="s">
        <v>3123</v>
      </c>
      <c r="P1028" s="6">
        <v>41972</v>
      </c>
      <c r="Q1028" t="s">
        <v>3073</v>
      </c>
      <c r="R1028" t="s">
        <v>3080</v>
      </c>
      <c r="S1028" t="s">
        <v>3720</v>
      </c>
      <c r="T1028">
        <v>81</v>
      </c>
      <c r="U1028">
        <v>71</v>
      </c>
      <c r="W1028" t="s">
        <v>11</v>
      </c>
      <c r="X1028">
        <v>1</v>
      </c>
      <c r="Y1028">
        <f t="shared" si="160"/>
        <v>-10</v>
      </c>
      <c r="Z1028">
        <f t="shared" ca="1" si="161"/>
        <v>0.12499999999999911</v>
      </c>
      <c r="AA1028">
        <f t="shared" ca="1" si="162"/>
        <v>-10.125</v>
      </c>
      <c r="AB1028">
        <f t="shared" ca="1" si="163"/>
        <v>10.125</v>
      </c>
      <c r="AC1028" s="2">
        <v>10.125</v>
      </c>
      <c r="AD1028" s="7">
        <f>VLOOKUP(P1028,Weights!$A:$B,2,0)*AC1028</f>
        <v>10.125</v>
      </c>
      <c r="AE1028">
        <f t="shared" ca="1" si="164"/>
        <v>102.515625</v>
      </c>
      <c r="AF1028" t="str">
        <f t="shared" si="165"/>
        <v>Siena</v>
      </c>
      <c r="AG1028" t="str">
        <f t="shared" ca="1" si="166"/>
        <v>Loyola (MD)</v>
      </c>
    </row>
    <row r="1029" spans="15:33" x14ac:dyDescent="0.25">
      <c r="O1029" t="s">
        <v>3340</v>
      </c>
      <c r="P1029" s="6">
        <v>41972</v>
      </c>
      <c r="Q1029" t="s">
        <v>3073</v>
      </c>
      <c r="R1029" t="s">
        <v>3297</v>
      </c>
      <c r="S1029" t="s">
        <v>3720</v>
      </c>
      <c r="T1029">
        <v>80</v>
      </c>
      <c r="U1029">
        <v>72</v>
      </c>
      <c r="W1029" t="s">
        <v>165</v>
      </c>
      <c r="X1029">
        <v>1</v>
      </c>
      <c r="Y1029">
        <f t="shared" si="160"/>
        <v>-8</v>
      </c>
      <c r="Z1029">
        <f t="shared" ca="1" si="161"/>
        <v>-5</v>
      </c>
      <c r="AA1029">
        <f t="shared" ca="1" si="162"/>
        <v>-3</v>
      </c>
      <c r="AB1029">
        <f t="shared" ca="1" si="163"/>
        <v>3</v>
      </c>
      <c r="AC1029" s="2">
        <v>3</v>
      </c>
      <c r="AD1029" s="7">
        <f>VLOOKUP(P1029,Weights!$A:$B,2,0)*AC1029</f>
        <v>3</v>
      </c>
      <c r="AE1029">
        <f t="shared" ca="1" si="164"/>
        <v>9</v>
      </c>
      <c r="AF1029" t="str">
        <f t="shared" si="165"/>
        <v>UC Irvine</v>
      </c>
      <c r="AG1029" t="str">
        <f t="shared" ca="1" si="166"/>
        <v>UC Irvine</v>
      </c>
    </row>
    <row r="1030" spans="15:33" x14ac:dyDescent="0.25">
      <c r="O1030" t="s">
        <v>3183</v>
      </c>
      <c r="P1030" s="6">
        <v>41972</v>
      </c>
      <c r="Q1030" t="s">
        <v>3073</v>
      </c>
      <c r="R1030" t="s">
        <v>3387</v>
      </c>
      <c r="S1030" t="s">
        <v>3721</v>
      </c>
      <c r="T1030">
        <v>83</v>
      </c>
      <c r="U1030">
        <v>72</v>
      </c>
      <c r="W1030" t="s">
        <v>92</v>
      </c>
      <c r="X1030">
        <v>1</v>
      </c>
      <c r="Y1030">
        <f t="shared" si="160"/>
        <v>11</v>
      </c>
      <c r="Z1030">
        <f t="shared" ca="1" si="161"/>
        <v>21.5</v>
      </c>
      <c r="AA1030">
        <f t="shared" ca="1" si="162"/>
        <v>-10.5</v>
      </c>
      <c r="AB1030">
        <f t="shared" ca="1" si="163"/>
        <v>10.5</v>
      </c>
      <c r="AC1030" s="2">
        <v>10.5</v>
      </c>
      <c r="AD1030" s="7">
        <f>VLOOKUP(P1030,Weights!$A:$B,2,0)*AC1030</f>
        <v>10.5</v>
      </c>
      <c r="AE1030">
        <f t="shared" ca="1" si="164"/>
        <v>110.25</v>
      </c>
      <c r="AF1030" t="str">
        <f t="shared" si="165"/>
        <v>LSU</v>
      </c>
      <c r="AG1030" t="str">
        <f t="shared" ca="1" si="166"/>
        <v>LSU</v>
      </c>
    </row>
    <row r="1031" spans="15:33" x14ac:dyDescent="0.25">
      <c r="O1031" t="s">
        <v>3223</v>
      </c>
      <c r="P1031" s="6">
        <v>41972</v>
      </c>
      <c r="Q1031" t="s">
        <v>3074</v>
      </c>
      <c r="R1031" t="s">
        <v>3390</v>
      </c>
      <c r="S1031" t="s">
        <v>3720</v>
      </c>
      <c r="T1031">
        <v>55</v>
      </c>
      <c r="U1031">
        <v>48</v>
      </c>
      <c r="W1031" t="s">
        <v>259</v>
      </c>
      <c r="X1031">
        <v>1</v>
      </c>
      <c r="Y1031">
        <f t="shared" si="160"/>
        <v>-7</v>
      </c>
      <c r="Z1031">
        <f t="shared" ca="1" si="161"/>
        <v>2.6249999800000001</v>
      </c>
      <c r="AA1031">
        <f t="shared" ca="1" si="162"/>
        <v>-9.6249999800000001</v>
      </c>
      <c r="AB1031">
        <f t="shared" ca="1" si="163"/>
        <v>9.6249999800000001</v>
      </c>
      <c r="AC1031" s="2">
        <v>9.625</v>
      </c>
      <c r="AD1031" s="7">
        <f>VLOOKUP(P1031,Weights!$A:$B,2,0)*AC1031</f>
        <v>9.625</v>
      </c>
      <c r="AE1031">
        <f t="shared" ca="1" si="164"/>
        <v>92.640624615000007</v>
      </c>
      <c r="AF1031" t="str">
        <f t="shared" si="165"/>
        <v>Pacific</v>
      </c>
      <c r="AG1031" t="str">
        <f t="shared" ca="1" si="166"/>
        <v>Mercer</v>
      </c>
    </row>
    <row r="1032" spans="15:33" x14ac:dyDescent="0.25">
      <c r="O1032" t="s">
        <v>3153</v>
      </c>
      <c r="P1032" s="6">
        <v>41972</v>
      </c>
      <c r="Q1032" t="s">
        <v>3073</v>
      </c>
      <c r="R1032" t="s">
        <v>3407</v>
      </c>
      <c r="S1032" t="s">
        <v>3721</v>
      </c>
      <c r="T1032">
        <v>91</v>
      </c>
      <c r="U1032">
        <v>62</v>
      </c>
      <c r="W1032" t="s">
        <v>54</v>
      </c>
      <c r="X1032">
        <v>1</v>
      </c>
      <c r="Y1032">
        <f t="shared" si="160"/>
        <v>29</v>
      </c>
      <c r="Z1032">
        <f t="shared" ca="1" si="161"/>
        <v>27.375000500000002</v>
      </c>
      <c r="AA1032">
        <f t="shared" ca="1" si="162"/>
        <v>1.6249994999999977</v>
      </c>
      <c r="AB1032">
        <f t="shared" ca="1" si="163"/>
        <v>-1.6249994999999977</v>
      </c>
      <c r="AC1032" s="2">
        <v>1.625</v>
      </c>
      <c r="AD1032" s="7">
        <f>VLOOKUP(P1032,Weights!$A:$B,2,0)*AC1032</f>
        <v>1.625</v>
      </c>
      <c r="AE1032">
        <f t="shared" ca="1" si="164"/>
        <v>2.6406233750002426</v>
      </c>
      <c r="AF1032" t="str">
        <f t="shared" si="165"/>
        <v>Michigan</v>
      </c>
      <c r="AG1032" t="str">
        <f t="shared" ca="1" si="166"/>
        <v>Michigan</v>
      </c>
    </row>
    <row r="1033" spans="15:33" x14ac:dyDescent="0.25">
      <c r="O1033" t="s">
        <v>3281</v>
      </c>
      <c r="P1033" s="6">
        <v>41972</v>
      </c>
      <c r="Q1033" t="s">
        <v>3073</v>
      </c>
      <c r="R1033" t="s">
        <v>3718</v>
      </c>
      <c r="S1033" t="s">
        <v>3721</v>
      </c>
      <c r="T1033">
        <v>64</v>
      </c>
      <c r="U1033">
        <v>59</v>
      </c>
      <c r="W1033" t="s">
        <v>259</v>
      </c>
      <c r="X1033">
        <v>1</v>
      </c>
      <c r="Y1033">
        <f t="shared" si="160"/>
        <v>5</v>
      </c>
      <c r="Z1033">
        <f t="shared" ca="1" si="161"/>
        <v>25.875000500000002</v>
      </c>
      <c r="AA1033">
        <f t="shared" ca="1" si="162"/>
        <v>-20.875000500000002</v>
      </c>
      <c r="AB1033">
        <f t="shared" ca="1" si="163"/>
        <v>20.875000500000002</v>
      </c>
      <c r="AC1033" s="2">
        <v>20.875</v>
      </c>
      <c r="AD1033" s="7">
        <f>VLOOKUP(P1033,Weights!$A:$B,2,0)*AC1033</f>
        <v>20.875</v>
      </c>
      <c r="AE1033">
        <f t="shared" ca="1" si="164"/>
        <v>435.76564587500036</v>
      </c>
      <c r="AF1033" t="str">
        <f t="shared" si="165"/>
        <v>Milwaukee</v>
      </c>
      <c r="AG1033" t="str">
        <f t="shared" ca="1" si="166"/>
        <v>Milwaukee</v>
      </c>
    </row>
    <row r="1034" spans="15:33" x14ac:dyDescent="0.25">
      <c r="O1034" t="s">
        <v>3388</v>
      </c>
      <c r="P1034" s="6">
        <v>41972</v>
      </c>
      <c r="Q1034" t="s">
        <v>3074</v>
      </c>
      <c r="R1034" t="s">
        <v>3271</v>
      </c>
      <c r="S1034" t="s">
        <v>3720</v>
      </c>
      <c r="T1034">
        <v>89</v>
      </c>
      <c r="U1034">
        <v>84</v>
      </c>
      <c r="V1034" t="s">
        <v>3722</v>
      </c>
      <c r="W1034" t="s">
        <v>165</v>
      </c>
      <c r="X1034">
        <v>1</v>
      </c>
      <c r="Y1034">
        <f t="shared" si="160"/>
        <v>-5</v>
      </c>
      <c r="Z1034">
        <f t="shared" ca="1" si="161"/>
        <v>-3.2499999800000001</v>
      </c>
      <c r="AA1034">
        <f t="shared" ca="1" si="162"/>
        <v>-1.7500000199999999</v>
      </c>
      <c r="AB1034">
        <f t="shared" ca="1" si="163"/>
        <v>1.7500000199999999</v>
      </c>
      <c r="AC1034" s="2">
        <v>1.75</v>
      </c>
      <c r="AD1034" s="7">
        <f>VLOOKUP(P1034,Weights!$A:$B,2,0)*AC1034</f>
        <v>1.75</v>
      </c>
      <c r="AE1034">
        <f t="shared" ca="1" si="164"/>
        <v>3.06250007</v>
      </c>
      <c r="AF1034" t="str">
        <f t="shared" si="165"/>
        <v>Washington St</v>
      </c>
      <c r="AG1034" t="str">
        <f t="shared" ca="1" si="166"/>
        <v>Washington St</v>
      </c>
    </row>
    <row r="1035" spans="15:33" x14ac:dyDescent="0.25">
      <c r="O1035" t="s">
        <v>3238</v>
      </c>
      <c r="P1035" s="6">
        <v>41972</v>
      </c>
      <c r="Q1035" t="s">
        <v>3073</v>
      </c>
      <c r="R1035" t="s">
        <v>3718</v>
      </c>
      <c r="S1035" t="s">
        <v>3721</v>
      </c>
      <c r="T1035">
        <v>121</v>
      </c>
      <c r="U1035">
        <v>49</v>
      </c>
      <c r="W1035" t="s">
        <v>215</v>
      </c>
      <c r="X1035">
        <v>1</v>
      </c>
      <c r="Y1035">
        <f t="shared" si="160"/>
        <v>72</v>
      </c>
      <c r="Z1035">
        <f t="shared" ca="1" si="161"/>
        <v>33.000000499999999</v>
      </c>
      <c r="AA1035">
        <f t="shared" ca="1" si="162"/>
        <v>38.999999500000001</v>
      </c>
      <c r="AB1035">
        <f t="shared" ca="1" si="163"/>
        <v>-38.999999500000001</v>
      </c>
      <c r="AC1035" s="2">
        <v>39</v>
      </c>
      <c r="AD1035" s="7">
        <f>VLOOKUP(P1035,Weights!$A:$B,2,0)*AC1035</f>
        <v>39</v>
      </c>
      <c r="AE1035">
        <f t="shared" ca="1" si="164"/>
        <v>1520.9999610000004</v>
      </c>
      <c r="AF1035" t="str">
        <f t="shared" si="165"/>
        <v>Morehead St</v>
      </c>
      <c r="AG1035" t="str">
        <f t="shared" ca="1" si="166"/>
        <v>Morehead St</v>
      </c>
    </row>
    <row r="1036" spans="15:33" x14ac:dyDescent="0.25">
      <c r="O1036" t="s">
        <v>3325</v>
      </c>
      <c r="P1036" s="6">
        <v>41972</v>
      </c>
      <c r="Q1036" t="s">
        <v>3073</v>
      </c>
      <c r="R1036" t="s">
        <v>3078</v>
      </c>
      <c r="S1036" t="s">
        <v>3720</v>
      </c>
      <c r="T1036">
        <v>85</v>
      </c>
      <c r="U1036">
        <v>68</v>
      </c>
      <c r="W1036" t="s">
        <v>12</v>
      </c>
      <c r="X1036">
        <v>1</v>
      </c>
      <c r="Y1036">
        <f t="shared" si="160"/>
        <v>-17</v>
      </c>
      <c r="Z1036">
        <f t="shared" ca="1" si="161"/>
        <v>-0.625</v>
      </c>
      <c r="AA1036">
        <f t="shared" ca="1" si="162"/>
        <v>-16.375</v>
      </c>
      <c r="AB1036">
        <f t="shared" ca="1" si="163"/>
        <v>16.375</v>
      </c>
      <c r="AC1036" s="2">
        <v>16.375</v>
      </c>
      <c r="AD1036" s="7">
        <f>VLOOKUP(P1036,Weights!$A:$B,2,0)*AC1036</f>
        <v>16.375</v>
      </c>
      <c r="AE1036">
        <f t="shared" ca="1" si="164"/>
        <v>268.140625</v>
      </c>
      <c r="AF1036" t="str">
        <f t="shared" si="165"/>
        <v>St. Francis (PA)</v>
      </c>
      <c r="AG1036" t="str">
        <f t="shared" ca="1" si="166"/>
        <v>St. Francis (PA)</v>
      </c>
    </row>
    <row r="1037" spans="15:33" x14ac:dyDescent="0.25">
      <c r="O1037" t="s">
        <v>3239</v>
      </c>
      <c r="P1037" s="6">
        <v>41972</v>
      </c>
      <c r="Q1037" t="s">
        <v>3074</v>
      </c>
      <c r="R1037" t="s">
        <v>3394</v>
      </c>
      <c r="S1037" t="s">
        <v>3720</v>
      </c>
      <c r="T1037">
        <v>66</v>
      </c>
      <c r="U1037">
        <v>63</v>
      </c>
      <c r="W1037" t="s">
        <v>34</v>
      </c>
      <c r="X1037">
        <v>1</v>
      </c>
      <c r="Y1037">
        <f t="shared" si="160"/>
        <v>-3</v>
      </c>
      <c r="Z1037">
        <f t="shared" ca="1" si="161"/>
        <v>7.6250000000000018</v>
      </c>
      <c r="AA1037">
        <f t="shared" ca="1" si="162"/>
        <v>-10.625000000000002</v>
      </c>
      <c r="AB1037">
        <f t="shared" ca="1" si="163"/>
        <v>10.625000000000002</v>
      </c>
      <c r="AC1037" s="2">
        <v>10.625</v>
      </c>
      <c r="AD1037" s="7">
        <f>VLOOKUP(P1037,Weights!$A:$B,2,0)*AC1037</f>
        <v>10.625</v>
      </c>
      <c r="AE1037">
        <f t="shared" ca="1" si="164"/>
        <v>112.89062500000004</v>
      </c>
      <c r="AF1037" t="str">
        <f t="shared" si="165"/>
        <v>Miss Valley St</v>
      </c>
      <c r="AG1037" t="str">
        <f t="shared" ca="1" si="166"/>
        <v>North Carolina A&amp;T</v>
      </c>
    </row>
    <row r="1038" spans="15:33" x14ac:dyDescent="0.25">
      <c r="O1038" t="s">
        <v>3278</v>
      </c>
      <c r="P1038" s="6">
        <v>41972</v>
      </c>
      <c r="Q1038" t="s">
        <v>3074</v>
      </c>
      <c r="R1038" t="s">
        <v>3365</v>
      </c>
      <c r="S1038" t="s">
        <v>3720</v>
      </c>
      <c r="T1038">
        <v>78</v>
      </c>
      <c r="U1038">
        <v>60</v>
      </c>
      <c r="W1038" t="s">
        <v>11</v>
      </c>
      <c r="X1038">
        <v>1</v>
      </c>
      <c r="Y1038">
        <f t="shared" si="160"/>
        <v>-18</v>
      </c>
      <c r="Z1038">
        <f t="shared" ca="1" si="161"/>
        <v>6.8750004999999996</v>
      </c>
      <c r="AA1038">
        <f t="shared" ca="1" si="162"/>
        <v>-24.875000499999999</v>
      </c>
      <c r="AB1038">
        <f t="shared" ca="1" si="163"/>
        <v>24.875000499999999</v>
      </c>
      <c r="AC1038" s="2">
        <v>24.875</v>
      </c>
      <c r="AD1038" s="7">
        <f>VLOOKUP(P1038,Weights!$A:$B,2,0)*AC1038</f>
        <v>24.875</v>
      </c>
      <c r="AE1038">
        <f t="shared" ca="1" si="164"/>
        <v>618.76564987500024</v>
      </c>
      <c r="AF1038" t="str">
        <f t="shared" si="165"/>
        <v>UT Pan American</v>
      </c>
      <c r="AG1038" t="str">
        <f t="shared" ca="1" si="166"/>
        <v>North Dakota</v>
      </c>
    </row>
    <row r="1039" spans="15:33" x14ac:dyDescent="0.25">
      <c r="O1039" t="s">
        <v>3346</v>
      </c>
      <c r="P1039" s="6">
        <v>41972</v>
      </c>
      <c r="Q1039" t="s">
        <v>3073</v>
      </c>
      <c r="R1039" t="s">
        <v>3382</v>
      </c>
      <c r="S1039" t="s">
        <v>3721</v>
      </c>
      <c r="T1039">
        <v>57</v>
      </c>
      <c r="U1039">
        <v>48</v>
      </c>
      <c r="W1039" t="s">
        <v>54</v>
      </c>
      <c r="X1039">
        <v>1</v>
      </c>
      <c r="Y1039">
        <f t="shared" si="160"/>
        <v>9</v>
      </c>
      <c r="Z1039">
        <f t="shared" ca="1" si="161"/>
        <v>14.75</v>
      </c>
      <c r="AA1039">
        <f t="shared" ca="1" si="162"/>
        <v>-5.75</v>
      </c>
      <c r="AB1039">
        <f t="shared" ca="1" si="163"/>
        <v>5.75</v>
      </c>
      <c r="AC1039" s="2">
        <v>5.75</v>
      </c>
      <c r="AD1039" s="7">
        <f>VLOOKUP(P1039,Weights!$A:$B,2,0)*AC1039</f>
        <v>5.75</v>
      </c>
      <c r="AE1039">
        <f t="shared" ca="1" si="164"/>
        <v>33.0625</v>
      </c>
      <c r="AF1039" t="str">
        <f t="shared" si="165"/>
        <v>Northeastern</v>
      </c>
      <c r="AG1039" t="str">
        <f t="shared" ca="1" si="166"/>
        <v>Northeastern</v>
      </c>
    </row>
    <row r="1040" spans="15:33" x14ac:dyDescent="0.25">
      <c r="O1040" t="s">
        <v>3268</v>
      </c>
      <c r="P1040" s="6">
        <v>41972</v>
      </c>
      <c r="Q1040" t="s">
        <v>3074</v>
      </c>
      <c r="R1040" t="s">
        <v>3392</v>
      </c>
      <c r="S1040" t="s">
        <v>3720</v>
      </c>
      <c r="T1040">
        <v>40</v>
      </c>
      <c r="U1040">
        <v>36</v>
      </c>
      <c r="W1040" t="s">
        <v>12</v>
      </c>
      <c r="X1040">
        <v>1</v>
      </c>
      <c r="Y1040">
        <f t="shared" si="160"/>
        <v>-4</v>
      </c>
      <c r="Z1040">
        <f t="shared" ca="1" si="161"/>
        <v>-7.5</v>
      </c>
      <c r="AA1040">
        <f t="shared" ca="1" si="162"/>
        <v>3.5</v>
      </c>
      <c r="AB1040">
        <f t="shared" ca="1" si="163"/>
        <v>-3.5</v>
      </c>
      <c r="AC1040" s="2">
        <v>3.5</v>
      </c>
      <c r="AD1040" s="7">
        <f>VLOOKUP(P1040,Weights!$A:$B,2,0)*AC1040</f>
        <v>3.5</v>
      </c>
      <c r="AE1040">
        <f t="shared" ca="1" si="164"/>
        <v>12.25</v>
      </c>
      <c r="AF1040" t="str">
        <f t="shared" si="165"/>
        <v>North Carolina Central</v>
      </c>
      <c r="AG1040" t="str">
        <f t="shared" ca="1" si="166"/>
        <v>North Carolina Central</v>
      </c>
    </row>
    <row r="1041" spans="15:33" x14ac:dyDescent="0.25">
      <c r="O1041" t="s">
        <v>3357</v>
      </c>
      <c r="P1041" s="6">
        <v>41972</v>
      </c>
      <c r="Q1041" t="s">
        <v>3073</v>
      </c>
      <c r="R1041" t="s">
        <v>3718</v>
      </c>
      <c r="S1041" t="s">
        <v>3721</v>
      </c>
      <c r="T1041">
        <v>87</v>
      </c>
      <c r="U1041">
        <v>76</v>
      </c>
      <c r="W1041" t="s">
        <v>165</v>
      </c>
      <c r="X1041">
        <v>1</v>
      </c>
      <c r="Y1041">
        <f t="shared" si="160"/>
        <v>11</v>
      </c>
      <c r="Z1041">
        <f t="shared" ca="1" si="161"/>
        <v>28.000000500000002</v>
      </c>
      <c r="AA1041">
        <f t="shared" ca="1" si="162"/>
        <v>-17.000000500000002</v>
      </c>
      <c r="AB1041">
        <f t="shared" ca="1" si="163"/>
        <v>17.000000500000002</v>
      </c>
      <c r="AC1041" s="2">
        <v>17</v>
      </c>
      <c r="AD1041" s="7">
        <f>VLOOKUP(P1041,Weights!$A:$B,2,0)*AC1041</f>
        <v>17</v>
      </c>
      <c r="AE1041">
        <f t="shared" ca="1" si="164"/>
        <v>289.00001700000035</v>
      </c>
      <c r="AF1041" t="str">
        <f t="shared" si="165"/>
        <v>Northwestern St</v>
      </c>
      <c r="AG1041" t="str">
        <f t="shared" ca="1" si="166"/>
        <v>Northwestern St</v>
      </c>
    </row>
    <row r="1042" spans="15:33" x14ac:dyDescent="0.25">
      <c r="O1042" t="s">
        <v>3092</v>
      </c>
      <c r="P1042" s="6">
        <v>41972</v>
      </c>
      <c r="Q1042" t="s">
        <v>3073</v>
      </c>
      <c r="R1042" t="s">
        <v>3257</v>
      </c>
      <c r="S1042" t="s">
        <v>3721</v>
      </c>
      <c r="T1042">
        <v>90</v>
      </c>
      <c r="U1042">
        <v>42</v>
      </c>
      <c r="W1042" t="s">
        <v>192</v>
      </c>
      <c r="X1042">
        <v>1</v>
      </c>
      <c r="Y1042">
        <f t="shared" si="160"/>
        <v>48</v>
      </c>
      <c r="Z1042">
        <f t="shared" ca="1" si="161"/>
        <v>34.375</v>
      </c>
      <c r="AA1042">
        <f t="shared" ca="1" si="162"/>
        <v>13.625</v>
      </c>
      <c r="AB1042">
        <f t="shared" ca="1" si="163"/>
        <v>-13.625</v>
      </c>
      <c r="AC1042" s="2">
        <v>13.625</v>
      </c>
      <c r="AD1042" s="7">
        <f>VLOOKUP(P1042,Weights!$A:$B,2,0)*AC1042</f>
        <v>13.625</v>
      </c>
      <c r="AE1042">
        <f t="shared" ca="1" si="164"/>
        <v>185.640625</v>
      </c>
      <c r="AF1042" t="str">
        <f t="shared" si="165"/>
        <v>Notre Dame</v>
      </c>
      <c r="AG1042" t="str">
        <f t="shared" ca="1" si="166"/>
        <v>Notre Dame</v>
      </c>
    </row>
    <row r="1043" spans="15:33" x14ac:dyDescent="0.25">
      <c r="O1043" t="s">
        <v>3369</v>
      </c>
      <c r="P1043" s="6">
        <v>41972</v>
      </c>
      <c r="Q1043" t="s">
        <v>3073</v>
      </c>
      <c r="R1043" t="s">
        <v>3289</v>
      </c>
      <c r="S1043" t="s">
        <v>3721</v>
      </c>
      <c r="T1043">
        <v>81</v>
      </c>
      <c r="U1043">
        <v>79</v>
      </c>
      <c r="W1043" t="s">
        <v>12</v>
      </c>
      <c r="X1043">
        <v>1</v>
      </c>
      <c r="Y1043">
        <f t="shared" si="160"/>
        <v>2</v>
      </c>
      <c r="Z1043">
        <f t="shared" ca="1" si="161"/>
        <v>-2.5000000199999999</v>
      </c>
      <c r="AA1043">
        <f t="shared" ca="1" si="162"/>
        <v>4.5000000199999999</v>
      </c>
      <c r="AB1043">
        <f t="shared" ca="1" si="163"/>
        <v>-4.5000000199999999</v>
      </c>
      <c r="AC1043" s="2">
        <v>4.5</v>
      </c>
      <c r="AD1043" s="7">
        <f>VLOOKUP(P1043,Weights!$A:$B,2,0)*AC1043</f>
        <v>4.5</v>
      </c>
      <c r="AE1043">
        <f t="shared" ca="1" si="164"/>
        <v>20.250000180000001</v>
      </c>
      <c r="AF1043" t="str">
        <f t="shared" si="165"/>
        <v>Oakland</v>
      </c>
      <c r="AG1043" t="str">
        <f t="shared" ca="1" si="166"/>
        <v>Toledo</v>
      </c>
    </row>
    <row r="1044" spans="15:33" x14ac:dyDescent="0.25">
      <c r="O1044" t="s">
        <v>3191</v>
      </c>
      <c r="P1044" s="6">
        <v>41972</v>
      </c>
      <c r="Q1044" t="s">
        <v>3073</v>
      </c>
      <c r="R1044" t="s">
        <v>3230</v>
      </c>
      <c r="S1044" t="s">
        <v>3720</v>
      </c>
      <c r="T1044">
        <v>83</v>
      </c>
      <c r="U1044">
        <v>81</v>
      </c>
      <c r="W1044" t="s">
        <v>9</v>
      </c>
      <c r="X1044">
        <v>1</v>
      </c>
      <c r="Y1044">
        <f t="shared" si="160"/>
        <v>-2</v>
      </c>
      <c r="Z1044">
        <f t="shared" ca="1" si="161"/>
        <v>-2.4999999800000001</v>
      </c>
      <c r="AA1044">
        <f t="shared" ca="1" si="162"/>
        <v>0.49999998000000012</v>
      </c>
      <c r="AB1044">
        <f t="shared" ca="1" si="163"/>
        <v>-0.49999998000000012</v>
      </c>
      <c r="AC1044" s="2">
        <v>0.5</v>
      </c>
      <c r="AD1044" s="7">
        <f>VLOOKUP(P1044,Weights!$A:$B,2,0)*AC1044</f>
        <v>0.5</v>
      </c>
      <c r="AE1044">
        <f t="shared" ca="1" si="164"/>
        <v>0.24999998000000051</v>
      </c>
      <c r="AF1044" t="str">
        <f t="shared" si="165"/>
        <v>Belmont</v>
      </c>
      <c r="AG1044" t="str">
        <f t="shared" ca="1" si="166"/>
        <v>Belmont</v>
      </c>
    </row>
    <row r="1045" spans="15:33" x14ac:dyDescent="0.25">
      <c r="O1045" t="s">
        <v>3186</v>
      </c>
      <c r="P1045" s="6">
        <v>41972</v>
      </c>
      <c r="Q1045" t="s">
        <v>3073</v>
      </c>
      <c r="R1045" t="s">
        <v>3180</v>
      </c>
      <c r="S1045" t="s">
        <v>3721</v>
      </c>
      <c r="T1045">
        <v>73</v>
      </c>
      <c r="U1045">
        <v>67</v>
      </c>
      <c r="W1045" t="s">
        <v>54</v>
      </c>
      <c r="X1045">
        <v>1</v>
      </c>
      <c r="Y1045">
        <f t="shared" si="160"/>
        <v>6</v>
      </c>
      <c r="Z1045">
        <f t="shared" ca="1" si="161"/>
        <v>-0.49999950000000126</v>
      </c>
      <c r="AA1045">
        <f t="shared" ca="1" si="162"/>
        <v>6.4999995000000013</v>
      </c>
      <c r="AB1045">
        <f t="shared" ca="1" si="163"/>
        <v>-6.4999995000000013</v>
      </c>
      <c r="AC1045" s="2">
        <v>6.5</v>
      </c>
      <c r="AD1045" s="7">
        <f>VLOOKUP(P1045,Weights!$A:$B,2,0)*AC1045</f>
        <v>6.5</v>
      </c>
      <c r="AE1045">
        <f t="shared" ca="1" si="164"/>
        <v>42.249993500000265</v>
      </c>
      <c r="AF1045" t="str">
        <f t="shared" si="165"/>
        <v>Old Dominion</v>
      </c>
      <c r="AG1045" t="str">
        <f t="shared" ca="1" si="166"/>
        <v>Virginia Commonwealth</v>
      </c>
    </row>
    <row r="1046" spans="15:33" x14ac:dyDescent="0.25">
      <c r="O1046" t="s">
        <v>3294</v>
      </c>
      <c r="P1046" s="6">
        <v>41972</v>
      </c>
      <c r="Q1046" t="s">
        <v>3073</v>
      </c>
      <c r="R1046" t="s">
        <v>3328</v>
      </c>
      <c r="S1046" t="s">
        <v>3721</v>
      </c>
      <c r="T1046">
        <v>78</v>
      </c>
      <c r="U1046">
        <v>54</v>
      </c>
      <c r="W1046" t="s">
        <v>91</v>
      </c>
      <c r="X1046">
        <v>1</v>
      </c>
      <c r="Y1046">
        <f t="shared" si="160"/>
        <v>24</v>
      </c>
      <c r="Z1046">
        <f t="shared" ca="1" si="161"/>
        <v>5.1250000000000009</v>
      </c>
      <c r="AA1046">
        <f t="shared" ca="1" si="162"/>
        <v>18.875</v>
      </c>
      <c r="AB1046">
        <f t="shared" ca="1" si="163"/>
        <v>-18.875</v>
      </c>
      <c r="AC1046" s="2">
        <v>18.875</v>
      </c>
      <c r="AD1046" s="7">
        <f>VLOOKUP(P1046,Weights!$A:$B,2,0)*AC1046</f>
        <v>18.875</v>
      </c>
      <c r="AE1046">
        <f t="shared" ca="1" si="164"/>
        <v>356.265625</v>
      </c>
      <c r="AF1046" t="str">
        <f t="shared" si="165"/>
        <v>Omaha</v>
      </c>
      <c r="AG1046" t="str">
        <f t="shared" ca="1" si="166"/>
        <v>Omaha</v>
      </c>
    </row>
    <row r="1047" spans="15:33" x14ac:dyDescent="0.25">
      <c r="O1047" t="s">
        <v>3303</v>
      </c>
      <c r="P1047" s="6">
        <v>41972</v>
      </c>
      <c r="Q1047" t="s">
        <v>3073</v>
      </c>
      <c r="R1047" t="s">
        <v>3718</v>
      </c>
      <c r="S1047" t="s">
        <v>3721</v>
      </c>
      <c r="T1047">
        <v>88</v>
      </c>
      <c r="U1047">
        <v>39</v>
      </c>
      <c r="W1047" t="s">
        <v>259</v>
      </c>
      <c r="X1047">
        <v>1</v>
      </c>
      <c r="Y1047">
        <f t="shared" si="160"/>
        <v>49</v>
      </c>
      <c r="Z1047">
        <f t="shared" ca="1" si="161"/>
        <v>17.75</v>
      </c>
      <c r="AA1047">
        <f t="shared" ca="1" si="162"/>
        <v>31.25</v>
      </c>
      <c r="AB1047">
        <f t="shared" ca="1" si="163"/>
        <v>-31.25</v>
      </c>
      <c r="AC1047" s="2">
        <v>31.25</v>
      </c>
      <c r="AD1047" s="7">
        <f>VLOOKUP(P1047,Weights!$A:$B,2,0)*AC1047</f>
        <v>31.25</v>
      </c>
      <c r="AE1047">
        <f t="shared" ca="1" si="164"/>
        <v>976.5625</v>
      </c>
      <c r="AF1047" t="str">
        <f t="shared" si="165"/>
        <v>Presbyterian</v>
      </c>
      <c r="AG1047" t="str">
        <f t="shared" ca="1" si="166"/>
        <v>Presbyterian</v>
      </c>
    </row>
    <row r="1048" spans="15:33" x14ac:dyDescent="0.25">
      <c r="O1048" t="s">
        <v>3311</v>
      </c>
      <c r="P1048" s="6">
        <v>41972</v>
      </c>
      <c r="Q1048" t="s">
        <v>3074</v>
      </c>
      <c r="R1048" t="s">
        <v>3364</v>
      </c>
      <c r="S1048" t="s">
        <v>3721</v>
      </c>
      <c r="T1048">
        <v>57</v>
      </c>
      <c r="U1048">
        <v>46</v>
      </c>
      <c r="W1048" t="s">
        <v>214</v>
      </c>
      <c r="X1048">
        <v>1</v>
      </c>
      <c r="Y1048">
        <f t="shared" si="160"/>
        <v>11</v>
      </c>
      <c r="Z1048">
        <f t="shared" ca="1" si="161"/>
        <v>3.25</v>
      </c>
      <c r="AA1048">
        <f t="shared" ca="1" si="162"/>
        <v>7.75</v>
      </c>
      <c r="AB1048">
        <f t="shared" ca="1" si="163"/>
        <v>-7.75</v>
      </c>
      <c r="AC1048" s="2">
        <v>7.75</v>
      </c>
      <c r="AD1048" s="7">
        <f>VLOOKUP(P1048,Weights!$A:$B,2,0)*AC1048</f>
        <v>7.75</v>
      </c>
      <c r="AE1048">
        <f t="shared" ca="1" si="164"/>
        <v>60.0625</v>
      </c>
      <c r="AF1048" t="str">
        <f t="shared" si="165"/>
        <v>Radford</v>
      </c>
      <c r="AG1048" t="str">
        <f t="shared" ca="1" si="166"/>
        <v>Radford</v>
      </c>
    </row>
    <row r="1049" spans="15:33" x14ac:dyDescent="0.25">
      <c r="O1049" t="s">
        <v>3352</v>
      </c>
      <c r="P1049" s="6">
        <v>41972</v>
      </c>
      <c r="Q1049" t="s">
        <v>3072</v>
      </c>
      <c r="R1049" t="s">
        <v>3718</v>
      </c>
      <c r="S1049" t="s">
        <v>3720</v>
      </c>
      <c r="T1049">
        <v>65</v>
      </c>
      <c r="U1049">
        <v>54</v>
      </c>
      <c r="W1049" t="s">
        <v>33</v>
      </c>
      <c r="X1049">
        <v>1</v>
      </c>
      <c r="Y1049">
        <f t="shared" si="160"/>
        <v>-11</v>
      </c>
      <c r="Z1049">
        <f t="shared" ca="1" si="161"/>
        <v>18.750000500000002</v>
      </c>
      <c r="AA1049">
        <f t="shared" ca="1" si="162"/>
        <v>-29.750000500000002</v>
      </c>
      <c r="AB1049">
        <f t="shared" ca="1" si="163"/>
        <v>29.750000500000002</v>
      </c>
      <c r="AC1049" s="2">
        <v>29.75</v>
      </c>
      <c r="AD1049" s="7">
        <f>VLOOKUP(P1049,Weights!$A:$B,2,0)*AC1049</f>
        <v>29.75</v>
      </c>
      <c r="AE1049">
        <f t="shared" ca="1" si="164"/>
        <v>885.06252975000041</v>
      </c>
      <c r="AF1049" t="str">
        <f t="shared" si="165"/>
        <v>Other</v>
      </c>
      <c r="AG1049" t="str">
        <f t="shared" ca="1" si="166"/>
        <v>Rice</v>
      </c>
    </row>
    <row r="1050" spans="15:33" x14ac:dyDescent="0.25">
      <c r="O1050" t="s">
        <v>3131</v>
      </c>
      <c r="P1050" s="6">
        <v>41972</v>
      </c>
      <c r="Q1050" t="s">
        <v>3074</v>
      </c>
      <c r="R1050" t="s">
        <v>3376</v>
      </c>
      <c r="S1050" t="s">
        <v>3721</v>
      </c>
      <c r="T1050">
        <v>60</v>
      </c>
      <c r="U1050">
        <v>57</v>
      </c>
      <c r="W1050" t="s">
        <v>92</v>
      </c>
      <c r="X1050">
        <v>1</v>
      </c>
      <c r="Y1050">
        <f t="shared" si="160"/>
        <v>3</v>
      </c>
      <c r="Z1050">
        <f t="shared" ca="1" si="161"/>
        <v>-1.125</v>
      </c>
      <c r="AA1050">
        <f t="shared" ca="1" si="162"/>
        <v>4.125</v>
      </c>
      <c r="AB1050">
        <f t="shared" ca="1" si="163"/>
        <v>-4.125</v>
      </c>
      <c r="AC1050" s="2">
        <v>4.125</v>
      </c>
      <c r="AD1050" s="7">
        <f>VLOOKUP(P1050,Weights!$A:$B,2,0)*AC1050</f>
        <v>4.125</v>
      </c>
      <c r="AE1050">
        <f t="shared" ca="1" si="164"/>
        <v>17.015625</v>
      </c>
      <c r="AF1050" t="str">
        <f t="shared" si="165"/>
        <v>Saint Louis</v>
      </c>
      <c r="AG1050" t="str">
        <f t="shared" ca="1" si="166"/>
        <v>Bradley</v>
      </c>
    </row>
    <row r="1051" spans="15:33" x14ac:dyDescent="0.25">
      <c r="O1051" t="s">
        <v>3291</v>
      </c>
      <c r="P1051" s="6">
        <v>41972</v>
      </c>
      <c r="Q1051" t="s">
        <v>3073</v>
      </c>
      <c r="R1051" t="s">
        <v>3333</v>
      </c>
      <c r="S1051" t="s">
        <v>3721</v>
      </c>
      <c r="T1051">
        <v>82</v>
      </c>
      <c r="U1051">
        <v>56</v>
      </c>
      <c r="W1051" t="s">
        <v>191</v>
      </c>
      <c r="X1051">
        <v>1</v>
      </c>
      <c r="Y1051">
        <f t="shared" si="160"/>
        <v>26</v>
      </c>
      <c r="Z1051">
        <f t="shared" ca="1" si="161"/>
        <v>11.87500002</v>
      </c>
      <c r="AA1051">
        <f t="shared" ca="1" si="162"/>
        <v>14.12499998</v>
      </c>
      <c r="AB1051">
        <f t="shared" ca="1" si="163"/>
        <v>-14.12499998</v>
      </c>
      <c r="AC1051" s="2">
        <v>14.125</v>
      </c>
      <c r="AD1051" s="7">
        <f>VLOOKUP(P1051,Weights!$A:$B,2,0)*AC1051</f>
        <v>14.125</v>
      </c>
      <c r="AE1051">
        <f t="shared" ca="1" si="164"/>
        <v>199.51562443500001</v>
      </c>
      <c r="AF1051" t="str">
        <f t="shared" si="165"/>
        <v>Saint Mary's</v>
      </c>
      <c r="AG1051" t="str">
        <f t="shared" ca="1" si="166"/>
        <v>Saint Mary's</v>
      </c>
    </row>
    <row r="1052" spans="15:33" x14ac:dyDescent="0.25">
      <c r="O1052" t="s">
        <v>3381</v>
      </c>
      <c r="P1052" s="6">
        <v>41972</v>
      </c>
      <c r="Q1052" t="s">
        <v>3073</v>
      </c>
      <c r="R1052" t="s">
        <v>3292</v>
      </c>
      <c r="S1052" t="s">
        <v>3720</v>
      </c>
      <c r="T1052">
        <v>60</v>
      </c>
      <c r="U1052">
        <v>58</v>
      </c>
      <c r="W1052" t="s">
        <v>1896</v>
      </c>
      <c r="X1052">
        <v>1</v>
      </c>
      <c r="Y1052">
        <f t="shared" si="160"/>
        <v>-2</v>
      </c>
      <c r="Z1052">
        <f t="shared" ca="1" si="161"/>
        <v>-1.5</v>
      </c>
      <c r="AA1052">
        <f t="shared" ca="1" si="162"/>
        <v>-0.5</v>
      </c>
      <c r="AB1052">
        <f t="shared" ca="1" si="163"/>
        <v>0.5</v>
      </c>
      <c r="AC1052" s="2">
        <v>0.5</v>
      </c>
      <c r="AD1052" s="7">
        <f>VLOOKUP(P1052,Weights!$A:$B,2,0)*AC1052</f>
        <v>0.5</v>
      </c>
      <c r="AE1052">
        <f t="shared" ca="1" si="164"/>
        <v>0.25</v>
      </c>
      <c r="AF1052" t="str">
        <f t="shared" si="165"/>
        <v>Norfolk St</v>
      </c>
      <c r="AG1052" t="str">
        <f t="shared" ca="1" si="166"/>
        <v>Norfolk St</v>
      </c>
    </row>
    <row r="1053" spans="15:33" x14ac:dyDescent="0.25">
      <c r="O1053" t="s">
        <v>3263</v>
      </c>
      <c r="P1053" s="6">
        <v>41972</v>
      </c>
      <c r="Q1053" t="s">
        <v>3073</v>
      </c>
      <c r="R1053" t="s">
        <v>3718</v>
      </c>
      <c r="S1053" t="s">
        <v>3721</v>
      </c>
      <c r="T1053">
        <v>111</v>
      </c>
      <c r="U1053">
        <v>51</v>
      </c>
      <c r="W1053" t="s">
        <v>92</v>
      </c>
      <c r="X1053">
        <v>1</v>
      </c>
      <c r="Y1053">
        <f t="shared" si="160"/>
        <v>60</v>
      </c>
      <c r="Z1053">
        <f t="shared" ca="1" si="161"/>
        <v>37.625000499999999</v>
      </c>
      <c r="AA1053">
        <f t="shared" ca="1" si="162"/>
        <v>22.374999500000001</v>
      </c>
      <c r="AB1053">
        <f t="shared" ca="1" si="163"/>
        <v>-22.374999500000001</v>
      </c>
      <c r="AC1053" s="2">
        <v>22.375</v>
      </c>
      <c r="AD1053" s="7">
        <f>VLOOKUP(P1053,Weights!$A:$B,2,0)*AC1053</f>
        <v>22.375</v>
      </c>
      <c r="AE1053">
        <f t="shared" ca="1" si="164"/>
        <v>500.64060262500033</v>
      </c>
      <c r="AF1053" t="str">
        <f t="shared" si="165"/>
        <v>Sam Houston St</v>
      </c>
      <c r="AG1053" t="str">
        <f t="shared" ca="1" si="166"/>
        <v>Sam Houston St</v>
      </c>
    </row>
    <row r="1054" spans="15:33" x14ac:dyDescent="0.25">
      <c r="O1054" t="s">
        <v>3397</v>
      </c>
      <c r="P1054" s="6">
        <v>41972</v>
      </c>
      <c r="Q1054" t="s">
        <v>3073</v>
      </c>
      <c r="R1054" t="s">
        <v>3400</v>
      </c>
      <c r="S1054" t="s">
        <v>3721</v>
      </c>
      <c r="T1054">
        <v>85</v>
      </c>
      <c r="U1054">
        <v>51</v>
      </c>
      <c r="W1054" t="s">
        <v>165</v>
      </c>
      <c r="X1054">
        <v>1</v>
      </c>
      <c r="Y1054">
        <f t="shared" si="160"/>
        <v>34</v>
      </c>
      <c r="Z1054">
        <f t="shared" ca="1" si="161"/>
        <v>11.125000499999999</v>
      </c>
      <c r="AA1054">
        <f t="shared" ca="1" si="162"/>
        <v>22.874999500000001</v>
      </c>
      <c r="AB1054">
        <f t="shared" ca="1" si="163"/>
        <v>-22.874999500000001</v>
      </c>
      <c r="AC1054" s="2">
        <v>22.875</v>
      </c>
      <c r="AD1054" s="7">
        <f>VLOOKUP(P1054,Weights!$A:$B,2,0)*AC1054</f>
        <v>22.875</v>
      </c>
      <c r="AE1054">
        <f t="shared" ca="1" si="164"/>
        <v>523.26560212500033</v>
      </c>
      <c r="AF1054" t="str">
        <f t="shared" si="165"/>
        <v>SE Missouri St</v>
      </c>
      <c r="AG1054" t="str">
        <f t="shared" ca="1" si="166"/>
        <v>SE Missouri St</v>
      </c>
    </row>
    <row r="1055" spans="15:33" x14ac:dyDescent="0.25">
      <c r="O1055" t="s">
        <v>3261</v>
      </c>
      <c r="P1055" s="6">
        <v>41972</v>
      </c>
      <c r="Q1055" t="s">
        <v>3073</v>
      </c>
      <c r="R1055" t="s">
        <v>3283</v>
      </c>
      <c r="S1055" t="s">
        <v>3721</v>
      </c>
      <c r="T1055">
        <v>70</v>
      </c>
      <c r="U1055">
        <v>58</v>
      </c>
      <c r="W1055" t="s">
        <v>10</v>
      </c>
      <c r="X1055">
        <v>1</v>
      </c>
      <c r="Y1055">
        <f t="shared" si="160"/>
        <v>12</v>
      </c>
      <c r="Z1055">
        <f t="shared" ca="1" si="161"/>
        <v>2</v>
      </c>
      <c r="AA1055">
        <f t="shared" ca="1" si="162"/>
        <v>10</v>
      </c>
      <c r="AB1055">
        <f t="shared" ca="1" si="163"/>
        <v>-10</v>
      </c>
      <c r="AC1055" s="2">
        <v>10</v>
      </c>
      <c r="AD1055" s="7">
        <f>VLOOKUP(P1055,Weights!$A:$B,2,0)*AC1055</f>
        <v>10</v>
      </c>
      <c r="AE1055">
        <f t="shared" ca="1" si="164"/>
        <v>100</v>
      </c>
      <c r="AF1055" t="str">
        <f t="shared" si="165"/>
        <v>Seattle</v>
      </c>
      <c r="AG1055" t="str">
        <f t="shared" ca="1" si="166"/>
        <v>Seattle</v>
      </c>
    </row>
    <row r="1056" spans="15:33" x14ac:dyDescent="0.25">
      <c r="O1056" t="s">
        <v>3105</v>
      </c>
      <c r="P1056" s="6">
        <v>41972</v>
      </c>
      <c r="Q1056" t="s">
        <v>3073</v>
      </c>
      <c r="R1056" t="s">
        <v>3126</v>
      </c>
      <c r="S1056" t="s">
        <v>3721</v>
      </c>
      <c r="T1056">
        <v>58</v>
      </c>
      <c r="U1056">
        <v>54</v>
      </c>
      <c r="W1056" t="s">
        <v>191</v>
      </c>
      <c r="X1056">
        <v>1</v>
      </c>
      <c r="Y1056">
        <f t="shared" si="160"/>
        <v>4</v>
      </c>
      <c r="Z1056">
        <f t="shared" ca="1" si="161"/>
        <v>4.75</v>
      </c>
      <c r="AA1056">
        <f t="shared" ca="1" si="162"/>
        <v>-0.75</v>
      </c>
      <c r="AB1056">
        <f t="shared" ca="1" si="163"/>
        <v>0.75</v>
      </c>
      <c r="AC1056" s="2">
        <v>0.75</v>
      </c>
      <c r="AD1056" s="7">
        <f>VLOOKUP(P1056,Weights!$A:$B,2,0)*AC1056</f>
        <v>0.75</v>
      </c>
      <c r="AE1056">
        <f t="shared" ca="1" si="164"/>
        <v>0.5625</v>
      </c>
      <c r="AF1056" t="str">
        <f t="shared" si="165"/>
        <v>Seton Hall</v>
      </c>
      <c r="AG1056" t="str">
        <f t="shared" ca="1" si="166"/>
        <v>Seton Hall</v>
      </c>
    </row>
    <row r="1057" spans="15:33" x14ac:dyDescent="0.25">
      <c r="O1057" t="s">
        <v>3212</v>
      </c>
      <c r="P1057" s="6">
        <v>41972</v>
      </c>
      <c r="Q1057" t="s">
        <v>3073</v>
      </c>
      <c r="R1057" t="s">
        <v>3179</v>
      </c>
      <c r="S1057" t="s">
        <v>3720</v>
      </c>
      <c r="T1057">
        <v>56</v>
      </c>
      <c r="U1057">
        <v>51</v>
      </c>
      <c r="W1057" t="s">
        <v>55</v>
      </c>
      <c r="X1057">
        <v>1</v>
      </c>
      <c r="Y1057">
        <f t="shared" si="160"/>
        <v>-5</v>
      </c>
      <c r="Z1057">
        <f t="shared" ca="1" si="161"/>
        <v>16.875</v>
      </c>
      <c r="AA1057">
        <f t="shared" ca="1" si="162"/>
        <v>-21.875</v>
      </c>
      <c r="AB1057">
        <f t="shared" ca="1" si="163"/>
        <v>21.875</v>
      </c>
      <c r="AC1057" s="2">
        <v>21.875</v>
      </c>
      <c r="AD1057" s="7">
        <f>VLOOKUP(P1057,Weights!$A:$B,2,0)*AC1057</f>
        <v>21.875</v>
      </c>
      <c r="AE1057">
        <f t="shared" ca="1" si="164"/>
        <v>478.515625</v>
      </c>
      <c r="AF1057" t="str">
        <f t="shared" si="165"/>
        <v>Wright St</v>
      </c>
      <c r="AG1057" t="str">
        <f t="shared" ca="1" si="166"/>
        <v>South Carolina Upstate</v>
      </c>
    </row>
    <row r="1058" spans="15:33" x14ac:dyDescent="0.25">
      <c r="O1058" t="s">
        <v>3145</v>
      </c>
      <c r="P1058" s="6">
        <v>41972</v>
      </c>
      <c r="Q1058" t="s">
        <v>3073</v>
      </c>
      <c r="R1058" t="s">
        <v>3216</v>
      </c>
      <c r="S1058" t="s">
        <v>3721</v>
      </c>
      <c r="T1058">
        <v>79</v>
      </c>
      <c r="U1058">
        <v>65</v>
      </c>
      <c r="W1058" t="s">
        <v>54</v>
      </c>
      <c r="X1058">
        <v>1</v>
      </c>
      <c r="Y1058">
        <f t="shared" si="160"/>
        <v>14</v>
      </c>
      <c r="Z1058">
        <f t="shared" ca="1" si="161"/>
        <v>13.500000500000002</v>
      </c>
      <c r="AA1058">
        <f t="shared" ca="1" si="162"/>
        <v>0.49999949999999771</v>
      </c>
      <c r="AB1058">
        <f t="shared" ca="1" si="163"/>
        <v>-0.49999949999999771</v>
      </c>
      <c r="AC1058" s="2">
        <v>0.5</v>
      </c>
      <c r="AD1058" s="7">
        <f>VLOOKUP(P1058,Weights!$A:$B,2,0)*AC1058</f>
        <v>0.5</v>
      </c>
      <c r="AE1058">
        <f t="shared" ca="1" si="164"/>
        <v>0.2499995000002477</v>
      </c>
      <c r="AF1058" t="str">
        <f t="shared" si="165"/>
        <v>South Florida</v>
      </c>
      <c r="AG1058" t="str">
        <f t="shared" ca="1" si="166"/>
        <v>South Florida</v>
      </c>
    </row>
    <row r="1059" spans="15:33" x14ac:dyDescent="0.25">
      <c r="O1059" t="s">
        <v>3396</v>
      </c>
      <c r="P1059" s="6">
        <v>41972</v>
      </c>
      <c r="Q1059" t="s">
        <v>3073</v>
      </c>
      <c r="R1059" t="s">
        <v>3718</v>
      </c>
      <c r="S1059" t="s">
        <v>3721</v>
      </c>
      <c r="T1059">
        <v>76</v>
      </c>
      <c r="U1059">
        <v>60</v>
      </c>
      <c r="W1059" t="s">
        <v>165</v>
      </c>
      <c r="X1059">
        <v>1</v>
      </c>
      <c r="Y1059">
        <f t="shared" si="160"/>
        <v>16</v>
      </c>
      <c r="Z1059">
        <f t="shared" ca="1" si="161"/>
        <v>28.750000500000002</v>
      </c>
      <c r="AA1059">
        <f t="shared" ca="1" si="162"/>
        <v>-12.750000500000002</v>
      </c>
      <c r="AB1059">
        <f t="shared" ca="1" si="163"/>
        <v>12.750000500000002</v>
      </c>
      <c r="AC1059" s="2">
        <v>12.75</v>
      </c>
      <c r="AD1059" s="7">
        <f>VLOOKUP(P1059,Weights!$A:$B,2,0)*AC1059</f>
        <v>12.75</v>
      </c>
      <c r="AE1059">
        <f t="shared" ca="1" si="164"/>
        <v>162.56251275000031</v>
      </c>
      <c r="AF1059" t="str">
        <f t="shared" si="165"/>
        <v>Southern Illinois</v>
      </c>
      <c r="AG1059" t="str">
        <f t="shared" ca="1" si="166"/>
        <v>Southern Illinois</v>
      </c>
    </row>
    <row r="1060" spans="15:33" x14ac:dyDescent="0.25">
      <c r="O1060" t="s">
        <v>3171</v>
      </c>
      <c r="P1060" s="6">
        <v>41972</v>
      </c>
      <c r="Q1060" t="s">
        <v>3074</v>
      </c>
      <c r="R1060" t="s">
        <v>3082</v>
      </c>
      <c r="S1060" t="s">
        <v>3721</v>
      </c>
      <c r="T1060">
        <v>74</v>
      </c>
      <c r="U1060">
        <v>59</v>
      </c>
      <c r="W1060" t="s">
        <v>53</v>
      </c>
      <c r="X1060">
        <v>1</v>
      </c>
      <c r="Y1060">
        <f t="shared" si="160"/>
        <v>15</v>
      </c>
      <c r="Z1060">
        <f t="shared" ca="1" si="161"/>
        <v>17.125000499999999</v>
      </c>
      <c r="AA1060">
        <f t="shared" ca="1" si="162"/>
        <v>-2.1250004999999987</v>
      </c>
      <c r="AB1060">
        <f t="shared" ca="1" si="163"/>
        <v>2.1250004999999987</v>
      </c>
      <c r="AC1060" s="2">
        <v>2.125</v>
      </c>
      <c r="AD1060" s="7">
        <f>VLOOKUP(P1060,Weights!$A:$B,2,0)*AC1060</f>
        <v>2.125</v>
      </c>
      <c r="AE1060">
        <f t="shared" ca="1" si="164"/>
        <v>4.5156271250002442</v>
      </c>
      <c r="AF1060" t="str">
        <f t="shared" si="165"/>
        <v>St. Bonaventure</v>
      </c>
      <c r="AG1060" t="str">
        <f t="shared" ca="1" si="166"/>
        <v>St. Bonaventure</v>
      </c>
    </row>
    <row r="1061" spans="15:33" x14ac:dyDescent="0.25">
      <c r="O1061" t="s">
        <v>3354</v>
      </c>
      <c r="P1061" s="6">
        <v>41972</v>
      </c>
      <c r="Q1061" t="s">
        <v>3074</v>
      </c>
      <c r="R1061" t="s">
        <v>3228</v>
      </c>
      <c r="S1061" t="s">
        <v>3721</v>
      </c>
      <c r="T1061">
        <v>59</v>
      </c>
      <c r="U1061">
        <v>57</v>
      </c>
      <c r="W1061" t="s">
        <v>33</v>
      </c>
      <c r="X1061">
        <v>1</v>
      </c>
      <c r="Y1061">
        <f t="shared" si="160"/>
        <v>2</v>
      </c>
      <c r="Z1061">
        <f t="shared" ca="1" si="161"/>
        <v>12.625000479999999</v>
      </c>
      <c r="AA1061">
        <f t="shared" ca="1" si="162"/>
        <v>-10.625000479999999</v>
      </c>
      <c r="AB1061">
        <f t="shared" ca="1" si="163"/>
        <v>10.625000479999999</v>
      </c>
      <c r="AC1061" s="2">
        <v>10.625</v>
      </c>
      <c r="AD1061" s="7">
        <f>VLOOKUP(P1061,Weights!$A:$B,2,0)*AC1061</f>
        <v>10.625</v>
      </c>
      <c r="AE1061">
        <f t="shared" ca="1" si="164"/>
        <v>112.8906352000002</v>
      </c>
      <c r="AF1061" t="str">
        <f t="shared" si="165"/>
        <v>St. Francis BRK</v>
      </c>
      <c r="AG1061" t="str">
        <f t="shared" ca="1" si="166"/>
        <v>St. Francis BRK</v>
      </c>
    </row>
    <row r="1062" spans="15:33" x14ac:dyDescent="0.25">
      <c r="O1062" t="s">
        <v>3213</v>
      </c>
      <c r="P1062" s="6">
        <v>41972</v>
      </c>
      <c r="Q1062" t="s">
        <v>3074</v>
      </c>
      <c r="R1062" t="s">
        <v>3220</v>
      </c>
      <c r="S1062" t="s">
        <v>3721</v>
      </c>
      <c r="T1062">
        <v>62</v>
      </c>
      <c r="U1062">
        <v>50</v>
      </c>
      <c r="W1062" t="s">
        <v>386</v>
      </c>
      <c r="X1062">
        <v>1</v>
      </c>
      <c r="Y1062">
        <f t="shared" si="160"/>
        <v>12</v>
      </c>
      <c r="Z1062">
        <f t="shared" ca="1" si="161"/>
        <v>4.3750000000000018</v>
      </c>
      <c r="AA1062">
        <f t="shared" ca="1" si="162"/>
        <v>7.6249999999999982</v>
      </c>
      <c r="AB1062">
        <f t="shared" ca="1" si="163"/>
        <v>-7.6249999999999982</v>
      </c>
      <c r="AC1062" s="2">
        <v>7.625</v>
      </c>
      <c r="AD1062" s="7">
        <f>VLOOKUP(P1062,Weights!$A:$B,2,0)*AC1062</f>
        <v>7.625</v>
      </c>
      <c r="AE1062">
        <f t="shared" ca="1" si="164"/>
        <v>58.140624999999972</v>
      </c>
      <c r="AF1062" t="str">
        <f t="shared" si="165"/>
        <v>Stetson</v>
      </c>
      <c r="AG1062" t="str">
        <f t="shared" ca="1" si="166"/>
        <v>Stetson</v>
      </c>
    </row>
    <row r="1063" spans="15:33" x14ac:dyDescent="0.25">
      <c r="O1063" t="s">
        <v>3085</v>
      </c>
      <c r="P1063" s="6">
        <v>41972</v>
      </c>
      <c r="Q1063" t="s">
        <v>3073</v>
      </c>
      <c r="R1063" t="s">
        <v>3718</v>
      </c>
      <c r="S1063" t="s">
        <v>3721</v>
      </c>
      <c r="T1063">
        <v>70</v>
      </c>
      <c r="U1063">
        <v>49</v>
      </c>
      <c r="W1063" t="s">
        <v>55</v>
      </c>
      <c r="X1063">
        <v>1</v>
      </c>
      <c r="Y1063">
        <f t="shared" si="160"/>
        <v>21</v>
      </c>
      <c r="Z1063">
        <f t="shared" ca="1" si="161"/>
        <v>35.625000499999999</v>
      </c>
      <c r="AA1063">
        <f t="shared" ca="1" si="162"/>
        <v>-14.625000499999999</v>
      </c>
      <c r="AB1063">
        <f t="shared" ca="1" si="163"/>
        <v>14.625000499999999</v>
      </c>
      <c r="AC1063" s="2">
        <v>14.625</v>
      </c>
      <c r="AD1063" s="7">
        <f>VLOOKUP(P1063,Weights!$A:$B,2,0)*AC1063</f>
        <v>14.625</v>
      </c>
      <c r="AE1063">
        <f t="shared" ca="1" si="164"/>
        <v>213.8906396250002</v>
      </c>
      <c r="AF1063" t="str">
        <f t="shared" si="165"/>
        <v>Stony Brook</v>
      </c>
      <c r="AG1063" t="str">
        <f t="shared" ca="1" si="166"/>
        <v>Stony Brook</v>
      </c>
    </row>
    <row r="1064" spans="15:33" x14ac:dyDescent="0.25">
      <c r="O1064" t="s">
        <v>3244</v>
      </c>
      <c r="P1064" s="6">
        <v>41972</v>
      </c>
      <c r="Q1064" t="s">
        <v>3074</v>
      </c>
      <c r="R1064" t="s">
        <v>3202</v>
      </c>
      <c r="S1064" t="s">
        <v>3721</v>
      </c>
      <c r="T1064">
        <v>61</v>
      </c>
      <c r="U1064">
        <v>52</v>
      </c>
      <c r="W1064" t="s">
        <v>566</v>
      </c>
      <c r="X1064">
        <v>1</v>
      </c>
      <c r="Y1064">
        <f t="shared" si="160"/>
        <v>9</v>
      </c>
      <c r="Z1064">
        <f t="shared" ca="1" si="161"/>
        <v>8.3749995000000013</v>
      </c>
      <c r="AA1064">
        <f t="shared" ca="1" si="162"/>
        <v>0.62500049999999874</v>
      </c>
      <c r="AB1064">
        <f t="shared" ca="1" si="163"/>
        <v>-0.62500049999999874</v>
      </c>
      <c r="AC1064" s="2">
        <v>0.625</v>
      </c>
      <c r="AD1064" s="7">
        <f>VLOOKUP(P1064,Weights!$A:$B,2,0)*AC1064</f>
        <v>0.625</v>
      </c>
      <c r="AE1064">
        <f t="shared" ca="1" si="164"/>
        <v>0.39062562500024844</v>
      </c>
      <c r="AF1064" t="str">
        <f t="shared" si="165"/>
        <v>TCU</v>
      </c>
      <c r="AG1064" t="str">
        <f t="shared" ca="1" si="166"/>
        <v>TCU</v>
      </c>
    </row>
    <row r="1065" spans="15:33" x14ac:dyDescent="0.25">
      <c r="O1065" t="s">
        <v>3391</v>
      </c>
      <c r="P1065" s="6">
        <v>41972</v>
      </c>
      <c r="Q1065" t="s">
        <v>3073</v>
      </c>
      <c r="R1065" t="s">
        <v>3718</v>
      </c>
      <c r="S1065" t="s">
        <v>3721</v>
      </c>
      <c r="T1065">
        <v>84</v>
      </c>
      <c r="U1065">
        <v>45</v>
      </c>
      <c r="W1065" t="s">
        <v>165</v>
      </c>
      <c r="X1065">
        <v>1</v>
      </c>
      <c r="Y1065">
        <f t="shared" si="160"/>
        <v>39</v>
      </c>
      <c r="Z1065">
        <f t="shared" ca="1" si="161"/>
        <v>22.875000499999999</v>
      </c>
      <c r="AA1065">
        <f t="shared" ca="1" si="162"/>
        <v>16.124999500000001</v>
      </c>
      <c r="AB1065">
        <f t="shared" ca="1" si="163"/>
        <v>-16.124999500000001</v>
      </c>
      <c r="AC1065" s="2">
        <v>16.125</v>
      </c>
      <c r="AD1065" s="7">
        <f>VLOOKUP(P1065,Weights!$A:$B,2,0)*AC1065</f>
        <v>16.125</v>
      </c>
      <c r="AE1065">
        <f t="shared" ca="1" si="164"/>
        <v>260.01560887500028</v>
      </c>
      <c r="AF1065" t="str">
        <f t="shared" si="165"/>
        <v>The Citadel</v>
      </c>
      <c r="AG1065" t="str">
        <f t="shared" ca="1" si="166"/>
        <v>The Citadel</v>
      </c>
    </row>
    <row r="1066" spans="15:33" x14ac:dyDescent="0.25">
      <c r="O1066" t="s">
        <v>3331</v>
      </c>
      <c r="P1066" s="6">
        <v>41972</v>
      </c>
      <c r="Q1066" t="s">
        <v>3073</v>
      </c>
      <c r="R1066" t="s">
        <v>3277</v>
      </c>
      <c r="S1066" t="s">
        <v>3721</v>
      </c>
      <c r="T1066">
        <v>64</v>
      </c>
      <c r="U1066">
        <v>43</v>
      </c>
      <c r="W1066" t="s">
        <v>191</v>
      </c>
      <c r="X1066">
        <v>1</v>
      </c>
      <c r="Y1066">
        <f t="shared" si="160"/>
        <v>21</v>
      </c>
      <c r="Z1066">
        <f t="shared" ca="1" si="161"/>
        <v>17.25</v>
      </c>
      <c r="AA1066">
        <f t="shared" ca="1" si="162"/>
        <v>3.75</v>
      </c>
      <c r="AB1066">
        <f t="shared" ca="1" si="163"/>
        <v>-3.75</v>
      </c>
      <c r="AC1066" s="2">
        <v>3.75</v>
      </c>
      <c r="AD1066" s="7">
        <f>VLOOKUP(P1066,Weights!$A:$B,2,0)*AC1066</f>
        <v>3.75</v>
      </c>
      <c r="AE1066">
        <f t="shared" ca="1" si="164"/>
        <v>14.0625</v>
      </c>
      <c r="AF1066" t="str">
        <f t="shared" si="165"/>
        <v>UC Davis</v>
      </c>
      <c r="AG1066" t="str">
        <f t="shared" ca="1" si="166"/>
        <v>UC Davis</v>
      </c>
    </row>
    <row r="1067" spans="15:33" x14ac:dyDescent="0.25">
      <c r="O1067" t="s">
        <v>3296</v>
      </c>
      <c r="P1067" s="6">
        <v>41972</v>
      </c>
      <c r="Q1067" t="s">
        <v>3073</v>
      </c>
      <c r="R1067" t="s">
        <v>3173</v>
      </c>
      <c r="S1067" t="s">
        <v>3721</v>
      </c>
      <c r="T1067">
        <v>76</v>
      </c>
      <c r="U1067">
        <v>56</v>
      </c>
      <c r="W1067" t="s">
        <v>165</v>
      </c>
      <c r="X1067">
        <v>1</v>
      </c>
      <c r="Y1067">
        <f t="shared" si="160"/>
        <v>20</v>
      </c>
      <c r="Z1067">
        <f t="shared" ca="1" si="161"/>
        <v>13.500000499999999</v>
      </c>
      <c r="AA1067">
        <f t="shared" ca="1" si="162"/>
        <v>6.4999995000000013</v>
      </c>
      <c r="AB1067">
        <f t="shared" ca="1" si="163"/>
        <v>-6.4999995000000013</v>
      </c>
      <c r="AC1067" s="2">
        <v>6.5</v>
      </c>
      <c r="AD1067" s="7">
        <f>VLOOKUP(P1067,Weights!$A:$B,2,0)*AC1067</f>
        <v>6.5</v>
      </c>
      <c r="AE1067">
        <f t="shared" ca="1" si="164"/>
        <v>42.249993500000265</v>
      </c>
      <c r="AF1067" t="str">
        <f t="shared" si="165"/>
        <v>UC Riverside</v>
      </c>
      <c r="AG1067" t="str">
        <f t="shared" ca="1" si="166"/>
        <v>UC Riverside</v>
      </c>
    </row>
    <row r="1068" spans="15:33" x14ac:dyDescent="0.25">
      <c r="O1068" t="s">
        <v>3133</v>
      </c>
      <c r="P1068" s="6">
        <v>41972</v>
      </c>
      <c r="Q1068" t="s">
        <v>3074</v>
      </c>
      <c r="R1068" t="s">
        <v>3279</v>
      </c>
      <c r="S1068" t="s">
        <v>3720</v>
      </c>
      <c r="T1068">
        <v>65</v>
      </c>
      <c r="U1068">
        <v>63</v>
      </c>
      <c r="W1068" t="s">
        <v>165</v>
      </c>
      <c r="X1068">
        <v>1</v>
      </c>
      <c r="Y1068">
        <f t="shared" si="160"/>
        <v>-2</v>
      </c>
      <c r="Z1068">
        <f t="shared" ca="1" si="161"/>
        <v>-3.2499999999999991</v>
      </c>
      <c r="AA1068">
        <f t="shared" ca="1" si="162"/>
        <v>1.2499999999999991</v>
      </c>
      <c r="AB1068">
        <f t="shared" ca="1" si="163"/>
        <v>-1.2499999999999991</v>
      </c>
      <c r="AC1068" s="2">
        <v>1.25</v>
      </c>
      <c r="AD1068" s="7">
        <f>VLOOKUP(P1068,Weights!$A:$B,2,0)*AC1068</f>
        <v>1.25</v>
      </c>
      <c r="AE1068">
        <f t="shared" ca="1" si="164"/>
        <v>1.5624999999999978</v>
      </c>
      <c r="AF1068" t="str">
        <f t="shared" si="165"/>
        <v>Colorado St</v>
      </c>
      <c r="AG1068" t="str">
        <f t="shared" ca="1" si="166"/>
        <v>Colorado St</v>
      </c>
    </row>
    <row r="1069" spans="15:33" x14ac:dyDescent="0.25">
      <c r="O1069" t="s">
        <v>3091</v>
      </c>
      <c r="P1069" s="6">
        <v>41972</v>
      </c>
      <c r="Q1069" t="s">
        <v>3073</v>
      </c>
      <c r="R1069" t="s">
        <v>3182</v>
      </c>
      <c r="S1069" t="s">
        <v>3720</v>
      </c>
      <c r="T1069">
        <v>77</v>
      </c>
      <c r="U1069">
        <v>66</v>
      </c>
      <c r="W1069" t="s">
        <v>78</v>
      </c>
      <c r="X1069">
        <v>1</v>
      </c>
      <c r="Y1069">
        <f t="shared" si="160"/>
        <v>-11</v>
      </c>
      <c r="Z1069">
        <f t="shared" ca="1" si="161"/>
        <v>-3.5000004999999996</v>
      </c>
      <c r="AA1069">
        <f t="shared" ca="1" si="162"/>
        <v>-7.4999995000000004</v>
      </c>
      <c r="AB1069">
        <f t="shared" ca="1" si="163"/>
        <v>7.4999995000000004</v>
      </c>
      <c r="AC1069" s="2">
        <v>7.5</v>
      </c>
      <c r="AD1069" s="7">
        <f>VLOOKUP(P1069,Weights!$A:$B,2,0)*AC1069</f>
        <v>7.5</v>
      </c>
      <c r="AE1069">
        <f t="shared" ca="1" si="164"/>
        <v>56.249992500000253</v>
      </c>
      <c r="AF1069" t="str">
        <f t="shared" si="165"/>
        <v>Towson</v>
      </c>
      <c r="AG1069" t="str">
        <f t="shared" ca="1" si="166"/>
        <v>Towson</v>
      </c>
    </row>
    <row r="1070" spans="15:33" x14ac:dyDescent="0.25">
      <c r="O1070" t="s">
        <v>3240</v>
      </c>
      <c r="P1070" s="6">
        <v>41972</v>
      </c>
      <c r="Q1070" t="s">
        <v>3073</v>
      </c>
      <c r="R1070" t="s">
        <v>3718</v>
      </c>
      <c r="S1070" t="s">
        <v>3721</v>
      </c>
      <c r="T1070">
        <v>84</v>
      </c>
      <c r="U1070">
        <v>44</v>
      </c>
      <c r="W1070" t="s">
        <v>259</v>
      </c>
      <c r="X1070">
        <v>1</v>
      </c>
      <c r="Y1070">
        <f t="shared" si="160"/>
        <v>40</v>
      </c>
      <c r="Z1070">
        <f t="shared" ca="1" si="161"/>
        <v>24.875000500000002</v>
      </c>
      <c r="AA1070">
        <f t="shared" ca="1" si="162"/>
        <v>15.124999499999998</v>
      </c>
      <c r="AB1070">
        <f t="shared" ca="1" si="163"/>
        <v>-15.124999499999998</v>
      </c>
      <c r="AC1070" s="2">
        <v>15.125</v>
      </c>
      <c r="AD1070" s="7">
        <f>VLOOKUP(P1070,Weights!$A:$B,2,0)*AC1070</f>
        <v>15.125</v>
      </c>
      <c r="AE1070">
        <f t="shared" ca="1" si="164"/>
        <v>228.76560987500019</v>
      </c>
      <c r="AF1070" t="str">
        <f t="shared" si="165"/>
        <v>UMKC</v>
      </c>
      <c r="AG1070" t="str">
        <f t="shared" ca="1" si="166"/>
        <v>UMKC</v>
      </c>
    </row>
    <row r="1071" spans="15:33" x14ac:dyDescent="0.25">
      <c r="O1071" t="s">
        <v>3077</v>
      </c>
      <c r="P1071" s="6">
        <v>41972</v>
      </c>
      <c r="Q1071" t="s">
        <v>3073</v>
      </c>
      <c r="R1071" t="s">
        <v>3097</v>
      </c>
      <c r="S1071" t="s">
        <v>3721</v>
      </c>
      <c r="T1071">
        <v>75</v>
      </c>
      <c r="U1071">
        <v>59</v>
      </c>
      <c r="W1071" t="s">
        <v>53</v>
      </c>
      <c r="X1071">
        <v>1</v>
      </c>
      <c r="Y1071">
        <f t="shared" si="160"/>
        <v>16</v>
      </c>
      <c r="Z1071">
        <f t="shared" ca="1" si="161"/>
        <v>6.6250000000000009</v>
      </c>
      <c r="AA1071">
        <f t="shared" ca="1" si="162"/>
        <v>9.375</v>
      </c>
      <c r="AB1071">
        <f t="shared" ca="1" si="163"/>
        <v>-9.375</v>
      </c>
      <c r="AC1071" s="2">
        <v>9.375</v>
      </c>
      <c r="AD1071" s="7">
        <f>VLOOKUP(P1071,Weights!$A:$B,2,0)*AC1071</f>
        <v>9.375</v>
      </c>
      <c r="AE1071">
        <f t="shared" ca="1" si="164"/>
        <v>87.890625</v>
      </c>
      <c r="AF1071" t="str">
        <f t="shared" si="165"/>
        <v>UNLV</v>
      </c>
      <c r="AG1071" t="str">
        <f t="shared" ca="1" si="166"/>
        <v>UNLV</v>
      </c>
    </row>
    <row r="1072" spans="15:33" x14ac:dyDescent="0.25">
      <c r="O1072" t="s">
        <v>3287</v>
      </c>
      <c r="P1072" s="6">
        <v>41972</v>
      </c>
      <c r="Q1072" t="s">
        <v>3073</v>
      </c>
      <c r="R1072" t="s">
        <v>3401</v>
      </c>
      <c r="S1072" t="s">
        <v>3721</v>
      </c>
      <c r="T1072">
        <v>93</v>
      </c>
      <c r="U1072">
        <v>62</v>
      </c>
      <c r="W1072" t="s">
        <v>54</v>
      </c>
      <c r="X1072">
        <v>1</v>
      </c>
      <c r="Y1072">
        <f t="shared" si="160"/>
        <v>31</v>
      </c>
      <c r="Z1072">
        <f t="shared" ca="1" si="161"/>
        <v>28.999999499999998</v>
      </c>
      <c r="AA1072">
        <f t="shared" ca="1" si="162"/>
        <v>2.0000005000000023</v>
      </c>
      <c r="AB1072">
        <f t="shared" ca="1" si="163"/>
        <v>-2.0000005000000023</v>
      </c>
      <c r="AC1072" s="2">
        <v>2</v>
      </c>
      <c r="AD1072" s="7">
        <f>VLOOKUP(P1072,Weights!$A:$B,2,0)*AC1072</f>
        <v>2</v>
      </c>
      <c r="AE1072">
        <f t="shared" ca="1" si="164"/>
        <v>4.0000020000002587</v>
      </c>
      <c r="AF1072" t="str">
        <f t="shared" si="165"/>
        <v>Utah</v>
      </c>
      <c r="AG1072" t="str">
        <f t="shared" ca="1" si="166"/>
        <v>Utah</v>
      </c>
    </row>
    <row r="1073" spans="15:33" x14ac:dyDescent="0.25">
      <c r="O1073" t="s">
        <v>3368</v>
      </c>
      <c r="P1073" s="6">
        <v>41972</v>
      </c>
      <c r="Q1073" t="s">
        <v>3074</v>
      </c>
      <c r="R1073" t="s">
        <v>3150</v>
      </c>
      <c r="S1073" t="s">
        <v>3721</v>
      </c>
      <c r="T1073">
        <v>93</v>
      </c>
      <c r="U1073">
        <v>58</v>
      </c>
      <c r="W1073" t="s">
        <v>192</v>
      </c>
      <c r="X1073">
        <v>1</v>
      </c>
      <c r="Y1073">
        <f t="shared" si="160"/>
        <v>35</v>
      </c>
      <c r="Z1073">
        <f t="shared" ca="1" si="161"/>
        <v>0.125</v>
      </c>
      <c r="AA1073">
        <f t="shared" ca="1" si="162"/>
        <v>34.875</v>
      </c>
      <c r="AB1073">
        <f t="shared" ca="1" si="163"/>
        <v>-34.875</v>
      </c>
      <c r="AC1073" s="2">
        <v>34.875</v>
      </c>
      <c r="AD1073" s="7">
        <f>VLOOKUP(P1073,Weights!$A:$B,2,0)*AC1073</f>
        <v>34.875</v>
      </c>
      <c r="AE1073">
        <f t="shared" ca="1" si="164"/>
        <v>1216.265625</v>
      </c>
      <c r="AF1073" t="str">
        <f t="shared" si="165"/>
        <v>Valparaiso</v>
      </c>
      <c r="AG1073" t="str">
        <f t="shared" ca="1" si="166"/>
        <v>Valparaiso</v>
      </c>
    </row>
    <row r="1074" spans="15:33" x14ac:dyDescent="0.25">
      <c r="O1074" t="s">
        <v>3710</v>
      </c>
      <c r="P1074" s="6">
        <v>41972</v>
      </c>
      <c r="Q1074" t="s">
        <v>3074</v>
      </c>
      <c r="R1074" t="s">
        <v>3108</v>
      </c>
      <c r="S1074" t="s">
        <v>3721</v>
      </c>
      <c r="T1074">
        <v>45</v>
      </c>
      <c r="U1074">
        <v>26</v>
      </c>
      <c r="W1074" t="s">
        <v>566</v>
      </c>
      <c r="X1074">
        <v>1</v>
      </c>
      <c r="Y1074">
        <f t="shared" si="160"/>
        <v>19</v>
      </c>
      <c r="Z1074">
        <f t="shared" ca="1" si="161"/>
        <v>20.749999519999999</v>
      </c>
      <c r="AA1074">
        <f t="shared" ca="1" si="162"/>
        <v>-1.7499995199999994</v>
      </c>
      <c r="AB1074">
        <f t="shared" ca="1" si="163"/>
        <v>1.7499995199999994</v>
      </c>
      <c r="AC1074" s="2">
        <v>1.75</v>
      </c>
      <c r="AD1074" s="7">
        <f>VLOOKUP(P1074,Weights!$A:$B,2,0)*AC1074</f>
        <v>1.75</v>
      </c>
      <c r="AE1074">
        <f t="shared" ca="1" si="164"/>
        <v>3.0624983200002283</v>
      </c>
      <c r="AF1074" t="str">
        <f t="shared" si="165"/>
        <v>Virginia</v>
      </c>
      <c r="AG1074" t="str">
        <f t="shared" ca="1" si="166"/>
        <v>Virginia</v>
      </c>
    </row>
    <row r="1075" spans="15:33" x14ac:dyDescent="0.25">
      <c r="O1075" t="s">
        <v>3380</v>
      </c>
      <c r="P1075" s="6">
        <v>41972</v>
      </c>
      <c r="Q1075" t="s">
        <v>3073</v>
      </c>
      <c r="R1075" t="s">
        <v>3259</v>
      </c>
      <c r="S1075" t="s">
        <v>3721</v>
      </c>
      <c r="T1075">
        <v>64</v>
      </c>
      <c r="U1075">
        <v>61</v>
      </c>
      <c r="W1075" t="s">
        <v>10</v>
      </c>
      <c r="X1075">
        <v>1</v>
      </c>
      <c r="Y1075">
        <f t="shared" si="160"/>
        <v>3</v>
      </c>
      <c r="Z1075">
        <f t="shared" ca="1" si="161"/>
        <v>1.6249999999999991</v>
      </c>
      <c r="AA1075">
        <f t="shared" ca="1" si="162"/>
        <v>1.3750000000000009</v>
      </c>
      <c r="AB1075">
        <f t="shared" ca="1" si="163"/>
        <v>-1.3750000000000009</v>
      </c>
      <c r="AC1075" s="2">
        <v>1.375</v>
      </c>
      <c r="AD1075" s="7">
        <f>VLOOKUP(P1075,Weights!$A:$B,2,0)*AC1075</f>
        <v>1.375</v>
      </c>
      <c r="AE1075">
        <f t="shared" ca="1" si="164"/>
        <v>1.8906250000000024</v>
      </c>
      <c r="AF1075" t="str">
        <f t="shared" si="165"/>
        <v>Wagner</v>
      </c>
      <c r="AG1075" t="str">
        <f t="shared" ca="1" si="166"/>
        <v>Wagner</v>
      </c>
    </row>
    <row r="1076" spans="15:33" x14ac:dyDescent="0.25">
      <c r="O1076" t="s">
        <v>3385</v>
      </c>
      <c r="P1076" s="6">
        <v>41972</v>
      </c>
      <c r="Q1076" t="s">
        <v>3073</v>
      </c>
      <c r="R1076" t="s">
        <v>3164</v>
      </c>
      <c r="S1076" t="s">
        <v>3721</v>
      </c>
      <c r="T1076">
        <v>86</v>
      </c>
      <c r="U1076">
        <v>57</v>
      </c>
      <c r="W1076" t="s">
        <v>566</v>
      </c>
      <c r="X1076">
        <v>1</v>
      </c>
      <c r="Y1076">
        <f t="shared" si="160"/>
        <v>29</v>
      </c>
      <c r="Z1076">
        <f t="shared" ca="1" si="161"/>
        <v>26.874999499999998</v>
      </c>
      <c r="AA1076">
        <f t="shared" ca="1" si="162"/>
        <v>2.1250005000000023</v>
      </c>
      <c r="AB1076">
        <f t="shared" ca="1" si="163"/>
        <v>-2.1250005000000023</v>
      </c>
      <c r="AC1076" s="2">
        <v>2.125</v>
      </c>
      <c r="AD1076" s="7">
        <f>VLOOKUP(P1076,Weights!$A:$B,2,0)*AC1076</f>
        <v>2.125</v>
      </c>
      <c r="AE1076">
        <f t="shared" ca="1" si="164"/>
        <v>4.5156271250002593</v>
      </c>
      <c r="AF1076" t="str">
        <f t="shared" si="165"/>
        <v>West Virginia</v>
      </c>
      <c r="AG1076" t="str">
        <f t="shared" ca="1" si="166"/>
        <v>West Virginia</v>
      </c>
    </row>
    <row r="1077" spans="15:33" x14ac:dyDescent="0.25">
      <c r="O1077" t="s">
        <v>3272</v>
      </c>
      <c r="P1077" s="6">
        <v>41972</v>
      </c>
      <c r="Q1077" t="s">
        <v>3073</v>
      </c>
      <c r="R1077" t="s">
        <v>3718</v>
      </c>
      <c r="S1077" t="s">
        <v>3721</v>
      </c>
      <c r="T1077">
        <v>91</v>
      </c>
      <c r="U1077">
        <v>56</v>
      </c>
      <c r="W1077" t="s">
        <v>10</v>
      </c>
      <c r="X1077">
        <v>1</v>
      </c>
      <c r="Y1077">
        <f t="shared" si="160"/>
        <v>35</v>
      </c>
      <c r="Z1077">
        <f t="shared" ca="1" si="161"/>
        <v>20.75</v>
      </c>
      <c r="AA1077">
        <f t="shared" ca="1" si="162"/>
        <v>14.25</v>
      </c>
      <c r="AB1077">
        <f t="shared" ca="1" si="163"/>
        <v>-14.25</v>
      </c>
      <c r="AC1077" s="2">
        <v>14.25</v>
      </c>
      <c r="AD1077" s="7">
        <f>VLOOKUP(P1077,Weights!$A:$B,2,0)*AC1077</f>
        <v>14.25</v>
      </c>
      <c r="AE1077">
        <f t="shared" ca="1" si="164"/>
        <v>203.0625</v>
      </c>
      <c r="AF1077" t="str">
        <f t="shared" si="165"/>
        <v>Western Illinois</v>
      </c>
      <c r="AG1077" t="str">
        <f t="shared" ca="1" si="166"/>
        <v>Western Illinois</v>
      </c>
    </row>
    <row r="1078" spans="15:33" x14ac:dyDescent="0.25">
      <c r="O1078" t="s">
        <v>3706</v>
      </c>
      <c r="P1078" s="6">
        <v>41972</v>
      </c>
      <c r="Q1078" t="s">
        <v>3073</v>
      </c>
      <c r="R1078" t="s">
        <v>3143</v>
      </c>
      <c r="S1078" t="s">
        <v>3721</v>
      </c>
      <c r="T1078">
        <v>75</v>
      </c>
      <c r="U1078">
        <v>55</v>
      </c>
      <c r="W1078" t="s">
        <v>190</v>
      </c>
      <c r="X1078">
        <v>1</v>
      </c>
      <c r="Y1078">
        <f t="shared" si="160"/>
        <v>20</v>
      </c>
      <c r="Z1078">
        <f t="shared" ca="1" si="161"/>
        <v>14.374999499999998</v>
      </c>
      <c r="AA1078">
        <f t="shared" ca="1" si="162"/>
        <v>5.6250005000000023</v>
      </c>
      <c r="AB1078">
        <f t="shared" ca="1" si="163"/>
        <v>-5.6250005000000023</v>
      </c>
      <c r="AC1078" s="2">
        <v>5.625</v>
      </c>
      <c r="AD1078" s="7">
        <f>VLOOKUP(P1078,Weights!$A:$B,2,0)*AC1078</f>
        <v>5.625</v>
      </c>
      <c r="AE1078">
        <f t="shared" ca="1" si="164"/>
        <v>31.640630625000277</v>
      </c>
      <c r="AF1078" t="str">
        <f t="shared" si="165"/>
        <v>Wichita St</v>
      </c>
      <c r="AG1078" t="str">
        <f t="shared" ca="1" si="166"/>
        <v>Wichita St</v>
      </c>
    </row>
    <row r="1079" spans="15:33" x14ac:dyDescent="0.25">
      <c r="O1079" t="s">
        <v>3344</v>
      </c>
      <c r="P1079" s="6">
        <v>41972</v>
      </c>
      <c r="Q1079" t="s">
        <v>3073</v>
      </c>
      <c r="R1079" t="s">
        <v>3310</v>
      </c>
      <c r="S1079" t="s">
        <v>3721</v>
      </c>
      <c r="T1079">
        <v>66</v>
      </c>
      <c r="U1079">
        <v>62</v>
      </c>
      <c r="W1079" t="s">
        <v>54</v>
      </c>
      <c r="X1079">
        <v>1</v>
      </c>
      <c r="Y1079">
        <f t="shared" si="160"/>
        <v>4</v>
      </c>
      <c r="Z1079">
        <f t="shared" ca="1" si="161"/>
        <v>4.3750000000000009</v>
      </c>
      <c r="AA1079">
        <f t="shared" ca="1" si="162"/>
        <v>-0.37500000000000089</v>
      </c>
      <c r="AB1079">
        <f t="shared" ca="1" si="163"/>
        <v>0.37500000000000089</v>
      </c>
      <c r="AC1079" s="2">
        <v>0.375</v>
      </c>
      <c r="AD1079" s="7">
        <f>VLOOKUP(P1079,Weights!$A:$B,2,0)*AC1079</f>
        <v>0.375</v>
      </c>
      <c r="AE1079">
        <f t="shared" ca="1" si="164"/>
        <v>0.14062500000000067</v>
      </c>
      <c r="AF1079" t="str">
        <f t="shared" si="165"/>
        <v>William &amp; Mary</v>
      </c>
      <c r="AG1079" t="str">
        <f t="shared" ca="1" si="166"/>
        <v>William &amp; Mary</v>
      </c>
    </row>
    <row r="1080" spans="15:33" x14ac:dyDescent="0.25">
      <c r="O1080" t="s">
        <v>3242</v>
      </c>
      <c r="P1080" s="6">
        <v>41972</v>
      </c>
      <c r="Q1080" t="s">
        <v>3073</v>
      </c>
      <c r="R1080" t="s">
        <v>3241</v>
      </c>
      <c r="S1080" t="s">
        <v>3721</v>
      </c>
      <c r="T1080">
        <v>78</v>
      </c>
      <c r="U1080">
        <v>75</v>
      </c>
      <c r="W1080" t="s">
        <v>565</v>
      </c>
      <c r="X1080">
        <v>1</v>
      </c>
      <c r="Y1080">
        <f t="shared" si="160"/>
        <v>3</v>
      </c>
      <c r="Z1080">
        <f t="shared" ca="1" si="161"/>
        <v>-2.1250000199999999</v>
      </c>
      <c r="AA1080">
        <f t="shared" ca="1" si="162"/>
        <v>5.1250000199999999</v>
      </c>
      <c r="AB1080">
        <f t="shared" ca="1" si="163"/>
        <v>-5.1250000199999999</v>
      </c>
      <c r="AC1080" s="2">
        <v>5.125</v>
      </c>
      <c r="AD1080" s="7">
        <f>VLOOKUP(P1080,Weights!$A:$B,2,0)*AC1080</f>
        <v>5.125</v>
      </c>
      <c r="AE1080">
        <f t="shared" ca="1" si="164"/>
        <v>26.265625204999999</v>
      </c>
      <c r="AF1080" t="str">
        <f t="shared" si="165"/>
        <v>Wyoming</v>
      </c>
      <c r="AG1080" t="str">
        <f t="shared" ca="1" si="166"/>
        <v>New Mexico St</v>
      </c>
    </row>
    <row r="1081" spans="15:33" x14ac:dyDescent="0.25">
      <c r="O1081" t="s">
        <v>3122</v>
      </c>
      <c r="P1081" s="6">
        <v>41973</v>
      </c>
      <c r="Q1081" t="s">
        <v>3073</v>
      </c>
      <c r="R1081" t="s">
        <v>3106</v>
      </c>
      <c r="S1081" t="s">
        <v>3721</v>
      </c>
      <c r="T1081">
        <v>72</v>
      </c>
      <c r="U1081">
        <v>66</v>
      </c>
      <c r="W1081" t="s">
        <v>92</v>
      </c>
      <c r="X1081">
        <v>1</v>
      </c>
      <c r="Y1081">
        <f t="shared" si="160"/>
        <v>6</v>
      </c>
      <c r="Z1081">
        <f t="shared" ca="1" si="161"/>
        <v>10</v>
      </c>
      <c r="AA1081">
        <f t="shared" ca="1" si="162"/>
        <v>-4</v>
      </c>
      <c r="AB1081">
        <f t="shared" ca="1" si="163"/>
        <v>4</v>
      </c>
      <c r="AC1081" s="2">
        <v>4</v>
      </c>
      <c r="AD1081" s="7">
        <f>VLOOKUP(P1081,Weights!$A:$B,2,0)*AC1081</f>
        <v>4</v>
      </c>
      <c r="AE1081">
        <f t="shared" ca="1" si="164"/>
        <v>16</v>
      </c>
      <c r="AF1081" t="str">
        <f t="shared" si="165"/>
        <v>Akron</v>
      </c>
      <c r="AG1081" t="str">
        <f t="shared" ca="1" si="166"/>
        <v>Akron</v>
      </c>
    </row>
    <row r="1082" spans="15:33" x14ac:dyDescent="0.25">
      <c r="O1082" t="s">
        <v>3170</v>
      </c>
      <c r="P1082" s="6">
        <v>41973</v>
      </c>
      <c r="Q1082" t="s">
        <v>3073</v>
      </c>
      <c r="R1082" t="s">
        <v>3209</v>
      </c>
      <c r="S1082" t="s">
        <v>3721</v>
      </c>
      <c r="T1082">
        <v>94</v>
      </c>
      <c r="U1082">
        <v>77</v>
      </c>
      <c r="W1082" t="s">
        <v>565</v>
      </c>
      <c r="X1082">
        <v>1</v>
      </c>
      <c r="Y1082">
        <f t="shared" si="160"/>
        <v>17</v>
      </c>
      <c r="Z1082">
        <f t="shared" ca="1" si="161"/>
        <v>11.999999500000001</v>
      </c>
      <c r="AA1082">
        <f t="shared" ca="1" si="162"/>
        <v>5.0000004999999987</v>
      </c>
      <c r="AB1082">
        <f t="shared" ca="1" si="163"/>
        <v>-5.0000004999999987</v>
      </c>
      <c r="AC1082" s="2">
        <v>5</v>
      </c>
      <c r="AD1082" s="7">
        <f>VLOOKUP(P1082,Weights!$A:$B,2,0)*AC1082</f>
        <v>5</v>
      </c>
      <c r="AE1082">
        <f t="shared" ca="1" si="164"/>
        <v>25.000005000000236</v>
      </c>
      <c r="AF1082" t="str">
        <f t="shared" si="165"/>
        <v>Arkansas</v>
      </c>
      <c r="AG1082" t="str">
        <f t="shared" ca="1" si="166"/>
        <v>Arkansas</v>
      </c>
    </row>
    <row r="1083" spans="15:33" x14ac:dyDescent="0.25">
      <c r="O1083" t="s">
        <v>3094</v>
      </c>
      <c r="P1083" s="6">
        <v>41973</v>
      </c>
      <c r="Q1083" t="s">
        <v>3073</v>
      </c>
      <c r="R1083" t="s">
        <v>3084</v>
      </c>
      <c r="S1083" t="s">
        <v>3720</v>
      </c>
      <c r="T1083">
        <v>69</v>
      </c>
      <c r="U1083">
        <v>59</v>
      </c>
      <c r="W1083" t="s">
        <v>32</v>
      </c>
      <c r="X1083">
        <v>1</v>
      </c>
      <c r="Y1083">
        <f t="shared" si="160"/>
        <v>-10</v>
      </c>
      <c r="Z1083">
        <f t="shared" ca="1" si="161"/>
        <v>7.6250000000000009</v>
      </c>
      <c r="AA1083">
        <f t="shared" ca="1" si="162"/>
        <v>-17.625</v>
      </c>
      <c r="AB1083">
        <f t="shared" ca="1" si="163"/>
        <v>17.625</v>
      </c>
      <c r="AC1083" s="2">
        <v>17.625</v>
      </c>
      <c r="AD1083" s="7">
        <f>VLOOKUP(P1083,Weights!$A:$B,2,0)*AC1083</f>
        <v>17.625</v>
      </c>
      <c r="AE1083">
        <f t="shared" ca="1" si="164"/>
        <v>310.640625</v>
      </c>
      <c r="AF1083" t="str">
        <f t="shared" si="165"/>
        <v>UMass Lowell</v>
      </c>
      <c r="AG1083" t="str">
        <f t="shared" ca="1" si="166"/>
        <v>Boston University</v>
      </c>
    </row>
    <row r="1084" spans="15:33" x14ac:dyDescent="0.25">
      <c r="O1084" t="s">
        <v>3121</v>
      </c>
      <c r="P1084" s="6">
        <v>41973</v>
      </c>
      <c r="Q1084" t="s">
        <v>3073</v>
      </c>
      <c r="R1084" t="s">
        <v>3718</v>
      </c>
      <c r="S1084" t="s">
        <v>3721</v>
      </c>
      <c r="T1084">
        <v>75</v>
      </c>
      <c r="U1084">
        <v>65</v>
      </c>
      <c r="W1084" t="s">
        <v>386</v>
      </c>
      <c r="X1084">
        <v>1</v>
      </c>
      <c r="Y1084">
        <f t="shared" si="160"/>
        <v>10</v>
      </c>
      <c r="Z1084">
        <f t="shared" ca="1" si="161"/>
        <v>27.500000500000002</v>
      </c>
      <c r="AA1084">
        <f t="shared" ca="1" si="162"/>
        <v>-17.500000500000002</v>
      </c>
      <c r="AB1084">
        <f t="shared" ca="1" si="163"/>
        <v>17.500000500000002</v>
      </c>
      <c r="AC1084" s="2">
        <v>17.5</v>
      </c>
      <c r="AD1084" s="7">
        <f>VLOOKUP(P1084,Weights!$A:$B,2,0)*AC1084</f>
        <v>17.5</v>
      </c>
      <c r="AE1084">
        <f t="shared" ca="1" si="164"/>
        <v>306.25001750000035</v>
      </c>
      <c r="AF1084" t="str">
        <f t="shared" si="165"/>
        <v>Brown</v>
      </c>
      <c r="AG1084" t="str">
        <f t="shared" ca="1" si="166"/>
        <v>Brown</v>
      </c>
    </row>
    <row r="1085" spans="15:33" x14ac:dyDescent="0.25">
      <c r="O1085" t="s">
        <v>3231</v>
      </c>
      <c r="P1085" s="6">
        <v>41973</v>
      </c>
      <c r="Q1085" t="s">
        <v>3073</v>
      </c>
      <c r="R1085" t="s">
        <v>3215</v>
      </c>
      <c r="S1085" t="s">
        <v>3721</v>
      </c>
      <c r="T1085">
        <v>84</v>
      </c>
      <c r="U1085">
        <v>75</v>
      </c>
      <c r="W1085" t="s">
        <v>53</v>
      </c>
      <c r="X1085">
        <v>1</v>
      </c>
      <c r="Y1085">
        <f t="shared" si="160"/>
        <v>9</v>
      </c>
      <c r="Z1085">
        <f t="shared" ca="1" si="161"/>
        <v>20.500000499999999</v>
      </c>
      <c r="AA1085">
        <f t="shared" ca="1" si="162"/>
        <v>-11.500000499999999</v>
      </c>
      <c r="AB1085">
        <f t="shared" ca="1" si="163"/>
        <v>11.500000499999999</v>
      </c>
      <c r="AC1085" s="2">
        <v>11.5</v>
      </c>
      <c r="AD1085" s="7">
        <f>VLOOKUP(P1085,Weights!$A:$B,2,0)*AC1085</f>
        <v>11.5</v>
      </c>
      <c r="AE1085">
        <f t="shared" ca="1" si="164"/>
        <v>132.25001150000023</v>
      </c>
      <c r="AF1085" t="str">
        <f t="shared" si="165"/>
        <v>Colorado</v>
      </c>
      <c r="AG1085" t="str">
        <f t="shared" ca="1" si="166"/>
        <v>Colorado</v>
      </c>
    </row>
    <row r="1086" spans="15:33" x14ac:dyDescent="0.25">
      <c r="O1086" t="s">
        <v>3136</v>
      </c>
      <c r="P1086" s="6">
        <v>41973</v>
      </c>
      <c r="Q1086" t="s">
        <v>3073</v>
      </c>
      <c r="R1086" t="s">
        <v>3248</v>
      </c>
      <c r="S1086" t="s">
        <v>3720</v>
      </c>
      <c r="T1086">
        <v>55</v>
      </c>
      <c r="U1086">
        <v>54</v>
      </c>
      <c r="W1086" t="s">
        <v>91</v>
      </c>
      <c r="X1086">
        <v>1</v>
      </c>
      <c r="Y1086">
        <f t="shared" si="160"/>
        <v>-1</v>
      </c>
      <c r="Z1086">
        <f t="shared" ca="1" si="161"/>
        <v>-6.4999994999999977</v>
      </c>
      <c r="AA1086">
        <f t="shared" ca="1" si="162"/>
        <v>5.4999994999999977</v>
      </c>
      <c r="AB1086">
        <f t="shared" ca="1" si="163"/>
        <v>-5.4999994999999977</v>
      </c>
      <c r="AC1086" s="2">
        <v>5.5</v>
      </c>
      <c r="AD1086" s="7">
        <f>VLOOKUP(P1086,Weights!$A:$B,2,0)*AC1086</f>
        <v>5.5</v>
      </c>
      <c r="AE1086">
        <f t="shared" ca="1" si="164"/>
        <v>30.249994500000223</v>
      </c>
      <c r="AF1086" t="str">
        <f t="shared" si="165"/>
        <v>Texas</v>
      </c>
      <c r="AG1086" t="str">
        <f t="shared" ca="1" si="166"/>
        <v>Texas</v>
      </c>
    </row>
    <row r="1087" spans="15:33" x14ac:dyDescent="0.25">
      <c r="O1087" t="s">
        <v>3342</v>
      </c>
      <c r="P1087" s="6">
        <v>41973</v>
      </c>
      <c r="Q1087" t="s">
        <v>3073</v>
      </c>
      <c r="R1087" t="s">
        <v>3285</v>
      </c>
      <c r="S1087" t="s">
        <v>3720</v>
      </c>
      <c r="T1087">
        <v>68</v>
      </c>
      <c r="U1087">
        <v>66</v>
      </c>
      <c r="W1087" t="s">
        <v>33</v>
      </c>
      <c r="X1087">
        <v>1</v>
      </c>
      <c r="Y1087">
        <f t="shared" si="160"/>
        <v>-2</v>
      </c>
      <c r="Z1087">
        <f t="shared" ca="1" si="161"/>
        <v>-1.5</v>
      </c>
      <c r="AA1087">
        <f t="shared" ca="1" si="162"/>
        <v>-0.5</v>
      </c>
      <c r="AB1087">
        <f t="shared" ca="1" si="163"/>
        <v>0.5</v>
      </c>
      <c r="AC1087" s="2">
        <v>0.5</v>
      </c>
      <c r="AD1087" s="7">
        <f>VLOOKUP(P1087,Weights!$A:$B,2,0)*AC1087</f>
        <v>0.5</v>
      </c>
      <c r="AE1087">
        <f t="shared" ca="1" si="164"/>
        <v>0.25</v>
      </c>
      <c r="AF1087" t="str">
        <f t="shared" si="165"/>
        <v>South Dakota</v>
      </c>
      <c r="AG1087" t="str">
        <f t="shared" ca="1" si="166"/>
        <v>South Dakota</v>
      </c>
    </row>
    <row r="1088" spans="15:33" x14ac:dyDescent="0.25">
      <c r="O1088" t="s">
        <v>3104</v>
      </c>
      <c r="P1088" s="6">
        <v>41973</v>
      </c>
      <c r="Q1088" t="s">
        <v>3073</v>
      </c>
      <c r="R1088" t="s">
        <v>3083</v>
      </c>
      <c r="S1088" t="s">
        <v>3720</v>
      </c>
      <c r="T1088">
        <v>65</v>
      </c>
      <c r="U1088">
        <v>63</v>
      </c>
      <c r="W1088" t="s">
        <v>31</v>
      </c>
      <c r="X1088">
        <v>1</v>
      </c>
      <c r="Y1088">
        <f t="shared" si="160"/>
        <v>-2</v>
      </c>
      <c r="Z1088">
        <f t="shared" ca="1" si="161"/>
        <v>-0.37499997999999996</v>
      </c>
      <c r="AA1088">
        <f t="shared" ca="1" si="162"/>
        <v>-1.6250000200000001</v>
      </c>
      <c r="AB1088">
        <f t="shared" ca="1" si="163"/>
        <v>1.6250000200000001</v>
      </c>
      <c r="AC1088" s="2">
        <v>1.625</v>
      </c>
      <c r="AD1088" s="7">
        <f>VLOOKUP(P1088,Weights!$A:$B,2,0)*AC1088</f>
        <v>1.625</v>
      </c>
      <c r="AE1088">
        <f t="shared" ca="1" si="164"/>
        <v>2.6406250650000009</v>
      </c>
      <c r="AF1088" t="str">
        <f t="shared" si="165"/>
        <v>New Hampshire</v>
      </c>
      <c r="AG1088" t="str">
        <f t="shared" ca="1" si="166"/>
        <v>New Hampshire</v>
      </c>
    </row>
    <row r="1089" spans="15:33" x14ac:dyDescent="0.25">
      <c r="O1089" t="s">
        <v>3189</v>
      </c>
      <c r="P1089" s="6">
        <v>41973</v>
      </c>
      <c r="Q1089" t="s">
        <v>3073</v>
      </c>
      <c r="R1089" t="s">
        <v>3405</v>
      </c>
      <c r="S1089" t="s">
        <v>3721</v>
      </c>
      <c r="T1089">
        <v>79</v>
      </c>
      <c r="U1089">
        <v>60</v>
      </c>
      <c r="W1089" t="s">
        <v>91</v>
      </c>
      <c r="X1089">
        <v>1</v>
      </c>
      <c r="Y1089">
        <f t="shared" si="160"/>
        <v>19</v>
      </c>
      <c r="Z1089">
        <f t="shared" ca="1" si="161"/>
        <v>8.125</v>
      </c>
      <c r="AA1089">
        <f t="shared" ca="1" si="162"/>
        <v>10.875</v>
      </c>
      <c r="AB1089">
        <f t="shared" ca="1" si="163"/>
        <v>-10.875</v>
      </c>
      <c r="AC1089" s="2">
        <v>10.875</v>
      </c>
      <c r="AD1089" s="7">
        <f>VLOOKUP(P1089,Weights!$A:$B,2,0)*AC1089</f>
        <v>10.875</v>
      </c>
      <c r="AE1089">
        <f t="shared" ca="1" si="164"/>
        <v>118.265625</v>
      </c>
      <c r="AF1089" t="str">
        <f t="shared" si="165"/>
        <v>Denver</v>
      </c>
      <c r="AG1089" t="str">
        <f t="shared" ca="1" si="166"/>
        <v>Denver</v>
      </c>
    </row>
    <row r="1090" spans="15:33" x14ac:dyDescent="0.25">
      <c r="O1090" t="s">
        <v>3255</v>
      </c>
      <c r="P1090" s="6">
        <v>41973</v>
      </c>
      <c r="Q1090" t="s">
        <v>3073</v>
      </c>
      <c r="R1090" t="s">
        <v>3146</v>
      </c>
      <c r="S1090" t="s">
        <v>3721</v>
      </c>
      <c r="T1090">
        <v>87</v>
      </c>
      <c r="U1090">
        <v>72</v>
      </c>
      <c r="W1090" t="s">
        <v>52</v>
      </c>
      <c r="X1090">
        <v>1</v>
      </c>
      <c r="Y1090">
        <f t="shared" ref="Y1090:Y1153" si="167">X1090*IF(S1090="W",(T1090-U1090),U1090-T1090)</f>
        <v>15</v>
      </c>
      <c r="Z1090">
        <f t="shared" ref="Z1090:Z1153" ca="1" si="168">X1090*(IF(Q1090="A",-HomeEdge,IF(Q1090="H",HomeEdge,0))+VLOOKUP(O1090,TmList,2,0)-VLOOKUP(R1090,TmList,2,0))</f>
        <v>-1.2499994999999995</v>
      </c>
      <c r="AA1090">
        <f t="shared" ref="AA1090:AA1153" ca="1" si="169">Y1090-Z1090</f>
        <v>16.249999500000001</v>
      </c>
      <c r="AB1090">
        <f t="shared" ref="AB1090:AB1153" ca="1" si="170">-AA1090</f>
        <v>-16.249999500000001</v>
      </c>
      <c r="AC1090" s="2">
        <v>16.25</v>
      </c>
      <c r="AD1090" s="7">
        <f>VLOOKUP(P1090,Weights!$A:$B,2,0)*AC1090</f>
        <v>16.25</v>
      </c>
      <c r="AE1090">
        <f t="shared" ref="AE1090:AE1153" ca="1" si="171">AA1090^2</f>
        <v>264.0624837500003</v>
      </c>
      <c r="AF1090" t="str">
        <f t="shared" si="165"/>
        <v>DePaul</v>
      </c>
      <c r="AG1090" t="str">
        <f t="shared" ca="1" si="166"/>
        <v>Stanford</v>
      </c>
    </row>
    <row r="1091" spans="15:33" x14ac:dyDescent="0.25">
      <c r="O1091" t="s">
        <v>3156</v>
      </c>
      <c r="P1091" s="6">
        <v>41973</v>
      </c>
      <c r="Q1091" t="s">
        <v>3073</v>
      </c>
      <c r="R1091" t="s">
        <v>3367</v>
      </c>
      <c r="S1091" t="s">
        <v>3720</v>
      </c>
      <c r="T1091">
        <v>64</v>
      </c>
      <c r="U1091">
        <v>63</v>
      </c>
      <c r="W1091" t="s">
        <v>214</v>
      </c>
      <c r="X1091">
        <v>1</v>
      </c>
      <c r="Y1091">
        <f t="shared" si="167"/>
        <v>-1</v>
      </c>
      <c r="Z1091">
        <f t="shared" ca="1" si="168"/>
        <v>-2.7500000199999999</v>
      </c>
      <c r="AA1091">
        <f t="shared" ca="1" si="169"/>
        <v>1.7500000199999999</v>
      </c>
      <c r="AB1091">
        <f t="shared" ca="1" si="170"/>
        <v>-1.7500000199999999</v>
      </c>
      <c r="AC1091" s="2">
        <v>1.75</v>
      </c>
      <c r="AD1091" s="7">
        <f>VLOOKUP(P1091,Weights!$A:$B,2,0)*AC1091</f>
        <v>1.75</v>
      </c>
      <c r="AE1091">
        <f t="shared" ca="1" si="171"/>
        <v>3.06250007</v>
      </c>
      <c r="AF1091" t="str">
        <f t="shared" ref="AF1091:AF1154" si="172">IF(Y1091&gt;0,O1091,R1091)</f>
        <v>Bowling Green</v>
      </c>
      <c r="AG1091" t="str">
        <f t="shared" ref="AG1091:AG1154" ca="1" si="173">IF(Z1091&gt;0,O1091,R1091)</f>
        <v>Bowling Green</v>
      </c>
    </row>
    <row r="1092" spans="15:33" x14ac:dyDescent="0.25">
      <c r="O1092" t="s">
        <v>3288</v>
      </c>
      <c r="P1092" s="6">
        <v>41973</v>
      </c>
      <c r="Q1092" t="s">
        <v>3074</v>
      </c>
      <c r="R1092" t="s">
        <v>3150</v>
      </c>
      <c r="S1092" t="s">
        <v>3720</v>
      </c>
      <c r="T1092">
        <v>68</v>
      </c>
      <c r="U1092">
        <v>59</v>
      </c>
      <c r="W1092" t="s">
        <v>34</v>
      </c>
      <c r="X1092">
        <v>1</v>
      </c>
      <c r="Y1092">
        <f t="shared" si="167"/>
        <v>-9</v>
      </c>
      <c r="Z1092">
        <f t="shared" ca="1" si="168"/>
        <v>-10.125</v>
      </c>
      <c r="AA1092">
        <f t="shared" ca="1" si="169"/>
        <v>1.125</v>
      </c>
      <c r="AB1092">
        <f t="shared" ca="1" si="170"/>
        <v>-1.125</v>
      </c>
      <c r="AC1092" s="2">
        <v>1.125</v>
      </c>
      <c r="AD1092" s="7">
        <f>VLOOKUP(P1092,Weights!$A:$B,2,0)*AC1092</f>
        <v>1.125</v>
      </c>
      <c r="AE1092">
        <f t="shared" ca="1" si="171"/>
        <v>1.265625</v>
      </c>
      <c r="AF1092" t="str">
        <f t="shared" si="172"/>
        <v>Murray St</v>
      </c>
      <c r="AG1092" t="str">
        <f t="shared" ca="1" si="173"/>
        <v>Murray St</v>
      </c>
    </row>
    <row r="1093" spans="15:33" x14ac:dyDescent="0.25">
      <c r="O1093" t="s">
        <v>3181</v>
      </c>
      <c r="P1093" s="6">
        <v>41973</v>
      </c>
      <c r="Q1093" t="s">
        <v>3073</v>
      </c>
      <c r="R1093" t="s">
        <v>3185</v>
      </c>
      <c r="S1093" t="s">
        <v>3721</v>
      </c>
      <c r="T1093">
        <v>59</v>
      </c>
      <c r="U1093">
        <v>36</v>
      </c>
      <c r="W1093" t="s">
        <v>11</v>
      </c>
      <c r="X1093">
        <v>1</v>
      </c>
      <c r="Y1093">
        <f t="shared" si="167"/>
        <v>23</v>
      </c>
      <c r="Z1093">
        <f t="shared" ca="1" si="168"/>
        <v>7.5000000000000009</v>
      </c>
      <c r="AA1093">
        <f t="shared" ca="1" si="169"/>
        <v>15.5</v>
      </c>
      <c r="AB1093">
        <f t="shared" ca="1" si="170"/>
        <v>-15.5</v>
      </c>
      <c r="AC1093" s="2">
        <v>15.5</v>
      </c>
      <c r="AD1093" s="7">
        <f>VLOOKUP(P1093,Weights!$A:$B,2,0)*AC1093</f>
        <v>15.5</v>
      </c>
      <c r="AE1093">
        <f t="shared" ca="1" si="171"/>
        <v>240.25</v>
      </c>
      <c r="AF1093" t="str">
        <f t="shared" si="172"/>
        <v>Drexel</v>
      </c>
      <c r="AG1093" t="str">
        <f t="shared" ca="1" si="173"/>
        <v>Drexel</v>
      </c>
    </row>
    <row r="1094" spans="15:33" x14ac:dyDescent="0.25">
      <c r="O1094" t="s">
        <v>3704</v>
      </c>
      <c r="P1094" s="6">
        <v>41973</v>
      </c>
      <c r="Q1094" t="s">
        <v>3073</v>
      </c>
      <c r="R1094" t="s">
        <v>3093</v>
      </c>
      <c r="S1094" t="s">
        <v>3721</v>
      </c>
      <c r="T1094">
        <v>93</v>
      </c>
      <c r="U1094">
        <v>73</v>
      </c>
      <c r="W1094" t="s">
        <v>566</v>
      </c>
      <c r="X1094">
        <v>1</v>
      </c>
      <c r="Y1094">
        <f t="shared" si="167"/>
        <v>20</v>
      </c>
      <c r="Z1094">
        <f t="shared" ca="1" si="168"/>
        <v>30.999999499999998</v>
      </c>
      <c r="AA1094">
        <f t="shared" ca="1" si="169"/>
        <v>-10.999999499999998</v>
      </c>
      <c r="AB1094">
        <f t="shared" ca="1" si="170"/>
        <v>10.999999499999998</v>
      </c>
      <c r="AC1094" s="2">
        <v>11</v>
      </c>
      <c r="AD1094" s="7">
        <f>VLOOKUP(P1094,Weights!$A:$B,2,0)*AC1094</f>
        <v>11</v>
      </c>
      <c r="AE1094">
        <f t="shared" ca="1" si="171"/>
        <v>120.9999890000002</v>
      </c>
      <c r="AF1094" t="str">
        <f t="shared" si="172"/>
        <v>Duke</v>
      </c>
      <c r="AG1094" t="str">
        <f t="shared" ca="1" si="173"/>
        <v>Duke</v>
      </c>
    </row>
    <row r="1095" spans="15:33" x14ac:dyDescent="0.25">
      <c r="O1095" t="s">
        <v>3139</v>
      </c>
      <c r="P1095" s="6">
        <v>41973</v>
      </c>
      <c r="Q1095" t="s">
        <v>3073</v>
      </c>
      <c r="R1095" t="s">
        <v>3128</v>
      </c>
      <c r="S1095" t="s">
        <v>3721</v>
      </c>
      <c r="T1095">
        <v>74</v>
      </c>
      <c r="U1095">
        <v>59</v>
      </c>
      <c r="W1095" t="s">
        <v>214</v>
      </c>
      <c r="X1095">
        <v>1</v>
      </c>
      <c r="Y1095">
        <f t="shared" si="167"/>
        <v>15</v>
      </c>
      <c r="Z1095">
        <f t="shared" ca="1" si="168"/>
        <v>13.125000499999999</v>
      </c>
      <c r="AA1095">
        <f t="shared" ca="1" si="169"/>
        <v>1.8749995000000013</v>
      </c>
      <c r="AB1095">
        <f t="shared" ca="1" si="170"/>
        <v>-1.8749995000000013</v>
      </c>
      <c r="AC1095" s="2">
        <v>1.875</v>
      </c>
      <c r="AD1095" s="7">
        <f>VLOOKUP(P1095,Weights!$A:$B,2,0)*AC1095</f>
        <v>1.875</v>
      </c>
      <c r="AE1095">
        <f t="shared" ca="1" si="171"/>
        <v>3.5156231250002548</v>
      </c>
      <c r="AF1095" t="str">
        <f t="shared" si="172"/>
        <v>East Carolina</v>
      </c>
      <c r="AG1095" t="str">
        <f t="shared" ca="1" si="173"/>
        <v>East Carolina</v>
      </c>
    </row>
    <row r="1096" spans="15:33" x14ac:dyDescent="0.25">
      <c r="O1096" t="s">
        <v>3236</v>
      </c>
      <c r="P1096" s="6">
        <v>41973</v>
      </c>
      <c r="Q1096" t="s">
        <v>3073</v>
      </c>
      <c r="R1096" t="s">
        <v>3718</v>
      </c>
      <c r="S1096" t="s">
        <v>3721</v>
      </c>
      <c r="T1096">
        <v>104</v>
      </c>
      <c r="U1096">
        <v>87</v>
      </c>
      <c r="W1096" t="s">
        <v>192</v>
      </c>
      <c r="X1096">
        <v>1</v>
      </c>
      <c r="Y1096">
        <f t="shared" si="167"/>
        <v>17</v>
      </c>
      <c r="Z1096">
        <f t="shared" ca="1" si="168"/>
        <v>34.500000499999999</v>
      </c>
      <c r="AA1096">
        <f t="shared" ca="1" si="169"/>
        <v>-17.500000499999999</v>
      </c>
      <c r="AB1096">
        <f t="shared" ca="1" si="170"/>
        <v>17.500000499999999</v>
      </c>
      <c r="AC1096" s="2">
        <v>17.5</v>
      </c>
      <c r="AD1096" s="7">
        <f>VLOOKUP(P1096,Weights!$A:$B,2,0)*AC1096</f>
        <v>17.5</v>
      </c>
      <c r="AE1096">
        <f t="shared" ca="1" si="171"/>
        <v>306.25001750000018</v>
      </c>
      <c r="AF1096" t="str">
        <f t="shared" si="172"/>
        <v>Eastern Washington</v>
      </c>
      <c r="AG1096" t="str">
        <f t="shared" ca="1" si="173"/>
        <v>Eastern Washington</v>
      </c>
    </row>
    <row r="1097" spans="15:33" x14ac:dyDescent="0.25">
      <c r="O1097" t="s">
        <v>3347</v>
      </c>
      <c r="P1097" s="6">
        <v>41973</v>
      </c>
      <c r="Q1097" t="s">
        <v>3073</v>
      </c>
      <c r="R1097" t="s">
        <v>3366</v>
      </c>
      <c r="S1097" t="s">
        <v>3720</v>
      </c>
      <c r="T1097">
        <v>82</v>
      </c>
      <c r="U1097">
        <v>61</v>
      </c>
      <c r="W1097" t="s">
        <v>10</v>
      </c>
      <c r="X1097">
        <v>1</v>
      </c>
      <c r="Y1097">
        <f t="shared" si="167"/>
        <v>-21</v>
      </c>
      <c r="Z1097">
        <f t="shared" ca="1" si="168"/>
        <v>-3.0000000000000009</v>
      </c>
      <c r="AA1097">
        <f t="shared" ca="1" si="169"/>
        <v>-18</v>
      </c>
      <c r="AB1097">
        <f t="shared" ca="1" si="170"/>
        <v>18</v>
      </c>
      <c r="AC1097" s="2">
        <v>18</v>
      </c>
      <c r="AD1097" s="7">
        <f>VLOOKUP(P1097,Weights!$A:$B,2,0)*AC1097</f>
        <v>18</v>
      </c>
      <c r="AE1097">
        <f t="shared" ca="1" si="171"/>
        <v>324</v>
      </c>
      <c r="AF1097" t="str">
        <f t="shared" si="172"/>
        <v>Lafayette</v>
      </c>
      <c r="AG1097" t="str">
        <f t="shared" ca="1" si="173"/>
        <v>Lafayette</v>
      </c>
    </row>
    <row r="1098" spans="15:33" x14ac:dyDescent="0.25">
      <c r="O1098" t="s">
        <v>3147</v>
      </c>
      <c r="P1098" s="6">
        <v>41973</v>
      </c>
      <c r="Q1098" t="s">
        <v>3073</v>
      </c>
      <c r="R1098" t="s">
        <v>3718</v>
      </c>
      <c r="S1098" t="s">
        <v>3721</v>
      </c>
      <c r="T1098">
        <v>54</v>
      </c>
      <c r="U1098">
        <v>43</v>
      </c>
      <c r="W1098" t="s">
        <v>10</v>
      </c>
      <c r="X1098">
        <v>1</v>
      </c>
      <c r="Y1098">
        <f t="shared" si="167"/>
        <v>11</v>
      </c>
      <c r="Z1098">
        <f t="shared" ca="1" si="168"/>
        <v>25.000000500000002</v>
      </c>
      <c r="AA1098">
        <f t="shared" ca="1" si="169"/>
        <v>-14.000000500000002</v>
      </c>
      <c r="AB1098">
        <f t="shared" ca="1" si="170"/>
        <v>14.000000500000002</v>
      </c>
      <c r="AC1098" s="2">
        <v>14</v>
      </c>
      <c r="AD1098" s="7">
        <f>VLOOKUP(P1098,Weights!$A:$B,2,0)*AC1098</f>
        <v>14</v>
      </c>
      <c r="AE1098">
        <f t="shared" ca="1" si="171"/>
        <v>196.00001400000031</v>
      </c>
      <c r="AF1098" t="str">
        <f t="shared" si="172"/>
        <v>Florida Atlantic</v>
      </c>
      <c r="AG1098" t="str">
        <f t="shared" ca="1" si="173"/>
        <v>Florida Atlantic</v>
      </c>
    </row>
    <row r="1099" spans="15:33" x14ac:dyDescent="0.25">
      <c r="O1099" t="s">
        <v>3221</v>
      </c>
      <c r="P1099" s="6">
        <v>41973</v>
      </c>
      <c r="Q1099" t="s">
        <v>3074</v>
      </c>
      <c r="R1099" t="s">
        <v>3273</v>
      </c>
      <c r="S1099" t="s">
        <v>3721</v>
      </c>
      <c r="T1099">
        <v>71</v>
      </c>
      <c r="U1099">
        <v>58</v>
      </c>
      <c r="W1099" t="s">
        <v>192</v>
      </c>
      <c r="X1099">
        <v>1</v>
      </c>
      <c r="Y1099">
        <f t="shared" si="167"/>
        <v>13</v>
      </c>
      <c r="Z1099">
        <f t="shared" ca="1" si="168"/>
        <v>-6.625</v>
      </c>
      <c r="AA1099">
        <f t="shared" ca="1" si="169"/>
        <v>19.625</v>
      </c>
      <c r="AB1099">
        <f t="shared" ca="1" si="170"/>
        <v>-19.625</v>
      </c>
      <c r="AC1099" s="2">
        <v>19.625</v>
      </c>
      <c r="AD1099" s="7">
        <f>VLOOKUP(P1099,Weights!$A:$B,2,0)*AC1099</f>
        <v>19.625</v>
      </c>
      <c r="AE1099">
        <f t="shared" ca="1" si="171"/>
        <v>385.140625</v>
      </c>
      <c r="AF1099" t="str">
        <f t="shared" si="172"/>
        <v>Florida Gulf Coast</v>
      </c>
      <c r="AG1099" t="str">
        <f t="shared" ca="1" si="173"/>
        <v>South Dakota St</v>
      </c>
    </row>
    <row r="1100" spans="15:33" x14ac:dyDescent="0.25">
      <c r="O1100" t="s">
        <v>3329</v>
      </c>
      <c r="P1100" s="6">
        <v>41973</v>
      </c>
      <c r="Q1100" t="s">
        <v>3073</v>
      </c>
      <c r="R1100" t="s">
        <v>3222</v>
      </c>
      <c r="S1100" t="s">
        <v>3720</v>
      </c>
      <c r="T1100">
        <v>64</v>
      </c>
      <c r="U1100">
        <v>57</v>
      </c>
      <c r="W1100" t="s">
        <v>34</v>
      </c>
      <c r="X1100">
        <v>1</v>
      </c>
      <c r="Y1100">
        <f t="shared" si="167"/>
        <v>-7</v>
      </c>
      <c r="Z1100">
        <f t="shared" ca="1" si="168"/>
        <v>-6.5</v>
      </c>
      <c r="AA1100">
        <f t="shared" ca="1" si="169"/>
        <v>-0.5</v>
      </c>
      <c r="AB1100">
        <f t="shared" ca="1" si="170"/>
        <v>0.5</v>
      </c>
      <c r="AC1100" s="2">
        <v>0.5</v>
      </c>
      <c r="AD1100" s="7">
        <f>VLOOKUP(P1100,Weights!$A:$B,2,0)*AC1100</f>
        <v>0.5</v>
      </c>
      <c r="AE1100">
        <f t="shared" ca="1" si="171"/>
        <v>0.25</v>
      </c>
      <c r="AF1100" t="str">
        <f t="shared" si="172"/>
        <v>California</v>
      </c>
      <c r="AG1100" t="str">
        <f t="shared" ca="1" si="173"/>
        <v>California</v>
      </c>
    </row>
    <row r="1101" spans="15:33" x14ac:dyDescent="0.25">
      <c r="O1101" t="s">
        <v>3320</v>
      </c>
      <c r="P1101" s="6">
        <v>41973</v>
      </c>
      <c r="Q1101" t="s">
        <v>3073</v>
      </c>
      <c r="R1101" t="s">
        <v>3718</v>
      </c>
      <c r="S1101" t="s">
        <v>3721</v>
      </c>
      <c r="T1101">
        <v>81</v>
      </c>
      <c r="U1101">
        <v>49</v>
      </c>
      <c r="W1101" t="s">
        <v>214</v>
      </c>
      <c r="X1101">
        <v>1</v>
      </c>
      <c r="Y1101">
        <f t="shared" si="167"/>
        <v>32</v>
      </c>
      <c r="Z1101">
        <f t="shared" ca="1" si="168"/>
        <v>21.625</v>
      </c>
      <c r="AA1101">
        <f t="shared" ca="1" si="169"/>
        <v>10.375</v>
      </c>
      <c r="AB1101">
        <f t="shared" ca="1" si="170"/>
        <v>-10.375</v>
      </c>
      <c r="AC1101" s="2">
        <v>10.375</v>
      </c>
      <c r="AD1101" s="7">
        <f>VLOOKUP(P1101,Weights!$A:$B,2,0)*AC1101</f>
        <v>10.375</v>
      </c>
      <c r="AE1101">
        <f t="shared" ca="1" si="171"/>
        <v>107.640625</v>
      </c>
      <c r="AF1101" t="str">
        <f t="shared" si="172"/>
        <v>Jacksonville St</v>
      </c>
      <c r="AG1101" t="str">
        <f t="shared" ca="1" si="173"/>
        <v>Jacksonville St</v>
      </c>
    </row>
    <row r="1102" spans="15:33" x14ac:dyDescent="0.25">
      <c r="O1102" t="s">
        <v>3709</v>
      </c>
      <c r="P1102" s="6">
        <v>41973</v>
      </c>
      <c r="Q1102" t="s">
        <v>3074</v>
      </c>
      <c r="R1102" t="s">
        <v>3323</v>
      </c>
      <c r="S1102" t="s">
        <v>3721</v>
      </c>
      <c r="T1102">
        <v>61</v>
      </c>
      <c r="U1102">
        <v>56</v>
      </c>
      <c r="W1102" t="s">
        <v>54</v>
      </c>
      <c r="X1102">
        <v>1</v>
      </c>
      <c r="Y1102">
        <f t="shared" si="167"/>
        <v>5</v>
      </c>
      <c r="Z1102">
        <f t="shared" ca="1" si="168"/>
        <v>3.5</v>
      </c>
      <c r="AA1102">
        <f t="shared" ca="1" si="169"/>
        <v>1.5</v>
      </c>
      <c r="AB1102">
        <f t="shared" ca="1" si="170"/>
        <v>-1.5</v>
      </c>
      <c r="AC1102" s="2">
        <v>1.5</v>
      </c>
      <c r="AD1102" s="7">
        <f>VLOOKUP(P1102,Weights!$A:$B,2,0)*AC1102</f>
        <v>1.5</v>
      </c>
      <c r="AE1102">
        <f t="shared" ca="1" si="171"/>
        <v>2.25</v>
      </c>
      <c r="AF1102" t="str">
        <f t="shared" si="172"/>
        <v>Kansas</v>
      </c>
      <c r="AG1102" t="str">
        <f t="shared" ca="1" si="173"/>
        <v>Kansas</v>
      </c>
    </row>
    <row r="1103" spans="15:33" x14ac:dyDescent="0.25">
      <c r="O1103" t="s">
        <v>3713</v>
      </c>
      <c r="P1103" s="6">
        <v>41973</v>
      </c>
      <c r="Q1103" t="s">
        <v>3073</v>
      </c>
      <c r="R1103" t="s">
        <v>3075</v>
      </c>
      <c r="S1103" t="s">
        <v>3721</v>
      </c>
      <c r="T1103">
        <v>58</v>
      </c>
      <c r="U1103">
        <v>38</v>
      </c>
      <c r="W1103" t="s">
        <v>566</v>
      </c>
      <c r="X1103">
        <v>1</v>
      </c>
      <c r="Y1103">
        <f t="shared" si="167"/>
        <v>20</v>
      </c>
      <c r="Z1103">
        <f t="shared" ca="1" si="168"/>
        <v>14.124999999999998</v>
      </c>
      <c r="AA1103">
        <f t="shared" ca="1" si="169"/>
        <v>5.8750000000000018</v>
      </c>
      <c r="AB1103">
        <f t="shared" ca="1" si="170"/>
        <v>-5.8750000000000018</v>
      </c>
      <c r="AC1103" s="2">
        <v>5.875</v>
      </c>
      <c r="AD1103" s="7">
        <f>VLOOKUP(P1103,Weights!$A:$B,2,0)*AC1103</f>
        <v>5.875</v>
      </c>
      <c r="AE1103">
        <f t="shared" ca="1" si="171"/>
        <v>34.515625000000021</v>
      </c>
      <c r="AF1103" t="str">
        <f t="shared" si="172"/>
        <v>Kentucky</v>
      </c>
      <c r="AG1103" t="str">
        <f t="shared" ca="1" si="173"/>
        <v>Kentucky</v>
      </c>
    </row>
    <row r="1104" spans="15:33" x14ac:dyDescent="0.25">
      <c r="O1104" t="s">
        <v>3379</v>
      </c>
      <c r="P1104" s="6">
        <v>41973</v>
      </c>
      <c r="Q1104" t="s">
        <v>3073</v>
      </c>
      <c r="R1104" t="s">
        <v>3718</v>
      </c>
      <c r="S1104" t="s">
        <v>3721</v>
      </c>
      <c r="T1104">
        <v>100</v>
      </c>
      <c r="U1104">
        <v>74</v>
      </c>
      <c r="W1104" t="s">
        <v>11</v>
      </c>
      <c r="X1104">
        <v>1</v>
      </c>
      <c r="Y1104">
        <f t="shared" si="167"/>
        <v>26</v>
      </c>
      <c r="Z1104">
        <f t="shared" ca="1" si="168"/>
        <v>28.125000500000002</v>
      </c>
      <c r="AA1104">
        <f t="shared" ca="1" si="169"/>
        <v>-2.1250005000000023</v>
      </c>
      <c r="AB1104">
        <f t="shared" ca="1" si="170"/>
        <v>2.1250005000000023</v>
      </c>
      <c r="AC1104" s="2">
        <v>2.125</v>
      </c>
      <c r="AD1104" s="7">
        <f>VLOOKUP(P1104,Weights!$A:$B,2,0)*AC1104</f>
        <v>2.125</v>
      </c>
      <c r="AE1104">
        <f t="shared" ca="1" si="171"/>
        <v>4.5156271250002593</v>
      </c>
      <c r="AF1104" t="str">
        <f t="shared" si="172"/>
        <v>Lehigh</v>
      </c>
      <c r="AG1104" t="str">
        <f t="shared" ca="1" si="173"/>
        <v>Lehigh</v>
      </c>
    </row>
    <row r="1105" spans="15:33" x14ac:dyDescent="0.25">
      <c r="O1105" t="s">
        <v>3254</v>
      </c>
      <c r="P1105" s="6">
        <v>41973</v>
      </c>
      <c r="Q1105" t="s">
        <v>3074</v>
      </c>
      <c r="R1105" t="s">
        <v>3251</v>
      </c>
      <c r="S1105" t="s">
        <v>3721</v>
      </c>
      <c r="T1105">
        <v>67</v>
      </c>
      <c r="U1105">
        <v>59</v>
      </c>
      <c r="W1105" t="s">
        <v>214</v>
      </c>
      <c r="X1105">
        <v>1</v>
      </c>
      <c r="Y1105">
        <f t="shared" si="167"/>
        <v>8</v>
      </c>
      <c r="Z1105">
        <f t="shared" ca="1" si="168"/>
        <v>1.5</v>
      </c>
      <c r="AA1105">
        <f t="shared" ca="1" si="169"/>
        <v>6.5</v>
      </c>
      <c r="AB1105">
        <f t="shared" ca="1" si="170"/>
        <v>-6.5</v>
      </c>
      <c r="AC1105" s="2">
        <v>6.5</v>
      </c>
      <c r="AD1105" s="7">
        <f>VLOOKUP(P1105,Weights!$A:$B,2,0)*AC1105</f>
        <v>6.5</v>
      </c>
      <c r="AE1105">
        <f t="shared" ca="1" si="171"/>
        <v>42.25</v>
      </c>
      <c r="AF1105" t="str">
        <f t="shared" si="172"/>
        <v>Marquette</v>
      </c>
      <c r="AG1105" t="str">
        <f t="shared" ca="1" si="173"/>
        <v>Marquette</v>
      </c>
    </row>
    <row r="1106" spans="15:33" x14ac:dyDescent="0.25">
      <c r="O1106" t="s">
        <v>3177</v>
      </c>
      <c r="P1106" s="6">
        <v>41973</v>
      </c>
      <c r="Q1106" t="s">
        <v>3073</v>
      </c>
      <c r="R1106" t="s">
        <v>3351</v>
      </c>
      <c r="S1106" t="s">
        <v>3721</v>
      </c>
      <c r="T1106">
        <v>95</v>
      </c>
      <c r="U1106">
        <v>77</v>
      </c>
      <c r="W1106" t="s">
        <v>566</v>
      </c>
      <c r="X1106">
        <v>1</v>
      </c>
      <c r="Y1106">
        <f t="shared" si="167"/>
        <v>18</v>
      </c>
      <c r="Z1106">
        <f t="shared" ca="1" si="168"/>
        <v>22.749999499999998</v>
      </c>
      <c r="AA1106">
        <f t="shared" ca="1" si="169"/>
        <v>-4.7499994999999977</v>
      </c>
      <c r="AB1106">
        <f t="shared" ca="1" si="170"/>
        <v>4.7499994999999977</v>
      </c>
      <c r="AC1106" s="2">
        <v>4.75</v>
      </c>
      <c r="AD1106" s="7">
        <f>VLOOKUP(P1106,Weights!$A:$B,2,0)*AC1106</f>
        <v>4.75</v>
      </c>
      <c r="AE1106">
        <f t="shared" ca="1" si="171"/>
        <v>22.562495250000229</v>
      </c>
      <c r="AF1106" t="str">
        <f t="shared" si="172"/>
        <v>Maryland</v>
      </c>
      <c r="AG1106" t="str">
        <f t="shared" ca="1" si="173"/>
        <v>Maryland</v>
      </c>
    </row>
    <row r="1107" spans="15:33" x14ac:dyDescent="0.25">
      <c r="O1107" t="s">
        <v>3169</v>
      </c>
      <c r="P1107" s="6">
        <v>41973</v>
      </c>
      <c r="Q1107" t="s">
        <v>3073</v>
      </c>
      <c r="R1107" t="s">
        <v>3345</v>
      </c>
      <c r="S1107" t="s">
        <v>3720</v>
      </c>
      <c r="T1107">
        <v>70</v>
      </c>
      <c r="U1107">
        <v>68</v>
      </c>
      <c r="W1107" t="s">
        <v>11</v>
      </c>
      <c r="X1107">
        <v>1</v>
      </c>
      <c r="Y1107">
        <f t="shared" si="167"/>
        <v>-2</v>
      </c>
      <c r="Z1107">
        <f t="shared" ca="1" si="168"/>
        <v>4.5</v>
      </c>
      <c r="AA1107">
        <f t="shared" ca="1" si="169"/>
        <v>-6.5</v>
      </c>
      <c r="AB1107">
        <f t="shared" ca="1" si="170"/>
        <v>6.5</v>
      </c>
      <c r="AC1107" s="2">
        <v>6.5</v>
      </c>
      <c r="AD1107" s="7">
        <f>VLOOKUP(P1107,Weights!$A:$B,2,0)*AC1107</f>
        <v>6.5</v>
      </c>
      <c r="AE1107">
        <f t="shared" ca="1" si="171"/>
        <v>42.25</v>
      </c>
      <c r="AF1107" t="str">
        <f t="shared" si="172"/>
        <v>Elon</v>
      </c>
      <c r="AG1107" t="str">
        <f t="shared" ca="1" si="173"/>
        <v>Miami (OH)</v>
      </c>
    </row>
    <row r="1108" spans="15:33" x14ac:dyDescent="0.25">
      <c r="O1108" t="s">
        <v>3266</v>
      </c>
      <c r="P1108" s="6">
        <v>41973</v>
      </c>
      <c r="Q1108" t="s">
        <v>3073</v>
      </c>
      <c r="R1108" t="s">
        <v>3224</v>
      </c>
      <c r="S1108" t="s">
        <v>3720</v>
      </c>
      <c r="T1108">
        <v>72</v>
      </c>
      <c r="U1108">
        <v>51</v>
      </c>
      <c r="W1108" t="s">
        <v>33</v>
      </c>
      <c r="X1108">
        <v>1</v>
      </c>
      <c r="Y1108">
        <f t="shared" si="167"/>
        <v>-21</v>
      </c>
      <c r="Z1108">
        <f t="shared" ca="1" si="168"/>
        <v>-8.2500004799999989</v>
      </c>
      <c r="AA1108">
        <f t="shared" ca="1" si="169"/>
        <v>-12.749999520000001</v>
      </c>
      <c r="AB1108">
        <f t="shared" ca="1" si="170"/>
        <v>12.749999520000001</v>
      </c>
      <c r="AC1108" s="2">
        <v>12.75</v>
      </c>
      <c r="AD1108" s="7">
        <f>VLOOKUP(P1108,Weights!$A:$B,2,0)*AC1108</f>
        <v>12.75</v>
      </c>
      <c r="AE1108">
        <f t="shared" ca="1" si="171"/>
        <v>162.56248776000027</v>
      </c>
      <c r="AF1108" t="str">
        <f t="shared" si="172"/>
        <v>North Dakota St</v>
      </c>
      <c r="AG1108" t="str">
        <f t="shared" ca="1" si="173"/>
        <v>North Dakota St</v>
      </c>
    </row>
    <row r="1109" spans="15:33" x14ac:dyDescent="0.25">
      <c r="O1109" t="s">
        <v>3274</v>
      </c>
      <c r="P1109" s="6">
        <v>41973</v>
      </c>
      <c r="Q1109" t="s">
        <v>3073</v>
      </c>
      <c r="R1109" t="s">
        <v>3132</v>
      </c>
      <c r="S1109" t="s">
        <v>3720</v>
      </c>
      <c r="T1109">
        <v>66</v>
      </c>
      <c r="U1109">
        <v>54</v>
      </c>
      <c r="W1109" t="s">
        <v>165</v>
      </c>
      <c r="X1109">
        <v>1</v>
      </c>
      <c r="Y1109">
        <f t="shared" si="167"/>
        <v>-12</v>
      </c>
      <c r="Z1109">
        <f t="shared" ca="1" si="168"/>
        <v>0.62499998000000012</v>
      </c>
      <c r="AA1109">
        <f t="shared" ca="1" si="169"/>
        <v>-12.62499998</v>
      </c>
      <c r="AB1109">
        <f t="shared" ca="1" si="170"/>
        <v>12.62499998</v>
      </c>
      <c r="AC1109" s="2">
        <v>12.625</v>
      </c>
      <c r="AD1109" s="7">
        <f>VLOOKUP(P1109,Weights!$A:$B,2,0)*AC1109</f>
        <v>12.625</v>
      </c>
      <c r="AE1109">
        <f t="shared" ca="1" si="171"/>
        <v>159.390624495</v>
      </c>
      <c r="AF1109" t="str">
        <f t="shared" si="172"/>
        <v>USC</v>
      </c>
      <c r="AG1109" t="str">
        <f t="shared" ca="1" si="173"/>
        <v>New Mexico</v>
      </c>
    </row>
    <row r="1110" spans="15:33" x14ac:dyDescent="0.25">
      <c r="O1110" t="s">
        <v>3243</v>
      </c>
      <c r="P1110" s="6">
        <v>41973</v>
      </c>
      <c r="Q1110" t="s">
        <v>3073</v>
      </c>
      <c r="R1110" t="s">
        <v>3220</v>
      </c>
      <c r="S1110" t="s">
        <v>3721</v>
      </c>
      <c r="T1110">
        <v>95</v>
      </c>
      <c r="U1110">
        <v>56</v>
      </c>
      <c r="W1110" t="s">
        <v>92</v>
      </c>
      <c r="X1110">
        <v>1</v>
      </c>
      <c r="Y1110">
        <f t="shared" si="167"/>
        <v>39</v>
      </c>
      <c r="Z1110">
        <f t="shared" ca="1" si="168"/>
        <v>19.125000500000002</v>
      </c>
      <c r="AA1110">
        <f t="shared" ca="1" si="169"/>
        <v>19.874999499999998</v>
      </c>
      <c r="AB1110">
        <f t="shared" ca="1" si="170"/>
        <v>-19.874999499999998</v>
      </c>
      <c r="AC1110" s="2">
        <v>19.875</v>
      </c>
      <c r="AD1110" s="7">
        <f>VLOOKUP(P1110,Weights!$A:$B,2,0)*AC1110</f>
        <v>19.875</v>
      </c>
      <c r="AE1110">
        <f t="shared" ca="1" si="171"/>
        <v>395.01560512500015</v>
      </c>
      <c r="AF1110" t="str">
        <f t="shared" si="172"/>
        <v>Northern Colorado</v>
      </c>
      <c r="AG1110" t="str">
        <f t="shared" ca="1" si="173"/>
        <v>Northern Colorado</v>
      </c>
    </row>
    <row r="1111" spans="15:33" x14ac:dyDescent="0.25">
      <c r="O1111" t="s">
        <v>3103</v>
      </c>
      <c r="P1111" s="6">
        <v>41973</v>
      </c>
      <c r="Q1111" t="s">
        <v>3073</v>
      </c>
      <c r="R1111" t="s">
        <v>3088</v>
      </c>
      <c r="S1111" t="s">
        <v>3721</v>
      </c>
      <c r="T1111">
        <v>61</v>
      </c>
      <c r="U1111">
        <v>56</v>
      </c>
      <c r="W1111" t="s">
        <v>52</v>
      </c>
      <c r="X1111">
        <v>1</v>
      </c>
      <c r="Y1111">
        <f t="shared" si="167"/>
        <v>5</v>
      </c>
      <c r="Z1111">
        <f t="shared" ca="1" si="168"/>
        <v>16.000000499999999</v>
      </c>
      <c r="AA1111">
        <f t="shared" ca="1" si="169"/>
        <v>-11.000000499999999</v>
      </c>
      <c r="AB1111">
        <f t="shared" ca="1" si="170"/>
        <v>11.000000499999999</v>
      </c>
      <c r="AC1111" s="2">
        <v>11</v>
      </c>
      <c r="AD1111" s="7">
        <f>VLOOKUP(P1111,Weights!$A:$B,2,0)*AC1111</f>
        <v>11</v>
      </c>
      <c r="AE1111">
        <f t="shared" ca="1" si="171"/>
        <v>121.00001100000023</v>
      </c>
      <c r="AF1111" t="str">
        <f t="shared" si="172"/>
        <v>Northern Illinois</v>
      </c>
      <c r="AG1111" t="str">
        <f t="shared" ca="1" si="173"/>
        <v>Northern Illinois</v>
      </c>
    </row>
    <row r="1112" spans="15:33" x14ac:dyDescent="0.25">
      <c r="O1112" t="s">
        <v>3178</v>
      </c>
      <c r="P1112" s="6">
        <v>41973</v>
      </c>
      <c r="Q1112" t="s">
        <v>3073</v>
      </c>
      <c r="R1112" t="s">
        <v>3166</v>
      </c>
      <c r="S1112" t="s">
        <v>3721</v>
      </c>
      <c r="T1112">
        <v>55</v>
      </c>
      <c r="U1112">
        <v>50</v>
      </c>
      <c r="W1112" t="s">
        <v>566</v>
      </c>
      <c r="X1112">
        <v>1</v>
      </c>
      <c r="Y1112">
        <f t="shared" si="167"/>
        <v>5</v>
      </c>
      <c r="Z1112">
        <f t="shared" ca="1" si="168"/>
        <v>5.4999995000000004</v>
      </c>
      <c r="AA1112">
        <f t="shared" ca="1" si="169"/>
        <v>-0.49999950000000037</v>
      </c>
      <c r="AB1112">
        <f t="shared" ca="1" si="170"/>
        <v>0.49999950000000037</v>
      </c>
      <c r="AC1112" s="2">
        <v>0.5</v>
      </c>
      <c r="AD1112" s="7">
        <f>VLOOKUP(P1112,Weights!$A:$B,2,0)*AC1112</f>
        <v>0.5</v>
      </c>
      <c r="AE1112">
        <f t="shared" ca="1" si="171"/>
        <v>0.24999950000025037</v>
      </c>
      <c r="AF1112" t="str">
        <f t="shared" si="172"/>
        <v>Northern Iowa</v>
      </c>
      <c r="AG1112" t="str">
        <f t="shared" ca="1" si="173"/>
        <v>Northern Iowa</v>
      </c>
    </row>
    <row r="1113" spans="15:33" x14ac:dyDescent="0.25">
      <c r="O1113" t="s">
        <v>3295</v>
      </c>
      <c r="P1113" s="6">
        <v>41973</v>
      </c>
      <c r="Q1113" t="s">
        <v>3073</v>
      </c>
      <c r="R1113" t="s">
        <v>3264</v>
      </c>
      <c r="S1113" t="s">
        <v>3721</v>
      </c>
      <c r="T1113">
        <v>81</v>
      </c>
      <c r="U1113">
        <v>59</v>
      </c>
      <c r="W1113" t="s">
        <v>92</v>
      </c>
      <c r="X1113">
        <v>1</v>
      </c>
      <c r="Y1113">
        <f t="shared" si="167"/>
        <v>22</v>
      </c>
      <c r="Z1113">
        <f t="shared" ca="1" si="168"/>
        <v>18.249999500000001</v>
      </c>
      <c r="AA1113">
        <f t="shared" ca="1" si="169"/>
        <v>3.7500004999999987</v>
      </c>
      <c r="AB1113">
        <f t="shared" ca="1" si="170"/>
        <v>-3.7500004999999987</v>
      </c>
      <c r="AC1113" s="2">
        <v>3.75</v>
      </c>
      <c r="AD1113" s="7">
        <f>VLOOKUP(P1113,Weights!$A:$B,2,0)*AC1113</f>
        <v>3.75</v>
      </c>
      <c r="AE1113">
        <f t="shared" ca="1" si="171"/>
        <v>14.062503750000241</v>
      </c>
      <c r="AF1113" t="str">
        <f t="shared" si="172"/>
        <v>Oregon</v>
      </c>
      <c r="AG1113" t="str">
        <f t="shared" ca="1" si="173"/>
        <v>Oregon</v>
      </c>
    </row>
    <row r="1114" spans="15:33" x14ac:dyDescent="0.25">
      <c r="O1114" t="s">
        <v>3114</v>
      </c>
      <c r="P1114" s="6">
        <v>41973</v>
      </c>
      <c r="Q1114" t="s">
        <v>3074</v>
      </c>
      <c r="R1114" t="s">
        <v>3717</v>
      </c>
      <c r="S1114" t="s">
        <v>3721</v>
      </c>
      <c r="T1114">
        <v>69</v>
      </c>
      <c r="U1114">
        <v>54</v>
      </c>
      <c r="W1114" t="s">
        <v>12</v>
      </c>
      <c r="X1114">
        <v>1</v>
      </c>
      <c r="Y1114">
        <f t="shared" si="167"/>
        <v>15</v>
      </c>
      <c r="Z1114">
        <f t="shared" ca="1" si="168"/>
        <v>18.500000500000002</v>
      </c>
      <c r="AA1114">
        <f t="shared" ca="1" si="169"/>
        <v>-3.5000005000000023</v>
      </c>
      <c r="AB1114">
        <f t="shared" ca="1" si="170"/>
        <v>3.5000005000000023</v>
      </c>
      <c r="AC1114" s="2">
        <v>3.5</v>
      </c>
      <c r="AD1114" s="7">
        <f>VLOOKUP(P1114,Weights!$A:$B,2,0)*AC1114</f>
        <v>3.5</v>
      </c>
      <c r="AE1114">
        <f t="shared" ca="1" si="171"/>
        <v>12.250003500000266</v>
      </c>
      <c r="AF1114" t="str">
        <f t="shared" si="172"/>
        <v>Princeton</v>
      </c>
      <c r="AG1114" t="str">
        <f t="shared" ca="1" si="173"/>
        <v>Princeton</v>
      </c>
    </row>
    <row r="1115" spans="15:33" x14ac:dyDescent="0.25">
      <c r="O1115" t="s">
        <v>3098</v>
      </c>
      <c r="P1115" s="6">
        <v>41973</v>
      </c>
      <c r="Q1115" t="s">
        <v>3073</v>
      </c>
      <c r="R1115" t="s">
        <v>3087</v>
      </c>
      <c r="S1115" t="s">
        <v>3721</v>
      </c>
      <c r="T1115">
        <v>89</v>
      </c>
      <c r="U1115">
        <v>73</v>
      </c>
      <c r="W1115" t="s">
        <v>91</v>
      </c>
      <c r="X1115">
        <v>1</v>
      </c>
      <c r="Y1115">
        <f t="shared" si="167"/>
        <v>16</v>
      </c>
      <c r="Z1115">
        <f t="shared" ca="1" si="168"/>
        <v>-0.625</v>
      </c>
      <c r="AA1115">
        <f t="shared" ca="1" si="169"/>
        <v>16.625</v>
      </c>
      <c r="AB1115">
        <f t="shared" ca="1" si="170"/>
        <v>-16.625</v>
      </c>
      <c r="AC1115" s="2">
        <v>16.625</v>
      </c>
      <c r="AD1115" s="7">
        <f>VLOOKUP(P1115,Weights!$A:$B,2,0)*AC1115</f>
        <v>16.625</v>
      </c>
      <c r="AE1115">
        <f t="shared" ca="1" si="171"/>
        <v>276.390625</v>
      </c>
      <c r="AF1115" t="str">
        <f t="shared" si="172"/>
        <v>Quinnipiac</v>
      </c>
      <c r="AG1115" t="str">
        <f t="shared" ca="1" si="173"/>
        <v>Vermont</v>
      </c>
    </row>
    <row r="1116" spans="15:33" x14ac:dyDescent="0.25">
      <c r="O1116" t="s">
        <v>3117</v>
      </c>
      <c r="P1116" s="6">
        <v>41973</v>
      </c>
      <c r="Q1116" t="s">
        <v>3074</v>
      </c>
      <c r="R1116" t="s">
        <v>3196</v>
      </c>
      <c r="S1116" t="s">
        <v>3720</v>
      </c>
      <c r="T1116">
        <v>64</v>
      </c>
      <c r="U1116">
        <v>61</v>
      </c>
      <c r="W1116" t="s">
        <v>92</v>
      </c>
      <c r="X1116">
        <v>1</v>
      </c>
      <c r="Y1116">
        <f t="shared" si="167"/>
        <v>-3</v>
      </c>
      <c r="Z1116">
        <f t="shared" ca="1" si="168"/>
        <v>3.1249999999999991</v>
      </c>
      <c r="AA1116">
        <f t="shared" ca="1" si="169"/>
        <v>-6.1249999999999991</v>
      </c>
      <c r="AB1116">
        <f t="shared" ca="1" si="170"/>
        <v>6.1249999999999991</v>
      </c>
      <c r="AC1116" s="2">
        <v>6.125</v>
      </c>
      <c r="AD1116" s="7">
        <f>VLOOKUP(P1116,Weights!$A:$B,2,0)*AC1116</f>
        <v>6.125</v>
      </c>
      <c r="AE1116">
        <f t="shared" ca="1" si="171"/>
        <v>37.515624999999986</v>
      </c>
      <c r="AF1116" t="str">
        <f t="shared" si="172"/>
        <v>Georgia Tech</v>
      </c>
      <c r="AG1116" t="str">
        <f t="shared" ca="1" si="173"/>
        <v>Rhode Island</v>
      </c>
    </row>
    <row r="1117" spans="15:33" x14ac:dyDescent="0.25">
      <c r="O1117" t="s">
        <v>3383</v>
      </c>
      <c r="P1117" s="6">
        <v>41973</v>
      </c>
      <c r="Q1117" t="s">
        <v>3074</v>
      </c>
      <c r="R1117" t="s">
        <v>3330</v>
      </c>
      <c r="S1117" t="s">
        <v>3720</v>
      </c>
      <c r="T1117">
        <v>68</v>
      </c>
      <c r="U1117">
        <v>60</v>
      </c>
      <c r="W1117" t="s">
        <v>12</v>
      </c>
      <c r="X1117">
        <v>1</v>
      </c>
      <c r="Y1117">
        <f t="shared" si="167"/>
        <v>-8</v>
      </c>
      <c r="Z1117">
        <f t="shared" ca="1" si="168"/>
        <v>-0.625</v>
      </c>
      <c r="AA1117">
        <f t="shared" ca="1" si="169"/>
        <v>-7.375</v>
      </c>
      <c r="AB1117">
        <f t="shared" ca="1" si="170"/>
        <v>7.375</v>
      </c>
      <c r="AC1117" s="2">
        <v>7.375</v>
      </c>
      <c r="AD1117" s="7">
        <f>VLOOKUP(P1117,Weights!$A:$B,2,0)*AC1117</f>
        <v>7.375</v>
      </c>
      <c r="AE1117">
        <f t="shared" ca="1" si="171"/>
        <v>54.390625</v>
      </c>
      <c r="AF1117" t="str">
        <f t="shared" si="172"/>
        <v>Santa Clara</v>
      </c>
      <c r="AG1117" t="str">
        <f t="shared" ca="1" si="173"/>
        <v>Santa Clara</v>
      </c>
    </row>
    <row r="1118" spans="15:33" x14ac:dyDescent="0.25">
      <c r="O1118" t="s">
        <v>3109</v>
      </c>
      <c r="P1118" s="6">
        <v>41973</v>
      </c>
      <c r="Q1118" t="s">
        <v>3073</v>
      </c>
      <c r="R1118" t="s">
        <v>3312</v>
      </c>
      <c r="S1118" t="s">
        <v>3721</v>
      </c>
      <c r="T1118">
        <v>71</v>
      </c>
      <c r="U1118">
        <v>62</v>
      </c>
      <c r="W1118" t="s">
        <v>10</v>
      </c>
      <c r="X1118">
        <v>1</v>
      </c>
      <c r="Y1118">
        <f t="shared" si="167"/>
        <v>9</v>
      </c>
      <c r="Z1118">
        <f t="shared" ca="1" si="168"/>
        <v>8.375</v>
      </c>
      <c r="AA1118">
        <f t="shared" ca="1" si="169"/>
        <v>0.625</v>
      </c>
      <c r="AB1118">
        <f t="shared" ca="1" si="170"/>
        <v>-0.625</v>
      </c>
      <c r="AC1118" s="2">
        <v>0.625</v>
      </c>
      <c r="AD1118" s="7">
        <f>VLOOKUP(P1118,Weights!$A:$B,2,0)*AC1118</f>
        <v>0.625</v>
      </c>
      <c r="AE1118">
        <f t="shared" ca="1" si="171"/>
        <v>0.390625</v>
      </c>
      <c r="AF1118" t="str">
        <f t="shared" si="172"/>
        <v>Sacred Heart</v>
      </c>
      <c r="AG1118" t="str">
        <f t="shared" ca="1" si="173"/>
        <v>Sacred Heart</v>
      </c>
    </row>
    <row r="1119" spans="15:33" x14ac:dyDescent="0.25">
      <c r="O1119" t="s">
        <v>3262</v>
      </c>
      <c r="P1119" s="6">
        <v>41973</v>
      </c>
      <c r="Q1119" t="s">
        <v>3073</v>
      </c>
      <c r="R1119" t="s">
        <v>3163</v>
      </c>
      <c r="S1119" t="s">
        <v>3721</v>
      </c>
      <c r="T1119">
        <v>76</v>
      </c>
      <c r="U1119">
        <v>57</v>
      </c>
      <c r="W1119" t="s">
        <v>92</v>
      </c>
      <c r="X1119">
        <v>1</v>
      </c>
      <c r="Y1119">
        <f t="shared" si="167"/>
        <v>19</v>
      </c>
      <c r="Z1119">
        <f t="shared" ca="1" si="168"/>
        <v>4.125</v>
      </c>
      <c r="AA1119">
        <f t="shared" ca="1" si="169"/>
        <v>14.875</v>
      </c>
      <c r="AB1119">
        <f t="shared" ca="1" si="170"/>
        <v>-14.875</v>
      </c>
      <c r="AC1119" s="2">
        <v>14.875</v>
      </c>
      <c r="AD1119" s="7">
        <f>VLOOKUP(P1119,Weights!$A:$B,2,0)*AC1119</f>
        <v>14.875</v>
      </c>
      <c r="AE1119">
        <f t="shared" ca="1" si="171"/>
        <v>221.265625</v>
      </c>
      <c r="AF1119" t="str">
        <f t="shared" si="172"/>
        <v>San Francisco</v>
      </c>
      <c r="AG1119" t="str">
        <f t="shared" ca="1" si="173"/>
        <v>San Francisco</v>
      </c>
    </row>
    <row r="1120" spans="15:33" x14ac:dyDescent="0.25">
      <c r="O1120" t="s">
        <v>3322</v>
      </c>
      <c r="P1120" s="6">
        <v>41973</v>
      </c>
      <c r="Q1120" t="s">
        <v>3074</v>
      </c>
      <c r="R1120" t="s">
        <v>3718</v>
      </c>
      <c r="S1120" t="s">
        <v>3721</v>
      </c>
      <c r="T1120">
        <v>92</v>
      </c>
      <c r="U1120">
        <v>80</v>
      </c>
      <c r="W1120" t="s">
        <v>12</v>
      </c>
      <c r="X1120">
        <v>1</v>
      </c>
      <c r="Y1120">
        <f t="shared" si="167"/>
        <v>12</v>
      </c>
      <c r="Z1120">
        <f t="shared" ca="1" si="168"/>
        <v>17.75</v>
      </c>
      <c r="AA1120">
        <f t="shared" ca="1" si="169"/>
        <v>-5.75</v>
      </c>
      <c r="AB1120">
        <f t="shared" ca="1" si="170"/>
        <v>5.75</v>
      </c>
      <c r="AC1120" s="2">
        <v>5.75</v>
      </c>
      <c r="AD1120" s="7">
        <f>VLOOKUP(P1120,Weights!$A:$B,2,0)*AC1120</f>
        <v>5.75</v>
      </c>
      <c r="AE1120">
        <f t="shared" ca="1" si="171"/>
        <v>33.0625</v>
      </c>
      <c r="AF1120" t="str">
        <f t="shared" si="172"/>
        <v>SE Louisiana</v>
      </c>
      <c r="AG1120" t="str">
        <f t="shared" ca="1" si="173"/>
        <v>SE Louisiana</v>
      </c>
    </row>
    <row r="1121" spans="15:33" x14ac:dyDescent="0.25">
      <c r="O1121" t="s">
        <v>3149</v>
      </c>
      <c r="P1121" s="6">
        <v>41973</v>
      </c>
      <c r="Q1121" t="s">
        <v>3073</v>
      </c>
      <c r="R1121" t="s">
        <v>3327</v>
      </c>
      <c r="S1121" t="s">
        <v>3721</v>
      </c>
      <c r="T1121">
        <v>63</v>
      </c>
      <c r="U1121">
        <v>51</v>
      </c>
      <c r="W1121" t="s">
        <v>214</v>
      </c>
      <c r="X1121">
        <v>1</v>
      </c>
      <c r="Y1121">
        <f t="shared" si="167"/>
        <v>12</v>
      </c>
      <c r="Z1121">
        <f t="shared" ca="1" si="168"/>
        <v>13.75</v>
      </c>
      <c r="AA1121">
        <f t="shared" ca="1" si="169"/>
        <v>-1.75</v>
      </c>
      <c r="AB1121">
        <f t="shared" ca="1" si="170"/>
        <v>1.75</v>
      </c>
      <c r="AC1121" s="2">
        <v>1.75</v>
      </c>
      <c r="AD1121" s="7">
        <f>VLOOKUP(P1121,Weights!$A:$B,2,0)*AC1121</f>
        <v>1.75</v>
      </c>
      <c r="AE1121">
        <f t="shared" ca="1" si="171"/>
        <v>3.0625</v>
      </c>
      <c r="AF1121" t="str">
        <f t="shared" si="172"/>
        <v>SMU</v>
      </c>
      <c r="AG1121" t="str">
        <f t="shared" ca="1" si="173"/>
        <v>SMU</v>
      </c>
    </row>
    <row r="1122" spans="15:33" x14ac:dyDescent="0.25">
      <c r="O1122" t="s">
        <v>3140</v>
      </c>
      <c r="P1122" s="6">
        <v>41973</v>
      </c>
      <c r="Q1122" t="s">
        <v>3073</v>
      </c>
      <c r="R1122" t="s">
        <v>3107</v>
      </c>
      <c r="S1122" t="s">
        <v>3721</v>
      </c>
      <c r="T1122">
        <v>70</v>
      </c>
      <c r="U1122">
        <v>56</v>
      </c>
      <c r="W1122" t="s">
        <v>92</v>
      </c>
      <c r="X1122">
        <v>1</v>
      </c>
      <c r="Y1122">
        <f t="shared" si="167"/>
        <v>14</v>
      </c>
      <c r="Z1122">
        <f t="shared" ca="1" si="168"/>
        <v>13.25</v>
      </c>
      <c r="AA1122">
        <f t="shared" ca="1" si="169"/>
        <v>0.75</v>
      </c>
      <c r="AB1122">
        <f t="shared" ca="1" si="170"/>
        <v>-0.75</v>
      </c>
      <c r="AC1122" s="2">
        <v>0.75</v>
      </c>
      <c r="AD1122" s="7">
        <f>VLOOKUP(P1122,Weights!$A:$B,2,0)*AC1122</f>
        <v>0.75</v>
      </c>
      <c r="AE1122">
        <f t="shared" ca="1" si="171"/>
        <v>0.5625</v>
      </c>
      <c r="AF1122" t="str">
        <f t="shared" si="172"/>
        <v>Temple</v>
      </c>
      <c r="AG1122" t="str">
        <f t="shared" ca="1" si="173"/>
        <v>Temple</v>
      </c>
    </row>
    <row r="1123" spans="15:33" x14ac:dyDescent="0.25">
      <c r="O1123" t="s">
        <v>3408</v>
      </c>
      <c r="P1123" s="6">
        <v>41973</v>
      </c>
      <c r="Q1123" t="s">
        <v>3073</v>
      </c>
      <c r="R1123" t="s">
        <v>3718</v>
      </c>
      <c r="S1123" t="s">
        <v>3721</v>
      </c>
      <c r="T1123">
        <v>68</v>
      </c>
      <c r="U1123">
        <v>39</v>
      </c>
      <c r="W1123" t="s">
        <v>52</v>
      </c>
      <c r="X1123">
        <v>1</v>
      </c>
      <c r="Y1123">
        <f t="shared" si="167"/>
        <v>29</v>
      </c>
      <c r="Z1123">
        <f t="shared" ca="1" si="168"/>
        <v>27.875000500000002</v>
      </c>
      <c r="AA1123">
        <f t="shared" ca="1" si="169"/>
        <v>1.1249994999999977</v>
      </c>
      <c r="AB1123">
        <f t="shared" ca="1" si="170"/>
        <v>-1.1249994999999977</v>
      </c>
      <c r="AC1123" s="2">
        <v>1.125</v>
      </c>
      <c r="AD1123" s="7">
        <f>VLOOKUP(P1123,Weights!$A:$B,2,0)*AC1123</f>
        <v>1.125</v>
      </c>
      <c r="AE1123">
        <f t="shared" ca="1" si="171"/>
        <v>1.2656238750002449</v>
      </c>
      <c r="AF1123" t="str">
        <f t="shared" si="172"/>
        <v>Texas State</v>
      </c>
      <c r="AG1123" t="str">
        <f t="shared" ca="1" si="173"/>
        <v>Texas State</v>
      </c>
    </row>
    <row r="1124" spans="15:33" x14ac:dyDescent="0.25">
      <c r="O1124" t="s">
        <v>3247</v>
      </c>
      <c r="P1124" s="6">
        <v>41973</v>
      </c>
      <c r="Q1124" t="s">
        <v>3073</v>
      </c>
      <c r="R1124" t="s">
        <v>3339</v>
      </c>
      <c r="S1124" t="s">
        <v>3721</v>
      </c>
      <c r="T1124">
        <v>63</v>
      </c>
      <c r="U1124">
        <v>62</v>
      </c>
      <c r="W1124" t="s">
        <v>53</v>
      </c>
      <c r="X1124">
        <v>1</v>
      </c>
      <c r="Y1124">
        <f t="shared" si="167"/>
        <v>1</v>
      </c>
      <c r="Z1124">
        <f t="shared" ca="1" si="168"/>
        <v>9.875</v>
      </c>
      <c r="AA1124">
        <f t="shared" ca="1" si="169"/>
        <v>-8.875</v>
      </c>
      <c r="AB1124">
        <f t="shared" ca="1" si="170"/>
        <v>8.875</v>
      </c>
      <c r="AC1124" s="2">
        <v>8.875</v>
      </c>
      <c r="AD1124" s="7">
        <f>VLOOKUP(P1124,Weights!$A:$B,2,0)*AC1124</f>
        <v>8.875</v>
      </c>
      <c r="AE1124">
        <f t="shared" ca="1" si="171"/>
        <v>78.765625</v>
      </c>
      <c r="AF1124" t="str">
        <f t="shared" si="172"/>
        <v>Texas Tech</v>
      </c>
      <c r="AG1124" t="str">
        <f t="shared" ca="1" si="173"/>
        <v>Texas Tech</v>
      </c>
    </row>
    <row r="1125" spans="15:33" x14ac:dyDescent="0.25">
      <c r="O1125" t="s">
        <v>3142</v>
      </c>
      <c r="P1125" s="6">
        <v>41973</v>
      </c>
      <c r="Q1125" t="s">
        <v>3073</v>
      </c>
      <c r="R1125" t="s">
        <v>3232</v>
      </c>
      <c r="S1125" t="s">
        <v>3721</v>
      </c>
      <c r="T1125">
        <v>73</v>
      </c>
      <c r="U1125">
        <v>68</v>
      </c>
      <c r="W1125" t="s">
        <v>54</v>
      </c>
      <c r="X1125">
        <v>1</v>
      </c>
      <c r="Y1125">
        <f t="shared" si="167"/>
        <v>5</v>
      </c>
      <c r="Z1125">
        <f t="shared" ca="1" si="168"/>
        <v>-0.125</v>
      </c>
      <c r="AA1125">
        <f t="shared" ca="1" si="169"/>
        <v>5.125</v>
      </c>
      <c r="AB1125">
        <f t="shared" ca="1" si="170"/>
        <v>-5.125</v>
      </c>
      <c r="AC1125" s="2">
        <v>5.125</v>
      </c>
      <c r="AD1125" s="7">
        <f>VLOOKUP(P1125,Weights!$A:$B,2,0)*AC1125</f>
        <v>5.125</v>
      </c>
      <c r="AE1125">
        <f t="shared" ca="1" si="171"/>
        <v>26.265625</v>
      </c>
      <c r="AF1125" t="str">
        <f t="shared" si="172"/>
        <v>Tulane</v>
      </c>
      <c r="AG1125" t="str">
        <f t="shared" ca="1" si="173"/>
        <v>Tennessee Tech</v>
      </c>
    </row>
    <row r="1126" spans="15:33" x14ac:dyDescent="0.25">
      <c r="O1126" t="s">
        <v>3138</v>
      </c>
      <c r="P1126" s="6">
        <v>41973</v>
      </c>
      <c r="Q1126" t="s">
        <v>3073</v>
      </c>
      <c r="R1126" t="s">
        <v>3219</v>
      </c>
      <c r="S1126" t="s">
        <v>3721</v>
      </c>
      <c r="T1126">
        <v>75</v>
      </c>
      <c r="U1126">
        <v>67</v>
      </c>
      <c r="W1126" t="s">
        <v>53</v>
      </c>
      <c r="X1126">
        <v>1</v>
      </c>
      <c r="Y1126">
        <f t="shared" si="167"/>
        <v>8</v>
      </c>
      <c r="Z1126">
        <f t="shared" ca="1" si="168"/>
        <v>8.0000004999999987</v>
      </c>
      <c r="AA1126">
        <f t="shared" ca="1" si="169"/>
        <v>-4.9999999873762135E-7</v>
      </c>
      <c r="AB1126">
        <f t="shared" ca="1" si="170"/>
        <v>4.9999999873762135E-7</v>
      </c>
      <c r="AC1126" s="2">
        <v>0</v>
      </c>
      <c r="AD1126" s="7">
        <f>VLOOKUP(P1126,Weights!$A:$B,2,0)*AC1126</f>
        <v>0</v>
      </c>
      <c r="AE1126">
        <f t="shared" ca="1" si="171"/>
        <v>2.4999999873762136E-13</v>
      </c>
      <c r="AF1126" t="str">
        <f t="shared" si="172"/>
        <v>UCF</v>
      </c>
      <c r="AG1126" t="str">
        <f t="shared" ca="1" si="173"/>
        <v>UCF</v>
      </c>
    </row>
    <row r="1127" spans="15:33" x14ac:dyDescent="0.25">
      <c r="O1127" t="s">
        <v>3305</v>
      </c>
      <c r="P1127" s="6">
        <v>41973</v>
      </c>
      <c r="Q1127" t="s">
        <v>3073</v>
      </c>
      <c r="R1127" t="s">
        <v>3205</v>
      </c>
      <c r="S1127" t="s">
        <v>3720</v>
      </c>
      <c r="T1127">
        <v>66</v>
      </c>
      <c r="U1127">
        <v>63</v>
      </c>
      <c r="V1127" t="s">
        <v>3722</v>
      </c>
      <c r="W1127" t="s">
        <v>11</v>
      </c>
      <c r="X1127">
        <v>1</v>
      </c>
      <c r="Y1127">
        <f t="shared" si="167"/>
        <v>-3</v>
      </c>
      <c r="Z1127">
        <f t="shared" ca="1" si="168"/>
        <v>-2.2499999800000001</v>
      </c>
      <c r="AA1127">
        <f t="shared" ca="1" si="169"/>
        <v>-0.75000001999999988</v>
      </c>
      <c r="AB1127">
        <f t="shared" ca="1" si="170"/>
        <v>0.75000001999999988</v>
      </c>
      <c r="AC1127" s="2">
        <v>0.75</v>
      </c>
      <c r="AD1127" s="7">
        <f>VLOOKUP(P1127,Weights!$A:$B,2,0)*AC1127</f>
        <v>0.75</v>
      </c>
      <c r="AE1127">
        <f t="shared" ca="1" si="171"/>
        <v>0.56250003000000026</v>
      </c>
      <c r="AF1127" t="str">
        <f t="shared" si="172"/>
        <v>Charlotte</v>
      </c>
      <c r="AG1127" t="str">
        <f t="shared" ca="1" si="173"/>
        <v>Charlotte</v>
      </c>
    </row>
    <row r="1128" spans="15:33" x14ac:dyDescent="0.25">
      <c r="O1128" t="s">
        <v>3298</v>
      </c>
      <c r="P1128" s="6">
        <v>41973</v>
      </c>
      <c r="Q1128" t="s">
        <v>3073</v>
      </c>
      <c r="R1128" t="s">
        <v>3267</v>
      </c>
      <c r="S1128" t="s">
        <v>3720</v>
      </c>
      <c r="T1128">
        <v>93</v>
      </c>
      <c r="U1128">
        <v>92</v>
      </c>
      <c r="W1128" t="s">
        <v>10</v>
      </c>
      <c r="X1128">
        <v>1</v>
      </c>
      <c r="Y1128">
        <f t="shared" si="167"/>
        <v>-1</v>
      </c>
      <c r="Z1128">
        <f t="shared" ca="1" si="168"/>
        <v>2.125</v>
      </c>
      <c r="AA1128">
        <f t="shared" ca="1" si="169"/>
        <v>-3.125</v>
      </c>
      <c r="AB1128">
        <f t="shared" ca="1" si="170"/>
        <v>3.125</v>
      </c>
      <c r="AC1128" s="2">
        <v>3.125</v>
      </c>
      <c r="AD1128" s="7">
        <f>VLOOKUP(P1128,Weights!$A:$B,2,0)*AC1128</f>
        <v>3.125</v>
      </c>
      <c r="AE1128">
        <f t="shared" ca="1" si="171"/>
        <v>9.765625</v>
      </c>
      <c r="AF1128" t="str">
        <f t="shared" si="172"/>
        <v>Southern Utah</v>
      </c>
      <c r="AG1128" t="str">
        <f t="shared" ca="1" si="173"/>
        <v>UT San Antonio</v>
      </c>
    </row>
    <row r="1129" spans="15:33" x14ac:dyDescent="0.25">
      <c r="O1129" t="s">
        <v>3353</v>
      </c>
      <c r="P1129" s="6">
        <v>41973</v>
      </c>
      <c r="Q1129" t="s">
        <v>3074</v>
      </c>
      <c r="R1129" t="s">
        <v>3395</v>
      </c>
      <c r="S1129" t="s">
        <v>3720</v>
      </c>
      <c r="T1129">
        <v>68</v>
      </c>
      <c r="U1129">
        <v>65</v>
      </c>
      <c r="W1129" t="s">
        <v>53</v>
      </c>
      <c r="X1129">
        <v>1</v>
      </c>
      <c r="Y1129">
        <f t="shared" si="167"/>
        <v>-3</v>
      </c>
      <c r="Z1129">
        <f t="shared" ca="1" si="168"/>
        <v>0.375</v>
      </c>
      <c r="AA1129">
        <f t="shared" ca="1" si="169"/>
        <v>-3.375</v>
      </c>
      <c r="AB1129">
        <f t="shared" ca="1" si="170"/>
        <v>3.375</v>
      </c>
      <c r="AC1129" s="2">
        <v>3.375</v>
      </c>
      <c r="AD1129" s="7">
        <f>VLOOKUP(P1129,Weights!$A:$B,2,0)*AC1129</f>
        <v>3.375</v>
      </c>
      <c r="AE1129">
        <f t="shared" ca="1" si="171"/>
        <v>11.390625</v>
      </c>
      <c r="AF1129" t="str">
        <f t="shared" si="172"/>
        <v>Washington</v>
      </c>
      <c r="AG1129" t="str">
        <f t="shared" ca="1" si="173"/>
        <v>UTEP</v>
      </c>
    </row>
    <row r="1130" spans="15:33" x14ac:dyDescent="0.25">
      <c r="O1130" t="s">
        <v>3368</v>
      </c>
      <c r="P1130" s="6">
        <v>41973</v>
      </c>
      <c r="Q1130" t="s">
        <v>3074</v>
      </c>
      <c r="R1130" t="s">
        <v>3286</v>
      </c>
      <c r="S1130" t="s">
        <v>3721</v>
      </c>
      <c r="T1130">
        <v>70</v>
      </c>
      <c r="U1130">
        <v>55</v>
      </c>
      <c r="W1130" t="s">
        <v>322</v>
      </c>
      <c r="X1130">
        <v>1</v>
      </c>
      <c r="Y1130">
        <f t="shared" si="167"/>
        <v>15</v>
      </c>
      <c r="Z1130">
        <f t="shared" ca="1" si="168"/>
        <v>0.5</v>
      </c>
      <c r="AA1130">
        <f t="shared" ca="1" si="169"/>
        <v>14.5</v>
      </c>
      <c r="AB1130">
        <f t="shared" ca="1" si="170"/>
        <v>-14.5</v>
      </c>
      <c r="AC1130" s="2">
        <v>14.5</v>
      </c>
      <c r="AD1130" s="7">
        <f>VLOOKUP(P1130,Weights!$A:$B,2,0)*AC1130</f>
        <v>14.5</v>
      </c>
      <c r="AE1130">
        <f t="shared" ca="1" si="171"/>
        <v>210.25</v>
      </c>
      <c r="AF1130" t="str">
        <f t="shared" si="172"/>
        <v>Valparaiso</v>
      </c>
      <c r="AG1130" t="str">
        <f t="shared" ca="1" si="173"/>
        <v>Valparaiso</v>
      </c>
    </row>
    <row r="1131" spans="15:33" x14ac:dyDescent="0.25">
      <c r="O1131" t="s">
        <v>3708</v>
      </c>
      <c r="P1131" s="6">
        <v>41973</v>
      </c>
      <c r="Q1131" t="s">
        <v>3073</v>
      </c>
      <c r="R1131" t="s">
        <v>3157</v>
      </c>
      <c r="S1131" t="s">
        <v>3721</v>
      </c>
      <c r="T1131">
        <v>78</v>
      </c>
      <c r="U1131">
        <v>47</v>
      </c>
      <c r="W1131" t="s">
        <v>565</v>
      </c>
      <c r="X1131">
        <v>1</v>
      </c>
      <c r="Y1131">
        <f t="shared" si="167"/>
        <v>31</v>
      </c>
      <c r="Z1131">
        <f t="shared" ca="1" si="168"/>
        <v>31.999999499999998</v>
      </c>
      <c r="AA1131">
        <f t="shared" ca="1" si="169"/>
        <v>-0.99999949999999771</v>
      </c>
      <c r="AB1131">
        <f t="shared" ca="1" si="170"/>
        <v>0.99999949999999771</v>
      </c>
      <c r="AC1131" s="2">
        <v>1</v>
      </c>
      <c r="AD1131" s="7">
        <f>VLOOKUP(P1131,Weights!$A:$B,2,0)*AC1131</f>
        <v>1</v>
      </c>
      <c r="AE1131">
        <f t="shared" ca="1" si="171"/>
        <v>0.99999900000024544</v>
      </c>
      <c r="AF1131" t="str">
        <f t="shared" si="172"/>
        <v>Villanova</v>
      </c>
      <c r="AG1131" t="str">
        <f t="shared" ca="1" si="173"/>
        <v>Villanova</v>
      </c>
    </row>
    <row r="1132" spans="15:33" x14ac:dyDescent="0.25">
      <c r="O1132" t="s">
        <v>3198</v>
      </c>
      <c r="P1132" s="6">
        <v>41973</v>
      </c>
      <c r="Q1132" t="s">
        <v>3073</v>
      </c>
      <c r="R1132" t="s">
        <v>3341</v>
      </c>
      <c r="S1132" t="s">
        <v>3721</v>
      </c>
      <c r="T1132">
        <v>83</v>
      </c>
      <c r="U1132">
        <v>63</v>
      </c>
      <c r="W1132" t="s">
        <v>92</v>
      </c>
      <c r="X1132">
        <v>1</v>
      </c>
      <c r="Y1132">
        <f t="shared" si="167"/>
        <v>20</v>
      </c>
      <c r="Z1132">
        <f t="shared" ca="1" si="168"/>
        <v>20.000000499999999</v>
      </c>
      <c r="AA1132">
        <f t="shared" ca="1" si="169"/>
        <v>-4.9999999873762135E-7</v>
      </c>
      <c r="AB1132">
        <f t="shared" ca="1" si="170"/>
        <v>4.9999999873762135E-7</v>
      </c>
      <c r="AC1132" s="2">
        <v>0</v>
      </c>
      <c r="AD1132" s="7">
        <f>VLOOKUP(P1132,Weights!$A:$B,2,0)*AC1132</f>
        <v>0</v>
      </c>
      <c r="AE1132">
        <f t="shared" ca="1" si="171"/>
        <v>2.4999999873762136E-13</v>
      </c>
      <c r="AF1132" t="str">
        <f t="shared" si="172"/>
        <v>Virginia Tech</v>
      </c>
      <c r="AG1132" t="str">
        <f t="shared" ca="1" si="173"/>
        <v>Virginia Tech</v>
      </c>
    </row>
    <row r="1133" spans="15:33" x14ac:dyDescent="0.25">
      <c r="O1133" t="s">
        <v>3110</v>
      </c>
      <c r="P1133" s="6">
        <v>41973</v>
      </c>
      <c r="Q1133" t="s">
        <v>3074</v>
      </c>
      <c r="R1133" t="s">
        <v>3389</v>
      </c>
      <c r="S1133" t="s">
        <v>3721</v>
      </c>
      <c r="T1133">
        <v>68</v>
      </c>
      <c r="U1133">
        <v>66</v>
      </c>
      <c r="W1133" t="s">
        <v>55</v>
      </c>
      <c r="X1133">
        <v>1</v>
      </c>
      <c r="Y1133">
        <f t="shared" si="167"/>
        <v>2</v>
      </c>
      <c r="Z1133">
        <f t="shared" ca="1" si="168"/>
        <v>-3.8750000199999999</v>
      </c>
      <c r="AA1133">
        <f t="shared" ca="1" si="169"/>
        <v>5.8750000199999999</v>
      </c>
      <c r="AB1133">
        <f t="shared" ca="1" si="170"/>
        <v>-5.8750000199999999</v>
      </c>
      <c r="AC1133" s="2">
        <v>5.875</v>
      </c>
      <c r="AD1133" s="7">
        <f>VLOOKUP(P1133,Weights!$A:$B,2,0)*AC1133</f>
        <v>5.875</v>
      </c>
      <c r="AE1133">
        <f t="shared" ca="1" si="171"/>
        <v>34.515625235000002</v>
      </c>
      <c r="AF1133" t="str">
        <f t="shared" si="172"/>
        <v>Western Michigan</v>
      </c>
      <c r="AG1133" t="str">
        <f t="shared" ca="1" si="173"/>
        <v>San Diego</v>
      </c>
    </row>
    <row r="1134" spans="15:33" x14ac:dyDescent="0.25">
      <c r="O1134" t="s">
        <v>3210</v>
      </c>
      <c r="P1134" s="6">
        <v>41973</v>
      </c>
      <c r="Q1134" t="s">
        <v>3074</v>
      </c>
      <c r="R1134" t="s">
        <v>3250</v>
      </c>
      <c r="S1134" t="s">
        <v>3720</v>
      </c>
      <c r="T1134">
        <v>73</v>
      </c>
      <c r="U1134">
        <v>70</v>
      </c>
      <c r="W1134" t="s">
        <v>55</v>
      </c>
      <c r="X1134">
        <v>1</v>
      </c>
      <c r="Y1134">
        <f t="shared" si="167"/>
        <v>-3</v>
      </c>
      <c r="Z1134">
        <f t="shared" ca="1" si="168"/>
        <v>12.624999500000001</v>
      </c>
      <c r="AA1134">
        <f t="shared" ca="1" si="169"/>
        <v>-15.624999500000001</v>
      </c>
      <c r="AB1134">
        <f t="shared" ca="1" si="170"/>
        <v>15.624999500000001</v>
      </c>
      <c r="AC1134" s="2">
        <v>15.625</v>
      </c>
      <c r="AD1134" s="7">
        <f>VLOOKUP(P1134,Weights!$A:$B,2,0)*AC1134</f>
        <v>15.625</v>
      </c>
      <c r="AE1134">
        <f t="shared" ca="1" si="171"/>
        <v>244.14060937500028</v>
      </c>
      <c r="AF1134" t="str">
        <f t="shared" si="172"/>
        <v>Long Beach St</v>
      </c>
      <c r="AG1134" t="str">
        <f t="shared" ca="1" si="173"/>
        <v>Xavier</v>
      </c>
    </row>
    <row r="1135" spans="15:33" x14ac:dyDescent="0.25">
      <c r="O1135" t="s">
        <v>3081</v>
      </c>
      <c r="P1135" s="6">
        <v>41973</v>
      </c>
      <c r="Q1135" t="s">
        <v>3073</v>
      </c>
      <c r="R1135" t="s">
        <v>3086</v>
      </c>
      <c r="S1135" t="s">
        <v>3721</v>
      </c>
      <c r="T1135">
        <v>69</v>
      </c>
      <c r="U1135">
        <v>57</v>
      </c>
      <c r="W1135" t="s">
        <v>130</v>
      </c>
      <c r="X1135">
        <v>1</v>
      </c>
      <c r="Y1135">
        <f t="shared" si="167"/>
        <v>12</v>
      </c>
      <c r="Z1135">
        <f t="shared" ca="1" si="168"/>
        <v>15</v>
      </c>
      <c r="AA1135">
        <f t="shared" ca="1" si="169"/>
        <v>-3</v>
      </c>
      <c r="AB1135">
        <f t="shared" ca="1" si="170"/>
        <v>3</v>
      </c>
      <c r="AC1135" s="2">
        <v>3</v>
      </c>
      <c r="AD1135" s="7">
        <f>VLOOKUP(P1135,Weights!$A:$B,2,0)*AC1135</f>
        <v>3</v>
      </c>
      <c r="AE1135">
        <f t="shared" ca="1" si="171"/>
        <v>9</v>
      </c>
      <c r="AF1135" t="str">
        <f t="shared" si="172"/>
        <v>Yale</v>
      </c>
      <c r="AG1135" t="str">
        <f t="shared" ca="1" si="173"/>
        <v>Yale</v>
      </c>
    </row>
    <row r="1136" spans="15:33" x14ac:dyDescent="0.25">
      <c r="O1136" t="s">
        <v>3403</v>
      </c>
      <c r="P1136" s="6">
        <v>41974</v>
      </c>
      <c r="Q1136" t="s">
        <v>3073</v>
      </c>
      <c r="R1136" t="s">
        <v>3409</v>
      </c>
      <c r="S1136" t="s">
        <v>3721</v>
      </c>
      <c r="T1136">
        <v>75</v>
      </c>
      <c r="U1136">
        <v>49</v>
      </c>
      <c r="W1136" t="s">
        <v>192</v>
      </c>
      <c r="X1136">
        <v>1</v>
      </c>
      <c r="Y1136">
        <f t="shared" si="167"/>
        <v>26</v>
      </c>
      <c r="Z1136">
        <f t="shared" ca="1" si="168"/>
        <v>23.374999499999998</v>
      </c>
      <c r="AA1136">
        <f t="shared" ca="1" si="169"/>
        <v>2.6250005000000023</v>
      </c>
      <c r="AB1136">
        <f t="shared" ca="1" si="170"/>
        <v>-2.6250005000000023</v>
      </c>
      <c r="AC1136" s="2">
        <v>2.625</v>
      </c>
      <c r="AD1136" s="7">
        <f>VLOOKUP(P1136,Weights!$A:$B,2,0)*AC1136</f>
        <v>2.625</v>
      </c>
      <c r="AE1136">
        <f t="shared" ca="1" si="171"/>
        <v>6.8906276250002616</v>
      </c>
      <c r="AF1136" t="str">
        <f t="shared" si="172"/>
        <v>Baylor</v>
      </c>
      <c r="AG1136" t="str">
        <f t="shared" ca="1" si="173"/>
        <v>Baylor</v>
      </c>
    </row>
    <row r="1137" spans="15:33" x14ac:dyDescent="0.25">
      <c r="O1137" t="s">
        <v>3095</v>
      </c>
      <c r="P1137" s="6">
        <v>41974</v>
      </c>
      <c r="Q1137" t="s">
        <v>3073</v>
      </c>
      <c r="R1137" t="s">
        <v>3188</v>
      </c>
      <c r="S1137" t="s">
        <v>3721</v>
      </c>
      <c r="T1137">
        <v>79</v>
      </c>
      <c r="U1137">
        <v>61</v>
      </c>
      <c r="W1137" t="s">
        <v>165</v>
      </c>
      <c r="X1137">
        <v>1</v>
      </c>
      <c r="Y1137">
        <f t="shared" si="167"/>
        <v>18</v>
      </c>
      <c r="Z1137">
        <f t="shared" ca="1" si="168"/>
        <v>18.000000499999999</v>
      </c>
      <c r="AA1137">
        <f t="shared" ca="1" si="169"/>
        <v>-4.9999999873762135E-7</v>
      </c>
      <c r="AB1137">
        <f t="shared" ca="1" si="170"/>
        <v>4.9999999873762135E-7</v>
      </c>
      <c r="AC1137" s="2">
        <v>0</v>
      </c>
      <c r="AD1137" s="7">
        <f>VLOOKUP(P1137,Weights!$A:$B,2,0)*AC1137</f>
        <v>0</v>
      </c>
      <c r="AE1137">
        <f t="shared" ca="1" si="171"/>
        <v>2.4999999873762136E-13</v>
      </c>
      <c r="AF1137" t="str">
        <f t="shared" si="172"/>
        <v>Boston College</v>
      </c>
      <c r="AG1137" t="str">
        <f t="shared" ca="1" si="173"/>
        <v>Boston College</v>
      </c>
    </row>
    <row r="1138" spans="15:33" x14ac:dyDescent="0.25">
      <c r="O1138" t="s">
        <v>3314</v>
      </c>
      <c r="P1138" s="6">
        <v>41974</v>
      </c>
      <c r="Q1138" t="s">
        <v>3073</v>
      </c>
      <c r="R1138" t="s">
        <v>3359</v>
      </c>
      <c r="S1138" t="s">
        <v>3720</v>
      </c>
      <c r="T1138">
        <v>67</v>
      </c>
      <c r="U1138">
        <v>49</v>
      </c>
      <c r="W1138" t="s">
        <v>149</v>
      </c>
      <c r="X1138">
        <v>1</v>
      </c>
      <c r="Y1138">
        <f t="shared" si="167"/>
        <v>-18</v>
      </c>
      <c r="Z1138">
        <f t="shared" ca="1" si="168"/>
        <v>-7.3750005000000014</v>
      </c>
      <c r="AA1138">
        <f t="shared" ca="1" si="169"/>
        <v>-10.624999499999998</v>
      </c>
      <c r="AB1138">
        <f t="shared" ca="1" si="170"/>
        <v>10.624999499999998</v>
      </c>
      <c r="AC1138" s="2">
        <v>10.625</v>
      </c>
      <c r="AD1138" s="7">
        <f>VLOOKUP(P1138,Weights!$A:$B,2,0)*AC1138</f>
        <v>10.625</v>
      </c>
      <c r="AE1138">
        <f t="shared" ca="1" si="171"/>
        <v>112.8906143750002</v>
      </c>
      <c r="AF1138" t="str">
        <f t="shared" si="172"/>
        <v>Arkansas St</v>
      </c>
      <c r="AG1138" t="str">
        <f t="shared" ca="1" si="173"/>
        <v>Arkansas St</v>
      </c>
    </row>
    <row r="1139" spans="15:33" x14ac:dyDescent="0.25">
      <c r="O1139" t="s">
        <v>3301</v>
      </c>
      <c r="P1139" s="6">
        <v>41974</v>
      </c>
      <c r="Q1139" t="s">
        <v>3073</v>
      </c>
      <c r="R1139" t="s">
        <v>3370</v>
      </c>
      <c r="S1139" t="s">
        <v>3721</v>
      </c>
      <c r="T1139">
        <v>72</v>
      </c>
      <c r="U1139">
        <v>66</v>
      </c>
      <c r="W1139" t="s">
        <v>92</v>
      </c>
      <c r="X1139">
        <v>1</v>
      </c>
      <c r="Y1139">
        <f t="shared" si="167"/>
        <v>6</v>
      </c>
      <c r="Z1139">
        <f t="shared" ca="1" si="168"/>
        <v>6.7499999800000001</v>
      </c>
      <c r="AA1139">
        <f t="shared" ca="1" si="169"/>
        <v>-0.74999998000000012</v>
      </c>
      <c r="AB1139">
        <f t="shared" ca="1" si="170"/>
        <v>0.74999998000000012</v>
      </c>
      <c r="AC1139" s="2">
        <v>0.75</v>
      </c>
      <c r="AD1139" s="7">
        <f>VLOOKUP(P1139,Weights!$A:$B,2,0)*AC1139</f>
        <v>0.75</v>
      </c>
      <c r="AE1139">
        <f t="shared" ca="1" si="171"/>
        <v>0.56249997000000063</v>
      </c>
      <c r="AF1139" t="str">
        <f t="shared" si="172"/>
        <v>Charleston Southern</v>
      </c>
      <c r="AG1139" t="str">
        <f t="shared" ca="1" si="173"/>
        <v>Charleston Southern</v>
      </c>
    </row>
    <row r="1140" spans="15:33" x14ac:dyDescent="0.25">
      <c r="O1140" t="s">
        <v>3197</v>
      </c>
      <c r="P1140" s="6">
        <v>41974</v>
      </c>
      <c r="Q1140" t="s">
        <v>3073</v>
      </c>
      <c r="R1140" t="s">
        <v>3108</v>
      </c>
      <c r="S1140" t="s">
        <v>3720</v>
      </c>
      <c r="T1140">
        <v>69</v>
      </c>
      <c r="U1140">
        <v>64</v>
      </c>
      <c r="W1140" t="s">
        <v>214</v>
      </c>
      <c r="X1140">
        <v>1</v>
      </c>
      <c r="Y1140">
        <f t="shared" si="167"/>
        <v>-5</v>
      </c>
      <c r="Z1140">
        <f t="shared" ca="1" si="168"/>
        <v>8.2500000200000017</v>
      </c>
      <c r="AA1140">
        <f t="shared" ca="1" si="169"/>
        <v>-13.250000020000002</v>
      </c>
      <c r="AB1140">
        <f t="shared" ca="1" si="170"/>
        <v>13.250000020000002</v>
      </c>
      <c r="AC1140" s="2">
        <v>13.25</v>
      </c>
      <c r="AD1140" s="7">
        <f>VLOOKUP(P1140,Weights!$A:$B,2,0)*AC1140</f>
        <v>13.25</v>
      </c>
      <c r="AE1140">
        <f t="shared" ca="1" si="171"/>
        <v>175.56250053000005</v>
      </c>
      <c r="AF1140" t="str">
        <f t="shared" si="172"/>
        <v>Rutgers</v>
      </c>
      <c r="AG1140" t="str">
        <f t="shared" ca="1" si="173"/>
        <v>Clemson</v>
      </c>
    </row>
    <row r="1141" spans="15:33" x14ac:dyDescent="0.25">
      <c r="O1141" t="s">
        <v>3350</v>
      </c>
      <c r="P1141" s="6">
        <v>41974</v>
      </c>
      <c r="Q1141" t="s">
        <v>3073</v>
      </c>
      <c r="R1141" t="s">
        <v>3718</v>
      </c>
      <c r="S1141" t="s">
        <v>3721</v>
      </c>
      <c r="T1141">
        <v>103</v>
      </c>
      <c r="U1141">
        <v>50</v>
      </c>
      <c r="W1141" t="s">
        <v>32</v>
      </c>
      <c r="X1141">
        <v>1</v>
      </c>
      <c r="Y1141">
        <f t="shared" si="167"/>
        <v>53</v>
      </c>
      <c r="Z1141">
        <f t="shared" ca="1" si="168"/>
        <v>20.375</v>
      </c>
      <c r="AA1141">
        <f t="shared" ca="1" si="169"/>
        <v>32.625</v>
      </c>
      <c r="AB1141">
        <f t="shared" ca="1" si="170"/>
        <v>-32.625</v>
      </c>
      <c r="AC1141" s="2">
        <v>32.625</v>
      </c>
      <c r="AD1141" s="7">
        <f>VLOOKUP(P1141,Weights!$A:$B,2,0)*AC1141</f>
        <v>32.625</v>
      </c>
      <c r="AE1141">
        <f t="shared" ca="1" si="171"/>
        <v>1064.390625</v>
      </c>
      <c r="AF1141" t="str">
        <f t="shared" si="172"/>
        <v>Coppin St</v>
      </c>
      <c r="AG1141" t="str">
        <f t="shared" ca="1" si="173"/>
        <v>Coppin St</v>
      </c>
    </row>
    <row r="1142" spans="15:33" x14ac:dyDescent="0.25">
      <c r="O1142" t="s">
        <v>3156</v>
      </c>
      <c r="P1142" s="6">
        <v>41974</v>
      </c>
      <c r="Q1142" t="s">
        <v>3073</v>
      </c>
      <c r="R1142" t="s">
        <v>3718</v>
      </c>
      <c r="S1142" t="s">
        <v>3721</v>
      </c>
      <c r="T1142">
        <v>109</v>
      </c>
      <c r="U1142">
        <v>59</v>
      </c>
      <c r="W1142" t="s">
        <v>93</v>
      </c>
      <c r="X1142">
        <v>1</v>
      </c>
      <c r="Y1142">
        <f t="shared" si="167"/>
        <v>50</v>
      </c>
      <c r="Z1142">
        <f t="shared" ca="1" si="168"/>
        <v>31.000000480000001</v>
      </c>
      <c r="AA1142">
        <f t="shared" ca="1" si="169"/>
        <v>18.999999519999999</v>
      </c>
      <c r="AB1142">
        <f t="shared" ca="1" si="170"/>
        <v>-18.999999519999999</v>
      </c>
      <c r="AC1142" s="2">
        <v>19</v>
      </c>
      <c r="AD1142" s="7">
        <f>VLOOKUP(P1142,Weights!$A:$B,2,0)*AC1142</f>
        <v>19</v>
      </c>
      <c r="AE1142">
        <f t="shared" ca="1" si="171"/>
        <v>360.9999817600002</v>
      </c>
      <c r="AF1142" t="str">
        <f t="shared" si="172"/>
        <v>Detroit</v>
      </c>
      <c r="AG1142" t="str">
        <f t="shared" ca="1" si="173"/>
        <v>Detroit</v>
      </c>
    </row>
    <row r="1143" spans="15:33" x14ac:dyDescent="0.25">
      <c r="O1143" t="s">
        <v>3315</v>
      </c>
      <c r="P1143" s="6">
        <v>41974</v>
      </c>
      <c r="Q1143" t="s">
        <v>3073</v>
      </c>
      <c r="R1143" t="s">
        <v>3718</v>
      </c>
      <c r="S1143" t="s">
        <v>3721</v>
      </c>
      <c r="T1143">
        <v>83</v>
      </c>
      <c r="U1143">
        <v>52</v>
      </c>
      <c r="W1143" t="s">
        <v>566</v>
      </c>
      <c r="X1143">
        <v>1</v>
      </c>
      <c r="Y1143">
        <f t="shared" si="167"/>
        <v>31</v>
      </c>
      <c r="Z1143">
        <f t="shared" ca="1" si="168"/>
        <v>31.875000477</v>
      </c>
      <c r="AA1143">
        <f t="shared" ca="1" si="169"/>
        <v>-0.87500047700000039</v>
      </c>
      <c r="AB1143">
        <f t="shared" ca="1" si="170"/>
        <v>0.87500047700000039</v>
      </c>
      <c r="AC1143" s="2">
        <v>0.875</v>
      </c>
      <c r="AD1143" s="7">
        <f>VLOOKUP(P1143,Weights!$A:$B,2,0)*AC1143</f>
        <v>0.875</v>
      </c>
      <c r="AE1143">
        <f t="shared" ca="1" si="171"/>
        <v>0.76562583475022816</v>
      </c>
      <c r="AF1143" t="str">
        <f t="shared" si="172"/>
        <v>Eastern Michigan</v>
      </c>
      <c r="AG1143" t="str">
        <f t="shared" ca="1" si="173"/>
        <v>Eastern Michigan</v>
      </c>
    </row>
    <row r="1144" spans="15:33" x14ac:dyDescent="0.25">
      <c r="O1144" t="s">
        <v>3382</v>
      </c>
      <c r="P1144" s="6">
        <v>41974</v>
      </c>
      <c r="Q1144" t="s">
        <v>3073</v>
      </c>
      <c r="R1144" t="s">
        <v>3079</v>
      </c>
      <c r="S1144" t="s">
        <v>3720</v>
      </c>
      <c r="T1144">
        <v>72</v>
      </c>
      <c r="U1144">
        <v>66</v>
      </c>
      <c r="V1144" t="s">
        <v>3722</v>
      </c>
      <c r="W1144" t="s">
        <v>12</v>
      </c>
      <c r="X1144">
        <v>1</v>
      </c>
      <c r="Y1144">
        <f t="shared" si="167"/>
        <v>-6</v>
      </c>
      <c r="Z1144">
        <f t="shared" ca="1" si="168"/>
        <v>-4.3750000000000009</v>
      </c>
      <c r="AA1144">
        <f t="shared" ca="1" si="169"/>
        <v>-1.6249999999999991</v>
      </c>
      <c r="AB1144">
        <f t="shared" ca="1" si="170"/>
        <v>1.6249999999999991</v>
      </c>
      <c r="AC1144" s="2">
        <v>1.625</v>
      </c>
      <c r="AD1144" s="7">
        <f>VLOOKUP(P1144,Weights!$A:$B,2,0)*AC1144</f>
        <v>1.625</v>
      </c>
      <c r="AE1144">
        <f t="shared" ca="1" si="171"/>
        <v>2.6406249999999973</v>
      </c>
      <c r="AF1144" t="str">
        <f t="shared" si="172"/>
        <v>Bucknell</v>
      </c>
      <c r="AG1144" t="str">
        <f t="shared" ca="1" si="173"/>
        <v>Bucknell</v>
      </c>
    </row>
    <row r="1145" spans="15:33" x14ac:dyDescent="0.25">
      <c r="O1145" t="s">
        <v>3161</v>
      </c>
      <c r="P1145" s="6">
        <v>41974</v>
      </c>
      <c r="Q1145" t="s">
        <v>3073</v>
      </c>
      <c r="R1145" t="s">
        <v>3134</v>
      </c>
      <c r="S1145" t="s">
        <v>3720</v>
      </c>
      <c r="T1145">
        <v>70</v>
      </c>
      <c r="U1145">
        <v>65</v>
      </c>
      <c r="W1145" t="s">
        <v>259</v>
      </c>
      <c r="X1145">
        <v>1</v>
      </c>
      <c r="Y1145">
        <f t="shared" si="167"/>
        <v>-5</v>
      </c>
      <c r="Z1145">
        <f t="shared" ca="1" si="168"/>
        <v>4.1250000000000009</v>
      </c>
      <c r="AA1145">
        <f t="shared" ca="1" si="169"/>
        <v>-9.125</v>
      </c>
      <c r="AB1145">
        <f t="shared" ca="1" si="170"/>
        <v>9.125</v>
      </c>
      <c r="AC1145" s="2">
        <v>9.125</v>
      </c>
      <c r="AD1145" s="7">
        <f>VLOOKUP(P1145,Weights!$A:$B,2,0)*AC1145</f>
        <v>9.125</v>
      </c>
      <c r="AE1145">
        <f t="shared" ca="1" si="171"/>
        <v>83.265625</v>
      </c>
      <c r="AF1145" t="str">
        <f t="shared" si="172"/>
        <v>Nebraska</v>
      </c>
      <c r="AG1145" t="str">
        <f t="shared" ca="1" si="173"/>
        <v>Florida St</v>
      </c>
    </row>
    <row r="1146" spans="15:33" x14ac:dyDescent="0.25">
      <c r="O1146" t="s">
        <v>3118</v>
      </c>
      <c r="P1146" s="6">
        <v>41974</v>
      </c>
      <c r="Q1146" t="s">
        <v>3073</v>
      </c>
      <c r="R1146" t="s">
        <v>3080</v>
      </c>
      <c r="S1146" t="s">
        <v>3721</v>
      </c>
      <c r="T1146">
        <v>69</v>
      </c>
      <c r="U1146">
        <v>67</v>
      </c>
      <c r="W1146" t="s">
        <v>11</v>
      </c>
      <c r="X1146">
        <v>1</v>
      </c>
      <c r="Y1146">
        <f t="shared" si="167"/>
        <v>2</v>
      </c>
      <c r="Z1146">
        <f t="shared" ca="1" si="168"/>
        <v>4.125</v>
      </c>
      <c r="AA1146">
        <f t="shared" ca="1" si="169"/>
        <v>-2.125</v>
      </c>
      <c r="AB1146">
        <f t="shared" ca="1" si="170"/>
        <v>2.125</v>
      </c>
      <c r="AC1146" s="2">
        <v>2.125</v>
      </c>
      <c r="AD1146" s="7">
        <f>VLOOKUP(P1146,Weights!$A:$B,2,0)*AC1146</f>
        <v>2.125</v>
      </c>
      <c r="AE1146">
        <f t="shared" ca="1" si="171"/>
        <v>4.515625</v>
      </c>
      <c r="AF1146" t="str">
        <f t="shared" si="172"/>
        <v>Fordham</v>
      </c>
      <c r="AG1146" t="str">
        <f t="shared" ca="1" si="173"/>
        <v>Fordham</v>
      </c>
    </row>
    <row r="1147" spans="15:33" x14ac:dyDescent="0.25">
      <c r="O1147" t="s">
        <v>3371</v>
      </c>
      <c r="P1147" s="6">
        <v>41974</v>
      </c>
      <c r="Q1147" t="s">
        <v>3073</v>
      </c>
      <c r="R1147" t="s">
        <v>3718</v>
      </c>
      <c r="S1147" t="s">
        <v>3721</v>
      </c>
      <c r="T1147">
        <v>78</v>
      </c>
      <c r="U1147">
        <v>52</v>
      </c>
      <c r="W1147" t="s">
        <v>54</v>
      </c>
      <c r="X1147">
        <v>1</v>
      </c>
      <c r="Y1147">
        <f t="shared" si="167"/>
        <v>26</v>
      </c>
      <c r="Z1147">
        <f t="shared" ca="1" si="168"/>
        <v>36.125000499999999</v>
      </c>
      <c r="AA1147">
        <f t="shared" ca="1" si="169"/>
        <v>-10.125000499999999</v>
      </c>
      <c r="AB1147">
        <f t="shared" ca="1" si="170"/>
        <v>10.125000499999999</v>
      </c>
      <c r="AC1147" s="2">
        <v>10.125</v>
      </c>
      <c r="AD1147" s="7">
        <f>VLOOKUP(P1147,Weights!$A:$B,2,0)*AC1147</f>
        <v>10.125</v>
      </c>
      <c r="AE1147">
        <f t="shared" ca="1" si="171"/>
        <v>102.51563512500023</v>
      </c>
      <c r="AF1147" t="str">
        <f t="shared" si="172"/>
        <v>Green Bay</v>
      </c>
      <c r="AG1147" t="str">
        <f t="shared" ca="1" si="173"/>
        <v>Green Bay</v>
      </c>
    </row>
    <row r="1148" spans="15:33" x14ac:dyDescent="0.25">
      <c r="O1148" t="s">
        <v>3307</v>
      </c>
      <c r="P1148" s="6">
        <v>41974</v>
      </c>
      <c r="Q1148" t="s">
        <v>3073</v>
      </c>
      <c r="R1148" t="s">
        <v>3338</v>
      </c>
      <c r="S1148" t="s">
        <v>3721</v>
      </c>
      <c r="T1148">
        <v>66</v>
      </c>
      <c r="U1148">
        <v>52</v>
      </c>
      <c r="W1148" t="s">
        <v>259</v>
      </c>
      <c r="X1148">
        <v>1</v>
      </c>
      <c r="Y1148">
        <f t="shared" si="167"/>
        <v>14</v>
      </c>
      <c r="Z1148">
        <f t="shared" ca="1" si="168"/>
        <v>-7.2500004999999996</v>
      </c>
      <c r="AA1148">
        <f t="shared" ca="1" si="169"/>
        <v>21.250000499999999</v>
      </c>
      <c r="AB1148">
        <f t="shared" ca="1" si="170"/>
        <v>-21.250000499999999</v>
      </c>
      <c r="AC1148" s="2">
        <v>21.25</v>
      </c>
      <c r="AD1148" s="7">
        <f>VLOOKUP(P1148,Weights!$A:$B,2,0)*AC1148</f>
        <v>21.25</v>
      </c>
      <c r="AE1148">
        <f t="shared" ca="1" si="171"/>
        <v>451.5625212500002</v>
      </c>
      <c r="AF1148" t="str">
        <f t="shared" si="172"/>
        <v>Liberty</v>
      </c>
      <c r="AG1148" t="str">
        <f t="shared" ca="1" si="173"/>
        <v>Furman</v>
      </c>
    </row>
    <row r="1149" spans="15:33" x14ac:dyDescent="0.25">
      <c r="O1149" t="s">
        <v>3326</v>
      </c>
      <c r="P1149" s="6">
        <v>41974</v>
      </c>
      <c r="Q1149" t="s">
        <v>3073</v>
      </c>
      <c r="R1149" t="s">
        <v>3199</v>
      </c>
      <c r="S1149" t="s">
        <v>3720</v>
      </c>
      <c r="T1149">
        <v>77</v>
      </c>
      <c r="U1149">
        <v>59</v>
      </c>
      <c r="W1149" t="s">
        <v>259</v>
      </c>
      <c r="X1149">
        <v>1</v>
      </c>
      <c r="Y1149">
        <f t="shared" si="167"/>
        <v>-18</v>
      </c>
      <c r="Z1149">
        <f t="shared" ca="1" si="168"/>
        <v>-12.25</v>
      </c>
      <c r="AA1149">
        <f t="shared" ca="1" si="169"/>
        <v>-5.75</v>
      </c>
      <c r="AB1149">
        <f t="shared" ca="1" si="170"/>
        <v>5.75</v>
      </c>
      <c r="AC1149" s="2">
        <v>5.75</v>
      </c>
      <c r="AD1149" s="7">
        <f>VLOOKUP(P1149,Weights!$A:$B,2,0)*AC1149</f>
        <v>5.75</v>
      </c>
      <c r="AE1149">
        <f t="shared" ca="1" si="171"/>
        <v>33.0625</v>
      </c>
      <c r="AF1149" t="str">
        <f t="shared" si="172"/>
        <v>South Carolina</v>
      </c>
      <c r="AG1149" t="str">
        <f t="shared" ca="1" si="173"/>
        <v>South Carolina</v>
      </c>
    </row>
    <row r="1150" spans="15:33" x14ac:dyDescent="0.25">
      <c r="O1150" t="s">
        <v>3238</v>
      </c>
      <c r="P1150" s="6">
        <v>41974</v>
      </c>
      <c r="Q1150" t="s">
        <v>3073</v>
      </c>
      <c r="R1150" t="s">
        <v>3319</v>
      </c>
      <c r="S1150" t="s">
        <v>3720</v>
      </c>
      <c r="T1150">
        <v>63</v>
      </c>
      <c r="U1150">
        <v>59</v>
      </c>
      <c r="W1150" t="s">
        <v>229</v>
      </c>
      <c r="X1150">
        <v>1</v>
      </c>
      <c r="Y1150">
        <f t="shared" si="167"/>
        <v>-4</v>
      </c>
      <c r="Z1150">
        <f t="shared" ca="1" si="168"/>
        <v>5.375</v>
      </c>
      <c r="AA1150">
        <f t="shared" ca="1" si="169"/>
        <v>-9.375</v>
      </c>
      <c r="AB1150">
        <f t="shared" ca="1" si="170"/>
        <v>9.375</v>
      </c>
      <c r="AC1150" s="2">
        <v>9.375</v>
      </c>
      <c r="AD1150" s="7">
        <f>VLOOKUP(P1150,Weights!$A:$B,2,0)*AC1150</f>
        <v>9.375</v>
      </c>
      <c r="AE1150">
        <f t="shared" ca="1" si="171"/>
        <v>87.890625</v>
      </c>
      <c r="AF1150" t="str">
        <f t="shared" si="172"/>
        <v>East Tennessee St</v>
      </c>
      <c r="AG1150" t="str">
        <f t="shared" ca="1" si="173"/>
        <v>Morehead St</v>
      </c>
    </row>
    <row r="1151" spans="15:33" x14ac:dyDescent="0.25">
      <c r="O1151" t="s">
        <v>3211</v>
      </c>
      <c r="P1151" s="6">
        <v>41974</v>
      </c>
      <c r="Q1151" t="s">
        <v>3073</v>
      </c>
      <c r="R1151" t="s">
        <v>3718</v>
      </c>
      <c r="S1151" t="s">
        <v>3721</v>
      </c>
      <c r="T1151">
        <v>97</v>
      </c>
      <c r="U1151">
        <v>65</v>
      </c>
      <c r="W1151" t="s">
        <v>214</v>
      </c>
      <c r="X1151">
        <v>1</v>
      </c>
      <c r="Y1151">
        <f t="shared" si="167"/>
        <v>32</v>
      </c>
      <c r="Z1151">
        <f t="shared" ca="1" si="168"/>
        <v>33.625000499999999</v>
      </c>
      <c r="AA1151">
        <f t="shared" ca="1" si="169"/>
        <v>-1.6250004999999987</v>
      </c>
      <c r="AB1151">
        <f t="shared" ca="1" si="170"/>
        <v>1.6250004999999987</v>
      </c>
      <c r="AC1151" s="2">
        <v>1.625</v>
      </c>
      <c r="AD1151" s="7">
        <f>VLOOKUP(P1151,Weights!$A:$B,2,0)*AC1151</f>
        <v>1.625</v>
      </c>
      <c r="AE1151">
        <f t="shared" ca="1" si="171"/>
        <v>2.6406266250002459</v>
      </c>
      <c r="AF1151" t="str">
        <f t="shared" si="172"/>
        <v>North Florida</v>
      </c>
      <c r="AG1151" t="str">
        <f t="shared" ca="1" si="173"/>
        <v>North Florida</v>
      </c>
    </row>
    <row r="1152" spans="15:33" x14ac:dyDescent="0.25">
      <c r="O1152" t="s">
        <v>3265</v>
      </c>
      <c r="P1152" s="6">
        <v>41974</v>
      </c>
      <c r="Q1152" t="s">
        <v>3073</v>
      </c>
      <c r="R1152" t="s">
        <v>3277</v>
      </c>
      <c r="S1152" t="s">
        <v>3721</v>
      </c>
      <c r="T1152">
        <v>65</v>
      </c>
      <c r="U1152">
        <v>56</v>
      </c>
      <c r="W1152" t="s">
        <v>53</v>
      </c>
      <c r="X1152">
        <v>1</v>
      </c>
      <c r="Y1152">
        <f t="shared" si="167"/>
        <v>9</v>
      </c>
      <c r="Z1152">
        <f t="shared" ca="1" si="168"/>
        <v>10.375</v>
      </c>
      <c r="AA1152">
        <f t="shared" ca="1" si="169"/>
        <v>-1.375</v>
      </c>
      <c r="AB1152">
        <f t="shared" ca="1" si="170"/>
        <v>1.375</v>
      </c>
      <c r="AC1152" s="2">
        <v>1.375</v>
      </c>
      <c r="AD1152" s="7">
        <f>VLOOKUP(P1152,Weights!$A:$B,2,0)*AC1152</f>
        <v>1.375</v>
      </c>
      <c r="AE1152">
        <f t="shared" ca="1" si="171"/>
        <v>1.890625</v>
      </c>
      <c r="AF1152" t="str">
        <f t="shared" si="172"/>
        <v>Sacramento St</v>
      </c>
      <c r="AG1152" t="str">
        <f t="shared" ca="1" si="173"/>
        <v>Sacramento St</v>
      </c>
    </row>
    <row r="1153" spans="15:33" x14ac:dyDescent="0.25">
      <c r="O1153" t="s">
        <v>3218</v>
      </c>
      <c r="P1153" s="6">
        <v>41974</v>
      </c>
      <c r="Q1153" t="s">
        <v>3073</v>
      </c>
      <c r="R1153" t="s">
        <v>3216</v>
      </c>
      <c r="S1153" t="s">
        <v>3721</v>
      </c>
      <c r="T1153">
        <v>76</v>
      </c>
      <c r="U1153">
        <v>70</v>
      </c>
      <c r="V1153" t="s">
        <v>3722</v>
      </c>
      <c r="W1153" t="s">
        <v>386</v>
      </c>
      <c r="X1153">
        <v>1</v>
      </c>
      <c r="Y1153">
        <f t="shared" si="167"/>
        <v>6</v>
      </c>
      <c r="Z1153">
        <f t="shared" ca="1" si="168"/>
        <v>15.500000500000002</v>
      </c>
      <c r="AA1153">
        <f t="shared" ca="1" si="169"/>
        <v>-9.5000005000000023</v>
      </c>
      <c r="AB1153">
        <f t="shared" ca="1" si="170"/>
        <v>9.5000005000000023</v>
      </c>
      <c r="AC1153" s="2">
        <v>9.5</v>
      </c>
      <c r="AD1153" s="7">
        <f>VLOOKUP(P1153,Weights!$A:$B,2,0)*AC1153</f>
        <v>9.5</v>
      </c>
      <c r="AE1153">
        <f t="shared" ca="1" si="171"/>
        <v>90.250009500000289</v>
      </c>
      <c r="AF1153" t="str">
        <f t="shared" si="172"/>
        <v>Samford</v>
      </c>
      <c r="AG1153" t="str">
        <f t="shared" ca="1" si="173"/>
        <v>Samford</v>
      </c>
    </row>
    <row r="1154" spans="15:33" x14ac:dyDescent="0.25">
      <c r="O1154" t="s">
        <v>3261</v>
      </c>
      <c r="P1154" s="6">
        <v>41974</v>
      </c>
      <c r="Q1154" t="s">
        <v>3074</v>
      </c>
      <c r="R1154" t="s">
        <v>3718</v>
      </c>
      <c r="S1154" t="s">
        <v>3721</v>
      </c>
      <c r="T1154">
        <v>72</v>
      </c>
      <c r="U1154">
        <v>33</v>
      </c>
      <c r="W1154" t="s">
        <v>165</v>
      </c>
      <c r="X1154">
        <v>1</v>
      </c>
      <c r="Y1154">
        <f t="shared" ref="Y1154:Y1217" si="174">X1154*IF(S1154="W",(T1154-U1154),U1154-T1154)</f>
        <v>39</v>
      </c>
      <c r="Z1154">
        <f t="shared" ref="Z1154:Z1217" ca="1" si="175">X1154*(IF(Q1154="A",-HomeEdge,IF(Q1154="H",HomeEdge,0))+VLOOKUP(O1154,TmList,2,0)-VLOOKUP(R1154,TmList,2,0))</f>
        <v>21.125000500000002</v>
      </c>
      <c r="AA1154">
        <f t="shared" ref="AA1154:AA1217" ca="1" si="176">Y1154-Z1154</f>
        <v>17.874999499999998</v>
      </c>
      <c r="AB1154">
        <f t="shared" ref="AB1154:AB1217" ca="1" si="177">-AA1154</f>
        <v>-17.874999499999998</v>
      </c>
      <c r="AC1154" s="2">
        <v>17.875</v>
      </c>
      <c r="AD1154" s="7">
        <f>VLOOKUP(P1154,Weights!$A:$B,2,0)*AC1154</f>
        <v>17.875</v>
      </c>
      <c r="AE1154">
        <f t="shared" ref="AE1154:AE1217" ca="1" si="178">AA1154^2</f>
        <v>319.51560712500014</v>
      </c>
      <c r="AF1154" t="str">
        <f t="shared" si="172"/>
        <v>Seattle</v>
      </c>
      <c r="AG1154" t="str">
        <f t="shared" ca="1" si="173"/>
        <v>Seattle</v>
      </c>
    </row>
    <row r="1155" spans="15:33" x14ac:dyDescent="0.25">
      <c r="O1155" t="s">
        <v>3212</v>
      </c>
      <c r="P1155" s="6">
        <v>41974</v>
      </c>
      <c r="Q1155" t="s">
        <v>3073</v>
      </c>
      <c r="R1155" t="s">
        <v>3718</v>
      </c>
      <c r="S1155" t="s">
        <v>3721</v>
      </c>
      <c r="T1155">
        <v>105</v>
      </c>
      <c r="U1155">
        <v>43</v>
      </c>
      <c r="W1155" t="s">
        <v>130</v>
      </c>
      <c r="X1155">
        <v>1</v>
      </c>
      <c r="Y1155">
        <f t="shared" si="174"/>
        <v>62</v>
      </c>
      <c r="Z1155">
        <f t="shared" ca="1" si="175"/>
        <v>36.750000499999999</v>
      </c>
      <c r="AA1155">
        <f t="shared" ca="1" si="176"/>
        <v>25.249999500000001</v>
      </c>
      <c r="AB1155">
        <f t="shared" ca="1" si="177"/>
        <v>-25.249999500000001</v>
      </c>
      <c r="AC1155" s="2">
        <v>25.25</v>
      </c>
      <c r="AD1155" s="7">
        <f>VLOOKUP(P1155,Weights!$A:$B,2,0)*AC1155</f>
        <v>25.25</v>
      </c>
      <c r="AE1155">
        <f t="shared" ca="1" si="178"/>
        <v>637.56247475000032</v>
      </c>
      <c r="AF1155" t="str">
        <f t="shared" ref="AF1155:AF1218" si="179">IF(Y1155&gt;0,O1155,R1155)</f>
        <v>South Carolina Upstate</v>
      </c>
      <c r="AG1155" t="str">
        <f t="shared" ref="AG1155:AG1218" ca="1" si="180">IF(Z1155&gt;0,O1155,R1155)</f>
        <v>South Carolina Upstate</v>
      </c>
    </row>
    <row r="1156" spans="15:33" x14ac:dyDescent="0.25">
      <c r="O1156" t="s">
        <v>3207</v>
      </c>
      <c r="P1156" s="6">
        <v>41974</v>
      </c>
      <c r="Q1156" t="s">
        <v>3073</v>
      </c>
      <c r="R1156" t="s">
        <v>3302</v>
      </c>
      <c r="S1156" t="s">
        <v>3720</v>
      </c>
      <c r="T1156">
        <v>76</v>
      </c>
      <c r="U1156">
        <v>68</v>
      </c>
      <c r="W1156" t="s">
        <v>34</v>
      </c>
      <c r="X1156">
        <v>1</v>
      </c>
      <c r="Y1156">
        <f t="shared" si="174"/>
        <v>-8</v>
      </c>
      <c r="Z1156">
        <f t="shared" ca="1" si="175"/>
        <v>-7.3750000000000009</v>
      </c>
      <c r="AA1156">
        <f t="shared" ca="1" si="176"/>
        <v>-0.62499999999999911</v>
      </c>
      <c r="AB1156">
        <f t="shared" ca="1" si="177"/>
        <v>0.62499999999999911</v>
      </c>
      <c r="AC1156" s="2">
        <v>0.625</v>
      </c>
      <c r="AD1156" s="7">
        <f>VLOOKUP(P1156,Weights!$A:$B,2,0)*AC1156</f>
        <v>0.625</v>
      </c>
      <c r="AE1156">
        <f t="shared" ca="1" si="178"/>
        <v>0.39062499999999889</v>
      </c>
      <c r="AF1156" t="str">
        <f t="shared" si="179"/>
        <v>High Point</v>
      </c>
      <c r="AG1156" t="str">
        <f t="shared" ca="1" si="180"/>
        <v>High Point</v>
      </c>
    </row>
    <row r="1157" spans="15:33" x14ac:dyDescent="0.25">
      <c r="O1157" t="s">
        <v>3270</v>
      </c>
      <c r="P1157" s="6">
        <v>41974</v>
      </c>
      <c r="Q1157" t="s">
        <v>3073</v>
      </c>
      <c r="R1157" t="s">
        <v>3159</v>
      </c>
      <c r="S1157" t="s">
        <v>3721</v>
      </c>
      <c r="T1157">
        <v>62</v>
      </c>
      <c r="U1157">
        <v>61</v>
      </c>
      <c r="W1157" t="s">
        <v>165</v>
      </c>
      <c r="X1157">
        <v>1</v>
      </c>
      <c r="Y1157">
        <f t="shared" si="174"/>
        <v>1</v>
      </c>
      <c r="Z1157">
        <f t="shared" ca="1" si="175"/>
        <v>-0.125</v>
      </c>
      <c r="AA1157">
        <f t="shared" ca="1" si="176"/>
        <v>1.125</v>
      </c>
      <c r="AB1157">
        <f t="shared" ca="1" si="177"/>
        <v>-1.125</v>
      </c>
      <c r="AC1157" s="2">
        <v>1.125</v>
      </c>
      <c r="AD1157" s="7">
        <f>VLOOKUP(P1157,Weights!$A:$B,2,0)*AC1157</f>
        <v>1.125</v>
      </c>
      <c r="AE1157">
        <f t="shared" ca="1" si="178"/>
        <v>1.265625</v>
      </c>
      <c r="AF1157" t="str">
        <f t="shared" si="179"/>
        <v>Weber State</v>
      </c>
      <c r="AG1157" t="str">
        <f t="shared" ca="1" si="180"/>
        <v>Oral Roberts</v>
      </c>
    </row>
    <row r="1158" spans="15:33" x14ac:dyDescent="0.25">
      <c r="O1158" t="s">
        <v>3304</v>
      </c>
      <c r="P1158" s="6">
        <v>41974</v>
      </c>
      <c r="Q1158" t="s">
        <v>3073</v>
      </c>
      <c r="R1158" t="s">
        <v>3321</v>
      </c>
      <c r="S1158" t="s">
        <v>3721</v>
      </c>
      <c r="T1158">
        <v>68</v>
      </c>
      <c r="U1158">
        <v>47</v>
      </c>
      <c r="W1158" t="s">
        <v>91</v>
      </c>
      <c r="X1158">
        <v>1</v>
      </c>
      <c r="Y1158">
        <f t="shared" si="174"/>
        <v>21</v>
      </c>
      <c r="Z1158">
        <f t="shared" ca="1" si="175"/>
        <v>12.000000499999999</v>
      </c>
      <c r="AA1158">
        <f t="shared" ca="1" si="176"/>
        <v>8.9999995000000013</v>
      </c>
      <c r="AB1158">
        <f t="shared" ca="1" si="177"/>
        <v>-8.9999995000000013</v>
      </c>
      <c r="AC1158" s="2">
        <v>9</v>
      </c>
      <c r="AD1158" s="7">
        <f>VLOOKUP(P1158,Weights!$A:$B,2,0)*AC1158</f>
        <v>9</v>
      </c>
      <c r="AE1158">
        <f t="shared" ca="1" si="178"/>
        <v>80.999991000000279</v>
      </c>
      <c r="AF1158" t="str">
        <f t="shared" si="179"/>
        <v>Winthrop</v>
      </c>
      <c r="AG1158" t="str">
        <f t="shared" ca="1" si="180"/>
        <v>Winthrop</v>
      </c>
    </row>
    <row r="1159" spans="15:33" x14ac:dyDescent="0.25">
      <c r="O1159" t="s">
        <v>3122</v>
      </c>
      <c r="P1159" s="6">
        <v>41975</v>
      </c>
      <c r="Q1159" t="s">
        <v>3073</v>
      </c>
      <c r="R1159" t="s">
        <v>3412</v>
      </c>
      <c r="S1159" t="s">
        <v>3721</v>
      </c>
      <c r="T1159">
        <v>81</v>
      </c>
      <c r="U1159">
        <v>60</v>
      </c>
      <c r="W1159" t="s">
        <v>55</v>
      </c>
      <c r="X1159">
        <v>1</v>
      </c>
      <c r="Y1159">
        <f t="shared" si="174"/>
        <v>21</v>
      </c>
      <c r="Z1159">
        <f t="shared" ca="1" si="175"/>
        <v>20.375000499999999</v>
      </c>
      <c r="AA1159">
        <f t="shared" ca="1" si="176"/>
        <v>0.62499950000000126</v>
      </c>
      <c r="AB1159">
        <f t="shared" ca="1" si="177"/>
        <v>-0.62499950000000126</v>
      </c>
      <c r="AC1159" s="2">
        <v>0.625</v>
      </c>
      <c r="AD1159" s="7">
        <f>VLOOKUP(P1159,Weights!$A:$B,2,0)*AC1159</f>
        <v>0.625</v>
      </c>
      <c r="AE1159">
        <f t="shared" ca="1" si="178"/>
        <v>0.3906243750002516</v>
      </c>
      <c r="AF1159" t="str">
        <f t="shared" si="179"/>
        <v>Akron</v>
      </c>
      <c r="AG1159" t="str">
        <f t="shared" ca="1" si="180"/>
        <v>Akron</v>
      </c>
    </row>
    <row r="1160" spans="15:33" x14ac:dyDescent="0.25">
      <c r="O1160" t="s">
        <v>3155</v>
      </c>
      <c r="P1160" s="6">
        <v>41975</v>
      </c>
      <c r="Q1160" t="s">
        <v>3073</v>
      </c>
      <c r="R1160" t="s">
        <v>3145</v>
      </c>
      <c r="S1160" t="s">
        <v>3721</v>
      </c>
      <c r="T1160">
        <v>82</v>
      </c>
      <c r="U1160">
        <v>71</v>
      </c>
      <c r="W1160" t="s">
        <v>54</v>
      </c>
      <c r="X1160">
        <v>1</v>
      </c>
      <c r="Y1160">
        <f t="shared" si="174"/>
        <v>11</v>
      </c>
      <c r="Z1160">
        <f t="shared" ca="1" si="175"/>
        <v>17.125</v>
      </c>
      <c r="AA1160">
        <f t="shared" ca="1" si="176"/>
        <v>-6.125</v>
      </c>
      <c r="AB1160">
        <f t="shared" ca="1" si="177"/>
        <v>6.125</v>
      </c>
      <c r="AC1160" s="2">
        <v>6.125</v>
      </c>
      <c r="AD1160" s="7">
        <f>VLOOKUP(P1160,Weights!$A:$B,2,0)*AC1160</f>
        <v>6.125</v>
      </c>
      <c r="AE1160">
        <f t="shared" ca="1" si="178"/>
        <v>37.515625</v>
      </c>
      <c r="AF1160" t="str">
        <f t="shared" si="179"/>
        <v>Alabama</v>
      </c>
      <c r="AG1160" t="str">
        <f t="shared" ca="1" si="180"/>
        <v>Alabama</v>
      </c>
    </row>
    <row r="1161" spans="15:33" x14ac:dyDescent="0.25">
      <c r="O1161" t="s">
        <v>3715</v>
      </c>
      <c r="P1161" s="6">
        <v>41975</v>
      </c>
      <c r="Q1161" t="s">
        <v>3073</v>
      </c>
      <c r="R1161" t="s">
        <v>3306</v>
      </c>
      <c r="S1161" t="s">
        <v>3721</v>
      </c>
      <c r="T1161">
        <v>91</v>
      </c>
      <c r="U1161">
        <v>65</v>
      </c>
      <c r="W1161" t="s">
        <v>566</v>
      </c>
      <c r="X1161">
        <v>1</v>
      </c>
      <c r="Y1161">
        <f t="shared" si="174"/>
        <v>26</v>
      </c>
      <c r="Z1161">
        <f t="shared" ca="1" si="175"/>
        <v>27.624999499999998</v>
      </c>
      <c r="AA1161">
        <f t="shared" ca="1" si="176"/>
        <v>-1.6249994999999977</v>
      </c>
      <c r="AB1161">
        <f t="shared" ca="1" si="177"/>
        <v>1.6249994999999977</v>
      </c>
      <c r="AC1161" s="2">
        <v>1.625</v>
      </c>
      <c r="AD1161" s="7">
        <f>VLOOKUP(P1161,Weights!$A:$B,2,0)*AC1161</f>
        <v>1.625</v>
      </c>
      <c r="AE1161">
        <f t="shared" ca="1" si="178"/>
        <v>2.6406233750002426</v>
      </c>
      <c r="AF1161" t="str">
        <f t="shared" si="179"/>
        <v>Arizona</v>
      </c>
      <c r="AG1161" t="str">
        <f t="shared" ca="1" si="180"/>
        <v>Arizona</v>
      </c>
    </row>
    <row r="1162" spans="15:33" x14ac:dyDescent="0.25">
      <c r="O1162" t="s">
        <v>3230</v>
      </c>
      <c r="P1162" s="6">
        <v>41975</v>
      </c>
      <c r="Q1162" t="s">
        <v>3073</v>
      </c>
      <c r="R1162" t="s">
        <v>3290</v>
      </c>
      <c r="S1162" t="s">
        <v>3721</v>
      </c>
      <c r="T1162">
        <v>63</v>
      </c>
      <c r="U1162">
        <v>59</v>
      </c>
      <c r="W1162" t="s">
        <v>322</v>
      </c>
      <c r="X1162">
        <v>1</v>
      </c>
      <c r="Y1162">
        <f t="shared" si="174"/>
        <v>4</v>
      </c>
      <c r="Z1162">
        <f t="shared" ca="1" si="175"/>
        <v>3.9999999800000001</v>
      </c>
      <c r="AA1162">
        <f t="shared" ca="1" si="176"/>
        <v>1.9999999878450581E-8</v>
      </c>
      <c r="AB1162">
        <f t="shared" ca="1" si="177"/>
        <v>-1.9999999878450581E-8</v>
      </c>
      <c r="AC1162" s="2">
        <v>0</v>
      </c>
      <c r="AD1162" s="7">
        <f>VLOOKUP(P1162,Weights!$A:$B,2,0)*AC1162</f>
        <v>0</v>
      </c>
      <c r="AE1162">
        <f t="shared" ca="1" si="178"/>
        <v>3.9999999513802324E-16</v>
      </c>
      <c r="AF1162" t="str">
        <f t="shared" si="179"/>
        <v>Belmont</v>
      </c>
      <c r="AG1162" t="str">
        <f t="shared" ca="1" si="180"/>
        <v>Belmont</v>
      </c>
    </row>
    <row r="1163" spans="15:33" x14ac:dyDescent="0.25">
      <c r="O1163" t="s">
        <v>3376</v>
      </c>
      <c r="P1163" s="6">
        <v>41975</v>
      </c>
      <c r="Q1163" t="s">
        <v>3073</v>
      </c>
      <c r="R1163" t="s">
        <v>3102</v>
      </c>
      <c r="S1163" t="s">
        <v>3721</v>
      </c>
      <c r="T1163">
        <v>84</v>
      </c>
      <c r="U1163">
        <v>73</v>
      </c>
      <c r="W1163" t="s">
        <v>259</v>
      </c>
      <c r="X1163">
        <v>1</v>
      </c>
      <c r="Y1163">
        <f t="shared" si="174"/>
        <v>11</v>
      </c>
      <c r="Z1163">
        <f t="shared" ca="1" si="175"/>
        <v>-10.999999500000001</v>
      </c>
      <c r="AA1163">
        <f t="shared" ca="1" si="176"/>
        <v>21.999999500000001</v>
      </c>
      <c r="AB1163">
        <f t="shared" ca="1" si="177"/>
        <v>-21.999999500000001</v>
      </c>
      <c r="AC1163" s="2">
        <v>22</v>
      </c>
      <c r="AD1163" s="7">
        <f>VLOOKUP(P1163,Weights!$A:$B,2,0)*AC1163</f>
        <v>22</v>
      </c>
      <c r="AE1163">
        <f t="shared" ca="1" si="178"/>
        <v>483.99997800000028</v>
      </c>
      <c r="AF1163" t="str">
        <f t="shared" si="179"/>
        <v>Bradley</v>
      </c>
      <c r="AG1163" t="str">
        <f t="shared" ca="1" si="180"/>
        <v>Central Michigan</v>
      </c>
    </row>
    <row r="1164" spans="15:33" x14ac:dyDescent="0.25">
      <c r="O1164" t="s">
        <v>3164</v>
      </c>
      <c r="P1164" s="6">
        <v>41975</v>
      </c>
      <c r="Q1164" t="s">
        <v>3073</v>
      </c>
      <c r="R1164" t="s">
        <v>3391</v>
      </c>
      <c r="S1164" t="s">
        <v>3721</v>
      </c>
      <c r="T1164">
        <v>59</v>
      </c>
      <c r="U1164">
        <v>55</v>
      </c>
      <c r="W1164" t="s">
        <v>259</v>
      </c>
      <c r="X1164">
        <v>1</v>
      </c>
      <c r="Y1164">
        <f t="shared" si="174"/>
        <v>4</v>
      </c>
      <c r="Z1164">
        <f t="shared" ca="1" si="175"/>
        <v>6.3750000000000009</v>
      </c>
      <c r="AA1164">
        <f t="shared" ca="1" si="176"/>
        <v>-2.3750000000000009</v>
      </c>
      <c r="AB1164">
        <f t="shared" ca="1" si="177"/>
        <v>2.3750000000000009</v>
      </c>
      <c r="AC1164" s="2">
        <v>2.375</v>
      </c>
      <c r="AD1164" s="7">
        <f>VLOOKUP(P1164,Weights!$A:$B,2,0)*AC1164</f>
        <v>2.375</v>
      </c>
      <c r="AE1164">
        <f t="shared" ca="1" si="178"/>
        <v>5.6406250000000044</v>
      </c>
      <c r="AF1164" t="str">
        <f t="shared" si="179"/>
        <v>Charleston</v>
      </c>
      <c r="AG1164" t="str">
        <f t="shared" ca="1" si="180"/>
        <v>Charleston</v>
      </c>
    </row>
    <row r="1165" spans="15:33" x14ac:dyDescent="0.25">
      <c r="O1165" t="s">
        <v>3234</v>
      </c>
      <c r="P1165" s="6">
        <v>41975</v>
      </c>
      <c r="Q1165" t="s">
        <v>3073</v>
      </c>
      <c r="R1165" t="s">
        <v>3111</v>
      </c>
      <c r="S1165" t="s">
        <v>3720</v>
      </c>
      <c r="T1165">
        <v>86</v>
      </c>
      <c r="U1165">
        <v>55</v>
      </c>
      <c r="W1165" t="s">
        <v>386</v>
      </c>
      <c r="X1165">
        <v>1</v>
      </c>
      <c r="Y1165">
        <f t="shared" si="174"/>
        <v>-31</v>
      </c>
      <c r="Z1165">
        <f t="shared" ca="1" si="175"/>
        <v>-7.6249995200000003</v>
      </c>
      <c r="AA1165">
        <f t="shared" ca="1" si="176"/>
        <v>-23.375000480000001</v>
      </c>
      <c r="AB1165">
        <f t="shared" ca="1" si="177"/>
        <v>23.375000480000001</v>
      </c>
      <c r="AC1165" s="2">
        <v>23.375</v>
      </c>
      <c r="AD1165" s="7">
        <f>VLOOKUP(P1165,Weights!$A:$B,2,0)*AC1165</f>
        <v>23.375</v>
      </c>
      <c r="AE1165">
        <f t="shared" ca="1" si="178"/>
        <v>546.39064744000029</v>
      </c>
      <c r="AF1165" t="str">
        <f t="shared" si="179"/>
        <v>Georgia</v>
      </c>
      <c r="AG1165" t="str">
        <f t="shared" ca="1" si="180"/>
        <v>Georgia</v>
      </c>
    </row>
    <row r="1166" spans="15:33" x14ac:dyDescent="0.25">
      <c r="O1166" t="s">
        <v>3113</v>
      </c>
      <c r="P1166" s="6">
        <v>41975</v>
      </c>
      <c r="Q1166" t="s">
        <v>3073</v>
      </c>
      <c r="R1166" t="s">
        <v>3085</v>
      </c>
      <c r="S1166" t="s">
        <v>3721</v>
      </c>
      <c r="T1166">
        <v>78</v>
      </c>
      <c r="U1166">
        <v>52</v>
      </c>
      <c r="W1166" t="s">
        <v>192</v>
      </c>
      <c r="X1166">
        <v>1</v>
      </c>
      <c r="Y1166">
        <f t="shared" si="174"/>
        <v>26</v>
      </c>
      <c r="Z1166">
        <f t="shared" ca="1" si="175"/>
        <v>8.25</v>
      </c>
      <c r="AA1166">
        <f t="shared" ca="1" si="176"/>
        <v>17.75</v>
      </c>
      <c r="AB1166">
        <f t="shared" ca="1" si="177"/>
        <v>-17.75</v>
      </c>
      <c r="AC1166" s="2">
        <v>17.75</v>
      </c>
      <c r="AD1166" s="7">
        <f>VLOOKUP(P1166,Weights!$A:$B,2,0)*AC1166</f>
        <v>17.75</v>
      </c>
      <c r="AE1166">
        <f t="shared" ca="1" si="178"/>
        <v>315.0625</v>
      </c>
      <c r="AF1166" t="str">
        <f t="shared" si="179"/>
        <v>Cincinnati</v>
      </c>
      <c r="AG1166" t="str">
        <f t="shared" ca="1" si="180"/>
        <v>Cincinnati</v>
      </c>
    </row>
    <row r="1167" spans="15:33" x14ac:dyDescent="0.25">
      <c r="O1167" t="s">
        <v>3308</v>
      </c>
      <c r="P1167" s="6">
        <v>41975</v>
      </c>
      <c r="Q1167" t="s">
        <v>3073</v>
      </c>
      <c r="R1167" t="s">
        <v>3313</v>
      </c>
      <c r="S1167" t="s">
        <v>3721</v>
      </c>
      <c r="T1167">
        <v>66</v>
      </c>
      <c r="U1167">
        <v>52</v>
      </c>
      <c r="W1167" t="s">
        <v>55</v>
      </c>
      <c r="X1167">
        <v>1</v>
      </c>
      <c r="Y1167">
        <f t="shared" si="174"/>
        <v>14</v>
      </c>
      <c r="Z1167">
        <f t="shared" ca="1" si="175"/>
        <v>18.750000499999999</v>
      </c>
      <c r="AA1167">
        <f t="shared" ca="1" si="176"/>
        <v>-4.7500004999999987</v>
      </c>
      <c r="AB1167">
        <f t="shared" ca="1" si="177"/>
        <v>4.7500004999999987</v>
      </c>
      <c r="AC1167" s="2">
        <v>4.75</v>
      </c>
      <c r="AD1167" s="7">
        <f>VLOOKUP(P1167,Weights!$A:$B,2,0)*AC1167</f>
        <v>4.75</v>
      </c>
      <c r="AE1167">
        <f t="shared" ca="1" si="178"/>
        <v>22.562504750000237</v>
      </c>
      <c r="AF1167" t="str">
        <f t="shared" si="179"/>
        <v>Coastal Carolina</v>
      </c>
      <c r="AG1167" t="str">
        <f t="shared" ca="1" si="180"/>
        <v>Coastal Carolina</v>
      </c>
    </row>
    <row r="1168" spans="15:33" x14ac:dyDescent="0.25">
      <c r="O1168" t="s">
        <v>3116</v>
      </c>
      <c r="P1168" s="6">
        <v>41975</v>
      </c>
      <c r="Q1168" t="s">
        <v>3073</v>
      </c>
      <c r="R1168" t="s">
        <v>3123</v>
      </c>
      <c r="S1168" t="s">
        <v>3720</v>
      </c>
      <c r="T1168">
        <v>64</v>
      </c>
      <c r="U1168">
        <v>62</v>
      </c>
      <c r="W1168" t="s">
        <v>92</v>
      </c>
      <c r="X1168">
        <v>1</v>
      </c>
      <c r="Y1168">
        <f t="shared" si="174"/>
        <v>-2</v>
      </c>
      <c r="Z1168">
        <f t="shared" ca="1" si="175"/>
        <v>13.375</v>
      </c>
      <c r="AA1168">
        <f t="shared" ca="1" si="176"/>
        <v>-15.375</v>
      </c>
      <c r="AB1168">
        <f t="shared" ca="1" si="177"/>
        <v>15.375</v>
      </c>
      <c r="AC1168" s="2">
        <v>15.375</v>
      </c>
      <c r="AD1168" s="7">
        <f>VLOOKUP(P1168,Weights!$A:$B,2,0)*AC1168</f>
        <v>15.375</v>
      </c>
      <c r="AE1168">
        <f t="shared" ca="1" si="178"/>
        <v>236.390625</v>
      </c>
      <c r="AF1168" t="str">
        <f t="shared" si="179"/>
        <v>Loyola (MD)</v>
      </c>
      <c r="AG1168" t="str">
        <f t="shared" ca="1" si="180"/>
        <v>Columbia</v>
      </c>
    </row>
    <row r="1169" spans="15:33" x14ac:dyDescent="0.25">
      <c r="O1169" t="s">
        <v>3283</v>
      </c>
      <c r="P1169" s="6">
        <v>41975</v>
      </c>
      <c r="Q1169" t="s">
        <v>3073</v>
      </c>
      <c r="R1169" t="s">
        <v>3285</v>
      </c>
      <c r="S1169" t="s">
        <v>3720</v>
      </c>
      <c r="T1169">
        <v>68</v>
      </c>
      <c r="U1169">
        <v>65</v>
      </c>
      <c r="W1169" t="s">
        <v>13</v>
      </c>
      <c r="X1169">
        <v>1</v>
      </c>
      <c r="Y1169">
        <f t="shared" si="174"/>
        <v>-3</v>
      </c>
      <c r="Z1169">
        <f t="shared" ca="1" si="175"/>
        <v>-1.125</v>
      </c>
      <c r="AA1169">
        <f t="shared" ca="1" si="176"/>
        <v>-1.875</v>
      </c>
      <c r="AB1169">
        <f t="shared" ca="1" si="177"/>
        <v>1.875</v>
      </c>
      <c r="AC1169" s="2">
        <v>1.875</v>
      </c>
      <c r="AD1169" s="7">
        <f>VLOOKUP(P1169,Weights!$A:$B,2,0)*AC1169</f>
        <v>1.875</v>
      </c>
      <c r="AE1169">
        <f t="shared" ca="1" si="178"/>
        <v>3.515625</v>
      </c>
      <c r="AF1169" t="str">
        <f t="shared" si="179"/>
        <v>South Dakota</v>
      </c>
      <c r="AG1169" t="str">
        <f t="shared" ca="1" si="180"/>
        <v>South Dakota</v>
      </c>
    </row>
    <row r="1170" spans="15:33" x14ac:dyDescent="0.25">
      <c r="O1170" t="s">
        <v>3342</v>
      </c>
      <c r="P1170" s="6">
        <v>41975</v>
      </c>
      <c r="Q1170" t="s">
        <v>3073</v>
      </c>
      <c r="R1170" t="s">
        <v>3296</v>
      </c>
      <c r="S1170" t="s">
        <v>3720</v>
      </c>
      <c r="T1170">
        <v>59</v>
      </c>
      <c r="U1170">
        <v>58</v>
      </c>
      <c r="W1170" t="s">
        <v>34</v>
      </c>
      <c r="X1170">
        <v>1</v>
      </c>
      <c r="Y1170">
        <f t="shared" si="174"/>
        <v>-1</v>
      </c>
      <c r="Z1170">
        <f t="shared" ca="1" si="175"/>
        <v>-1</v>
      </c>
      <c r="AA1170">
        <f t="shared" ca="1" si="176"/>
        <v>0</v>
      </c>
      <c r="AB1170">
        <f t="shared" ca="1" si="177"/>
        <v>0</v>
      </c>
      <c r="AC1170" s="2">
        <v>0</v>
      </c>
      <c r="AD1170" s="7">
        <f>VLOOKUP(P1170,Weights!$A:$B,2,0)*AC1170</f>
        <v>0</v>
      </c>
      <c r="AE1170">
        <f t="shared" ca="1" si="178"/>
        <v>0</v>
      </c>
      <c r="AF1170" t="str">
        <f t="shared" si="179"/>
        <v>UC Riverside</v>
      </c>
      <c r="AG1170" t="str">
        <f t="shared" ca="1" si="180"/>
        <v>UC Riverside</v>
      </c>
    </row>
    <row r="1171" spans="15:33" x14ac:dyDescent="0.25">
      <c r="O1171" t="s">
        <v>3255</v>
      </c>
      <c r="P1171" s="6">
        <v>41975</v>
      </c>
      <c r="Q1171" t="s">
        <v>3073</v>
      </c>
      <c r="R1171" t="s">
        <v>3103</v>
      </c>
      <c r="S1171" t="s">
        <v>3721</v>
      </c>
      <c r="T1171">
        <v>78</v>
      </c>
      <c r="U1171">
        <v>67</v>
      </c>
      <c r="W1171" t="s">
        <v>53</v>
      </c>
      <c r="X1171">
        <v>1</v>
      </c>
      <c r="Y1171">
        <f t="shared" si="174"/>
        <v>11</v>
      </c>
      <c r="Z1171">
        <f t="shared" ca="1" si="175"/>
        <v>11</v>
      </c>
      <c r="AA1171">
        <f t="shared" ca="1" si="176"/>
        <v>0</v>
      </c>
      <c r="AB1171">
        <f t="shared" ca="1" si="177"/>
        <v>0</v>
      </c>
      <c r="AC1171" s="2">
        <v>0</v>
      </c>
      <c r="AD1171" s="7">
        <f>VLOOKUP(P1171,Weights!$A:$B,2,0)*AC1171</f>
        <v>0</v>
      </c>
      <c r="AE1171">
        <f t="shared" ca="1" si="178"/>
        <v>0</v>
      </c>
      <c r="AF1171" t="str">
        <f t="shared" si="179"/>
        <v>DePaul</v>
      </c>
      <c r="AG1171" t="str">
        <f t="shared" ca="1" si="180"/>
        <v>DePaul</v>
      </c>
    </row>
    <row r="1172" spans="15:33" x14ac:dyDescent="0.25">
      <c r="O1172" t="s">
        <v>3120</v>
      </c>
      <c r="P1172" s="6">
        <v>41975</v>
      </c>
      <c r="Q1172" t="s">
        <v>3073</v>
      </c>
      <c r="R1172" t="s">
        <v>3393</v>
      </c>
      <c r="S1172" t="s">
        <v>3721</v>
      </c>
      <c r="T1172">
        <v>81</v>
      </c>
      <c r="U1172">
        <v>63</v>
      </c>
      <c r="W1172" t="s">
        <v>52</v>
      </c>
      <c r="X1172">
        <v>1</v>
      </c>
      <c r="Y1172">
        <f t="shared" si="174"/>
        <v>18</v>
      </c>
      <c r="Z1172">
        <f t="shared" ca="1" si="175"/>
        <v>9.2499999800000001</v>
      </c>
      <c r="AA1172">
        <f t="shared" ca="1" si="176"/>
        <v>8.7500000199999999</v>
      </c>
      <c r="AB1172">
        <f t="shared" ca="1" si="177"/>
        <v>-8.7500000199999999</v>
      </c>
      <c r="AC1172" s="2">
        <v>8.75</v>
      </c>
      <c r="AD1172" s="7">
        <f>VLOOKUP(P1172,Weights!$A:$B,2,0)*AC1172</f>
        <v>8.75</v>
      </c>
      <c r="AE1172">
        <f t="shared" ca="1" si="178"/>
        <v>76.562500349999993</v>
      </c>
      <c r="AF1172" t="str">
        <f t="shared" si="179"/>
        <v>Duquesne</v>
      </c>
      <c r="AG1172" t="str">
        <f t="shared" ca="1" si="180"/>
        <v>Duquesne</v>
      </c>
    </row>
    <row r="1173" spans="15:33" x14ac:dyDescent="0.25">
      <c r="O1173" t="s">
        <v>3345</v>
      </c>
      <c r="P1173" s="6">
        <v>41975</v>
      </c>
      <c r="Q1173" t="s">
        <v>3073</v>
      </c>
      <c r="R1173" t="s">
        <v>3718</v>
      </c>
      <c r="S1173" t="s">
        <v>3721</v>
      </c>
      <c r="T1173">
        <v>111</v>
      </c>
      <c r="U1173">
        <v>55</v>
      </c>
      <c r="W1173" t="s">
        <v>214</v>
      </c>
      <c r="X1173">
        <v>1</v>
      </c>
      <c r="Y1173">
        <f t="shared" si="174"/>
        <v>56</v>
      </c>
      <c r="Z1173">
        <f t="shared" ca="1" si="175"/>
        <v>27.875000500000002</v>
      </c>
      <c r="AA1173">
        <f t="shared" ca="1" si="176"/>
        <v>28.124999499999998</v>
      </c>
      <c r="AB1173">
        <f t="shared" ca="1" si="177"/>
        <v>-28.124999499999998</v>
      </c>
      <c r="AC1173" s="2">
        <v>28.125</v>
      </c>
      <c r="AD1173" s="7">
        <f>VLOOKUP(P1173,Weights!$A:$B,2,0)*AC1173</f>
        <v>28.125</v>
      </c>
      <c r="AE1173">
        <f t="shared" ca="1" si="178"/>
        <v>791.01559687500014</v>
      </c>
      <c r="AF1173" t="str">
        <f t="shared" si="179"/>
        <v>Elon</v>
      </c>
      <c r="AG1173" t="str">
        <f t="shared" ca="1" si="180"/>
        <v>Elon</v>
      </c>
    </row>
    <row r="1174" spans="15:33" x14ac:dyDescent="0.25">
      <c r="O1174" t="s">
        <v>3378</v>
      </c>
      <c r="P1174" s="6">
        <v>41975</v>
      </c>
      <c r="Q1174" t="s">
        <v>3073</v>
      </c>
      <c r="R1174" t="s">
        <v>3179</v>
      </c>
      <c r="S1174" t="s">
        <v>3721</v>
      </c>
      <c r="T1174">
        <v>86</v>
      </c>
      <c r="U1174">
        <v>78</v>
      </c>
      <c r="W1174" t="s">
        <v>54</v>
      </c>
      <c r="X1174">
        <v>1</v>
      </c>
      <c r="Y1174">
        <f t="shared" si="174"/>
        <v>8</v>
      </c>
      <c r="Z1174">
        <f t="shared" ca="1" si="175"/>
        <v>14.25</v>
      </c>
      <c r="AA1174">
        <f t="shared" ca="1" si="176"/>
        <v>-6.25</v>
      </c>
      <c r="AB1174">
        <f t="shared" ca="1" si="177"/>
        <v>6.25</v>
      </c>
      <c r="AC1174" s="2">
        <v>6.25</v>
      </c>
      <c r="AD1174" s="7">
        <f>VLOOKUP(P1174,Weights!$A:$B,2,0)*AC1174</f>
        <v>6.25</v>
      </c>
      <c r="AE1174">
        <f t="shared" ca="1" si="178"/>
        <v>39.0625</v>
      </c>
      <c r="AF1174" t="str">
        <f t="shared" si="179"/>
        <v>Evansville</v>
      </c>
      <c r="AG1174" t="str">
        <f t="shared" ca="1" si="180"/>
        <v>Evansville</v>
      </c>
    </row>
    <row r="1175" spans="15:33" x14ac:dyDescent="0.25">
      <c r="O1175" t="s">
        <v>3225</v>
      </c>
      <c r="P1175" s="6">
        <v>41975</v>
      </c>
      <c r="Q1175" t="s">
        <v>3073</v>
      </c>
      <c r="R1175" t="s">
        <v>3129</v>
      </c>
      <c r="S1175" t="s">
        <v>3721</v>
      </c>
      <c r="T1175">
        <v>59</v>
      </c>
      <c r="U1175">
        <v>38</v>
      </c>
      <c r="W1175" t="s">
        <v>93</v>
      </c>
      <c r="X1175">
        <v>1</v>
      </c>
      <c r="Y1175">
        <f t="shared" si="174"/>
        <v>21</v>
      </c>
      <c r="Z1175">
        <f t="shared" ca="1" si="175"/>
        <v>9.5000004999999987</v>
      </c>
      <c r="AA1175">
        <f t="shared" ca="1" si="176"/>
        <v>11.499999500000001</v>
      </c>
      <c r="AB1175">
        <f t="shared" ca="1" si="177"/>
        <v>-11.499999500000001</v>
      </c>
      <c r="AC1175" s="2">
        <v>11.5</v>
      </c>
      <c r="AD1175" s="7">
        <f>VLOOKUP(P1175,Weights!$A:$B,2,0)*AC1175</f>
        <v>11.5</v>
      </c>
      <c r="AE1175">
        <f t="shared" ca="1" si="178"/>
        <v>132.24998850000028</v>
      </c>
      <c r="AF1175" t="str">
        <f t="shared" si="179"/>
        <v>Florida International</v>
      </c>
      <c r="AG1175" t="str">
        <f t="shared" ca="1" si="180"/>
        <v>Florida International</v>
      </c>
    </row>
    <row r="1176" spans="15:33" x14ac:dyDescent="0.25">
      <c r="O1176" t="s">
        <v>3707</v>
      </c>
      <c r="P1176" s="6">
        <v>41975</v>
      </c>
      <c r="Q1176" t="s">
        <v>3073</v>
      </c>
      <c r="R1176" t="s">
        <v>3322</v>
      </c>
      <c r="S1176" t="s">
        <v>3721</v>
      </c>
      <c r="T1176">
        <v>76</v>
      </c>
      <c r="U1176">
        <v>57</v>
      </c>
      <c r="W1176" t="s">
        <v>566</v>
      </c>
      <c r="X1176">
        <v>1</v>
      </c>
      <c r="Y1176">
        <f t="shared" si="174"/>
        <v>19</v>
      </c>
      <c r="Z1176">
        <f t="shared" ca="1" si="175"/>
        <v>35.25</v>
      </c>
      <c r="AA1176">
        <f t="shared" ca="1" si="176"/>
        <v>-16.25</v>
      </c>
      <c r="AB1176">
        <f t="shared" ca="1" si="177"/>
        <v>16.25</v>
      </c>
      <c r="AC1176" s="2">
        <v>16.25</v>
      </c>
      <c r="AD1176" s="7">
        <f>VLOOKUP(P1176,Weights!$A:$B,2,0)*AC1176</f>
        <v>16.25</v>
      </c>
      <c r="AE1176">
        <f t="shared" ca="1" si="178"/>
        <v>264.0625</v>
      </c>
      <c r="AF1176" t="str">
        <f t="shared" si="179"/>
        <v>Gonzaga</v>
      </c>
      <c r="AG1176" t="str">
        <f t="shared" ca="1" si="180"/>
        <v>Gonzaga</v>
      </c>
    </row>
    <row r="1177" spans="15:33" x14ac:dyDescent="0.25">
      <c r="O1177" t="s">
        <v>3208</v>
      </c>
      <c r="P1177" s="6">
        <v>41975</v>
      </c>
      <c r="Q1177" t="s">
        <v>3073</v>
      </c>
      <c r="R1177" t="s">
        <v>3300</v>
      </c>
      <c r="S1177" t="s">
        <v>3721</v>
      </c>
      <c r="T1177">
        <v>75</v>
      </c>
      <c r="U1177">
        <v>60</v>
      </c>
      <c r="W1177" t="s">
        <v>193</v>
      </c>
      <c r="X1177">
        <v>1</v>
      </c>
      <c r="Y1177">
        <f t="shared" si="174"/>
        <v>15</v>
      </c>
      <c r="Z1177">
        <f t="shared" ca="1" si="175"/>
        <v>12.875</v>
      </c>
      <c r="AA1177">
        <f t="shared" ca="1" si="176"/>
        <v>2.125</v>
      </c>
      <c r="AB1177">
        <f t="shared" ca="1" si="177"/>
        <v>-2.125</v>
      </c>
      <c r="AC1177" s="2">
        <v>2.125</v>
      </c>
      <c r="AD1177" s="7">
        <f>VLOOKUP(P1177,Weights!$A:$B,2,0)*AC1177</f>
        <v>2.125</v>
      </c>
      <c r="AE1177">
        <f t="shared" ca="1" si="178"/>
        <v>4.515625</v>
      </c>
      <c r="AF1177" t="str">
        <f t="shared" si="179"/>
        <v>Hawaii</v>
      </c>
      <c r="AG1177" t="str">
        <f t="shared" ca="1" si="180"/>
        <v>Hawaii</v>
      </c>
    </row>
    <row r="1178" spans="15:33" x14ac:dyDescent="0.25">
      <c r="O1178" t="s">
        <v>3112</v>
      </c>
      <c r="P1178" s="6">
        <v>41975</v>
      </c>
      <c r="Q1178" t="s">
        <v>3073</v>
      </c>
      <c r="R1178" t="s">
        <v>3292</v>
      </c>
      <c r="S1178" t="s">
        <v>3721</v>
      </c>
      <c r="T1178">
        <v>88</v>
      </c>
      <c r="U1178">
        <v>74</v>
      </c>
      <c r="W1178" t="s">
        <v>55</v>
      </c>
      <c r="X1178">
        <v>1</v>
      </c>
      <c r="Y1178">
        <f t="shared" si="174"/>
        <v>14</v>
      </c>
      <c r="Z1178">
        <f t="shared" ca="1" si="175"/>
        <v>4.625</v>
      </c>
      <c r="AA1178">
        <f t="shared" ca="1" si="176"/>
        <v>9.375</v>
      </c>
      <c r="AB1178">
        <f t="shared" ca="1" si="177"/>
        <v>-9.375</v>
      </c>
      <c r="AC1178" s="2">
        <v>9.375</v>
      </c>
      <c r="AD1178" s="7">
        <f>VLOOKUP(P1178,Weights!$A:$B,2,0)*AC1178</f>
        <v>9.375</v>
      </c>
      <c r="AE1178">
        <f t="shared" ca="1" si="178"/>
        <v>87.890625</v>
      </c>
      <c r="AF1178" t="str">
        <f t="shared" si="179"/>
        <v>Hofstra</v>
      </c>
      <c r="AG1178" t="str">
        <f t="shared" ca="1" si="180"/>
        <v>Hofstra</v>
      </c>
    </row>
    <row r="1179" spans="15:33" x14ac:dyDescent="0.25">
      <c r="O1179" t="s">
        <v>3269</v>
      </c>
      <c r="P1179" s="6">
        <v>41975</v>
      </c>
      <c r="Q1179" t="s">
        <v>3073</v>
      </c>
      <c r="R1179" t="s">
        <v>3718</v>
      </c>
      <c r="S1179" t="s">
        <v>3721</v>
      </c>
      <c r="T1179">
        <v>86</v>
      </c>
      <c r="U1179">
        <v>66</v>
      </c>
      <c r="W1179" t="s">
        <v>32</v>
      </c>
      <c r="X1179">
        <v>1</v>
      </c>
      <c r="Y1179">
        <f t="shared" si="174"/>
        <v>20</v>
      </c>
      <c r="Z1179">
        <f t="shared" ca="1" si="175"/>
        <v>22.250000499999999</v>
      </c>
      <c r="AA1179">
        <f t="shared" ca="1" si="176"/>
        <v>-2.2500004999999987</v>
      </c>
      <c r="AB1179">
        <f t="shared" ca="1" si="177"/>
        <v>2.2500004999999987</v>
      </c>
      <c r="AC1179" s="2">
        <v>2.25</v>
      </c>
      <c r="AD1179" s="7">
        <f>VLOOKUP(P1179,Weights!$A:$B,2,0)*AC1179</f>
        <v>2.25</v>
      </c>
      <c r="AE1179">
        <f t="shared" ca="1" si="178"/>
        <v>5.0625022500002439</v>
      </c>
      <c r="AF1179" t="str">
        <f t="shared" si="179"/>
        <v>Idaho State</v>
      </c>
      <c r="AG1179" t="str">
        <f t="shared" ca="1" si="180"/>
        <v>Idaho State</v>
      </c>
    </row>
    <row r="1180" spans="15:33" x14ac:dyDescent="0.25">
      <c r="O1180" t="s">
        <v>3193</v>
      </c>
      <c r="P1180" s="6">
        <v>41975</v>
      </c>
      <c r="Q1180" t="s">
        <v>3073</v>
      </c>
      <c r="R1180" t="s">
        <v>3180</v>
      </c>
      <c r="S1180" t="s">
        <v>3720</v>
      </c>
      <c r="T1180">
        <v>66</v>
      </c>
      <c r="U1180">
        <v>62</v>
      </c>
      <c r="W1180" t="s">
        <v>165</v>
      </c>
      <c r="X1180">
        <v>1</v>
      </c>
      <c r="Y1180">
        <f t="shared" si="174"/>
        <v>-4</v>
      </c>
      <c r="Z1180">
        <f t="shared" ca="1" si="175"/>
        <v>-2.6249994999999995</v>
      </c>
      <c r="AA1180">
        <f t="shared" ca="1" si="176"/>
        <v>-1.3750005000000005</v>
      </c>
      <c r="AB1180">
        <f t="shared" ca="1" si="177"/>
        <v>1.3750005000000005</v>
      </c>
      <c r="AC1180" s="2">
        <v>1.375</v>
      </c>
      <c r="AD1180" s="7">
        <f>VLOOKUP(P1180,Weights!$A:$B,2,0)*AC1180</f>
        <v>1.375</v>
      </c>
      <c r="AE1180">
        <f t="shared" ca="1" si="178"/>
        <v>1.8906263750002514</v>
      </c>
      <c r="AF1180" t="str">
        <f t="shared" si="179"/>
        <v>Virginia Commonwealth</v>
      </c>
      <c r="AG1180" t="str">
        <f t="shared" ca="1" si="180"/>
        <v>Virginia Commonwealth</v>
      </c>
    </row>
    <row r="1181" spans="15:33" x14ac:dyDescent="0.25">
      <c r="O1181" t="s">
        <v>3152</v>
      </c>
      <c r="P1181" s="6">
        <v>41975</v>
      </c>
      <c r="Q1181" t="s">
        <v>3073</v>
      </c>
      <c r="R1181" t="s">
        <v>3192</v>
      </c>
      <c r="S1181" t="s">
        <v>3721</v>
      </c>
      <c r="T1181">
        <v>81</v>
      </c>
      <c r="U1181">
        <v>69</v>
      </c>
      <c r="W1181" t="s">
        <v>192</v>
      </c>
      <c r="X1181">
        <v>1</v>
      </c>
      <c r="Y1181">
        <f t="shared" si="174"/>
        <v>12</v>
      </c>
      <c r="Z1181">
        <f t="shared" ca="1" si="175"/>
        <v>7.3749995000000004</v>
      </c>
      <c r="AA1181">
        <f t="shared" ca="1" si="176"/>
        <v>4.6250004999999996</v>
      </c>
      <c r="AB1181">
        <f t="shared" ca="1" si="177"/>
        <v>-4.6250004999999996</v>
      </c>
      <c r="AC1181" s="2">
        <v>4.625</v>
      </c>
      <c r="AD1181" s="7">
        <f>VLOOKUP(P1181,Weights!$A:$B,2,0)*AC1181</f>
        <v>4.625</v>
      </c>
      <c r="AE1181">
        <f t="shared" ca="1" si="178"/>
        <v>21.390629625000248</v>
      </c>
      <c r="AF1181" t="str">
        <f t="shared" si="179"/>
        <v>Indiana</v>
      </c>
      <c r="AG1181" t="str">
        <f t="shared" ca="1" si="180"/>
        <v>Indiana</v>
      </c>
    </row>
    <row r="1182" spans="15:33" x14ac:dyDescent="0.25">
      <c r="O1182" t="s">
        <v>3714</v>
      </c>
      <c r="P1182" s="6">
        <v>41975</v>
      </c>
      <c r="Q1182" t="s">
        <v>3073</v>
      </c>
      <c r="R1182" t="s">
        <v>3362</v>
      </c>
      <c r="S1182" t="s">
        <v>3721</v>
      </c>
      <c r="T1182">
        <v>96</v>
      </c>
      <c r="U1182">
        <v>59</v>
      </c>
      <c r="W1182" t="s">
        <v>53</v>
      </c>
      <c r="X1182">
        <v>1</v>
      </c>
      <c r="Y1182">
        <f t="shared" si="174"/>
        <v>37</v>
      </c>
      <c r="Z1182">
        <f t="shared" ca="1" si="175"/>
        <v>29.499999499999998</v>
      </c>
      <c r="AA1182">
        <f t="shared" ca="1" si="176"/>
        <v>7.5000005000000023</v>
      </c>
      <c r="AB1182">
        <f t="shared" ca="1" si="177"/>
        <v>-7.5000005000000023</v>
      </c>
      <c r="AC1182" s="2">
        <v>7.5</v>
      </c>
      <c r="AD1182" s="7">
        <f>VLOOKUP(P1182,Weights!$A:$B,2,0)*AC1182</f>
        <v>7.5</v>
      </c>
      <c r="AE1182">
        <f t="shared" ca="1" si="178"/>
        <v>56.250007500000287</v>
      </c>
      <c r="AF1182" t="str">
        <f t="shared" si="179"/>
        <v>Iowa State</v>
      </c>
      <c r="AG1182" t="str">
        <f t="shared" ca="1" si="180"/>
        <v>Iowa State</v>
      </c>
    </row>
    <row r="1183" spans="15:33" x14ac:dyDescent="0.25">
      <c r="O1183" t="s">
        <v>3187</v>
      </c>
      <c r="P1183" s="6">
        <v>41975</v>
      </c>
      <c r="Q1183" t="s">
        <v>3073</v>
      </c>
      <c r="R1183" t="s">
        <v>3312</v>
      </c>
      <c r="S1183" t="s">
        <v>3721</v>
      </c>
      <c r="T1183">
        <v>63</v>
      </c>
      <c r="U1183">
        <v>61</v>
      </c>
      <c r="W1183" t="s">
        <v>55</v>
      </c>
      <c r="X1183">
        <v>1</v>
      </c>
      <c r="Y1183">
        <f t="shared" si="174"/>
        <v>2</v>
      </c>
      <c r="Z1183">
        <f t="shared" ca="1" si="175"/>
        <v>9.75</v>
      </c>
      <c r="AA1183">
        <f t="shared" ca="1" si="176"/>
        <v>-7.75</v>
      </c>
      <c r="AB1183">
        <f t="shared" ca="1" si="177"/>
        <v>7.75</v>
      </c>
      <c r="AC1183" s="2">
        <v>7.75</v>
      </c>
      <c r="AD1183" s="7">
        <f>VLOOKUP(P1183,Weights!$A:$B,2,0)*AC1183</f>
        <v>7.75</v>
      </c>
      <c r="AE1183">
        <f t="shared" ca="1" si="178"/>
        <v>60.0625</v>
      </c>
      <c r="AF1183" t="str">
        <f t="shared" si="179"/>
        <v>James Madison</v>
      </c>
      <c r="AG1183" t="str">
        <f t="shared" ca="1" si="180"/>
        <v>James Madison</v>
      </c>
    </row>
    <row r="1184" spans="15:33" x14ac:dyDescent="0.25">
      <c r="O1184" t="s">
        <v>3245</v>
      </c>
      <c r="P1184" s="6">
        <v>41975</v>
      </c>
      <c r="Q1184" t="s">
        <v>3073</v>
      </c>
      <c r="R1184" t="s">
        <v>3294</v>
      </c>
      <c r="S1184" t="s">
        <v>3721</v>
      </c>
      <c r="T1184">
        <v>84</v>
      </c>
      <c r="U1184">
        <v>66</v>
      </c>
      <c r="W1184" t="s">
        <v>214</v>
      </c>
      <c r="X1184">
        <v>1</v>
      </c>
      <c r="Y1184">
        <f t="shared" si="174"/>
        <v>18</v>
      </c>
      <c r="Z1184">
        <f t="shared" ca="1" si="175"/>
        <v>18.375</v>
      </c>
      <c r="AA1184">
        <f t="shared" ca="1" si="176"/>
        <v>-0.375</v>
      </c>
      <c r="AB1184">
        <f t="shared" ca="1" si="177"/>
        <v>0.375</v>
      </c>
      <c r="AC1184" s="2">
        <v>0.375</v>
      </c>
      <c r="AD1184" s="7">
        <f>VLOOKUP(P1184,Weights!$A:$B,2,0)*AC1184</f>
        <v>0.375</v>
      </c>
      <c r="AE1184">
        <f t="shared" ca="1" si="178"/>
        <v>0.140625</v>
      </c>
      <c r="AF1184" t="str">
        <f t="shared" si="179"/>
        <v>Kansas St</v>
      </c>
      <c r="AG1184" t="str">
        <f t="shared" ca="1" si="180"/>
        <v>Kansas St</v>
      </c>
    </row>
    <row r="1185" spans="15:33" x14ac:dyDescent="0.25">
      <c r="O1185" t="s">
        <v>3711</v>
      </c>
      <c r="P1185" s="6">
        <v>41975</v>
      </c>
      <c r="Q1185" t="s">
        <v>3073</v>
      </c>
      <c r="R1185" t="s">
        <v>3324</v>
      </c>
      <c r="S1185" t="s">
        <v>3721</v>
      </c>
      <c r="T1185">
        <v>64</v>
      </c>
      <c r="U1185">
        <v>55</v>
      </c>
      <c r="W1185" t="s">
        <v>565</v>
      </c>
      <c r="X1185">
        <v>1</v>
      </c>
      <c r="Y1185">
        <f t="shared" si="174"/>
        <v>9</v>
      </c>
      <c r="Z1185">
        <f t="shared" ca="1" si="175"/>
        <v>1.375</v>
      </c>
      <c r="AA1185">
        <f t="shared" ca="1" si="176"/>
        <v>7.625</v>
      </c>
      <c r="AB1185">
        <f t="shared" ca="1" si="177"/>
        <v>-7.625</v>
      </c>
      <c r="AC1185" s="2">
        <v>7.625</v>
      </c>
      <c r="AD1185" s="7">
        <f>VLOOKUP(P1185,Weights!$A:$B,2,0)*AC1185</f>
        <v>7.625</v>
      </c>
      <c r="AE1185">
        <f t="shared" ca="1" si="178"/>
        <v>58.140625</v>
      </c>
      <c r="AF1185" t="str">
        <f t="shared" si="179"/>
        <v>Louisville</v>
      </c>
      <c r="AG1185" t="str">
        <f t="shared" ca="1" si="180"/>
        <v>Louisville</v>
      </c>
    </row>
    <row r="1186" spans="15:33" x14ac:dyDescent="0.25">
      <c r="O1186" t="s">
        <v>3183</v>
      </c>
      <c r="P1186" s="6">
        <v>41975</v>
      </c>
      <c r="Q1186" t="s">
        <v>3073</v>
      </c>
      <c r="R1186" t="s">
        <v>3165</v>
      </c>
      <c r="S1186" t="s">
        <v>3721</v>
      </c>
      <c r="T1186">
        <v>82</v>
      </c>
      <c r="U1186">
        <v>60</v>
      </c>
      <c r="W1186" t="s">
        <v>55</v>
      </c>
      <c r="X1186">
        <v>1</v>
      </c>
      <c r="Y1186">
        <f t="shared" si="174"/>
        <v>22</v>
      </c>
      <c r="Z1186">
        <f t="shared" ca="1" si="175"/>
        <v>7.2499999999999991</v>
      </c>
      <c r="AA1186">
        <f t="shared" ca="1" si="176"/>
        <v>14.75</v>
      </c>
      <c r="AB1186">
        <f t="shared" ca="1" si="177"/>
        <v>-14.75</v>
      </c>
      <c r="AC1186" s="2">
        <v>14.75</v>
      </c>
      <c r="AD1186" s="7">
        <f>VLOOKUP(P1186,Weights!$A:$B,2,0)*AC1186</f>
        <v>14.75</v>
      </c>
      <c r="AE1186">
        <f t="shared" ca="1" si="178"/>
        <v>217.5625</v>
      </c>
      <c r="AF1186" t="str">
        <f t="shared" si="179"/>
        <v>LSU</v>
      </c>
      <c r="AG1186" t="str">
        <f t="shared" ca="1" si="180"/>
        <v>LSU</v>
      </c>
    </row>
    <row r="1187" spans="15:33" x14ac:dyDescent="0.25">
      <c r="O1187" t="s">
        <v>3088</v>
      </c>
      <c r="P1187" s="6">
        <v>41975</v>
      </c>
      <c r="Q1187" t="s">
        <v>3073</v>
      </c>
      <c r="R1187" t="s">
        <v>3380</v>
      </c>
      <c r="S1187" t="s">
        <v>3721</v>
      </c>
      <c r="T1187">
        <v>82</v>
      </c>
      <c r="U1187">
        <v>81</v>
      </c>
      <c r="V1187" t="s">
        <v>3722</v>
      </c>
      <c r="W1187" t="s">
        <v>33</v>
      </c>
      <c r="X1187">
        <v>1</v>
      </c>
      <c r="Y1187">
        <f t="shared" si="174"/>
        <v>1</v>
      </c>
      <c r="Z1187">
        <f t="shared" ca="1" si="175"/>
        <v>-2.8750004999999987</v>
      </c>
      <c r="AA1187">
        <f t="shared" ca="1" si="176"/>
        <v>3.8750004999999987</v>
      </c>
      <c r="AB1187">
        <f t="shared" ca="1" si="177"/>
        <v>-3.8750004999999987</v>
      </c>
      <c r="AC1187" s="2">
        <v>3.875</v>
      </c>
      <c r="AD1187" s="7">
        <f>VLOOKUP(P1187,Weights!$A:$B,2,0)*AC1187</f>
        <v>3.875</v>
      </c>
      <c r="AE1187">
        <f t="shared" ca="1" si="178"/>
        <v>15.015628875000241</v>
      </c>
      <c r="AF1187" t="str">
        <f t="shared" si="179"/>
        <v>Maine</v>
      </c>
      <c r="AG1187" t="str">
        <f t="shared" ca="1" si="180"/>
        <v>Wagner</v>
      </c>
    </row>
    <row r="1188" spans="15:33" x14ac:dyDescent="0.25">
      <c r="O1188" t="s">
        <v>3125</v>
      </c>
      <c r="P1188" s="6">
        <v>41975</v>
      </c>
      <c r="Q1188" t="s">
        <v>3073</v>
      </c>
      <c r="R1188" t="s">
        <v>3091</v>
      </c>
      <c r="S1188" t="s">
        <v>3721</v>
      </c>
      <c r="T1188">
        <v>65</v>
      </c>
      <c r="U1188">
        <v>52</v>
      </c>
      <c r="W1188" t="s">
        <v>14</v>
      </c>
      <c r="X1188">
        <v>1</v>
      </c>
      <c r="Y1188">
        <f t="shared" si="174"/>
        <v>13</v>
      </c>
      <c r="Z1188">
        <f t="shared" ca="1" si="175"/>
        <v>10.500000499999999</v>
      </c>
      <c r="AA1188">
        <f t="shared" ca="1" si="176"/>
        <v>2.4999995000000013</v>
      </c>
      <c r="AB1188">
        <f t="shared" ca="1" si="177"/>
        <v>-2.4999995000000013</v>
      </c>
      <c r="AC1188" s="2">
        <v>2.5</v>
      </c>
      <c r="AD1188" s="7">
        <f>VLOOKUP(P1188,Weights!$A:$B,2,0)*AC1188</f>
        <v>2.5</v>
      </c>
      <c r="AE1188">
        <f t="shared" ca="1" si="178"/>
        <v>6.2499975000002559</v>
      </c>
      <c r="AF1188" t="str">
        <f t="shared" si="179"/>
        <v>Maryland-Eastern Shore</v>
      </c>
      <c r="AG1188" t="str">
        <f t="shared" ca="1" si="180"/>
        <v>Maryland-Eastern Shore</v>
      </c>
    </row>
    <row r="1189" spans="15:33" x14ac:dyDescent="0.25">
      <c r="O1189" t="s">
        <v>3137</v>
      </c>
      <c r="P1189" s="6">
        <v>41975</v>
      </c>
      <c r="Q1189" t="s">
        <v>3073</v>
      </c>
      <c r="R1189" t="s">
        <v>3336</v>
      </c>
      <c r="S1189" t="s">
        <v>3720</v>
      </c>
      <c r="T1189">
        <v>64</v>
      </c>
      <c r="U1189">
        <v>52</v>
      </c>
      <c r="W1189" t="s">
        <v>10</v>
      </c>
      <c r="X1189">
        <v>1</v>
      </c>
      <c r="Y1189">
        <f t="shared" si="174"/>
        <v>-12</v>
      </c>
      <c r="Z1189">
        <f t="shared" ca="1" si="175"/>
        <v>1.3750000000000018</v>
      </c>
      <c r="AA1189">
        <f t="shared" ca="1" si="176"/>
        <v>-13.375000000000002</v>
      </c>
      <c r="AB1189">
        <f t="shared" ca="1" si="177"/>
        <v>13.375000000000002</v>
      </c>
      <c r="AC1189" s="2">
        <v>13.375</v>
      </c>
      <c r="AD1189" s="7">
        <f>VLOOKUP(P1189,Weights!$A:$B,2,0)*AC1189</f>
        <v>13.375</v>
      </c>
      <c r="AE1189">
        <f t="shared" ca="1" si="178"/>
        <v>178.89062500000006</v>
      </c>
      <c r="AF1189" t="str">
        <f t="shared" si="179"/>
        <v>Stephen F. Austin</v>
      </c>
      <c r="AG1189" t="str">
        <f t="shared" ca="1" si="180"/>
        <v>Memphis</v>
      </c>
    </row>
    <row r="1190" spans="15:33" x14ac:dyDescent="0.25">
      <c r="O1190" t="s">
        <v>3223</v>
      </c>
      <c r="P1190" s="6">
        <v>41975</v>
      </c>
      <c r="Q1190" t="s">
        <v>3073</v>
      </c>
      <c r="R1190" t="s">
        <v>3718</v>
      </c>
      <c r="S1190" t="s">
        <v>3721</v>
      </c>
      <c r="T1190">
        <v>62</v>
      </c>
      <c r="U1190">
        <v>33</v>
      </c>
      <c r="W1190" t="s">
        <v>215</v>
      </c>
      <c r="X1190">
        <v>1</v>
      </c>
      <c r="Y1190">
        <f t="shared" si="174"/>
        <v>29</v>
      </c>
      <c r="Z1190">
        <f t="shared" ca="1" si="175"/>
        <v>31.000000480000001</v>
      </c>
      <c r="AA1190">
        <f t="shared" ca="1" si="176"/>
        <v>-2.0000004800000006</v>
      </c>
      <c r="AB1190">
        <f t="shared" ca="1" si="177"/>
        <v>2.0000004800000006</v>
      </c>
      <c r="AC1190" s="2">
        <v>2</v>
      </c>
      <c r="AD1190" s="7">
        <f>VLOOKUP(P1190,Weights!$A:$B,2,0)*AC1190</f>
        <v>2</v>
      </c>
      <c r="AE1190">
        <f t="shared" ca="1" si="178"/>
        <v>4.0000019200002326</v>
      </c>
      <c r="AF1190" t="str">
        <f t="shared" si="179"/>
        <v>Mercer</v>
      </c>
      <c r="AG1190" t="str">
        <f t="shared" ca="1" si="180"/>
        <v>Mercer</v>
      </c>
    </row>
    <row r="1191" spans="15:33" x14ac:dyDescent="0.25">
      <c r="O1191" t="s">
        <v>3194</v>
      </c>
      <c r="P1191" s="6">
        <v>41975</v>
      </c>
      <c r="Q1191" t="s">
        <v>3073</v>
      </c>
      <c r="R1191" t="s">
        <v>3227</v>
      </c>
      <c r="S1191" t="s">
        <v>3721</v>
      </c>
      <c r="T1191">
        <v>70</v>
      </c>
      <c r="U1191">
        <v>61</v>
      </c>
      <c r="W1191" t="s">
        <v>567</v>
      </c>
      <c r="X1191">
        <v>1</v>
      </c>
      <c r="Y1191">
        <f t="shared" si="174"/>
        <v>9</v>
      </c>
      <c r="Z1191">
        <f t="shared" ca="1" si="175"/>
        <v>7.2499994999999995</v>
      </c>
      <c r="AA1191">
        <f t="shared" ca="1" si="176"/>
        <v>1.7500005000000005</v>
      </c>
      <c r="AB1191">
        <f t="shared" ca="1" si="177"/>
        <v>-1.7500005000000005</v>
      </c>
      <c r="AC1191" s="2">
        <v>1.75</v>
      </c>
      <c r="AD1191" s="7">
        <f>VLOOKUP(P1191,Weights!$A:$B,2,0)*AC1191</f>
        <v>1.75</v>
      </c>
      <c r="AE1191">
        <f t="shared" ca="1" si="178"/>
        <v>3.0625017500002518</v>
      </c>
      <c r="AF1191" t="str">
        <f t="shared" si="179"/>
        <v>Miami (FL)</v>
      </c>
      <c r="AG1191" t="str">
        <f t="shared" ca="1" si="180"/>
        <v>Miami (FL)</v>
      </c>
    </row>
    <row r="1192" spans="15:33" x14ac:dyDescent="0.25">
      <c r="O1192" t="s">
        <v>3153</v>
      </c>
      <c r="P1192" s="6">
        <v>41975</v>
      </c>
      <c r="Q1192" t="s">
        <v>3073</v>
      </c>
      <c r="R1192" t="s">
        <v>3195</v>
      </c>
      <c r="S1192" t="s">
        <v>3721</v>
      </c>
      <c r="T1192">
        <v>68</v>
      </c>
      <c r="U1192">
        <v>65</v>
      </c>
      <c r="W1192" t="s">
        <v>192</v>
      </c>
      <c r="X1192">
        <v>1</v>
      </c>
      <c r="Y1192">
        <f t="shared" si="174"/>
        <v>3</v>
      </c>
      <c r="Z1192">
        <f t="shared" ca="1" si="175"/>
        <v>1.1250000000000018</v>
      </c>
      <c r="AA1192">
        <f t="shared" ca="1" si="176"/>
        <v>1.8749999999999982</v>
      </c>
      <c r="AB1192">
        <f t="shared" ca="1" si="177"/>
        <v>-1.8749999999999982</v>
      </c>
      <c r="AC1192" s="2">
        <v>1.875</v>
      </c>
      <c r="AD1192" s="7">
        <f>VLOOKUP(P1192,Weights!$A:$B,2,0)*AC1192</f>
        <v>1.875</v>
      </c>
      <c r="AE1192">
        <f t="shared" ca="1" si="178"/>
        <v>3.5156249999999933</v>
      </c>
      <c r="AF1192" t="str">
        <f t="shared" si="179"/>
        <v>Michigan</v>
      </c>
      <c r="AG1192" t="str">
        <f t="shared" ca="1" si="180"/>
        <v>Michigan</v>
      </c>
    </row>
    <row r="1193" spans="15:33" x14ac:dyDescent="0.25">
      <c r="O1193" t="s">
        <v>3235</v>
      </c>
      <c r="P1193" s="6">
        <v>41975</v>
      </c>
      <c r="Q1193" t="s">
        <v>3073</v>
      </c>
      <c r="R1193" t="s">
        <v>3397</v>
      </c>
      <c r="S1193" t="s">
        <v>3721</v>
      </c>
      <c r="T1193">
        <v>65</v>
      </c>
      <c r="U1193">
        <v>61</v>
      </c>
      <c r="W1193" t="s">
        <v>214</v>
      </c>
      <c r="X1193">
        <v>1</v>
      </c>
      <c r="Y1193">
        <f t="shared" si="174"/>
        <v>4</v>
      </c>
      <c r="Z1193">
        <f t="shared" ca="1" si="175"/>
        <v>4.875</v>
      </c>
      <c r="AA1193">
        <f t="shared" ca="1" si="176"/>
        <v>-0.875</v>
      </c>
      <c r="AB1193">
        <f t="shared" ca="1" si="177"/>
        <v>0.875</v>
      </c>
      <c r="AC1193" s="2">
        <v>0.875</v>
      </c>
      <c r="AD1193" s="7">
        <f>VLOOKUP(P1193,Weights!$A:$B,2,0)*AC1193</f>
        <v>0.875</v>
      </c>
      <c r="AE1193">
        <f t="shared" ca="1" si="178"/>
        <v>0.765625</v>
      </c>
      <c r="AF1193" t="str">
        <f t="shared" si="179"/>
        <v>Missouri</v>
      </c>
      <c r="AG1193" t="str">
        <f t="shared" ca="1" si="180"/>
        <v>Missouri</v>
      </c>
    </row>
    <row r="1194" spans="15:33" x14ac:dyDescent="0.25">
      <c r="O1194" t="s">
        <v>3392</v>
      </c>
      <c r="P1194" s="6">
        <v>41975</v>
      </c>
      <c r="Q1194" t="s">
        <v>3073</v>
      </c>
      <c r="R1194" t="s">
        <v>3718</v>
      </c>
      <c r="S1194" t="s">
        <v>3721</v>
      </c>
      <c r="T1194">
        <v>101</v>
      </c>
      <c r="U1194">
        <v>38</v>
      </c>
      <c r="W1194" t="s">
        <v>214</v>
      </c>
      <c r="X1194">
        <v>1</v>
      </c>
      <c r="Y1194">
        <f t="shared" si="174"/>
        <v>63</v>
      </c>
      <c r="Z1194">
        <f t="shared" ca="1" si="175"/>
        <v>36.875000499999999</v>
      </c>
      <c r="AA1194">
        <f t="shared" ca="1" si="176"/>
        <v>26.124999500000001</v>
      </c>
      <c r="AB1194">
        <f t="shared" ca="1" si="177"/>
        <v>-26.124999500000001</v>
      </c>
      <c r="AC1194" s="2">
        <v>26.125</v>
      </c>
      <c r="AD1194" s="7">
        <f>VLOOKUP(P1194,Weights!$A:$B,2,0)*AC1194</f>
        <v>26.125</v>
      </c>
      <c r="AE1194">
        <f t="shared" ca="1" si="178"/>
        <v>682.51559887500036</v>
      </c>
      <c r="AF1194" t="str">
        <f t="shared" si="179"/>
        <v>North Carolina Central</v>
      </c>
      <c r="AG1194" t="str">
        <f t="shared" ca="1" si="180"/>
        <v>North Carolina Central</v>
      </c>
    </row>
    <row r="1195" spans="15:33" x14ac:dyDescent="0.25">
      <c r="O1195" t="s">
        <v>3357</v>
      </c>
      <c r="P1195" s="6">
        <v>41975</v>
      </c>
      <c r="Q1195" t="s">
        <v>3073</v>
      </c>
      <c r="R1195" t="s">
        <v>3317</v>
      </c>
      <c r="S1195" t="s">
        <v>3720</v>
      </c>
      <c r="T1195">
        <v>99</v>
      </c>
      <c r="U1195">
        <v>88</v>
      </c>
      <c r="W1195" t="s">
        <v>259</v>
      </c>
      <c r="X1195">
        <v>1</v>
      </c>
      <c r="Y1195">
        <f t="shared" si="174"/>
        <v>-11</v>
      </c>
      <c r="Z1195">
        <f t="shared" ca="1" si="175"/>
        <v>-5.625</v>
      </c>
      <c r="AA1195">
        <f t="shared" ca="1" si="176"/>
        <v>-5.375</v>
      </c>
      <c r="AB1195">
        <f t="shared" ca="1" si="177"/>
        <v>5.375</v>
      </c>
      <c r="AC1195" s="2">
        <v>5.375</v>
      </c>
      <c r="AD1195" s="7">
        <f>VLOOKUP(P1195,Weights!$A:$B,2,0)*AC1195</f>
        <v>5.375</v>
      </c>
      <c r="AE1195">
        <f t="shared" ca="1" si="178"/>
        <v>28.890625</v>
      </c>
      <c r="AF1195" t="str">
        <f t="shared" si="179"/>
        <v>Louisiana Tech</v>
      </c>
      <c r="AG1195" t="str">
        <f t="shared" ca="1" si="180"/>
        <v>Louisiana Tech</v>
      </c>
    </row>
    <row r="1196" spans="15:33" x14ac:dyDescent="0.25">
      <c r="O1196" t="s">
        <v>3206</v>
      </c>
      <c r="P1196" s="6">
        <v>41975</v>
      </c>
      <c r="Q1196" t="s">
        <v>3073</v>
      </c>
      <c r="R1196" t="s">
        <v>3135</v>
      </c>
      <c r="S1196" t="s">
        <v>3721</v>
      </c>
      <c r="T1196">
        <v>66</v>
      </c>
      <c r="U1196">
        <v>61</v>
      </c>
      <c r="W1196" t="s">
        <v>192</v>
      </c>
      <c r="X1196">
        <v>1</v>
      </c>
      <c r="Y1196">
        <f t="shared" si="174"/>
        <v>5</v>
      </c>
      <c r="Z1196">
        <f t="shared" ca="1" si="175"/>
        <v>3.4999999999999982</v>
      </c>
      <c r="AA1196">
        <f t="shared" ca="1" si="176"/>
        <v>1.5000000000000018</v>
      </c>
      <c r="AB1196">
        <f t="shared" ca="1" si="177"/>
        <v>-1.5000000000000018</v>
      </c>
      <c r="AC1196" s="2">
        <v>1.5</v>
      </c>
      <c r="AD1196" s="7">
        <f>VLOOKUP(P1196,Weights!$A:$B,2,0)*AC1196</f>
        <v>1.5</v>
      </c>
      <c r="AE1196">
        <f t="shared" ca="1" si="178"/>
        <v>2.2500000000000053</v>
      </c>
      <c r="AF1196" t="str">
        <f t="shared" si="179"/>
        <v>Purdue</v>
      </c>
      <c r="AG1196" t="str">
        <f t="shared" ca="1" si="180"/>
        <v>Purdue</v>
      </c>
    </row>
    <row r="1197" spans="15:33" x14ac:dyDescent="0.25">
      <c r="O1197" t="s">
        <v>3175</v>
      </c>
      <c r="P1197" s="6">
        <v>41975</v>
      </c>
      <c r="Q1197" t="s">
        <v>3073</v>
      </c>
      <c r="R1197" t="s">
        <v>3226</v>
      </c>
      <c r="S1197" t="s">
        <v>3720</v>
      </c>
      <c r="T1197">
        <v>89</v>
      </c>
      <c r="U1197">
        <v>81</v>
      </c>
      <c r="W1197" t="s">
        <v>12</v>
      </c>
      <c r="X1197">
        <v>1</v>
      </c>
      <c r="Y1197">
        <f t="shared" si="174"/>
        <v>-8</v>
      </c>
      <c r="Z1197">
        <f t="shared" ca="1" si="175"/>
        <v>12.375</v>
      </c>
      <c r="AA1197">
        <f t="shared" ca="1" si="176"/>
        <v>-20.375</v>
      </c>
      <c r="AB1197">
        <f t="shared" ca="1" si="177"/>
        <v>20.375</v>
      </c>
      <c r="AC1197" s="2">
        <v>20.375</v>
      </c>
      <c r="AD1197" s="7">
        <f>VLOOKUP(P1197,Weights!$A:$B,2,0)*AC1197</f>
        <v>20.375</v>
      </c>
      <c r="AE1197">
        <f t="shared" ca="1" si="178"/>
        <v>415.140625</v>
      </c>
      <c r="AF1197" t="str">
        <f t="shared" si="179"/>
        <v>Youngstown St</v>
      </c>
      <c r="AG1197" t="str">
        <f t="shared" ca="1" si="180"/>
        <v>Robert Morris</v>
      </c>
    </row>
    <row r="1198" spans="15:33" x14ac:dyDescent="0.25">
      <c r="O1198" t="s">
        <v>3131</v>
      </c>
      <c r="P1198" s="6">
        <v>41975</v>
      </c>
      <c r="Q1198" t="s">
        <v>3073</v>
      </c>
      <c r="R1198" t="s">
        <v>3718</v>
      </c>
      <c r="S1198" t="s">
        <v>3721</v>
      </c>
      <c r="T1198">
        <v>80</v>
      </c>
      <c r="U1198">
        <v>48</v>
      </c>
      <c r="W1198" t="s">
        <v>55</v>
      </c>
      <c r="X1198">
        <v>1</v>
      </c>
      <c r="Y1198">
        <f t="shared" si="174"/>
        <v>32</v>
      </c>
      <c r="Z1198">
        <f t="shared" ca="1" si="175"/>
        <v>26.750000500000002</v>
      </c>
      <c r="AA1198">
        <f t="shared" ca="1" si="176"/>
        <v>5.2499994999999977</v>
      </c>
      <c r="AB1198">
        <f t="shared" ca="1" si="177"/>
        <v>-5.2499994999999977</v>
      </c>
      <c r="AC1198" s="2">
        <v>5.25</v>
      </c>
      <c r="AD1198" s="7">
        <f>VLOOKUP(P1198,Weights!$A:$B,2,0)*AC1198</f>
        <v>5.25</v>
      </c>
      <c r="AE1198">
        <f t="shared" ca="1" si="178"/>
        <v>27.562494750000226</v>
      </c>
      <c r="AF1198" t="str">
        <f t="shared" si="179"/>
        <v>Saint Louis</v>
      </c>
      <c r="AG1198" t="str">
        <f t="shared" ca="1" si="180"/>
        <v>Saint Louis</v>
      </c>
    </row>
    <row r="1199" spans="15:33" x14ac:dyDescent="0.25">
      <c r="O1199" t="s">
        <v>3105</v>
      </c>
      <c r="P1199" s="6">
        <v>41975</v>
      </c>
      <c r="Q1199" t="s">
        <v>3073</v>
      </c>
      <c r="R1199" t="s">
        <v>3096</v>
      </c>
      <c r="S1199" t="s">
        <v>3721</v>
      </c>
      <c r="T1199">
        <v>78</v>
      </c>
      <c r="U1199">
        <v>55</v>
      </c>
      <c r="W1199" t="s">
        <v>565</v>
      </c>
      <c r="X1199">
        <v>1</v>
      </c>
      <c r="Y1199">
        <f t="shared" si="174"/>
        <v>23</v>
      </c>
      <c r="Z1199">
        <f t="shared" ca="1" si="175"/>
        <v>14.625</v>
      </c>
      <c r="AA1199">
        <f t="shared" ca="1" si="176"/>
        <v>8.375</v>
      </c>
      <c r="AB1199">
        <f t="shared" ca="1" si="177"/>
        <v>-8.375</v>
      </c>
      <c r="AC1199" s="2">
        <v>8.375</v>
      </c>
      <c r="AD1199" s="7">
        <f>VLOOKUP(P1199,Weights!$A:$B,2,0)*AC1199</f>
        <v>8.375</v>
      </c>
      <c r="AE1199">
        <f t="shared" ca="1" si="178"/>
        <v>70.140625</v>
      </c>
      <c r="AF1199" t="str">
        <f t="shared" si="179"/>
        <v>Seton Hall</v>
      </c>
      <c r="AG1199" t="str">
        <f t="shared" ca="1" si="180"/>
        <v>Seton Hall</v>
      </c>
    </row>
    <row r="1200" spans="15:33" x14ac:dyDescent="0.25">
      <c r="O1200" t="s">
        <v>3360</v>
      </c>
      <c r="P1200" s="6">
        <v>41975</v>
      </c>
      <c r="Q1200" t="s">
        <v>3073</v>
      </c>
      <c r="R1200" t="s">
        <v>3718</v>
      </c>
      <c r="S1200" t="s">
        <v>3721</v>
      </c>
      <c r="T1200">
        <v>71</v>
      </c>
      <c r="U1200">
        <v>54</v>
      </c>
      <c r="W1200" t="s">
        <v>10</v>
      </c>
      <c r="X1200">
        <v>1</v>
      </c>
      <c r="Y1200">
        <f t="shared" si="174"/>
        <v>17</v>
      </c>
      <c r="Z1200">
        <f t="shared" ca="1" si="175"/>
        <v>24.000000500000002</v>
      </c>
      <c r="AA1200">
        <f t="shared" ca="1" si="176"/>
        <v>-7.0000005000000023</v>
      </c>
      <c r="AB1200">
        <f t="shared" ca="1" si="177"/>
        <v>7.0000005000000023</v>
      </c>
      <c r="AC1200" s="2">
        <v>7</v>
      </c>
      <c r="AD1200" s="7">
        <f>VLOOKUP(P1200,Weights!$A:$B,2,0)*AC1200</f>
        <v>7</v>
      </c>
      <c r="AE1200">
        <f t="shared" ca="1" si="178"/>
        <v>49.000007000000281</v>
      </c>
      <c r="AF1200" t="str">
        <f t="shared" si="179"/>
        <v>South Alabama</v>
      </c>
      <c r="AG1200" t="str">
        <f t="shared" ca="1" si="180"/>
        <v>South Alabama</v>
      </c>
    </row>
    <row r="1201" spans="15:33" x14ac:dyDescent="0.25">
      <c r="O1201" t="s">
        <v>3201</v>
      </c>
      <c r="P1201" s="6">
        <v>41975</v>
      </c>
      <c r="Q1201" t="s">
        <v>3073</v>
      </c>
      <c r="R1201" t="s">
        <v>3082</v>
      </c>
      <c r="S1201" t="s">
        <v>3721</v>
      </c>
      <c r="T1201">
        <v>70</v>
      </c>
      <c r="U1201">
        <v>57</v>
      </c>
      <c r="W1201" t="s">
        <v>54</v>
      </c>
      <c r="X1201">
        <v>1</v>
      </c>
      <c r="Y1201">
        <f t="shared" si="174"/>
        <v>13</v>
      </c>
      <c r="Z1201">
        <f t="shared" ca="1" si="175"/>
        <v>26.375</v>
      </c>
      <c r="AA1201">
        <f t="shared" ca="1" si="176"/>
        <v>-13.375</v>
      </c>
      <c r="AB1201">
        <f t="shared" ca="1" si="177"/>
        <v>13.375</v>
      </c>
      <c r="AC1201" s="2">
        <v>13.375</v>
      </c>
      <c r="AD1201" s="7">
        <f>VLOOKUP(P1201,Weights!$A:$B,2,0)*AC1201</f>
        <v>13.375</v>
      </c>
      <c r="AE1201">
        <f t="shared" ca="1" si="178"/>
        <v>178.890625</v>
      </c>
      <c r="AF1201" t="str">
        <f t="shared" si="179"/>
        <v>St. John's</v>
      </c>
      <c r="AG1201" t="str">
        <f t="shared" ca="1" si="180"/>
        <v>St. John's</v>
      </c>
    </row>
    <row r="1202" spans="15:33" x14ac:dyDescent="0.25">
      <c r="O1202" t="s">
        <v>3228</v>
      </c>
      <c r="P1202" s="6">
        <v>41975</v>
      </c>
      <c r="Q1202" t="s">
        <v>3073</v>
      </c>
      <c r="R1202" t="s">
        <v>3293</v>
      </c>
      <c r="S1202" t="s">
        <v>3720</v>
      </c>
      <c r="T1202">
        <v>62</v>
      </c>
      <c r="U1202">
        <v>54</v>
      </c>
      <c r="W1202" t="s">
        <v>13</v>
      </c>
      <c r="X1202">
        <v>1</v>
      </c>
      <c r="Y1202">
        <f t="shared" si="174"/>
        <v>-8</v>
      </c>
      <c r="Z1202">
        <f t="shared" ca="1" si="175"/>
        <v>-3.3750004999999996</v>
      </c>
      <c r="AA1202">
        <f t="shared" ca="1" si="176"/>
        <v>-4.6249995000000004</v>
      </c>
      <c r="AB1202">
        <f t="shared" ca="1" si="177"/>
        <v>4.6249995000000004</v>
      </c>
      <c r="AC1202" s="2">
        <v>4.625</v>
      </c>
      <c r="AD1202" s="7">
        <f>VLOOKUP(P1202,Weights!$A:$B,2,0)*AC1202</f>
        <v>4.625</v>
      </c>
      <c r="AE1202">
        <f t="shared" ca="1" si="178"/>
        <v>21.390620375000253</v>
      </c>
      <c r="AF1202" t="str">
        <f t="shared" si="179"/>
        <v>Hampton</v>
      </c>
      <c r="AG1202" t="str">
        <f t="shared" ca="1" si="180"/>
        <v>Hampton</v>
      </c>
    </row>
    <row r="1203" spans="15:33" x14ac:dyDescent="0.25">
      <c r="O1203" t="s">
        <v>3248</v>
      </c>
      <c r="P1203" s="6">
        <v>41975</v>
      </c>
      <c r="Q1203" t="s">
        <v>3073</v>
      </c>
      <c r="R1203" t="s">
        <v>3299</v>
      </c>
      <c r="S1203" t="s">
        <v>3721</v>
      </c>
      <c r="T1203">
        <v>63</v>
      </c>
      <c r="U1203">
        <v>53</v>
      </c>
      <c r="W1203" t="s">
        <v>566</v>
      </c>
      <c r="X1203">
        <v>1</v>
      </c>
      <c r="Y1203">
        <f t="shared" si="174"/>
        <v>10</v>
      </c>
      <c r="Z1203">
        <f t="shared" ca="1" si="175"/>
        <v>20.124999519999999</v>
      </c>
      <c r="AA1203">
        <f t="shared" ca="1" si="176"/>
        <v>-10.124999519999999</v>
      </c>
      <c r="AB1203">
        <f t="shared" ca="1" si="177"/>
        <v>10.124999519999999</v>
      </c>
      <c r="AC1203" s="2">
        <v>10.125</v>
      </c>
      <c r="AD1203" s="7">
        <f>VLOOKUP(P1203,Weights!$A:$B,2,0)*AC1203</f>
        <v>10.125</v>
      </c>
      <c r="AE1203">
        <f t="shared" ca="1" si="178"/>
        <v>102.51561528000022</v>
      </c>
      <c r="AF1203" t="str">
        <f t="shared" si="179"/>
        <v>Texas</v>
      </c>
      <c r="AG1203" t="str">
        <f t="shared" ca="1" si="180"/>
        <v>Texas</v>
      </c>
    </row>
    <row r="1204" spans="15:33" x14ac:dyDescent="0.25">
      <c r="O1204" t="s">
        <v>3402</v>
      </c>
      <c r="P1204" s="6">
        <v>41975</v>
      </c>
      <c r="Q1204" t="s">
        <v>3073</v>
      </c>
      <c r="R1204" t="s">
        <v>3414</v>
      </c>
      <c r="S1204" t="s">
        <v>3721</v>
      </c>
      <c r="T1204">
        <v>72</v>
      </c>
      <c r="U1204">
        <v>51</v>
      </c>
      <c r="W1204" t="s">
        <v>10</v>
      </c>
      <c r="X1204">
        <v>1</v>
      </c>
      <c r="Y1204">
        <f t="shared" si="174"/>
        <v>21</v>
      </c>
      <c r="Z1204">
        <f t="shared" ca="1" si="175"/>
        <v>14.000000500000002</v>
      </c>
      <c r="AA1204">
        <f t="shared" ca="1" si="176"/>
        <v>6.9999994999999977</v>
      </c>
      <c r="AB1204">
        <f t="shared" ca="1" si="177"/>
        <v>-6.9999994999999977</v>
      </c>
      <c r="AC1204" s="2">
        <v>7</v>
      </c>
      <c r="AD1204" s="7">
        <f>VLOOKUP(P1204,Weights!$A:$B,2,0)*AC1204</f>
        <v>7</v>
      </c>
      <c r="AE1204">
        <f t="shared" ca="1" si="178"/>
        <v>48.999993000000217</v>
      </c>
      <c r="AF1204" t="str">
        <f t="shared" si="179"/>
        <v>Troy</v>
      </c>
      <c r="AG1204" t="str">
        <f t="shared" ca="1" si="180"/>
        <v>Troy</v>
      </c>
    </row>
    <row r="1205" spans="15:33" x14ac:dyDescent="0.25">
      <c r="O1205" t="s">
        <v>3138</v>
      </c>
      <c r="P1205" s="6">
        <v>41975</v>
      </c>
      <c r="Q1205" t="s">
        <v>3073</v>
      </c>
      <c r="R1205" t="s">
        <v>3355</v>
      </c>
      <c r="S1205" t="s">
        <v>3721</v>
      </c>
      <c r="T1205">
        <v>61</v>
      </c>
      <c r="U1205">
        <v>59</v>
      </c>
      <c r="W1205" t="s">
        <v>54</v>
      </c>
      <c r="X1205">
        <v>1</v>
      </c>
      <c r="Y1205">
        <f t="shared" si="174"/>
        <v>2</v>
      </c>
      <c r="Z1205">
        <f t="shared" ca="1" si="175"/>
        <v>-4.875</v>
      </c>
      <c r="AA1205">
        <f t="shared" ca="1" si="176"/>
        <v>6.875</v>
      </c>
      <c r="AB1205">
        <f t="shared" ca="1" si="177"/>
        <v>-6.875</v>
      </c>
      <c r="AC1205" s="2">
        <v>6.875</v>
      </c>
      <c r="AD1205" s="7">
        <f>VLOOKUP(P1205,Weights!$A:$B,2,0)*AC1205</f>
        <v>6.875</v>
      </c>
      <c r="AE1205">
        <f t="shared" ca="1" si="178"/>
        <v>47.265625</v>
      </c>
      <c r="AF1205" t="str">
        <f t="shared" si="179"/>
        <v>UCF</v>
      </c>
      <c r="AG1205" t="str">
        <f t="shared" ca="1" si="180"/>
        <v>Georgia Southern</v>
      </c>
    </row>
    <row r="1206" spans="15:33" x14ac:dyDescent="0.25">
      <c r="O1206" t="s">
        <v>3162</v>
      </c>
      <c r="P1206" s="6">
        <v>41975</v>
      </c>
      <c r="Q1206" t="s">
        <v>3073</v>
      </c>
      <c r="R1206" t="s">
        <v>3275</v>
      </c>
      <c r="S1206" t="s">
        <v>3720</v>
      </c>
      <c r="T1206">
        <v>66</v>
      </c>
      <c r="U1206">
        <v>61</v>
      </c>
      <c r="W1206" t="s">
        <v>13</v>
      </c>
      <c r="X1206">
        <v>1</v>
      </c>
      <c r="Y1206">
        <f t="shared" si="174"/>
        <v>-5</v>
      </c>
      <c r="Z1206">
        <f t="shared" ca="1" si="175"/>
        <v>2.75</v>
      </c>
      <c r="AA1206">
        <f t="shared" ca="1" si="176"/>
        <v>-7.75</v>
      </c>
      <c r="AB1206">
        <f t="shared" ca="1" si="177"/>
        <v>7.75</v>
      </c>
      <c r="AC1206" s="2">
        <v>7.75</v>
      </c>
      <c r="AD1206" s="7">
        <f>VLOOKUP(P1206,Weights!$A:$B,2,0)*AC1206</f>
        <v>7.75</v>
      </c>
      <c r="AE1206">
        <f t="shared" ca="1" si="178"/>
        <v>60.0625</v>
      </c>
      <c r="AF1206" t="str">
        <f t="shared" si="179"/>
        <v>Grand Canyon</v>
      </c>
      <c r="AG1206" t="str">
        <f t="shared" ca="1" si="180"/>
        <v>UIC</v>
      </c>
    </row>
    <row r="1207" spans="15:33" x14ac:dyDescent="0.25">
      <c r="O1207" t="s">
        <v>3276</v>
      </c>
      <c r="P1207" s="6">
        <v>41975</v>
      </c>
      <c r="Q1207" t="s">
        <v>3073</v>
      </c>
      <c r="R1207" t="s">
        <v>3184</v>
      </c>
      <c r="S1207" t="s">
        <v>3720</v>
      </c>
      <c r="T1207">
        <v>91</v>
      </c>
      <c r="U1207">
        <v>81</v>
      </c>
      <c r="W1207" t="s">
        <v>165</v>
      </c>
      <c r="X1207">
        <v>1</v>
      </c>
      <c r="Y1207">
        <f t="shared" si="174"/>
        <v>-10</v>
      </c>
      <c r="Z1207">
        <f t="shared" ca="1" si="175"/>
        <v>-7.7499995000000004</v>
      </c>
      <c r="AA1207">
        <f t="shared" ca="1" si="176"/>
        <v>-2.2500004999999996</v>
      </c>
      <c r="AB1207">
        <f t="shared" ca="1" si="177"/>
        <v>2.2500004999999996</v>
      </c>
      <c r="AC1207" s="2">
        <v>2.25</v>
      </c>
      <c r="AD1207" s="7">
        <f>VLOOKUP(P1207,Weights!$A:$B,2,0)*AC1207</f>
        <v>2.25</v>
      </c>
      <c r="AE1207">
        <f t="shared" ca="1" si="178"/>
        <v>5.0625022500002483</v>
      </c>
      <c r="AF1207" t="str">
        <f t="shared" si="179"/>
        <v>BYU</v>
      </c>
      <c r="AG1207" t="str">
        <f t="shared" ca="1" si="180"/>
        <v>BYU</v>
      </c>
    </row>
    <row r="1208" spans="15:33" x14ac:dyDescent="0.25">
      <c r="O1208" t="s">
        <v>3351</v>
      </c>
      <c r="P1208" s="6">
        <v>41975</v>
      </c>
      <c r="Q1208" t="s">
        <v>3073</v>
      </c>
      <c r="R1208" t="s">
        <v>3718</v>
      </c>
      <c r="S1208" t="s">
        <v>3721</v>
      </c>
      <c r="T1208">
        <v>133</v>
      </c>
      <c r="U1208">
        <v>62</v>
      </c>
      <c r="W1208" t="s">
        <v>259</v>
      </c>
      <c r="X1208">
        <v>1</v>
      </c>
      <c r="Y1208">
        <f t="shared" si="174"/>
        <v>71</v>
      </c>
      <c r="Z1208">
        <f t="shared" ca="1" si="175"/>
        <v>25.125000500000002</v>
      </c>
      <c r="AA1208">
        <f t="shared" ca="1" si="176"/>
        <v>45.874999500000001</v>
      </c>
      <c r="AB1208">
        <f t="shared" ca="1" si="177"/>
        <v>-45.874999500000001</v>
      </c>
      <c r="AC1208" s="2">
        <v>45.875</v>
      </c>
      <c r="AD1208" s="7">
        <f>VLOOKUP(P1208,Weights!$A:$B,2,0)*AC1208</f>
        <v>45.875</v>
      </c>
      <c r="AE1208">
        <f t="shared" ca="1" si="178"/>
        <v>2104.5155791250004</v>
      </c>
      <c r="AF1208" t="str">
        <f t="shared" si="179"/>
        <v>VMI</v>
      </c>
      <c r="AG1208" t="str">
        <f t="shared" ca="1" si="180"/>
        <v>VMI</v>
      </c>
    </row>
    <row r="1209" spans="15:33" x14ac:dyDescent="0.25">
      <c r="O1209" t="s">
        <v>3200</v>
      </c>
      <c r="P1209" s="6">
        <v>41975</v>
      </c>
      <c r="Q1209" t="s">
        <v>3073</v>
      </c>
      <c r="R1209" t="s">
        <v>3124</v>
      </c>
      <c r="S1209" t="s">
        <v>3720</v>
      </c>
      <c r="T1209">
        <v>84</v>
      </c>
      <c r="U1209">
        <v>69</v>
      </c>
      <c r="W1209" t="s">
        <v>215</v>
      </c>
      <c r="X1209">
        <v>1</v>
      </c>
      <c r="Y1209">
        <f t="shared" si="174"/>
        <v>-15</v>
      </c>
      <c r="Z1209">
        <f t="shared" ca="1" si="175"/>
        <v>-4.9999995000000004</v>
      </c>
      <c r="AA1209">
        <f t="shared" ca="1" si="176"/>
        <v>-10.000000499999999</v>
      </c>
      <c r="AB1209">
        <f t="shared" ca="1" si="177"/>
        <v>10.000000499999999</v>
      </c>
      <c r="AC1209" s="2">
        <v>10</v>
      </c>
      <c r="AD1209" s="7">
        <f>VLOOKUP(P1209,Weights!$A:$B,2,0)*AC1209</f>
        <v>10</v>
      </c>
      <c r="AE1209">
        <f t="shared" ca="1" si="178"/>
        <v>100.00001000000023</v>
      </c>
      <c r="AF1209" t="str">
        <f t="shared" si="179"/>
        <v>Minnesota</v>
      </c>
      <c r="AG1209" t="str">
        <f t="shared" ca="1" si="180"/>
        <v>Minnesota</v>
      </c>
    </row>
    <row r="1210" spans="15:33" x14ac:dyDescent="0.25">
      <c r="O1210" t="s">
        <v>3242</v>
      </c>
      <c r="P1210" s="6">
        <v>41975</v>
      </c>
      <c r="Q1210" t="s">
        <v>3073</v>
      </c>
      <c r="R1210" t="s">
        <v>3189</v>
      </c>
      <c r="S1210" t="s">
        <v>3721</v>
      </c>
      <c r="T1210">
        <v>68</v>
      </c>
      <c r="U1210">
        <v>42</v>
      </c>
      <c r="W1210" t="s">
        <v>566</v>
      </c>
      <c r="X1210">
        <v>1</v>
      </c>
      <c r="Y1210">
        <f t="shared" si="174"/>
        <v>26</v>
      </c>
      <c r="Z1210">
        <f t="shared" ca="1" si="175"/>
        <v>6.8749999800000001</v>
      </c>
      <c r="AA1210">
        <f t="shared" ca="1" si="176"/>
        <v>19.125000020000002</v>
      </c>
      <c r="AB1210">
        <f t="shared" ca="1" si="177"/>
        <v>-19.125000020000002</v>
      </c>
      <c r="AC1210" s="2">
        <v>19.125</v>
      </c>
      <c r="AD1210" s="7">
        <f>VLOOKUP(P1210,Weights!$A:$B,2,0)*AC1210</f>
        <v>19.125</v>
      </c>
      <c r="AE1210">
        <f t="shared" ca="1" si="178"/>
        <v>365.76562576500004</v>
      </c>
      <c r="AF1210" t="str">
        <f t="shared" si="179"/>
        <v>Wyoming</v>
      </c>
      <c r="AG1210" t="str">
        <f t="shared" ca="1" si="180"/>
        <v>Wyoming</v>
      </c>
    </row>
    <row r="1211" spans="15:33" x14ac:dyDescent="0.25">
      <c r="O1211" t="s">
        <v>3339</v>
      </c>
      <c r="P1211" s="6">
        <v>41976</v>
      </c>
      <c r="Q1211" t="s">
        <v>3073</v>
      </c>
      <c r="R1211" t="s">
        <v>3415</v>
      </c>
      <c r="S1211" t="s">
        <v>3721</v>
      </c>
      <c r="T1211">
        <v>59</v>
      </c>
      <c r="U1211">
        <v>34</v>
      </c>
      <c r="W1211" t="s">
        <v>214</v>
      </c>
      <c r="X1211">
        <v>1</v>
      </c>
      <c r="Y1211">
        <f t="shared" si="174"/>
        <v>25</v>
      </c>
      <c r="Z1211">
        <f t="shared" ca="1" si="175"/>
        <v>26.250000500000002</v>
      </c>
      <c r="AA1211">
        <f t="shared" ca="1" si="176"/>
        <v>-1.2500005000000023</v>
      </c>
      <c r="AB1211">
        <f t="shared" ca="1" si="177"/>
        <v>1.2500005000000023</v>
      </c>
      <c r="AC1211" s="2">
        <v>1.25</v>
      </c>
      <c r="AD1211" s="7">
        <f>VLOOKUP(P1211,Weights!$A:$B,2,0)*AC1211</f>
        <v>1.25</v>
      </c>
      <c r="AE1211">
        <f t="shared" ca="1" si="178"/>
        <v>1.5625012500002557</v>
      </c>
      <c r="AF1211" t="str">
        <f t="shared" si="179"/>
        <v>Air Force</v>
      </c>
      <c r="AG1211" t="str">
        <f t="shared" ca="1" si="180"/>
        <v>Air Force</v>
      </c>
    </row>
    <row r="1212" spans="15:33" x14ac:dyDescent="0.25">
      <c r="O1212" t="s">
        <v>3097</v>
      </c>
      <c r="P1212" s="6">
        <v>41976</v>
      </c>
      <c r="Q1212" t="s">
        <v>3073</v>
      </c>
      <c r="R1212" t="s">
        <v>3099</v>
      </c>
      <c r="S1212" t="s">
        <v>3720</v>
      </c>
      <c r="T1212">
        <v>74</v>
      </c>
      <c r="U1212">
        <v>57</v>
      </c>
      <c r="W1212" t="s">
        <v>11</v>
      </c>
      <c r="X1212">
        <v>1</v>
      </c>
      <c r="Y1212">
        <f t="shared" si="174"/>
        <v>-17</v>
      </c>
      <c r="Z1212">
        <f t="shared" ca="1" si="175"/>
        <v>10.375</v>
      </c>
      <c r="AA1212">
        <f t="shared" ca="1" si="176"/>
        <v>-27.375</v>
      </c>
      <c r="AB1212">
        <f t="shared" ca="1" si="177"/>
        <v>27.375</v>
      </c>
      <c r="AC1212" s="2">
        <v>27.375</v>
      </c>
      <c r="AD1212" s="7">
        <f>VLOOKUP(P1212,Weights!$A:$B,2,0)*AC1212</f>
        <v>27.375</v>
      </c>
      <c r="AE1212">
        <f t="shared" ca="1" si="178"/>
        <v>749.390625</v>
      </c>
      <c r="AF1212" t="str">
        <f t="shared" si="179"/>
        <v>Holy Cross</v>
      </c>
      <c r="AG1212" t="str">
        <f t="shared" ca="1" si="180"/>
        <v>Albany</v>
      </c>
    </row>
    <row r="1213" spans="15:33" x14ac:dyDescent="0.25">
      <c r="O1213" t="s">
        <v>3372</v>
      </c>
      <c r="P1213" s="6">
        <v>41976</v>
      </c>
      <c r="Q1213" t="s">
        <v>3073</v>
      </c>
      <c r="R1213" t="s">
        <v>3077</v>
      </c>
      <c r="S1213" t="s">
        <v>3721</v>
      </c>
      <c r="T1213">
        <v>77</v>
      </c>
      <c r="U1213">
        <v>55</v>
      </c>
      <c r="W1213" t="s">
        <v>55</v>
      </c>
      <c r="X1213">
        <v>1</v>
      </c>
      <c r="Y1213">
        <f t="shared" si="174"/>
        <v>22</v>
      </c>
      <c r="Z1213">
        <f t="shared" ca="1" si="175"/>
        <v>5.8750000000000009</v>
      </c>
      <c r="AA1213">
        <f t="shared" ca="1" si="176"/>
        <v>16.125</v>
      </c>
      <c r="AB1213">
        <f t="shared" ca="1" si="177"/>
        <v>-16.125</v>
      </c>
      <c r="AC1213" s="2">
        <v>16.125</v>
      </c>
      <c r="AD1213" s="7">
        <f>VLOOKUP(P1213,Weights!$A:$B,2,0)*AC1213</f>
        <v>16.125</v>
      </c>
      <c r="AE1213">
        <f t="shared" ca="1" si="178"/>
        <v>260.015625</v>
      </c>
      <c r="AF1213" t="str">
        <f t="shared" si="179"/>
        <v>Arizona St</v>
      </c>
      <c r="AG1213" t="str">
        <f t="shared" ca="1" si="180"/>
        <v>Arizona St</v>
      </c>
    </row>
    <row r="1214" spans="15:33" x14ac:dyDescent="0.25">
      <c r="O1214" t="s">
        <v>3219</v>
      </c>
      <c r="P1214" s="6">
        <v>41976</v>
      </c>
      <c r="Q1214" t="s">
        <v>3073</v>
      </c>
      <c r="R1214" t="s">
        <v>3211</v>
      </c>
      <c r="S1214" t="s">
        <v>3720</v>
      </c>
      <c r="T1214">
        <v>63</v>
      </c>
      <c r="U1214">
        <v>56</v>
      </c>
      <c r="W1214" t="s">
        <v>13</v>
      </c>
      <c r="X1214">
        <v>1</v>
      </c>
      <c r="Y1214">
        <f t="shared" si="174"/>
        <v>-7</v>
      </c>
      <c r="Z1214">
        <f t="shared" ca="1" si="175"/>
        <v>-10.375000499999999</v>
      </c>
      <c r="AA1214">
        <f t="shared" ca="1" si="176"/>
        <v>3.3750004999999987</v>
      </c>
      <c r="AB1214">
        <f t="shared" ca="1" si="177"/>
        <v>-3.3750004999999987</v>
      </c>
      <c r="AC1214" s="2">
        <v>3.375</v>
      </c>
      <c r="AD1214" s="7">
        <f>VLOOKUP(P1214,Weights!$A:$B,2,0)*AC1214</f>
        <v>3.375</v>
      </c>
      <c r="AE1214">
        <f t="shared" ca="1" si="178"/>
        <v>11.390628375000242</v>
      </c>
      <c r="AF1214" t="str">
        <f t="shared" si="179"/>
        <v>North Florida</v>
      </c>
      <c r="AG1214" t="str">
        <f t="shared" ca="1" si="180"/>
        <v>North Florida</v>
      </c>
    </row>
    <row r="1215" spans="15:33" x14ac:dyDescent="0.25">
      <c r="O1215" t="s">
        <v>3094</v>
      </c>
      <c r="P1215" s="6">
        <v>41976</v>
      </c>
      <c r="Q1215" t="s">
        <v>3073</v>
      </c>
      <c r="R1215" t="s">
        <v>3089</v>
      </c>
      <c r="S1215" t="s">
        <v>3721</v>
      </c>
      <c r="T1215">
        <v>77</v>
      </c>
      <c r="U1215">
        <v>65</v>
      </c>
      <c r="W1215" t="s">
        <v>11</v>
      </c>
      <c r="X1215">
        <v>1</v>
      </c>
      <c r="Y1215">
        <f t="shared" si="174"/>
        <v>12</v>
      </c>
      <c r="Z1215">
        <f t="shared" ca="1" si="175"/>
        <v>11.625000499999999</v>
      </c>
      <c r="AA1215">
        <f t="shared" ca="1" si="176"/>
        <v>0.37499950000000126</v>
      </c>
      <c r="AB1215">
        <f t="shared" ca="1" si="177"/>
        <v>-0.37499950000000126</v>
      </c>
      <c r="AC1215" s="2">
        <v>0.375</v>
      </c>
      <c r="AD1215" s="7">
        <f>VLOOKUP(P1215,Weights!$A:$B,2,0)*AC1215</f>
        <v>0.375</v>
      </c>
      <c r="AE1215">
        <f t="shared" ca="1" si="178"/>
        <v>0.14062462500025094</v>
      </c>
      <c r="AF1215" t="str">
        <f t="shared" si="179"/>
        <v>Boston University</v>
      </c>
      <c r="AG1215" t="str">
        <f t="shared" ca="1" si="180"/>
        <v>Boston University</v>
      </c>
    </row>
    <row r="1216" spans="15:33" x14ac:dyDescent="0.25">
      <c r="O1216" t="s">
        <v>3121</v>
      </c>
      <c r="P1216" s="6">
        <v>41976</v>
      </c>
      <c r="Q1216" t="s">
        <v>3073</v>
      </c>
      <c r="R1216" t="s">
        <v>3399</v>
      </c>
      <c r="S1216" t="s">
        <v>3720</v>
      </c>
      <c r="T1216">
        <v>66</v>
      </c>
      <c r="U1216">
        <v>49</v>
      </c>
      <c r="W1216" t="s">
        <v>14</v>
      </c>
      <c r="X1216">
        <v>1</v>
      </c>
      <c r="Y1216">
        <f t="shared" si="174"/>
        <v>-17</v>
      </c>
      <c r="Z1216">
        <f t="shared" ca="1" si="175"/>
        <v>1.875</v>
      </c>
      <c r="AA1216">
        <f t="shared" ca="1" si="176"/>
        <v>-18.875</v>
      </c>
      <c r="AB1216">
        <f t="shared" ca="1" si="177"/>
        <v>18.875</v>
      </c>
      <c r="AC1216" s="2">
        <v>18.875</v>
      </c>
      <c r="AD1216" s="7">
        <f>VLOOKUP(P1216,Weights!$A:$B,2,0)*AC1216</f>
        <v>18.875</v>
      </c>
      <c r="AE1216">
        <f t="shared" ca="1" si="178"/>
        <v>356.265625</v>
      </c>
      <c r="AF1216" t="str">
        <f t="shared" si="179"/>
        <v>American</v>
      </c>
      <c r="AG1216" t="str">
        <f t="shared" ca="1" si="180"/>
        <v>Brown</v>
      </c>
    </row>
    <row r="1217" spans="15:33" x14ac:dyDescent="0.25">
      <c r="O1217" t="s">
        <v>3106</v>
      </c>
      <c r="P1217" s="6">
        <v>41976</v>
      </c>
      <c r="Q1217" t="s">
        <v>3073</v>
      </c>
      <c r="R1217" t="s">
        <v>3081</v>
      </c>
      <c r="S1217" t="s">
        <v>3720</v>
      </c>
      <c r="T1217">
        <v>67</v>
      </c>
      <c r="U1217">
        <v>60</v>
      </c>
      <c r="W1217" t="s">
        <v>32</v>
      </c>
      <c r="X1217">
        <v>1</v>
      </c>
      <c r="Y1217">
        <f t="shared" si="174"/>
        <v>-7</v>
      </c>
      <c r="Z1217">
        <f t="shared" ca="1" si="175"/>
        <v>-7</v>
      </c>
      <c r="AA1217">
        <f t="shared" ca="1" si="176"/>
        <v>0</v>
      </c>
      <c r="AB1217">
        <f t="shared" ca="1" si="177"/>
        <v>0</v>
      </c>
      <c r="AC1217" s="2">
        <v>0</v>
      </c>
      <c r="AD1217" s="7">
        <f>VLOOKUP(P1217,Weights!$A:$B,2,0)*AC1217</f>
        <v>0</v>
      </c>
      <c r="AE1217">
        <f t="shared" ca="1" si="178"/>
        <v>0</v>
      </c>
      <c r="AF1217" t="str">
        <f t="shared" si="179"/>
        <v>Yale</v>
      </c>
      <c r="AG1217" t="str">
        <f t="shared" ca="1" si="180"/>
        <v>Yale</v>
      </c>
    </row>
    <row r="1218" spans="15:33" x14ac:dyDescent="0.25">
      <c r="O1218" t="s">
        <v>3222</v>
      </c>
      <c r="P1218" s="6">
        <v>41976</v>
      </c>
      <c r="Q1218" t="s">
        <v>3073</v>
      </c>
      <c r="R1218" t="s">
        <v>3163</v>
      </c>
      <c r="S1218" t="s">
        <v>3721</v>
      </c>
      <c r="T1218">
        <v>78</v>
      </c>
      <c r="U1218">
        <v>76</v>
      </c>
      <c r="V1218" t="s">
        <v>3723</v>
      </c>
      <c r="W1218" t="s">
        <v>192</v>
      </c>
      <c r="X1218">
        <v>1</v>
      </c>
      <c r="Y1218">
        <f t="shared" ref="Y1218:Y1281" si="181">X1218*IF(S1218="W",(T1218-U1218),U1218-T1218)</f>
        <v>2</v>
      </c>
      <c r="Z1218">
        <f t="shared" ref="Z1218:Z1281" ca="1" si="182">X1218*(IF(Q1218="A",-HomeEdge,IF(Q1218="H",HomeEdge,0))+VLOOKUP(O1218,TmList,2,0)-VLOOKUP(R1218,TmList,2,0))</f>
        <v>9.8750000200000017</v>
      </c>
      <c r="AA1218">
        <f t="shared" ref="AA1218:AA1281" ca="1" si="183">Y1218-Z1218</f>
        <v>-7.8750000200000017</v>
      </c>
      <c r="AB1218">
        <f t="shared" ref="AB1218:AB1281" ca="1" si="184">-AA1218</f>
        <v>7.8750000200000017</v>
      </c>
      <c r="AC1218" s="2">
        <v>7.875</v>
      </c>
      <c r="AD1218" s="7">
        <f>VLOOKUP(P1218,Weights!$A:$B,2,0)*AC1218</f>
        <v>7.875</v>
      </c>
      <c r="AE1218">
        <f t="shared" ref="AE1218:AE1281" ca="1" si="185">AA1218^2</f>
        <v>62.01562531500003</v>
      </c>
      <c r="AF1218" t="str">
        <f t="shared" si="179"/>
        <v>California</v>
      </c>
      <c r="AG1218" t="str">
        <f t="shared" ca="1" si="180"/>
        <v>California</v>
      </c>
    </row>
    <row r="1219" spans="15:33" x14ac:dyDescent="0.25">
      <c r="O1219" t="s">
        <v>3373</v>
      </c>
      <c r="P1219" s="6">
        <v>41976</v>
      </c>
      <c r="Q1219" t="s">
        <v>3073</v>
      </c>
      <c r="R1219" t="s">
        <v>3289</v>
      </c>
      <c r="S1219" t="s">
        <v>3720</v>
      </c>
      <c r="T1219">
        <v>59</v>
      </c>
      <c r="U1219">
        <v>54</v>
      </c>
      <c r="W1219" t="s">
        <v>259</v>
      </c>
      <c r="X1219">
        <v>1</v>
      </c>
      <c r="Y1219">
        <f t="shared" si="181"/>
        <v>-5</v>
      </c>
      <c r="Z1219">
        <f t="shared" ca="1" si="182"/>
        <v>-1.5</v>
      </c>
      <c r="AA1219">
        <f t="shared" ca="1" si="183"/>
        <v>-3.5</v>
      </c>
      <c r="AB1219">
        <f t="shared" ca="1" si="184"/>
        <v>3.5</v>
      </c>
      <c r="AC1219" s="2">
        <v>3.5</v>
      </c>
      <c r="AD1219" s="7">
        <f>VLOOKUP(P1219,Weights!$A:$B,2,0)*AC1219</f>
        <v>3.5</v>
      </c>
      <c r="AE1219">
        <f t="shared" ca="1" si="185"/>
        <v>12.25</v>
      </c>
      <c r="AF1219" t="str">
        <f t="shared" ref="AF1219:AF1282" si="186">IF(Y1219&gt;0,O1219,R1219)</f>
        <v>Toledo</v>
      </c>
      <c r="AG1219" t="str">
        <f t="shared" ref="AG1219:AG1282" ca="1" si="187">IF(Z1219&gt;0,O1219,R1219)</f>
        <v>Toledo</v>
      </c>
    </row>
    <row r="1220" spans="15:33" x14ac:dyDescent="0.25">
      <c r="O1220" t="s">
        <v>3076</v>
      </c>
      <c r="P1220" s="6">
        <v>41976</v>
      </c>
      <c r="Q1220" t="s">
        <v>3073</v>
      </c>
      <c r="R1220" t="s">
        <v>3109</v>
      </c>
      <c r="S1220" t="s">
        <v>3720</v>
      </c>
      <c r="T1220">
        <v>71</v>
      </c>
      <c r="U1220">
        <v>70</v>
      </c>
      <c r="W1220" t="s">
        <v>34</v>
      </c>
      <c r="X1220">
        <v>1</v>
      </c>
      <c r="Y1220">
        <f t="shared" si="181"/>
        <v>-1</v>
      </c>
      <c r="Z1220">
        <f t="shared" ca="1" si="182"/>
        <v>6.4999999800000001</v>
      </c>
      <c r="AA1220">
        <f t="shared" ca="1" si="183"/>
        <v>-7.4999999800000001</v>
      </c>
      <c r="AB1220">
        <f t="shared" ca="1" si="184"/>
        <v>7.4999999800000001</v>
      </c>
      <c r="AC1220" s="2">
        <v>7.5</v>
      </c>
      <c r="AD1220" s="7">
        <f>VLOOKUP(P1220,Weights!$A:$B,2,0)*AC1220</f>
        <v>7.5</v>
      </c>
      <c r="AE1220">
        <f t="shared" ca="1" si="185"/>
        <v>56.249999700000004</v>
      </c>
      <c r="AF1220" t="str">
        <f t="shared" si="186"/>
        <v>Sacred Heart</v>
      </c>
      <c r="AG1220" t="str">
        <f t="shared" ca="1" si="187"/>
        <v>Colgate</v>
      </c>
    </row>
    <row r="1221" spans="15:33" x14ac:dyDescent="0.25">
      <c r="O1221" t="s">
        <v>3231</v>
      </c>
      <c r="P1221" s="6">
        <v>41976</v>
      </c>
      <c r="Q1221" t="s">
        <v>3073</v>
      </c>
      <c r="R1221" t="s">
        <v>3262</v>
      </c>
      <c r="S1221" t="s">
        <v>3721</v>
      </c>
      <c r="T1221">
        <v>72</v>
      </c>
      <c r="U1221">
        <v>55</v>
      </c>
      <c r="W1221" t="s">
        <v>54</v>
      </c>
      <c r="X1221">
        <v>1</v>
      </c>
      <c r="Y1221">
        <f t="shared" si="181"/>
        <v>17</v>
      </c>
      <c r="Z1221">
        <f t="shared" ca="1" si="182"/>
        <v>9.8750000200000017</v>
      </c>
      <c r="AA1221">
        <f t="shared" ca="1" si="183"/>
        <v>7.1249999799999983</v>
      </c>
      <c r="AB1221">
        <f t="shared" ca="1" si="184"/>
        <v>-7.1249999799999983</v>
      </c>
      <c r="AC1221" s="2">
        <v>7.125</v>
      </c>
      <c r="AD1221" s="7">
        <f>VLOOKUP(P1221,Weights!$A:$B,2,0)*AC1221</f>
        <v>7.125</v>
      </c>
      <c r="AE1221">
        <f t="shared" ca="1" si="185"/>
        <v>50.76562471499998</v>
      </c>
      <c r="AF1221" t="str">
        <f t="shared" si="186"/>
        <v>Colorado</v>
      </c>
      <c r="AG1221" t="str">
        <f t="shared" ca="1" si="187"/>
        <v>Colorado</v>
      </c>
    </row>
    <row r="1222" spans="15:33" x14ac:dyDescent="0.25">
      <c r="O1222" t="s">
        <v>3279</v>
      </c>
      <c r="P1222" s="6">
        <v>41976</v>
      </c>
      <c r="Q1222" t="s">
        <v>3073</v>
      </c>
      <c r="R1222" t="s">
        <v>3353</v>
      </c>
      <c r="S1222" t="s">
        <v>3721</v>
      </c>
      <c r="T1222">
        <v>65</v>
      </c>
      <c r="U1222">
        <v>62</v>
      </c>
      <c r="W1222" t="s">
        <v>566</v>
      </c>
      <c r="X1222">
        <v>1</v>
      </c>
      <c r="Y1222">
        <f t="shared" si="181"/>
        <v>3</v>
      </c>
      <c r="Z1222">
        <f t="shared" ca="1" si="182"/>
        <v>7.6249999999999991</v>
      </c>
      <c r="AA1222">
        <f t="shared" ca="1" si="183"/>
        <v>-4.6249999999999991</v>
      </c>
      <c r="AB1222">
        <f t="shared" ca="1" si="184"/>
        <v>4.6249999999999991</v>
      </c>
      <c r="AC1222" s="2">
        <v>4.625</v>
      </c>
      <c r="AD1222" s="7">
        <f>VLOOKUP(P1222,Weights!$A:$B,2,0)*AC1222</f>
        <v>4.625</v>
      </c>
      <c r="AE1222">
        <f t="shared" ca="1" si="185"/>
        <v>21.390624999999993</v>
      </c>
      <c r="AF1222" t="str">
        <f t="shared" si="186"/>
        <v>Colorado St</v>
      </c>
      <c r="AG1222" t="str">
        <f t="shared" ca="1" si="187"/>
        <v>Colorado St</v>
      </c>
    </row>
    <row r="1223" spans="15:33" x14ac:dyDescent="0.25">
      <c r="O1223" t="s">
        <v>3172</v>
      </c>
      <c r="P1223" s="6">
        <v>41976</v>
      </c>
      <c r="Q1223" t="s">
        <v>3073</v>
      </c>
      <c r="R1223" t="s">
        <v>3205</v>
      </c>
      <c r="S1223" t="s">
        <v>3721</v>
      </c>
      <c r="T1223">
        <v>92</v>
      </c>
      <c r="U1223">
        <v>86</v>
      </c>
      <c r="W1223" t="s">
        <v>54</v>
      </c>
      <c r="X1223">
        <v>1</v>
      </c>
      <c r="Y1223">
        <f t="shared" si="181"/>
        <v>6</v>
      </c>
      <c r="Z1223">
        <f t="shared" ca="1" si="182"/>
        <v>15.624999519999999</v>
      </c>
      <c r="AA1223">
        <f t="shared" ca="1" si="183"/>
        <v>-9.6249995199999994</v>
      </c>
      <c r="AB1223">
        <f t="shared" ca="1" si="184"/>
        <v>9.6249995199999994</v>
      </c>
      <c r="AC1223" s="2">
        <v>9.625</v>
      </c>
      <c r="AD1223" s="7">
        <f>VLOOKUP(P1223,Weights!$A:$B,2,0)*AC1223</f>
        <v>9.625</v>
      </c>
      <c r="AE1223">
        <f t="shared" ca="1" si="185"/>
        <v>92.640615760000216</v>
      </c>
      <c r="AF1223" t="str">
        <f t="shared" si="186"/>
        <v>Davidson</v>
      </c>
      <c r="AG1223" t="str">
        <f t="shared" ca="1" si="187"/>
        <v>Davidson</v>
      </c>
    </row>
    <row r="1224" spans="15:33" x14ac:dyDescent="0.25">
      <c r="O1224" t="s">
        <v>3157</v>
      </c>
      <c r="P1224" s="6">
        <v>41976</v>
      </c>
      <c r="Q1224" t="s">
        <v>3073</v>
      </c>
      <c r="R1224" t="s">
        <v>3093</v>
      </c>
      <c r="S1224" t="s">
        <v>3720</v>
      </c>
      <c r="T1224">
        <v>73</v>
      </c>
      <c r="U1224">
        <v>69</v>
      </c>
      <c r="W1224" t="s">
        <v>148</v>
      </c>
      <c r="X1224">
        <v>1</v>
      </c>
      <c r="Y1224">
        <f t="shared" si="181"/>
        <v>-4</v>
      </c>
      <c r="Z1224">
        <f t="shared" ca="1" si="182"/>
        <v>1.125</v>
      </c>
      <c r="AA1224">
        <f t="shared" ca="1" si="183"/>
        <v>-5.125</v>
      </c>
      <c r="AB1224">
        <f t="shared" ca="1" si="184"/>
        <v>5.125</v>
      </c>
      <c r="AC1224" s="2">
        <v>5.125</v>
      </c>
      <c r="AD1224" s="7">
        <f>VLOOKUP(P1224,Weights!$A:$B,2,0)*AC1224</f>
        <v>5.125</v>
      </c>
      <c r="AE1224">
        <f t="shared" ca="1" si="185"/>
        <v>26.265625</v>
      </c>
      <c r="AF1224" t="str">
        <f t="shared" si="186"/>
        <v>Army</v>
      </c>
      <c r="AG1224" t="str">
        <f t="shared" ca="1" si="187"/>
        <v>Delaware</v>
      </c>
    </row>
    <row r="1225" spans="15:33" x14ac:dyDescent="0.25">
      <c r="O1225" t="s">
        <v>3319</v>
      </c>
      <c r="P1225" s="6">
        <v>41976</v>
      </c>
      <c r="Q1225" t="s">
        <v>3073</v>
      </c>
      <c r="R1225" t="s">
        <v>3370</v>
      </c>
      <c r="S1225" t="s">
        <v>3721</v>
      </c>
      <c r="T1225">
        <v>96</v>
      </c>
      <c r="U1225">
        <v>89</v>
      </c>
      <c r="W1225" t="s">
        <v>2525</v>
      </c>
      <c r="X1225">
        <v>1</v>
      </c>
      <c r="Y1225">
        <f t="shared" si="181"/>
        <v>7</v>
      </c>
      <c r="Z1225">
        <f t="shared" ca="1" si="182"/>
        <v>6.375</v>
      </c>
      <c r="AA1225">
        <f t="shared" ca="1" si="183"/>
        <v>0.625</v>
      </c>
      <c r="AB1225">
        <f t="shared" ca="1" si="184"/>
        <v>-0.625</v>
      </c>
      <c r="AC1225" s="2">
        <v>0.625</v>
      </c>
      <c r="AD1225" s="7">
        <f>VLOOKUP(P1225,Weights!$A:$B,2,0)*AC1225</f>
        <v>0.625</v>
      </c>
      <c r="AE1225">
        <f t="shared" ca="1" si="185"/>
        <v>0.390625</v>
      </c>
      <c r="AF1225" t="str">
        <f t="shared" si="186"/>
        <v>East Tennessee St</v>
      </c>
      <c r="AG1225" t="str">
        <f t="shared" ca="1" si="187"/>
        <v>East Tennessee St</v>
      </c>
    </row>
    <row r="1226" spans="15:33" x14ac:dyDescent="0.25">
      <c r="O1226" t="s">
        <v>3337</v>
      </c>
      <c r="P1226" s="6">
        <v>41976</v>
      </c>
      <c r="Q1226" t="s">
        <v>3073</v>
      </c>
      <c r="R1226" t="s">
        <v>3316</v>
      </c>
      <c r="S1226" t="s">
        <v>3721</v>
      </c>
      <c r="T1226">
        <v>61</v>
      </c>
      <c r="U1226">
        <v>54</v>
      </c>
      <c r="W1226" t="s">
        <v>386</v>
      </c>
      <c r="X1226">
        <v>1</v>
      </c>
      <c r="Y1226">
        <f t="shared" si="181"/>
        <v>7</v>
      </c>
      <c r="Z1226">
        <f t="shared" ca="1" si="182"/>
        <v>6.625</v>
      </c>
      <c r="AA1226">
        <f t="shared" ca="1" si="183"/>
        <v>0.375</v>
      </c>
      <c r="AB1226">
        <f t="shared" ca="1" si="184"/>
        <v>-0.375</v>
      </c>
      <c r="AC1226" s="2">
        <v>0.375</v>
      </c>
      <c r="AD1226" s="7">
        <f>VLOOKUP(P1226,Weights!$A:$B,2,0)*AC1226</f>
        <v>0.375</v>
      </c>
      <c r="AE1226">
        <f t="shared" ca="1" si="185"/>
        <v>0.140625</v>
      </c>
      <c r="AF1226" t="str">
        <f t="shared" si="186"/>
        <v>Eastern Illinois</v>
      </c>
      <c r="AG1226" t="str">
        <f t="shared" ca="1" si="187"/>
        <v>Eastern Illinois</v>
      </c>
    </row>
    <row r="1227" spans="15:33" x14ac:dyDescent="0.25">
      <c r="O1227" t="s">
        <v>3377</v>
      </c>
      <c r="P1227" s="6">
        <v>41976</v>
      </c>
      <c r="Q1227" t="s">
        <v>3073</v>
      </c>
      <c r="R1227" t="s">
        <v>3368</v>
      </c>
      <c r="S1227" t="s">
        <v>3720</v>
      </c>
      <c r="T1227">
        <v>72</v>
      </c>
      <c r="U1227">
        <v>66</v>
      </c>
      <c r="W1227" t="s">
        <v>92</v>
      </c>
      <c r="X1227">
        <v>1</v>
      </c>
      <c r="Y1227">
        <f t="shared" si="181"/>
        <v>-6</v>
      </c>
      <c r="Z1227">
        <f t="shared" ca="1" si="182"/>
        <v>-1.8750000199999999</v>
      </c>
      <c r="AA1227">
        <f t="shared" ca="1" si="183"/>
        <v>-4.1249999800000001</v>
      </c>
      <c r="AB1227">
        <f t="shared" ca="1" si="184"/>
        <v>4.1249999800000001</v>
      </c>
      <c r="AC1227" s="2">
        <v>4.125</v>
      </c>
      <c r="AD1227" s="7">
        <f>VLOOKUP(P1227,Weights!$A:$B,2,0)*AC1227</f>
        <v>4.125</v>
      </c>
      <c r="AE1227">
        <f t="shared" ca="1" si="185"/>
        <v>17.015624835000001</v>
      </c>
      <c r="AF1227" t="str">
        <f t="shared" si="186"/>
        <v>Valparaiso</v>
      </c>
      <c r="AG1227" t="str">
        <f t="shared" ca="1" si="187"/>
        <v>Valparaiso</v>
      </c>
    </row>
    <row r="1228" spans="15:33" x14ac:dyDescent="0.25">
      <c r="O1228" t="s">
        <v>3347</v>
      </c>
      <c r="P1228" s="6">
        <v>41976</v>
      </c>
      <c r="Q1228" t="s">
        <v>3073</v>
      </c>
      <c r="R1228" t="s">
        <v>3114</v>
      </c>
      <c r="S1228" t="s">
        <v>3721</v>
      </c>
      <c r="T1228">
        <v>89</v>
      </c>
      <c r="U1228">
        <v>85</v>
      </c>
      <c r="W1228" t="s">
        <v>165</v>
      </c>
      <c r="X1228">
        <v>1</v>
      </c>
      <c r="Y1228">
        <f t="shared" si="181"/>
        <v>4</v>
      </c>
      <c r="Z1228">
        <f t="shared" ca="1" si="182"/>
        <v>-7.5000000000000009</v>
      </c>
      <c r="AA1228">
        <f t="shared" ca="1" si="183"/>
        <v>11.5</v>
      </c>
      <c r="AB1228">
        <f t="shared" ca="1" si="184"/>
        <v>-11.5</v>
      </c>
      <c r="AC1228" s="2">
        <v>11.5</v>
      </c>
      <c r="AD1228" s="7">
        <f>VLOOKUP(P1228,Weights!$A:$B,2,0)*AC1228</f>
        <v>11.5</v>
      </c>
      <c r="AE1228">
        <f t="shared" ca="1" si="185"/>
        <v>132.25</v>
      </c>
      <c r="AF1228" t="str">
        <f t="shared" si="186"/>
        <v>Fairleigh Dickinson</v>
      </c>
      <c r="AG1228" t="str">
        <f t="shared" ca="1" si="187"/>
        <v>Princeton</v>
      </c>
    </row>
    <row r="1229" spans="15:33" x14ac:dyDescent="0.25">
      <c r="O1229" t="s">
        <v>3147</v>
      </c>
      <c r="P1229" s="6">
        <v>41976</v>
      </c>
      <c r="Q1229" t="s">
        <v>3073</v>
      </c>
      <c r="R1229" t="s">
        <v>3139</v>
      </c>
      <c r="S1229" t="s">
        <v>3721</v>
      </c>
      <c r="T1229">
        <v>72</v>
      </c>
      <c r="U1229">
        <v>63</v>
      </c>
      <c r="W1229" t="s">
        <v>165</v>
      </c>
      <c r="X1229">
        <v>1</v>
      </c>
      <c r="Y1229">
        <f t="shared" si="181"/>
        <v>9</v>
      </c>
      <c r="Z1229">
        <f t="shared" ca="1" si="182"/>
        <v>-0.25</v>
      </c>
      <c r="AA1229">
        <f t="shared" ca="1" si="183"/>
        <v>9.25</v>
      </c>
      <c r="AB1229">
        <f t="shared" ca="1" si="184"/>
        <v>-9.25</v>
      </c>
      <c r="AC1229" s="2">
        <v>9.25</v>
      </c>
      <c r="AD1229" s="7">
        <f>VLOOKUP(P1229,Weights!$A:$B,2,0)*AC1229</f>
        <v>9.25</v>
      </c>
      <c r="AE1229">
        <f t="shared" ca="1" si="185"/>
        <v>85.5625</v>
      </c>
      <c r="AF1229" t="str">
        <f t="shared" si="186"/>
        <v>Florida Atlantic</v>
      </c>
      <c r="AG1229" t="str">
        <f t="shared" ca="1" si="187"/>
        <v>East Carolina</v>
      </c>
    </row>
    <row r="1230" spans="15:33" x14ac:dyDescent="0.25">
      <c r="O1230" t="s">
        <v>3221</v>
      </c>
      <c r="P1230" s="6">
        <v>41976</v>
      </c>
      <c r="Q1230" t="s">
        <v>3073</v>
      </c>
      <c r="R1230" t="s">
        <v>3718</v>
      </c>
      <c r="S1230" t="s">
        <v>3721</v>
      </c>
      <c r="T1230">
        <v>77</v>
      </c>
      <c r="U1230">
        <v>58</v>
      </c>
      <c r="W1230" t="s">
        <v>322</v>
      </c>
      <c r="X1230">
        <v>1</v>
      </c>
      <c r="Y1230">
        <f t="shared" si="181"/>
        <v>19</v>
      </c>
      <c r="Z1230">
        <f t="shared" ca="1" si="182"/>
        <v>30.250000500000002</v>
      </c>
      <c r="AA1230">
        <f t="shared" ca="1" si="183"/>
        <v>-11.250000500000002</v>
      </c>
      <c r="AB1230">
        <f t="shared" ca="1" si="184"/>
        <v>11.250000500000002</v>
      </c>
      <c r="AC1230" s="2">
        <v>11.25</v>
      </c>
      <c r="AD1230" s="7">
        <f>VLOOKUP(P1230,Weights!$A:$B,2,0)*AC1230</f>
        <v>11.25</v>
      </c>
      <c r="AE1230">
        <f t="shared" ca="1" si="185"/>
        <v>126.5625112500003</v>
      </c>
      <c r="AF1230" t="str">
        <f t="shared" si="186"/>
        <v>Florida Gulf Coast</v>
      </c>
      <c r="AG1230" t="str">
        <f t="shared" ca="1" si="187"/>
        <v>Florida Gulf Coast</v>
      </c>
    </row>
    <row r="1231" spans="15:33" x14ac:dyDescent="0.25">
      <c r="O1231" t="s">
        <v>3329</v>
      </c>
      <c r="P1231" s="6">
        <v>41976</v>
      </c>
      <c r="Q1231" t="s">
        <v>3073</v>
      </c>
      <c r="R1231" t="s">
        <v>3297</v>
      </c>
      <c r="S1231" t="s">
        <v>3721</v>
      </c>
      <c r="T1231">
        <v>72</v>
      </c>
      <c r="U1231">
        <v>63</v>
      </c>
      <c r="W1231" t="s">
        <v>13</v>
      </c>
      <c r="X1231">
        <v>1</v>
      </c>
      <c r="Y1231">
        <f t="shared" si="181"/>
        <v>9</v>
      </c>
      <c r="Z1231">
        <f t="shared" ca="1" si="182"/>
        <v>-6.5</v>
      </c>
      <c r="AA1231">
        <f t="shared" ca="1" si="183"/>
        <v>15.5</v>
      </c>
      <c r="AB1231">
        <f t="shared" ca="1" si="184"/>
        <v>-15.5</v>
      </c>
      <c r="AC1231" s="2">
        <v>15.5</v>
      </c>
      <c r="AD1231" s="7">
        <f>VLOOKUP(P1231,Weights!$A:$B,2,0)*AC1231</f>
        <v>15.5</v>
      </c>
      <c r="AE1231">
        <f t="shared" ca="1" si="185"/>
        <v>240.25</v>
      </c>
      <c r="AF1231" t="str">
        <f t="shared" si="186"/>
        <v>Fresno St</v>
      </c>
      <c r="AG1231" t="str">
        <f t="shared" ca="1" si="187"/>
        <v>UC Irvine</v>
      </c>
    </row>
    <row r="1232" spans="15:33" x14ac:dyDescent="0.25">
      <c r="O1232" t="s">
        <v>3167</v>
      </c>
      <c r="P1232" s="6">
        <v>41976</v>
      </c>
      <c r="Q1232" t="s">
        <v>3073</v>
      </c>
      <c r="R1232" t="s">
        <v>3186</v>
      </c>
      <c r="S1232" t="s">
        <v>3720</v>
      </c>
      <c r="T1232">
        <v>75</v>
      </c>
      <c r="U1232">
        <v>69</v>
      </c>
      <c r="W1232" t="s">
        <v>12</v>
      </c>
      <c r="X1232">
        <v>1</v>
      </c>
      <c r="Y1232">
        <f t="shared" si="181"/>
        <v>-6</v>
      </c>
      <c r="Z1232">
        <f t="shared" ca="1" si="182"/>
        <v>-6.000000019999999</v>
      </c>
      <c r="AA1232">
        <f t="shared" ca="1" si="183"/>
        <v>1.9999998990272161E-8</v>
      </c>
      <c r="AB1232">
        <f t="shared" ca="1" si="184"/>
        <v>-1.9999998990272161E-8</v>
      </c>
      <c r="AC1232" s="2">
        <v>0</v>
      </c>
      <c r="AD1232" s="7">
        <f>VLOOKUP(P1232,Weights!$A:$B,2,0)*AC1232</f>
        <v>0</v>
      </c>
      <c r="AE1232">
        <f t="shared" ca="1" si="185"/>
        <v>3.9999995961088745E-16</v>
      </c>
      <c r="AF1232" t="str">
        <f t="shared" si="186"/>
        <v>Old Dominion</v>
      </c>
      <c r="AG1232" t="str">
        <f t="shared" ca="1" si="187"/>
        <v>Old Dominion</v>
      </c>
    </row>
    <row r="1233" spans="15:33" x14ac:dyDescent="0.25">
      <c r="O1233" t="s">
        <v>3151</v>
      </c>
      <c r="P1233" s="6">
        <v>41976</v>
      </c>
      <c r="Q1233" t="s">
        <v>3073</v>
      </c>
      <c r="R1233" t="s">
        <v>3346</v>
      </c>
      <c r="S1233" t="s">
        <v>3721</v>
      </c>
      <c r="T1233">
        <v>60</v>
      </c>
      <c r="U1233">
        <v>46</v>
      </c>
      <c r="W1233" t="s">
        <v>54</v>
      </c>
      <c r="X1233">
        <v>1</v>
      </c>
      <c r="Y1233">
        <f t="shared" si="181"/>
        <v>14</v>
      </c>
      <c r="Z1233">
        <f t="shared" ca="1" si="182"/>
        <v>8</v>
      </c>
      <c r="AA1233">
        <f t="shared" ca="1" si="183"/>
        <v>6</v>
      </c>
      <c r="AB1233">
        <f t="shared" ca="1" si="184"/>
        <v>-6</v>
      </c>
      <c r="AC1233" s="2">
        <v>6</v>
      </c>
      <c r="AD1233" s="7">
        <f>VLOOKUP(P1233,Weights!$A:$B,2,0)*AC1233</f>
        <v>6</v>
      </c>
      <c r="AE1233">
        <f t="shared" ca="1" si="185"/>
        <v>36</v>
      </c>
      <c r="AF1233" t="str">
        <f t="shared" si="186"/>
        <v>Harvard</v>
      </c>
      <c r="AG1233" t="str">
        <f t="shared" ca="1" si="187"/>
        <v>Harvard</v>
      </c>
    </row>
    <row r="1234" spans="15:33" x14ac:dyDescent="0.25">
      <c r="O1234" t="s">
        <v>3190</v>
      </c>
      <c r="P1234" s="6">
        <v>41976</v>
      </c>
      <c r="Q1234" t="s">
        <v>3073</v>
      </c>
      <c r="R1234" t="s">
        <v>3101</v>
      </c>
      <c r="S1234" t="s">
        <v>3720</v>
      </c>
      <c r="T1234">
        <v>77</v>
      </c>
      <c r="U1234">
        <v>54</v>
      </c>
      <c r="W1234" t="s">
        <v>259</v>
      </c>
      <c r="X1234">
        <v>1</v>
      </c>
      <c r="Y1234">
        <f t="shared" si="181"/>
        <v>-23</v>
      </c>
      <c r="Z1234">
        <f t="shared" ca="1" si="182"/>
        <v>-14.499999519999999</v>
      </c>
      <c r="AA1234">
        <f t="shared" ca="1" si="183"/>
        <v>-8.5000004800000006</v>
      </c>
      <c r="AB1234">
        <f t="shared" ca="1" si="184"/>
        <v>8.5000004800000006</v>
      </c>
      <c r="AC1234" s="2">
        <v>8.5</v>
      </c>
      <c r="AD1234" s="7">
        <f>VLOOKUP(P1234,Weights!$A:$B,2,0)*AC1234</f>
        <v>8.5</v>
      </c>
      <c r="AE1234">
        <f t="shared" ca="1" si="185"/>
        <v>72.250008160000235</v>
      </c>
      <c r="AF1234" t="str">
        <f t="shared" si="186"/>
        <v>Butler</v>
      </c>
      <c r="AG1234" t="str">
        <f t="shared" ca="1" si="187"/>
        <v>Butler</v>
      </c>
    </row>
    <row r="1235" spans="15:33" x14ac:dyDescent="0.25">
      <c r="O1235" t="s">
        <v>3320</v>
      </c>
      <c r="P1235" s="6">
        <v>41976</v>
      </c>
      <c r="Q1235" t="s">
        <v>3073</v>
      </c>
      <c r="R1235" t="s">
        <v>3304</v>
      </c>
      <c r="S1235" t="s">
        <v>3721</v>
      </c>
      <c r="T1235">
        <v>79</v>
      </c>
      <c r="U1235">
        <v>76</v>
      </c>
      <c r="V1235" t="s">
        <v>3722</v>
      </c>
      <c r="W1235" t="s">
        <v>93</v>
      </c>
      <c r="X1235">
        <v>1</v>
      </c>
      <c r="Y1235">
        <f t="shared" si="181"/>
        <v>3</v>
      </c>
      <c r="Z1235">
        <f t="shared" ca="1" si="182"/>
        <v>-3.5000004999999996</v>
      </c>
      <c r="AA1235">
        <f t="shared" ca="1" si="183"/>
        <v>6.5000004999999996</v>
      </c>
      <c r="AB1235">
        <f t="shared" ca="1" si="184"/>
        <v>-6.5000004999999996</v>
      </c>
      <c r="AC1235" s="2">
        <v>6.5</v>
      </c>
      <c r="AD1235" s="7">
        <f>VLOOKUP(P1235,Weights!$A:$B,2,0)*AC1235</f>
        <v>6.5</v>
      </c>
      <c r="AE1235">
        <f t="shared" ca="1" si="185"/>
        <v>42.250006500000246</v>
      </c>
      <c r="AF1235" t="str">
        <f t="shared" si="186"/>
        <v>Jacksonville St</v>
      </c>
      <c r="AG1235" t="str">
        <f t="shared" ca="1" si="187"/>
        <v>Winthrop</v>
      </c>
    </row>
    <row r="1236" spans="15:33" x14ac:dyDescent="0.25">
      <c r="O1236" t="s">
        <v>3168</v>
      </c>
      <c r="P1236" s="6">
        <v>41976</v>
      </c>
      <c r="Q1236" t="s">
        <v>3073</v>
      </c>
      <c r="R1236" t="s">
        <v>3708</v>
      </c>
      <c r="S1236" t="s">
        <v>3720</v>
      </c>
      <c r="T1236">
        <v>84</v>
      </c>
      <c r="U1236">
        <v>70</v>
      </c>
      <c r="W1236" t="s">
        <v>214</v>
      </c>
      <c r="X1236">
        <v>1</v>
      </c>
      <c r="Y1236">
        <f t="shared" si="181"/>
        <v>-14</v>
      </c>
      <c r="Z1236">
        <f t="shared" ca="1" si="182"/>
        <v>-16.124999499999998</v>
      </c>
      <c r="AA1236">
        <f t="shared" ca="1" si="183"/>
        <v>2.1249994999999977</v>
      </c>
      <c r="AB1236">
        <f t="shared" ca="1" si="184"/>
        <v>-2.1249994999999977</v>
      </c>
      <c r="AC1236" s="2">
        <v>2.125</v>
      </c>
      <c r="AD1236" s="7">
        <f>VLOOKUP(P1236,Weights!$A:$B,2,0)*AC1236</f>
        <v>2.125</v>
      </c>
      <c r="AE1236">
        <f t="shared" ca="1" si="185"/>
        <v>4.5156228750002398</v>
      </c>
      <c r="AF1236" t="str">
        <f t="shared" si="186"/>
        <v>Villanova</v>
      </c>
      <c r="AG1236" t="str">
        <f t="shared" ca="1" si="187"/>
        <v>Villanova</v>
      </c>
    </row>
    <row r="1237" spans="15:33" x14ac:dyDescent="0.25">
      <c r="O1237" t="s">
        <v>3379</v>
      </c>
      <c r="P1237" s="6">
        <v>41976</v>
      </c>
      <c r="Q1237" t="s">
        <v>3073</v>
      </c>
      <c r="R1237" t="s">
        <v>3078</v>
      </c>
      <c r="S1237" t="s">
        <v>3721</v>
      </c>
      <c r="T1237">
        <v>61</v>
      </c>
      <c r="U1237">
        <v>59</v>
      </c>
      <c r="W1237" t="s">
        <v>259</v>
      </c>
      <c r="X1237">
        <v>1</v>
      </c>
      <c r="Y1237">
        <f t="shared" si="181"/>
        <v>2</v>
      </c>
      <c r="Z1237">
        <f t="shared" ca="1" si="182"/>
        <v>2.375</v>
      </c>
      <c r="AA1237">
        <f t="shared" ca="1" si="183"/>
        <v>-0.375</v>
      </c>
      <c r="AB1237">
        <f t="shared" ca="1" si="184"/>
        <v>0.375</v>
      </c>
      <c r="AC1237" s="2">
        <v>0.375</v>
      </c>
      <c r="AD1237" s="7">
        <f>VLOOKUP(P1237,Weights!$A:$B,2,0)*AC1237</f>
        <v>0.375</v>
      </c>
      <c r="AE1237">
        <f t="shared" ca="1" si="185"/>
        <v>0.140625</v>
      </c>
      <c r="AF1237" t="str">
        <f t="shared" si="186"/>
        <v>Lehigh</v>
      </c>
      <c r="AG1237" t="str">
        <f t="shared" ca="1" si="187"/>
        <v>Lehigh</v>
      </c>
    </row>
    <row r="1238" spans="15:33" x14ac:dyDescent="0.25">
      <c r="O1238" t="s">
        <v>3107</v>
      </c>
      <c r="P1238" s="6">
        <v>41976</v>
      </c>
      <c r="Q1238" t="s">
        <v>3073</v>
      </c>
      <c r="R1238" t="s">
        <v>3083</v>
      </c>
      <c r="S1238" t="s">
        <v>3720</v>
      </c>
      <c r="T1238">
        <v>72</v>
      </c>
      <c r="U1238">
        <v>56</v>
      </c>
      <c r="W1238" t="s">
        <v>78</v>
      </c>
      <c r="X1238">
        <v>1</v>
      </c>
      <c r="Y1238">
        <f t="shared" si="181"/>
        <v>-16</v>
      </c>
      <c r="Z1238">
        <f t="shared" ca="1" si="182"/>
        <v>-1.7499999799999999</v>
      </c>
      <c r="AA1238">
        <f t="shared" ca="1" si="183"/>
        <v>-14.25000002</v>
      </c>
      <c r="AB1238">
        <f t="shared" ca="1" si="184"/>
        <v>14.25000002</v>
      </c>
      <c r="AC1238" s="2">
        <v>14.25</v>
      </c>
      <c r="AD1238" s="7">
        <f>VLOOKUP(P1238,Weights!$A:$B,2,0)*AC1238</f>
        <v>14.25</v>
      </c>
      <c r="AE1238">
        <f t="shared" ca="1" si="185"/>
        <v>203.06250057</v>
      </c>
      <c r="AF1238" t="str">
        <f t="shared" si="186"/>
        <v>New Hampshire</v>
      </c>
      <c r="AG1238" t="str">
        <f t="shared" ca="1" si="187"/>
        <v>New Hampshire</v>
      </c>
    </row>
    <row r="1239" spans="15:33" x14ac:dyDescent="0.25">
      <c r="O1239" t="s">
        <v>3250</v>
      </c>
      <c r="P1239" s="6">
        <v>41976</v>
      </c>
      <c r="Q1239" t="s">
        <v>3073</v>
      </c>
      <c r="R1239" t="s">
        <v>3328</v>
      </c>
      <c r="S1239" t="s">
        <v>3721</v>
      </c>
      <c r="T1239">
        <v>68</v>
      </c>
      <c r="U1239">
        <v>57</v>
      </c>
      <c r="W1239" t="s">
        <v>116</v>
      </c>
      <c r="X1239">
        <v>1</v>
      </c>
      <c r="Y1239">
        <f t="shared" si="181"/>
        <v>11</v>
      </c>
      <c r="Z1239">
        <f t="shared" ca="1" si="182"/>
        <v>12.875</v>
      </c>
      <c r="AA1239">
        <f t="shared" ca="1" si="183"/>
        <v>-1.875</v>
      </c>
      <c r="AB1239">
        <f t="shared" ca="1" si="184"/>
        <v>1.875</v>
      </c>
      <c r="AC1239" s="2">
        <v>1.875</v>
      </c>
      <c r="AD1239" s="7">
        <f>VLOOKUP(P1239,Weights!$A:$B,2,0)*AC1239</f>
        <v>1.875</v>
      </c>
      <c r="AE1239">
        <f t="shared" ca="1" si="185"/>
        <v>3.515625</v>
      </c>
      <c r="AF1239" t="str">
        <f t="shared" si="186"/>
        <v>Long Beach St</v>
      </c>
      <c r="AG1239" t="str">
        <f t="shared" ca="1" si="187"/>
        <v>Long Beach St</v>
      </c>
    </row>
    <row r="1240" spans="15:33" x14ac:dyDescent="0.25">
      <c r="O1240" t="s">
        <v>3309</v>
      </c>
      <c r="P1240" s="6">
        <v>41976</v>
      </c>
      <c r="Q1240" t="s">
        <v>3073</v>
      </c>
      <c r="R1240" t="s">
        <v>3104</v>
      </c>
      <c r="S1240" t="s">
        <v>3721</v>
      </c>
      <c r="T1240">
        <v>74</v>
      </c>
      <c r="U1240">
        <v>73</v>
      </c>
      <c r="W1240" t="s">
        <v>386</v>
      </c>
      <c r="X1240">
        <v>1</v>
      </c>
      <c r="Y1240">
        <f t="shared" si="181"/>
        <v>1</v>
      </c>
      <c r="Z1240">
        <f t="shared" ca="1" si="182"/>
        <v>-3.3750004999999996</v>
      </c>
      <c r="AA1240">
        <f t="shared" ca="1" si="183"/>
        <v>4.3750004999999996</v>
      </c>
      <c r="AB1240">
        <f t="shared" ca="1" si="184"/>
        <v>-4.3750004999999996</v>
      </c>
      <c r="AC1240" s="2">
        <v>4.375</v>
      </c>
      <c r="AD1240" s="7">
        <f>VLOOKUP(P1240,Weights!$A:$B,2,0)*AC1240</f>
        <v>4.375</v>
      </c>
      <c r="AE1240">
        <f t="shared" ca="1" si="185"/>
        <v>19.140629375000248</v>
      </c>
      <c r="AF1240" t="str">
        <f t="shared" si="186"/>
        <v>Longwood</v>
      </c>
      <c r="AG1240" t="str">
        <f t="shared" ca="1" si="187"/>
        <v>Dartmouth</v>
      </c>
    </row>
    <row r="1241" spans="15:33" x14ac:dyDescent="0.25">
      <c r="O1241" t="s">
        <v>3158</v>
      </c>
      <c r="P1241" s="6">
        <v>41976</v>
      </c>
      <c r="Q1241" t="s">
        <v>3073</v>
      </c>
      <c r="R1241" t="s">
        <v>3142</v>
      </c>
      <c r="S1241" t="s">
        <v>3720</v>
      </c>
      <c r="T1241">
        <v>83</v>
      </c>
      <c r="U1241">
        <v>70</v>
      </c>
      <c r="W1241" t="s">
        <v>92</v>
      </c>
      <c r="X1241">
        <v>1</v>
      </c>
      <c r="Y1241">
        <f t="shared" si="181"/>
        <v>-13</v>
      </c>
      <c r="Z1241">
        <f t="shared" ca="1" si="182"/>
        <v>10.375</v>
      </c>
      <c r="AA1241">
        <f t="shared" ca="1" si="183"/>
        <v>-23.375</v>
      </c>
      <c r="AB1241">
        <f t="shared" ca="1" si="184"/>
        <v>23.375</v>
      </c>
      <c r="AC1241" s="2">
        <v>23.375</v>
      </c>
      <c r="AD1241" s="7">
        <f>VLOOKUP(P1241,Weights!$A:$B,2,0)*AC1241</f>
        <v>23.375</v>
      </c>
      <c r="AE1241">
        <f t="shared" ca="1" si="185"/>
        <v>546.390625</v>
      </c>
      <c r="AF1241" t="str">
        <f t="shared" si="186"/>
        <v>Tulane</v>
      </c>
      <c r="AG1241" t="str">
        <f t="shared" ca="1" si="187"/>
        <v>Loyola (Chi)</v>
      </c>
    </row>
    <row r="1242" spans="15:33" x14ac:dyDescent="0.25">
      <c r="O1242" t="s">
        <v>3177</v>
      </c>
      <c r="P1242" s="6">
        <v>41976</v>
      </c>
      <c r="Q1242" t="s">
        <v>3073</v>
      </c>
      <c r="R1242" t="s">
        <v>3710</v>
      </c>
      <c r="S1242" t="s">
        <v>3720</v>
      </c>
      <c r="T1242">
        <v>76</v>
      </c>
      <c r="U1242">
        <v>65</v>
      </c>
      <c r="W1242" t="s">
        <v>322</v>
      </c>
      <c r="X1242">
        <v>1</v>
      </c>
      <c r="Y1242">
        <f t="shared" si="181"/>
        <v>-11</v>
      </c>
      <c r="Z1242">
        <f t="shared" ca="1" si="182"/>
        <v>-5.125</v>
      </c>
      <c r="AA1242">
        <f t="shared" ca="1" si="183"/>
        <v>-5.875</v>
      </c>
      <c r="AB1242">
        <f t="shared" ca="1" si="184"/>
        <v>5.875</v>
      </c>
      <c r="AC1242" s="2">
        <v>5.875</v>
      </c>
      <c r="AD1242" s="7">
        <f>VLOOKUP(P1242,Weights!$A:$B,2,0)*AC1242</f>
        <v>5.875</v>
      </c>
      <c r="AE1242">
        <f t="shared" ca="1" si="185"/>
        <v>34.515625</v>
      </c>
      <c r="AF1242" t="str">
        <f t="shared" si="186"/>
        <v>Virginia</v>
      </c>
      <c r="AG1242" t="str">
        <f t="shared" ca="1" si="187"/>
        <v>Virginia</v>
      </c>
    </row>
    <row r="1243" spans="15:33" x14ac:dyDescent="0.25">
      <c r="O1243" t="s">
        <v>3387</v>
      </c>
      <c r="P1243" s="6">
        <v>41976</v>
      </c>
      <c r="Q1243" t="s">
        <v>3073</v>
      </c>
      <c r="R1243" t="s">
        <v>3718</v>
      </c>
      <c r="S1243" t="s">
        <v>3721</v>
      </c>
      <c r="T1243">
        <v>74</v>
      </c>
      <c r="U1243">
        <v>63</v>
      </c>
      <c r="W1243" t="s">
        <v>91</v>
      </c>
      <c r="X1243">
        <v>1</v>
      </c>
      <c r="Y1243">
        <f t="shared" si="181"/>
        <v>11</v>
      </c>
      <c r="Z1243">
        <f t="shared" ca="1" si="182"/>
        <v>22.625000499999999</v>
      </c>
      <c r="AA1243">
        <f t="shared" ca="1" si="183"/>
        <v>-11.625000499999999</v>
      </c>
      <c r="AB1243">
        <f t="shared" ca="1" si="184"/>
        <v>11.625000499999999</v>
      </c>
      <c r="AC1243" s="2">
        <v>11.625</v>
      </c>
      <c r="AD1243" s="7">
        <f>VLOOKUP(P1243,Weights!$A:$B,2,0)*AC1243</f>
        <v>11.625</v>
      </c>
      <c r="AE1243">
        <f t="shared" ca="1" si="185"/>
        <v>135.14063662500021</v>
      </c>
      <c r="AF1243" t="str">
        <f t="shared" si="186"/>
        <v>McNeese St</v>
      </c>
      <c r="AG1243" t="str">
        <f t="shared" ca="1" si="187"/>
        <v>McNeese St</v>
      </c>
    </row>
    <row r="1244" spans="15:33" x14ac:dyDescent="0.25">
      <c r="O1244" t="s">
        <v>3169</v>
      </c>
      <c r="P1244" s="6">
        <v>41976</v>
      </c>
      <c r="Q1244" t="s">
        <v>3073</v>
      </c>
      <c r="R1244" t="s">
        <v>3176</v>
      </c>
      <c r="S1244" t="s">
        <v>3720</v>
      </c>
      <c r="T1244">
        <v>66</v>
      </c>
      <c r="U1244">
        <v>62</v>
      </c>
      <c r="W1244" t="s">
        <v>12</v>
      </c>
      <c r="X1244">
        <v>1</v>
      </c>
      <c r="Y1244">
        <f t="shared" si="181"/>
        <v>-4</v>
      </c>
      <c r="Z1244">
        <f t="shared" ca="1" si="182"/>
        <v>-8.75</v>
      </c>
      <c r="AA1244">
        <f t="shared" ca="1" si="183"/>
        <v>4.75</v>
      </c>
      <c r="AB1244">
        <f t="shared" ca="1" si="184"/>
        <v>-4.75</v>
      </c>
      <c r="AC1244" s="2">
        <v>4.75</v>
      </c>
      <c r="AD1244" s="7">
        <f>VLOOKUP(P1244,Weights!$A:$B,2,0)*AC1244</f>
        <v>4.75</v>
      </c>
      <c r="AE1244">
        <f t="shared" ca="1" si="185"/>
        <v>22.5625</v>
      </c>
      <c r="AF1244" t="str">
        <f t="shared" si="186"/>
        <v>Dayton</v>
      </c>
      <c r="AG1244" t="str">
        <f t="shared" ca="1" si="187"/>
        <v>Dayton</v>
      </c>
    </row>
    <row r="1245" spans="15:33" x14ac:dyDescent="0.25">
      <c r="O1245" t="s">
        <v>3281</v>
      </c>
      <c r="P1245" s="6">
        <v>41976</v>
      </c>
      <c r="Q1245" t="s">
        <v>3073</v>
      </c>
      <c r="R1245" t="s">
        <v>3240</v>
      </c>
      <c r="S1245" t="s">
        <v>3721</v>
      </c>
      <c r="T1245">
        <v>65</v>
      </c>
      <c r="U1245">
        <v>56</v>
      </c>
      <c r="W1245" t="s">
        <v>215</v>
      </c>
      <c r="X1245">
        <v>1</v>
      </c>
      <c r="Y1245">
        <f t="shared" si="181"/>
        <v>9</v>
      </c>
      <c r="Z1245">
        <f t="shared" ca="1" si="182"/>
        <v>4.125</v>
      </c>
      <c r="AA1245">
        <f t="shared" ca="1" si="183"/>
        <v>4.875</v>
      </c>
      <c r="AB1245">
        <f t="shared" ca="1" si="184"/>
        <v>-4.875</v>
      </c>
      <c r="AC1245" s="2">
        <v>4.875</v>
      </c>
      <c r="AD1245" s="7">
        <f>VLOOKUP(P1245,Weights!$A:$B,2,0)*AC1245</f>
        <v>4.875</v>
      </c>
      <c r="AE1245">
        <f t="shared" ca="1" si="185"/>
        <v>23.765625</v>
      </c>
      <c r="AF1245" t="str">
        <f t="shared" si="186"/>
        <v>Milwaukee</v>
      </c>
      <c r="AG1245" t="str">
        <f t="shared" ca="1" si="187"/>
        <v>Milwaukee</v>
      </c>
    </row>
    <row r="1246" spans="15:33" x14ac:dyDescent="0.25">
      <c r="O1246" t="s">
        <v>3266</v>
      </c>
      <c r="P1246" s="6">
        <v>41976</v>
      </c>
      <c r="Q1246" t="s">
        <v>3073</v>
      </c>
      <c r="R1246" t="s">
        <v>3718</v>
      </c>
      <c r="S1246" t="s">
        <v>3721</v>
      </c>
      <c r="T1246">
        <v>79</v>
      </c>
      <c r="U1246">
        <v>41</v>
      </c>
      <c r="W1246" t="s">
        <v>12</v>
      </c>
      <c r="X1246">
        <v>1</v>
      </c>
      <c r="Y1246">
        <f t="shared" si="181"/>
        <v>38</v>
      </c>
      <c r="Z1246">
        <f t="shared" ca="1" si="182"/>
        <v>19.5</v>
      </c>
      <c r="AA1246">
        <f t="shared" ca="1" si="183"/>
        <v>18.5</v>
      </c>
      <c r="AB1246">
        <f t="shared" ca="1" si="184"/>
        <v>-18.5</v>
      </c>
      <c r="AC1246" s="2">
        <v>18.5</v>
      </c>
      <c r="AD1246" s="7">
        <f>VLOOKUP(P1246,Weights!$A:$B,2,0)*AC1246</f>
        <v>18.5</v>
      </c>
      <c r="AE1246">
        <f t="shared" ca="1" si="185"/>
        <v>342.25</v>
      </c>
      <c r="AF1246" t="str">
        <f t="shared" si="186"/>
        <v>Montana St</v>
      </c>
      <c r="AG1246" t="str">
        <f t="shared" ca="1" si="187"/>
        <v>Montana St</v>
      </c>
    </row>
    <row r="1247" spans="15:33" x14ac:dyDescent="0.25">
      <c r="O1247" t="s">
        <v>3150</v>
      </c>
      <c r="P1247" s="6">
        <v>41976</v>
      </c>
      <c r="Q1247" t="s">
        <v>3073</v>
      </c>
      <c r="R1247" t="s">
        <v>3718</v>
      </c>
      <c r="S1247" t="s">
        <v>3721</v>
      </c>
      <c r="T1247">
        <v>102</v>
      </c>
      <c r="U1247">
        <v>66</v>
      </c>
      <c r="W1247" t="s">
        <v>215</v>
      </c>
      <c r="X1247">
        <v>1</v>
      </c>
      <c r="Y1247">
        <f t="shared" si="181"/>
        <v>36</v>
      </c>
      <c r="Z1247">
        <f t="shared" ca="1" si="182"/>
        <v>36.000000499999999</v>
      </c>
      <c r="AA1247">
        <f t="shared" ca="1" si="183"/>
        <v>-4.9999999873762135E-7</v>
      </c>
      <c r="AB1247">
        <f t="shared" ca="1" si="184"/>
        <v>4.9999999873762135E-7</v>
      </c>
      <c r="AC1247" s="2">
        <v>0</v>
      </c>
      <c r="AD1247" s="7">
        <f>VLOOKUP(P1247,Weights!$A:$B,2,0)*AC1247</f>
        <v>0</v>
      </c>
      <c r="AE1247">
        <f t="shared" ca="1" si="185"/>
        <v>2.4999999873762136E-13</v>
      </c>
      <c r="AF1247" t="str">
        <f t="shared" si="186"/>
        <v>Murray St</v>
      </c>
      <c r="AG1247" t="str">
        <f t="shared" ca="1" si="187"/>
        <v>Murray St</v>
      </c>
    </row>
    <row r="1248" spans="15:33" x14ac:dyDescent="0.25">
      <c r="O1248" t="s">
        <v>3325</v>
      </c>
      <c r="P1248" s="6">
        <v>41976</v>
      </c>
      <c r="Q1248" t="s">
        <v>3073</v>
      </c>
      <c r="R1248" t="s">
        <v>3259</v>
      </c>
      <c r="S1248" t="s">
        <v>3720</v>
      </c>
      <c r="T1248">
        <v>57</v>
      </c>
      <c r="U1248">
        <v>46</v>
      </c>
      <c r="W1248" t="s">
        <v>13</v>
      </c>
      <c r="X1248">
        <v>1</v>
      </c>
      <c r="Y1248">
        <f t="shared" si="181"/>
        <v>-11</v>
      </c>
      <c r="Z1248">
        <f t="shared" ca="1" si="182"/>
        <v>3.625</v>
      </c>
      <c r="AA1248">
        <f t="shared" ca="1" si="183"/>
        <v>-14.625</v>
      </c>
      <c r="AB1248">
        <f t="shared" ca="1" si="184"/>
        <v>14.625</v>
      </c>
      <c r="AC1248" s="2">
        <v>14.625</v>
      </c>
      <c r="AD1248" s="7">
        <f>VLOOKUP(P1248,Weights!$A:$B,2,0)*AC1248</f>
        <v>14.625</v>
      </c>
      <c r="AE1248">
        <f t="shared" ca="1" si="185"/>
        <v>213.890625</v>
      </c>
      <c r="AF1248" t="str">
        <f t="shared" si="186"/>
        <v>Pennsylvania</v>
      </c>
      <c r="AG1248" t="str">
        <f t="shared" ca="1" si="187"/>
        <v>Navy</v>
      </c>
    </row>
    <row r="1249" spans="15:33" x14ac:dyDescent="0.25">
      <c r="O1249" t="s">
        <v>3274</v>
      </c>
      <c r="P1249" s="6">
        <v>41976</v>
      </c>
      <c r="Q1249" t="s">
        <v>3073</v>
      </c>
      <c r="R1249" t="s">
        <v>3241</v>
      </c>
      <c r="S1249" t="s">
        <v>3721</v>
      </c>
      <c r="T1249">
        <v>62</v>
      </c>
      <c r="U1249">
        <v>47</v>
      </c>
      <c r="W1249" t="s">
        <v>214</v>
      </c>
      <c r="X1249">
        <v>1</v>
      </c>
      <c r="Y1249">
        <f t="shared" si="181"/>
        <v>15</v>
      </c>
      <c r="Z1249">
        <f t="shared" ca="1" si="182"/>
        <v>-2.3750000199999999</v>
      </c>
      <c r="AA1249">
        <f t="shared" ca="1" si="183"/>
        <v>17.375000020000002</v>
      </c>
      <c r="AB1249">
        <f t="shared" ca="1" si="184"/>
        <v>-17.375000020000002</v>
      </c>
      <c r="AC1249" s="2">
        <v>17.375</v>
      </c>
      <c r="AD1249" s="7">
        <f>VLOOKUP(P1249,Weights!$A:$B,2,0)*AC1249</f>
        <v>17.375</v>
      </c>
      <c r="AE1249">
        <f t="shared" ca="1" si="185"/>
        <v>301.89062569500004</v>
      </c>
      <c r="AF1249" t="str">
        <f t="shared" si="186"/>
        <v>New Mexico</v>
      </c>
      <c r="AG1249" t="str">
        <f t="shared" ca="1" si="187"/>
        <v>New Mexico St</v>
      </c>
    </row>
    <row r="1250" spans="15:33" x14ac:dyDescent="0.25">
      <c r="O1250" t="s">
        <v>3705</v>
      </c>
      <c r="P1250" s="6">
        <v>41976</v>
      </c>
      <c r="Q1250" t="s">
        <v>3073</v>
      </c>
      <c r="R1250" t="s">
        <v>3127</v>
      </c>
      <c r="S1250" t="s">
        <v>3720</v>
      </c>
      <c r="T1250">
        <v>60</v>
      </c>
      <c r="U1250">
        <v>55</v>
      </c>
      <c r="W1250" t="s">
        <v>55</v>
      </c>
      <c r="X1250">
        <v>1</v>
      </c>
      <c r="Y1250">
        <f t="shared" si="181"/>
        <v>-5</v>
      </c>
      <c r="Z1250">
        <f t="shared" ca="1" si="182"/>
        <v>7.7499999999999982</v>
      </c>
      <c r="AA1250">
        <f t="shared" ca="1" si="183"/>
        <v>-12.749999999999998</v>
      </c>
      <c r="AB1250">
        <f t="shared" ca="1" si="184"/>
        <v>12.749999999999998</v>
      </c>
      <c r="AC1250" s="2">
        <v>12.75</v>
      </c>
      <c r="AD1250" s="7">
        <f>VLOOKUP(P1250,Weights!$A:$B,2,0)*AC1250</f>
        <v>12.75</v>
      </c>
      <c r="AE1250">
        <f t="shared" ca="1" si="185"/>
        <v>162.56249999999994</v>
      </c>
      <c r="AF1250" t="str">
        <f t="shared" si="186"/>
        <v>Iowa</v>
      </c>
      <c r="AG1250" t="str">
        <f t="shared" ca="1" si="187"/>
        <v>North Carolina</v>
      </c>
    </row>
    <row r="1251" spans="15:33" x14ac:dyDescent="0.25">
      <c r="O1251" t="s">
        <v>3268</v>
      </c>
      <c r="P1251" s="6">
        <v>41976</v>
      </c>
      <c r="Q1251" t="s">
        <v>3073</v>
      </c>
      <c r="R1251" t="s">
        <v>3298</v>
      </c>
      <c r="S1251" t="s">
        <v>3720</v>
      </c>
      <c r="T1251">
        <v>88</v>
      </c>
      <c r="U1251">
        <v>83</v>
      </c>
      <c r="V1251" t="s">
        <v>3722</v>
      </c>
      <c r="W1251" t="s">
        <v>13</v>
      </c>
      <c r="X1251">
        <v>1</v>
      </c>
      <c r="Y1251">
        <f t="shared" si="181"/>
        <v>-5</v>
      </c>
      <c r="Z1251">
        <f t="shared" ca="1" si="182"/>
        <v>10.375</v>
      </c>
      <c r="AA1251">
        <f t="shared" ca="1" si="183"/>
        <v>-15.375</v>
      </c>
      <c r="AB1251">
        <f t="shared" ca="1" si="184"/>
        <v>15.375</v>
      </c>
      <c r="AC1251" s="2">
        <v>15.375</v>
      </c>
      <c r="AD1251" s="7">
        <f>VLOOKUP(P1251,Weights!$A:$B,2,0)*AC1251</f>
        <v>15.375</v>
      </c>
      <c r="AE1251">
        <f t="shared" ca="1" si="185"/>
        <v>236.390625</v>
      </c>
      <c r="AF1251" t="str">
        <f t="shared" si="186"/>
        <v>UT San Antonio</v>
      </c>
      <c r="AG1251" t="str">
        <f t="shared" ca="1" si="187"/>
        <v>Northern Arizona</v>
      </c>
    </row>
    <row r="1252" spans="15:33" x14ac:dyDescent="0.25">
      <c r="O1252" t="s">
        <v>3214</v>
      </c>
      <c r="P1252" s="6">
        <v>41976</v>
      </c>
      <c r="Q1252" t="s">
        <v>3073</v>
      </c>
      <c r="R1252" t="s">
        <v>3318</v>
      </c>
      <c r="S1252" t="s">
        <v>3720</v>
      </c>
      <c r="T1252">
        <v>71</v>
      </c>
      <c r="U1252">
        <v>56</v>
      </c>
      <c r="W1252" t="s">
        <v>259</v>
      </c>
      <c r="X1252">
        <v>1</v>
      </c>
      <c r="Y1252">
        <f t="shared" si="181"/>
        <v>-15</v>
      </c>
      <c r="Z1252">
        <f t="shared" ca="1" si="182"/>
        <v>-3.6250000000000009</v>
      </c>
      <c r="AA1252">
        <f t="shared" ca="1" si="183"/>
        <v>-11.375</v>
      </c>
      <c r="AB1252">
        <f t="shared" ca="1" si="184"/>
        <v>11.375</v>
      </c>
      <c r="AC1252" s="2">
        <v>11.375</v>
      </c>
      <c r="AD1252" s="7">
        <f>VLOOKUP(P1252,Weights!$A:$B,2,0)*AC1252</f>
        <v>11.375</v>
      </c>
      <c r="AE1252">
        <f t="shared" ca="1" si="185"/>
        <v>129.390625</v>
      </c>
      <c r="AF1252" t="str">
        <f t="shared" si="186"/>
        <v>Tenn-Martin</v>
      </c>
      <c r="AG1252" t="str">
        <f t="shared" ca="1" si="187"/>
        <v>Tenn-Martin</v>
      </c>
    </row>
    <row r="1253" spans="15:33" x14ac:dyDescent="0.25">
      <c r="O1253" t="s">
        <v>3203</v>
      </c>
      <c r="P1253" s="6">
        <v>41976</v>
      </c>
      <c r="Q1253" t="s">
        <v>3073</v>
      </c>
      <c r="R1253" t="s">
        <v>3196</v>
      </c>
      <c r="S1253" t="s">
        <v>3720</v>
      </c>
      <c r="T1253">
        <v>66</v>
      </c>
      <c r="U1253">
        <v>58</v>
      </c>
      <c r="W1253" t="s">
        <v>55</v>
      </c>
      <c r="X1253">
        <v>1</v>
      </c>
      <c r="Y1253">
        <f t="shared" si="181"/>
        <v>-8</v>
      </c>
      <c r="Z1253">
        <f t="shared" ca="1" si="182"/>
        <v>3.1250000000000009</v>
      </c>
      <c r="AA1253">
        <f t="shared" ca="1" si="183"/>
        <v>-11.125</v>
      </c>
      <c r="AB1253">
        <f t="shared" ca="1" si="184"/>
        <v>11.125</v>
      </c>
      <c r="AC1253" s="2">
        <v>11.125</v>
      </c>
      <c r="AD1253" s="7">
        <f>VLOOKUP(P1253,Weights!$A:$B,2,0)*AC1253</f>
        <v>11.125</v>
      </c>
      <c r="AE1253">
        <f t="shared" ca="1" si="185"/>
        <v>123.765625</v>
      </c>
      <c r="AF1253" t="str">
        <f t="shared" si="186"/>
        <v>Georgia Tech</v>
      </c>
      <c r="AG1253" t="str">
        <f t="shared" ca="1" si="187"/>
        <v>Northwestern</v>
      </c>
    </row>
    <row r="1254" spans="15:33" x14ac:dyDescent="0.25">
      <c r="O1254" t="s">
        <v>3092</v>
      </c>
      <c r="P1254" s="6">
        <v>41976</v>
      </c>
      <c r="Q1254" t="s">
        <v>3073</v>
      </c>
      <c r="R1254" t="s">
        <v>3323</v>
      </c>
      <c r="S1254" t="s">
        <v>3721</v>
      </c>
      <c r="T1254">
        <v>79</v>
      </c>
      <c r="U1254">
        <v>78</v>
      </c>
      <c r="V1254" t="s">
        <v>3722</v>
      </c>
      <c r="W1254" t="s">
        <v>322</v>
      </c>
      <c r="X1254">
        <v>1</v>
      </c>
      <c r="Y1254">
        <f t="shared" si="181"/>
        <v>1</v>
      </c>
      <c r="Z1254">
        <f t="shared" ca="1" si="182"/>
        <v>4.875</v>
      </c>
      <c r="AA1254">
        <f t="shared" ca="1" si="183"/>
        <v>-3.875</v>
      </c>
      <c r="AB1254">
        <f t="shared" ca="1" si="184"/>
        <v>3.875</v>
      </c>
      <c r="AC1254" s="2">
        <v>3.875</v>
      </c>
      <c r="AD1254" s="7">
        <f>VLOOKUP(P1254,Weights!$A:$B,2,0)*AC1254</f>
        <v>3.875</v>
      </c>
      <c r="AE1254">
        <f t="shared" ca="1" si="185"/>
        <v>15.015625</v>
      </c>
      <c r="AF1254" t="str">
        <f t="shared" si="186"/>
        <v>Notre Dame</v>
      </c>
      <c r="AG1254" t="str">
        <f t="shared" ca="1" si="187"/>
        <v>Notre Dame</v>
      </c>
    </row>
    <row r="1255" spans="15:33" x14ac:dyDescent="0.25">
      <c r="O1255" t="s">
        <v>3369</v>
      </c>
      <c r="P1255" s="6">
        <v>41976</v>
      </c>
      <c r="Q1255" t="s">
        <v>3073</v>
      </c>
      <c r="R1255" t="s">
        <v>3718</v>
      </c>
      <c r="S1255" t="s">
        <v>3721</v>
      </c>
      <c r="T1255">
        <v>84</v>
      </c>
      <c r="U1255">
        <v>52</v>
      </c>
      <c r="W1255" t="s">
        <v>386</v>
      </c>
      <c r="X1255">
        <v>1</v>
      </c>
      <c r="Y1255">
        <f t="shared" si="181"/>
        <v>32</v>
      </c>
      <c r="Z1255">
        <f t="shared" ca="1" si="182"/>
        <v>32.125000480000004</v>
      </c>
      <c r="AA1255">
        <f t="shared" ca="1" si="183"/>
        <v>-0.12500048000000419</v>
      </c>
      <c r="AB1255">
        <f t="shared" ca="1" si="184"/>
        <v>0.12500048000000419</v>
      </c>
      <c r="AC1255" s="2">
        <v>0.125</v>
      </c>
      <c r="AD1255" s="7">
        <f>VLOOKUP(P1255,Weights!$A:$B,2,0)*AC1255</f>
        <v>0.125</v>
      </c>
      <c r="AE1255">
        <f t="shared" ca="1" si="185"/>
        <v>1.5625120000231446E-2</v>
      </c>
      <c r="AF1255" t="str">
        <f t="shared" si="186"/>
        <v>Oakland</v>
      </c>
      <c r="AG1255" t="str">
        <f t="shared" ca="1" si="187"/>
        <v>Oakland</v>
      </c>
    </row>
    <row r="1256" spans="15:33" x14ac:dyDescent="0.25">
      <c r="O1256" t="s">
        <v>3246</v>
      </c>
      <c r="P1256" s="6">
        <v>41976</v>
      </c>
      <c r="Q1256" t="s">
        <v>3073</v>
      </c>
      <c r="R1256" t="s">
        <v>3256</v>
      </c>
      <c r="S1256" t="s">
        <v>3721</v>
      </c>
      <c r="T1256">
        <v>87</v>
      </c>
      <c r="U1256">
        <v>61</v>
      </c>
      <c r="W1256" t="s">
        <v>566</v>
      </c>
      <c r="X1256">
        <v>1</v>
      </c>
      <c r="Y1256">
        <f t="shared" si="181"/>
        <v>26</v>
      </c>
      <c r="Z1256">
        <f t="shared" ca="1" si="182"/>
        <v>24.624999499999998</v>
      </c>
      <c r="AA1256">
        <f t="shared" ca="1" si="183"/>
        <v>1.3750005000000023</v>
      </c>
      <c r="AB1256">
        <f t="shared" ca="1" si="184"/>
        <v>-1.3750005000000023</v>
      </c>
      <c r="AC1256" s="2">
        <v>1.375</v>
      </c>
      <c r="AD1256" s="7">
        <f>VLOOKUP(P1256,Weights!$A:$B,2,0)*AC1256</f>
        <v>1.375</v>
      </c>
      <c r="AE1256">
        <f t="shared" ca="1" si="185"/>
        <v>1.8906263750002563</v>
      </c>
      <c r="AF1256" t="str">
        <f t="shared" si="186"/>
        <v>Oklahoma St</v>
      </c>
      <c r="AG1256" t="str">
        <f t="shared" ca="1" si="187"/>
        <v>Oklahoma St</v>
      </c>
    </row>
    <row r="1257" spans="15:33" x14ac:dyDescent="0.25">
      <c r="O1257" t="s">
        <v>3295</v>
      </c>
      <c r="P1257" s="6">
        <v>41976</v>
      </c>
      <c r="Q1257" t="s">
        <v>3073</v>
      </c>
      <c r="R1257" t="s">
        <v>3718</v>
      </c>
      <c r="S1257" t="s">
        <v>3721</v>
      </c>
      <c r="T1257">
        <v>94</v>
      </c>
      <c r="U1257">
        <v>63</v>
      </c>
      <c r="W1257" t="s">
        <v>55</v>
      </c>
      <c r="X1257">
        <v>1</v>
      </c>
      <c r="Y1257">
        <f t="shared" si="181"/>
        <v>31</v>
      </c>
      <c r="Z1257">
        <f t="shared" ca="1" si="182"/>
        <v>41.875</v>
      </c>
      <c r="AA1257">
        <f t="shared" ca="1" si="183"/>
        <v>-10.875</v>
      </c>
      <c r="AB1257">
        <f t="shared" ca="1" si="184"/>
        <v>10.875</v>
      </c>
      <c r="AC1257" s="2">
        <v>10.875</v>
      </c>
      <c r="AD1257" s="7">
        <f>VLOOKUP(P1257,Weights!$A:$B,2,0)*AC1257</f>
        <v>10.875</v>
      </c>
      <c r="AE1257">
        <f t="shared" ca="1" si="185"/>
        <v>118.265625</v>
      </c>
      <c r="AF1257" t="str">
        <f t="shared" si="186"/>
        <v>Oregon</v>
      </c>
      <c r="AG1257" t="str">
        <f t="shared" ca="1" si="187"/>
        <v>Oregon</v>
      </c>
    </row>
    <row r="1258" spans="15:33" x14ac:dyDescent="0.25">
      <c r="O1258" t="s">
        <v>3258</v>
      </c>
      <c r="P1258" s="6">
        <v>41976</v>
      </c>
      <c r="Q1258" t="s">
        <v>3073</v>
      </c>
      <c r="R1258" t="s">
        <v>3394</v>
      </c>
      <c r="S1258" t="s">
        <v>3721</v>
      </c>
      <c r="T1258">
        <v>74</v>
      </c>
      <c r="U1258">
        <v>50</v>
      </c>
      <c r="W1258" t="s">
        <v>92</v>
      </c>
      <c r="X1258">
        <v>1</v>
      </c>
      <c r="Y1258">
        <f t="shared" si="181"/>
        <v>24</v>
      </c>
      <c r="Z1258">
        <f t="shared" ca="1" si="182"/>
        <v>24.000000500000002</v>
      </c>
      <c r="AA1258">
        <f t="shared" ca="1" si="183"/>
        <v>-5.0000000229033503E-7</v>
      </c>
      <c r="AB1258">
        <f t="shared" ca="1" si="184"/>
        <v>5.0000000229033503E-7</v>
      </c>
      <c r="AC1258" s="2">
        <v>0</v>
      </c>
      <c r="AD1258" s="7">
        <f>VLOOKUP(P1258,Weights!$A:$B,2,0)*AC1258</f>
        <v>0</v>
      </c>
      <c r="AE1258">
        <f t="shared" ca="1" si="185"/>
        <v>2.5000000229033503E-13</v>
      </c>
      <c r="AF1258" t="str">
        <f t="shared" si="186"/>
        <v>Oregon St</v>
      </c>
      <c r="AG1258" t="str">
        <f t="shared" ca="1" si="187"/>
        <v>Oregon St</v>
      </c>
    </row>
    <row r="1259" spans="15:33" x14ac:dyDescent="0.25">
      <c r="O1259" t="s">
        <v>3390</v>
      </c>
      <c r="P1259" s="6">
        <v>41976</v>
      </c>
      <c r="Q1259" t="s">
        <v>3073</v>
      </c>
      <c r="R1259" t="s">
        <v>3718</v>
      </c>
      <c r="S1259" t="s">
        <v>3721</v>
      </c>
      <c r="T1259">
        <v>80</v>
      </c>
      <c r="U1259">
        <v>51</v>
      </c>
      <c r="W1259" t="s">
        <v>93</v>
      </c>
      <c r="X1259">
        <v>1</v>
      </c>
      <c r="Y1259">
        <f t="shared" si="181"/>
        <v>29</v>
      </c>
      <c r="Z1259">
        <f t="shared" ca="1" si="182"/>
        <v>28.375000500000002</v>
      </c>
      <c r="AA1259">
        <f t="shared" ca="1" si="183"/>
        <v>0.62499949999999771</v>
      </c>
      <c r="AB1259">
        <f t="shared" ca="1" si="184"/>
        <v>-0.62499949999999771</v>
      </c>
      <c r="AC1259" s="2">
        <v>0.625</v>
      </c>
      <c r="AD1259" s="7">
        <f>VLOOKUP(P1259,Weights!$A:$B,2,0)*AC1259</f>
        <v>0.625</v>
      </c>
      <c r="AE1259">
        <f t="shared" ca="1" si="185"/>
        <v>0.39062437500024716</v>
      </c>
      <c r="AF1259" t="str">
        <f t="shared" si="186"/>
        <v>Pacific</v>
      </c>
      <c r="AG1259" t="str">
        <f t="shared" ca="1" si="187"/>
        <v>Pacific</v>
      </c>
    </row>
    <row r="1260" spans="15:33" x14ac:dyDescent="0.25">
      <c r="O1260" t="s">
        <v>3174</v>
      </c>
      <c r="P1260" s="6">
        <v>41976</v>
      </c>
      <c r="Q1260" t="s">
        <v>3073</v>
      </c>
      <c r="R1260" t="s">
        <v>3198</v>
      </c>
      <c r="S1260" t="s">
        <v>3721</v>
      </c>
      <c r="T1260">
        <v>61</v>
      </c>
      <c r="U1260">
        <v>58</v>
      </c>
      <c r="W1260" t="s">
        <v>322</v>
      </c>
      <c r="X1260">
        <v>1</v>
      </c>
      <c r="Y1260">
        <f t="shared" si="181"/>
        <v>3</v>
      </c>
      <c r="Z1260">
        <f t="shared" ca="1" si="182"/>
        <v>7.2500000000000009</v>
      </c>
      <c r="AA1260">
        <f t="shared" ca="1" si="183"/>
        <v>-4.2500000000000009</v>
      </c>
      <c r="AB1260">
        <f t="shared" ca="1" si="184"/>
        <v>4.2500000000000009</v>
      </c>
      <c r="AC1260" s="2">
        <v>4.25</v>
      </c>
      <c r="AD1260" s="7">
        <f>VLOOKUP(P1260,Weights!$A:$B,2,0)*AC1260</f>
        <v>4.25</v>
      </c>
      <c r="AE1260">
        <f t="shared" ca="1" si="185"/>
        <v>18.062500000000007</v>
      </c>
      <c r="AF1260" t="str">
        <f t="shared" si="186"/>
        <v>Penn State</v>
      </c>
      <c r="AG1260" t="str">
        <f t="shared" ca="1" si="187"/>
        <v>Penn State</v>
      </c>
    </row>
    <row r="1261" spans="15:33" x14ac:dyDescent="0.25">
      <c r="O1261" t="s">
        <v>3286</v>
      </c>
      <c r="P1261" s="6">
        <v>41976</v>
      </c>
      <c r="Q1261" t="s">
        <v>3073</v>
      </c>
      <c r="R1261" t="s">
        <v>3264</v>
      </c>
      <c r="S1261" t="s">
        <v>3721</v>
      </c>
      <c r="T1261">
        <v>83</v>
      </c>
      <c r="U1261">
        <v>71</v>
      </c>
      <c r="W1261" t="s">
        <v>192</v>
      </c>
      <c r="X1261">
        <v>1</v>
      </c>
      <c r="Y1261">
        <f t="shared" si="181"/>
        <v>12</v>
      </c>
      <c r="Z1261">
        <f t="shared" ca="1" si="182"/>
        <v>12</v>
      </c>
      <c r="AA1261">
        <f t="shared" ca="1" si="183"/>
        <v>0</v>
      </c>
      <c r="AB1261">
        <f t="shared" ca="1" si="184"/>
        <v>0</v>
      </c>
      <c r="AC1261" s="2">
        <v>0</v>
      </c>
      <c r="AD1261" s="7">
        <f>VLOOKUP(P1261,Weights!$A:$B,2,0)*AC1261</f>
        <v>0</v>
      </c>
      <c r="AE1261">
        <f t="shared" ca="1" si="185"/>
        <v>0</v>
      </c>
      <c r="AF1261" t="str">
        <f t="shared" si="186"/>
        <v>Portland</v>
      </c>
      <c r="AG1261" t="str">
        <f t="shared" ca="1" si="187"/>
        <v>Portland</v>
      </c>
    </row>
    <row r="1262" spans="15:33" x14ac:dyDescent="0.25">
      <c r="O1262" t="s">
        <v>3413</v>
      </c>
      <c r="P1262" s="6">
        <v>41976</v>
      </c>
      <c r="Q1262" t="s">
        <v>3073</v>
      </c>
      <c r="R1262" t="s">
        <v>3718</v>
      </c>
      <c r="S1262" t="s">
        <v>3721</v>
      </c>
      <c r="T1262">
        <v>64</v>
      </c>
      <c r="U1262">
        <v>48</v>
      </c>
      <c r="W1262" t="s">
        <v>35</v>
      </c>
      <c r="X1262">
        <v>1</v>
      </c>
      <c r="Y1262">
        <f t="shared" si="181"/>
        <v>16</v>
      </c>
      <c r="Z1262">
        <f t="shared" ca="1" si="182"/>
        <v>23.750000499999999</v>
      </c>
      <c r="AA1262">
        <f t="shared" ca="1" si="183"/>
        <v>-7.7500004999999987</v>
      </c>
      <c r="AB1262">
        <f t="shared" ca="1" si="184"/>
        <v>7.7500004999999987</v>
      </c>
      <c r="AC1262" s="2">
        <v>7.75</v>
      </c>
      <c r="AD1262" s="7">
        <f>VLOOKUP(P1262,Weights!$A:$B,2,0)*AC1262</f>
        <v>7.75</v>
      </c>
      <c r="AE1262">
        <f t="shared" ca="1" si="185"/>
        <v>60.062507750000229</v>
      </c>
      <c r="AF1262" t="str">
        <f t="shared" si="186"/>
        <v>Prairie View</v>
      </c>
      <c r="AG1262" t="str">
        <f t="shared" ca="1" si="187"/>
        <v>Prairie View</v>
      </c>
    </row>
    <row r="1263" spans="15:33" x14ac:dyDescent="0.25">
      <c r="O1263" t="s">
        <v>3352</v>
      </c>
      <c r="P1263" s="6">
        <v>41976</v>
      </c>
      <c r="Q1263" t="s">
        <v>3073</v>
      </c>
      <c r="R1263" t="s">
        <v>3404</v>
      </c>
      <c r="S1263" t="s">
        <v>3720</v>
      </c>
      <c r="T1263">
        <v>58</v>
      </c>
      <c r="U1263">
        <v>55</v>
      </c>
      <c r="W1263" t="s">
        <v>34</v>
      </c>
      <c r="X1263">
        <v>1</v>
      </c>
      <c r="Y1263">
        <f t="shared" si="181"/>
        <v>-3</v>
      </c>
      <c r="Z1263">
        <f t="shared" ca="1" si="182"/>
        <v>6.3750004999999996</v>
      </c>
      <c r="AA1263">
        <f t="shared" ca="1" si="183"/>
        <v>-9.3750004999999987</v>
      </c>
      <c r="AB1263">
        <f t="shared" ca="1" si="184"/>
        <v>9.3750004999999987</v>
      </c>
      <c r="AC1263" s="2">
        <v>9.375</v>
      </c>
      <c r="AD1263" s="7">
        <f>VLOOKUP(P1263,Weights!$A:$B,2,0)*AC1263</f>
        <v>9.375</v>
      </c>
      <c r="AE1263">
        <f t="shared" ca="1" si="185"/>
        <v>87.890634375000232</v>
      </c>
      <c r="AF1263" t="str">
        <f t="shared" si="186"/>
        <v>Houston Baptist</v>
      </c>
      <c r="AG1263" t="str">
        <f t="shared" ca="1" si="187"/>
        <v>Rice</v>
      </c>
    </row>
    <row r="1264" spans="15:33" x14ac:dyDescent="0.25">
      <c r="O1264" t="s">
        <v>3166</v>
      </c>
      <c r="P1264" s="6">
        <v>41976</v>
      </c>
      <c r="Q1264" t="s">
        <v>3073</v>
      </c>
      <c r="R1264" t="s">
        <v>3344</v>
      </c>
      <c r="S1264" t="s">
        <v>3721</v>
      </c>
      <c r="T1264">
        <v>68</v>
      </c>
      <c r="U1264">
        <v>67</v>
      </c>
      <c r="W1264" t="s">
        <v>165</v>
      </c>
      <c r="X1264">
        <v>1</v>
      </c>
      <c r="Y1264">
        <f t="shared" si="181"/>
        <v>1</v>
      </c>
      <c r="Z1264">
        <f t="shared" ca="1" si="182"/>
        <v>5.8750000000000009</v>
      </c>
      <c r="AA1264">
        <f t="shared" ca="1" si="183"/>
        <v>-4.8750000000000009</v>
      </c>
      <c r="AB1264">
        <f t="shared" ca="1" si="184"/>
        <v>4.8750000000000009</v>
      </c>
      <c r="AC1264" s="2">
        <v>4.875</v>
      </c>
      <c r="AD1264" s="7">
        <f>VLOOKUP(P1264,Weights!$A:$B,2,0)*AC1264</f>
        <v>4.875</v>
      </c>
      <c r="AE1264">
        <f t="shared" ca="1" si="185"/>
        <v>23.765625000000007</v>
      </c>
      <c r="AF1264" t="str">
        <f t="shared" si="186"/>
        <v>Richmond</v>
      </c>
      <c r="AG1264" t="str">
        <f t="shared" ca="1" si="187"/>
        <v>Richmond</v>
      </c>
    </row>
    <row r="1265" spans="15:33" x14ac:dyDescent="0.25">
      <c r="O1265" t="s">
        <v>3383</v>
      </c>
      <c r="P1265" s="6">
        <v>41976</v>
      </c>
      <c r="Q1265" t="s">
        <v>3073</v>
      </c>
      <c r="R1265" t="s">
        <v>3128</v>
      </c>
      <c r="S1265" t="s">
        <v>3721</v>
      </c>
      <c r="T1265">
        <v>69</v>
      </c>
      <c r="U1265">
        <v>56</v>
      </c>
      <c r="W1265" t="s">
        <v>386</v>
      </c>
      <c r="X1265">
        <v>1</v>
      </c>
      <c r="Y1265">
        <f t="shared" si="181"/>
        <v>13</v>
      </c>
      <c r="Z1265">
        <f t="shared" ca="1" si="182"/>
        <v>14.750000499999999</v>
      </c>
      <c r="AA1265">
        <f t="shared" ca="1" si="183"/>
        <v>-1.7500004999999987</v>
      </c>
      <c r="AB1265">
        <f t="shared" ca="1" si="184"/>
        <v>1.7500004999999987</v>
      </c>
      <c r="AC1265" s="2">
        <v>1.75</v>
      </c>
      <c r="AD1265" s="7">
        <f>VLOOKUP(P1265,Weights!$A:$B,2,0)*AC1265</f>
        <v>1.75</v>
      </c>
      <c r="AE1265">
        <f t="shared" ca="1" si="185"/>
        <v>3.0625017500002456</v>
      </c>
      <c r="AF1265" t="str">
        <f t="shared" si="186"/>
        <v>Rider</v>
      </c>
      <c r="AG1265" t="str">
        <f t="shared" ca="1" si="187"/>
        <v>Rider</v>
      </c>
    </row>
    <row r="1266" spans="15:33" x14ac:dyDescent="0.25">
      <c r="O1266" t="s">
        <v>3130</v>
      </c>
      <c r="P1266" s="6">
        <v>41976</v>
      </c>
      <c r="Q1266" t="s">
        <v>3073</v>
      </c>
      <c r="R1266" t="s">
        <v>3140</v>
      </c>
      <c r="S1266" t="s">
        <v>3721</v>
      </c>
      <c r="T1266">
        <v>58</v>
      </c>
      <c r="U1266">
        <v>56</v>
      </c>
      <c r="W1266" t="s">
        <v>214</v>
      </c>
      <c r="X1266">
        <v>1</v>
      </c>
      <c r="Y1266">
        <f t="shared" si="181"/>
        <v>2</v>
      </c>
      <c r="Z1266">
        <f t="shared" ca="1" si="182"/>
        <v>-1.7500000199999999</v>
      </c>
      <c r="AA1266">
        <f t="shared" ca="1" si="183"/>
        <v>3.7500000199999999</v>
      </c>
      <c r="AB1266">
        <f t="shared" ca="1" si="184"/>
        <v>-3.7500000199999999</v>
      </c>
      <c r="AC1266" s="2">
        <v>3.75</v>
      </c>
      <c r="AD1266" s="7">
        <f>VLOOKUP(P1266,Weights!$A:$B,2,0)*AC1266</f>
        <v>3.75</v>
      </c>
      <c r="AE1266">
        <f t="shared" ca="1" si="185"/>
        <v>14.06250015</v>
      </c>
      <c r="AF1266" t="str">
        <f t="shared" si="186"/>
        <v>Saint Joseph's</v>
      </c>
      <c r="AG1266" t="str">
        <f t="shared" ca="1" si="187"/>
        <v>Temple</v>
      </c>
    </row>
    <row r="1267" spans="15:33" x14ac:dyDescent="0.25">
      <c r="O1267" t="s">
        <v>3381</v>
      </c>
      <c r="P1267" s="6">
        <v>41976</v>
      </c>
      <c r="Q1267" t="s">
        <v>3073</v>
      </c>
      <c r="R1267" t="s">
        <v>3115</v>
      </c>
      <c r="S1267" t="s">
        <v>3720</v>
      </c>
      <c r="T1267">
        <v>60</v>
      </c>
      <c r="U1267">
        <v>57</v>
      </c>
      <c r="W1267" t="s">
        <v>1897</v>
      </c>
      <c r="X1267">
        <v>1</v>
      </c>
      <c r="Y1267">
        <f t="shared" si="181"/>
        <v>-3</v>
      </c>
      <c r="Z1267">
        <f t="shared" ca="1" si="182"/>
        <v>-0.875</v>
      </c>
      <c r="AA1267">
        <f t="shared" ca="1" si="183"/>
        <v>-2.125</v>
      </c>
      <c r="AB1267">
        <f t="shared" ca="1" si="184"/>
        <v>2.125</v>
      </c>
      <c r="AC1267" s="2">
        <v>2.125</v>
      </c>
      <c r="AD1267" s="7">
        <f>VLOOKUP(P1267,Weights!$A:$B,2,0)*AC1267</f>
        <v>2.125</v>
      </c>
      <c r="AE1267">
        <f t="shared" ca="1" si="185"/>
        <v>4.515625</v>
      </c>
      <c r="AF1267" t="str">
        <f t="shared" si="186"/>
        <v>Canisius</v>
      </c>
      <c r="AG1267" t="str">
        <f t="shared" ca="1" si="187"/>
        <v>Canisius</v>
      </c>
    </row>
    <row r="1268" spans="15:33" x14ac:dyDescent="0.25">
      <c r="O1268" t="s">
        <v>3374</v>
      </c>
      <c r="P1268" s="6">
        <v>41976</v>
      </c>
      <c r="Q1268" t="s">
        <v>3073</v>
      </c>
      <c r="R1268" t="s">
        <v>3396</v>
      </c>
      <c r="S1268" t="s">
        <v>3720</v>
      </c>
      <c r="T1268">
        <v>79</v>
      </c>
      <c r="U1268">
        <v>67</v>
      </c>
      <c r="W1268" t="s">
        <v>32</v>
      </c>
      <c r="X1268">
        <v>1</v>
      </c>
      <c r="Y1268">
        <f t="shared" si="181"/>
        <v>-12</v>
      </c>
      <c r="Z1268">
        <f t="shared" ca="1" si="182"/>
        <v>1.25</v>
      </c>
      <c r="AA1268">
        <f t="shared" ca="1" si="183"/>
        <v>-13.25</v>
      </c>
      <c r="AB1268">
        <f t="shared" ca="1" si="184"/>
        <v>13.25</v>
      </c>
      <c r="AC1268" s="2">
        <v>13.25</v>
      </c>
      <c r="AD1268" s="7">
        <f>VLOOKUP(P1268,Weights!$A:$B,2,0)*AC1268</f>
        <v>13.25</v>
      </c>
      <c r="AE1268">
        <f t="shared" ca="1" si="185"/>
        <v>175.5625</v>
      </c>
      <c r="AF1268" t="str">
        <f t="shared" si="186"/>
        <v>Southern Illinois</v>
      </c>
      <c r="AG1268" t="str">
        <f t="shared" ca="1" si="187"/>
        <v>SIU-Edwardsville</v>
      </c>
    </row>
    <row r="1269" spans="15:33" x14ac:dyDescent="0.25">
      <c r="O1269" t="s">
        <v>3273</v>
      </c>
      <c r="P1269" s="6">
        <v>41976</v>
      </c>
      <c r="Q1269" t="s">
        <v>3073</v>
      </c>
      <c r="R1269" t="s">
        <v>3718</v>
      </c>
      <c r="S1269" t="s">
        <v>3721</v>
      </c>
      <c r="T1269">
        <v>89</v>
      </c>
      <c r="U1269">
        <v>55</v>
      </c>
      <c r="W1269" t="s">
        <v>165</v>
      </c>
      <c r="X1269">
        <v>1</v>
      </c>
      <c r="Y1269">
        <f t="shared" si="181"/>
        <v>34</v>
      </c>
      <c r="Z1269">
        <f t="shared" ca="1" si="182"/>
        <v>36.875000499999999</v>
      </c>
      <c r="AA1269">
        <f t="shared" ca="1" si="183"/>
        <v>-2.8750004999999987</v>
      </c>
      <c r="AB1269">
        <f t="shared" ca="1" si="184"/>
        <v>2.8750004999999987</v>
      </c>
      <c r="AC1269" s="2">
        <v>2.875</v>
      </c>
      <c r="AD1269" s="7">
        <f>VLOOKUP(P1269,Weights!$A:$B,2,0)*AC1269</f>
        <v>2.875</v>
      </c>
      <c r="AE1269">
        <f t="shared" ca="1" si="185"/>
        <v>8.2656278750002432</v>
      </c>
      <c r="AF1269" t="str">
        <f t="shared" si="186"/>
        <v>South Dakota St</v>
      </c>
      <c r="AG1269" t="str">
        <f t="shared" ca="1" si="187"/>
        <v>South Dakota St</v>
      </c>
    </row>
    <row r="1270" spans="15:33" x14ac:dyDescent="0.25">
      <c r="O1270" t="s">
        <v>3185</v>
      </c>
      <c r="P1270" s="6">
        <v>41976</v>
      </c>
      <c r="Q1270" t="s">
        <v>3073</v>
      </c>
      <c r="R1270" t="s">
        <v>3224</v>
      </c>
      <c r="S1270" t="s">
        <v>3721</v>
      </c>
      <c r="T1270">
        <v>78</v>
      </c>
      <c r="U1270">
        <v>65</v>
      </c>
      <c r="W1270" t="s">
        <v>92</v>
      </c>
      <c r="X1270">
        <v>1</v>
      </c>
      <c r="Y1270">
        <f t="shared" si="181"/>
        <v>13</v>
      </c>
      <c r="Z1270">
        <f t="shared" ca="1" si="182"/>
        <v>-4.749999980000001</v>
      </c>
      <c r="AA1270">
        <f t="shared" ca="1" si="183"/>
        <v>17.749999980000002</v>
      </c>
      <c r="AB1270">
        <f t="shared" ca="1" si="184"/>
        <v>-17.749999980000002</v>
      </c>
      <c r="AC1270" s="2">
        <v>17.75</v>
      </c>
      <c r="AD1270" s="7">
        <f>VLOOKUP(P1270,Weights!$A:$B,2,0)*AC1270</f>
        <v>17.75</v>
      </c>
      <c r="AE1270">
        <f t="shared" ca="1" si="185"/>
        <v>315.06249929000006</v>
      </c>
      <c r="AF1270" t="str">
        <f t="shared" si="186"/>
        <v>Southern Miss</v>
      </c>
      <c r="AG1270" t="str">
        <f t="shared" ca="1" si="187"/>
        <v>North Dakota St</v>
      </c>
    </row>
    <row r="1271" spans="15:33" x14ac:dyDescent="0.25">
      <c r="O1271" t="s">
        <v>3171</v>
      </c>
      <c r="P1271" s="6">
        <v>41976</v>
      </c>
      <c r="Q1271" t="s">
        <v>3073</v>
      </c>
      <c r="R1271" t="s">
        <v>3284</v>
      </c>
      <c r="S1271" t="s">
        <v>3721</v>
      </c>
      <c r="T1271">
        <v>72</v>
      </c>
      <c r="U1271">
        <v>63</v>
      </c>
      <c r="W1271" t="s">
        <v>54</v>
      </c>
      <c r="X1271">
        <v>1</v>
      </c>
      <c r="Y1271">
        <f t="shared" si="181"/>
        <v>9</v>
      </c>
      <c r="Z1271">
        <f t="shared" ca="1" si="182"/>
        <v>-0.12499999999999822</v>
      </c>
      <c r="AA1271">
        <f t="shared" ca="1" si="183"/>
        <v>9.1249999999999982</v>
      </c>
      <c r="AB1271">
        <f t="shared" ca="1" si="184"/>
        <v>-9.1249999999999982</v>
      </c>
      <c r="AC1271" s="2">
        <v>9.125</v>
      </c>
      <c r="AD1271" s="7">
        <f>VLOOKUP(P1271,Weights!$A:$B,2,0)*AC1271</f>
        <v>9.125</v>
      </c>
      <c r="AE1271">
        <f t="shared" ca="1" si="185"/>
        <v>83.265624999999972</v>
      </c>
      <c r="AF1271" t="str">
        <f t="shared" si="186"/>
        <v>St. Bonaventure</v>
      </c>
      <c r="AG1271" t="str">
        <f t="shared" ca="1" si="187"/>
        <v>Buffalo</v>
      </c>
    </row>
    <row r="1272" spans="15:33" x14ac:dyDescent="0.25">
      <c r="O1272" t="s">
        <v>3213</v>
      </c>
      <c r="P1272" s="6">
        <v>41976</v>
      </c>
      <c r="Q1272" t="s">
        <v>3073</v>
      </c>
      <c r="R1272" t="s">
        <v>3217</v>
      </c>
      <c r="S1272" t="s">
        <v>3720</v>
      </c>
      <c r="T1272">
        <v>87</v>
      </c>
      <c r="U1272">
        <v>76</v>
      </c>
      <c r="W1272" t="s">
        <v>14</v>
      </c>
      <c r="X1272">
        <v>1</v>
      </c>
      <c r="Y1272">
        <f t="shared" si="181"/>
        <v>-11</v>
      </c>
      <c r="Z1272">
        <f t="shared" ca="1" si="182"/>
        <v>-11.000000499999999</v>
      </c>
      <c r="AA1272">
        <f t="shared" ca="1" si="183"/>
        <v>4.9999999873762135E-7</v>
      </c>
      <c r="AB1272">
        <f t="shared" ca="1" si="184"/>
        <v>-4.9999999873762135E-7</v>
      </c>
      <c r="AC1272" s="2">
        <v>0</v>
      </c>
      <c r="AD1272" s="7">
        <f>VLOOKUP(P1272,Weights!$A:$B,2,0)*AC1272</f>
        <v>0</v>
      </c>
      <c r="AE1272">
        <f t="shared" ca="1" si="185"/>
        <v>2.4999999873762136E-13</v>
      </c>
      <c r="AF1272" t="str">
        <f t="shared" si="186"/>
        <v>IPFW</v>
      </c>
      <c r="AG1272" t="str">
        <f t="shared" ca="1" si="187"/>
        <v>IPFW</v>
      </c>
    </row>
    <row r="1273" spans="15:33" x14ac:dyDescent="0.25">
      <c r="O1273" t="s">
        <v>3232</v>
      </c>
      <c r="P1273" s="6">
        <v>41976</v>
      </c>
      <c r="Q1273" t="s">
        <v>3073</v>
      </c>
      <c r="R1273" t="s">
        <v>3215</v>
      </c>
      <c r="S1273" t="s">
        <v>3721</v>
      </c>
      <c r="T1273">
        <v>84</v>
      </c>
      <c r="U1273">
        <v>79</v>
      </c>
      <c r="W1273" t="s">
        <v>214</v>
      </c>
      <c r="X1273">
        <v>1</v>
      </c>
      <c r="Y1273">
        <f t="shared" si="181"/>
        <v>5</v>
      </c>
      <c r="Z1273">
        <f t="shared" ca="1" si="182"/>
        <v>11.375000499999999</v>
      </c>
      <c r="AA1273">
        <f t="shared" ca="1" si="183"/>
        <v>-6.3750004999999987</v>
      </c>
      <c r="AB1273">
        <f t="shared" ca="1" si="184"/>
        <v>6.3750004999999987</v>
      </c>
      <c r="AC1273" s="2">
        <v>6.375</v>
      </c>
      <c r="AD1273" s="7">
        <f>VLOOKUP(P1273,Weights!$A:$B,2,0)*AC1273</f>
        <v>6.375</v>
      </c>
      <c r="AE1273">
        <f t="shared" ca="1" si="185"/>
        <v>40.640631375000233</v>
      </c>
      <c r="AF1273" t="str">
        <f t="shared" si="186"/>
        <v>Tennessee Tech</v>
      </c>
      <c r="AG1273" t="str">
        <f t="shared" ca="1" si="187"/>
        <v>Tennessee Tech</v>
      </c>
    </row>
    <row r="1274" spans="15:33" x14ac:dyDescent="0.25">
      <c r="O1274" t="s">
        <v>3100</v>
      </c>
      <c r="P1274" s="6">
        <v>41976</v>
      </c>
      <c r="Q1274" t="s">
        <v>3073</v>
      </c>
      <c r="R1274" t="s">
        <v>3263</v>
      </c>
      <c r="S1274" t="s">
        <v>3721</v>
      </c>
      <c r="T1274">
        <v>66</v>
      </c>
      <c r="U1274">
        <v>63</v>
      </c>
      <c r="W1274" t="s">
        <v>54</v>
      </c>
      <c r="X1274">
        <v>1</v>
      </c>
      <c r="Y1274">
        <f t="shared" si="181"/>
        <v>3</v>
      </c>
      <c r="Z1274">
        <f t="shared" ca="1" si="182"/>
        <v>5.1250000000000009</v>
      </c>
      <c r="AA1274">
        <f t="shared" ca="1" si="183"/>
        <v>-2.1250000000000009</v>
      </c>
      <c r="AB1274">
        <f t="shared" ca="1" si="184"/>
        <v>2.1250000000000009</v>
      </c>
      <c r="AC1274" s="2">
        <v>2.125</v>
      </c>
      <c r="AD1274" s="7">
        <f>VLOOKUP(P1274,Weights!$A:$B,2,0)*AC1274</f>
        <v>2.125</v>
      </c>
      <c r="AE1274">
        <f t="shared" ca="1" si="185"/>
        <v>4.5156250000000036</v>
      </c>
      <c r="AF1274" t="str">
        <f t="shared" si="186"/>
        <v>Texas A&amp;M</v>
      </c>
      <c r="AG1274" t="str">
        <f t="shared" ca="1" si="187"/>
        <v>Texas A&amp;M</v>
      </c>
    </row>
    <row r="1275" spans="15:33" x14ac:dyDescent="0.25">
      <c r="O1275" t="s">
        <v>3408</v>
      </c>
      <c r="P1275" s="6">
        <v>41976</v>
      </c>
      <c r="Q1275" t="s">
        <v>3073</v>
      </c>
      <c r="R1275" t="s">
        <v>3718</v>
      </c>
      <c r="S1275" t="s">
        <v>3721</v>
      </c>
      <c r="T1275">
        <v>72</v>
      </c>
      <c r="U1275">
        <v>31</v>
      </c>
      <c r="W1275" t="s">
        <v>53</v>
      </c>
      <c r="X1275">
        <v>1</v>
      </c>
      <c r="Y1275">
        <f t="shared" si="181"/>
        <v>41</v>
      </c>
      <c r="Z1275">
        <f t="shared" ca="1" si="182"/>
        <v>27.875000500000002</v>
      </c>
      <c r="AA1275">
        <f t="shared" ca="1" si="183"/>
        <v>13.124999499999998</v>
      </c>
      <c r="AB1275">
        <f t="shared" ca="1" si="184"/>
        <v>-13.124999499999998</v>
      </c>
      <c r="AC1275" s="2">
        <v>13.125</v>
      </c>
      <c r="AD1275" s="7">
        <f>VLOOKUP(P1275,Weights!$A:$B,2,0)*AC1275</f>
        <v>13.125</v>
      </c>
      <c r="AE1275">
        <f t="shared" ca="1" si="185"/>
        <v>172.26561187500019</v>
      </c>
      <c r="AF1275" t="str">
        <f t="shared" si="186"/>
        <v>Texas State</v>
      </c>
      <c r="AG1275" t="str">
        <f t="shared" ca="1" si="187"/>
        <v>Texas State</v>
      </c>
    </row>
    <row r="1276" spans="15:33" x14ac:dyDescent="0.25">
      <c r="O1276" t="s">
        <v>3247</v>
      </c>
      <c r="P1276" s="6">
        <v>41976</v>
      </c>
      <c r="Q1276" t="s">
        <v>3073</v>
      </c>
      <c r="R1276" t="s">
        <v>3260</v>
      </c>
      <c r="S1276" t="s">
        <v>3721</v>
      </c>
      <c r="T1276">
        <v>46</v>
      </c>
      <c r="U1276">
        <v>44</v>
      </c>
      <c r="W1276" t="s">
        <v>54</v>
      </c>
      <c r="X1276">
        <v>1</v>
      </c>
      <c r="Y1276">
        <f t="shared" si="181"/>
        <v>2</v>
      </c>
      <c r="Z1276">
        <f t="shared" ca="1" si="182"/>
        <v>6.2500000199999999</v>
      </c>
      <c r="AA1276">
        <f t="shared" ca="1" si="183"/>
        <v>-4.2500000199999999</v>
      </c>
      <c r="AB1276">
        <f t="shared" ca="1" si="184"/>
        <v>4.2500000199999999</v>
      </c>
      <c r="AC1276" s="2">
        <v>4.25</v>
      </c>
      <c r="AD1276" s="7">
        <f>VLOOKUP(P1276,Weights!$A:$B,2,0)*AC1276</f>
        <v>4.25</v>
      </c>
      <c r="AE1276">
        <f t="shared" ca="1" si="185"/>
        <v>18.06250017</v>
      </c>
      <c r="AF1276" t="str">
        <f t="shared" si="186"/>
        <v>Texas Tech</v>
      </c>
      <c r="AG1276" t="str">
        <f t="shared" ca="1" si="187"/>
        <v>Texas Tech</v>
      </c>
    </row>
    <row r="1277" spans="15:33" x14ac:dyDescent="0.25">
      <c r="O1277" t="s">
        <v>3182</v>
      </c>
      <c r="P1277" s="6">
        <v>41976</v>
      </c>
      <c r="Q1277" t="s">
        <v>3073</v>
      </c>
      <c r="R1277" t="s">
        <v>3350</v>
      </c>
      <c r="S1277" t="s">
        <v>3721</v>
      </c>
      <c r="T1277">
        <v>84</v>
      </c>
      <c r="U1277">
        <v>76</v>
      </c>
      <c r="W1277" t="s">
        <v>322</v>
      </c>
      <c r="X1277">
        <v>1</v>
      </c>
      <c r="Y1277">
        <f t="shared" si="181"/>
        <v>8</v>
      </c>
      <c r="Z1277">
        <f t="shared" ca="1" si="182"/>
        <v>9.2500004999999987</v>
      </c>
      <c r="AA1277">
        <f t="shared" ca="1" si="183"/>
        <v>-1.2500004999999987</v>
      </c>
      <c r="AB1277">
        <f t="shared" ca="1" si="184"/>
        <v>1.2500004999999987</v>
      </c>
      <c r="AC1277" s="2">
        <v>1.25</v>
      </c>
      <c r="AD1277" s="7">
        <f>VLOOKUP(P1277,Weights!$A:$B,2,0)*AC1277</f>
        <v>1.25</v>
      </c>
      <c r="AE1277">
        <f t="shared" ca="1" si="185"/>
        <v>1.5625012500002469</v>
      </c>
      <c r="AF1277" t="str">
        <f t="shared" si="186"/>
        <v>Towson</v>
      </c>
      <c r="AG1277" t="str">
        <f t="shared" ca="1" si="187"/>
        <v>Towson</v>
      </c>
    </row>
    <row r="1278" spans="15:33" x14ac:dyDescent="0.25">
      <c r="O1278" t="s">
        <v>3143</v>
      </c>
      <c r="P1278" s="6">
        <v>41976</v>
      </c>
      <c r="Q1278" t="s">
        <v>3073</v>
      </c>
      <c r="R1278" t="s">
        <v>3252</v>
      </c>
      <c r="S1278" t="s">
        <v>3721</v>
      </c>
      <c r="T1278">
        <v>77</v>
      </c>
      <c r="U1278">
        <v>64</v>
      </c>
      <c r="W1278" t="s">
        <v>214</v>
      </c>
      <c r="X1278">
        <v>1</v>
      </c>
      <c r="Y1278">
        <f t="shared" si="181"/>
        <v>13</v>
      </c>
      <c r="Z1278">
        <f t="shared" ca="1" si="182"/>
        <v>-0.125</v>
      </c>
      <c r="AA1278">
        <f t="shared" ca="1" si="183"/>
        <v>13.125</v>
      </c>
      <c r="AB1278">
        <f t="shared" ca="1" si="184"/>
        <v>-13.125</v>
      </c>
      <c r="AC1278" s="2">
        <v>13.125</v>
      </c>
      <c r="AD1278" s="7">
        <f>VLOOKUP(P1278,Weights!$A:$B,2,0)*AC1278</f>
        <v>13.125</v>
      </c>
      <c r="AE1278">
        <f t="shared" ca="1" si="185"/>
        <v>172.265625</v>
      </c>
      <c r="AF1278" t="str">
        <f t="shared" si="186"/>
        <v>Tulsa</v>
      </c>
      <c r="AG1278" t="str">
        <f t="shared" ca="1" si="187"/>
        <v>Creighton</v>
      </c>
    </row>
    <row r="1279" spans="15:33" x14ac:dyDescent="0.25">
      <c r="O1279" t="s">
        <v>3331</v>
      </c>
      <c r="P1279" s="6">
        <v>41976</v>
      </c>
      <c r="Q1279" t="s">
        <v>3073</v>
      </c>
      <c r="R1279" t="s">
        <v>3717</v>
      </c>
      <c r="S1279" t="s">
        <v>3721</v>
      </c>
      <c r="T1279">
        <v>70</v>
      </c>
      <c r="U1279">
        <v>56</v>
      </c>
      <c r="W1279" t="s">
        <v>565</v>
      </c>
      <c r="X1279">
        <v>1</v>
      </c>
      <c r="Y1279">
        <f t="shared" si="181"/>
        <v>14</v>
      </c>
      <c r="Z1279">
        <f t="shared" ca="1" si="182"/>
        <v>24.875000500000002</v>
      </c>
      <c r="AA1279">
        <f t="shared" ca="1" si="183"/>
        <v>-10.875000500000002</v>
      </c>
      <c r="AB1279">
        <f t="shared" ca="1" si="184"/>
        <v>10.875000500000002</v>
      </c>
      <c r="AC1279" s="2">
        <v>10.875</v>
      </c>
      <c r="AD1279" s="7">
        <f>VLOOKUP(P1279,Weights!$A:$B,2,0)*AC1279</f>
        <v>10.875</v>
      </c>
      <c r="AE1279">
        <f t="shared" ca="1" si="185"/>
        <v>118.2656358750003</v>
      </c>
      <c r="AF1279" t="str">
        <f t="shared" si="186"/>
        <v>UC Davis</v>
      </c>
      <c r="AG1279" t="str">
        <f t="shared" ca="1" si="187"/>
        <v>UC Davis</v>
      </c>
    </row>
    <row r="1280" spans="15:33" x14ac:dyDescent="0.25">
      <c r="O1280" t="s">
        <v>3282</v>
      </c>
      <c r="P1280" s="6">
        <v>41976</v>
      </c>
      <c r="Q1280" t="s">
        <v>3073</v>
      </c>
      <c r="R1280" t="s">
        <v>3332</v>
      </c>
      <c r="S1280" t="s">
        <v>3721</v>
      </c>
      <c r="T1280">
        <v>73</v>
      </c>
      <c r="U1280">
        <v>45</v>
      </c>
      <c r="W1280" t="s">
        <v>130</v>
      </c>
      <c r="X1280">
        <v>1</v>
      </c>
      <c r="Y1280">
        <f t="shared" si="181"/>
        <v>28</v>
      </c>
      <c r="Z1280">
        <f t="shared" ca="1" si="182"/>
        <v>23.124999500000001</v>
      </c>
      <c r="AA1280">
        <f t="shared" ca="1" si="183"/>
        <v>4.8750004999999987</v>
      </c>
      <c r="AB1280">
        <f t="shared" ca="1" si="184"/>
        <v>-4.8750004999999987</v>
      </c>
      <c r="AC1280" s="2">
        <v>4.875</v>
      </c>
      <c r="AD1280" s="7">
        <f>VLOOKUP(P1280,Weights!$A:$B,2,0)*AC1280</f>
        <v>4.875</v>
      </c>
      <c r="AE1280">
        <f t="shared" ca="1" si="185"/>
        <v>23.765629875000236</v>
      </c>
      <c r="AF1280" t="str">
        <f t="shared" si="186"/>
        <v>UCLA</v>
      </c>
      <c r="AG1280" t="str">
        <f t="shared" ca="1" si="187"/>
        <v>UCLA</v>
      </c>
    </row>
    <row r="1281" spans="15:33" x14ac:dyDescent="0.25">
      <c r="O1281" t="s">
        <v>3358</v>
      </c>
      <c r="P1281" s="6">
        <v>41976</v>
      </c>
      <c r="Q1281" t="s">
        <v>3073</v>
      </c>
      <c r="R1281" t="s">
        <v>3348</v>
      </c>
      <c r="S1281" t="s">
        <v>3721</v>
      </c>
      <c r="T1281">
        <v>76</v>
      </c>
      <c r="U1281">
        <v>53</v>
      </c>
      <c r="W1281" t="s">
        <v>165</v>
      </c>
      <c r="X1281">
        <v>1</v>
      </c>
      <c r="Y1281">
        <f t="shared" si="181"/>
        <v>23</v>
      </c>
      <c r="Z1281">
        <f t="shared" ca="1" si="182"/>
        <v>18.000000499999999</v>
      </c>
      <c r="AA1281">
        <f t="shared" ca="1" si="183"/>
        <v>4.9999995000000013</v>
      </c>
      <c r="AB1281">
        <f t="shared" ca="1" si="184"/>
        <v>-4.9999995000000013</v>
      </c>
      <c r="AC1281" s="2">
        <v>5</v>
      </c>
      <c r="AD1281" s="7">
        <f>VLOOKUP(P1281,Weights!$A:$B,2,0)*AC1281</f>
        <v>5</v>
      </c>
      <c r="AE1281">
        <f t="shared" ca="1" si="185"/>
        <v>24.999995000000261</v>
      </c>
      <c r="AF1281" t="str">
        <f t="shared" si="186"/>
        <v>UL Lafayette</v>
      </c>
      <c r="AG1281" t="str">
        <f t="shared" ca="1" si="187"/>
        <v>UL Lafayette</v>
      </c>
    </row>
    <row r="1282" spans="15:33" x14ac:dyDescent="0.25">
      <c r="O1282" t="s">
        <v>3084</v>
      </c>
      <c r="P1282" s="6">
        <v>41976</v>
      </c>
      <c r="Q1282" t="s">
        <v>3073</v>
      </c>
      <c r="R1282" t="s">
        <v>3090</v>
      </c>
      <c r="S1282" t="s">
        <v>3721</v>
      </c>
      <c r="T1282">
        <v>71</v>
      </c>
      <c r="U1282">
        <v>67</v>
      </c>
      <c r="W1282" t="s">
        <v>130</v>
      </c>
      <c r="X1282">
        <v>1</v>
      </c>
      <c r="Y1282">
        <f t="shared" ref="Y1282:Y1345" si="188">X1282*IF(S1282="W",(T1282-U1282),U1282-T1282)</f>
        <v>4</v>
      </c>
      <c r="Z1282">
        <f t="shared" ref="Z1282:Z1345" ca="1" si="189">X1282*(IF(Q1282="A",-HomeEdge,IF(Q1282="H",HomeEdge,0))+VLOOKUP(O1282,TmList,2,0)-VLOOKUP(R1282,TmList,2,0))</f>
        <v>-4.374999980000001</v>
      </c>
      <c r="AA1282">
        <f t="shared" ref="AA1282:AA1345" ca="1" si="190">Y1282-Z1282</f>
        <v>8.3749999800000019</v>
      </c>
      <c r="AB1282">
        <f t="shared" ref="AB1282:AB1345" ca="1" si="191">-AA1282</f>
        <v>-8.3749999800000019</v>
      </c>
      <c r="AC1282" s="2">
        <v>8.375</v>
      </c>
      <c r="AD1282" s="7">
        <f>VLOOKUP(P1282,Weights!$A:$B,2,0)*AC1282</f>
        <v>8.375</v>
      </c>
      <c r="AE1282">
        <f t="shared" ref="AE1282:AE1345" ca="1" si="192">AA1282^2</f>
        <v>70.140624665000033</v>
      </c>
      <c r="AF1282" t="str">
        <f t="shared" si="186"/>
        <v>UMass Lowell</v>
      </c>
      <c r="AG1282" t="str">
        <f t="shared" ca="1" si="187"/>
        <v>N.J.I.T.</v>
      </c>
    </row>
    <row r="1283" spans="15:33" x14ac:dyDescent="0.25">
      <c r="O1283" t="s">
        <v>3148</v>
      </c>
      <c r="P1283" s="6">
        <v>41976</v>
      </c>
      <c r="Q1283" t="s">
        <v>3073</v>
      </c>
      <c r="R1283" t="s">
        <v>3718</v>
      </c>
      <c r="S1283" t="s">
        <v>3721</v>
      </c>
      <c r="T1283">
        <v>105</v>
      </c>
      <c r="U1283">
        <v>47</v>
      </c>
      <c r="W1283" t="s">
        <v>91</v>
      </c>
      <c r="X1283">
        <v>1</v>
      </c>
      <c r="Y1283">
        <f t="shared" si="188"/>
        <v>58</v>
      </c>
      <c r="Z1283">
        <f t="shared" ca="1" si="189"/>
        <v>31.250000480000001</v>
      </c>
      <c r="AA1283">
        <f t="shared" ca="1" si="190"/>
        <v>26.749999519999999</v>
      </c>
      <c r="AB1283">
        <f t="shared" ca="1" si="191"/>
        <v>-26.749999519999999</v>
      </c>
      <c r="AC1283" s="2">
        <v>26.75</v>
      </c>
      <c r="AD1283" s="7">
        <f>VLOOKUP(P1283,Weights!$A:$B,2,0)*AC1283</f>
        <v>26.75</v>
      </c>
      <c r="AE1283">
        <f t="shared" ca="1" si="192"/>
        <v>715.56247432000021</v>
      </c>
      <c r="AF1283" t="str">
        <f t="shared" ref="AF1283:AF1346" si="193">IF(Y1283&gt;0,O1283,R1283)</f>
        <v>UNC Wilmington</v>
      </c>
      <c r="AG1283" t="str">
        <f t="shared" ref="AG1283:AG1346" ca="1" si="194">IF(Z1283&gt;0,O1283,R1283)</f>
        <v>UNC Wilmington</v>
      </c>
    </row>
    <row r="1284" spans="15:33" x14ac:dyDescent="0.25">
      <c r="O1284" t="s">
        <v>3132</v>
      </c>
      <c r="P1284" s="6">
        <v>41976</v>
      </c>
      <c r="Q1284" t="s">
        <v>3073</v>
      </c>
      <c r="R1284" t="s">
        <v>3340</v>
      </c>
      <c r="S1284" t="s">
        <v>3721</v>
      </c>
      <c r="T1284">
        <v>77</v>
      </c>
      <c r="U1284">
        <v>61</v>
      </c>
      <c r="W1284" t="s">
        <v>93</v>
      </c>
      <c r="X1284">
        <v>1</v>
      </c>
      <c r="Y1284">
        <f t="shared" si="188"/>
        <v>16</v>
      </c>
      <c r="Z1284">
        <f t="shared" ca="1" si="189"/>
        <v>8</v>
      </c>
      <c r="AA1284">
        <f t="shared" ca="1" si="190"/>
        <v>8</v>
      </c>
      <c r="AB1284">
        <f t="shared" ca="1" si="191"/>
        <v>-8</v>
      </c>
      <c r="AC1284" s="2">
        <v>8</v>
      </c>
      <c r="AD1284" s="7">
        <f>VLOOKUP(P1284,Weights!$A:$B,2,0)*AC1284</f>
        <v>8</v>
      </c>
      <c r="AE1284">
        <f t="shared" ca="1" si="192"/>
        <v>64</v>
      </c>
      <c r="AF1284" t="str">
        <f t="shared" si="193"/>
        <v>USC</v>
      </c>
      <c r="AG1284" t="str">
        <f t="shared" ca="1" si="194"/>
        <v>USC</v>
      </c>
    </row>
    <row r="1285" spans="15:33" x14ac:dyDescent="0.25">
      <c r="O1285" t="s">
        <v>3287</v>
      </c>
      <c r="P1285" s="6">
        <v>41976</v>
      </c>
      <c r="Q1285" t="s">
        <v>3073</v>
      </c>
      <c r="R1285" t="s">
        <v>3706</v>
      </c>
      <c r="S1285" t="s">
        <v>3721</v>
      </c>
      <c r="T1285">
        <v>69</v>
      </c>
      <c r="U1285">
        <v>68</v>
      </c>
      <c r="V1285" t="s">
        <v>3722</v>
      </c>
      <c r="W1285" t="s">
        <v>192</v>
      </c>
      <c r="X1285">
        <v>1</v>
      </c>
      <c r="Y1285">
        <f t="shared" si="188"/>
        <v>1</v>
      </c>
      <c r="Z1285">
        <f t="shared" ca="1" si="189"/>
        <v>5.6249999999999982</v>
      </c>
      <c r="AA1285">
        <f t="shared" ca="1" si="190"/>
        <v>-4.6249999999999982</v>
      </c>
      <c r="AB1285">
        <f t="shared" ca="1" si="191"/>
        <v>4.6249999999999982</v>
      </c>
      <c r="AC1285" s="2">
        <v>4.625</v>
      </c>
      <c r="AD1285" s="7">
        <f>VLOOKUP(P1285,Weights!$A:$B,2,0)*AC1285</f>
        <v>4.625</v>
      </c>
      <c r="AE1285">
        <f t="shared" ca="1" si="192"/>
        <v>21.390624999999982</v>
      </c>
      <c r="AF1285" t="str">
        <f t="shared" si="193"/>
        <v>Utah</v>
      </c>
      <c r="AG1285" t="str">
        <f t="shared" ca="1" si="194"/>
        <v>Utah</v>
      </c>
    </row>
    <row r="1286" spans="15:33" x14ac:dyDescent="0.25">
      <c r="O1286" t="s">
        <v>3087</v>
      </c>
      <c r="P1286" s="6">
        <v>41976</v>
      </c>
      <c r="Q1286" t="s">
        <v>3073</v>
      </c>
      <c r="R1286" t="s">
        <v>3086</v>
      </c>
      <c r="S1286" t="s">
        <v>3721</v>
      </c>
      <c r="T1286">
        <v>81</v>
      </c>
      <c r="U1286">
        <v>69</v>
      </c>
      <c r="W1286" t="s">
        <v>166</v>
      </c>
      <c r="X1286">
        <v>1</v>
      </c>
      <c r="Y1286">
        <f t="shared" si="188"/>
        <v>12</v>
      </c>
      <c r="Z1286">
        <f t="shared" ca="1" si="189"/>
        <v>10.75</v>
      </c>
      <c r="AA1286">
        <f t="shared" ca="1" si="190"/>
        <v>1.25</v>
      </c>
      <c r="AB1286">
        <f t="shared" ca="1" si="191"/>
        <v>-1.25</v>
      </c>
      <c r="AC1286" s="2">
        <v>1.25</v>
      </c>
      <c r="AD1286" s="7">
        <f>VLOOKUP(P1286,Weights!$A:$B,2,0)*AC1286</f>
        <v>1.25</v>
      </c>
      <c r="AE1286">
        <f t="shared" ca="1" si="192"/>
        <v>1.5625</v>
      </c>
      <c r="AF1286" t="str">
        <f t="shared" si="193"/>
        <v>Vermont</v>
      </c>
      <c r="AG1286" t="str">
        <f t="shared" ca="1" si="194"/>
        <v>Vermont</v>
      </c>
    </row>
    <row r="1287" spans="15:33" x14ac:dyDescent="0.25">
      <c r="O1287" t="s">
        <v>3271</v>
      </c>
      <c r="P1287" s="6">
        <v>41976</v>
      </c>
      <c r="Q1287" t="s">
        <v>3073</v>
      </c>
      <c r="R1287" t="s">
        <v>3237</v>
      </c>
      <c r="S1287" t="s">
        <v>3720</v>
      </c>
      <c r="T1287">
        <v>77</v>
      </c>
      <c r="U1287">
        <v>71</v>
      </c>
      <c r="W1287" t="s">
        <v>259</v>
      </c>
      <c r="X1287">
        <v>1</v>
      </c>
      <c r="Y1287">
        <f t="shared" si="188"/>
        <v>-6</v>
      </c>
      <c r="Z1287">
        <f t="shared" ca="1" si="189"/>
        <v>5.8749999800000001</v>
      </c>
      <c r="AA1287">
        <f t="shared" ca="1" si="190"/>
        <v>-11.87499998</v>
      </c>
      <c r="AB1287">
        <f t="shared" ca="1" si="191"/>
        <v>11.87499998</v>
      </c>
      <c r="AC1287" s="2">
        <v>11.875</v>
      </c>
      <c r="AD1287" s="7">
        <f>VLOOKUP(P1287,Weights!$A:$B,2,0)*AC1287</f>
        <v>11.875</v>
      </c>
      <c r="AE1287">
        <f t="shared" ca="1" si="192"/>
        <v>141.01562452499999</v>
      </c>
      <c r="AF1287" t="str">
        <f t="shared" si="193"/>
        <v>Idaho</v>
      </c>
      <c r="AG1287" t="str">
        <f t="shared" ca="1" si="194"/>
        <v>Washington St</v>
      </c>
    </row>
    <row r="1288" spans="15:33" x14ac:dyDescent="0.25">
      <c r="O1288" t="s">
        <v>3204</v>
      </c>
      <c r="P1288" s="6">
        <v>41976</v>
      </c>
      <c r="Q1288" t="s">
        <v>3073</v>
      </c>
      <c r="R1288" t="s">
        <v>3367</v>
      </c>
      <c r="S1288" t="s">
        <v>3721</v>
      </c>
      <c r="T1288">
        <v>62</v>
      </c>
      <c r="U1288">
        <v>52</v>
      </c>
      <c r="W1288" t="s">
        <v>165</v>
      </c>
      <c r="X1288">
        <v>1</v>
      </c>
      <c r="Y1288">
        <f t="shared" si="188"/>
        <v>10</v>
      </c>
      <c r="Z1288">
        <f t="shared" ca="1" si="189"/>
        <v>-2.6250000199999999</v>
      </c>
      <c r="AA1288">
        <f t="shared" ca="1" si="190"/>
        <v>12.62500002</v>
      </c>
      <c r="AB1288">
        <f t="shared" ca="1" si="191"/>
        <v>-12.62500002</v>
      </c>
      <c r="AC1288" s="2">
        <v>12.625</v>
      </c>
      <c r="AD1288" s="7">
        <f>VLOOKUP(P1288,Weights!$A:$B,2,0)*AC1288</f>
        <v>12.625</v>
      </c>
      <c r="AE1288">
        <f t="shared" ca="1" si="192"/>
        <v>159.390625505</v>
      </c>
      <c r="AF1288" t="str">
        <f t="shared" si="193"/>
        <v>Western Kentucky</v>
      </c>
      <c r="AG1288" t="str">
        <f t="shared" ca="1" si="194"/>
        <v>Bowling Green</v>
      </c>
    </row>
    <row r="1289" spans="15:33" x14ac:dyDescent="0.25">
      <c r="O1289" t="s">
        <v>3712</v>
      </c>
      <c r="P1289" s="6">
        <v>41976</v>
      </c>
      <c r="Q1289" t="s">
        <v>3073</v>
      </c>
      <c r="R1289" t="s">
        <v>3704</v>
      </c>
      <c r="S1289" t="s">
        <v>3720</v>
      </c>
      <c r="T1289">
        <v>80</v>
      </c>
      <c r="U1289">
        <v>70</v>
      </c>
      <c r="W1289" t="s">
        <v>322</v>
      </c>
      <c r="X1289">
        <v>1</v>
      </c>
      <c r="Y1289">
        <f t="shared" si="188"/>
        <v>-10</v>
      </c>
      <c r="Z1289">
        <f t="shared" ca="1" si="189"/>
        <v>0.5</v>
      </c>
      <c r="AA1289">
        <f t="shared" ca="1" si="190"/>
        <v>-10.5</v>
      </c>
      <c r="AB1289">
        <f t="shared" ca="1" si="191"/>
        <v>10.5</v>
      </c>
      <c r="AC1289" s="2">
        <v>10.5</v>
      </c>
      <c r="AD1289" s="7">
        <f>VLOOKUP(P1289,Weights!$A:$B,2,0)*AC1289</f>
        <v>10.5</v>
      </c>
      <c r="AE1289">
        <f t="shared" ca="1" si="192"/>
        <v>110.25</v>
      </c>
      <c r="AF1289" t="str">
        <f t="shared" si="193"/>
        <v>Duke</v>
      </c>
      <c r="AG1289" t="str">
        <f t="shared" ca="1" si="194"/>
        <v>Wisconsin</v>
      </c>
    </row>
    <row r="1290" spans="15:33" x14ac:dyDescent="0.25">
      <c r="O1290" t="s">
        <v>3310</v>
      </c>
      <c r="P1290" s="6">
        <v>41976</v>
      </c>
      <c r="Q1290" t="s">
        <v>3073</v>
      </c>
      <c r="R1290" t="s">
        <v>3303</v>
      </c>
      <c r="S1290" t="s">
        <v>3721</v>
      </c>
      <c r="T1290">
        <v>66</v>
      </c>
      <c r="U1290">
        <v>45</v>
      </c>
      <c r="W1290" t="s">
        <v>130</v>
      </c>
      <c r="X1290">
        <v>1</v>
      </c>
      <c r="Y1290">
        <f t="shared" si="188"/>
        <v>21</v>
      </c>
      <c r="Z1290">
        <f t="shared" ca="1" si="189"/>
        <v>21.000000499999999</v>
      </c>
      <c r="AA1290">
        <f t="shared" ca="1" si="190"/>
        <v>-4.9999999873762135E-7</v>
      </c>
      <c r="AB1290">
        <f t="shared" ca="1" si="191"/>
        <v>4.9999999873762135E-7</v>
      </c>
      <c r="AC1290" s="2">
        <v>0</v>
      </c>
      <c r="AD1290" s="7">
        <f>VLOOKUP(P1290,Weights!$A:$B,2,0)*AC1290</f>
        <v>0</v>
      </c>
      <c r="AE1290">
        <f t="shared" ca="1" si="192"/>
        <v>2.4999999873762136E-13</v>
      </c>
      <c r="AF1290" t="str">
        <f t="shared" si="193"/>
        <v>Wofford</v>
      </c>
      <c r="AG1290" t="str">
        <f t="shared" ca="1" si="194"/>
        <v>Wofford</v>
      </c>
    </row>
    <row r="1291" spans="15:33" x14ac:dyDescent="0.25">
      <c r="O1291" t="s">
        <v>3173</v>
      </c>
      <c r="P1291" s="6">
        <v>41977</v>
      </c>
      <c r="Q1291" t="s">
        <v>3073</v>
      </c>
      <c r="R1291" t="s">
        <v>3265</v>
      </c>
      <c r="S1291" t="s">
        <v>3721</v>
      </c>
      <c r="T1291">
        <v>72</v>
      </c>
      <c r="U1291">
        <v>61</v>
      </c>
      <c r="W1291" t="s">
        <v>165</v>
      </c>
      <c r="X1291">
        <v>1</v>
      </c>
      <c r="Y1291">
        <f t="shared" si="188"/>
        <v>11</v>
      </c>
      <c r="Z1291">
        <f t="shared" ca="1" si="189"/>
        <v>-7.3750004999999996</v>
      </c>
      <c r="AA1291">
        <f t="shared" ca="1" si="190"/>
        <v>18.375000499999999</v>
      </c>
      <c r="AB1291">
        <f t="shared" ca="1" si="191"/>
        <v>-18.375000499999999</v>
      </c>
      <c r="AC1291" s="2">
        <v>18.375</v>
      </c>
      <c r="AD1291" s="7">
        <f>VLOOKUP(P1291,Weights!$A:$B,2,0)*AC1291</f>
        <v>18.375</v>
      </c>
      <c r="AE1291">
        <f t="shared" ca="1" si="192"/>
        <v>337.6406433750002</v>
      </c>
      <c r="AF1291" t="str">
        <f t="shared" si="193"/>
        <v>Abilene Christian</v>
      </c>
      <c r="AG1291" t="str">
        <f t="shared" ca="1" si="194"/>
        <v>Sacramento St</v>
      </c>
    </row>
    <row r="1292" spans="15:33" x14ac:dyDescent="0.25">
      <c r="O1292" t="s">
        <v>3122</v>
      </c>
      <c r="P1292" s="6">
        <v>41977</v>
      </c>
      <c r="Q1292" t="s">
        <v>3073</v>
      </c>
      <c r="R1292" t="s">
        <v>3272</v>
      </c>
      <c r="S1292" t="s">
        <v>3721</v>
      </c>
      <c r="T1292">
        <v>73</v>
      </c>
      <c r="U1292">
        <v>49</v>
      </c>
      <c r="W1292" t="s">
        <v>130</v>
      </c>
      <c r="X1292">
        <v>1</v>
      </c>
      <c r="Y1292">
        <f t="shared" si="188"/>
        <v>24</v>
      </c>
      <c r="Z1292">
        <f t="shared" ca="1" si="189"/>
        <v>17.625000499999999</v>
      </c>
      <c r="AA1292">
        <f t="shared" ca="1" si="190"/>
        <v>6.3749995000000013</v>
      </c>
      <c r="AB1292">
        <f t="shared" ca="1" si="191"/>
        <v>-6.3749995000000013</v>
      </c>
      <c r="AC1292" s="2">
        <v>6.375</v>
      </c>
      <c r="AD1292" s="7">
        <f>VLOOKUP(P1292,Weights!$A:$B,2,0)*AC1292</f>
        <v>6.375</v>
      </c>
      <c r="AE1292">
        <f t="shared" ca="1" si="192"/>
        <v>40.640618625000265</v>
      </c>
      <c r="AF1292" t="str">
        <f t="shared" si="193"/>
        <v>Akron</v>
      </c>
      <c r="AG1292" t="str">
        <f t="shared" ca="1" si="194"/>
        <v>Akron</v>
      </c>
    </row>
    <row r="1293" spans="15:33" x14ac:dyDescent="0.25">
      <c r="O1293" t="s">
        <v>3301</v>
      </c>
      <c r="P1293" s="6">
        <v>41977</v>
      </c>
      <c r="Q1293" t="s">
        <v>3073</v>
      </c>
      <c r="R1293" t="s">
        <v>3718</v>
      </c>
      <c r="S1293" t="s">
        <v>3721</v>
      </c>
      <c r="T1293">
        <v>105</v>
      </c>
      <c r="U1293">
        <v>55</v>
      </c>
      <c r="W1293" t="s">
        <v>55</v>
      </c>
      <c r="X1293">
        <v>1</v>
      </c>
      <c r="Y1293">
        <f t="shared" si="188"/>
        <v>50</v>
      </c>
      <c r="Z1293">
        <f t="shared" ca="1" si="189"/>
        <v>31.125000480000001</v>
      </c>
      <c r="AA1293">
        <f t="shared" ca="1" si="190"/>
        <v>18.874999519999999</v>
      </c>
      <c r="AB1293">
        <f t="shared" ca="1" si="191"/>
        <v>-18.874999519999999</v>
      </c>
      <c r="AC1293" s="2">
        <v>18.875</v>
      </c>
      <c r="AD1293" s="7">
        <f>VLOOKUP(P1293,Weights!$A:$B,2,0)*AC1293</f>
        <v>18.875</v>
      </c>
      <c r="AE1293">
        <f t="shared" ca="1" si="192"/>
        <v>356.26560688000023</v>
      </c>
      <c r="AF1293" t="str">
        <f t="shared" si="193"/>
        <v>Charleston Southern</v>
      </c>
      <c r="AG1293" t="str">
        <f t="shared" ca="1" si="194"/>
        <v>Charleston Southern</v>
      </c>
    </row>
    <row r="1294" spans="15:33" x14ac:dyDescent="0.25">
      <c r="O1294" t="s">
        <v>3257</v>
      </c>
      <c r="P1294" s="6">
        <v>41977</v>
      </c>
      <c r="Q1294" t="s">
        <v>3073</v>
      </c>
      <c r="R1294" t="s">
        <v>3255</v>
      </c>
      <c r="S1294" t="s">
        <v>3720</v>
      </c>
      <c r="T1294">
        <v>84</v>
      </c>
      <c r="U1294">
        <v>60</v>
      </c>
      <c r="W1294" t="s">
        <v>728</v>
      </c>
      <c r="X1294">
        <v>1</v>
      </c>
      <c r="Y1294">
        <f t="shared" si="188"/>
        <v>-24</v>
      </c>
      <c r="Z1294">
        <f t="shared" ca="1" si="189"/>
        <v>-15.500000499999999</v>
      </c>
      <c r="AA1294">
        <f t="shared" ca="1" si="190"/>
        <v>-8.4999995000000013</v>
      </c>
      <c r="AB1294">
        <f t="shared" ca="1" si="191"/>
        <v>8.4999995000000013</v>
      </c>
      <c r="AC1294" s="2">
        <v>8.5</v>
      </c>
      <c r="AD1294" s="7">
        <f>VLOOKUP(P1294,Weights!$A:$B,2,0)*AC1294</f>
        <v>8.5</v>
      </c>
      <c r="AE1294">
        <f t="shared" ca="1" si="192"/>
        <v>72.249991500000277</v>
      </c>
      <c r="AF1294" t="str">
        <f t="shared" si="193"/>
        <v>DePaul</v>
      </c>
      <c r="AG1294" t="str">
        <f t="shared" ca="1" si="194"/>
        <v>DePaul</v>
      </c>
    </row>
    <row r="1295" spans="15:33" x14ac:dyDescent="0.25">
      <c r="O1295" t="s">
        <v>3181</v>
      </c>
      <c r="P1295" s="6">
        <v>41977</v>
      </c>
      <c r="Q1295" t="s">
        <v>3073</v>
      </c>
      <c r="R1295" t="s">
        <v>3718</v>
      </c>
      <c r="S1295" t="s">
        <v>3720</v>
      </c>
      <c r="T1295">
        <v>54</v>
      </c>
      <c r="U1295">
        <v>52</v>
      </c>
      <c r="W1295" t="s">
        <v>12</v>
      </c>
      <c r="X1295">
        <v>1</v>
      </c>
      <c r="Y1295">
        <f t="shared" si="188"/>
        <v>-2</v>
      </c>
      <c r="Z1295">
        <f t="shared" ca="1" si="189"/>
        <v>27.375000500000002</v>
      </c>
      <c r="AA1295">
        <f t="shared" ca="1" si="190"/>
        <v>-29.375000500000002</v>
      </c>
      <c r="AB1295">
        <f t="shared" ca="1" si="191"/>
        <v>29.375000500000002</v>
      </c>
      <c r="AC1295" s="2">
        <v>29.375</v>
      </c>
      <c r="AD1295" s="7">
        <f>VLOOKUP(P1295,Weights!$A:$B,2,0)*AC1295</f>
        <v>29.375</v>
      </c>
      <c r="AE1295">
        <f t="shared" ca="1" si="192"/>
        <v>862.89065437500039</v>
      </c>
      <c r="AF1295" t="str">
        <f t="shared" si="193"/>
        <v>Other</v>
      </c>
      <c r="AG1295" t="str">
        <f t="shared" ca="1" si="194"/>
        <v>Drexel</v>
      </c>
    </row>
    <row r="1296" spans="15:33" x14ac:dyDescent="0.25">
      <c r="O1296" t="s">
        <v>3126</v>
      </c>
      <c r="P1296" s="6">
        <v>41977</v>
      </c>
      <c r="Q1296" t="s">
        <v>3073</v>
      </c>
      <c r="R1296" t="s">
        <v>3091</v>
      </c>
      <c r="S1296" t="s">
        <v>3721</v>
      </c>
      <c r="T1296">
        <v>83</v>
      </c>
      <c r="U1296">
        <v>60</v>
      </c>
      <c r="W1296" t="s">
        <v>92</v>
      </c>
      <c r="X1296">
        <v>1</v>
      </c>
      <c r="Y1296">
        <f t="shared" si="188"/>
        <v>23</v>
      </c>
      <c r="Z1296">
        <f t="shared" ca="1" si="189"/>
        <v>23.250000499999999</v>
      </c>
      <c r="AA1296">
        <f t="shared" ca="1" si="190"/>
        <v>-0.25000049999999874</v>
      </c>
      <c r="AB1296">
        <f t="shared" ca="1" si="191"/>
        <v>0.25000049999999874</v>
      </c>
      <c r="AC1296" s="2">
        <v>0.25</v>
      </c>
      <c r="AD1296" s="7">
        <f>VLOOKUP(P1296,Weights!$A:$B,2,0)*AC1296</f>
        <v>0.25</v>
      </c>
      <c r="AE1296">
        <f t="shared" ca="1" si="192"/>
        <v>6.2500250000249363E-2</v>
      </c>
      <c r="AF1296" t="str">
        <f t="shared" si="193"/>
        <v>George Washington</v>
      </c>
      <c r="AG1296" t="str">
        <f t="shared" ca="1" si="194"/>
        <v>George Washington</v>
      </c>
    </row>
    <row r="1297" spans="15:33" x14ac:dyDescent="0.25">
      <c r="O1297" t="s">
        <v>3363</v>
      </c>
      <c r="P1297" s="6">
        <v>41977</v>
      </c>
      <c r="Q1297" t="s">
        <v>3073</v>
      </c>
      <c r="R1297" t="s">
        <v>3371</v>
      </c>
      <c r="S1297" t="s">
        <v>3721</v>
      </c>
      <c r="T1297">
        <v>72</v>
      </c>
      <c r="U1297">
        <v>48</v>
      </c>
      <c r="W1297" t="s">
        <v>130</v>
      </c>
      <c r="X1297">
        <v>1</v>
      </c>
      <c r="Y1297">
        <f t="shared" si="188"/>
        <v>24</v>
      </c>
      <c r="Z1297">
        <f t="shared" ca="1" si="189"/>
        <v>6.0000000000000009</v>
      </c>
      <c r="AA1297">
        <f t="shared" ca="1" si="190"/>
        <v>18</v>
      </c>
      <c r="AB1297">
        <f t="shared" ca="1" si="191"/>
        <v>-18</v>
      </c>
      <c r="AC1297" s="2">
        <v>18</v>
      </c>
      <c r="AD1297" s="7">
        <f>VLOOKUP(P1297,Weights!$A:$B,2,0)*AC1297</f>
        <v>18</v>
      </c>
      <c r="AE1297">
        <f t="shared" ca="1" si="192"/>
        <v>324</v>
      </c>
      <c r="AF1297" t="str">
        <f t="shared" si="193"/>
        <v>Georgia St</v>
      </c>
      <c r="AG1297" t="str">
        <f t="shared" ca="1" si="194"/>
        <v>Georgia St</v>
      </c>
    </row>
    <row r="1298" spans="15:33" x14ac:dyDescent="0.25">
      <c r="O1298" t="s">
        <v>3141</v>
      </c>
      <c r="P1298" s="6">
        <v>41977</v>
      </c>
      <c r="Q1298" t="s">
        <v>3073</v>
      </c>
      <c r="R1298" t="s">
        <v>3365</v>
      </c>
      <c r="S1298" t="s">
        <v>3721</v>
      </c>
      <c r="T1298">
        <v>72</v>
      </c>
      <c r="U1298">
        <v>58</v>
      </c>
      <c r="W1298" t="s">
        <v>52</v>
      </c>
      <c r="X1298">
        <v>1</v>
      </c>
      <c r="Y1298">
        <f t="shared" si="188"/>
        <v>14</v>
      </c>
      <c r="Z1298">
        <f t="shared" ca="1" si="189"/>
        <v>13.500000499999999</v>
      </c>
      <c r="AA1298">
        <f t="shared" ca="1" si="190"/>
        <v>0.49999950000000126</v>
      </c>
      <c r="AB1298">
        <f t="shared" ca="1" si="191"/>
        <v>-0.49999950000000126</v>
      </c>
      <c r="AC1298" s="2">
        <v>0.5</v>
      </c>
      <c r="AD1298" s="7">
        <f>VLOOKUP(P1298,Weights!$A:$B,2,0)*AC1298</f>
        <v>0.5</v>
      </c>
      <c r="AE1298">
        <f t="shared" ca="1" si="192"/>
        <v>0.24999950000025126</v>
      </c>
      <c r="AF1298" t="str">
        <f t="shared" si="193"/>
        <v>Houston</v>
      </c>
      <c r="AG1298" t="str">
        <f t="shared" ca="1" si="194"/>
        <v>Houston</v>
      </c>
    </row>
    <row r="1299" spans="15:33" x14ac:dyDescent="0.25">
      <c r="O1299" t="s">
        <v>3406</v>
      </c>
      <c r="P1299" s="6">
        <v>41977</v>
      </c>
      <c r="Q1299" t="s">
        <v>3073</v>
      </c>
      <c r="R1299" t="s">
        <v>3718</v>
      </c>
      <c r="S1299" t="s">
        <v>3721</v>
      </c>
      <c r="T1299">
        <v>85</v>
      </c>
      <c r="U1299">
        <v>68</v>
      </c>
      <c r="W1299" t="s">
        <v>191</v>
      </c>
      <c r="X1299">
        <v>1</v>
      </c>
      <c r="Y1299">
        <f t="shared" si="188"/>
        <v>17</v>
      </c>
      <c r="Z1299">
        <f t="shared" ca="1" si="189"/>
        <v>27.625000500000002</v>
      </c>
      <c r="AA1299">
        <f t="shared" ca="1" si="190"/>
        <v>-10.625000500000002</v>
      </c>
      <c r="AB1299">
        <f t="shared" ca="1" si="191"/>
        <v>10.625000500000002</v>
      </c>
      <c r="AC1299" s="2">
        <v>10.625</v>
      </c>
      <c r="AD1299" s="7">
        <f>VLOOKUP(P1299,Weights!$A:$B,2,0)*AC1299</f>
        <v>10.625</v>
      </c>
      <c r="AE1299">
        <f t="shared" ca="1" si="192"/>
        <v>112.8906356250003</v>
      </c>
      <c r="AF1299" t="str">
        <f t="shared" si="193"/>
        <v>Incarnate Word</v>
      </c>
      <c r="AG1299" t="str">
        <f t="shared" ca="1" si="194"/>
        <v>Incarnate Word</v>
      </c>
    </row>
    <row r="1300" spans="15:33" x14ac:dyDescent="0.25">
      <c r="O1300" t="s">
        <v>3714</v>
      </c>
      <c r="P1300" s="6">
        <v>41977</v>
      </c>
      <c r="Q1300" t="s">
        <v>3073</v>
      </c>
      <c r="R1300" t="s">
        <v>3170</v>
      </c>
      <c r="S1300" t="s">
        <v>3721</v>
      </c>
      <c r="T1300">
        <v>95</v>
      </c>
      <c r="U1300">
        <v>77</v>
      </c>
      <c r="W1300" t="s">
        <v>54</v>
      </c>
      <c r="X1300">
        <v>1</v>
      </c>
      <c r="Y1300">
        <f t="shared" si="188"/>
        <v>18</v>
      </c>
      <c r="Z1300">
        <f t="shared" ca="1" si="189"/>
        <v>10.374999999999998</v>
      </c>
      <c r="AA1300">
        <f t="shared" ca="1" si="190"/>
        <v>7.6250000000000018</v>
      </c>
      <c r="AB1300">
        <f t="shared" ca="1" si="191"/>
        <v>-7.6250000000000018</v>
      </c>
      <c r="AC1300" s="2">
        <v>7.625</v>
      </c>
      <c r="AD1300" s="7">
        <f>VLOOKUP(P1300,Weights!$A:$B,2,0)*AC1300</f>
        <v>7.625</v>
      </c>
      <c r="AE1300">
        <f t="shared" ca="1" si="192"/>
        <v>58.140625000000028</v>
      </c>
      <c r="AF1300" t="str">
        <f t="shared" si="193"/>
        <v>Iowa State</v>
      </c>
      <c r="AG1300" t="str">
        <f t="shared" ca="1" si="194"/>
        <v>Iowa State</v>
      </c>
    </row>
    <row r="1301" spans="15:33" x14ac:dyDescent="0.25">
      <c r="O1301" t="s">
        <v>3216</v>
      </c>
      <c r="P1301" s="6">
        <v>41977</v>
      </c>
      <c r="Q1301" t="s">
        <v>3073</v>
      </c>
      <c r="R1301" t="s">
        <v>3349</v>
      </c>
      <c r="S1301" t="s">
        <v>3720</v>
      </c>
      <c r="T1301">
        <v>67</v>
      </c>
      <c r="U1301">
        <v>56</v>
      </c>
      <c r="W1301" t="s">
        <v>728</v>
      </c>
      <c r="X1301">
        <v>1</v>
      </c>
      <c r="Y1301">
        <f t="shared" si="188"/>
        <v>-11</v>
      </c>
      <c r="Z1301">
        <f t="shared" ca="1" si="189"/>
        <v>-6.3750005000000014</v>
      </c>
      <c r="AA1301">
        <f t="shared" ca="1" si="190"/>
        <v>-4.6249994999999986</v>
      </c>
      <c r="AB1301">
        <f t="shared" ca="1" si="191"/>
        <v>4.6249994999999986</v>
      </c>
      <c r="AC1301" s="2">
        <v>4.625</v>
      </c>
      <c r="AD1301" s="7">
        <f>VLOOKUP(P1301,Weights!$A:$B,2,0)*AC1301</f>
        <v>4.625</v>
      </c>
      <c r="AE1301">
        <f t="shared" ca="1" si="192"/>
        <v>21.390620375000235</v>
      </c>
      <c r="AF1301" t="str">
        <f t="shared" si="193"/>
        <v>Appalachian St</v>
      </c>
      <c r="AG1301" t="str">
        <f t="shared" ca="1" si="194"/>
        <v>Appalachian St</v>
      </c>
    </row>
    <row r="1302" spans="15:33" x14ac:dyDescent="0.25">
      <c r="O1302" t="s">
        <v>3188</v>
      </c>
      <c r="P1302" s="6">
        <v>41977</v>
      </c>
      <c r="Q1302" t="s">
        <v>3073</v>
      </c>
      <c r="R1302" t="s">
        <v>3327</v>
      </c>
      <c r="S1302" t="s">
        <v>3720</v>
      </c>
      <c r="T1302">
        <v>57</v>
      </c>
      <c r="U1302">
        <v>50</v>
      </c>
      <c r="W1302" t="s">
        <v>1836</v>
      </c>
      <c r="X1302">
        <v>1</v>
      </c>
      <c r="Y1302">
        <f t="shared" si="188"/>
        <v>-7</v>
      </c>
      <c r="Z1302">
        <f t="shared" ca="1" si="189"/>
        <v>-5.7500004999999996</v>
      </c>
      <c r="AA1302">
        <f t="shared" ca="1" si="190"/>
        <v>-1.2499995000000004</v>
      </c>
      <c r="AB1302">
        <f t="shared" ca="1" si="191"/>
        <v>1.2499995000000004</v>
      </c>
      <c r="AC1302" s="2">
        <v>1.25</v>
      </c>
      <c r="AD1302" s="7">
        <f>VLOOKUP(P1302,Weights!$A:$B,2,0)*AC1302</f>
        <v>1.25</v>
      </c>
      <c r="AE1302">
        <f t="shared" ca="1" si="192"/>
        <v>1.562498750000251</v>
      </c>
      <c r="AF1302" t="str">
        <f t="shared" si="193"/>
        <v>Monmouth</v>
      </c>
      <c r="AG1302" t="str">
        <f t="shared" ca="1" si="194"/>
        <v>Monmouth</v>
      </c>
    </row>
    <row r="1303" spans="15:33" x14ac:dyDescent="0.25">
      <c r="O1303" t="s">
        <v>3388</v>
      </c>
      <c r="P1303" s="6">
        <v>41977</v>
      </c>
      <c r="Q1303" t="s">
        <v>3073</v>
      </c>
      <c r="R1303" t="s">
        <v>3160</v>
      </c>
      <c r="S1303" t="s">
        <v>3721</v>
      </c>
      <c r="T1303">
        <v>73</v>
      </c>
      <c r="U1303">
        <v>68</v>
      </c>
      <c r="W1303" t="s">
        <v>214</v>
      </c>
      <c r="X1303">
        <v>1</v>
      </c>
      <c r="Y1303">
        <f t="shared" si="188"/>
        <v>5</v>
      </c>
      <c r="Z1303">
        <f t="shared" ca="1" si="189"/>
        <v>3.125</v>
      </c>
      <c r="AA1303">
        <f t="shared" ca="1" si="190"/>
        <v>1.875</v>
      </c>
      <c r="AB1303">
        <f t="shared" ca="1" si="191"/>
        <v>-1.875</v>
      </c>
      <c r="AC1303" s="2">
        <v>1.875</v>
      </c>
      <c r="AD1303" s="7">
        <f>VLOOKUP(P1303,Weights!$A:$B,2,0)*AC1303</f>
        <v>1.875</v>
      </c>
      <c r="AE1303">
        <f t="shared" ca="1" si="192"/>
        <v>3.515625</v>
      </c>
      <c r="AF1303" t="str">
        <f t="shared" si="193"/>
        <v>Missouri St</v>
      </c>
      <c r="AG1303" t="str">
        <f t="shared" ca="1" si="194"/>
        <v>Missouri St</v>
      </c>
    </row>
    <row r="1304" spans="15:33" x14ac:dyDescent="0.25">
      <c r="O1304" t="s">
        <v>3253</v>
      </c>
      <c r="P1304" s="6">
        <v>41977</v>
      </c>
      <c r="Q1304" t="s">
        <v>3073</v>
      </c>
      <c r="R1304" t="s">
        <v>3244</v>
      </c>
      <c r="S1304" t="s">
        <v>3720</v>
      </c>
      <c r="T1304">
        <v>66</v>
      </c>
      <c r="U1304">
        <v>54</v>
      </c>
      <c r="W1304" t="s">
        <v>55</v>
      </c>
      <c r="X1304">
        <v>1</v>
      </c>
      <c r="Y1304">
        <f t="shared" si="188"/>
        <v>-12</v>
      </c>
      <c r="Z1304">
        <f t="shared" ca="1" si="189"/>
        <v>1.5000004999999987</v>
      </c>
      <c r="AA1304">
        <f t="shared" ca="1" si="190"/>
        <v>-13.500000499999999</v>
      </c>
      <c r="AB1304">
        <f t="shared" ca="1" si="191"/>
        <v>13.500000499999999</v>
      </c>
      <c r="AC1304" s="2">
        <v>13.5</v>
      </c>
      <c r="AD1304" s="7">
        <f>VLOOKUP(P1304,Weights!$A:$B,2,0)*AC1304</f>
        <v>13.5</v>
      </c>
      <c r="AE1304">
        <f t="shared" ca="1" si="192"/>
        <v>182.25001350000022</v>
      </c>
      <c r="AF1304" t="str">
        <f t="shared" si="193"/>
        <v>TCU</v>
      </c>
      <c r="AG1304" t="str">
        <f t="shared" ca="1" si="194"/>
        <v>Ole Miss</v>
      </c>
    </row>
    <row r="1305" spans="15:33" x14ac:dyDescent="0.25">
      <c r="O1305" t="s">
        <v>3334</v>
      </c>
      <c r="P1305" s="6">
        <v>41977</v>
      </c>
      <c r="Q1305" t="s">
        <v>3073</v>
      </c>
      <c r="R1305" t="s">
        <v>3283</v>
      </c>
      <c r="S1305" t="s">
        <v>3721</v>
      </c>
      <c r="T1305">
        <v>66</v>
      </c>
      <c r="U1305">
        <v>56</v>
      </c>
      <c r="W1305" t="s">
        <v>53</v>
      </c>
      <c r="X1305">
        <v>1</v>
      </c>
      <c r="Y1305">
        <f t="shared" si="188"/>
        <v>10</v>
      </c>
      <c r="Z1305">
        <f t="shared" ca="1" si="189"/>
        <v>14.25</v>
      </c>
      <c r="AA1305">
        <f t="shared" ca="1" si="190"/>
        <v>-4.25</v>
      </c>
      <c r="AB1305">
        <f t="shared" ca="1" si="191"/>
        <v>4.25</v>
      </c>
      <c r="AC1305" s="2">
        <v>4.25</v>
      </c>
      <c r="AD1305" s="7">
        <f>VLOOKUP(P1305,Weights!$A:$B,2,0)*AC1305</f>
        <v>4.25</v>
      </c>
      <c r="AE1305">
        <f t="shared" ca="1" si="192"/>
        <v>18.0625</v>
      </c>
      <c r="AF1305" t="str">
        <f t="shared" si="193"/>
        <v>Pepperdine</v>
      </c>
      <c r="AG1305" t="str">
        <f t="shared" ca="1" si="194"/>
        <v>Pepperdine</v>
      </c>
    </row>
    <row r="1306" spans="15:33" x14ac:dyDescent="0.25">
      <c r="O1306" t="s">
        <v>3218</v>
      </c>
      <c r="P1306" s="6">
        <v>41977</v>
      </c>
      <c r="Q1306" t="s">
        <v>3073</v>
      </c>
      <c r="R1306" t="s">
        <v>3351</v>
      </c>
      <c r="S1306" t="s">
        <v>3720</v>
      </c>
      <c r="T1306">
        <v>88</v>
      </c>
      <c r="U1306">
        <v>66</v>
      </c>
      <c r="W1306" t="s">
        <v>2551</v>
      </c>
      <c r="X1306">
        <v>1</v>
      </c>
      <c r="Y1306">
        <f t="shared" si="188"/>
        <v>-22</v>
      </c>
      <c r="Z1306">
        <f t="shared" ca="1" si="189"/>
        <v>4.875</v>
      </c>
      <c r="AA1306">
        <f t="shared" ca="1" si="190"/>
        <v>-26.875</v>
      </c>
      <c r="AB1306">
        <f t="shared" ca="1" si="191"/>
        <v>26.875</v>
      </c>
      <c r="AC1306" s="2">
        <v>26.875</v>
      </c>
      <c r="AD1306" s="7">
        <f>VLOOKUP(P1306,Weights!$A:$B,2,0)*AC1306</f>
        <v>26.875</v>
      </c>
      <c r="AE1306">
        <f t="shared" ca="1" si="192"/>
        <v>722.265625</v>
      </c>
      <c r="AF1306" t="str">
        <f t="shared" si="193"/>
        <v>VMI</v>
      </c>
      <c r="AG1306" t="str">
        <f t="shared" ca="1" si="194"/>
        <v>Samford</v>
      </c>
    </row>
    <row r="1307" spans="15:33" x14ac:dyDescent="0.25">
      <c r="O1307" t="s">
        <v>3343</v>
      </c>
      <c r="P1307" s="6">
        <v>41977</v>
      </c>
      <c r="Q1307" t="s">
        <v>3073</v>
      </c>
      <c r="R1307" t="s">
        <v>3389</v>
      </c>
      <c r="S1307" t="s">
        <v>3721</v>
      </c>
      <c r="T1307">
        <v>57</v>
      </c>
      <c r="U1307">
        <v>48</v>
      </c>
      <c r="W1307" t="s">
        <v>192</v>
      </c>
      <c r="X1307">
        <v>1</v>
      </c>
      <c r="Y1307">
        <f t="shared" si="188"/>
        <v>9</v>
      </c>
      <c r="Z1307">
        <f t="shared" ca="1" si="189"/>
        <v>9.3749995000000013</v>
      </c>
      <c r="AA1307">
        <f t="shared" ca="1" si="190"/>
        <v>-0.37499950000000126</v>
      </c>
      <c r="AB1307">
        <f t="shared" ca="1" si="191"/>
        <v>0.37499950000000126</v>
      </c>
      <c r="AC1307" s="2">
        <v>0.375</v>
      </c>
      <c r="AD1307" s="7">
        <f>VLOOKUP(P1307,Weights!$A:$B,2,0)*AC1307</f>
        <v>0.375</v>
      </c>
      <c r="AE1307">
        <f t="shared" ca="1" si="192"/>
        <v>0.14062462500025094</v>
      </c>
      <c r="AF1307" t="str">
        <f t="shared" si="193"/>
        <v>San Diego St</v>
      </c>
      <c r="AG1307" t="str">
        <f t="shared" ca="1" si="194"/>
        <v>San Diego St</v>
      </c>
    </row>
    <row r="1308" spans="15:33" x14ac:dyDescent="0.25">
      <c r="O1308" t="s">
        <v>3321</v>
      </c>
      <c r="P1308" s="6">
        <v>41977</v>
      </c>
      <c r="Q1308" t="s">
        <v>3073</v>
      </c>
      <c r="R1308" t="s">
        <v>3718</v>
      </c>
      <c r="S1308" t="s">
        <v>3721</v>
      </c>
      <c r="T1308">
        <v>75</v>
      </c>
      <c r="U1308">
        <v>62</v>
      </c>
      <c r="W1308" t="s">
        <v>386</v>
      </c>
      <c r="X1308">
        <v>1</v>
      </c>
      <c r="Y1308">
        <f t="shared" si="188"/>
        <v>13</v>
      </c>
      <c r="Z1308">
        <f t="shared" ca="1" si="189"/>
        <v>19.375</v>
      </c>
      <c r="AA1308">
        <f t="shared" ca="1" si="190"/>
        <v>-6.375</v>
      </c>
      <c r="AB1308">
        <f t="shared" ca="1" si="191"/>
        <v>6.375</v>
      </c>
      <c r="AC1308" s="2">
        <v>6.375</v>
      </c>
      <c r="AD1308" s="7">
        <f>VLOOKUP(P1308,Weights!$A:$B,2,0)*AC1308</f>
        <v>6.375</v>
      </c>
      <c r="AE1308">
        <f t="shared" ca="1" si="192"/>
        <v>40.640625</v>
      </c>
      <c r="AF1308" t="str">
        <f t="shared" si="193"/>
        <v>Savannah St</v>
      </c>
      <c r="AG1308" t="str">
        <f t="shared" ca="1" si="194"/>
        <v>Savannah St</v>
      </c>
    </row>
    <row r="1309" spans="15:33" x14ac:dyDescent="0.25">
      <c r="O1309" t="s">
        <v>3212</v>
      </c>
      <c r="P1309" s="6">
        <v>41977</v>
      </c>
      <c r="Q1309" t="s">
        <v>3073</v>
      </c>
      <c r="R1309" t="s">
        <v>3239</v>
      </c>
      <c r="S1309" t="s">
        <v>3721</v>
      </c>
      <c r="T1309">
        <v>65</v>
      </c>
      <c r="U1309">
        <v>54</v>
      </c>
      <c r="W1309" t="s">
        <v>193</v>
      </c>
      <c r="X1309">
        <v>1</v>
      </c>
      <c r="Y1309">
        <f t="shared" si="188"/>
        <v>11</v>
      </c>
      <c r="Z1309">
        <f t="shared" ca="1" si="189"/>
        <v>20.125000499999999</v>
      </c>
      <c r="AA1309">
        <f t="shared" ca="1" si="190"/>
        <v>-9.1250004999999987</v>
      </c>
      <c r="AB1309">
        <f t="shared" ca="1" si="191"/>
        <v>9.1250004999999987</v>
      </c>
      <c r="AC1309" s="2">
        <v>9.125</v>
      </c>
      <c r="AD1309" s="7">
        <f>VLOOKUP(P1309,Weights!$A:$B,2,0)*AC1309</f>
        <v>9.125</v>
      </c>
      <c r="AE1309">
        <f t="shared" ca="1" si="192"/>
        <v>83.265634125000233</v>
      </c>
      <c r="AF1309" t="str">
        <f t="shared" si="193"/>
        <v>South Carolina Upstate</v>
      </c>
      <c r="AG1309" t="str">
        <f t="shared" ca="1" si="194"/>
        <v>South Carolina Upstate</v>
      </c>
    </row>
    <row r="1310" spans="15:33" x14ac:dyDescent="0.25">
      <c r="O1310" t="s">
        <v>3154</v>
      </c>
      <c r="P1310" s="6">
        <v>41977</v>
      </c>
      <c r="Q1310" t="s">
        <v>3073</v>
      </c>
      <c r="R1310" t="s">
        <v>3238</v>
      </c>
      <c r="S1310" t="s">
        <v>3721</v>
      </c>
      <c r="T1310">
        <v>58</v>
      </c>
      <c r="U1310">
        <v>48</v>
      </c>
      <c r="W1310" t="s">
        <v>386</v>
      </c>
      <c r="X1310">
        <v>1</v>
      </c>
      <c r="Y1310">
        <f t="shared" si="188"/>
        <v>10</v>
      </c>
      <c r="Z1310">
        <f t="shared" ca="1" si="189"/>
        <v>2.2499999800000001</v>
      </c>
      <c r="AA1310">
        <f t="shared" ca="1" si="190"/>
        <v>7.7500000199999999</v>
      </c>
      <c r="AB1310">
        <f t="shared" ca="1" si="191"/>
        <v>-7.7500000199999999</v>
      </c>
      <c r="AC1310" s="2">
        <v>7.75</v>
      </c>
      <c r="AD1310" s="7">
        <f>VLOOKUP(P1310,Weights!$A:$B,2,0)*AC1310</f>
        <v>7.75</v>
      </c>
      <c r="AE1310">
        <f t="shared" ca="1" si="192"/>
        <v>60.062500309999997</v>
      </c>
      <c r="AF1310" t="str">
        <f t="shared" si="193"/>
        <v>UAB</v>
      </c>
      <c r="AG1310" t="str">
        <f t="shared" ca="1" si="194"/>
        <v>UAB</v>
      </c>
    </row>
    <row r="1311" spans="15:33" x14ac:dyDescent="0.25">
      <c r="O1311" t="s">
        <v>3133</v>
      </c>
      <c r="P1311" s="6">
        <v>41977</v>
      </c>
      <c r="Q1311" t="s">
        <v>3073</v>
      </c>
      <c r="R1311" t="s">
        <v>3261</v>
      </c>
      <c r="S1311" t="s">
        <v>3721</v>
      </c>
      <c r="T1311">
        <v>87</v>
      </c>
      <c r="U1311">
        <v>46</v>
      </c>
      <c r="W1311" t="s">
        <v>214</v>
      </c>
      <c r="X1311">
        <v>1</v>
      </c>
      <c r="Y1311">
        <f t="shared" si="188"/>
        <v>41</v>
      </c>
      <c r="Z1311">
        <f t="shared" ca="1" si="189"/>
        <v>15.875</v>
      </c>
      <c r="AA1311">
        <f t="shared" ca="1" si="190"/>
        <v>25.125</v>
      </c>
      <c r="AB1311">
        <f t="shared" ca="1" si="191"/>
        <v>-25.125</v>
      </c>
      <c r="AC1311" s="2">
        <v>25.125</v>
      </c>
      <c r="AD1311" s="7">
        <f>VLOOKUP(P1311,Weights!$A:$B,2,0)*AC1311</f>
        <v>25.125</v>
      </c>
      <c r="AE1311">
        <f t="shared" ca="1" si="192"/>
        <v>631.265625</v>
      </c>
      <c r="AF1311" t="str">
        <f t="shared" si="193"/>
        <v>UC Santa Barbara</v>
      </c>
      <c r="AG1311" t="str">
        <f t="shared" ca="1" si="194"/>
        <v>UC Santa Barbara</v>
      </c>
    </row>
    <row r="1312" spans="15:33" x14ac:dyDescent="0.25">
      <c r="O1312" t="s">
        <v>3229</v>
      </c>
      <c r="P1312" s="6">
        <v>41977</v>
      </c>
      <c r="Q1312" t="s">
        <v>3073</v>
      </c>
      <c r="R1312" t="s">
        <v>3403</v>
      </c>
      <c r="S1312" t="s">
        <v>3720</v>
      </c>
      <c r="T1312">
        <v>66</v>
      </c>
      <c r="U1312">
        <v>63</v>
      </c>
      <c r="W1312" t="s">
        <v>55</v>
      </c>
      <c r="X1312">
        <v>1</v>
      </c>
      <c r="Y1312">
        <f t="shared" si="188"/>
        <v>-3</v>
      </c>
      <c r="Z1312">
        <f t="shared" ca="1" si="189"/>
        <v>-3.9999999999999982</v>
      </c>
      <c r="AA1312">
        <f t="shared" ca="1" si="190"/>
        <v>0.99999999999999822</v>
      </c>
      <c r="AB1312">
        <f t="shared" ca="1" si="191"/>
        <v>-0.99999999999999822</v>
      </c>
      <c r="AC1312" s="2">
        <v>1</v>
      </c>
      <c r="AD1312" s="7">
        <f>VLOOKUP(P1312,Weights!$A:$B,2,0)*AC1312</f>
        <v>1</v>
      </c>
      <c r="AE1312">
        <f t="shared" ca="1" si="192"/>
        <v>0.99999999999999645</v>
      </c>
      <c r="AF1312" t="str">
        <f t="shared" si="193"/>
        <v>Baylor</v>
      </c>
      <c r="AG1312" t="str">
        <f t="shared" ca="1" si="194"/>
        <v>Baylor</v>
      </c>
    </row>
    <row r="1313" spans="15:33" x14ac:dyDescent="0.25">
      <c r="O1313" t="s">
        <v>3385</v>
      </c>
      <c r="P1313" s="6">
        <v>41977</v>
      </c>
      <c r="Q1313" t="s">
        <v>3073</v>
      </c>
      <c r="R1313" t="s">
        <v>3183</v>
      </c>
      <c r="S1313" t="s">
        <v>3720</v>
      </c>
      <c r="T1313">
        <v>74</v>
      </c>
      <c r="U1313">
        <v>73</v>
      </c>
      <c r="W1313" t="s">
        <v>322</v>
      </c>
      <c r="X1313">
        <v>1</v>
      </c>
      <c r="Y1313">
        <f t="shared" si="188"/>
        <v>-1</v>
      </c>
      <c r="Z1313">
        <f t="shared" ca="1" si="189"/>
        <v>11.999999499999999</v>
      </c>
      <c r="AA1313">
        <f t="shared" ca="1" si="190"/>
        <v>-12.999999499999999</v>
      </c>
      <c r="AB1313">
        <f t="shared" ca="1" si="191"/>
        <v>12.999999499999999</v>
      </c>
      <c r="AC1313" s="2">
        <v>13</v>
      </c>
      <c r="AD1313" s="7">
        <f>VLOOKUP(P1313,Weights!$A:$B,2,0)*AC1313</f>
        <v>13</v>
      </c>
      <c r="AE1313">
        <f t="shared" ca="1" si="192"/>
        <v>168.99998700000023</v>
      </c>
      <c r="AF1313" t="str">
        <f t="shared" si="193"/>
        <v>LSU</v>
      </c>
      <c r="AG1313" t="str">
        <f t="shared" ca="1" si="194"/>
        <v>West Virginia</v>
      </c>
    </row>
    <row r="1314" spans="15:33" x14ac:dyDescent="0.25">
      <c r="O1314" t="s">
        <v>3260</v>
      </c>
      <c r="P1314" s="6">
        <v>41978</v>
      </c>
      <c r="Q1314" t="s">
        <v>3073</v>
      </c>
      <c r="R1314" t="s">
        <v>3308</v>
      </c>
      <c r="S1314" t="s">
        <v>3720</v>
      </c>
      <c r="T1314">
        <v>58</v>
      </c>
      <c r="U1314">
        <v>54</v>
      </c>
      <c r="W1314" t="s">
        <v>259</v>
      </c>
      <c r="X1314">
        <v>1</v>
      </c>
      <c r="Y1314">
        <f t="shared" si="188"/>
        <v>-4</v>
      </c>
      <c r="Z1314">
        <f t="shared" ca="1" si="189"/>
        <v>-0.25000001999999988</v>
      </c>
      <c r="AA1314">
        <f t="shared" ca="1" si="190"/>
        <v>-3.7499999800000001</v>
      </c>
      <c r="AB1314">
        <f t="shared" ca="1" si="191"/>
        <v>3.7499999800000001</v>
      </c>
      <c r="AC1314" s="2">
        <v>3.75</v>
      </c>
      <c r="AD1314" s="7">
        <f>VLOOKUP(P1314,Weights!$A:$B,2,0)*AC1314</f>
        <v>3.75</v>
      </c>
      <c r="AE1314">
        <f t="shared" ca="1" si="192"/>
        <v>14.062499850000002</v>
      </c>
      <c r="AF1314" t="str">
        <f t="shared" si="193"/>
        <v>Coastal Carolina</v>
      </c>
      <c r="AG1314" t="str">
        <f t="shared" ca="1" si="194"/>
        <v>Coastal Carolina</v>
      </c>
    </row>
    <row r="1315" spans="15:33" x14ac:dyDescent="0.25">
      <c r="O1315" t="s">
        <v>3095</v>
      </c>
      <c r="P1315" s="6">
        <v>41978</v>
      </c>
      <c r="Q1315" t="s">
        <v>3073</v>
      </c>
      <c r="R1315" t="s">
        <v>3075</v>
      </c>
      <c r="S1315" t="s">
        <v>3721</v>
      </c>
      <c r="T1315">
        <v>69</v>
      </c>
      <c r="U1315">
        <v>60</v>
      </c>
      <c r="W1315" t="s">
        <v>214</v>
      </c>
      <c r="X1315">
        <v>1</v>
      </c>
      <c r="Y1315">
        <f t="shared" si="188"/>
        <v>9</v>
      </c>
      <c r="Z1315">
        <f t="shared" ca="1" si="189"/>
        <v>-6.3749995000000004</v>
      </c>
      <c r="AA1315">
        <f t="shared" ca="1" si="190"/>
        <v>15.374999500000001</v>
      </c>
      <c r="AB1315">
        <f t="shared" ca="1" si="191"/>
        <v>-15.374999500000001</v>
      </c>
      <c r="AC1315" s="2">
        <v>15.375</v>
      </c>
      <c r="AD1315" s="7">
        <f>VLOOKUP(P1315,Weights!$A:$B,2,0)*AC1315</f>
        <v>15.375</v>
      </c>
      <c r="AE1315">
        <f t="shared" ca="1" si="192"/>
        <v>236.39060962500028</v>
      </c>
      <c r="AF1315" t="str">
        <f t="shared" si="193"/>
        <v>Boston College</v>
      </c>
      <c r="AG1315" t="str">
        <f t="shared" ca="1" si="194"/>
        <v>Providence</v>
      </c>
    </row>
    <row r="1316" spans="15:33" x14ac:dyDescent="0.25">
      <c r="O1316" t="s">
        <v>3136</v>
      </c>
      <c r="P1316" s="6">
        <v>41978</v>
      </c>
      <c r="Q1316" t="s">
        <v>3073</v>
      </c>
      <c r="R1316" t="s">
        <v>3081</v>
      </c>
      <c r="S1316" t="s">
        <v>3720</v>
      </c>
      <c r="T1316">
        <v>45</v>
      </c>
      <c r="U1316">
        <v>44</v>
      </c>
      <c r="W1316" t="s">
        <v>165</v>
      </c>
      <c r="X1316">
        <v>1</v>
      </c>
      <c r="Y1316">
        <f t="shared" si="188"/>
        <v>-1</v>
      </c>
      <c r="Z1316">
        <f t="shared" ca="1" si="189"/>
        <v>2.8750000000000009</v>
      </c>
      <c r="AA1316">
        <f t="shared" ca="1" si="190"/>
        <v>-3.8750000000000009</v>
      </c>
      <c r="AB1316">
        <f t="shared" ca="1" si="191"/>
        <v>3.8750000000000009</v>
      </c>
      <c r="AC1316" s="2">
        <v>3.875</v>
      </c>
      <c r="AD1316" s="7">
        <f>VLOOKUP(P1316,Weights!$A:$B,2,0)*AC1316</f>
        <v>3.875</v>
      </c>
      <c r="AE1316">
        <f t="shared" ca="1" si="192"/>
        <v>15.015625000000007</v>
      </c>
      <c r="AF1316" t="str">
        <f t="shared" si="193"/>
        <v>Yale</v>
      </c>
      <c r="AG1316" t="str">
        <f t="shared" ca="1" si="194"/>
        <v>Connecticut</v>
      </c>
    </row>
    <row r="1317" spans="15:33" x14ac:dyDescent="0.25">
      <c r="O1317" t="s">
        <v>3120</v>
      </c>
      <c r="P1317" s="6">
        <v>41978</v>
      </c>
      <c r="Q1317" t="s">
        <v>3074</v>
      </c>
      <c r="R1317" t="s">
        <v>3192</v>
      </c>
      <c r="S1317" t="s">
        <v>3720</v>
      </c>
      <c r="T1317">
        <v>76</v>
      </c>
      <c r="U1317">
        <v>62</v>
      </c>
      <c r="W1317" t="s">
        <v>91</v>
      </c>
      <c r="X1317">
        <v>1</v>
      </c>
      <c r="Y1317">
        <f t="shared" si="188"/>
        <v>-14</v>
      </c>
      <c r="Z1317">
        <f t="shared" ca="1" si="189"/>
        <v>-6.6250000199999999</v>
      </c>
      <c r="AA1317">
        <f t="shared" ca="1" si="190"/>
        <v>-7.3749999800000001</v>
      </c>
      <c r="AB1317">
        <f t="shared" ca="1" si="191"/>
        <v>7.3749999800000001</v>
      </c>
      <c r="AC1317" s="2">
        <v>7.375</v>
      </c>
      <c r="AD1317" s="7">
        <f>VLOOKUP(P1317,Weights!$A:$B,2,0)*AC1317</f>
        <v>7.375</v>
      </c>
      <c r="AE1317">
        <f t="shared" ca="1" si="192"/>
        <v>54.390624705</v>
      </c>
      <c r="AF1317" t="str">
        <f t="shared" si="193"/>
        <v>Pittsburgh</v>
      </c>
      <c r="AG1317" t="str">
        <f t="shared" ca="1" si="194"/>
        <v>Pittsburgh</v>
      </c>
    </row>
    <row r="1318" spans="15:33" x14ac:dyDescent="0.25">
      <c r="O1318" t="s">
        <v>3382</v>
      </c>
      <c r="P1318" s="6">
        <v>41978</v>
      </c>
      <c r="Q1318" t="s">
        <v>3073</v>
      </c>
      <c r="R1318" t="s">
        <v>3384</v>
      </c>
      <c r="S1318" t="s">
        <v>3721</v>
      </c>
      <c r="T1318">
        <v>67</v>
      </c>
      <c r="U1318">
        <v>54</v>
      </c>
      <c r="W1318" t="s">
        <v>1789</v>
      </c>
      <c r="X1318">
        <v>1</v>
      </c>
      <c r="Y1318">
        <f t="shared" si="188"/>
        <v>13</v>
      </c>
      <c r="Z1318">
        <f t="shared" ca="1" si="189"/>
        <v>-5.874999980000001</v>
      </c>
      <c r="AA1318">
        <f t="shared" ca="1" si="190"/>
        <v>18.874999980000002</v>
      </c>
      <c r="AB1318">
        <f t="shared" ca="1" si="191"/>
        <v>-18.874999980000002</v>
      </c>
      <c r="AC1318" s="2">
        <v>18.875</v>
      </c>
      <c r="AD1318" s="7">
        <f>VLOOKUP(P1318,Weights!$A:$B,2,0)*AC1318</f>
        <v>18.875</v>
      </c>
      <c r="AE1318">
        <f t="shared" ca="1" si="192"/>
        <v>356.26562424500008</v>
      </c>
      <c r="AF1318" t="str">
        <f t="shared" si="193"/>
        <v>Fairfield</v>
      </c>
      <c r="AG1318" t="str">
        <f t="shared" ca="1" si="194"/>
        <v>Manhattan</v>
      </c>
    </row>
    <row r="1319" spans="15:33" x14ac:dyDescent="0.25">
      <c r="O1319" t="s">
        <v>3306</v>
      </c>
      <c r="P1319" s="6">
        <v>41978</v>
      </c>
      <c r="Q1319" t="s">
        <v>3073</v>
      </c>
      <c r="R1319" t="s">
        <v>3718</v>
      </c>
      <c r="S1319" t="s">
        <v>3721</v>
      </c>
      <c r="T1319">
        <v>100</v>
      </c>
      <c r="U1319">
        <v>61</v>
      </c>
      <c r="W1319" t="s">
        <v>215</v>
      </c>
      <c r="X1319">
        <v>1</v>
      </c>
      <c r="Y1319">
        <f t="shared" si="188"/>
        <v>39</v>
      </c>
      <c r="Z1319">
        <f t="shared" ca="1" si="189"/>
        <v>28.375000500000002</v>
      </c>
      <c r="AA1319">
        <f t="shared" ca="1" si="190"/>
        <v>10.624999499999998</v>
      </c>
      <c r="AB1319">
        <f t="shared" ca="1" si="191"/>
        <v>-10.624999499999998</v>
      </c>
      <c r="AC1319" s="2">
        <v>10.625</v>
      </c>
      <c r="AD1319" s="7">
        <f>VLOOKUP(P1319,Weights!$A:$B,2,0)*AC1319</f>
        <v>10.625</v>
      </c>
      <c r="AE1319">
        <f t="shared" ca="1" si="192"/>
        <v>112.8906143750002</v>
      </c>
      <c r="AF1319" t="str">
        <f t="shared" si="193"/>
        <v>Gardner-Webb</v>
      </c>
      <c r="AG1319" t="str">
        <f t="shared" ca="1" si="194"/>
        <v>Gardner-Webb</v>
      </c>
    </row>
    <row r="1320" spans="15:33" x14ac:dyDescent="0.25">
      <c r="O1320" t="s">
        <v>3709</v>
      </c>
      <c r="P1320" s="6">
        <v>41978</v>
      </c>
      <c r="Q1320" t="s">
        <v>3073</v>
      </c>
      <c r="R1320" t="s">
        <v>3144</v>
      </c>
      <c r="S1320" t="s">
        <v>3721</v>
      </c>
      <c r="T1320">
        <v>71</v>
      </c>
      <c r="U1320">
        <v>65</v>
      </c>
      <c r="W1320" t="s">
        <v>192</v>
      </c>
      <c r="X1320">
        <v>1</v>
      </c>
      <c r="Y1320">
        <f t="shared" si="188"/>
        <v>6</v>
      </c>
      <c r="Z1320">
        <f t="shared" ca="1" si="189"/>
        <v>13.624999499999999</v>
      </c>
      <c r="AA1320">
        <f t="shared" ca="1" si="190"/>
        <v>-7.6249994999999995</v>
      </c>
      <c r="AB1320">
        <f t="shared" ca="1" si="191"/>
        <v>7.6249994999999995</v>
      </c>
      <c r="AC1320" s="2">
        <v>7.625</v>
      </c>
      <c r="AD1320" s="7">
        <f>VLOOKUP(P1320,Weights!$A:$B,2,0)*AC1320</f>
        <v>7.625</v>
      </c>
      <c r="AE1320">
        <f t="shared" ca="1" si="192"/>
        <v>58.14061737500024</v>
      </c>
      <c r="AF1320" t="str">
        <f t="shared" si="193"/>
        <v>Kansas</v>
      </c>
      <c r="AG1320" t="str">
        <f t="shared" ca="1" si="194"/>
        <v>Kansas</v>
      </c>
    </row>
    <row r="1321" spans="15:33" x14ac:dyDescent="0.25">
      <c r="O1321" t="s">
        <v>3713</v>
      </c>
      <c r="P1321" s="6">
        <v>41978</v>
      </c>
      <c r="Q1321" t="s">
        <v>3073</v>
      </c>
      <c r="R1321" t="s">
        <v>3248</v>
      </c>
      <c r="S1321" t="s">
        <v>3721</v>
      </c>
      <c r="T1321">
        <v>63</v>
      </c>
      <c r="U1321">
        <v>51</v>
      </c>
      <c r="W1321" t="s">
        <v>567</v>
      </c>
      <c r="X1321">
        <v>1</v>
      </c>
      <c r="Y1321">
        <f t="shared" si="188"/>
        <v>12</v>
      </c>
      <c r="Z1321">
        <f t="shared" ca="1" si="189"/>
        <v>12</v>
      </c>
      <c r="AA1321">
        <f t="shared" ca="1" si="190"/>
        <v>0</v>
      </c>
      <c r="AB1321">
        <f t="shared" ca="1" si="191"/>
        <v>0</v>
      </c>
      <c r="AC1321" s="2">
        <v>0</v>
      </c>
      <c r="AD1321" s="7">
        <f>VLOOKUP(P1321,Weights!$A:$B,2,0)*AC1321</f>
        <v>0</v>
      </c>
      <c r="AE1321">
        <f t="shared" ca="1" si="192"/>
        <v>0</v>
      </c>
      <c r="AF1321" t="str">
        <f t="shared" si="193"/>
        <v>Kentucky</v>
      </c>
      <c r="AG1321" t="str">
        <f t="shared" ca="1" si="194"/>
        <v>Kentucky</v>
      </c>
    </row>
    <row r="1322" spans="15:33" x14ac:dyDescent="0.25">
      <c r="O1322" t="s">
        <v>3711</v>
      </c>
      <c r="P1322" s="6">
        <v>41978</v>
      </c>
      <c r="Q1322" t="s">
        <v>3073</v>
      </c>
      <c r="R1322" t="s">
        <v>3225</v>
      </c>
      <c r="S1322" t="s">
        <v>3721</v>
      </c>
      <c r="T1322">
        <v>82</v>
      </c>
      <c r="U1322">
        <v>57</v>
      </c>
      <c r="W1322" t="s">
        <v>566</v>
      </c>
      <c r="X1322">
        <v>1</v>
      </c>
      <c r="Y1322">
        <f t="shared" si="188"/>
        <v>25</v>
      </c>
      <c r="Z1322">
        <f t="shared" ca="1" si="189"/>
        <v>25.249999499999998</v>
      </c>
      <c r="AA1322">
        <f t="shared" ca="1" si="190"/>
        <v>-0.24999949999999771</v>
      </c>
      <c r="AB1322">
        <f t="shared" ca="1" si="191"/>
        <v>0.24999949999999771</v>
      </c>
      <c r="AC1322" s="2">
        <v>0.25</v>
      </c>
      <c r="AD1322" s="7">
        <f>VLOOKUP(P1322,Weights!$A:$B,2,0)*AC1322</f>
        <v>0.25</v>
      </c>
      <c r="AE1322">
        <f t="shared" ca="1" si="192"/>
        <v>6.2499750000248856E-2</v>
      </c>
      <c r="AF1322" t="str">
        <f t="shared" si="193"/>
        <v>Louisville</v>
      </c>
      <c r="AG1322" t="str">
        <f t="shared" ca="1" si="194"/>
        <v>Louisville</v>
      </c>
    </row>
    <row r="1323" spans="15:33" x14ac:dyDescent="0.25">
      <c r="O1323" t="s">
        <v>3125</v>
      </c>
      <c r="P1323" s="6">
        <v>41978</v>
      </c>
      <c r="Q1323" t="s">
        <v>3073</v>
      </c>
      <c r="R1323" t="s">
        <v>3392</v>
      </c>
      <c r="S1323" t="s">
        <v>3070</v>
      </c>
      <c r="W1323" t="s">
        <v>3070</v>
      </c>
      <c r="X1323">
        <v>0</v>
      </c>
      <c r="Y1323">
        <f t="shared" si="188"/>
        <v>0</v>
      </c>
      <c r="Z1323">
        <f t="shared" ca="1" si="189"/>
        <v>0</v>
      </c>
      <c r="AA1323">
        <f t="shared" ca="1" si="190"/>
        <v>0</v>
      </c>
      <c r="AB1323">
        <f t="shared" ca="1" si="191"/>
        <v>0</v>
      </c>
      <c r="AC1323" s="2">
        <v>0</v>
      </c>
      <c r="AD1323" s="7">
        <f>VLOOKUP(P1323,Weights!$A:$B,2,0)*AC1323</f>
        <v>0</v>
      </c>
      <c r="AE1323">
        <f t="shared" ca="1" si="192"/>
        <v>0</v>
      </c>
      <c r="AF1323" t="str">
        <f t="shared" si="193"/>
        <v>North Carolina Central</v>
      </c>
      <c r="AG1323" t="str">
        <f t="shared" ca="1" si="194"/>
        <v>North Carolina Central</v>
      </c>
    </row>
    <row r="1324" spans="15:33" x14ac:dyDescent="0.25">
      <c r="O1324" t="s">
        <v>3124</v>
      </c>
      <c r="P1324" s="6">
        <v>41978</v>
      </c>
      <c r="Q1324" t="s">
        <v>3073</v>
      </c>
      <c r="R1324" t="s">
        <v>3370</v>
      </c>
      <c r="S1324" t="s">
        <v>3721</v>
      </c>
      <c r="T1324">
        <v>84</v>
      </c>
      <c r="U1324">
        <v>64</v>
      </c>
      <c r="W1324" t="s">
        <v>130</v>
      </c>
      <c r="X1324">
        <v>1</v>
      </c>
      <c r="Y1324">
        <f t="shared" si="188"/>
        <v>20</v>
      </c>
      <c r="Z1324">
        <f t="shared" ca="1" si="189"/>
        <v>19.874999500000001</v>
      </c>
      <c r="AA1324">
        <f t="shared" ca="1" si="190"/>
        <v>0.12500049999999874</v>
      </c>
      <c r="AB1324">
        <f t="shared" ca="1" si="191"/>
        <v>-0.12500049999999874</v>
      </c>
      <c r="AC1324" s="2">
        <v>0.125</v>
      </c>
      <c r="AD1324" s="7">
        <f>VLOOKUP(P1324,Weights!$A:$B,2,0)*AC1324</f>
        <v>0.125</v>
      </c>
      <c r="AE1324">
        <f t="shared" ca="1" si="192"/>
        <v>1.5625125000249686E-2</v>
      </c>
      <c r="AF1324" t="str">
        <f t="shared" si="193"/>
        <v>Minnesota</v>
      </c>
      <c r="AG1324" t="str">
        <f t="shared" ca="1" si="194"/>
        <v>Minnesota</v>
      </c>
    </row>
    <row r="1325" spans="15:33" x14ac:dyDescent="0.25">
      <c r="O1325" t="s">
        <v>3702</v>
      </c>
      <c r="P1325" s="6">
        <v>41978</v>
      </c>
      <c r="Q1325" t="s">
        <v>3073</v>
      </c>
      <c r="R1325" t="s">
        <v>3235</v>
      </c>
      <c r="S1325" t="s">
        <v>3721</v>
      </c>
      <c r="T1325">
        <v>82</v>
      </c>
      <c r="U1325">
        <v>63</v>
      </c>
      <c r="W1325" t="s">
        <v>55</v>
      </c>
      <c r="X1325">
        <v>1</v>
      </c>
      <c r="Y1325">
        <f t="shared" si="188"/>
        <v>19</v>
      </c>
      <c r="Z1325">
        <f t="shared" ca="1" si="189"/>
        <v>22.499999499999998</v>
      </c>
      <c r="AA1325">
        <f t="shared" ca="1" si="190"/>
        <v>-3.4999994999999977</v>
      </c>
      <c r="AB1325">
        <f t="shared" ca="1" si="191"/>
        <v>3.4999994999999977</v>
      </c>
      <c r="AC1325" s="2">
        <v>3.5</v>
      </c>
      <c r="AD1325" s="7">
        <f>VLOOKUP(P1325,Weights!$A:$B,2,0)*AC1325</f>
        <v>3.5</v>
      </c>
      <c r="AE1325">
        <f t="shared" ca="1" si="192"/>
        <v>12.249996500000234</v>
      </c>
      <c r="AF1325" t="str">
        <f t="shared" si="193"/>
        <v>Oklahoma</v>
      </c>
      <c r="AG1325" t="str">
        <f t="shared" ca="1" si="194"/>
        <v>Oklahoma</v>
      </c>
    </row>
    <row r="1326" spans="15:33" x14ac:dyDescent="0.25">
      <c r="O1326" t="s">
        <v>3080</v>
      </c>
      <c r="P1326" s="6">
        <v>41978</v>
      </c>
      <c r="Q1326" t="s">
        <v>3073</v>
      </c>
      <c r="R1326" t="s">
        <v>3098</v>
      </c>
      <c r="S1326" t="s">
        <v>3721</v>
      </c>
      <c r="T1326">
        <v>88</v>
      </c>
      <c r="U1326">
        <v>67</v>
      </c>
      <c r="W1326" t="s">
        <v>1772</v>
      </c>
      <c r="X1326">
        <v>1</v>
      </c>
      <c r="Y1326">
        <f t="shared" si="188"/>
        <v>21</v>
      </c>
      <c r="Z1326">
        <f t="shared" ca="1" si="189"/>
        <v>-0.625</v>
      </c>
      <c r="AA1326">
        <f t="shared" ca="1" si="190"/>
        <v>21.625</v>
      </c>
      <c r="AB1326">
        <f t="shared" ca="1" si="191"/>
        <v>-21.625</v>
      </c>
      <c r="AC1326" s="2">
        <v>21.625</v>
      </c>
      <c r="AD1326" s="7">
        <f>VLOOKUP(P1326,Weights!$A:$B,2,0)*AC1326</f>
        <v>21.625</v>
      </c>
      <c r="AE1326">
        <f t="shared" ca="1" si="192"/>
        <v>467.640625</v>
      </c>
      <c r="AF1326" t="str">
        <f t="shared" si="193"/>
        <v>Siena</v>
      </c>
      <c r="AG1326" t="str">
        <f t="shared" ca="1" si="194"/>
        <v>Quinnipiac</v>
      </c>
    </row>
    <row r="1327" spans="15:33" x14ac:dyDescent="0.25">
      <c r="O1327" t="s">
        <v>3149</v>
      </c>
      <c r="P1327" s="6">
        <v>41978</v>
      </c>
      <c r="Q1327" t="s">
        <v>3073</v>
      </c>
      <c r="R1327" t="s">
        <v>3242</v>
      </c>
      <c r="S1327" t="s">
        <v>3721</v>
      </c>
      <c r="T1327">
        <v>66</v>
      </c>
      <c r="U1327">
        <v>53</v>
      </c>
      <c r="W1327" t="s">
        <v>93</v>
      </c>
      <c r="X1327">
        <v>1</v>
      </c>
      <c r="Y1327">
        <f t="shared" si="188"/>
        <v>13</v>
      </c>
      <c r="Z1327">
        <f t="shared" ca="1" si="189"/>
        <v>11.37500002</v>
      </c>
      <c r="AA1327">
        <f t="shared" ca="1" si="190"/>
        <v>1.6249999800000001</v>
      </c>
      <c r="AB1327">
        <f t="shared" ca="1" si="191"/>
        <v>-1.6249999800000001</v>
      </c>
      <c r="AC1327" s="2">
        <v>1.625</v>
      </c>
      <c r="AD1327" s="7">
        <f>VLOOKUP(P1327,Weights!$A:$B,2,0)*AC1327</f>
        <v>1.625</v>
      </c>
      <c r="AE1327">
        <f t="shared" ca="1" si="192"/>
        <v>2.6406249350000008</v>
      </c>
      <c r="AF1327" t="str">
        <f t="shared" si="193"/>
        <v>SMU</v>
      </c>
      <c r="AG1327" t="str">
        <f t="shared" ca="1" si="194"/>
        <v>SMU</v>
      </c>
    </row>
    <row r="1328" spans="15:33" x14ac:dyDescent="0.25">
      <c r="O1328" t="s">
        <v>3285</v>
      </c>
      <c r="P1328" s="6">
        <v>41978</v>
      </c>
      <c r="Q1328" t="s">
        <v>3073</v>
      </c>
      <c r="R1328" t="s">
        <v>3226</v>
      </c>
      <c r="S1328" t="s">
        <v>3720</v>
      </c>
      <c r="T1328">
        <v>87</v>
      </c>
      <c r="U1328">
        <v>79</v>
      </c>
      <c r="W1328" t="s">
        <v>14</v>
      </c>
      <c r="X1328">
        <v>1</v>
      </c>
      <c r="Y1328">
        <f t="shared" si="188"/>
        <v>-8</v>
      </c>
      <c r="Z1328">
        <f t="shared" ca="1" si="189"/>
        <v>8.5</v>
      </c>
      <c r="AA1328">
        <f t="shared" ca="1" si="190"/>
        <v>-16.5</v>
      </c>
      <c r="AB1328">
        <f t="shared" ca="1" si="191"/>
        <v>16.5</v>
      </c>
      <c r="AC1328" s="2">
        <v>16.5</v>
      </c>
      <c r="AD1328" s="7">
        <f>VLOOKUP(P1328,Weights!$A:$B,2,0)*AC1328</f>
        <v>16.5</v>
      </c>
      <c r="AE1328">
        <f t="shared" ca="1" si="192"/>
        <v>272.25</v>
      </c>
      <c r="AF1328" t="str">
        <f t="shared" si="193"/>
        <v>Youngstown St</v>
      </c>
      <c r="AG1328" t="str">
        <f t="shared" ca="1" si="194"/>
        <v>South Dakota</v>
      </c>
    </row>
    <row r="1329" spans="15:33" x14ac:dyDescent="0.25">
      <c r="O1329" t="s">
        <v>3356</v>
      </c>
      <c r="P1329" s="6">
        <v>41978</v>
      </c>
      <c r="Q1329" t="s">
        <v>3073</v>
      </c>
      <c r="R1329" t="s">
        <v>3718</v>
      </c>
      <c r="S1329" t="s">
        <v>3721</v>
      </c>
      <c r="T1329">
        <v>68</v>
      </c>
      <c r="U1329">
        <v>55</v>
      </c>
      <c r="W1329" t="s">
        <v>13</v>
      </c>
      <c r="X1329">
        <v>1</v>
      </c>
      <c r="Y1329">
        <f t="shared" si="188"/>
        <v>13</v>
      </c>
      <c r="Z1329">
        <f t="shared" ca="1" si="189"/>
        <v>24.625000500000002</v>
      </c>
      <c r="AA1329">
        <f t="shared" ca="1" si="190"/>
        <v>-11.625000500000002</v>
      </c>
      <c r="AB1329">
        <f t="shared" ca="1" si="191"/>
        <v>11.625000500000002</v>
      </c>
      <c r="AC1329" s="2">
        <v>11.625</v>
      </c>
      <c r="AD1329" s="7">
        <f>VLOOKUP(P1329,Weights!$A:$B,2,0)*AC1329</f>
        <v>11.625</v>
      </c>
      <c r="AE1329">
        <f t="shared" ca="1" si="192"/>
        <v>135.1406366250003</v>
      </c>
      <c r="AF1329" t="str">
        <f t="shared" si="193"/>
        <v>Southern</v>
      </c>
      <c r="AG1329" t="str">
        <f t="shared" ca="1" si="194"/>
        <v>Southern</v>
      </c>
    </row>
    <row r="1330" spans="15:33" x14ac:dyDescent="0.25">
      <c r="O1330" t="s">
        <v>3336</v>
      </c>
      <c r="P1330" s="6">
        <v>41978</v>
      </c>
      <c r="Q1330" t="s">
        <v>3073</v>
      </c>
      <c r="R1330" t="s">
        <v>3250</v>
      </c>
      <c r="S1330" t="s">
        <v>3721</v>
      </c>
      <c r="T1330">
        <v>74</v>
      </c>
      <c r="U1330">
        <v>45</v>
      </c>
      <c r="W1330" t="s">
        <v>93</v>
      </c>
      <c r="X1330">
        <v>1</v>
      </c>
      <c r="Y1330">
        <f t="shared" si="188"/>
        <v>29</v>
      </c>
      <c r="Z1330">
        <f t="shared" ca="1" si="189"/>
        <v>9.75</v>
      </c>
      <c r="AA1330">
        <f t="shared" ca="1" si="190"/>
        <v>19.25</v>
      </c>
      <c r="AB1330">
        <f t="shared" ca="1" si="191"/>
        <v>-19.25</v>
      </c>
      <c r="AC1330" s="2">
        <v>19.25</v>
      </c>
      <c r="AD1330" s="7">
        <f>VLOOKUP(P1330,Weights!$A:$B,2,0)*AC1330</f>
        <v>19.25</v>
      </c>
      <c r="AE1330">
        <f t="shared" ca="1" si="192"/>
        <v>370.5625</v>
      </c>
      <c r="AF1330" t="str">
        <f t="shared" si="193"/>
        <v>Stephen F. Austin</v>
      </c>
      <c r="AG1330" t="str">
        <f t="shared" ca="1" si="194"/>
        <v>Stephen F. Austin</v>
      </c>
    </row>
    <row r="1331" spans="15:33" x14ac:dyDescent="0.25">
      <c r="O1331" t="s">
        <v>3077</v>
      </c>
      <c r="P1331" s="6">
        <v>41978</v>
      </c>
      <c r="Q1331" t="s">
        <v>3074</v>
      </c>
      <c r="R1331" t="s">
        <v>3718</v>
      </c>
      <c r="S1331" t="s">
        <v>3721</v>
      </c>
      <c r="T1331">
        <v>113</v>
      </c>
      <c r="U1331">
        <v>53</v>
      </c>
      <c r="W1331" t="s">
        <v>55</v>
      </c>
      <c r="X1331">
        <v>1</v>
      </c>
      <c r="Y1331">
        <f t="shared" si="188"/>
        <v>60</v>
      </c>
      <c r="Z1331">
        <f t="shared" ca="1" si="189"/>
        <v>33.875000499999999</v>
      </c>
      <c r="AA1331">
        <f t="shared" ca="1" si="190"/>
        <v>26.124999500000001</v>
      </c>
      <c r="AB1331">
        <f t="shared" ca="1" si="191"/>
        <v>-26.124999500000001</v>
      </c>
      <c r="AC1331" s="2">
        <v>26.125</v>
      </c>
      <c r="AD1331" s="7">
        <f>VLOOKUP(P1331,Weights!$A:$B,2,0)*AC1331</f>
        <v>26.125</v>
      </c>
      <c r="AE1331">
        <f t="shared" ca="1" si="192"/>
        <v>682.51559887500036</v>
      </c>
      <c r="AF1331" t="str">
        <f t="shared" si="193"/>
        <v>UNLV</v>
      </c>
      <c r="AG1331" t="str">
        <f t="shared" ca="1" si="194"/>
        <v>UNLV</v>
      </c>
    </row>
    <row r="1332" spans="15:33" x14ac:dyDescent="0.25">
      <c r="O1332" t="s">
        <v>3401</v>
      </c>
      <c r="P1332" s="6">
        <v>41979</v>
      </c>
      <c r="Q1332" t="s">
        <v>3073</v>
      </c>
      <c r="R1332" t="s">
        <v>3320</v>
      </c>
      <c r="S1332" t="s">
        <v>3721</v>
      </c>
      <c r="T1332">
        <v>80</v>
      </c>
      <c r="U1332">
        <v>55</v>
      </c>
      <c r="W1332" t="s">
        <v>165</v>
      </c>
      <c r="X1332">
        <v>1</v>
      </c>
      <c r="Y1332">
        <f t="shared" si="188"/>
        <v>25</v>
      </c>
      <c r="Z1332">
        <f t="shared" ca="1" si="189"/>
        <v>5.6250004999999996</v>
      </c>
      <c r="AA1332">
        <f t="shared" ca="1" si="190"/>
        <v>19.374999500000001</v>
      </c>
      <c r="AB1332">
        <f t="shared" ca="1" si="191"/>
        <v>-19.374999500000001</v>
      </c>
      <c r="AC1332" s="2">
        <v>19.375</v>
      </c>
      <c r="AD1332" s="7">
        <f>VLOOKUP(P1332,Weights!$A:$B,2,0)*AC1332</f>
        <v>19.375</v>
      </c>
      <c r="AE1332">
        <f t="shared" ca="1" si="192"/>
        <v>375.39060562500032</v>
      </c>
      <c r="AF1332" t="str">
        <f t="shared" si="193"/>
        <v>Alabama St</v>
      </c>
      <c r="AG1332" t="str">
        <f t="shared" ca="1" si="194"/>
        <v>Alabama St</v>
      </c>
    </row>
    <row r="1333" spans="15:33" x14ac:dyDescent="0.25">
      <c r="O1333" t="s">
        <v>3715</v>
      </c>
      <c r="P1333" s="6">
        <v>41979</v>
      </c>
      <c r="Q1333" t="s">
        <v>3073</v>
      </c>
      <c r="R1333" t="s">
        <v>3707</v>
      </c>
      <c r="S1333" t="s">
        <v>3721</v>
      </c>
      <c r="T1333">
        <v>66</v>
      </c>
      <c r="U1333">
        <v>63</v>
      </c>
      <c r="V1333" t="s">
        <v>3722</v>
      </c>
      <c r="W1333" t="s">
        <v>567</v>
      </c>
      <c r="X1333">
        <v>1</v>
      </c>
      <c r="Y1333">
        <f t="shared" si="188"/>
        <v>3</v>
      </c>
      <c r="Z1333">
        <f t="shared" ca="1" si="189"/>
        <v>3</v>
      </c>
      <c r="AA1333">
        <f t="shared" ca="1" si="190"/>
        <v>0</v>
      </c>
      <c r="AB1333">
        <f t="shared" ca="1" si="191"/>
        <v>0</v>
      </c>
      <c r="AC1333" s="2">
        <v>0</v>
      </c>
      <c r="AD1333" s="7">
        <f>VLOOKUP(P1333,Weights!$A:$B,2,0)*AC1333</f>
        <v>0</v>
      </c>
      <c r="AE1333">
        <f t="shared" ca="1" si="192"/>
        <v>0</v>
      </c>
      <c r="AF1333" t="str">
        <f t="shared" si="193"/>
        <v>Arizona</v>
      </c>
      <c r="AG1333" t="str">
        <f t="shared" ca="1" si="194"/>
        <v>Arizona</v>
      </c>
    </row>
    <row r="1334" spans="15:33" x14ac:dyDescent="0.25">
      <c r="O1334" t="s">
        <v>3359</v>
      </c>
      <c r="P1334" s="6">
        <v>41979</v>
      </c>
      <c r="Q1334" t="s">
        <v>3073</v>
      </c>
      <c r="R1334" t="s">
        <v>3718</v>
      </c>
      <c r="S1334" t="s">
        <v>3721</v>
      </c>
      <c r="T1334">
        <v>95</v>
      </c>
      <c r="U1334">
        <v>68</v>
      </c>
      <c r="W1334" t="s">
        <v>9</v>
      </c>
      <c r="X1334">
        <v>1</v>
      </c>
      <c r="Y1334">
        <f t="shared" si="188"/>
        <v>27</v>
      </c>
      <c r="Z1334">
        <f t="shared" ca="1" si="189"/>
        <v>25.000000500000002</v>
      </c>
      <c r="AA1334">
        <f t="shared" ca="1" si="190"/>
        <v>1.9999994999999977</v>
      </c>
      <c r="AB1334">
        <f t="shared" ca="1" si="191"/>
        <v>-1.9999994999999977</v>
      </c>
      <c r="AC1334" s="2">
        <v>2</v>
      </c>
      <c r="AD1334" s="7">
        <f>VLOOKUP(P1334,Weights!$A:$B,2,0)*AC1334</f>
        <v>2</v>
      </c>
      <c r="AE1334">
        <f t="shared" ca="1" si="192"/>
        <v>3.9999980000002409</v>
      </c>
      <c r="AF1334" t="str">
        <f t="shared" si="193"/>
        <v>Arkansas St</v>
      </c>
      <c r="AG1334" t="str">
        <f t="shared" ca="1" si="194"/>
        <v>Arkansas St</v>
      </c>
    </row>
    <row r="1335" spans="15:33" x14ac:dyDescent="0.25">
      <c r="O1335" t="s">
        <v>3316</v>
      </c>
      <c r="P1335" s="6">
        <v>41979</v>
      </c>
      <c r="Q1335" t="s">
        <v>3073</v>
      </c>
      <c r="R1335" t="s">
        <v>3190</v>
      </c>
      <c r="S1335" t="s">
        <v>3721</v>
      </c>
      <c r="T1335">
        <v>70</v>
      </c>
      <c r="U1335">
        <v>63</v>
      </c>
      <c r="W1335" t="s">
        <v>165</v>
      </c>
      <c r="X1335">
        <v>1</v>
      </c>
      <c r="Y1335">
        <f t="shared" si="188"/>
        <v>7</v>
      </c>
      <c r="Z1335">
        <f t="shared" ca="1" si="189"/>
        <v>-1.6249999800000001</v>
      </c>
      <c r="AA1335">
        <f t="shared" ca="1" si="190"/>
        <v>8.6249999800000001</v>
      </c>
      <c r="AB1335">
        <f t="shared" ca="1" si="191"/>
        <v>-8.6249999800000001</v>
      </c>
      <c r="AC1335" s="2">
        <v>8.625</v>
      </c>
      <c r="AD1335" s="7">
        <f>VLOOKUP(P1335,Weights!$A:$B,2,0)*AC1335</f>
        <v>8.625</v>
      </c>
      <c r="AE1335">
        <f t="shared" ca="1" si="192"/>
        <v>74.390624654999996</v>
      </c>
      <c r="AF1335" t="str">
        <f t="shared" si="193"/>
        <v>Ball State</v>
      </c>
      <c r="AG1335" t="str">
        <f t="shared" ca="1" si="194"/>
        <v>Indiana St</v>
      </c>
    </row>
    <row r="1336" spans="15:33" x14ac:dyDescent="0.25">
      <c r="O1336" t="s">
        <v>3219</v>
      </c>
      <c r="P1336" s="6">
        <v>41979</v>
      </c>
      <c r="Q1336" t="s">
        <v>3073</v>
      </c>
      <c r="R1336" t="s">
        <v>3216</v>
      </c>
      <c r="S1336" t="s">
        <v>3721</v>
      </c>
      <c r="T1336">
        <v>52</v>
      </c>
      <c r="U1336">
        <v>47</v>
      </c>
      <c r="W1336" t="s">
        <v>14</v>
      </c>
      <c r="X1336">
        <v>1</v>
      </c>
      <c r="Y1336">
        <f t="shared" si="188"/>
        <v>5</v>
      </c>
      <c r="Z1336">
        <f t="shared" ca="1" si="189"/>
        <v>8.7500000000000018</v>
      </c>
      <c r="AA1336">
        <f t="shared" ca="1" si="190"/>
        <v>-3.7500000000000018</v>
      </c>
      <c r="AB1336">
        <f t="shared" ca="1" si="191"/>
        <v>3.7500000000000018</v>
      </c>
      <c r="AC1336" s="2">
        <v>3.75</v>
      </c>
      <c r="AD1336" s="7">
        <f>VLOOKUP(P1336,Weights!$A:$B,2,0)*AC1336</f>
        <v>3.75</v>
      </c>
      <c r="AE1336">
        <f t="shared" ca="1" si="192"/>
        <v>14.062500000000014</v>
      </c>
      <c r="AF1336" t="str">
        <f t="shared" si="193"/>
        <v>Bethune-Cookman</v>
      </c>
      <c r="AG1336" t="str">
        <f t="shared" ca="1" si="194"/>
        <v>Bethune-Cookman</v>
      </c>
    </row>
    <row r="1337" spans="15:33" x14ac:dyDescent="0.25">
      <c r="O1337" t="s">
        <v>3089</v>
      </c>
      <c r="P1337" s="6">
        <v>41979</v>
      </c>
      <c r="Q1337" t="s">
        <v>3073</v>
      </c>
      <c r="R1337" t="s">
        <v>3259</v>
      </c>
      <c r="S1337" t="s">
        <v>3720</v>
      </c>
      <c r="T1337">
        <v>79</v>
      </c>
      <c r="U1337">
        <v>70</v>
      </c>
      <c r="W1337" t="s">
        <v>36</v>
      </c>
      <c r="X1337">
        <v>1</v>
      </c>
      <c r="Y1337">
        <f t="shared" si="188"/>
        <v>-9</v>
      </c>
      <c r="Z1337">
        <f t="shared" ca="1" si="189"/>
        <v>-1.7500004999999996</v>
      </c>
      <c r="AA1337">
        <f t="shared" ca="1" si="190"/>
        <v>-7.2499995000000004</v>
      </c>
      <c r="AB1337">
        <f t="shared" ca="1" si="191"/>
        <v>7.2499995000000004</v>
      </c>
      <c r="AC1337" s="2">
        <v>7.25</v>
      </c>
      <c r="AD1337" s="7">
        <f>VLOOKUP(P1337,Weights!$A:$B,2,0)*AC1337</f>
        <v>7.25</v>
      </c>
      <c r="AE1337">
        <f t="shared" ca="1" si="192"/>
        <v>52.562492750000253</v>
      </c>
      <c r="AF1337" t="str">
        <f t="shared" si="193"/>
        <v>Pennsylvania</v>
      </c>
      <c r="AG1337" t="str">
        <f t="shared" ca="1" si="194"/>
        <v>Pennsylvania</v>
      </c>
    </row>
    <row r="1338" spans="15:33" x14ac:dyDescent="0.25">
      <c r="O1338" t="s">
        <v>3094</v>
      </c>
      <c r="P1338" s="6">
        <v>41979</v>
      </c>
      <c r="Q1338" t="s">
        <v>3073</v>
      </c>
      <c r="R1338" t="s">
        <v>3381</v>
      </c>
      <c r="S1338" t="s">
        <v>3720</v>
      </c>
      <c r="T1338">
        <v>70</v>
      </c>
      <c r="U1338">
        <v>59</v>
      </c>
      <c r="W1338" t="s">
        <v>12</v>
      </c>
      <c r="X1338">
        <v>1</v>
      </c>
      <c r="Y1338">
        <f t="shared" si="188"/>
        <v>-11</v>
      </c>
      <c r="Z1338">
        <f t="shared" ca="1" si="189"/>
        <v>1.625</v>
      </c>
      <c r="AA1338">
        <f t="shared" ca="1" si="190"/>
        <v>-12.625</v>
      </c>
      <c r="AB1338">
        <f t="shared" ca="1" si="191"/>
        <v>12.625</v>
      </c>
      <c r="AC1338" s="2">
        <v>12.625</v>
      </c>
      <c r="AD1338" s="7">
        <f>VLOOKUP(P1338,Weights!$A:$B,2,0)*AC1338</f>
        <v>12.625</v>
      </c>
      <c r="AE1338">
        <f t="shared" ca="1" si="192"/>
        <v>159.390625</v>
      </c>
      <c r="AF1338" t="str">
        <f t="shared" si="193"/>
        <v>Saint Peter's</v>
      </c>
      <c r="AG1338" t="str">
        <f t="shared" ca="1" si="194"/>
        <v>Boston University</v>
      </c>
    </row>
    <row r="1339" spans="15:33" x14ac:dyDescent="0.25">
      <c r="O1339" t="s">
        <v>3367</v>
      </c>
      <c r="P1339" s="6">
        <v>41979</v>
      </c>
      <c r="Q1339" t="s">
        <v>3073</v>
      </c>
      <c r="R1339" t="s">
        <v>3400</v>
      </c>
      <c r="S1339" t="s">
        <v>3721</v>
      </c>
      <c r="T1339">
        <v>64</v>
      </c>
      <c r="U1339">
        <v>47</v>
      </c>
      <c r="W1339" t="s">
        <v>54</v>
      </c>
      <c r="X1339">
        <v>1</v>
      </c>
      <c r="Y1339">
        <f t="shared" si="188"/>
        <v>17</v>
      </c>
      <c r="Z1339">
        <f t="shared" ca="1" si="189"/>
        <v>20.000000499999999</v>
      </c>
      <c r="AA1339">
        <f t="shared" ca="1" si="190"/>
        <v>-3.0000004999999987</v>
      </c>
      <c r="AB1339">
        <f t="shared" ca="1" si="191"/>
        <v>3.0000004999999987</v>
      </c>
      <c r="AC1339" s="2">
        <v>3</v>
      </c>
      <c r="AD1339" s="7">
        <f>VLOOKUP(P1339,Weights!$A:$B,2,0)*AC1339</f>
        <v>3</v>
      </c>
      <c r="AE1339">
        <f t="shared" ca="1" si="192"/>
        <v>9.0000030000002429</v>
      </c>
      <c r="AF1339" t="str">
        <f t="shared" si="193"/>
        <v>Bowling Green</v>
      </c>
      <c r="AG1339" t="str">
        <f t="shared" ca="1" si="194"/>
        <v>Bowling Green</v>
      </c>
    </row>
    <row r="1340" spans="15:33" x14ac:dyDescent="0.25">
      <c r="O1340" t="s">
        <v>3121</v>
      </c>
      <c r="P1340" s="6">
        <v>41979</v>
      </c>
      <c r="Q1340" t="s">
        <v>3073</v>
      </c>
      <c r="R1340" t="s">
        <v>3106</v>
      </c>
      <c r="S1340" t="s">
        <v>3721</v>
      </c>
      <c r="T1340">
        <v>69</v>
      </c>
      <c r="U1340">
        <v>62</v>
      </c>
      <c r="W1340" t="s">
        <v>15</v>
      </c>
      <c r="X1340">
        <v>1</v>
      </c>
      <c r="Y1340">
        <f t="shared" si="188"/>
        <v>7</v>
      </c>
      <c r="Z1340">
        <f t="shared" ca="1" si="189"/>
        <v>2.25</v>
      </c>
      <c r="AA1340">
        <f t="shared" ca="1" si="190"/>
        <v>4.75</v>
      </c>
      <c r="AB1340">
        <f t="shared" ca="1" si="191"/>
        <v>-4.75</v>
      </c>
      <c r="AC1340" s="2">
        <v>4.75</v>
      </c>
      <c r="AD1340" s="7">
        <f>VLOOKUP(P1340,Weights!$A:$B,2,0)*AC1340</f>
        <v>4.75</v>
      </c>
      <c r="AE1340">
        <f t="shared" ca="1" si="192"/>
        <v>22.5625</v>
      </c>
      <c r="AF1340" t="str">
        <f t="shared" si="193"/>
        <v>Brown</v>
      </c>
      <c r="AG1340" t="str">
        <f t="shared" ca="1" si="194"/>
        <v>Brown</v>
      </c>
    </row>
    <row r="1341" spans="15:33" x14ac:dyDescent="0.25">
      <c r="O1341" t="s">
        <v>3101</v>
      </c>
      <c r="P1341" s="6">
        <v>41979</v>
      </c>
      <c r="Q1341" t="s">
        <v>3073</v>
      </c>
      <c r="R1341" t="s">
        <v>3203</v>
      </c>
      <c r="S1341" t="s">
        <v>3721</v>
      </c>
      <c r="T1341">
        <v>65</v>
      </c>
      <c r="U1341">
        <v>56</v>
      </c>
      <c r="W1341" t="s">
        <v>322</v>
      </c>
      <c r="X1341">
        <v>1</v>
      </c>
      <c r="Y1341">
        <f t="shared" si="188"/>
        <v>9</v>
      </c>
      <c r="Z1341">
        <f t="shared" ca="1" si="189"/>
        <v>14.999999499999998</v>
      </c>
      <c r="AA1341">
        <f t="shared" ca="1" si="190"/>
        <v>-5.9999994999999977</v>
      </c>
      <c r="AB1341">
        <f t="shared" ca="1" si="191"/>
        <v>5.9999994999999977</v>
      </c>
      <c r="AC1341" s="2">
        <v>6</v>
      </c>
      <c r="AD1341" s="7">
        <f>VLOOKUP(P1341,Weights!$A:$B,2,0)*AC1341</f>
        <v>6</v>
      </c>
      <c r="AE1341">
        <f t="shared" ca="1" si="192"/>
        <v>35.999994000000221</v>
      </c>
      <c r="AF1341" t="str">
        <f t="shared" si="193"/>
        <v>Butler</v>
      </c>
      <c r="AG1341" t="str">
        <f t="shared" ca="1" si="194"/>
        <v>Butler</v>
      </c>
    </row>
    <row r="1342" spans="15:33" x14ac:dyDescent="0.25">
      <c r="O1342" t="s">
        <v>3333</v>
      </c>
      <c r="P1342" s="6">
        <v>41979</v>
      </c>
      <c r="Q1342" t="s">
        <v>3073</v>
      </c>
      <c r="R1342" t="s">
        <v>3718</v>
      </c>
      <c r="S1342" t="s">
        <v>3721</v>
      </c>
      <c r="T1342">
        <v>72</v>
      </c>
      <c r="U1342">
        <v>35</v>
      </c>
      <c r="W1342" t="s">
        <v>165</v>
      </c>
      <c r="X1342">
        <v>1</v>
      </c>
      <c r="Y1342">
        <f t="shared" si="188"/>
        <v>37</v>
      </c>
      <c r="Z1342">
        <f t="shared" ca="1" si="189"/>
        <v>32.125000480000004</v>
      </c>
      <c r="AA1342">
        <f t="shared" ca="1" si="190"/>
        <v>4.8749995199999958</v>
      </c>
      <c r="AB1342">
        <f t="shared" ca="1" si="191"/>
        <v>-4.8749995199999958</v>
      </c>
      <c r="AC1342" s="2">
        <v>4.875</v>
      </c>
      <c r="AD1342" s="7">
        <f>VLOOKUP(P1342,Weights!$A:$B,2,0)*AC1342</f>
        <v>4.875</v>
      </c>
      <c r="AE1342">
        <f t="shared" ca="1" si="192"/>
        <v>23.765620320000188</v>
      </c>
      <c r="AF1342" t="str">
        <f t="shared" si="193"/>
        <v>Cal Poly</v>
      </c>
      <c r="AG1342" t="str">
        <f t="shared" ca="1" si="194"/>
        <v>Cal Poly</v>
      </c>
    </row>
    <row r="1343" spans="15:33" x14ac:dyDescent="0.25">
      <c r="O1343" t="s">
        <v>3102</v>
      </c>
      <c r="P1343" s="6">
        <v>41979</v>
      </c>
      <c r="Q1343" t="s">
        <v>3073</v>
      </c>
      <c r="R1343" t="s">
        <v>3374</v>
      </c>
      <c r="S1343" t="s">
        <v>3721</v>
      </c>
      <c r="T1343">
        <v>94</v>
      </c>
      <c r="U1343">
        <v>61</v>
      </c>
      <c r="W1343" t="s">
        <v>192</v>
      </c>
      <c r="X1343">
        <v>1</v>
      </c>
      <c r="Y1343">
        <f t="shared" si="188"/>
        <v>33</v>
      </c>
      <c r="Z1343">
        <f t="shared" ca="1" si="189"/>
        <v>18.249999500000001</v>
      </c>
      <c r="AA1343">
        <f t="shared" ca="1" si="190"/>
        <v>14.750000499999999</v>
      </c>
      <c r="AB1343">
        <f t="shared" ca="1" si="191"/>
        <v>-14.750000499999999</v>
      </c>
      <c r="AC1343" s="2">
        <v>14.75</v>
      </c>
      <c r="AD1343" s="7">
        <f>VLOOKUP(P1343,Weights!$A:$B,2,0)*AC1343</f>
        <v>14.75</v>
      </c>
      <c r="AE1343">
        <f t="shared" ca="1" si="192"/>
        <v>217.56251475000022</v>
      </c>
      <c r="AF1343" t="str">
        <f t="shared" si="193"/>
        <v>Central Michigan</v>
      </c>
      <c r="AG1343" t="str">
        <f t="shared" ca="1" si="194"/>
        <v>Central Michigan</v>
      </c>
    </row>
    <row r="1344" spans="15:33" x14ac:dyDescent="0.25">
      <c r="O1344" t="s">
        <v>3116</v>
      </c>
      <c r="P1344" s="6">
        <v>41979</v>
      </c>
      <c r="Q1344" t="s">
        <v>3073</v>
      </c>
      <c r="R1344" t="s">
        <v>3079</v>
      </c>
      <c r="S1344" t="s">
        <v>3721</v>
      </c>
      <c r="T1344">
        <v>62</v>
      </c>
      <c r="U1344">
        <v>39</v>
      </c>
      <c r="W1344" t="s">
        <v>55</v>
      </c>
      <c r="X1344">
        <v>1</v>
      </c>
      <c r="Y1344">
        <f t="shared" si="188"/>
        <v>23</v>
      </c>
      <c r="Z1344">
        <f t="shared" ca="1" si="189"/>
        <v>7</v>
      </c>
      <c r="AA1344">
        <f t="shared" ca="1" si="190"/>
        <v>16</v>
      </c>
      <c r="AB1344">
        <f t="shared" ca="1" si="191"/>
        <v>-16</v>
      </c>
      <c r="AC1344" s="2">
        <v>16</v>
      </c>
      <c r="AD1344" s="7">
        <f>VLOOKUP(P1344,Weights!$A:$B,2,0)*AC1344</f>
        <v>16</v>
      </c>
      <c r="AE1344">
        <f t="shared" ca="1" si="192"/>
        <v>256</v>
      </c>
      <c r="AF1344" t="str">
        <f t="shared" si="193"/>
        <v>Columbia</v>
      </c>
      <c r="AG1344" t="str">
        <f t="shared" ca="1" si="194"/>
        <v>Columbia</v>
      </c>
    </row>
    <row r="1345" spans="15:33" x14ac:dyDescent="0.25">
      <c r="O1345" t="s">
        <v>3119</v>
      </c>
      <c r="P1345" s="6">
        <v>41979</v>
      </c>
      <c r="Q1345" t="s">
        <v>3073</v>
      </c>
      <c r="R1345" t="s">
        <v>3084</v>
      </c>
      <c r="S1345" t="s">
        <v>3721</v>
      </c>
      <c r="T1345">
        <v>71</v>
      </c>
      <c r="U1345">
        <v>60</v>
      </c>
      <c r="W1345" t="s">
        <v>116</v>
      </c>
      <c r="X1345">
        <v>1</v>
      </c>
      <c r="Y1345">
        <f t="shared" si="188"/>
        <v>11</v>
      </c>
      <c r="Z1345">
        <f t="shared" ca="1" si="189"/>
        <v>10</v>
      </c>
      <c r="AA1345">
        <f t="shared" ca="1" si="190"/>
        <v>1</v>
      </c>
      <c r="AB1345">
        <f t="shared" ca="1" si="191"/>
        <v>-1</v>
      </c>
      <c r="AC1345" s="2">
        <v>1</v>
      </c>
      <c r="AD1345" s="7">
        <f>VLOOKUP(P1345,Weights!$A:$B,2,0)*AC1345</f>
        <v>1</v>
      </c>
      <c r="AE1345">
        <f t="shared" ca="1" si="192"/>
        <v>1</v>
      </c>
      <c r="AF1345" t="str">
        <f t="shared" si="193"/>
        <v>Cornell</v>
      </c>
      <c r="AG1345" t="str">
        <f t="shared" ca="1" si="194"/>
        <v>Cornell</v>
      </c>
    </row>
    <row r="1346" spans="15:33" x14ac:dyDescent="0.25">
      <c r="O1346" t="s">
        <v>3332</v>
      </c>
      <c r="P1346" s="6">
        <v>41979</v>
      </c>
      <c r="Q1346" t="s">
        <v>3073</v>
      </c>
      <c r="R1346" t="s">
        <v>3334</v>
      </c>
      <c r="S1346" t="s">
        <v>3720</v>
      </c>
      <c r="T1346">
        <v>74</v>
      </c>
      <c r="U1346">
        <v>62</v>
      </c>
      <c r="W1346" t="s">
        <v>14</v>
      </c>
      <c r="X1346">
        <v>1</v>
      </c>
      <c r="Y1346">
        <f t="shared" ref="Y1346:Y1409" si="195">X1346*IF(S1346="W",(T1346-U1346),U1346-T1346)</f>
        <v>-12</v>
      </c>
      <c r="Z1346">
        <f t="shared" ref="Z1346:Z1409" ca="1" si="196">X1346*(IF(Q1346="A",-HomeEdge,IF(Q1346="H",HomeEdge,0))+VLOOKUP(O1346,TmList,2,0)-VLOOKUP(R1346,TmList,2,0))</f>
        <v>-9.25</v>
      </c>
      <c r="AA1346">
        <f t="shared" ref="AA1346:AA1409" ca="1" si="197">Y1346-Z1346</f>
        <v>-2.75</v>
      </c>
      <c r="AB1346">
        <f t="shared" ref="AB1346:AB1409" ca="1" si="198">-AA1346</f>
        <v>2.75</v>
      </c>
      <c r="AC1346" s="2">
        <v>2.75</v>
      </c>
      <c r="AD1346" s="7">
        <f>VLOOKUP(P1346,Weights!$A:$B,2,0)*AC1346</f>
        <v>2.75</v>
      </c>
      <c r="AE1346">
        <f t="shared" ref="AE1346:AE1409" ca="1" si="199">AA1346^2</f>
        <v>7.5625</v>
      </c>
      <c r="AF1346" t="str">
        <f t="shared" si="193"/>
        <v>Pepperdine</v>
      </c>
      <c r="AG1346" t="str">
        <f t="shared" ca="1" si="194"/>
        <v>Pepperdine</v>
      </c>
    </row>
    <row r="1347" spans="15:33" x14ac:dyDescent="0.25">
      <c r="O1347" t="s">
        <v>3283</v>
      </c>
      <c r="P1347" s="6">
        <v>41979</v>
      </c>
      <c r="Q1347" t="s">
        <v>3073</v>
      </c>
      <c r="R1347" t="s">
        <v>3718</v>
      </c>
      <c r="S1347" t="s">
        <v>3721</v>
      </c>
      <c r="T1347">
        <v>70</v>
      </c>
      <c r="U1347">
        <v>58</v>
      </c>
      <c r="W1347" t="s">
        <v>743</v>
      </c>
      <c r="X1347">
        <v>1</v>
      </c>
      <c r="Y1347">
        <f t="shared" si="195"/>
        <v>12</v>
      </c>
      <c r="Z1347">
        <f t="shared" ca="1" si="196"/>
        <v>25.375000500000002</v>
      </c>
      <c r="AA1347">
        <f t="shared" ca="1" si="197"/>
        <v>-13.375000500000002</v>
      </c>
      <c r="AB1347">
        <f t="shared" ca="1" si="198"/>
        <v>13.375000500000002</v>
      </c>
      <c r="AC1347" s="2">
        <v>13.375</v>
      </c>
      <c r="AD1347" s="7">
        <f>VLOOKUP(P1347,Weights!$A:$B,2,0)*AC1347</f>
        <v>13.375</v>
      </c>
      <c r="AE1347">
        <f t="shared" ca="1" si="199"/>
        <v>178.89063837500032</v>
      </c>
      <c r="AF1347" t="str">
        <f t="shared" ref="AF1347:AF1410" si="200">IF(Y1347&gt;0,O1347,R1347)</f>
        <v>CS Northridge</v>
      </c>
      <c r="AG1347" t="str">
        <f t="shared" ref="AG1347:AG1410" ca="1" si="201">IF(Z1347&gt;0,O1347,R1347)</f>
        <v>CS Northridge</v>
      </c>
    </row>
    <row r="1348" spans="15:33" x14ac:dyDescent="0.25">
      <c r="O1348" t="s">
        <v>3342</v>
      </c>
      <c r="P1348" s="6">
        <v>41979</v>
      </c>
      <c r="Q1348" t="s">
        <v>3073</v>
      </c>
      <c r="R1348" t="s">
        <v>3329</v>
      </c>
      <c r="S1348" t="s">
        <v>3720</v>
      </c>
      <c r="T1348">
        <v>63</v>
      </c>
      <c r="U1348">
        <v>61</v>
      </c>
      <c r="W1348" t="s">
        <v>35</v>
      </c>
      <c r="X1348">
        <v>1</v>
      </c>
      <c r="Y1348">
        <f t="shared" si="195"/>
        <v>-2</v>
      </c>
      <c r="Z1348">
        <f t="shared" ca="1" si="196"/>
        <v>-0.375</v>
      </c>
      <c r="AA1348">
        <f t="shared" ca="1" si="197"/>
        <v>-1.625</v>
      </c>
      <c r="AB1348">
        <f t="shared" ca="1" si="198"/>
        <v>1.625</v>
      </c>
      <c r="AC1348" s="2">
        <v>1.625</v>
      </c>
      <c r="AD1348" s="7">
        <f>VLOOKUP(P1348,Weights!$A:$B,2,0)*AC1348</f>
        <v>1.625</v>
      </c>
      <c r="AE1348">
        <f t="shared" ca="1" si="199"/>
        <v>2.640625</v>
      </c>
      <c r="AF1348" t="str">
        <f t="shared" si="200"/>
        <v>Fresno St</v>
      </c>
      <c r="AG1348" t="str">
        <f t="shared" ca="1" si="201"/>
        <v>Fresno St</v>
      </c>
    </row>
    <row r="1349" spans="15:33" x14ac:dyDescent="0.25">
      <c r="O1349" t="s">
        <v>3104</v>
      </c>
      <c r="P1349" s="6">
        <v>41979</v>
      </c>
      <c r="Q1349" t="s">
        <v>3073</v>
      </c>
      <c r="R1349" t="s">
        <v>3088</v>
      </c>
      <c r="S1349" t="s">
        <v>3721</v>
      </c>
      <c r="T1349">
        <v>74</v>
      </c>
      <c r="U1349">
        <v>51</v>
      </c>
      <c r="W1349" t="s">
        <v>11</v>
      </c>
      <c r="X1349">
        <v>1</v>
      </c>
      <c r="Y1349">
        <f t="shared" si="195"/>
        <v>23</v>
      </c>
      <c r="Z1349">
        <f t="shared" ca="1" si="196"/>
        <v>13.875000499999999</v>
      </c>
      <c r="AA1349">
        <f t="shared" ca="1" si="197"/>
        <v>9.1249995000000013</v>
      </c>
      <c r="AB1349">
        <f t="shared" ca="1" si="198"/>
        <v>-9.1249995000000013</v>
      </c>
      <c r="AC1349" s="2">
        <v>9.125</v>
      </c>
      <c r="AD1349" s="7">
        <f>VLOOKUP(P1349,Weights!$A:$B,2,0)*AC1349</f>
        <v>9.125</v>
      </c>
      <c r="AE1349">
        <f t="shared" ca="1" si="199"/>
        <v>83.265615875000279</v>
      </c>
      <c r="AF1349" t="str">
        <f t="shared" si="200"/>
        <v>Dartmouth</v>
      </c>
      <c r="AG1349" t="str">
        <f t="shared" ca="1" si="201"/>
        <v>Dartmouth</v>
      </c>
    </row>
    <row r="1350" spans="15:33" x14ac:dyDescent="0.25">
      <c r="O1350" t="s">
        <v>3172</v>
      </c>
      <c r="P1350" s="6">
        <v>41979</v>
      </c>
      <c r="Q1350" t="s">
        <v>3073</v>
      </c>
      <c r="R1350" t="s">
        <v>3213</v>
      </c>
      <c r="S1350" t="s">
        <v>3721</v>
      </c>
      <c r="T1350">
        <v>90</v>
      </c>
      <c r="U1350">
        <v>59</v>
      </c>
      <c r="W1350" t="s">
        <v>192</v>
      </c>
      <c r="X1350">
        <v>1</v>
      </c>
      <c r="Y1350">
        <f t="shared" si="195"/>
        <v>31</v>
      </c>
      <c r="Z1350">
        <f t="shared" ca="1" si="196"/>
        <v>32.375</v>
      </c>
      <c r="AA1350">
        <f t="shared" ca="1" si="197"/>
        <v>-1.375</v>
      </c>
      <c r="AB1350">
        <f t="shared" ca="1" si="198"/>
        <v>1.375</v>
      </c>
      <c r="AC1350" s="2">
        <v>1.375</v>
      </c>
      <c r="AD1350" s="7">
        <f>VLOOKUP(P1350,Weights!$A:$B,2,0)*AC1350</f>
        <v>1.375</v>
      </c>
      <c r="AE1350">
        <f t="shared" ca="1" si="199"/>
        <v>1.890625</v>
      </c>
      <c r="AF1350" t="str">
        <f t="shared" si="200"/>
        <v>Davidson</v>
      </c>
      <c r="AG1350" t="str">
        <f t="shared" ca="1" si="201"/>
        <v>Davidson</v>
      </c>
    </row>
    <row r="1351" spans="15:33" x14ac:dyDescent="0.25">
      <c r="O1351" t="s">
        <v>3176</v>
      </c>
      <c r="P1351" s="6">
        <v>41979</v>
      </c>
      <c r="Q1351" t="s">
        <v>3073</v>
      </c>
      <c r="R1351" t="s">
        <v>3315</v>
      </c>
      <c r="S1351" t="s">
        <v>3721</v>
      </c>
      <c r="T1351">
        <v>73</v>
      </c>
      <c r="U1351">
        <v>64</v>
      </c>
      <c r="W1351" t="s">
        <v>192</v>
      </c>
      <c r="X1351">
        <v>1</v>
      </c>
      <c r="Y1351">
        <f t="shared" si="195"/>
        <v>9</v>
      </c>
      <c r="Z1351">
        <f t="shared" ca="1" si="196"/>
        <v>12.375000022999998</v>
      </c>
      <c r="AA1351">
        <f t="shared" ca="1" si="197"/>
        <v>-3.3750000229999984</v>
      </c>
      <c r="AB1351">
        <f t="shared" ca="1" si="198"/>
        <v>3.3750000229999984</v>
      </c>
      <c r="AC1351" s="2">
        <v>3.375</v>
      </c>
      <c r="AD1351" s="7">
        <f>VLOOKUP(P1351,Weights!$A:$B,2,0)*AC1351</f>
        <v>3.375</v>
      </c>
      <c r="AE1351">
        <f t="shared" ca="1" si="199"/>
        <v>11.390625155249989</v>
      </c>
      <c r="AF1351" t="str">
        <f t="shared" si="200"/>
        <v>Dayton</v>
      </c>
      <c r="AG1351" t="str">
        <f t="shared" ca="1" si="201"/>
        <v>Dayton</v>
      </c>
    </row>
    <row r="1352" spans="15:33" x14ac:dyDescent="0.25">
      <c r="O1352" t="s">
        <v>3156</v>
      </c>
      <c r="P1352" s="6">
        <v>41979</v>
      </c>
      <c r="Q1352" t="s">
        <v>3073</v>
      </c>
      <c r="R1352" t="s">
        <v>3145</v>
      </c>
      <c r="S1352" t="s">
        <v>3721</v>
      </c>
      <c r="T1352">
        <v>67</v>
      </c>
      <c r="U1352">
        <v>57</v>
      </c>
      <c r="W1352" t="s">
        <v>94</v>
      </c>
      <c r="X1352">
        <v>1</v>
      </c>
      <c r="Y1352">
        <f t="shared" si="195"/>
        <v>10</v>
      </c>
      <c r="Z1352">
        <f t="shared" ca="1" si="196"/>
        <v>9.2499999800000001</v>
      </c>
      <c r="AA1352">
        <f t="shared" ca="1" si="197"/>
        <v>0.75000001999999988</v>
      </c>
      <c r="AB1352">
        <f t="shared" ca="1" si="198"/>
        <v>-0.75000001999999988</v>
      </c>
      <c r="AC1352" s="2">
        <v>0.75</v>
      </c>
      <c r="AD1352" s="7">
        <f>VLOOKUP(P1352,Weights!$A:$B,2,0)*AC1352</f>
        <v>0.75</v>
      </c>
      <c r="AE1352">
        <f t="shared" ca="1" si="199"/>
        <v>0.56250003000000026</v>
      </c>
      <c r="AF1352" t="str">
        <f t="shared" si="200"/>
        <v>Detroit</v>
      </c>
      <c r="AG1352" t="str">
        <f t="shared" ca="1" si="201"/>
        <v>Detroit</v>
      </c>
    </row>
    <row r="1353" spans="15:33" x14ac:dyDescent="0.25">
      <c r="O1353" t="s">
        <v>3288</v>
      </c>
      <c r="P1353" s="6">
        <v>41979</v>
      </c>
      <c r="Q1353" t="s">
        <v>3073</v>
      </c>
      <c r="R1353" t="s">
        <v>3278</v>
      </c>
      <c r="S1353" t="s">
        <v>3720</v>
      </c>
      <c r="T1353">
        <v>63</v>
      </c>
      <c r="U1353">
        <v>62</v>
      </c>
      <c r="W1353" t="s">
        <v>35</v>
      </c>
      <c r="X1353">
        <v>1</v>
      </c>
      <c r="Y1353">
        <f t="shared" si="195"/>
        <v>-1</v>
      </c>
      <c r="Z1353">
        <f t="shared" ca="1" si="196"/>
        <v>4.875</v>
      </c>
      <c r="AA1353">
        <f t="shared" ca="1" si="197"/>
        <v>-5.875</v>
      </c>
      <c r="AB1353">
        <f t="shared" ca="1" si="198"/>
        <v>5.875</v>
      </c>
      <c r="AC1353" s="2">
        <v>5.875</v>
      </c>
      <c r="AD1353" s="7">
        <f>VLOOKUP(P1353,Weights!$A:$B,2,0)*AC1353</f>
        <v>5.875</v>
      </c>
      <c r="AE1353">
        <f t="shared" ca="1" si="199"/>
        <v>34.515625</v>
      </c>
      <c r="AF1353" t="str">
        <f t="shared" si="200"/>
        <v>North Dakota</v>
      </c>
      <c r="AG1353" t="str">
        <f t="shared" ca="1" si="201"/>
        <v>Drake</v>
      </c>
    </row>
    <row r="1354" spans="15:33" x14ac:dyDescent="0.25">
      <c r="O1354" t="s">
        <v>3378</v>
      </c>
      <c r="P1354" s="6">
        <v>41979</v>
      </c>
      <c r="Q1354" t="s">
        <v>3073</v>
      </c>
      <c r="R1354" t="s">
        <v>3386</v>
      </c>
      <c r="S1354" t="s">
        <v>3721</v>
      </c>
      <c r="T1354">
        <v>89</v>
      </c>
      <c r="U1354">
        <v>62</v>
      </c>
      <c r="W1354" t="s">
        <v>192</v>
      </c>
      <c r="X1354">
        <v>1</v>
      </c>
      <c r="Y1354">
        <f t="shared" si="195"/>
        <v>27</v>
      </c>
      <c r="Z1354">
        <f t="shared" ca="1" si="196"/>
        <v>12.25</v>
      </c>
      <c r="AA1354">
        <f t="shared" ca="1" si="197"/>
        <v>14.75</v>
      </c>
      <c r="AB1354">
        <f t="shared" ca="1" si="198"/>
        <v>-14.75</v>
      </c>
      <c r="AC1354" s="2">
        <v>14.75</v>
      </c>
      <c r="AD1354" s="7">
        <f>VLOOKUP(P1354,Weights!$A:$B,2,0)*AC1354</f>
        <v>14.75</v>
      </c>
      <c r="AE1354">
        <f t="shared" ca="1" si="199"/>
        <v>217.5625</v>
      </c>
      <c r="AF1354" t="str">
        <f t="shared" si="200"/>
        <v>Evansville</v>
      </c>
      <c r="AG1354" t="str">
        <f t="shared" ca="1" si="201"/>
        <v>Evansville</v>
      </c>
    </row>
    <row r="1355" spans="15:33" x14ac:dyDescent="0.25">
      <c r="O1355" t="s">
        <v>3161</v>
      </c>
      <c r="P1355" s="6">
        <v>41979</v>
      </c>
      <c r="Q1355" t="s">
        <v>3073</v>
      </c>
      <c r="R1355" t="s">
        <v>3138</v>
      </c>
      <c r="S1355" t="s">
        <v>3721</v>
      </c>
      <c r="T1355">
        <v>96</v>
      </c>
      <c r="U1355">
        <v>73</v>
      </c>
      <c r="W1355" t="s">
        <v>215</v>
      </c>
      <c r="X1355">
        <v>1</v>
      </c>
      <c r="Y1355">
        <f t="shared" si="195"/>
        <v>23</v>
      </c>
      <c r="Z1355">
        <f t="shared" ca="1" si="196"/>
        <v>17.125</v>
      </c>
      <c r="AA1355">
        <f t="shared" ca="1" si="197"/>
        <v>5.875</v>
      </c>
      <c r="AB1355">
        <f t="shared" ca="1" si="198"/>
        <v>-5.875</v>
      </c>
      <c r="AC1355" s="2">
        <v>5.875</v>
      </c>
      <c r="AD1355" s="7">
        <f>VLOOKUP(P1355,Weights!$A:$B,2,0)*AC1355</f>
        <v>5.875</v>
      </c>
      <c r="AE1355">
        <f t="shared" ca="1" si="199"/>
        <v>34.515625</v>
      </c>
      <c r="AF1355" t="str">
        <f t="shared" si="200"/>
        <v>Florida St</v>
      </c>
      <c r="AG1355" t="str">
        <f t="shared" ca="1" si="201"/>
        <v>Florida St</v>
      </c>
    </row>
    <row r="1356" spans="15:33" x14ac:dyDescent="0.25">
      <c r="O1356" t="s">
        <v>3338</v>
      </c>
      <c r="P1356" s="6">
        <v>41979</v>
      </c>
      <c r="Q1356" t="s">
        <v>3073</v>
      </c>
      <c r="R1356" t="s">
        <v>3218</v>
      </c>
      <c r="S1356" t="s">
        <v>3721</v>
      </c>
      <c r="T1356">
        <v>74</v>
      </c>
      <c r="U1356">
        <v>64</v>
      </c>
      <c r="W1356" t="s">
        <v>2538</v>
      </c>
      <c r="X1356">
        <v>1</v>
      </c>
      <c r="Y1356">
        <f t="shared" si="195"/>
        <v>10</v>
      </c>
      <c r="Z1356">
        <f t="shared" ca="1" si="196"/>
        <v>4.625</v>
      </c>
      <c r="AA1356">
        <f t="shared" ca="1" si="197"/>
        <v>5.375</v>
      </c>
      <c r="AB1356">
        <f t="shared" ca="1" si="198"/>
        <v>-5.375</v>
      </c>
      <c r="AC1356" s="2">
        <v>5.375</v>
      </c>
      <c r="AD1356" s="7">
        <f>VLOOKUP(P1356,Weights!$A:$B,2,0)*AC1356</f>
        <v>5.375</v>
      </c>
      <c r="AE1356">
        <f t="shared" ca="1" si="199"/>
        <v>28.890625</v>
      </c>
      <c r="AF1356" t="str">
        <f t="shared" si="200"/>
        <v>Furman</v>
      </c>
      <c r="AG1356" t="str">
        <f t="shared" ca="1" si="201"/>
        <v>Furman</v>
      </c>
    </row>
    <row r="1357" spans="15:33" x14ac:dyDescent="0.25">
      <c r="O1357" t="s">
        <v>3306</v>
      </c>
      <c r="P1357" s="6">
        <v>41979</v>
      </c>
      <c r="Q1357" t="s">
        <v>3073</v>
      </c>
      <c r="R1357" t="s">
        <v>3718</v>
      </c>
      <c r="S1357" t="s">
        <v>3721</v>
      </c>
      <c r="T1357">
        <v>82</v>
      </c>
      <c r="U1357">
        <v>66</v>
      </c>
      <c r="W1357" t="s">
        <v>116</v>
      </c>
      <c r="X1357">
        <v>1</v>
      </c>
      <c r="Y1357">
        <f t="shared" si="195"/>
        <v>16</v>
      </c>
      <c r="Z1357">
        <f t="shared" ca="1" si="196"/>
        <v>28.375000500000002</v>
      </c>
      <c r="AA1357">
        <f t="shared" ca="1" si="197"/>
        <v>-12.375000500000002</v>
      </c>
      <c r="AB1357">
        <f t="shared" ca="1" si="198"/>
        <v>12.375000500000002</v>
      </c>
      <c r="AC1357" s="2">
        <v>12.375</v>
      </c>
      <c r="AD1357" s="7">
        <f>VLOOKUP(P1357,Weights!$A:$B,2,0)*AC1357</f>
        <v>12.375</v>
      </c>
      <c r="AE1357">
        <f t="shared" ca="1" si="199"/>
        <v>153.1406373750003</v>
      </c>
      <c r="AF1357" t="str">
        <f t="shared" si="200"/>
        <v>Gardner-Webb</v>
      </c>
      <c r="AG1357" t="str">
        <f t="shared" ca="1" si="201"/>
        <v>Gardner-Webb</v>
      </c>
    </row>
    <row r="1358" spans="15:33" x14ac:dyDescent="0.25">
      <c r="O1358" t="s">
        <v>3196</v>
      </c>
      <c r="P1358" s="6">
        <v>41979</v>
      </c>
      <c r="Q1358" t="s">
        <v>3073</v>
      </c>
      <c r="R1358" t="s">
        <v>3212</v>
      </c>
      <c r="S1358" t="s">
        <v>3720</v>
      </c>
      <c r="T1358">
        <v>59</v>
      </c>
      <c r="U1358">
        <v>54</v>
      </c>
      <c r="W1358" t="s">
        <v>130</v>
      </c>
      <c r="X1358">
        <v>1</v>
      </c>
      <c r="Y1358">
        <f t="shared" si="195"/>
        <v>-5</v>
      </c>
      <c r="Z1358">
        <f t="shared" ca="1" si="196"/>
        <v>3.2500000000000009</v>
      </c>
      <c r="AA1358">
        <f t="shared" ca="1" si="197"/>
        <v>-8.25</v>
      </c>
      <c r="AB1358">
        <f t="shared" ca="1" si="198"/>
        <v>8.25</v>
      </c>
      <c r="AC1358" s="2">
        <v>8.25</v>
      </c>
      <c r="AD1358" s="7">
        <f>VLOOKUP(P1358,Weights!$A:$B,2,0)*AC1358</f>
        <v>8.25</v>
      </c>
      <c r="AE1358">
        <f t="shared" ca="1" si="199"/>
        <v>68.0625</v>
      </c>
      <c r="AF1358" t="str">
        <f t="shared" si="200"/>
        <v>South Carolina Upstate</v>
      </c>
      <c r="AG1358" t="str">
        <f t="shared" ca="1" si="201"/>
        <v>Georgia Tech</v>
      </c>
    </row>
    <row r="1359" spans="15:33" x14ac:dyDescent="0.25">
      <c r="O1359" t="s">
        <v>3415</v>
      </c>
      <c r="P1359" s="6">
        <v>41979</v>
      </c>
      <c r="Q1359" t="s">
        <v>3073</v>
      </c>
      <c r="R1359" t="s">
        <v>3718</v>
      </c>
      <c r="S1359" t="s">
        <v>3721</v>
      </c>
      <c r="T1359">
        <v>74</v>
      </c>
      <c r="U1359">
        <v>64</v>
      </c>
      <c r="W1359" t="s">
        <v>12</v>
      </c>
      <c r="X1359">
        <v>1</v>
      </c>
      <c r="Y1359">
        <f t="shared" si="195"/>
        <v>10</v>
      </c>
      <c r="Z1359">
        <f t="shared" ca="1" si="196"/>
        <v>6</v>
      </c>
      <c r="AA1359">
        <f t="shared" ca="1" si="197"/>
        <v>4</v>
      </c>
      <c r="AB1359">
        <f t="shared" ca="1" si="198"/>
        <v>-4</v>
      </c>
      <c r="AC1359" s="2">
        <v>4</v>
      </c>
      <c r="AD1359" s="7">
        <f>VLOOKUP(P1359,Weights!$A:$B,2,0)*AC1359</f>
        <v>4</v>
      </c>
      <c r="AE1359">
        <f t="shared" ca="1" si="199"/>
        <v>16</v>
      </c>
      <c r="AF1359" t="str">
        <f t="shared" si="200"/>
        <v>Grambling St</v>
      </c>
      <c r="AG1359" t="str">
        <f t="shared" ca="1" si="201"/>
        <v>Grambling St</v>
      </c>
    </row>
    <row r="1360" spans="15:33" x14ac:dyDescent="0.25">
      <c r="O1360" t="s">
        <v>3275</v>
      </c>
      <c r="P1360" s="6">
        <v>41979</v>
      </c>
      <c r="Q1360" t="s">
        <v>3073</v>
      </c>
      <c r="R1360" t="s">
        <v>3718</v>
      </c>
      <c r="S1360" t="s">
        <v>3721</v>
      </c>
      <c r="T1360">
        <v>80</v>
      </c>
      <c r="U1360">
        <v>61</v>
      </c>
      <c r="W1360" t="s">
        <v>215</v>
      </c>
      <c r="X1360">
        <v>1</v>
      </c>
      <c r="Y1360">
        <f t="shared" si="195"/>
        <v>19</v>
      </c>
      <c r="Z1360">
        <f t="shared" ca="1" si="196"/>
        <v>23.375000499999999</v>
      </c>
      <c r="AA1360">
        <f t="shared" ca="1" si="197"/>
        <v>-4.3750004999999987</v>
      </c>
      <c r="AB1360">
        <f t="shared" ca="1" si="198"/>
        <v>4.3750004999999987</v>
      </c>
      <c r="AC1360" s="2">
        <v>4.375</v>
      </c>
      <c r="AD1360" s="7">
        <f>VLOOKUP(P1360,Weights!$A:$B,2,0)*AC1360</f>
        <v>4.375</v>
      </c>
      <c r="AE1360">
        <f t="shared" ca="1" si="199"/>
        <v>19.140629375000238</v>
      </c>
      <c r="AF1360" t="str">
        <f t="shared" si="200"/>
        <v>Grand Canyon</v>
      </c>
      <c r="AG1360" t="str">
        <f t="shared" ca="1" si="201"/>
        <v>Grand Canyon</v>
      </c>
    </row>
    <row r="1361" spans="15:33" x14ac:dyDescent="0.25">
      <c r="O1361" t="s">
        <v>3293</v>
      </c>
      <c r="P1361" s="6">
        <v>41979</v>
      </c>
      <c r="Q1361" t="s">
        <v>3073</v>
      </c>
      <c r="R1361" t="s">
        <v>3350</v>
      </c>
      <c r="S1361" t="s">
        <v>3070</v>
      </c>
      <c r="W1361" t="s">
        <v>3070</v>
      </c>
      <c r="X1361">
        <v>0</v>
      </c>
      <c r="Y1361">
        <f t="shared" si="195"/>
        <v>0</v>
      </c>
      <c r="Z1361">
        <f t="shared" ca="1" si="196"/>
        <v>0</v>
      </c>
      <c r="AA1361">
        <f t="shared" ca="1" si="197"/>
        <v>0</v>
      </c>
      <c r="AB1361">
        <f t="shared" ca="1" si="198"/>
        <v>0</v>
      </c>
      <c r="AC1361" s="2">
        <v>0</v>
      </c>
      <c r="AD1361" s="7">
        <f>VLOOKUP(P1361,Weights!$A:$B,2,0)*AC1361</f>
        <v>0</v>
      </c>
      <c r="AE1361">
        <f t="shared" ca="1" si="199"/>
        <v>0</v>
      </c>
      <c r="AF1361" t="str">
        <f t="shared" si="200"/>
        <v>Coppin St</v>
      </c>
      <c r="AG1361" t="str">
        <f t="shared" ca="1" si="201"/>
        <v>Coppin St</v>
      </c>
    </row>
    <row r="1362" spans="15:33" x14ac:dyDescent="0.25">
      <c r="O1362" t="s">
        <v>3086</v>
      </c>
      <c r="P1362" s="6">
        <v>41979</v>
      </c>
      <c r="Q1362" t="s">
        <v>3073</v>
      </c>
      <c r="R1362" t="s">
        <v>3128</v>
      </c>
      <c r="S1362" t="s">
        <v>3720</v>
      </c>
      <c r="T1362">
        <v>56</v>
      </c>
      <c r="U1362">
        <v>47</v>
      </c>
      <c r="W1362" t="s">
        <v>56</v>
      </c>
      <c r="X1362">
        <v>1</v>
      </c>
      <c r="Y1362">
        <f t="shared" si="195"/>
        <v>-9</v>
      </c>
      <c r="Z1362">
        <f t="shared" ca="1" si="196"/>
        <v>11.375000499999999</v>
      </c>
      <c r="AA1362">
        <f t="shared" ca="1" si="197"/>
        <v>-20.375000499999999</v>
      </c>
      <c r="AB1362">
        <f t="shared" ca="1" si="198"/>
        <v>20.375000499999999</v>
      </c>
      <c r="AC1362" s="2">
        <v>20.375</v>
      </c>
      <c r="AD1362" s="7">
        <f>VLOOKUP(P1362,Weights!$A:$B,2,0)*AC1362</f>
        <v>20.375</v>
      </c>
      <c r="AE1362">
        <f t="shared" ca="1" si="199"/>
        <v>415.14064537500019</v>
      </c>
      <c r="AF1362" t="str">
        <f t="shared" si="200"/>
        <v>Central Connecticut St</v>
      </c>
      <c r="AG1362" t="str">
        <f t="shared" ca="1" si="201"/>
        <v>Hartford</v>
      </c>
    </row>
    <row r="1363" spans="15:33" x14ac:dyDescent="0.25">
      <c r="O1363" t="s">
        <v>3208</v>
      </c>
      <c r="P1363" s="6">
        <v>41979</v>
      </c>
      <c r="Q1363" t="s">
        <v>3074</v>
      </c>
      <c r="R1363" t="s">
        <v>3184</v>
      </c>
      <c r="S1363" t="s">
        <v>3720</v>
      </c>
      <c r="T1363">
        <v>90</v>
      </c>
      <c r="U1363">
        <v>70</v>
      </c>
      <c r="W1363" t="s">
        <v>194</v>
      </c>
      <c r="X1363">
        <v>1</v>
      </c>
      <c r="Y1363">
        <f t="shared" si="195"/>
        <v>-20</v>
      </c>
      <c r="Z1363">
        <f t="shared" ca="1" si="196"/>
        <v>-6.6249995000000004</v>
      </c>
      <c r="AA1363">
        <f t="shared" ca="1" si="197"/>
        <v>-13.375000499999999</v>
      </c>
      <c r="AB1363">
        <f t="shared" ca="1" si="198"/>
        <v>13.375000499999999</v>
      </c>
      <c r="AC1363" s="2">
        <v>13.375</v>
      </c>
      <c r="AD1363" s="7">
        <f>VLOOKUP(P1363,Weights!$A:$B,2,0)*AC1363</f>
        <v>13.375</v>
      </c>
      <c r="AE1363">
        <f t="shared" ca="1" si="199"/>
        <v>178.89063837500021</v>
      </c>
      <c r="AF1363" t="str">
        <f t="shared" si="200"/>
        <v>BYU</v>
      </c>
      <c r="AG1363" t="str">
        <f t="shared" ca="1" si="201"/>
        <v>BYU</v>
      </c>
    </row>
    <row r="1364" spans="15:33" x14ac:dyDescent="0.25">
      <c r="O1364" t="s">
        <v>3302</v>
      </c>
      <c r="P1364" s="6">
        <v>41979</v>
      </c>
      <c r="Q1364" t="s">
        <v>3073</v>
      </c>
      <c r="R1364" t="s">
        <v>3344</v>
      </c>
      <c r="S1364" t="s">
        <v>3721</v>
      </c>
      <c r="T1364">
        <v>66</v>
      </c>
      <c r="U1364">
        <v>63</v>
      </c>
      <c r="W1364" t="s">
        <v>130</v>
      </c>
      <c r="X1364">
        <v>1</v>
      </c>
      <c r="Y1364">
        <f t="shared" si="195"/>
        <v>3</v>
      </c>
      <c r="Z1364">
        <f t="shared" ca="1" si="196"/>
        <v>0.5</v>
      </c>
      <c r="AA1364">
        <f t="shared" ca="1" si="197"/>
        <v>2.5</v>
      </c>
      <c r="AB1364">
        <f t="shared" ca="1" si="198"/>
        <v>-2.5</v>
      </c>
      <c r="AC1364" s="2">
        <v>2.5</v>
      </c>
      <c r="AD1364" s="7">
        <f>VLOOKUP(P1364,Weights!$A:$B,2,0)*AC1364</f>
        <v>2.5</v>
      </c>
      <c r="AE1364">
        <f t="shared" ca="1" si="199"/>
        <v>6.25</v>
      </c>
      <c r="AF1364" t="str">
        <f t="shared" si="200"/>
        <v>High Point</v>
      </c>
      <c r="AG1364" t="str">
        <f t="shared" ca="1" si="201"/>
        <v>High Point</v>
      </c>
    </row>
    <row r="1365" spans="15:33" x14ac:dyDescent="0.25">
      <c r="O1365" t="s">
        <v>3141</v>
      </c>
      <c r="P1365" s="6">
        <v>41979</v>
      </c>
      <c r="Q1365" t="s">
        <v>3073</v>
      </c>
      <c r="R1365" t="s">
        <v>3173</v>
      </c>
      <c r="S1365" t="s">
        <v>3721</v>
      </c>
      <c r="T1365">
        <v>71</v>
      </c>
      <c r="U1365">
        <v>59</v>
      </c>
      <c r="W1365" t="s">
        <v>53</v>
      </c>
      <c r="X1365">
        <v>1</v>
      </c>
      <c r="Y1365">
        <f t="shared" si="195"/>
        <v>12</v>
      </c>
      <c r="Z1365">
        <f t="shared" ca="1" si="196"/>
        <v>12.000000499999999</v>
      </c>
      <c r="AA1365">
        <f t="shared" ca="1" si="197"/>
        <v>-4.9999999873762135E-7</v>
      </c>
      <c r="AB1365">
        <f t="shared" ca="1" si="198"/>
        <v>4.9999999873762135E-7</v>
      </c>
      <c r="AC1365" s="2">
        <v>0</v>
      </c>
      <c r="AD1365" s="7">
        <f>VLOOKUP(P1365,Weights!$A:$B,2,0)*AC1365</f>
        <v>0</v>
      </c>
      <c r="AE1365">
        <f t="shared" ca="1" si="199"/>
        <v>2.4999999873762136E-13</v>
      </c>
      <c r="AF1365" t="str">
        <f t="shared" si="200"/>
        <v>Houston</v>
      </c>
      <c r="AG1365" t="str">
        <f t="shared" ca="1" si="201"/>
        <v>Houston</v>
      </c>
    </row>
    <row r="1366" spans="15:33" x14ac:dyDescent="0.25">
      <c r="O1366" t="s">
        <v>3393</v>
      </c>
      <c r="P1366" s="6">
        <v>41979</v>
      </c>
      <c r="Q1366" t="s">
        <v>3073</v>
      </c>
      <c r="R1366" t="s">
        <v>3239</v>
      </c>
      <c r="S1366" t="s">
        <v>3070</v>
      </c>
      <c r="W1366" t="s">
        <v>3070</v>
      </c>
      <c r="X1366">
        <v>0</v>
      </c>
      <c r="Y1366">
        <f t="shared" si="195"/>
        <v>0</v>
      </c>
      <c r="Z1366">
        <f t="shared" ca="1" si="196"/>
        <v>0</v>
      </c>
      <c r="AA1366">
        <f t="shared" ca="1" si="197"/>
        <v>0</v>
      </c>
      <c r="AB1366">
        <f t="shared" ca="1" si="198"/>
        <v>0</v>
      </c>
      <c r="AC1366" s="2">
        <v>0</v>
      </c>
      <c r="AD1366" s="7">
        <f>VLOOKUP(P1366,Weights!$A:$B,2,0)*AC1366</f>
        <v>0</v>
      </c>
      <c r="AE1366">
        <f t="shared" ca="1" si="199"/>
        <v>0</v>
      </c>
      <c r="AF1366" t="str">
        <f t="shared" si="200"/>
        <v>North Carolina A&amp;T</v>
      </c>
      <c r="AG1366" t="str">
        <f t="shared" ca="1" si="201"/>
        <v>North Carolina A&amp;T</v>
      </c>
    </row>
    <row r="1367" spans="15:33" x14ac:dyDescent="0.25">
      <c r="O1367" t="s">
        <v>3237</v>
      </c>
      <c r="P1367" s="6">
        <v>41979</v>
      </c>
      <c r="Q1367" t="s">
        <v>3073</v>
      </c>
      <c r="R1367" t="s">
        <v>3331</v>
      </c>
      <c r="S1367" t="s">
        <v>3721</v>
      </c>
      <c r="T1367">
        <v>79</v>
      </c>
      <c r="U1367">
        <v>71</v>
      </c>
      <c r="W1367" t="s">
        <v>214</v>
      </c>
      <c r="X1367">
        <v>1</v>
      </c>
      <c r="Y1367">
        <f t="shared" si="195"/>
        <v>8</v>
      </c>
      <c r="Z1367">
        <f t="shared" ca="1" si="196"/>
        <v>-4.625</v>
      </c>
      <c r="AA1367">
        <f t="shared" ca="1" si="197"/>
        <v>12.625</v>
      </c>
      <c r="AB1367">
        <f t="shared" ca="1" si="198"/>
        <v>-12.625</v>
      </c>
      <c r="AC1367" s="2">
        <v>12.625</v>
      </c>
      <c r="AD1367" s="7">
        <f>VLOOKUP(P1367,Weights!$A:$B,2,0)*AC1367</f>
        <v>12.625</v>
      </c>
      <c r="AE1367">
        <f t="shared" ca="1" si="199"/>
        <v>159.390625</v>
      </c>
      <c r="AF1367" t="str">
        <f t="shared" si="200"/>
        <v>Idaho</v>
      </c>
      <c r="AG1367" t="str">
        <f t="shared" ca="1" si="201"/>
        <v>UC Davis</v>
      </c>
    </row>
    <row r="1368" spans="15:33" x14ac:dyDescent="0.25">
      <c r="O1368" t="s">
        <v>3269</v>
      </c>
      <c r="P1368" s="6">
        <v>41979</v>
      </c>
      <c r="Q1368" t="s">
        <v>3073</v>
      </c>
      <c r="R1368" t="s">
        <v>3390</v>
      </c>
      <c r="S1368" t="s">
        <v>3720</v>
      </c>
      <c r="T1368">
        <v>68</v>
      </c>
      <c r="U1368">
        <v>62</v>
      </c>
      <c r="W1368" t="s">
        <v>33</v>
      </c>
      <c r="X1368">
        <v>1</v>
      </c>
      <c r="Y1368">
        <f t="shared" si="195"/>
        <v>-6</v>
      </c>
      <c r="Z1368">
        <f t="shared" ca="1" si="196"/>
        <v>-3.0000000000000009</v>
      </c>
      <c r="AA1368">
        <f t="shared" ca="1" si="197"/>
        <v>-2.9999999999999991</v>
      </c>
      <c r="AB1368">
        <f t="shared" ca="1" si="198"/>
        <v>2.9999999999999991</v>
      </c>
      <c r="AC1368" s="2">
        <v>3</v>
      </c>
      <c r="AD1368" s="7">
        <f>VLOOKUP(P1368,Weights!$A:$B,2,0)*AC1368</f>
        <v>3</v>
      </c>
      <c r="AE1368">
        <f t="shared" ca="1" si="199"/>
        <v>8.9999999999999947</v>
      </c>
      <c r="AF1368" t="str">
        <f t="shared" si="200"/>
        <v>Pacific</v>
      </c>
      <c r="AG1368" t="str">
        <f t="shared" ca="1" si="201"/>
        <v>Pacific</v>
      </c>
    </row>
    <row r="1369" spans="15:33" x14ac:dyDescent="0.25">
      <c r="O1369" t="s">
        <v>3227</v>
      </c>
      <c r="P1369" s="6">
        <v>41979</v>
      </c>
      <c r="Q1369" t="s">
        <v>3073</v>
      </c>
      <c r="R1369" t="s">
        <v>3399</v>
      </c>
      <c r="S1369" t="s">
        <v>3721</v>
      </c>
      <c r="T1369">
        <v>70</v>
      </c>
      <c r="U1369">
        <v>55</v>
      </c>
      <c r="W1369" t="s">
        <v>322</v>
      </c>
      <c r="X1369">
        <v>1</v>
      </c>
      <c r="Y1369">
        <f t="shared" si="195"/>
        <v>15</v>
      </c>
      <c r="Z1369">
        <f t="shared" ca="1" si="196"/>
        <v>15.5</v>
      </c>
      <c r="AA1369">
        <f t="shared" ca="1" si="197"/>
        <v>-0.5</v>
      </c>
      <c r="AB1369">
        <f t="shared" ca="1" si="198"/>
        <v>0.5</v>
      </c>
      <c r="AC1369" s="2">
        <v>0.5</v>
      </c>
      <c r="AD1369" s="7">
        <f>VLOOKUP(P1369,Weights!$A:$B,2,0)*AC1369</f>
        <v>0.5</v>
      </c>
      <c r="AE1369">
        <f t="shared" ca="1" si="199"/>
        <v>0.25</v>
      </c>
      <c r="AF1369" t="str">
        <f t="shared" si="200"/>
        <v>Illinois</v>
      </c>
      <c r="AG1369" t="str">
        <f t="shared" ca="1" si="201"/>
        <v>Illinois</v>
      </c>
    </row>
    <row r="1370" spans="15:33" x14ac:dyDescent="0.25">
      <c r="O1370" t="s">
        <v>3152</v>
      </c>
      <c r="P1370" s="6">
        <v>41979</v>
      </c>
      <c r="Q1370" t="s">
        <v>3073</v>
      </c>
      <c r="R1370" t="s">
        <v>3321</v>
      </c>
      <c r="S1370" t="s">
        <v>3721</v>
      </c>
      <c r="T1370">
        <v>95</v>
      </c>
      <c r="U1370">
        <v>49</v>
      </c>
      <c r="W1370" t="s">
        <v>322</v>
      </c>
      <c r="X1370">
        <v>1</v>
      </c>
      <c r="Y1370">
        <f t="shared" si="195"/>
        <v>46</v>
      </c>
      <c r="Z1370">
        <f t="shared" ca="1" si="196"/>
        <v>26.125</v>
      </c>
      <c r="AA1370">
        <f t="shared" ca="1" si="197"/>
        <v>19.875</v>
      </c>
      <c r="AB1370">
        <f t="shared" ca="1" si="198"/>
        <v>-19.875</v>
      </c>
      <c r="AC1370" s="2">
        <v>19.875</v>
      </c>
      <c r="AD1370" s="7">
        <f>VLOOKUP(P1370,Weights!$A:$B,2,0)*AC1370</f>
        <v>19.875</v>
      </c>
      <c r="AE1370">
        <f t="shared" ca="1" si="199"/>
        <v>395.015625</v>
      </c>
      <c r="AF1370" t="str">
        <f t="shared" si="200"/>
        <v>Indiana</v>
      </c>
      <c r="AG1370" t="str">
        <f t="shared" ca="1" si="201"/>
        <v>Indiana</v>
      </c>
    </row>
    <row r="1371" spans="15:33" x14ac:dyDescent="0.25">
      <c r="O1371" t="s">
        <v>3127</v>
      </c>
      <c r="P1371" s="6">
        <v>41979</v>
      </c>
      <c r="Q1371" t="s">
        <v>3073</v>
      </c>
      <c r="R1371" t="s">
        <v>3091</v>
      </c>
      <c r="S1371" t="s">
        <v>3721</v>
      </c>
      <c r="T1371">
        <v>77</v>
      </c>
      <c r="U1371">
        <v>47</v>
      </c>
      <c r="W1371" t="s">
        <v>193</v>
      </c>
      <c r="X1371">
        <v>1</v>
      </c>
      <c r="Y1371">
        <f t="shared" si="195"/>
        <v>30</v>
      </c>
      <c r="Z1371">
        <f t="shared" ca="1" si="196"/>
        <v>29.25</v>
      </c>
      <c r="AA1371">
        <f t="shared" ca="1" si="197"/>
        <v>0.75</v>
      </c>
      <c r="AB1371">
        <f t="shared" ca="1" si="198"/>
        <v>-0.75</v>
      </c>
      <c r="AC1371" s="2">
        <v>0.75</v>
      </c>
      <c r="AD1371" s="7">
        <f>VLOOKUP(P1371,Weights!$A:$B,2,0)*AC1371</f>
        <v>0.75</v>
      </c>
      <c r="AE1371">
        <f t="shared" ca="1" si="199"/>
        <v>0.5625</v>
      </c>
      <c r="AF1371" t="str">
        <f t="shared" si="200"/>
        <v>Iowa</v>
      </c>
      <c r="AG1371" t="str">
        <f t="shared" ca="1" si="201"/>
        <v>Iowa</v>
      </c>
    </row>
    <row r="1372" spans="15:33" x14ac:dyDescent="0.25">
      <c r="O1372" t="s">
        <v>3217</v>
      </c>
      <c r="P1372" s="6">
        <v>41979</v>
      </c>
      <c r="Q1372" t="s">
        <v>3073</v>
      </c>
      <c r="R1372" t="s">
        <v>3169</v>
      </c>
      <c r="S1372" t="s">
        <v>3721</v>
      </c>
      <c r="T1372">
        <v>86</v>
      </c>
      <c r="U1372">
        <v>78</v>
      </c>
      <c r="W1372" t="s">
        <v>55</v>
      </c>
      <c r="X1372">
        <v>1</v>
      </c>
      <c r="Y1372">
        <f t="shared" si="195"/>
        <v>8</v>
      </c>
      <c r="Z1372">
        <f t="shared" ca="1" si="196"/>
        <v>3.875</v>
      </c>
      <c r="AA1372">
        <f t="shared" ca="1" si="197"/>
        <v>4.125</v>
      </c>
      <c r="AB1372">
        <f t="shared" ca="1" si="198"/>
        <v>-4.125</v>
      </c>
      <c r="AC1372" s="2">
        <v>4.125</v>
      </c>
      <c r="AD1372" s="7">
        <f>VLOOKUP(P1372,Weights!$A:$B,2,0)*AC1372</f>
        <v>4.125</v>
      </c>
      <c r="AE1372">
        <f t="shared" ca="1" si="199"/>
        <v>17.015625</v>
      </c>
      <c r="AF1372" t="str">
        <f t="shared" si="200"/>
        <v>IPFW</v>
      </c>
      <c r="AG1372" t="str">
        <f t="shared" ca="1" si="201"/>
        <v>IPFW</v>
      </c>
    </row>
    <row r="1373" spans="15:33" x14ac:dyDescent="0.25">
      <c r="O1373" t="s">
        <v>3129</v>
      </c>
      <c r="P1373" s="6">
        <v>41979</v>
      </c>
      <c r="Q1373" t="s">
        <v>3073</v>
      </c>
      <c r="R1373" t="s">
        <v>3375</v>
      </c>
      <c r="S1373" t="s">
        <v>3720</v>
      </c>
      <c r="T1373">
        <v>58</v>
      </c>
      <c r="U1373">
        <v>46</v>
      </c>
      <c r="W1373" t="s">
        <v>14</v>
      </c>
      <c r="X1373">
        <v>1</v>
      </c>
      <c r="Y1373">
        <f t="shared" si="195"/>
        <v>-12</v>
      </c>
      <c r="Z1373">
        <f t="shared" ca="1" si="196"/>
        <v>-12.375000499999999</v>
      </c>
      <c r="AA1373">
        <f t="shared" ca="1" si="197"/>
        <v>0.37500049999999874</v>
      </c>
      <c r="AB1373">
        <f t="shared" ca="1" si="198"/>
        <v>-0.37500049999999874</v>
      </c>
      <c r="AC1373" s="2">
        <v>0.375</v>
      </c>
      <c r="AD1373" s="7">
        <f>VLOOKUP(P1373,Weights!$A:$B,2,0)*AC1373</f>
        <v>0.375</v>
      </c>
      <c r="AE1373">
        <f t="shared" ca="1" si="199"/>
        <v>0.14062537500024905</v>
      </c>
      <c r="AF1373" t="str">
        <f t="shared" si="200"/>
        <v>Kent State</v>
      </c>
      <c r="AG1373" t="str">
        <f t="shared" ca="1" si="201"/>
        <v>Kent State</v>
      </c>
    </row>
    <row r="1374" spans="15:33" x14ac:dyDescent="0.25">
      <c r="O1374" t="s">
        <v>3366</v>
      </c>
      <c r="P1374" s="6">
        <v>41979</v>
      </c>
      <c r="Q1374" t="s">
        <v>3073</v>
      </c>
      <c r="R1374" t="s">
        <v>3380</v>
      </c>
      <c r="S1374" t="s">
        <v>3721</v>
      </c>
      <c r="T1374">
        <v>97</v>
      </c>
      <c r="U1374">
        <v>84</v>
      </c>
      <c r="W1374" t="s">
        <v>55</v>
      </c>
      <c r="X1374">
        <v>1</v>
      </c>
      <c r="Y1374">
        <f t="shared" si="195"/>
        <v>13</v>
      </c>
      <c r="Z1374">
        <f t="shared" ca="1" si="196"/>
        <v>8.375</v>
      </c>
      <c r="AA1374">
        <f t="shared" ca="1" si="197"/>
        <v>4.625</v>
      </c>
      <c r="AB1374">
        <f t="shared" ca="1" si="198"/>
        <v>-4.625</v>
      </c>
      <c r="AC1374" s="2">
        <v>4.625</v>
      </c>
      <c r="AD1374" s="7">
        <f>VLOOKUP(P1374,Weights!$A:$B,2,0)*AC1374</f>
        <v>4.625</v>
      </c>
      <c r="AE1374">
        <f t="shared" ca="1" si="199"/>
        <v>21.390625</v>
      </c>
      <c r="AF1374" t="str">
        <f t="shared" si="200"/>
        <v>Lafayette</v>
      </c>
      <c r="AG1374" t="str">
        <f t="shared" ca="1" si="201"/>
        <v>Lafayette</v>
      </c>
    </row>
    <row r="1375" spans="15:33" x14ac:dyDescent="0.25">
      <c r="O1375" t="s">
        <v>3307</v>
      </c>
      <c r="P1375" s="6">
        <v>41979</v>
      </c>
      <c r="Q1375" t="s">
        <v>3073</v>
      </c>
      <c r="R1375" t="s">
        <v>3354</v>
      </c>
      <c r="S1375" t="s">
        <v>3720</v>
      </c>
      <c r="T1375">
        <v>65</v>
      </c>
      <c r="U1375">
        <v>54</v>
      </c>
      <c r="W1375" t="s">
        <v>386</v>
      </c>
      <c r="X1375">
        <v>1</v>
      </c>
      <c r="Y1375">
        <f t="shared" si="195"/>
        <v>-11</v>
      </c>
      <c r="Z1375">
        <f t="shared" ca="1" si="196"/>
        <v>-11.250000479999999</v>
      </c>
      <c r="AA1375">
        <f t="shared" ca="1" si="197"/>
        <v>0.25000047999999886</v>
      </c>
      <c r="AB1375">
        <f t="shared" ca="1" si="198"/>
        <v>-0.25000047999999886</v>
      </c>
      <c r="AC1375" s="2">
        <v>0.25</v>
      </c>
      <c r="AD1375" s="7">
        <f>VLOOKUP(P1375,Weights!$A:$B,2,0)*AC1375</f>
        <v>0.25</v>
      </c>
      <c r="AE1375">
        <f t="shared" ca="1" si="199"/>
        <v>6.2500240000229829E-2</v>
      </c>
      <c r="AF1375" t="str">
        <f t="shared" si="200"/>
        <v>St. Francis BRK</v>
      </c>
      <c r="AG1375" t="str">
        <f t="shared" ca="1" si="201"/>
        <v>St. Francis BRK</v>
      </c>
    </row>
    <row r="1376" spans="15:33" x14ac:dyDescent="0.25">
      <c r="O1376" t="s">
        <v>3215</v>
      </c>
      <c r="P1376" s="6">
        <v>41979</v>
      </c>
      <c r="Q1376" t="s">
        <v>3073</v>
      </c>
      <c r="R1376" t="s">
        <v>3228</v>
      </c>
      <c r="S1376" t="s">
        <v>3721</v>
      </c>
      <c r="T1376">
        <v>77</v>
      </c>
      <c r="U1376">
        <v>68</v>
      </c>
      <c r="W1376" t="s">
        <v>386</v>
      </c>
      <c r="X1376">
        <v>1</v>
      </c>
      <c r="Y1376">
        <f t="shared" si="195"/>
        <v>9</v>
      </c>
      <c r="Z1376">
        <f t="shared" ca="1" si="196"/>
        <v>5.125</v>
      </c>
      <c r="AA1376">
        <f t="shared" ca="1" si="197"/>
        <v>3.875</v>
      </c>
      <c r="AB1376">
        <f t="shared" ca="1" si="198"/>
        <v>-3.875</v>
      </c>
      <c r="AC1376" s="2">
        <v>3.875</v>
      </c>
      <c r="AD1376" s="7">
        <f>VLOOKUP(P1376,Weights!$A:$B,2,0)*AC1376</f>
        <v>3.875</v>
      </c>
      <c r="AE1376">
        <f t="shared" ca="1" si="199"/>
        <v>15.015625</v>
      </c>
      <c r="AF1376" t="str">
        <f t="shared" si="200"/>
        <v>Lipscomb</v>
      </c>
      <c r="AG1376" t="str">
        <f t="shared" ca="1" si="201"/>
        <v>Lipscomb</v>
      </c>
    </row>
    <row r="1377" spans="15:33" x14ac:dyDescent="0.25">
      <c r="O1377" t="s">
        <v>3107</v>
      </c>
      <c r="P1377" s="6">
        <v>41979</v>
      </c>
      <c r="Q1377" t="s">
        <v>3073</v>
      </c>
      <c r="R1377" t="s">
        <v>3379</v>
      </c>
      <c r="S1377" t="s">
        <v>3070</v>
      </c>
      <c r="W1377" t="s">
        <v>3070</v>
      </c>
      <c r="X1377">
        <v>0</v>
      </c>
      <c r="Y1377">
        <f t="shared" si="195"/>
        <v>0</v>
      </c>
      <c r="Z1377">
        <f t="shared" ca="1" si="196"/>
        <v>0</v>
      </c>
      <c r="AA1377">
        <f t="shared" ca="1" si="197"/>
        <v>0</v>
      </c>
      <c r="AB1377">
        <f t="shared" ca="1" si="198"/>
        <v>0</v>
      </c>
      <c r="AC1377" s="2">
        <v>0</v>
      </c>
      <c r="AD1377" s="7">
        <f>VLOOKUP(P1377,Weights!$A:$B,2,0)*AC1377</f>
        <v>0</v>
      </c>
      <c r="AE1377">
        <f t="shared" ca="1" si="199"/>
        <v>0</v>
      </c>
      <c r="AF1377" t="str">
        <f t="shared" si="200"/>
        <v>Lehigh</v>
      </c>
      <c r="AG1377" t="str">
        <f t="shared" ca="1" si="201"/>
        <v>Lehigh</v>
      </c>
    </row>
    <row r="1378" spans="15:33" x14ac:dyDescent="0.25">
      <c r="O1378" t="s">
        <v>3309</v>
      </c>
      <c r="P1378" s="6">
        <v>41979</v>
      </c>
      <c r="Q1378" t="s">
        <v>3073</v>
      </c>
      <c r="R1378" t="s">
        <v>3318</v>
      </c>
      <c r="S1378" t="s">
        <v>3720</v>
      </c>
      <c r="T1378">
        <v>77</v>
      </c>
      <c r="U1378">
        <v>67</v>
      </c>
      <c r="W1378" t="s">
        <v>14</v>
      </c>
      <c r="X1378">
        <v>1</v>
      </c>
      <c r="Y1378">
        <f t="shared" si="195"/>
        <v>-10</v>
      </c>
      <c r="Z1378">
        <f t="shared" ca="1" si="196"/>
        <v>-5.6250004999999996</v>
      </c>
      <c r="AA1378">
        <f t="shared" ca="1" si="197"/>
        <v>-4.3749995000000004</v>
      </c>
      <c r="AB1378">
        <f t="shared" ca="1" si="198"/>
        <v>4.3749995000000004</v>
      </c>
      <c r="AC1378" s="2">
        <v>4.375</v>
      </c>
      <c r="AD1378" s="7">
        <f>VLOOKUP(P1378,Weights!$A:$B,2,0)*AC1378</f>
        <v>4.375</v>
      </c>
      <c r="AE1378">
        <f t="shared" ca="1" si="199"/>
        <v>19.140620625000253</v>
      </c>
      <c r="AF1378" t="str">
        <f t="shared" si="200"/>
        <v>Tenn-Martin</v>
      </c>
      <c r="AG1378" t="str">
        <f t="shared" ca="1" si="201"/>
        <v>Tenn-Martin</v>
      </c>
    </row>
    <row r="1379" spans="15:33" x14ac:dyDescent="0.25">
      <c r="O1379" t="s">
        <v>3317</v>
      </c>
      <c r="P1379" s="6">
        <v>41979</v>
      </c>
      <c r="Q1379" t="s">
        <v>3073</v>
      </c>
      <c r="R1379" t="s">
        <v>3348</v>
      </c>
      <c r="S1379" t="s">
        <v>3721</v>
      </c>
      <c r="T1379">
        <v>65</v>
      </c>
      <c r="U1379">
        <v>52</v>
      </c>
      <c r="W1379" t="s">
        <v>322</v>
      </c>
      <c r="X1379">
        <v>1</v>
      </c>
      <c r="Y1379">
        <f t="shared" si="195"/>
        <v>13</v>
      </c>
      <c r="Z1379">
        <f t="shared" ca="1" si="196"/>
        <v>19.750000499999999</v>
      </c>
      <c r="AA1379">
        <f t="shared" ca="1" si="197"/>
        <v>-6.7500004999999987</v>
      </c>
      <c r="AB1379">
        <f t="shared" ca="1" si="198"/>
        <v>6.7500004999999987</v>
      </c>
      <c r="AC1379" s="2">
        <v>6.75</v>
      </c>
      <c r="AD1379" s="7">
        <f>VLOOKUP(P1379,Weights!$A:$B,2,0)*AC1379</f>
        <v>6.75</v>
      </c>
      <c r="AE1379">
        <f t="shared" ca="1" si="199"/>
        <v>45.562506750000232</v>
      </c>
      <c r="AF1379" t="str">
        <f t="shared" si="200"/>
        <v>Louisiana Tech</v>
      </c>
      <c r="AG1379" t="str">
        <f t="shared" ca="1" si="201"/>
        <v>Louisiana Tech</v>
      </c>
    </row>
    <row r="1380" spans="15:33" x14ac:dyDescent="0.25">
      <c r="O1380" t="s">
        <v>3123</v>
      </c>
      <c r="P1380" s="6">
        <v>41979</v>
      </c>
      <c r="Q1380" t="s">
        <v>3073</v>
      </c>
      <c r="R1380" t="s">
        <v>3096</v>
      </c>
      <c r="S1380" t="s">
        <v>3720</v>
      </c>
      <c r="T1380">
        <v>74</v>
      </c>
      <c r="U1380">
        <v>65</v>
      </c>
      <c r="W1380" t="s">
        <v>386</v>
      </c>
      <c r="X1380">
        <v>1</v>
      </c>
      <c r="Y1380">
        <f t="shared" si="195"/>
        <v>-9</v>
      </c>
      <c r="Z1380">
        <f t="shared" ca="1" si="196"/>
        <v>-3.2500000000000009</v>
      </c>
      <c r="AA1380">
        <f t="shared" ca="1" si="197"/>
        <v>-5.7499999999999991</v>
      </c>
      <c r="AB1380">
        <f t="shared" ca="1" si="198"/>
        <v>5.7499999999999991</v>
      </c>
      <c r="AC1380" s="2">
        <v>5.75</v>
      </c>
      <c r="AD1380" s="7">
        <f>VLOOKUP(P1380,Weights!$A:$B,2,0)*AC1380</f>
        <v>5.75</v>
      </c>
      <c r="AE1380">
        <f t="shared" ca="1" si="199"/>
        <v>33.062499999999993</v>
      </c>
      <c r="AF1380" t="str">
        <f t="shared" si="200"/>
        <v>Mt. St. Mary's</v>
      </c>
      <c r="AG1380" t="str">
        <f t="shared" ca="1" si="201"/>
        <v>Mt. St. Mary's</v>
      </c>
    </row>
    <row r="1381" spans="15:33" x14ac:dyDescent="0.25">
      <c r="O1381" t="s">
        <v>3254</v>
      </c>
      <c r="P1381" s="6">
        <v>41979</v>
      </c>
      <c r="Q1381" t="s">
        <v>3073</v>
      </c>
      <c r="R1381" t="s">
        <v>3712</v>
      </c>
      <c r="S1381" t="s">
        <v>3720</v>
      </c>
      <c r="T1381">
        <v>49</v>
      </c>
      <c r="U1381">
        <v>38</v>
      </c>
      <c r="W1381" t="s">
        <v>215</v>
      </c>
      <c r="X1381">
        <v>1</v>
      </c>
      <c r="Y1381">
        <f t="shared" si="195"/>
        <v>-11</v>
      </c>
      <c r="Z1381">
        <f t="shared" ca="1" si="196"/>
        <v>-10.999999499999998</v>
      </c>
      <c r="AA1381">
        <f t="shared" ca="1" si="197"/>
        <v>-5.0000000229033503E-7</v>
      </c>
      <c r="AB1381">
        <f t="shared" ca="1" si="198"/>
        <v>5.0000000229033503E-7</v>
      </c>
      <c r="AC1381" s="2">
        <v>0</v>
      </c>
      <c r="AD1381" s="7">
        <f>VLOOKUP(P1381,Weights!$A:$B,2,0)*AC1381</f>
        <v>0</v>
      </c>
      <c r="AE1381">
        <f t="shared" ca="1" si="199"/>
        <v>2.5000000229033503E-13</v>
      </c>
      <c r="AF1381" t="str">
        <f t="shared" si="200"/>
        <v>Wisconsin</v>
      </c>
      <c r="AG1381" t="str">
        <f t="shared" ca="1" si="201"/>
        <v>Wisconsin</v>
      </c>
    </row>
    <row r="1382" spans="15:33" x14ac:dyDescent="0.25">
      <c r="O1382" t="s">
        <v>3326</v>
      </c>
      <c r="P1382" s="6">
        <v>41979</v>
      </c>
      <c r="Q1382" t="s">
        <v>3073</v>
      </c>
      <c r="R1382" t="s">
        <v>3174</v>
      </c>
      <c r="S1382" t="s">
        <v>3720</v>
      </c>
      <c r="T1382">
        <v>73</v>
      </c>
      <c r="U1382">
        <v>69</v>
      </c>
      <c r="W1382" t="s">
        <v>386</v>
      </c>
      <c r="X1382">
        <v>1</v>
      </c>
      <c r="Y1382">
        <f t="shared" si="195"/>
        <v>-4</v>
      </c>
      <c r="Z1382">
        <f t="shared" ca="1" si="196"/>
        <v>-13.5</v>
      </c>
      <c r="AA1382">
        <f t="shared" ca="1" si="197"/>
        <v>9.5</v>
      </c>
      <c r="AB1382">
        <f t="shared" ca="1" si="198"/>
        <v>-9.5</v>
      </c>
      <c r="AC1382" s="2">
        <v>9.5</v>
      </c>
      <c r="AD1382" s="7">
        <f>VLOOKUP(P1382,Weights!$A:$B,2,0)*AC1382</f>
        <v>9.5</v>
      </c>
      <c r="AE1382">
        <f t="shared" ca="1" si="199"/>
        <v>90.25</v>
      </c>
      <c r="AF1382" t="str">
        <f t="shared" si="200"/>
        <v>Penn State</v>
      </c>
      <c r="AG1382" t="str">
        <f t="shared" ca="1" si="201"/>
        <v>Penn State</v>
      </c>
    </row>
    <row r="1383" spans="15:33" x14ac:dyDescent="0.25">
      <c r="O1383" t="s">
        <v>3177</v>
      </c>
      <c r="P1383" s="6">
        <v>41979</v>
      </c>
      <c r="Q1383" t="s">
        <v>3073</v>
      </c>
      <c r="R1383" t="s">
        <v>3304</v>
      </c>
      <c r="S1383" t="s">
        <v>3721</v>
      </c>
      <c r="T1383">
        <v>82</v>
      </c>
      <c r="U1383">
        <v>62</v>
      </c>
      <c r="W1383" t="s">
        <v>323</v>
      </c>
      <c r="X1383">
        <v>1</v>
      </c>
      <c r="Y1383">
        <f t="shared" si="195"/>
        <v>20</v>
      </c>
      <c r="Z1383">
        <f t="shared" ca="1" si="196"/>
        <v>19.624999499999998</v>
      </c>
      <c r="AA1383">
        <f t="shared" ca="1" si="197"/>
        <v>0.37500050000000229</v>
      </c>
      <c r="AB1383">
        <f t="shared" ca="1" si="198"/>
        <v>-0.37500050000000229</v>
      </c>
      <c r="AC1383" s="2">
        <v>0.375</v>
      </c>
      <c r="AD1383" s="7">
        <f>VLOOKUP(P1383,Weights!$A:$B,2,0)*AC1383</f>
        <v>0.375</v>
      </c>
      <c r="AE1383">
        <f t="shared" ca="1" si="199"/>
        <v>0.14062537500025171</v>
      </c>
      <c r="AF1383" t="str">
        <f t="shared" si="200"/>
        <v>Maryland</v>
      </c>
      <c r="AG1383" t="str">
        <f t="shared" ca="1" si="201"/>
        <v>Maryland</v>
      </c>
    </row>
    <row r="1384" spans="15:33" x14ac:dyDescent="0.25">
      <c r="O1384" t="s">
        <v>3387</v>
      </c>
      <c r="P1384" s="6">
        <v>41979</v>
      </c>
      <c r="Q1384" t="s">
        <v>3073</v>
      </c>
      <c r="R1384" t="s">
        <v>3358</v>
      </c>
      <c r="S1384" t="s">
        <v>3721</v>
      </c>
      <c r="T1384">
        <v>80</v>
      </c>
      <c r="U1384">
        <v>70</v>
      </c>
      <c r="W1384" t="s">
        <v>92</v>
      </c>
      <c r="X1384">
        <v>1</v>
      </c>
      <c r="Y1384">
        <f t="shared" si="195"/>
        <v>10</v>
      </c>
      <c r="Z1384">
        <f t="shared" ca="1" si="196"/>
        <v>-9.25</v>
      </c>
      <c r="AA1384">
        <f t="shared" ca="1" si="197"/>
        <v>19.25</v>
      </c>
      <c r="AB1384">
        <f t="shared" ca="1" si="198"/>
        <v>-19.25</v>
      </c>
      <c r="AC1384" s="2">
        <v>19.25</v>
      </c>
      <c r="AD1384" s="7">
        <f>VLOOKUP(P1384,Weights!$A:$B,2,0)*AC1384</f>
        <v>19.25</v>
      </c>
      <c r="AE1384">
        <f t="shared" ca="1" si="199"/>
        <v>370.5625</v>
      </c>
      <c r="AF1384" t="str">
        <f t="shared" si="200"/>
        <v>McNeese St</v>
      </c>
      <c r="AG1384" t="str">
        <f t="shared" ca="1" si="201"/>
        <v>UL Lafayette</v>
      </c>
    </row>
    <row r="1385" spans="15:33" x14ac:dyDescent="0.25">
      <c r="O1385" t="s">
        <v>3137</v>
      </c>
      <c r="P1385" s="6">
        <v>41979</v>
      </c>
      <c r="Q1385" t="s">
        <v>3073</v>
      </c>
      <c r="R1385" t="s">
        <v>3376</v>
      </c>
      <c r="S1385" t="s">
        <v>3721</v>
      </c>
      <c r="T1385">
        <v>73</v>
      </c>
      <c r="U1385">
        <v>45</v>
      </c>
      <c r="W1385" t="s">
        <v>165</v>
      </c>
      <c r="X1385">
        <v>1</v>
      </c>
      <c r="Y1385">
        <f t="shared" si="195"/>
        <v>28</v>
      </c>
      <c r="Z1385">
        <f t="shared" ca="1" si="196"/>
        <v>13.375</v>
      </c>
      <c r="AA1385">
        <f t="shared" ca="1" si="197"/>
        <v>14.625</v>
      </c>
      <c r="AB1385">
        <f t="shared" ca="1" si="198"/>
        <v>-14.625</v>
      </c>
      <c r="AC1385" s="2">
        <v>14.625</v>
      </c>
      <c r="AD1385" s="7">
        <f>VLOOKUP(P1385,Weights!$A:$B,2,0)*AC1385</f>
        <v>14.625</v>
      </c>
      <c r="AE1385">
        <f t="shared" ca="1" si="199"/>
        <v>213.890625</v>
      </c>
      <c r="AF1385" t="str">
        <f t="shared" si="200"/>
        <v>Memphis</v>
      </c>
      <c r="AG1385" t="str">
        <f t="shared" ca="1" si="201"/>
        <v>Memphis</v>
      </c>
    </row>
    <row r="1386" spans="15:33" x14ac:dyDescent="0.25">
      <c r="O1386" t="s">
        <v>3223</v>
      </c>
      <c r="P1386" s="6">
        <v>41979</v>
      </c>
      <c r="Q1386" t="s">
        <v>3073</v>
      </c>
      <c r="R1386" t="s">
        <v>3351</v>
      </c>
      <c r="S1386" t="s">
        <v>3721</v>
      </c>
      <c r="T1386">
        <v>90</v>
      </c>
      <c r="U1386">
        <v>81</v>
      </c>
      <c r="W1386" t="s">
        <v>168</v>
      </c>
      <c r="X1386">
        <v>1</v>
      </c>
      <c r="Y1386">
        <f t="shared" si="195"/>
        <v>9</v>
      </c>
      <c r="Z1386">
        <f t="shared" ca="1" si="196"/>
        <v>8.9999999800000001</v>
      </c>
      <c r="AA1386">
        <f t="shared" ca="1" si="197"/>
        <v>1.9999999878450581E-8</v>
      </c>
      <c r="AB1386">
        <f t="shared" ca="1" si="198"/>
        <v>-1.9999999878450581E-8</v>
      </c>
      <c r="AC1386" s="2">
        <v>0</v>
      </c>
      <c r="AD1386" s="7">
        <f>VLOOKUP(P1386,Weights!$A:$B,2,0)*AC1386</f>
        <v>0</v>
      </c>
      <c r="AE1386">
        <f t="shared" ca="1" si="199"/>
        <v>3.9999999513802324E-16</v>
      </c>
      <c r="AF1386" t="str">
        <f t="shared" si="200"/>
        <v>Mercer</v>
      </c>
      <c r="AG1386" t="str">
        <f t="shared" ca="1" si="201"/>
        <v>Mercer</v>
      </c>
    </row>
    <row r="1387" spans="15:33" x14ac:dyDescent="0.25">
      <c r="O1387" t="s">
        <v>3194</v>
      </c>
      <c r="P1387" s="6">
        <v>41979</v>
      </c>
      <c r="Q1387" t="s">
        <v>3073</v>
      </c>
      <c r="R1387" t="s">
        <v>3371</v>
      </c>
      <c r="S1387" t="s">
        <v>3720</v>
      </c>
      <c r="T1387">
        <v>68</v>
      </c>
      <c r="U1387">
        <v>55</v>
      </c>
      <c r="W1387" t="s">
        <v>323</v>
      </c>
      <c r="X1387">
        <v>1</v>
      </c>
      <c r="Y1387">
        <f t="shared" si="195"/>
        <v>-13</v>
      </c>
      <c r="Z1387">
        <f t="shared" ca="1" si="196"/>
        <v>12.249999499999998</v>
      </c>
      <c r="AA1387">
        <f t="shared" ca="1" si="197"/>
        <v>-25.249999499999998</v>
      </c>
      <c r="AB1387">
        <f t="shared" ca="1" si="198"/>
        <v>25.249999499999998</v>
      </c>
      <c r="AC1387" s="2">
        <v>25.25</v>
      </c>
      <c r="AD1387" s="7">
        <f>VLOOKUP(P1387,Weights!$A:$B,2,0)*AC1387</f>
        <v>25.25</v>
      </c>
      <c r="AE1387">
        <f t="shared" ca="1" si="199"/>
        <v>637.56247475000009</v>
      </c>
      <c r="AF1387" t="str">
        <f t="shared" si="200"/>
        <v>Green Bay</v>
      </c>
      <c r="AG1387" t="str">
        <f t="shared" ca="1" si="201"/>
        <v>Miami (FL)</v>
      </c>
    </row>
    <row r="1388" spans="15:33" x14ac:dyDescent="0.25">
      <c r="O1388" t="s">
        <v>3153</v>
      </c>
      <c r="P1388" s="6">
        <v>41979</v>
      </c>
      <c r="Q1388" t="s">
        <v>3073</v>
      </c>
      <c r="R1388" t="s">
        <v>3090</v>
      </c>
      <c r="S1388" t="s">
        <v>3720</v>
      </c>
      <c r="T1388">
        <v>72</v>
      </c>
      <c r="U1388">
        <v>70</v>
      </c>
      <c r="W1388" t="s">
        <v>130</v>
      </c>
      <c r="X1388">
        <v>1</v>
      </c>
      <c r="Y1388">
        <f t="shared" si="195"/>
        <v>-2</v>
      </c>
      <c r="Z1388">
        <f t="shared" ca="1" si="196"/>
        <v>11.000000020000002</v>
      </c>
      <c r="AA1388">
        <f t="shared" ca="1" si="197"/>
        <v>-13.000000020000002</v>
      </c>
      <c r="AB1388">
        <f t="shared" ca="1" si="198"/>
        <v>13.000000020000002</v>
      </c>
      <c r="AC1388" s="2">
        <v>13</v>
      </c>
      <c r="AD1388" s="7">
        <f>VLOOKUP(P1388,Weights!$A:$B,2,0)*AC1388</f>
        <v>13</v>
      </c>
      <c r="AE1388">
        <f t="shared" ca="1" si="199"/>
        <v>169.00000052000004</v>
      </c>
      <c r="AF1388" t="str">
        <f t="shared" si="200"/>
        <v>N.J.I.T.</v>
      </c>
      <c r="AG1388" t="str">
        <f t="shared" ca="1" si="201"/>
        <v>Michigan</v>
      </c>
    </row>
    <row r="1389" spans="15:33" x14ac:dyDescent="0.25">
      <c r="O1389" t="s">
        <v>3323</v>
      </c>
      <c r="P1389" s="6">
        <v>41979</v>
      </c>
      <c r="Q1389" t="s">
        <v>3073</v>
      </c>
      <c r="R1389" t="s">
        <v>3412</v>
      </c>
      <c r="S1389" t="s">
        <v>3721</v>
      </c>
      <c r="T1389">
        <v>85</v>
      </c>
      <c r="U1389">
        <v>52</v>
      </c>
      <c r="W1389" t="s">
        <v>94</v>
      </c>
      <c r="X1389">
        <v>1</v>
      </c>
      <c r="Y1389">
        <f t="shared" si="195"/>
        <v>33</v>
      </c>
      <c r="Z1389">
        <f t="shared" ca="1" si="196"/>
        <v>33.875</v>
      </c>
      <c r="AA1389">
        <f t="shared" ca="1" si="197"/>
        <v>-0.875</v>
      </c>
      <c r="AB1389">
        <f t="shared" ca="1" si="198"/>
        <v>0.875</v>
      </c>
      <c r="AC1389" s="2">
        <v>0.875</v>
      </c>
      <c r="AD1389" s="7">
        <f>VLOOKUP(P1389,Weights!$A:$B,2,0)*AC1389</f>
        <v>0.875</v>
      </c>
      <c r="AE1389">
        <f t="shared" ca="1" si="199"/>
        <v>0.765625</v>
      </c>
      <c r="AF1389" t="str">
        <f t="shared" si="200"/>
        <v>Michigan St</v>
      </c>
      <c r="AG1389" t="str">
        <f t="shared" ca="1" si="201"/>
        <v>Michigan St</v>
      </c>
    </row>
    <row r="1390" spans="15:33" x14ac:dyDescent="0.25">
      <c r="O1390" t="s">
        <v>3266</v>
      </c>
      <c r="P1390" s="6">
        <v>41979</v>
      </c>
      <c r="Q1390" t="s">
        <v>3073</v>
      </c>
      <c r="R1390" t="s">
        <v>3277</v>
      </c>
      <c r="S1390" t="s">
        <v>3721</v>
      </c>
      <c r="T1390">
        <v>68</v>
      </c>
      <c r="U1390">
        <v>60</v>
      </c>
      <c r="W1390" t="s">
        <v>386</v>
      </c>
      <c r="X1390">
        <v>1</v>
      </c>
      <c r="Y1390">
        <f t="shared" si="195"/>
        <v>8</v>
      </c>
      <c r="Z1390">
        <f t="shared" ca="1" si="196"/>
        <v>0.62499950000000126</v>
      </c>
      <c r="AA1390">
        <f t="shared" ca="1" si="197"/>
        <v>7.3750004999999987</v>
      </c>
      <c r="AB1390">
        <f t="shared" ca="1" si="198"/>
        <v>-7.3750004999999987</v>
      </c>
      <c r="AC1390" s="2">
        <v>7.375</v>
      </c>
      <c r="AD1390" s="7">
        <f>VLOOKUP(P1390,Weights!$A:$B,2,0)*AC1390</f>
        <v>7.375</v>
      </c>
      <c r="AE1390">
        <f t="shared" ca="1" si="199"/>
        <v>54.39063237500023</v>
      </c>
      <c r="AF1390" t="str">
        <f t="shared" si="200"/>
        <v>Montana St</v>
      </c>
      <c r="AG1390" t="str">
        <f t="shared" ca="1" si="201"/>
        <v>Montana St</v>
      </c>
    </row>
    <row r="1391" spans="15:33" x14ac:dyDescent="0.25">
      <c r="O1391" t="s">
        <v>3238</v>
      </c>
      <c r="P1391" s="6">
        <v>41979</v>
      </c>
      <c r="Q1391" t="s">
        <v>3073</v>
      </c>
      <c r="R1391" t="s">
        <v>3369</v>
      </c>
      <c r="S1391" t="s">
        <v>3720</v>
      </c>
      <c r="T1391">
        <v>70</v>
      </c>
      <c r="U1391">
        <v>68</v>
      </c>
      <c r="V1391" t="s">
        <v>3722</v>
      </c>
      <c r="W1391" t="s">
        <v>744</v>
      </c>
      <c r="X1391">
        <v>1</v>
      </c>
      <c r="Y1391">
        <f t="shared" si="195"/>
        <v>-2</v>
      </c>
      <c r="Z1391">
        <f t="shared" ca="1" si="196"/>
        <v>4.0000000199999999</v>
      </c>
      <c r="AA1391">
        <f t="shared" ca="1" si="197"/>
        <v>-6.0000000199999999</v>
      </c>
      <c r="AB1391">
        <f t="shared" ca="1" si="198"/>
        <v>6.0000000199999999</v>
      </c>
      <c r="AC1391" s="2">
        <v>6</v>
      </c>
      <c r="AD1391" s="7">
        <f>VLOOKUP(P1391,Weights!$A:$B,2,0)*AC1391</f>
        <v>6</v>
      </c>
      <c r="AE1391">
        <f t="shared" ca="1" si="199"/>
        <v>36.000000239999999</v>
      </c>
      <c r="AF1391" t="str">
        <f t="shared" si="200"/>
        <v>Oakland</v>
      </c>
      <c r="AG1391" t="str">
        <f t="shared" ca="1" si="201"/>
        <v>Morehead St</v>
      </c>
    </row>
    <row r="1392" spans="15:33" x14ac:dyDescent="0.25">
      <c r="O1392" t="s">
        <v>3150</v>
      </c>
      <c r="P1392" s="6">
        <v>41979</v>
      </c>
      <c r="Q1392" t="s">
        <v>3073</v>
      </c>
      <c r="R1392" t="s">
        <v>3204</v>
      </c>
      <c r="S1392" t="s">
        <v>3721</v>
      </c>
      <c r="T1392">
        <v>93</v>
      </c>
      <c r="U1392">
        <v>81</v>
      </c>
      <c r="W1392" t="s">
        <v>116</v>
      </c>
      <c r="X1392">
        <v>1</v>
      </c>
      <c r="Y1392">
        <f t="shared" si="195"/>
        <v>12</v>
      </c>
      <c r="Z1392">
        <f t="shared" ca="1" si="196"/>
        <v>8.0000000199999999</v>
      </c>
      <c r="AA1392">
        <f t="shared" ca="1" si="197"/>
        <v>3.9999999800000001</v>
      </c>
      <c r="AB1392">
        <f t="shared" ca="1" si="198"/>
        <v>-3.9999999800000001</v>
      </c>
      <c r="AC1392" s="2">
        <v>4</v>
      </c>
      <c r="AD1392" s="7">
        <f>VLOOKUP(P1392,Weights!$A:$B,2,0)*AC1392</f>
        <v>4</v>
      </c>
      <c r="AE1392">
        <f t="shared" ca="1" si="199"/>
        <v>15.999999840000001</v>
      </c>
      <c r="AF1392" t="str">
        <f t="shared" si="200"/>
        <v>Murray St</v>
      </c>
      <c r="AG1392" t="str">
        <f t="shared" ca="1" si="201"/>
        <v>Murray St</v>
      </c>
    </row>
    <row r="1393" spans="15:33" x14ac:dyDescent="0.25">
      <c r="O1393" t="s">
        <v>3135</v>
      </c>
      <c r="P1393" s="6">
        <v>41979</v>
      </c>
      <c r="Q1393" t="s">
        <v>3073</v>
      </c>
      <c r="R1393" t="s">
        <v>3200</v>
      </c>
      <c r="S1393" t="s">
        <v>3721</v>
      </c>
      <c r="T1393">
        <v>78</v>
      </c>
      <c r="U1393">
        <v>65</v>
      </c>
      <c r="W1393" t="s">
        <v>633</v>
      </c>
      <c r="X1393">
        <v>1</v>
      </c>
      <c r="Y1393">
        <f t="shared" si="195"/>
        <v>13</v>
      </c>
      <c r="Z1393">
        <f t="shared" ca="1" si="196"/>
        <v>12.499999499999998</v>
      </c>
      <c r="AA1393">
        <f t="shared" ca="1" si="197"/>
        <v>0.50000050000000229</v>
      </c>
      <c r="AB1393">
        <f t="shared" ca="1" si="198"/>
        <v>-0.50000050000000229</v>
      </c>
      <c r="AC1393" s="2">
        <v>0.5</v>
      </c>
      <c r="AD1393" s="7">
        <f>VLOOKUP(P1393,Weights!$A:$B,2,0)*AC1393</f>
        <v>0.5</v>
      </c>
      <c r="AE1393">
        <f t="shared" ca="1" si="199"/>
        <v>0.25000050000025231</v>
      </c>
      <c r="AF1393" t="str">
        <f t="shared" si="200"/>
        <v>NC State</v>
      </c>
      <c r="AG1393" t="str">
        <f t="shared" ca="1" si="201"/>
        <v>NC State</v>
      </c>
    </row>
    <row r="1394" spans="15:33" x14ac:dyDescent="0.25">
      <c r="O1394" t="s">
        <v>3083</v>
      </c>
      <c r="P1394" s="6">
        <v>41979</v>
      </c>
      <c r="Q1394" t="s">
        <v>3073</v>
      </c>
      <c r="R1394" t="s">
        <v>3718</v>
      </c>
      <c r="S1394" t="s">
        <v>3721</v>
      </c>
      <c r="T1394">
        <v>96</v>
      </c>
      <c r="U1394">
        <v>45</v>
      </c>
      <c r="W1394" t="s">
        <v>55</v>
      </c>
      <c r="X1394">
        <v>1</v>
      </c>
      <c r="Y1394">
        <f t="shared" si="195"/>
        <v>51</v>
      </c>
      <c r="Z1394">
        <f t="shared" ca="1" si="196"/>
        <v>31.375000480000001</v>
      </c>
      <c r="AA1394">
        <f t="shared" ca="1" si="197"/>
        <v>19.624999519999999</v>
      </c>
      <c r="AB1394">
        <f t="shared" ca="1" si="198"/>
        <v>-19.624999519999999</v>
      </c>
      <c r="AC1394" s="2">
        <v>19.625</v>
      </c>
      <c r="AD1394" s="7">
        <f>VLOOKUP(P1394,Weights!$A:$B,2,0)*AC1394</f>
        <v>19.625</v>
      </c>
      <c r="AE1394">
        <f t="shared" ca="1" si="199"/>
        <v>385.14060616000023</v>
      </c>
      <c r="AF1394" t="str">
        <f t="shared" si="200"/>
        <v>New Hampshire</v>
      </c>
      <c r="AG1394" t="str">
        <f t="shared" ca="1" si="201"/>
        <v>New Hampshire</v>
      </c>
    </row>
    <row r="1395" spans="15:33" x14ac:dyDescent="0.25">
      <c r="O1395" t="s">
        <v>3241</v>
      </c>
      <c r="P1395" s="6">
        <v>41979</v>
      </c>
      <c r="Q1395" t="s">
        <v>3073</v>
      </c>
      <c r="R1395" t="s">
        <v>3353</v>
      </c>
      <c r="S1395" t="s">
        <v>3721</v>
      </c>
      <c r="T1395">
        <v>71</v>
      </c>
      <c r="U1395">
        <v>64</v>
      </c>
      <c r="W1395" t="s">
        <v>229</v>
      </c>
      <c r="X1395">
        <v>1</v>
      </c>
      <c r="Y1395">
        <f t="shared" si="195"/>
        <v>7</v>
      </c>
      <c r="Z1395">
        <f t="shared" ca="1" si="196"/>
        <v>5.2500000000000009</v>
      </c>
      <c r="AA1395">
        <f t="shared" ca="1" si="197"/>
        <v>1.7499999999999991</v>
      </c>
      <c r="AB1395">
        <f t="shared" ca="1" si="198"/>
        <v>-1.7499999999999991</v>
      </c>
      <c r="AC1395" s="2">
        <v>1.75</v>
      </c>
      <c r="AD1395" s="7">
        <f>VLOOKUP(P1395,Weights!$A:$B,2,0)*AC1395</f>
        <v>1.75</v>
      </c>
      <c r="AE1395">
        <f t="shared" ca="1" si="199"/>
        <v>3.0624999999999969</v>
      </c>
      <c r="AF1395" t="str">
        <f t="shared" si="200"/>
        <v>New Mexico St</v>
      </c>
      <c r="AG1395" t="str">
        <f t="shared" ca="1" si="201"/>
        <v>New Mexico St</v>
      </c>
    </row>
    <row r="1396" spans="15:33" x14ac:dyDescent="0.25">
      <c r="O1396" t="s">
        <v>3405</v>
      </c>
      <c r="P1396" s="6">
        <v>41979</v>
      </c>
      <c r="Q1396" t="s">
        <v>3073</v>
      </c>
      <c r="R1396" t="s">
        <v>3718</v>
      </c>
      <c r="S1396" t="s">
        <v>3721</v>
      </c>
      <c r="T1396">
        <v>100</v>
      </c>
      <c r="U1396">
        <v>85</v>
      </c>
      <c r="W1396" t="s">
        <v>10</v>
      </c>
      <c r="X1396">
        <v>1</v>
      </c>
      <c r="Y1396">
        <f t="shared" si="195"/>
        <v>15</v>
      </c>
      <c r="Z1396">
        <f t="shared" ca="1" si="196"/>
        <v>23.875000500000002</v>
      </c>
      <c r="AA1396">
        <f t="shared" ca="1" si="197"/>
        <v>-8.8750005000000023</v>
      </c>
      <c r="AB1396">
        <f t="shared" ca="1" si="198"/>
        <v>8.8750005000000023</v>
      </c>
      <c r="AC1396" s="2">
        <v>8.875</v>
      </c>
      <c r="AD1396" s="7">
        <f>VLOOKUP(P1396,Weights!$A:$B,2,0)*AC1396</f>
        <v>8.875</v>
      </c>
      <c r="AE1396">
        <f t="shared" ca="1" si="199"/>
        <v>78.76563387500029</v>
      </c>
      <c r="AF1396" t="str">
        <f t="shared" si="200"/>
        <v>New Orleans</v>
      </c>
      <c r="AG1396" t="str">
        <f t="shared" ca="1" si="201"/>
        <v>New Orleans</v>
      </c>
    </row>
    <row r="1397" spans="15:33" x14ac:dyDescent="0.25">
      <c r="O1397" t="s">
        <v>3082</v>
      </c>
      <c r="P1397" s="6">
        <v>41979</v>
      </c>
      <c r="Q1397" t="s">
        <v>3073</v>
      </c>
      <c r="R1397" t="s">
        <v>3115</v>
      </c>
      <c r="S1397" t="s">
        <v>3720</v>
      </c>
      <c r="T1397">
        <v>77</v>
      </c>
      <c r="U1397">
        <v>64</v>
      </c>
      <c r="W1397" t="s">
        <v>1859</v>
      </c>
      <c r="X1397">
        <v>1</v>
      </c>
      <c r="Y1397">
        <f t="shared" si="195"/>
        <v>-13</v>
      </c>
      <c r="Z1397">
        <f t="shared" ca="1" si="196"/>
        <v>-10.125000499999999</v>
      </c>
      <c r="AA1397">
        <f t="shared" ca="1" si="197"/>
        <v>-2.8749995000000013</v>
      </c>
      <c r="AB1397">
        <f t="shared" ca="1" si="198"/>
        <v>2.8749995000000013</v>
      </c>
      <c r="AC1397" s="2">
        <v>2.875</v>
      </c>
      <c r="AD1397" s="7">
        <f>VLOOKUP(P1397,Weights!$A:$B,2,0)*AC1397</f>
        <v>2.875</v>
      </c>
      <c r="AE1397">
        <f t="shared" ca="1" si="199"/>
        <v>8.2656221250002577</v>
      </c>
      <c r="AF1397" t="str">
        <f t="shared" si="200"/>
        <v>Canisius</v>
      </c>
      <c r="AG1397" t="str">
        <f t="shared" ca="1" si="201"/>
        <v>Canisius</v>
      </c>
    </row>
    <row r="1398" spans="15:33" x14ac:dyDescent="0.25">
      <c r="O1398" t="s">
        <v>3407</v>
      </c>
      <c r="P1398" s="6">
        <v>41979</v>
      </c>
      <c r="Q1398" t="s">
        <v>3073</v>
      </c>
      <c r="R1398" t="s">
        <v>3718</v>
      </c>
      <c r="S1398" t="s">
        <v>3721</v>
      </c>
      <c r="T1398">
        <v>89</v>
      </c>
      <c r="U1398">
        <v>60</v>
      </c>
      <c r="W1398" t="s">
        <v>32</v>
      </c>
      <c r="X1398">
        <v>1</v>
      </c>
      <c r="Y1398">
        <f t="shared" si="195"/>
        <v>29</v>
      </c>
      <c r="Z1398">
        <f t="shared" ca="1" si="196"/>
        <v>14.875</v>
      </c>
      <c r="AA1398">
        <f t="shared" ca="1" si="197"/>
        <v>14.125</v>
      </c>
      <c r="AB1398">
        <f t="shared" ca="1" si="198"/>
        <v>-14.125</v>
      </c>
      <c r="AC1398" s="2">
        <v>14.125</v>
      </c>
      <c r="AD1398" s="7">
        <f>VLOOKUP(P1398,Weights!$A:$B,2,0)*AC1398</f>
        <v>14.125</v>
      </c>
      <c r="AE1398">
        <f t="shared" ca="1" si="199"/>
        <v>199.515625</v>
      </c>
      <c r="AF1398" t="str">
        <f t="shared" si="200"/>
        <v>Nicholls St</v>
      </c>
      <c r="AG1398" t="str">
        <f t="shared" ca="1" si="201"/>
        <v>Nicholls St</v>
      </c>
    </row>
    <row r="1399" spans="15:33" x14ac:dyDescent="0.25">
      <c r="O1399" t="s">
        <v>3292</v>
      </c>
      <c r="P1399" s="6">
        <v>41979</v>
      </c>
      <c r="Q1399" t="s">
        <v>3073</v>
      </c>
      <c r="R1399" t="s">
        <v>3341</v>
      </c>
      <c r="S1399" t="s">
        <v>3070</v>
      </c>
      <c r="W1399" t="s">
        <v>3070</v>
      </c>
      <c r="X1399">
        <v>0</v>
      </c>
      <c r="Y1399">
        <f t="shared" si="195"/>
        <v>0</v>
      </c>
      <c r="Z1399">
        <f t="shared" ca="1" si="196"/>
        <v>0</v>
      </c>
      <c r="AA1399">
        <f t="shared" ca="1" si="197"/>
        <v>0</v>
      </c>
      <c r="AB1399">
        <f t="shared" ca="1" si="198"/>
        <v>0</v>
      </c>
      <c r="AC1399" s="2">
        <v>0</v>
      </c>
      <c r="AD1399" s="7">
        <f>VLOOKUP(P1399,Weights!$A:$B,2,0)*AC1399</f>
        <v>0</v>
      </c>
      <c r="AE1399">
        <f t="shared" ca="1" si="199"/>
        <v>0</v>
      </c>
      <c r="AF1399" t="str">
        <f t="shared" si="200"/>
        <v>Morgan St</v>
      </c>
      <c r="AG1399" t="str">
        <f t="shared" ca="1" si="201"/>
        <v>Morgan St</v>
      </c>
    </row>
    <row r="1400" spans="15:33" x14ac:dyDescent="0.25">
      <c r="O1400" t="s">
        <v>3346</v>
      </c>
      <c r="P1400" s="6">
        <v>41979</v>
      </c>
      <c r="Q1400" t="s">
        <v>3073</v>
      </c>
      <c r="R1400" t="s">
        <v>3110</v>
      </c>
      <c r="S1400" t="s">
        <v>3721</v>
      </c>
      <c r="T1400">
        <v>81</v>
      </c>
      <c r="U1400">
        <v>69</v>
      </c>
      <c r="W1400" t="s">
        <v>130</v>
      </c>
      <c r="X1400">
        <v>1</v>
      </c>
      <c r="Y1400">
        <f t="shared" si="195"/>
        <v>12</v>
      </c>
      <c r="Z1400">
        <f t="shared" ca="1" si="196"/>
        <v>5.3750000199999999</v>
      </c>
      <c r="AA1400">
        <f t="shared" ca="1" si="197"/>
        <v>6.6249999800000001</v>
      </c>
      <c r="AB1400">
        <f t="shared" ca="1" si="198"/>
        <v>-6.6249999800000001</v>
      </c>
      <c r="AC1400" s="2">
        <v>6.625</v>
      </c>
      <c r="AD1400" s="7">
        <f>VLOOKUP(P1400,Weights!$A:$B,2,0)*AC1400</f>
        <v>6.625</v>
      </c>
      <c r="AE1400">
        <f t="shared" ca="1" si="199"/>
        <v>43.890624735000003</v>
      </c>
      <c r="AF1400" t="str">
        <f t="shared" si="200"/>
        <v>Northeastern</v>
      </c>
      <c r="AG1400" t="str">
        <f t="shared" ca="1" si="201"/>
        <v>Northeastern</v>
      </c>
    </row>
    <row r="1401" spans="15:33" x14ac:dyDescent="0.25">
      <c r="O1401" t="s">
        <v>3178</v>
      </c>
      <c r="P1401" s="6">
        <v>41979</v>
      </c>
      <c r="Q1401" t="s">
        <v>3073</v>
      </c>
      <c r="R1401" t="s">
        <v>3167</v>
      </c>
      <c r="S1401" t="s">
        <v>3721</v>
      </c>
      <c r="T1401">
        <v>71</v>
      </c>
      <c r="U1401">
        <v>65</v>
      </c>
      <c r="V1401" t="s">
        <v>3722</v>
      </c>
      <c r="W1401" t="s">
        <v>567</v>
      </c>
      <c r="X1401">
        <v>1</v>
      </c>
      <c r="Y1401">
        <f t="shared" si="195"/>
        <v>6</v>
      </c>
      <c r="Z1401">
        <f t="shared" ca="1" si="196"/>
        <v>14.249999520000001</v>
      </c>
      <c r="AA1401">
        <f t="shared" ca="1" si="197"/>
        <v>-8.2499995200000011</v>
      </c>
      <c r="AB1401">
        <f t="shared" ca="1" si="198"/>
        <v>8.2499995200000011</v>
      </c>
      <c r="AC1401" s="2">
        <v>8.25</v>
      </c>
      <c r="AD1401" s="7">
        <f>VLOOKUP(P1401,Weights!$A:$B,2,0)*AC1401</f>
        <v>8.25</v>
      </c>
      <c r="AE1401">
        <f t="shared" ca="1" si="199"/>
        <v>68.062492080000254</v>
      </c>
      <c r="AF1401" t="str">
        <f t="shared" si="200"/>
        <v>Northern Iowa</v>
      </c>
      <c r="AG1401" t="str">
        <f t="shared" ca="1" si="201"/>
        <v>Northern Iowa</v>
      </c>
    </row>
    <row r="1402" spans="15:33" x14ac:dyDescent="0.25">
      <c r="O1402" t="s">
        <v>3092</v>
      </c>
      <c r="P1402" s="6">
        <v>41979</v>
      </c>
      <c r="Q1402" t="s">
        <v>3073</v>
      </c>
      <c r="R1402" t="s">
        <v>3347</v>
      </c>
      <c r="S1402" t="s">
        <v>3721</v>
      </c>
      <c r="T1402">
        <v>75</v>
      </c>
      <c r="U1402">
        <v>57</v>
      </c>
      <c r="W1402" t="s">
        <v>323</v>
      </c>
      <c r="X1402">
        <v>1</v>
      </c>
      <c r="Y1402">
        <f t="shared" si="195"/>
        <v>18</v>
      </c>
      <c r="Z1402">
        <f t="shared" ca="1" si="196"/>
        <v>31.374999500000001</v>
      </c>
      <c r="AA1402">
        <f t="shared" ca="1" si="197"/>
        <v>-13.374999500000001</v>
      </c>
      <c r="AB1402">
        <f t="shared" ca="1" si="198"/>
        <v>13.374999500000001</v>
      </c>
      <c r="AC1402" s="2">
        <v>13.375</v>
      </c>
      <c r="AD1402" s="7">
        <f>VLOOKUP(P1402,Weights!$A:$B,2,0)*AC1402</f>
        <v>13.375</v>
      </c>
      <c r="AE1402">
        <f t="shared" ca="1" si="199"/>
        <v>178.89061162500028</v>
      </c>
      <c r="AF1402" t="str">
        <f t="shared" si="200"/>
        <v>Notre Dame</v>
      </c>
      <c r="AG1402" t="str">
        <f t="shared" ca="1" si="201"/>
        <v>Notre Dame</v>
      </c>
    </row>
    <row r="1403" spans="15:33" x14ac:dyDescent="0.25">
      <c r="O1403" t="s">
        <v>3191</v>
      </c>
      <c r="P1403" s="6">
        <v>41979</v>
      </c>
      <c r="Q1403" t="s">
        <v>3073</v>
      </c>
      <c r="R1403" t="s">
        <v>3171</v>
      </c>
      <c r="S1403" t="s">
        <v>3720</v>
      </c>
      <c r="T1403">
        <v>80</v>
      </c>
      <c r="U1403">
        <v>70</v>
      </c>
      <c r="W1403" t="s">
        <v>10</v>
      </c>
      <c r="X1403">
        <v>1</v>
      </c>
      <c r="Y1403">
        <f t="shared" si="195"/>
        <v>-10</v>
      </c>
      <c r="Z1403">
        <f t="shared" ca="1" si="196"/>
        <v>-9.25</v>
      </c>
      <c r="AA1403">
        <f t="shared" ca="1" si="197"/>
        <v>-0.75</v>
      </c>
      <c r="AB1403">
        <f t="shared" ca="1" si="198"/>
        <v>0.75</v>
      </c>
      <c r="AC1403" s="2">
        <v>0.75</v>
      </c>
      <c r="AD1403" s="7">
        <f>VLOOKUP(P1403,Weights!$A:$B,2,0)*AC1403</f>
        <v>0.75</v>
      </c>
      <c r="AE1403">
        <f t="shared" ca="1" si="199"/>
        <v>0.5625</v>
      </c>
      <c r="AF1403" t="str">
        <f t="shared" si="200"/>
        <v>St. Bonaventure</v>
      </c>
      <c r="AG1403" t="str">
        <f t="shared" ca="1" si="201"/>
        <v>St. Bonaventure</v>
      </c>
    </row>
    <row r="1404" spans="15:33" x14ac:dyDescent="0.25">
      <c r="O1404" t="s">
        <v>3324</v>
      </c>
      <c r="P1404" s="6">
        <v>41979</v>
      </c>
      <c r="Q1404" t="s">
        <v>3073</v>
      </c>
      <c r="R1404" t="s">
        <v>3076</v>
      </c>
      <c r="S1404" t="s">
        <v>3721</v>
      </c>
      <c r="T1404">
        <v>70</v>
      </c>
      <c r="U1404">
        <v>50</v>
      </c>
      <c r="W1404" t="s">
        <v>192</v>
      </c>
      <c r="X1404">
        <v>1</v>
      </c>
      <c r="Y1404">
        <f t="shared" si="195"/>
        <v>20</v>
      </c>
      <c r="Z1404">
        <f t="shared" ca="1" si="196"/>
        <v>19.999999519999999</v>
      </c>
      <c r="AA1404">
        <f t="shared" ca="1" si="197"/>
        <v>4.8000000063552761E-7</v>
      </c>
      <c r="AB1404">
        <f t="shared" ca="1" si="198"/>
        <v>-4.8000000063552761E-7</v>
      </c>
      <c r="AC1404" s="2">
        <v>0</v>
      </c>
      <c r="AD1404" s="7">
        <f>VLOOKUP(P1404,Weights!$A:$B,2,0)*AC1404</f>
        <v>0</v>
      </c>
      <c r="AE1404">
        <f t="shared" ca="1" si="199"/>
        <v>2.304000006101065E-13</v>
      </c>
      <c r="AF1404" t="str">
        <f t="shared" si="200"/>
        <v>Ohio State</v>
      </c>
      <c r="AG1404" t="str">
        <f t="shared" ca="1" si="201"/>
        <v>Ohio State</v>
      </c>
    </row>
    <row r="1405" spans="15:33" x14ac:dyDescent="0.25">
      <c r="O1405" t="s">
        <v>3286</v>
      </c>
      <c r="P1405" s="6">
        <v>41979</v>
      </c>
      <c r="Q1405" t="s">
        <v>3073</v>
      </c>
      <c r="R1405" t="s">
        <v>3258</v>
      </c>
      <c r="S1405" t="s">
        <v>3720</v>
      </c>
      <c r="T1405">
        <v>65</v>
      </c>
      <c r="U1405">
        <v>58</v>
      </c>
      <c r="V1405" t="s">
        <v>3722</v>
      </c>
      <c r="W1405" t="s">
        <v>130</v>
      </c>
      <c r="X1405">
        <v>1</v>
      </c>
      <c r="Y1405">
        <f t="shared" si="195"/>
        <v>-7</v>
      </c>
      <c r="Z1405">
        <f t="shared" ca="1" si="196"/>
        <v>5.75</v>
      </c>
      <c r="AA1405">
        <f t="shared" ca="1" si="197"/>
        <v>-12.75</v>
      </c>
      <c r="AB1405">
        <f t="shared" ca="1" si="198"/>
        <v>12.75</v>
      </c>
      <c r="AC1405" s="2">
        <v>12.75</v>
      </c>
      <c r="AD1405" s="7">
        <f>VLOOKUP(P1405,Weights!$A:$B,2,0)*AC1405</f>
        <v>12.75</v>
      </c>
      <c r="AE1405">
        <f t="shared" ca="1" si="199"/>
        <v>162.5625</v>
      </c>
      <c r="AF1405" t="str">
        <f t="shared" si="200"/>
        <v>Oregon St</v>
      </c>
      <c r="AG1405" t="str">
        <f t="shared" ca="1" si="201"/>
        <v>Portland</v>
      </c>
    </row>
    <row r="1406" spans="15:33" x14ac:dyDescent="0.25">
      <c r="O1406" t="s">
        <v>3303</v>
      </c>
      <c r="P1406" s="6">
        <v>41979</v>
      </c>
      <c r="Q1406" t="s">
        <v>3073</v>
      </c>
      <c r="R1406" t="s">
        <v>3207</v>
      </c>
      <c r="S1406" t="s">
        <v>3720</v>
      </c>
      <c r="T1406">
        <v>55</v>
      </c>
      <c r="U1406">
        <v>53</v>
      </c>
      <c r="W1406" t="s">
        <v>14</v>
      </c>
      <c r="X1406">
        <v>1</v>
      </c>
      <c r="Y1406">
        <f t="shared" si="195"/>
        <v>-2</v>
      </c>
      <c r="Z1406">
        <f t="shared" ca="1" si="196"/>
        <v>-2.8750004999999987</v>
      </c>
      <c r="AA1406">
        <f t="shared" ca="1" si="197"/>
        <v>0.87500049999999874</v>
      </c>
      <c r="AB1406">
        <f t="shared" ca="1" si="198"/>
        <v>-0.87500049999999874</v>
      </c>
      <c r="AC1406" s="2">
        <v>0.875</v>
      </c>
      <c r="AD1406" s="7">
        <f>VLOOKUP(P1406,Weights!$A:$B,2,0)*AC1406</f>
        <v>0.875</v>
      </c>
      <c r="AE1406">
        <f t="shared" ca="1" si="199"/>
        <v>0.76562587500024781</v>
      </c>
      <c r="AF1406" t="str">
        <f t="shared" si="200"/>
        <v>UNC Greensboro</v>
      </c>
      <c r="AG1406" t="str">
        <f t="shared" ca="1" si="201"/>
        <v>UNC Greensboro</v>
      </c>
    </row>
    <row r="1407" spans="15:33" x14ac:dyDescent="0.25">
      <c r="O1407" t="s">
        <v>3114</v>
      </c>
      <c r="P1407" s="6">
        <v>41979</v>
      </c>
      <c r="Q1407" t="s">
        <v>3073</v>
      </c>
      <c r="R1407" t="s">
        <v>3085</v>
      </c>
      <c r="S1407" t="s">
        <v>3721</v>
      </c>
      <c r="T1407">
        <v>77</v>
      </c>
      <c r="U1407">
        <v>64</v>
      </c>
      <c r="W1407" t="s">
        <v>14</v>
      </c>
      <c r="X1407">
        <v>1</v>
      </c>
      <c r="Y1407">
        <f t="shared" si="195"/>
        <v>13</v>
      </c>
      <c r="Z1407">
        <f t="shared" ca="1" si="196"/>
        <v>0.375</v>
      </c>
      <c r="AA1407">
        <f t="shared" ca="1" si="197"/>
        <v>12.625</v>
      </c>
      <c r="AB1407">
        <f t="shared" ca="1" si="198"/>
        <v>-12.625</v>
      </c>
      <c r="AC1407" s="2">
        <v>12.625</v>
      </c>
      <c r="AD1407" s="7">
        <f>VLOOKUP(P1407,Weights!$A:$B,2,0)*AC1407</f>
        <v>12.625</v>
      </c>
      <c r="AE1407">
        <f t="shared" ca="1" si="199"/>
        <v>159.390625</v>
      </c>
      <c r="AF1407" t="str">
        <f t="shared" si="200"/>
        <v>Princeton</v>
      </c>
      <c r="AG1407" t="str">
        <f t="shared" ca="1" si="201"/>
        <v>Princeton</v>
      </c>
    </row>
    <row r="1408" spans="15:33" x14ac:dyDescent="0.25">
      <c r="O1408" t="s">
        <v>3206</v>
      </c>
      <c r="P1408" s="6">
        <v>41979</v>
      </c>
      <c r="Q1408" t="s">
        <v>3073</v>
      </c>
      <c r="R1408" t="s">
        <v>3211</v>
      </c>
      <c r="S1408" t="s">
        <v>3720</v>
      </c>
      <c r="T1408">
        <v>73</v>
      </c>
      <c r="U1408">
        <v>70</v>
      </c>
      <c r="W1408" t="s">
        <v>130</v>
      </c>
      <c r="X1408">
        <v>1</v>
      </c>
      <c r="Y1408">
        <f t="shared" si="195"/>
        <v>-3</v>
      </c>
      <c r="Z1408">
        <f t="shared" ca="1" si="196"/>
        <v>15.374999499999998</v>
      </c>
      <c r="AA1408">
        <f t="shared" ca="1" si="197"/>
        <v>-18.374999499999998</v>
      </c>
      <c r="AB1408">
        <f t="shared" ca="1" si="198"/>
        <v>18.374999499999998</v>
      </c>
      <c r="AC1408" s="2">
        <v>18.375</v>
      </c>
      <c r="AD1408" s="7">
        <f>VLOOKUP(P1408,Weights!$A:$B,2,0)*AC1408</f>
        <v>18.375</v>
      </c>
      <c r="AE1408">
        <f t="shared" ca="1" si="199"/>
        <v>337.64060662500015</v>
      </c>
      <c r="AF1408" t="str">
        <f t="shared" si="200"/>
        <v>North Florida</v>
      </c>
      <c r="AG1408" t="str">
        <f t="shared" ca="1" si="201"/>
        <v>Purdue</v>
      </c>
    </row>
    <row r="1409" spans="15:33" x14ac:dyDescent="0.25">
      <c r="O1409" t="s">
        <v>3352</v>
      </c>
      <c r="P1409" s="6">
        <v>41979</v>
      </c>
      <c r="Q1409" t="s">
        <v>3073</v>
      </c>
      <c r="R1409" t="s">
        <v>3718</v>
      </c>
      <c r="S1409" t="s">
        <v>3721</v>
      </c>
      <c r="T1409">
        <v>54</v>
      </c>
      <c r="U1409">
        <v>49</v>
      </c>
      <c r="W1409" t="s">
        <v>13</v>
      </c>
      <c r="X1409">
        <v>1</v>
      </c>
      <c r="Y1409">
        <f t="shared" si="195"/>
        <v>5</v>
      </c>
      <c r="Z1409">
        <f t="shared" ca="1" si="196"/>
        <v>25.000000500000002</v>
      </c>
      <c r="AA1409">
        <f t="shared" ca="1" si="197"/>
        <v>-20.000000500000002</v>
      </c>
      <c r="AB1409">
        <f t="shared" ca="1" si="198"/>
        <v>20.000000500000002</v>
      </c>
      <c r="AC1409" s="2">
        <v>20</v>
      </c>
      <c r="AD1409" s="7">
        <f>VLOOKUP(P1409,Weights!$A:$B,2,0)*AC1409</f>
        <v>20</v>
      </c>
      <c r="AE1409">
        <f t="shared" ca="1" si="199"/>
        <v>400.00002000000035</v>
      </c>
      <c r="AF1409" t="str">
        <f t="shared" si="200"/>
        <v>Rice</v>
      </c>
      <c r="AG1409" t="str">
        <f t="shared" ca="1" si="201"/>
        <v>Rice</v>
      </c>
    </row>
    <row r="1410" spans="15:33" x14ac:dyDescent="0.25">
      <c r="O1410" t="s">
        <v>3109</v>
      </c>
      <c r="P1410" s="6">
        <v>41979</v>
      </c>
      <c r="Q1410" t="s">
        <v>3073</v>
      </c>
      <c r="R1410" t="s">
        <v>3099</v>
      </c>
      <c r="S1410" t="s">
        <v>3721</v>
      </c>
      <c r="T1410">
        <v>81</v>
      </c>
      <c r="U1410">
        <v>68</v>
      </c>
      <c r="W1410" t="s">
        <v>214</v>
      </c>
      <c r="X1410">
        <v>1</v>
      </c>
      <c r="Y1410">
        <f t="shared" ref="Y1410:Y1473" si="202">X1410*IF(S1410="W",(T1410-U1410),U1410-T1410)</f>
        <v>13</v>
      </c>
      <c r="Z1410">
        <f t="shared" ref="Z1410:Z1473" ca="1" si="203">X1410*(IF(Q1410="A",-HomeEdge,IF(Q1410="H",HomeEdge,0))+VLOOKUP(O1410,TmList,2,0)-VLOOKUP(R1410,TmList,2,0))</f>
        <v>5.5</v>
      </c>
      <c r="AA1410">
        <f t="shared" ref="AA1410:AA1473" ca="1" si="204">Y1410-Z1410</f>
        <v>7.5</v>
      </c>
      <c r="AB1410">
        <f t="shared" ref="AB1410:AB1473" ca="1" si="205">-AA1410</f>
        <v>-7.5</v>
      </c>
      <c r="AC1410" s="2">
        <v>7.5</v>
      </c>
      <c r="AD1410" s="7">
        <f>VLOOKUP(P1410,Weights!$A:$B,2,0)*AC1410</f>
        <v>7.5</v>
      </c>
      <c r="AE1410">
        <f t="shared" ref="AE1410:AE1473" ca="1" si="206">AA1410^2</f>
        <v>56.25</v>
      </c>
      <c r="AF1410" t="str">
        <f t="shared" si="200"/>
        <v>Sacred Heart</v>
      </c>
      <c r="AG1410" t="str">
        <f t="shared" ca="1" si="201"/>
        <v>Sacred Heart</v>
      </c>
    </row>
    <row r="1411" spans="15:33" x14ac:dyDescent="0.25">
      <c r="O1411" t="s">
        <v>3291</v>
      </c>
      <c r="P1411" s="6">
        <v>41979</v>
      </c>
      <c r="Q1411" t="s">
        <v>3073</v>
      </c>
      <c r="R1411" t="s">
        <v>3280</v>
      </c>
      <c r="S1411" t="s">
        <v>3720</v>
      </c>
      <c r="T1411">
        <v>82</v>
      </c>
      <c r="U1411">
        <v>71</v>
      </c>
      <c r="W1411" t="s">
        <v>54</v>
      </c>
      <c r="X1411">
        <v>1</v>
      </c>
      <c r="Y1411">
        <f t="shared" si="202"/>
        <v>-11</v>
      </c>
      <c r="Z1411">
        <f t="shared" ca="1" si="203"/>
        <v>2.875</v>
      </c>
      <c r="AA1411">
        <f t="shared" ca="1" si="204"/>
        <v>-13.875</v>
      </c>
      <c r="AB1411">
        <f t="shared" ca="1" si="205"/>
        <v>13.875</v>
      </c>
      <c r="AC1411" s="2">
        <v>13.875</v>
      </c>
      <c r="AD1411" s="7">
        <f>VLOOKUP(P1411,Weights!$A:$B,2,0)*AC1411</f>
        <v>13.875</v>
      </c>
      <c r="AE1411">
        <f t="shared" ca="1" si="206"/>
        <v>192.515625</v>
      </c>
      <c r="AF1411" t="str">
        <f t="shared" ref="AF1411:AF1474" si="207">IF(Y1411&gt;0,O1411,R1411)</f>
        <v>Boise State</v>
      </c>
      <c r="AG1411" t="str">
        <f t="shared" ref="AG1411:AG1474" ca="1" si="208">IF(Z1411&gt;0,O1411,R1411)</f>
        <v>Saint Mary's</v>
      </c>
    </row>
    <row r="1412" spans="15:33" x14ac:dyDescent="0.25">
      <c r="O1412" t="s">
        <v>3263</v>
      </c>
      <c r="P1412" s="6">
        <v>41979</v>
      </c>
      <c r="Q1412" t="s">
        <v>3073</v>
      </c>
      <c r="R1412" t="s">
        <v>3365</v>
      </c>
      <c r="S1412" t="s">
        <v>3721</v>
      </c>
      <c r="T1412">
        <v>78</v>
      </c>
      <c r="U1412">
        <v>59</v>
      </c>
      <c r="W1412" t="s">
        <v>93</v>
      </c>
      <c r="X1412">
        <v>1</v>
      </c>
      <c r="Y1412">
        <f t="shared" si="202"/>
        <v>19</v>
      </c>
      <c r="Z1412">
        <f t="shared" ca="1" si="203"/>
        <v>23.500000499999999</v>
      </c>
      <c r="AA1412">
        <f t="shared" ca="1" si="204"/>
        <v>-4.5000004999999987</v>
      </c>
      <c r="AB1412">
        <f t="shared" ca="1" si="205"/>
        <v>4.5000004999999987</v>
      </c>
      <c r="AC1412" s="2">
        <v>4.5</v>
      </c>
      <c r="AD1412" s="7">
        <f>VLOOKUP(P1412,Weights!$A:$B,2,0)*AC1412</f>
        <v>4.5</v>
      </c>
      <c r="AE1412">
        <f t="shared" ca="1" si="206"/>
        <v>20.250004500000237</v>
      </c>
      <c r="AF1412" t="str">
        <f t="shared" si="207"/>
        <v>Sam Houston St</v>
      </c>
      <c r="AG1412" t="str">
        <f t="shared" ca="1" si="208"/>
        <v>Sam Houston St</v>
      </c>
    </row>
    <row r="1413" spans="15:33" x14ac:dyDescent="0.25">
      <c r="O1413" t="s">
        <v>3717</v>
      </c>
      <c r="P1413" s="6">
        <v>41979</v>
      </c>
      <c r="Q1413" t="s">
        <v>3073</v>
      </c>
      <c r="R1413" t="s">
        <v>3330</v>
      </c>
      <c r="S1413" t="s">
        <v>3720</v>
      </c>
      <c r="T1413">
        <v>61</v>
      </c>
      <c r="U1413">
        <v>50</v>
      </c>
      <c r="W1413" t="s">
        <v>36</v>
      </c>
      <c r="X1413">
        <v>1</v>
      </c>
      <c r="Y1413">
        <f t="shared" si="202"/>
        <v>-11</v>
      </c>
      <c r="Z1413">
        <f t="shared" ca="1" si="203"/>
        <v>-13.125000500000002</v>
      </c>
      <c r="AA1413">
        <f t="shared" ca="1" si="204"/>
        <v>2.1250005000000023</v>
      </c>
      <c r="AB1413">
        <f t="shared" ca="1" si="205"/>
        <v>-2.1250005000000023</v>
      </c>
      <c r="AC1413" s="2">
        <v>2.125</v>
      </c>
      <c r="AD1413" s="7">
        <f>VLOOKUP(P1413,Weights!$A:$B,2,0)*AC1413</f>
        <v>2.125</v>
      </c>
      <c r="AE1413">
        <f t="shared" ca="1" si="206"/>
        <v>4.5156271250002593</v>
      </c>
      <c r="AF1413" t="str">
        <f t="shared" si="207"/>
        <v>Santa Clara</v>
      </c>
      <c r="AG1413" t="str">
        <f t="shared" ca="1" si="208"/>
        <v>Santa Clara</v>
      </c>
    </row>
    <row r="1414" spans="15:33" x14ac:dyDescent="0.25">
      <c r="O1414" t="s">
        <v>3397</v>
      </c>
      <c r="P1414" s="6">
        <v>41979</v>
      </c>
      <c r="Q1414" t="s">
        <v>3073</v>
      </c>
      <c r="R1414" t="s">
        <v>3322</v>
      </c>
      <c r="S1414" t="s">
        <v>3721</v>
      </c>
      <c r="T1414">
        <v>63</v>
      </c>
      <c r="U1414">
        <v>59</v>
      </c>
      <c r="W1414" t="s">
        <v>215</v>
      </c>
      <c r="X1414">
        <v>1</v>
      </c>
      <c r="Y1414">
        <f t="shared" si="202"/>
        <v>4</v>
      </c>
      <c r="Z1414">
        <f t="shared" ca="1" si="203"/>
        <v>10.250000499999999</v>
      </c>
      <c r="AA1414">
        <f t="shared" ca="1" si="204"/>
        <v>-6.2500004999999987</v>
      </c>
      <c r="AB1414">
        <f t="shared" ca="1" si="205"/>
        <v>6.2500004999999987</v>
      </c>
      <c r="AC1414" s="2">
        <v>6.25</v>
      </c>
      <c r="AD1414" s="7">
        <f>VLOOKUP(P1414,Weights!$A:$B,2,0)*AC1414</f>
        <v>6.25</v>
      </c>
      <c r="AE1414">
        <f t="shared" ca="1" si="206"/>
        <v>39.062506250000233</v>
      </c>
      <c r="AF1414" t="str">
        <f t="shared" si="207"/>
        <v>SE Missouri St</v>
      </c>
      <c r="AG1414" t="str">
        <f t="shared" ca="1" si="208"/>
        <v>SE Missouri St</v>
      </c>
    </row>
    <row r="1415" spans="15:33" x14ac:dyDescent="0.25">
      <c r="O1415" t="s">
        <v>3261</v>
      </c>
      <c r="P1415" s="6">
        <v>41979</v>
      </c>
      <c r="Q1415" t="s">
        <v>3073</v>
      </c>
      <c r="R1415" t="s">
        <v>3236</v>
      </c>
      <c r="S1415" t="s">
        <v>3720</v>
      </c>
      <c r="T1415">
        <v>87</v>
      </c>
      <c r="U1415">
        <v>75</v>
      </c>
      <c r="W1415" t="s">
        <v>386</v>
      </c>
      <c r="X1415">
        <v>1</v>
      </c>
      <c r="Y1415">
        <f t="shared" si="202"/>
        <v>-12</v>
      </c>
      <c r="Z1415">
        <f t="shared" ca="1" si="203"/>
        <v>-7.125</v>
      </c>
      <c r="AA1415">
        <f t="shared" ca="1" si="204"/>
        <v>-4.875</v>
      </c>
      <c r="AB1415">
        <f t="shared" ca="1" si="205"/>
        <v>4.875</v>
      </c>
      <c r="AC1415" s="2">
        <v>4.875</v>
      </c>
      <c r="AD1415" s="7">
        <f>VLOOKUP(P1415,Weights!$A:$B,2,0)*AC1415</f>
        <v>4.875</v>
      </c>
      <c r="AE1415">
        <f t="shared" ca="1" si="206"/>
        <v>23.765625</v>
      </c>
      <c r="AF1415" t="str">
        <f t="shared" si="207"/>
        <v>Eastern Washington</v>
      </c>
      <c r="AG1415" t="str">
        <f t="shared" ca="1" si="208"/>
        <v>Eastern Washington</v>
      </c>
    </row>
    <row r="1416" spans="15:33" x14ac:dyDescent="0.25">
      <c r="O1416" t="s">
        <v>3105</v>
      </c>
      <c r="P1416" s="6">
        <v>41979</v>
      </c>
      <c r="Q1416" t="s">
        <v>3073</v>
      </c>
      <c r="R1416" t="s">
        <v>3108</v>
      </c>
      <c r="S1416" t="s">
        <v>3721</v>
      </c>
      <c r="T1416">
        <v>81</v>
      </c>
      <c r="U1416">
        <v>54</v>
      </c>
      <c r="W1416" t="s">
        <v>566</v>
      </c>
      <c r="X1416">
        <v>1</v>
      </c>
      <c r="Y1416">
        <f t="shared" si="202"/>
        <v>27</v>
      </c>
      <c r="Z1416">
        <f t="shared" ca="1" si="203"/>
        <v>12.50000002</v>
      </c>
      <c r="AA1416">
        <f t="shared" ca="1" si="204"/>
        <v>14.49999998</v>
      </c>
      <c r="AB1416">
        <f t="shared" ca="1" si="205"/>
        <v>-14.49999998</v>
      </c>
      <c r="AC1416" s="2">
        <v>14.5</v>
      </c>
      <c r="AD1416" s="7">
        <f>VLOOKUP(P1416,Weights!$A:$B,2,0)*AC1416</f>
        <v>14.5</v>
      </c>
      <c r="AE1416">
        <f t="shared" ca="1" si="206"/>
        <v>210.24999941999999</v>
      </c>
      <c r="AF1416" t="str">
        <f t="shared" si="207"/>
        <v>Seton Hall</v>
      </c>
      <c r="AG1416" t="str">
        <f t="shared" ca="1" si="208"/>
        <v>Seton Hall</v>
      </c>
    </row>
    <row r="1417" spans="15:33" x14ac:dyDescent="0.25">
      <c r="O1417" t="s">
        <v>3360</v>
      </c>
      <c r="P1417" s="6">
        <v>41979</v>
      </c>
      <c r="Q1417" t="s">
        <v>3073</v>
      </c>
      <c r="R1417" t="s">
        <v>3290</v>
      </c>
      <c r="S1417" t="s">
        <v>3720</v>
      </c>
      <c r="T1417">
        <v>68</v>
      </c>
      <c r="U1417">
        <v>67</v>
      </c>
      <c r="V1417" t="s">
        <v>3722</v>
      </c>
      <c r="W1417" t="s">
        <v>11</v>
      </c>
      <c r="X1417">
        <v>1</v>
      </c>
      <c r="Y1417">
        <f t="shared" si="202"/>
        <v>-1</v>
      </c>
      <c r="Z1417">
        <f t="shared" ca="1" si="203"/>
        <v>-2.875</v>
      </c>
      <c r="AA1417">
        <f t="shared" ca="1" si="204"/>
        <v>1.875</v>
      </c>
      <c r="AB1417">
        <f t="shared" ca="1" si="205"/>
        <v>-1.875</v>
      </c>
      <c r="AC1417" s="2">
        <v>1.875</v>
      </c>
      <c r="AD1417" s="7">
        <f>VLOOKUP(P1417,Weights!$A:$B,2,0)*AC1417</f>
        <v>1.875</v>
      </c>
      <c r="AE1417">
        <f t="shared" ca="1" si="206"/>
        <v>3.515625</v>
      </c>
      <c r="AF1417" t="str">
        <f t="shared" si="207"/>
        <v>Middle Tennessee</v>
      </c>
      <c r="AG1417" t="str">
        <f t="shared" ca="1" si="208"/>
        <v>Middle Tennessee</v>
      </c>
    </row>
    <row r="1418" spans="15:33" x14ac:dyDescent="0.25">
      <c r="O1418" t="s">
        <v>3199</v>
      </c>
      <c r="P1418" s="6">
        <v>41979</v>
      </c>
      <c r="Q1418" t="s">
        <v>3073</v>
      </c>
      <c r="R1418" t="s">
        <v>3246</v>
      </c>
      <c r="S1418" t="s">
        <v>3721</v>
      </c>
      <c r="T1418">
        <v>75</v>
      </c>
      <c r="U1418">
        <v>49</v>
      </c>
      <c r="W1418" t="s">
        <v>93</v>
      </c>
      <c r="X1418">
        <v>1</v>
      </c>
      <c r="Y1418">
        <f t="shared" si="202"/>
        <v>26</v>
      </c>
      <c r="Z1418">
        <f t="shared" ca="1" si="203"/>
        <v>-4.4999994999999995</v>
      </c>
      <c r="AA1418">
        <f t="shared" ca="1" si="204"/>
        <v>30.499999500000001</v>
      </c>
      <c r="AB1418">
        <f t="shared" ca="1" si="205"/>
        <v>-30.499999500000001</v>
      </c>
      <c r="AC1418" s="2">
        <v>30.5</v>
      </c>
      <c r="AD1418" s="7">
        <f>VLOOKUP(P1418,Weights!$A:$B,2,0)*AC1418</f>
        <v>30.5</v>
      </c>
      <c r="AE1418">
        <f t="shared" ca="1" si="206"/>
        <v>930.24996950000036</v>
      </c>
      <c r="AF1418" t="str">
        <f t="shared" si="207"/>
        <v>South Carolina</v>
      </c>
      <c r="AG1418" t="str">
        <f t="shared" ca="1" si="208"/>
        <v>Oklahoma St</v>
      </c>
    </row>
    <row r="1419" spans="15:33" x14ac:dyDescent="0.25">
      <c r="O1419" t="s">
        <v>3313</v>
      </c>
      <c r="P1419" s="6">
        <v>41979</v>
      </c>
      <c r="Q1419" t="s">
        <v>3073</v>
      </c>
      <c r="R1419" t="s">
        <v>3220</v>
      </c>
      <c r="S1419" t="s">
        <v>3070</v>
      </c>
      <c r="W1419" t="s">
        <v>3070</v>
      </c>
      <c r="X1419">
        <v>0</v>
      </c>
      <c r="Y1419">
        <f t="shared" si="202"/>
        <v>0</v>
      </c>
      <c r="Z1419">
        <f t="shared" ca="1" si="203"/>
        <v>0</v>
      </c>
      <c r="AA1419">
        <f t="shared" ca="1" si="204"/>
        <v>0</v>
      </c>
      <c r="AB1419">
        <f t="shared" ca="1" si="205"/>
        <v>0</v>
      </c>
      <c r="AC1419" s="2">
        <v>0</v>
      </c>
      <c r="AD1419" s="7">
        <f>VLOOKUP(P1419,Weights!$A:$B,2,0)*AC1419</f>
        <v>0</v>
      </c>
      <c r="AE1419">
        <f t="shared" ca="1" si="206"/>
        <v>0</v>
      </c>
      <c r="AF1419" t="str">
        <f t="shared" si="207"/>
        <v>Florida A&amp;M</v>
      </c>
      <c r="AG1419" t="str">
        <f t="shared" ca="1" si="208"/>
        <v>Florida A&amp;M</v>
      </c>
    </row>
    <row r="1420" spans="15:33" x14ac:dyDescent="0.25">
      <c r="O1420" t="s">
        <v>3273</v>
      </c>
      <c r="P1420" s="6">
        <v>41979</v>
      </c>
      <c r="Q1420" t="s">
        <v>3073</v>
      </c>
      <c r="R1420" t="s">
        <v>3240</v>
      </c>
      <c r="S1420" t="s">
        <v>3721</v>
      </c>
      <c r="T1420">
        <v>81</v>
      </c>
      <c r="U1420">
        <v>61</v>
      </c>
      <c r="W1420" t="s">
        <v>214</v>
      </c>
      <c r="X1420">
        <v>1</v>
      </c>
      <c r="Y1420">
        <f t="shared" si="202"/>
        <v>20</v>
      </c>
      <c r="Z1420">
        <f t="shared" ca="1" si="203"/>
        <v>15.125</v>
      </c>
      <c r="AA1420">
        <f t="shared" ca="1" si="204"/>
        <v>4.875</v>
      </c>
      <c r="AB1420">
        <f t="shared" ca="1" si="205"/>
        <v>-4.875</v>
      </c>
      <c r="AC1420" s="2">
        <v>4.875</v>
      </c>
      <c r="AD1420" s="7">
        <f>VLOOKUP(P1420,Weights!$A:$B,2,0)*AC1420</f>
        <v>4.875</v>
      </c>
      <c r="AE1420">
        <f t="shared" ca="1" si="206"/>
        <v>23.765625</v>
      </c>
      <c r="AF1420" t="str">
        <f t="shared" si="207"/>
        <v>South Dakota St</v>
      </c>
      <c r="AG1420" t="str">
        <f t="shared" ca="1" si="208"/>
        <v>South Dakota St</v>
      </c>
    </row>
    <row r="1421" spans="15:33" x14ac:dyDescent="0.25">
      <c r="O1421" t="s">
        <v>3396</v>
      </c>
      <c r="P1421" s="6">
        <v>41979</v>
      </c>
      <c r="Q1421" t="s">
        <v>3073</v>
      </c>
      <c r="R1421" t="s">
        <v>3233</v>
      </c>
      <c r="S1421" t="s">
        <v>3721</v>
      </c>
      <c r="T1421">
        <v>71</v>
      </c>
      <c r="U1421">
        <v>49</v>
      </c>
      <c r="W1421" t="s">
        <v>93</v>
      </c>
      <c r="X1421">
        <v>1</v>
      </c>
      <c r="Y1421">
        <f t="shared" si="202"/>
        <v>22</v>
      </c>
      <c r="Z1421">
        <f t="shared" ca="1" si="203"/>
        <v>13.000000499999999</v>
      </c>
      <c r="AA1421">
        <f t="shared" ca="1" si="204"/>
        <v>8.9999995000000013</v>
      </c>
      <c r="AB1421">
        <f t="shared" ca="1" si="205"/>
        <v>-8.9999995000000013</v>
      </c>
      <c r="AC1421" s="2">
        <v>9</v>
      </c>
      <c r="AD1421" s="7">
        <f>VLOOKUP(P1421,Weights!$A:$B,2,0)*AC1421</f>
        <v>9</v>
      </c>
      <c r="AE1421">
        <f t="shared" ca="1" si="206"/>
        <v>80.999991000000279</v>
      </c>
      <c r="AF1421" t="str">
        <f t="shared" si="207"/>
        <v>Southern Illinois</v>
      </c>
      <c r="AG1421" t="str">
        <f t="shared" ca="1" si="208"/>
        <v>Southern Illinois</v>
      </c>
    </row>
    <row r="1422" spans="15:33" x14ac:dyDescent="0.25">
      <c r="O1422" t="s">
        <v>3185</v>
      </c>
      <c r="P1422" s="6">
        <v>41979</v>
      </c>
      <c r="Q1422" t="s">
        <v>3073</v>
      </c>
      <c r="R1422" t="s">
        <v>3117</v>
      </c>
      <c r="S1422" t="s">
        <v>3720</v>
      </c>
      <c r="T1422">
        <v>75</v>
      </c>
      <c r="U1422">
        <v>43</v>
      </c>
      <c r="W1422" t="s">
        <v>214</v>
      </c>
      <c r="X1422">
        <v>1</v>
      </c>
      <c r="Y1422">
        <f t="shared" si="202"/>
        <v>-32</v>
      </c>
      <c r="Z1422">
        <f t="shared" ca="1" si="203"/>
        <v>-13.875</v>
      </c>
      <c r="AA1422">
        <f t="shared" ca="1" si="204"/>
        <v>-18.125</v>
      </c>
      <c r="AB1422">
        <f t="shared" ca="1" si="205"/>
        <v>18.125</v>
      </c>
      <c r="AC1422" s="2">
        <v>18.125</v>
      </c>
      <c r="AD1422" s="7">
        <f>VLOOKUP(P1422,Weights!$A:$B,2,0)*AC1422</f>
        <v>18.125</v>
      </c>
      <c r="AE1422">
        <f t="shared" ca="1" si="206"/>
        <v>328.515625</v>
      </c>
      <c r="AF1422" t="str">
        <f t="shared" si="207"/>
        <v>Rhode Island</v>
      </c>
      <c r="AG1422" t="str">
        <f t="shared" ca="1" si="208"/>
        <v>Rhode Island</v>
      </c>
    </row>
    <row r="1423" spans="15:33" x14ac:dyDescent="0.25">
      <c r="O1423" t="s">
        <v>3267</v>
      </c>
      <c r="P1423" s="6">
        <v>41979</v>
      </c>
      <c r="Q1423" t="s">
        <v>3073</v>
      </c>
      <c r="R1423" t="s">
        <v>3718</v>
      </c>
      <c r="S1423" t="s">
        <v>3721</v>
      </c>
      <c r="T1423">
        <v>92</v>
      </c>
      <c r="U1423">
        <v>45</v>
      </c>
      <c r="W1423" t="s">
        <v>11</v>
      </c>
      <c r="X1423">
        <v>1</v>
      </c>
      <c r="Y1423">
        <f t="shared" si="202"/>
        <v>47</v>
      </c>
      <c r="Z1423">
        <f t="shared" ca="1" si="203"/>
        <v>23.125000499999999</v>
      </c>
      <c r="AA1423">
        <f t="shared" ca="1" si="204"/>
        <v>23.874999500000001</v>
      </c>
      <c r="AB1423">
        <f t="shared" ca="1" si="205"/>
        <v>-23.874999500000001</v>
      </c>
      <c r="AC1423" s="2">
        <v>23.875</v>
      </c>
      <c r="AD1423" s="7">
        <f>VLOOKUP(P1423,Weights!$A:$B,2,0)*AC1423</f>
        <v>23.875</v>
      </c>
      <c r="AE1423">
        <f t="shared" ca="1" si="206"/>
        <v>570.01560112500033</v>
      </c>
      <c r="AF1423" t="str">
        <f t="shared" si="207"/>
        <v>Southern Utah</v>
      </c>
      <c r="AG1423" t="str">
        <f t="shared" ca="1" si="208"/>
        <v>Southern Utah</v>
      </c>
    </row>
    <row r="1424" spans="15:33" x14ac:dyDescent="0.25">
      <c r="O1424" t="s">
        <v>3078</v>
      </c>
      <c r="P1424" s="6">
        <v>41979</v>
      </c>
      <c r="Q1424" t="s">
        <v>3073</v>
      </c>
      <c r="R1424" t="s">
        <v>3097</v>
      </c>
      <c r="S1424" t="s">
        <v>3721</v>
      </c>
      <c r="T1424">
        <v>69</v>
      </c>
      <c r="U1424">
        <v>59</v>
      </c>
      <c r="W1424" t="s">
        <v>215</v>
      </c>
      <c r="X1424">
        <v>1</v>
      </c>
      <c r="Y1424">
        <f t="shared" si="202"/>
        <v>10</v>
      </c>
      <c r="Z1424">
        <f t="shared" ca="1" si="203"/>
        <v>-1.5</v>
      </c>
      <c r="AA1424">
        <f t="shared" ca="1" si="204"/>
        <v>11.5</v>
      </c>
      <c r="AB1424">
        <f t="shared" ca="1" si="205"/>
        <v>-11.5</v>
      </c>
      <c r="AC1424" s="2">
        <v>11.5</v>
      </c>
      <c r="AD1424" s="7">
        <f>VLOOKUP(P1424,Weights!$A:$B,2,0)*AC1424</f>
        <v>11.5</v>
      </c>
      <c r="AE1424">
        <f t="shared" ca="1" si="206"/>
        <v>132.25</v>
      </c>
      <c r="AF1424" t="str">
        <f t="shared" si="207"/>
        <v>St. Francis (PA)</v>
      </c>
      <c r="AG1424" t="str">
        <f t="shared" ca="1" si="208"/>
        <v>Albany</v>
      </c>
    </row>
    <row r="1425" spans="15:33" x14ac:dyDescent="0.25">
      <c r="O1425" t="s">
        <v>3195</v>
      </c>
      <c r="P1425" s="6">
        <v>41979</v>
      </c>
      <c r="Q1425" t="s">
        <v>3073</v>
      </c>
      <c r="R1425" t="s">
        <v>3201</v>
      </c>
      <c r="S1425" t="s">
        <v>3720</v>
      </c>
      <c r="T1425">
        <v>69</v>
      </c>
      <c r="U1425">
        <v>57</v>
      </c>
      <c r="W1425" t="s">
        <v>93</v>
      </c>
      <c r="X1425">
        <v>1</v>
      </c>
      <c r="Y1425">
        <f t="shared" si="202"/>
        <v>-12</v>
      </c>
      <c r="Z1425">
        <f t="shared" ca="1" si="203"/>
        <v>0.50000049999999874</v>
      </c>
      <c r="AA1425">
        <f t="shared" ca="1" si="204"/>
        <v>-12.500000499999999</v>
      </c>
      <c r="AB1425">
        <f t="shared" ca="1" si="205"/>
        <v>12.500000499999999</v>
      </c>
      <c r="AC1425" s="2">
        <v>12.5</v>
      </c>
      <c r="AD1425" s="7">
        <f>VLOOKUP(P1425,Weights!$A:$B,2,0)*AC1425</f>
        <v>12.5</v>
      </c>
      <c r="AE1425">
        <f t="shared" ca="1" si="206"/>
        <v>156.25001250000022</v>
      </c>
      <c r="AF1425" t="str">
        <f t="shared" si="207"/>
        <v>St. John's</v>
      </c>
      <c r="AG1425" t="str">
        <f t="shared" ca="1" si="208"/>
        <v>Syracuse</v>
      </c>
    </row>
    <row r="1426" spans="15:33" x14ac:dyDescent="0.25">
      <c r="O1426" t="s">
        <v>3140</v>
      </c>
      <c r="P1426" s="6">
        <v>41979</v>
      </c>
      <c r="Q1426" t="s">
        <v>3074</v>
      </c>
      <c r="R1426" t="s">
        <v>3168</v>
      </c>
      <c r="S1426" t="s">
        <v>3721</v>
      </c>
      <c r="T1426">
        <v>58</v>
      </c>
      <c r="U1426">
        <v>57</v>
      </c>
      <c r="W1426" t="s">
        <v>93</v>
      </c>
      <c r="X1426">
        <v>1</v>
      </c>
      <c r="Y1426">
        <f t="shared" si="202"/>
        <v>1</v>
      </c>
      <c r="Z1426">
        <f t="shared" ca="1" si="203"/>
        <v>1</v>
      </c>
      <c r="AA1426">
        <f t="shared" ca="1" si="204"/>
        <v>0</v>
      </c>
      <c r="AB1426">
        <f t="shared" ca="1" si="205"/>
        <v>0</v>
      </c>
      <c r="AC1426" s="2">
        <v>0</v>
      </c>
      <c r="AD1426" s="7">
        <f>VLOOKUP(P1426,Weights!$A:$B,2,0)*AC1426</f>
        <v>0</v>
      </c>
      <c r="AE1426">
        <f t="shared" ca="1" si="206"/>
        <v>0</v>
      </c>
      <c r="AF1426" t="str">
        <f t="shared" si="207"/>
        <v>Temple</v>
      </c>
      <c r="AG1426" t="str">
        <f t="shared" ca="1" si="208"/>
        <v>Temple</v>
      </c>
    </row>
    <row r="1427" spans="15:33" x14ac:dyDescent="0.25">
      <c r="O1427" t="s">
        <v>3251</v>
      </c>
      <c r="P1427" s="6">
        <v>41979</v>
      </c>
      <c r="Q1427" t="s">
        <v>3073</v>
      </c>
      <c r="R1427" t="s">
        <v>3245</v>
      </c>
      <c r="S1427" t="s">
        <v>3721</v>
      </c>
      <c r="T1427">
        <v>65</v>
      </c>
      <c r="U1427">
        <v>64</v>
      </c>
      <c r="W1427" t="s">
        <v>165</v>
      </c>
      <c r="X1427">
        <v>1</v>
      </c>
      <c r="Y1427">
        <f t="shared" si="202"/>
        <v>1</v>
      </c>
      <c r="Z1427">
        <f t="shared" ca="1" si="203"/>
        <v>1.7763568394002505E-15</v>
      </c>
      <c r="AA1427">
        <f t="shared" ca="1" si="204"/>
        <v>0.99999999999999822</v>
      </c>
      <c r="AB1427">
        <f t="shared" ca="1" si="205"/>
        <v>-0.99999999999999822</v>
      </c>
      <c r="AC1427" s="2">
        <v>1</v>
      </c>
      <c r="AD1427" s="7">
        <f>VLOOKUP(P1427,Weights!$A:$B,2,0)*AC1427</f>
        <v>1</v>
      </c>
      <c r="AE1427">
        <f t="shared" ca="1" si="206"/>
        <v>0.99999999999999645</v>
      </c>
      <c r="AF1427" t="str">
        <f t="shared" si="207"/>
        <v>Tennessee</v>
      </c>
      <c r="AG1427" t="str">
        <f t="shared" ca="1" si="208"/>
        <v>Tennessee</v>
      </c>
    </row>
    <row r="1428" spans="15:33" x14ac:dyDescent="0.25">
      <c r="O1428" t="s">
        <v>3100</v>
      </c>
      <c r="P1428" s="6">
        <v>41979</v>
      </c>
      <c r="Q1428" t="s">
        <v>3073</v>
      </c>
      <c r="R1428" t="s">
        <v>3372</v>
      </c>
      <c r="S1428" t="s">
        <v>3721</v>
      </c>
      <c r="T1428">
        <v>72</v>
      </c>
      <c r="U1428">
        <v>71</v>
      </c>
      <c r="W1428" t="s">
        <v>192</v>
      </c>
      <c r="X1428">
        <v>1</v>
      </c>
      <c r="Y1428">
        <f t="shared" si="202"/>
        <v>1</v>
      </c>
      <c r="Z1428">
        <f t="shared" ca="1" si="203"/>
        <v>3.0000000000000009</v>
      </c>
      <c r="AA1428">
        <f t="shared" ca="1" si="204"/>
        <v>-2.0000000000000009</v>
      </c>
      <c r="AB1428">
        <f t="shared" ca="1" si="205"/>
        <v>2.0000000000000009</v>
      </c>
      <c r="AC1428" s="2">
        <v>2</v>
      </c>
      <c r="AD1428" s="7">
        <f>VLOOKUP(P1428,Weights!$A:$B,2,0)*AC1428</f>
        <v>2</v>
      </c>
      <c r="AE1428">
        <f t="shared" ca="1" si="206"/>
        <v>4.0000000000000036</v>
      </c>
      <c r="AF1428" t="str">
        <f t="shared" si="207"/>
        <v>Texas A&amp;M</v>
      </c>
      <c r="AG1428" t="str">
        <f t="shared" ca="1" si="208"/>
        <v>Texas A&amp;M</v>
      </c>
    </row>
    <row r="1429" spans="15:33" x14ac:dyDescent="0.25">
      <c r="O1429" t="s">
        <v>3364</v>
      </c>
      <c r="P1429" s="6">
        <v>41979</v>
      </c>
      <c r="Q1429" t="s">
        <v>3073</v>
      </c>
      <c r="R1429" t="s">
        <v>3189</v>
      </c>
      <c r="S1429" t="s">
        <v>3720</v>
      </c>
      <c r="T1429">
        <v>64</v>
      </c>
      <c r="U1429">
        <v>48</v>
      </c>
      <c r="W1429" t="s">
        <v>259</v>
      </c>
      <c r="X1429">
        <v>1</v>
      </c>
      <c r="Y1429">
        <f t="shared" si="202"/>
        <v>-16</v>
      </c>
      <c r="Z1429">
        <f t="shared" ca="1" si="203"/>
        <v>1.125</v>
      </c>
      <c r="AA1429">
        <f t="shared" ca="1" si="204"/>
        <v>-17.125</v>
      </c>
      <c r="AB1429">
        <f t="shared" ca="1" si="205"/>
        <v>17.125</v>
      </c>
      <c r="AC1429" s="2">
        <v>17.125</v>
      </c>
      <c r="AD1429" s="7">
        <f>VLOOKUP(P1429,Weights!$A:$B,2,0)*AC1429</f>
        <v>17.125</v>
      </c>
      <c r="AE1429">
        <f t="shared" ca="1" si="206"/>
        <v>293.265625</v>
      </c>
      <c r="AF1429" t="str">
        <f t="shared" si="207"/>
        <v>Denver</v>
      </c>
      <c r="AG1429" t="str">
        <f t="shared" ca="1" si="208"/>
        <v>Texas A&amp;M-CC</v>
      </c>
    </row>
    <row r="1430" spans="15:33" x14ac:dyDescent="0.25">
      <c r="O1430" t="s">
        <v>3408</v>
      </c>
      <c r="P1430" s="6">
        <v>41979</v>
      </c>
      <c r="Q1430" t="s">
        <v>3073</v>
      </c>
      <c r="R1430" t="s">
        <v>3413</v>
      </c>
      <c r="S1430" t="s">
        <v>3721</v>
      </c>
      <c r="T1430">
        <v>81</v>
      </c>
      <c r="U1430">
        <v>65</v>
      </c>
      <c r="W1430" t="s">
        <v>54</v>
      </c>
      <c r="X1430">
        <v>1</v>
      </c>
      <c r="Y1430">
        <f t="shared" si="202"/>
        <v>16</v>
      </c>
      <c r="Z1430">
        <f t="shared" ca="1" si="203"/>
        <v>7.2500000000000009</v>
      </c>
      <c r="AA1430">
        <f t="shared" ca="1" si="204"/>
        <v>8.75</v>
      </c>
      <c r="AB1430">
        <f t="shared" ca="1" si="205"/>
        <v>-8.75</v>
      </c>
      <c r="AC1430" s="2">
        <v>8.75</v>
      </c>
      <c r="AD1430" s="7">
        <f>VLOOKUP(P1430,Weights!$A:$B,2,0)*AC1430</f>
        <v>8.75</v>
      </c>
      <c r="AE1430">
        <f t="shared" ca="1" si="206"/>
        <v>76.5625</v>
      </c>
      <c r="AF1430" t="str">
        <f t="shared" si="207"/>
        <v>Texas State</v>
      </c>
      <c r="AG1430" t="str">
        <f t="shared" ca="1" si="208"/>
        <v>Texas State</v>
      </c>
    </row>
    <row r="1431" spans="15:33" x14ac:dyDescent="0.25">
      <c r="O1431" t="s">
        <v>3391</v>
      </c>
      <c r="P1431" s="6">
        <v>41979</v>
      </c>
      <c r="Q1431" t="s">
        <v>3073</v>
      </c>
      <c r="R1431" t="s">
        <v>3325</v>
      </c>
      <c r="S1431" t="s">
        <v>3721</v>
      </c>
      <c r="T1431">
        <v>67</v>
      </c>
      <c r="U1431">
        <v>60</v>
      </c>
      <c r="W1431" t="s">
        <v>215</v>
      </c>
      <c r="X1431">
        <v>1</v>
      </c>
      <c r="Y1431">
        <f t="shared" si="202"/>
        <v>7</v>
      </c>
      <c r="Z1431">
        <f t="shared" ca="1" si="203"/>
        <v>0.87499999999999911</v>
      </c>
      <c r="AA1431">
        <f t="shared" ca="1" si="204"/>
        <v>6.1250000000000009</v>
      </c>
      <c r="AB1431">
        <f t="shared" ca="1" si="205"/>
        <v>-6.1250000000000009</v>
      </c>
      <c r="AC1431" s="2">
        <v>6.125</v>
      </c>
      <c r="AD1431" s="7">
        <f>VLOOKUP(P1431,Weights!$A:$B,2,0)*AC1431</f>
        <v>6.125</v>
      </c>
      <c r="AE1431">
        <f t="shared" ca="1" si="206"/>
        <v>37.515625000000014</v>
      </c>
      <c r="AF1431" t="str">
        <f t="shared" si="207"/>
        <v>The Citadel</v>
      </c>
      <c r="AG1431" t="str">
        <f t="shared" ca="1" si="208"/>
        <v>The Citadel</v>
      </c>
    </row>
    <row r="1432" spans="15:33" x14ac:dyDescent="0.25">
      <c r="O1432" t="s">
        <v>3289</v>
      </c>
      <c r="P1432" s="6">
        <v>41979</v>
      </c>
      <c r="Q1432" t="s">
        <v>3073</v>
      </c>
      <c r="R1432" t="s">
        <v>3257</v>
      </c>
      <c r="S1432" t="s">
        <v>3721</v>
      </c>
      <c r="T1432">
        <v>87</v>
      </c>
      <c r="U1432">
        <v>59</v>
      </c>
      <c r="W1432" t="s">
        <v>215</v>
      </c>
      <c r="X1432">
        <v>1</v>
      </c>
      <c r="Y1432">
        <f t="shared" si="202"/>
        <v>28</v>
      </c>
      <c r="Z1432">
        <f t="shared" ca="1" si="203"/>
        <v>21.625000499999999</v>
      </c>
      <c r="AA1432">
        <f t="shared" ca="1" si="204"/>
        <v>6.3749995000000013</v>
      </c>
      <c r="AB1432">
        <f t="shared" ca="1" si="205"/>
        <v>-6.3749995000000013</v>
      </c>
      <c r="AC1432" s="2">
        <v>6.375</v>
      </c>
      <c r="AD1432" s="7">
        <f>VLOOKUP(P1432,Weights!$A:$B,2,0)*AC1432</f>
        <v>6.375</v>
      </c>
      <c r="AE1432">
        <f t="shared" ca="1" si="206"/>
        <v>40.640618625000265</v>
      </c>
      <c r="AF1432" t="str">
        <f t="shared" si="207"/>
        <v>Toledo</v>
      </c>
      <c r="AG1432" t="str">
        <f t="shared" ca="1" si="208"/>
        <v>Toledo</v>
      </c>
    </row>
    <row r="1433" spans="15:33" x14ac:dyDescent="0.25">
      <c r="O1433" t="s">
        <v>3402</v>
      </c>
      <c r="P1433" s="6">
        <v>41979</v>
      </c>
      <c r="Q1433" t="s">
        <v>3073</v>
      </c>
      <c r="R1433" t="s">
        <v>3314</v>
      </c>
      <c r="S1433" t="s">
        <v>3721</v>
      </c>
      <c r="T1433">
        <v>85</v>
      </c>
      <c r="U1433">
        <v>73</v>
      </c>
      <c r="W1433" t="s">
        <v>165</v>
      </c>
      <c r="X1433">
        <v>1</v>
      </c>
      <c r="Y1433">
        <f t="shared" si="202"/>
        <v>12</v>
      </c>
      <c r="Z1433">
        <f t="shared" ca="1" si="203"/>
        <v>12.750000500000002</v>
      </c>
      <c r="AA1433">
        <f t="shared" ca="1" si="204"/>
        <v>-0.75000050000000229</v>
      </c>
      <c r="AB1433">
        <f t="shared" ca="1" si="205"/>
        <v>0.75000050000000229</v>
      </c>
      <c r="AC1433" s="2">
        <v>0.75</v>
      </c>
      <c r="AD1433" s="7">
        <f>VLOOKUP(P1433,Weights!$A:$B,2,0)*AC1433</f>
        <v>0.75</v>
      </c>
      <c r="AE1433">
        <f t="shared" ca="1" si="206"/>
        <v>0.56250075000025346</v>
      </c>
      <c r="AF1433" t="str">
        <f t="shared" si="207"/>
        <v>Troy</v>
      </c>
      <c r="AG1433" t="str">
        <f t="shared" ca="1" si="208"/>
        <v>Troy</v>
      </c>
    </row>
    <row r="1434" spans="15:33" x14ac:dyDescent="0.25">
      <c r="O1434" t="s">
        <v>3142</v>
      </c>
      <c r="P1434" s="6">
        <v>41979</v>
      </c>
      <c r="Q1434" t="s">
        <v>3073</v>
      </c>
      <c r="R1434" t="s">
        <v>3202</v>
      </c>
      <c r="S1434" t="s">
        <v>3721</v>
      </c>
      <c r="T1434">
        <v>59</v>
      </c>
      <c r="U1434">
        <v>54</v>
      </c>
      <c r="W1434" t="s">
        <v>322</v>
      </c>
      <c r="X1434">
        <v>1</v>
      </c>
      <c r="Y1434">
        <f t="shared" si="202"/>
        <v>5</v>
      </c>
      <c r="Z1434">
        <f t="shared" ca="1" si="203"/>
        <v>-4.5</v>
      </c>
      <c r="AA1434">
        <f t="shared" ca="1" si="204"/>
        <v>9.5</v>
      </c>
      <c r="AB1434">
        <f t="shared" ca="1" si="205"/>
        <v>-9.5</v>
      </c>
      <c r="AC1434" s="2">
        <v>9.5</v>
      </c>
      <c r="AD1434" s="7">
        <f>VLOOKUP(P1434,Weights!$A:$B,2,0)*AC1434</f>
        <v>9.5</v>
      </c>
      <c r="AE1434">
        <f t="shared" ca="1" si="206"/>
        <v>90.25</v>
      </c>
      <c r="AF1434" t="str">
        <f t="shared" si="207"/>
        <v>Tulane</v>
      </c>
      <c r="AG1434" t="str">
        <f t="shared" ca="1" si="208"/>
        <v>Mississippi St</v>
      </c>
    </row>
    <row r="1435" spans="15:33" x14ac:dyDescent="0.25">
      <c r="O1435" t="s">
        <v>3297</v>
      </c>
      <c r="P1435" s="6">
        <v>41979</v>
      </c>
      <c r="Q1435" t="s">
        <v>3073</v>
      </c>
      <c r="R1435" t="s">
        <v>3265</v>
      </c>
      <c r="S1435" t="s">
        <v>3721</v>
      </c>
      <c r="T1435">
        <v>74</v>
      </c>
      <c r="U1435">
        <v>62</v>
      </c>
      <c r="W1435" t="s">
        <v>214</v>
      </c>
      <c r="X1435">
        <v>1</v>
      </c>
      <c r="Y1435">
        <f t="shared" si="202"/>
        <v>12</v>
      </c>
      <c r="Z1435">
        <f t="shared" ca="1" si="203"/>
        <v>12</v>
      </c>
      <c r="AA1435">
        <f t="shared" ca="1" si="204"/>
        <v>0</v>
      </c>
      <c r="AB1435">
        <f t="shared" ca="1" si="205"/>
        <v>0</v>
      </c>
      <c r="AC1435" s="2">
        <v>0</v>
      </c>
      <c r="AD1435" s="7">
        <f>VLOOKUP(P1435,Weights!$A:$B,2,0)*AC1435</f>
        <v>0</v>
      </c>
      <c r="AE1435">
        <f t="shared" ca="1" si="206"/>
        <v>0</v>
      </c>
      <c r="AF1435" t="str">
        <f t="shared" si="207"/>
        <v>UC Irvine</v>
      </c>
      <c r="AG1435" t="str">
        <f t="shared" ca="1" si="208"/>
        <v>UC Irvine</v>
      </c>
    </row>
    <row r="1436" spans="15:33" x14ac:dyDescent="0.25">
      <c r="O1436" t="s">
        <v>3296</v>
      </c>
      <c r="P1436" s="6">
        <v>41979</v>
      </c>
      <c r="Q1436" t="s">
        <v>3073</v>
      </c>
      <c r="R1436" t="s">
        <v>3264</v>
      </c>
      <c r="S1436" t="s">
        <v>3721</v>
      </c>
      <c r="T1436">
        <v>88</v>
      </c>
      <c r="U1436">
        <v>62</v>
      </c>
      <c r="W1436" t="s">
        <v>93</v>
      </c>
      <c r="X1436">
        <v>1</v>
      </c>
      <c r="Y1436">
        <f t="shared" si="202"/>
        <v>26</v>
      </c>
      <c r="Z1436">
        <f t="shared" ca="1" si="203"/>
        <v>5.5</v>
      </c>
      <c r="AA1436">
        <f t="shared" ca="1" si="204"/>
        <v>20.5</v>
      </c>
      <c r="AB1436">
        <f t="shared" ca="1" si="205"/>
        <v>-20.5</v>
      </c>
      <c r="AC1436" s="2">
        <v>20.5</v>
      </c>
      <c r="AD1436" s="7">
        <f>VLOOKUP(P1436,Weights!$A:$B,2,0)*AC1436</f>
        <v>20.5</v>
      </c>
      <c r="AE1436">
        <f t="shared" ca="1" si="206"/>
        <v>420.25</v>
      </c>
      <c r="AF1436" t="str">
        <f t="shared" si="207"/>
        <v>UC Riverside</v>
      </c>
      <c r="AG1436" t="str">
        <f t="shared" ca="1" si="208"/>
        <v>UC Riverside</v>
      </c>
    </row>
    <row r="1437" spans="15:33" x14ac:dyDescent="0.25">
      <c r="O1437" t="s">
        <v>3162</v>
      </c>
      <c r="P1437" s="6">
        <v>41979</v>
      </c>
      <c r="Q1437" t="s">
        <v>3073</v>
      </c>
      <c r="R1437" t="s">
        <v>3158</v>
      </c>
      <c r="S1437" t="s">
        <v>3720</v>
      </c>
      <c r="T1437">
        <v>77</v>
      </c>
      <c r="U1437">
        <v>67</v>
      </c>
      <c r="W1437" t="s">
        <v>728</v>
      </c>
      <c r="X1437">
        <v>1</v>
      </c>
      <c r="Y1437">
        <f t="shared" si="202"/>
        <v>-10</v>
      </c>
      <c r="Z1437">
        <f t="shared" ca="1" si="203"/>
        <v>-7.8750000000000009</v>
      </c>
      <c r="AA1437">
        <f t="shared" ca="1" si="204"/>
        <v>-2.1249999999999991</v>
      </c>
      <c r="AB1437">
        <f t="shared" ca="1" si="205"/>
        <v>2.1249999999999991</v>
      </c>
      <c r="AC1437" s="2">
        <v>2.125</v>
      </c>
      <c r="AD1437" s="7">
        <f>VLOOKUP(P1437,Weights!$A:$B,2,0)*AC1437</f>
        <v>2.125</v>
      </c>
      <c r="AE1437">
        <f t="shared" ca="1" si="206"/>
        <v>4.5156249999999964</v>
      </c>
      <c r="AF1437" t="str">
        <f t="shared" si="207"/>
        <v>Loyola (Chi)</v>
      </c>
      <c r="AG1437" t="str">
        <f t="shared" ca="1" si="208"/>
        <v>Loyola (Chi)</v>
      </c>
    </row>
    <row r="1438" spans="15:33" x14ac:dyDescent="0.25">
      <c r="O1438" t="s">
        <v>3411</v>
      </c>
      <c r="P1438" s="6">
        <v>41979</v>
      </c>
      <c r="Q1438" t="s">
        <v>3073</v>
      </c>
      <c r="R1438" t="s">
        <v>3718</v>
      </c>
      <c r="S1438" t="s">
        <v>3721</v>
      </c>
      <c r="T1438">
        <v>83</v>
      </c>
      <c r="U1438">
        <v>55</v>
      </c>
      <c r="W1438" t="s">
        <v>165</v>
      </c>
      <c r="X1438">
        <v>1</v>
      </c>
      <c r="Y1438">
        <f t="shared" si="202"/>
        <v>28</v>
      </c>
      <c r="Z1438">
        <f t="shared" ca="1" si="203"/>
        <v>30.250000500000002</v>
      </c>
      <c r="AA1438">
        <f t="shared" ca="1" si="204"/>
        <v>-2.2500005000000023</v>
      </c>
      <c r="AB1438">
        <f t="shared" ca="1" si="205"/>
        <v>2.2500005000000023</v>
      </c>
      <c r="AC1438" s="2">
        <v>2.25</v>
      </c>
      <c r="AD1438" s="7">
        <f>VLOOKUP(P1438,Weights!$A:$B,2,0)*AC1438</f>
        <v>2.25</v>
      </c>
      <c r="AE1438">
        <f t="shared" ca="1" si="206"/>
        <v>5.0625022500002599</v>
      </c>
      <c r="AF1438" t="str">
        <f t="shared" si="207"/>
        <v>UL Monroe</v>
      </c>
      <c r="AG1438" t="str">
        <f t="shared" ca="1" si="208"/>
        <v>UL Monroe</v>
      </c>
    </row>
    <row r="1439" spans="15:33" x14ac:dyDescent="0.25">
      <c r="O1439" t="s">
        <v>3299</v>
      </c>
      <c r="P1439" s="6">
        <v>41979</v>
      </c>
      <c r="Q1439" t="s">
        <v>3073</v>
      </c>
      <c r="R1439" t="s">
        <v>3270</v>
      </c>
      <c r="S1439" t="s">
        <v>3721</v>
      </c>
      <c r="T1439">
        <v>63</v>
      </c>
      <c r="U1439">
        <v>56</v>
      </c>
      <c r="W1439" t="s">
        <v>215</v>
      </c>
      <c r="X1439">
        <v>1</v>
      </c>
      <c r="Y1439">
        <f t="shared" si="202"/>
        <v>7</v>
      </c>
      <c r="Z1439">
        <f t="shared" ca="1" si="203"/>
        <v>8.3749999800000001</v>
      </c>
      <c r="AA1439">
        <f t="shared" ca="1" si="204"/>
        <v>-1.3749999800000001</v>
      </c>
      <c r="AB1439">
        <f t="shared" ca="1" si="205"/>
        <v>1.3749999800000001</v>
      </c>
      <c r="AC1439" s="2">
        <v>1.375</v>
      </c>
      <c r="AD1439" s="7">
        <f>VLOOKUP(P1439,Weights!$A:$B,2,0)*AC1439</f>
        <v>1.375</v>
      </c>
      <c r="AE1439">
        <f t="shared" ca="1" si="206"/>
        <v>1.8906249450000008</v>
      </c>
      <c r="AF1439" t="str">
        <f t="shared" si="207"/>
        <v>UT-Arlington</v>
      </c>
      <c r="AG1439" t="str">
        <f t="shared" ca="1" si="208"/>
        <v>UT-Arlington</v>
      </c>
    </row>
    <row r="1440" spans="15:33" x14ac:dyDescent="0.25">
      <c r="O1440" t="s">
        <v>3368</v>
      </c>
      <c r="P1440" s="6">
        <v>41979</v>
      </c>
      <c r="Q1440" t="s">
        <v>3073</v>
      </c>
      <c r="R1440" t="s">
        <v>3274</v>
      </c>
      <c r="S1440" t="s">
        <v>3720</v>
      </c>
      <c r="T1440">
        <v>63</v>
      </c>
      <c r="U1440">
        <v>46</v>
      </c>
      <c r="W1440" t="s">
        <v>368</v>
      </c>
      <c r="X1440">
        <v>1</v>
      </c>
      <c r="Y1440">
        <f t="shared" si="202"/>
        <v>-17</v>
      </c>
      <c r="Z1440">
        <f t="shared" ca="1" si="203"/>
        <v>6.8750000199999999</v>
      </c>
      <c r="AA1440">
        <f t="shared" ca="1" si="204"/>
        <v>-23.875000020000002</v>
      </c>
      <c r="AB1440">
        <f t="shared" ca="1" si="205"/>
        <v>23.875000020000002</v>
      </c>
      <c r="AC1440" s="2">
        <v>23.875</v>
      </c>
      <c r="AD1440" s="7">
        <f>VLOOKUP(P1440,Weights!$A:$B,2,0)*AC1440</f>
        <v>23.875</v>
      </c>
      <c r="AE1440">
        <f t="shared" ca="1" si="206"/>
        <v>570.01562595500013</v>
      </c>
      <c r="AF1440" t="str">
        <f t="shared" si="207"/>
        <v>New Mexico</v>
      </c>
      <c r="AG1440" t="str">
        <f t="shared" ca="1" si="208"/>
        <v>Valparaiso</v>
      </c>
    </row>
    <row r="1441" spans="15:33" x14ac:dyDescent="0.25">
      <c r="O1441" t="s">
        <v>3087</v>
      </c>
      <c r="P1441" s="6">
        <v>41979</v>
      </c>
      <c r="Q1441" t="s">
        <v>3073</v>
      </c>
      <c r="R1441" t="s">
        <v>3151</v>
      </c>
      <c r="S1441" t="s">
        <v>3720</v>
      </c>
      <c r="T1441">
        <v>64</v>
      </c>
      <c r="U1441">
        <v>52</v>
      </c>
      <c r="V1441" t="s">
        <v>3723</v>
      </c>
      <c r="W1441" t="s">
        <v>167</v>
      </c>
      <c r="X1441">
        <v>1</v>
      </c>
      <c r="Y1441">
        <f t="shared" si="202"/>
        <v>-12</v>
      </c>
      <c r="Z1441">
        <f t="shared" ca="1" si="203"/>
        <v>-1.75</v>
      </c>
      <c r="AA1441">
        <f t="shared" ca="1" si="204"/>
        <v>-10.25</v>
      </c>
      <c r="AB1441">
        <f t="shared" ca="1" si="205"/>
        <v>10.25</v>
      </c>
      <c r="AC1441" s="2">
        <v>10.25</v>
      </c>
      <c r="AD1441" s="7">
        <f>VLOOKUP(P1441,Weights!$A:$B,2,0)*AC1441</f>
        <v>10.25</v>
      </c>
      <c r="AE1441">
        <f t="shared" ca="1" si="206"/>
        <v>105.0625</v>
      </c>
      <c r="AF1441" t="str">
        <f t="shared" si="207"/>
        <v>Harvard</v>
      </c>
      <c r="AG1441" t="str">
        <f t="shared" ca="1" si="208"/>
        <v>Harvard</v>
      </c>
    </row>
    <row r="1442" spans="15:33" x14ac:dyDescent="0.25">
      <c r="O1442" t="s">
        <v>3708</v>
      </c>
      <c r="P1442" s="6">
        <v>41979</v>
      </c>
      <c r="Q1442" t="s">
        <v>3073</v>
      </c>
      <c r="R1442" t="s">
        <v>3130</v>
      </c>
      <c r="S1442" t="s">
        <v>3721</v>
      </c>
      <c r="T1442">
        <v>74</v>
      </c>
      <c r="U1442">
        <v>46</v>
      </c>
      <c r="W1442" t="s">
        <v>567</v>
      </c>
      <c r="X1442">
        <v>1</v>
      </c>
      <c r="Y1442">
        <f t="shared" si="202"/>
        <v>28</v>
      </c>
      <c r="Z1442">
        <f t="shared" ca="1" si="203"/>
        <v>26.249999519999999</v>
      </c>
      <c r="AA1442">
        <f t="shared" ca="1" si="204"/>
        <v>1.7500004800000006</v>
      </c>
      <c r="AB1442">
        <f t="shared" ca="1" si="205"/>
        <v>-1.7500004800000006</v>
      </c>
      <c r="AC1442" s="2">
        <v>1.75</v>
      </c>
      <c r="AD1442" s="7">
        <f>VLOOKUP(P1442,Weights!$A:$B,2,0)*AC1442</f>
        <v>1.75</v>
      </c>
      <c r="AE1442">
        <f t="shared" ca="1" si="206"/>
        <v>3.0625016800002327</v>
      </c>
      <c r="AF1442" t="str">
        <f t="shared" si="207"/>
        <v>Villanova</v>
      </c>
      <c r="AG1442" t="str">
        <f t="shared" ca="1" si="208"/>
        <v>Villanova</v>
      </c>
    </row>
    <row r="1443" spans="15:33" x14ac:dyDescent="0.25">
      <c r="O1443" t="s">
        <v>3180</v>
      </c>
      <c r="P1443" s="6">
        <v>41979</v>
      </c>
      <c r="Q1443" t="s">
        <v>3073</v>
      </c>
      <c r="R1443" t="s">
        <v>3710</v>
      </c>
      <c r="S1443" t="s">
        <v>3720</v>
      </c>
      <c r="T1443">
        <v>74</v>
      </c>
      <c r="U1443">
        <v>57</v>
      </c>
      <c r="W1443" t="s">
        <v>93</v>
      </c>
      <c r="X1443">
        <v>1</v>
      </c>
      <c r="Y1443">
        <f t="shared" si="202"/>
        <v>-17</v>
      </c>
      <c r="Z1443">
        <f t="shared" ca="1" si="203"/>
        <v>-6.2499999999999982</v>
      </c>
      <c r="AA1443">
        <f t="shared" ca="1" si="204"/>
        <v>-10.750000000000002</v>
      </c>
      <c r="AB1443">
        <f t="shared" ca="1" si="205"/>
        <v>10.750000000000002</v>
      </c>
      <c r="AC1443" s="2">
        <v>10.75</v>
      </c>
      <c r="AD1443" s="7">
        <f>VLOOKUP(P1443,Weights!$A:$B,2,0)*AC1443</f>
        <v>10.75</v>
      </c>
      <c r="AE1443">
        <f t="shared" ca="1" si="206"/>
        <v>115.56250000000004</v>
      </c>
      <c r="AF1443" t="str">
        <f t="shared" si="207"/>
        <v>Virginia</v>
      </c>
      <c r="AG1443" t="str">
        <f t="shared" ca="1" si="208"/>
        <v>Virginia</v>
      </c>
    </row>
    <row r="1444" spans="15:33" x14ac:dyDescent="0.25">
      <c r="O1444" t="s">
        <v>3271</v>
      </c>
      <c r="P1444" s="6">
        <v>41979</v>
      </c>
      <c r="Q1444" t="s">
        <v>3073</v>
      </c>
      <c r="R1444" t="s">
        <v>3298</v>
      </c>
      <c r="S1444" t="s">
        <v>3721</v>
      </c>
      <c r="T1444">
        <v>91</v>
      </c>
      <c r="U1444">
        <v>71</v>
      </c>
      <c r="W1444" t="s">
        <v>215</v>
      </c>
      <c r="X1444">
        <v>1</v>
      </c>
      <c r="Y1444">
        <f t="shared" si="202"/>
        <v>20</v>
      </c>
      <c r="Z1444">
        <f t="shared" ca="1" si="203"/>
        <v>12.124999980000002</v>
      </c>
      <c r="AA1444">
        <f t="shared" ca="1" si="204"/>
        <v>7.8750000199999981</v>
      </c>
      <c r="AB1444">
        <f t="shared" ca="1" si="205"/>
        <v>-7.8750000199999981</v>
      </c>
      <c r="AC1444" s="2">
        <v>7.875</v>
      </c>
      <c r="AD1444" s="7">
        <f>VLOOKUP(P1444,Weights!$A:$B,2,0)*AC1444</f>
        <v>7.875</v>
      </c>
      <c r="AE1444">
        <f t="shared" ca="1" si="206"/>
        <v>62.015625314999973</v>
      </c>
      <c r="AF1444" t="str">
        <f t="shared" si="207"/>
        <v>Washington St</v>
      </c>
      <c r="AG1444" t="str">
        <f t="shared" ca="1" si="208"/>
        <v>Washington St</v>
      </c>
    </row>
    <row r="1445" spans="15:33" x14ac:dyDescent="0.25">
      <c r="O1445" t="s">
        <v>3706</v>
      </c>
      <c r="P1445" s="6">
        <v>41979</v>
      </c>
      <c r="Q1445" t="s">
        <v>3073</v>
      </c>
      <c r="R1445" t="s">
        <v>3131</v>
      </c>
      <c r="S1445" t="s">
        <v>3721</v>
      </c>
      <c r="T1445">
        <v>81</v>
      </c>
      <c r="U1445">
        <v>52</v>
      </c>
      <c r="W1445" t="s">
        <v>54</v>
      </c>
      <c r="X1445">
        <v>1</v>
      </c>
      <c r="Y1445">
        <f t="shared" si="202"/>
        <v>29</v>
      </c>
      <c r="Z1445">
        <f t="shared" ca="1" si="203"/>
        <v>23.874999499999998</v>
      </c>
      <c r="AA1445">
        <f t="shared" ca="1" si="204"/>
        <v>5.1250005000000023</v>
      </c>
      <c r="AB1445">
        <f t="shared" ca="1" si="205"/>
        <v>-5.1250005000000023</v>
      </c>
      <c r="AC1445" s="2">
        <v>5.125</v>
      </c>
      <c r="AD1445" s="7">
        <f>VLOOKUP(P1445,Weights!$A:$B,2,0)*AC1445</f>
        <v>5.125</v>
      </c>
      <c r="AE1445">
        <f t="shared" ca="1" si="206"/>
        <v>26.265630125000275</v>
      </c>
      <c r="AF1445" t="str">
        <f t="shared" si="207"/>
        <v>Wichita St</v>
      </c>
      <c r="AG1445" t="str">
        <f t="shared" ca="1" si="208"/>
        <v>Wichita St</v>
      </c>
    </row>
    <row r="1446" spans="15:33" x14ac:dyDescent="0.25">
      <c r="O1446" t="s">
        <v>3310</v>
      </c>
      <c r="P1446" s="6">
        <v>41979</v>
      </c>
      <c r="Q1446" t="s">
        <v>3073</v>
      </c>
      <c r="R1446" t="s">
        <v>3718</v>
      </c>
      <c r="S1446" t="s">
        <v>3721</v>
      </c>
      <c r="T1446">
        <v>88</v>
      </c>
      <c r="U1446">
        <v>57</v>
      </c>
      <c r="W1446" t="s">
        <v>193</v>
      </c>
      <c r="X1446">
        <v>1</v>
      </c>
      <c r="Y1446">
        <f t="shared" si="202"/>
        <v>31</v>
      </c>
      <c r="Z1446">
        <f t="shared" ca="1" si="203"/>
        <v>35.625000499999999</v>
      </c>
      <c r="AA1446">
        <f t="shared" ca="1" si="204"/>
        <v>-4.6250004999999987</v>
      </c>
      <c r="AB1446">
        <f t="shared" ca="1" si="205"/>
        <v>4.6250004999999987</v>
      </c>
      <c r="AC1446" s="2">
        <v>4.625</v>
      </c>
      <c r="AD1446" s="7">
        <f>VLOOKUP(P1446,Weights!$A:$B,2,0)*AC1446</f>
        <v>4.625</v>
      </c>
      <c r="AE1446">
        <f t="shared" ca="1" si="206"/>
        <v>21.390629625000237</v>
      </c>
      <c r="AF1446" t="str">
        <f t="shared" si="207"/>
        <v>Wofford</v>
      </c>
      <c r="AG1446" t="str">
        <f t="shared" ca="1" si="208"/>
        <v>Wofford</v>
      </c>
    </row>
    <row r="1447" spans="15:33" x14ac:dyDescent="0.25">
      <c r="O1447" t="s">
        <v>3210</v>
      </c>
      <c r="P1447" s="6">
        <v>41979</v>
      </c>
      <c r="Q1447" t="s">
        <v>3073</v>
      </c>
      <c r="R1447" t="s">
        <v>3155</v>
      </c>
      <c r="S1447" t="s">
        <v>3721</v>
      </c>
      <c r="T1447">
        <v>97</v>
      </c>
      <c r="U1447">
        <v>84</v>
      </c>
      <c r="W1447" t="s">
        <v>130</v>
      </c>
      <c r="X1447">
        <v>1</v>
      </c>
      <c r="Y1447">
        <f t="shared" si="202"/>
        <v>13</v>
      </c>
      <c r="Z1447">
        <f t="shared" ca="1" si="203"/>
        <v>10.124999499999998</v>
      </c>
      <c r="AA1447">
        <f t="shared" ca="1" si="204"/>
        <v>2.8750005000000023</v>
      </c>
      <c r="AB1447">
        <f t="shared" ca="1" si="205"/>
        <v>-2.8750005000000023</v>
      </c>
      <c r="AC1447" s="2">
        <v>2.875</v>
      </c>
      <c r="AD1447" s="7">
        <f>VLOOKUP(P1447,Weights!$A:$B,2,0)*AC1447</f>
        <v>2.875</v>
      </c>
      <c r="AE1447">
        <f t="shared" ca="1" si="206"/>
        <v>8.2656278750002627</v>
      </c>
      <c r="AF1447" t="str">
        <f t="shared" si="207"/>
        <v>Xavier</v>
      </c>
      <c r="AG1447" t="str">
        <f t="shared" ca="1" si="208"/>
        <v>Xavier</v>
      </c>
    </row>
    <row r="1448" spans="15:33" x14ac:dyDescent="0.25">
      <c r="O1448" t="s">
        <v>3349</v>
      </c>
      <c r="P1448" s="6">
        <v>41980</v>
      </c>
      <c r="Q1448" t="s">
        <v>3073</v>
      </c>
      <c r="R1448" t="s">
        <v>3112</v>
      </c>
      <c r="S1448" t="s">
        <v>3720</v>
      </c>
      <c r="T1448">
        <v>68</v>
      </c>
      <c r="U1448">
        <v>51</v>
      </c>
      <c r="W1448" t="s">
        <v>165</v>
      </c>
      <c r="X1448">
        <v>1</v>
      </c>
      <c r="Y1448">
        <f t="shared" si="202"/>
        <v>-17</v>
      </c>
      <c r="Z1448">
        <f t="shared" ca="1" si="203"/>
        <v>-8.75</v>
      </c>
      <c r="AA1448">
        <f t="shared" ca="1" si="204"/>
        <v>-8.25</v>
      </c>
      <c r="AB1448">
        <f t="shared" ca="1" si="205"/>
        <v>8.25</v>
      </c>
      <c r="AC1448" s="2">
        <v>8.25</v>
      </c>
      <c r="AD1448" s="7">
        <f>VLOOKUP(P1448,Weights!$A:$B,2,0)*AC1448</f>
        <v>8.25</v>
      </c>
      <c r="AE1448">
        <f t="shared" ca="1" si="206"/>
        <v>68.0625</v>
      </c>
      <c r="AF1448" t="str">
        <f t="shared" si="207"/>
        <v>Hofstra</v>
      </c>
      <c r="AG1448" t="str">
        <f t="shared" ca="1" si="208"/>
        <v>Hofstra</v>
      </c>
    </row>
    <row r="1449" spans="15:33" x14ac:dyDescent="0.25">
      <c r="O1449" t="s">
        <v>3160</v>
      </c>
      <c r="P1449" s="6">
        <v>41980</v>
      </c>
      <c r="Q1449" t="s">
        <v>3073</v>
      </c>
      <c r="R1449" t="s">
        <v>3143</v>
      </c>
      <c r="S1449" t="s">
        <v>3720</v>
      </c>
      <c r="T1449">
        <v>78</v>
      </c>
      <c r="U1449">
        <v>73</v>
      </c>
      <c r="W1449" t="s">
        <v>214</v>
      </c>
      <c r="X1449">
        <v>1</v>
      </c>
      <c r="Y1449">
        <f t="shared" si="202"/>
        <v>-5</v>
      </c>
      <c r="Z1449">
        <f t="shared" ca="1" si="203"/>
        <v>-5.25</v>
      </c>
      <c r="AA1449">
        <f t="shared" ca="1" si="204"/>
        <v>0.25</v>
      </c>
      <c r="AB1449">
        <f t="shared" ca="1" si="205"/>
        <v>-0.25</v>
      </c>
      <c r="AC1449" s="2">
        <v>0.25</v>
      </c>
      <c r="AD1449" s="7">
        <f>VLOOKUP(P1449,Weights!$A:$B,2,0)*AC1449</f>
        <v>0.25</v>
      </c>
      <c r="AE1449">
        <f t="shared" ca="1" si="206"/>
        <v>6.25E-2</v>
      </c>
      <c r="AF1449" t="str">
        <f t="shared" si="207"/>
        <v>Tulsa</v>
      </c>
      <c r="AG1449" t="str">
        <f t="shared" ca="1" si="208"/>
        <v>Tulsa</v>
      </c>
    </row>
    <row r="1450" spans="15:33" x14ac:dyDescent="0.25">
      <c r="O1450" t="s">
        <v>3197</v>
      </c>
      <c r="P1450" s="6">
        <v>41980</v>
      </c>
      <c r="Q1450" t="s">
        <v>3073</v>
      </c>
      <c r="R1450" t="s">
        <v>3170</v>
      </c>
      <c r="S1450" t="s">
        <v>3721</v>
      </c>
      <c r="T1450">
        <v>68</v>
      </c>
      <c r="U1450">
        <v>65</v>
      </c>
      <c r="V1450" t="s">
        <v>3722</v>
      </c>
      <c r="W1450" t="s">
        <v>93</v>
      </c>
      <c r="X1450">
        <v>1</v>
      </c>
      <c r="Y1450">
        <f t="shared" si="202"/>
        <v>3</v>
      </c>
      <c r="Z1450">
        <f t="shared" ca="1" si="203"/>
        <v>-3.3749994999999995</v>
      </c>
      <c r="AA1450">
        <f t="shared" ca="1" si="204"/>
        <v>6.3749994999999995</v>
      </c>
      <c r="AB1450">
        <f t="shared" ca="1" si="205"/>
        <v>-6.3749994999999995</v>
      </c>
      <c r="AC1450" s="2">
        <v>6.375</v>
      </c>
      <c r="AD1450" s="7">
        <f>VLOOKUP(P1450,Weights!$A:$B,2,0)*AC1450</f>
        <v>6.375</v>
      </c>
      <c r="AE1450">
        <f t="shared" ca="1" si="206"/>
        <v>40.640618625000243</v>
      </c>
      <c r="AF1450" t="str">
        <f t="shared" si="207"/>
        <v>Clemson</v>
      </c>
      <c r="AG1450" t="str">
        <f t="shared" ca="1" si="208"/>
        <v>Arkansas</v>
      </c>
    </row>
    <row r="1451" spans="15:33" x14ac:dyDescent="0.25">
      <c r="O1451" t="s">
        <v>3373</v>
      </c>
      <c r="P1451" s="6">
        <v>41980</v>
      </c>
      <c r="Q1451" t="s">
        <v>3073</v>
      </c>
      <c r="R1451" t="s">
        <v>3272</v>
      </c>
      <c r="S1451" t="s">
        <v>3721</v>
      </c>
      <c r="T1451">
        <v>76</v>
      </c>
      <c r="U1451">
        <v>54</v>
      </c>
      <c r="W1451" t="s">
        <v>215</v>
      </c>
      <c r="X1451">
        <v>1</v>
      </c>
      <c r="Y1451">
        <f t="shared" si="202"/>
        <v>22</v>
      </c>
      <c r="Z1451">
        <f t="shared" ca="1" si="203"/>
        <v>15.500000499999999</v>
      </c>
      <c r="AA1451">
        <f t="shared" ca="1" si="204"/>
        <v>6.4999995000000013</v>
      </c>
      <c r="AB1451">
        <f t="shared" ca="1" si="205"/>
        <v>-6.4999995000000013</v>
      </c>
      <c r="AC1451" s="2">
        <v>6.5</v>
      </c>
      <c r="AD1451" s="7">
        <f>VLOOKUP(P1451,Weights!$A:$B,2,0)*AC1451</f>
        <v>6.5</v>
      </c>
      <c r="AE1451">
        <f t="shared" ca="1" si="206"/>
        <v>42.249993500000265</v>
      </c>
      <c r="AF1451" t="str">
        <f t="shared" si="207"/>
        <v>Cleveland St</v>
      </c>
      <c r="AG1451" t="str">
        <f t="shared" ca="1" si="208"/>
        <v>Cleveland St</v>
      </c>
    </row>
    <row r="1452" spans="15:33" x14ac:dyDescent="0.25">
      <c r="O1452" t="s">
        <v>3279</v>
      </c>
      <c r="P1452" s="6">
        <v>41980</v>
      </c>
      <c r="Q1452" t="s">
        <v>3073</v>
      </c>
      <c r="R1452" t="s">
        <v>3243</v>
      </c>
      <c r="S1452" t="s">
        <v>3721</v>
      </c>
      <c r="T1452">
        <v>66</v>
      </c>
      <c r="U1452">
        <v>58</v>
      </c>
      <c r="W1452" t="s">
        <v>567</v>
      </c>
      <c r="X1452">
        <v>1</v>
      </c>
      <c r="Y1452">
        <f t="shared" si="202"/>
        <v>8</v>
      </c>
      <c r="Z1452">
        <f t="shared" ca="1" si="203"/>
        <v>15.875</v>
      </c>
      <c r="AA1452">
        <f t="shared" ca="1" si="204"/>
        <v>-7.875</v>
      </c>
      <c r="AB1452">
        <f t="shared" ca="1" si="205"/>
        <v>7.875</v>
      </c>
      <c r="AC1452" s="2">
        <v>7.875</v>
      </c>
      <c r="AD1452" s="7">
        <f>VLOOKUP(P1452,Weights!$A:$B,2,0)*AC1452</f>
        <v>7.875</v>
      </c>
      <c r="AE1452">
        <f t="shared" ca="1" si="206"/>
        <v>62.015625</v>
      </c>
      <c r="AF1452" t="str">
        <f t="shared" si="207"/>
        <v>Colorado St</v>
      </c>
      <c r="AG1452" t="str">
        <f t="shared" ca="1" si="208"/>
        <v>Colorado St</v>
      </c>
    </row>
    <row r="1453" spans="15:33" x14ac:dyDescent="0.25">
      <c r="O1453" t="s">
        <v>3157</v>
      </c>
      <c r="P1453" s="6">
        <v>41980</v>
      </c>
      <c r="Q1453" t="s">
        <v>3073</v>
      </c>
      <c r="R1453" t="s">
        <v>3300</v>
      </c>
      <c r="S1453" t="s">
        <v>3720</v>
      </c>
      <c r="T1453">
        <v>66</v>
      </c>
      <c r="U1453">
        <v>53</v>
      </c>
      <c r="W1453" t="s">
        <v>149</v>
      </c>
      <c r="X1453">
        <v>1</v>
      </c>
      <c r="Y1453">
        <f t="shared" si="202"/>
        <v>-13</v>
      </c>
      <c r="Z1453">
        <f t="shared" ca="1" si="203"/>
        <v>1.625</v>
      </c>
      <c r="AA1453">
        <f t="shared" ca="1" si="204"/>
        <v>-14.625</v>
      </c>
      <c r="AB1453">
        <f t="shared" ca="1" si="205"/>
        <v>14.625</v>
      </c>
      <c r="AC1453" s="2">
        <v>14.625</v>
      </c>
      <c r="AD1453" s="7">
        <f>VLOOKUP(P1453,Weights!$A:$B,2,0)*AC1453</f>
        <v>14.625</v>
      </c>
      <c r="AE1453">
        <f t="shared" ca="1" si="206"/>
        <v>213.890625</v>
      </c>
      <c r="AF1453" t="str">
        <f t="shared" si="207"/>
        <v>Delaware St</v>
      </c>
      <c r="AG1453" t="str">
        <f t="shared" ca="1" si="208"/>
        <v>Delaware</v>
      </c>
    </row>
    <row r="1454" spans="15:33" x14ac:dyDescent="0.25">
      <c r="O1454" t="s">
        <v>3255</v>
      </c>
      <c r="P1454" s="6">
        <v>41980</v>
      </c>
      <c r="Q1454" t="s">
        <v>3073</v>
      </c>
      <c r="R1454" t="s">
        <v>3281</v>
      </c>
      <c r="S1454" t="s">
        <v>3721</v>
      </c>
      <c r="T1454">
        <v>83</v>
      </c>
      <c r="U1454">
        <v>61</v>
      </c>
      <c r="W1454" t="s">
        <v>192</v>
      </c>
      <c r="X1454">
        <v>1</v>
      </c>
      <c r="Y1454">
        <f t="shared" si="202"/>
        <v>22</v>
      </c>
      <c r="Z1454">
        <f t="shared" ca="1" si="203"/>
        <v>15.125</v>
      </c>
      <c r="AA1454">
        <f t="shared" ca="1" si="204"/>
        <v>6.875</v>
      </c>
      <c r="AB1454">
        <f t="shared" ca="1" si="205"/>
        <v>-6.875</v>
      </c>
      <c r="AC1454" s="2">
        <v>6.875</v>
      </c>
      <c r="AD1454" s="7">
        <f>VLOOKUP(P1454,Weights!$A:$B,2,0)*AC1454</f>
        <v>6.875</v>
      </c>
      <c r="AE1454">
        <f t="shared" ca="1" si="206"/>
        <v>47.265625</v>
      </c>
      <c r="AF1454" t="str">
        <f t="shared" si="207"/>
        <v>DePaul</v>
      </c>
      <c r="AG1454" t="str">
        <f t="shared" ca="1" si="208"/>
        <v>DePaul</v>
      </c>
    </row>
    <row r="1455" spans="15:33" x14ac:dyDescent="0.25">
      <c r="O1455" t="s">
        <v>3345</v>
      </c>
      <c r="P1455" s="6">
        <v>41980</v>
      </c>
      <c r="Q1455" t="s">
        <v>3073</v>
      </c>
      <c r="R1455" t="s">
        <v>3718</v>
      </c>
      <c r="S1455" t="s">
        <v>3721</v>
      </c>
      <c r="T1455">
        <v>117</v>
      </c>
      <c r="U1455">
        <v>73</v>
      </c>
      <c r="W1455" t="s">
        <v>93</v>
      </c>
      <c r="X1455">
        <v>1</v>
      </c>
      <c r="Y1455">
        <f t="shared" si="202"/>
        <v>44</v>
      </c>
      <c r="Z1455">
        <f t="shared" ca="1" si="203"/>
        <v>27.875000500000002</v>
      </c>
      <c r="AA1455">
        <f t="shared" ca="1" si="204"/>
        <v>16.124999499999998</v>
      </c>
      <c r="AB1455">
        <f t="shared" ca="1" si="205"/>
        <v>-16.124999499999998</v>
      </c>
      <c r="AC1455" s="2">
        <v>16.125</v>
      </c>
      <c r="AD1455" s="7">
        <f>VLOOKUP(P1455,Weights!$A:$B,2,0)*AC1455</f>
        <v>16.125</v>
      </c>
      <c r="AE1455">
        <f t="shared" ca="1" si="206"/>
        <v>260.01560887500017</v>
      </c>
      <c r="AF1455" t="str">
        <f t="shared" si="207"/>
        <v>Elon</v>
      </c>
      <c r="AG1455" t="str">
        <f t="shared" ca="1" si="208"/>
        <v>Elon</v>
      </c>
    </row>
    <row r="1456" spans="15:33" x14ac:dyDescent="0.25">
      <c r="O1456" t="s">
        <v>3126</v>
      </c>
      <c r="P1456" s="6">
        <v>41980</v>
      </c>
      <c r="Q1456" t="s">
        <v>3074</v>
      </c>
      <c r="R1456" t="s">
        <v>3205</v>
      </c>
      <c r="S1456" t="s">
        <v>3721</v>
      </c>
      <c r="T1456">
        <v>78</v>
      </c>
      <c r="U1456">
        <v>70</v>
      </c>
      <c r="W1456" t="s">
        <v>55</v>
      </c>
      <c r="X1456">
        <v>1</v>
      </c>
      <c r="Y1456">
        <f t="shared" si="202"/>
        <v>8</v>
      </c>
      <c r="Z1456">
        <f t="shared" ca="1" si="203"/>
        <v>7.375000019999999</v>
      </c>
      <c r="AA1456">
        <f t="shared" ca="1" si="204"/>
        <v>0.62499998000000101</v>
      </c>
      <c r="AB1456">
        <f t="shared" ca="1" si="205"/>
        <v>-0.62499998000000101</v>
      </c>
      <c r="AC1456" s="2">
        <v>0.625</v>
      </c>
      <c r="AD1456" s="7">
        <f>VLOOKUP(P1456,Weights!$A:$B,2,0)*AC1456</f>
        <v>0.625</v>
      </c>
      <c r="AE1456">
        <f t="shared" ca="1" si="206"/>
        <v>0.39062497500000165</v>
      </c>
      <c r="AF1456" t="str">
        <f t="shared" si="207"/>
        <v>George Washington</v>
      </c>
      <c r="AG1456" t="str">
        <f t="shared" ca="1" si="208"/>
        <v>George Washington</v>
      </c>
    </row>
    <row r="1457" spans="15:33" x14ac:dyDescent="0.25">
      <c r="O1457" t="s">
        <v>3249</v>
      </c>
      <c r="P1457" s="6">
        <v>41980</v>
      </c>
      <c r="Q1457" t="s">
        <v>3073</v>
      </c>
      <c r="R1457" t="s">
        <v>3182</v>
      </c>
      <c r="S1457" t="s">
        <v>3721</v>
      </c>
      <c r="T1457">
        <v>78</v>
      </c>
      <c r="U1457">
        <v>46</v>
      </c>
      <c r="W1457" t="s">
        <v>55</v>
      </c>
      <c r="X1457">
        <v>1</v>
      </c>
      <c r="Y1457">
        <f t="shared" si="202"/>
        <v>32</v>
      </c>
      <c r="Z1457">
        <f t="shared" ca="1" si="203"/>
        <v>21.124999500000001</v>
      </c>
      <c r="AA1457">
        <f t="shared" ca="1" si="204"/>
        <v>10.875000499999999</v>
      </c>
      <c r="AB1457">
        <f t="shared" ca="1" si="205"/>
        <v>-10.875000499999999</v>
      </c>
      <c r="AC1457" s="2">
        <v>10.875</v>
      </c>
      <c r="AD1457" s="7">
        <f>VLOOKUP(P1457,Weights!$A:$B,2,0)*AC1457</f>
        <v>10.875</v>
      </c>
      <c r="AE1457">
        <f t="shared" ca="1" si="206"/>
        <v>118.26563587500023</v>
      </c>
      <c r="AF1457" t="str">
        <f t="shared" si="207"/>
        <v>Georgetown</v>
      </c>
      <c r="AG1457" t="str">
        <f t="shared" ca="1" si="208"/>
        <v>Georgetown</v>
      </c>
    </row>
    <row r="1458" spans="15:33" x14ac:dyDescent="0.25">
      <c r="O1458" t="s">
        <v>3111</v>
      </c>
      <c r="P1458" s="6">
        <v>41980</v>
      </c>
      <c r="Q1458" t="s">
        <v>3073</v>
      </c>
      <c r="R1458" t="s">
        <v>3231</v>
      </c>
      <c r="S1458" t="s">
        <v>3721</v>
      </c>
      <c r="T1458">
        <v>64</v>
      </c>
      <c r="U1458">
        <v>57</v>
      </c>
      <c r="W1458" t="s">
        <v>93</v>
      </c>
      <c r="X1458">
        <v>1</v>
      </c>
      <c r="Y1458">
        <f t="shared" si="202"/>
        <v>7</v>
      </c>
      <c r="Z1458">
        <f t="shared" ca="1" si="203"/>
        <v>6.9999995000000004</v>
      </c>
      <c r="AA1458">
        <f t="shared" ca="1" si="204"/>
        <v>4.9999999962579977E-7</v>
      </c>
      <c r="AB1458">
        <f t="shared" ca="1" si="205"/>
        <v>-4.9999999962579977E-7</v>
      </c>
      <c r="AC1458" s="2">
        <v>0</v>
      </c>
      <c r="AD1458" s="7">
        <f>VLOOKUP(P1458,Weights!$A:$B,2,0)*AC1458</f>
        <v>0</v>
      </c>
      <c r="AE1458">
        <f t="shared" ca="1" si="206"/>
        <v>2.4999999962579977E-13</v>
      </c>
      <c r="AF1458" t="str">
        <f t="shared" si="207"/>
        <v>Georgia</v>
      </c>
      <c r="AG1458" t="str">
        <f t="shared" ca="1" si="208"/>
        <v>Georgia</v>
      </c>
    </row>
    <row r="1459" spans="15:33" x14ac:dyDescent="0.25">
      <c r="O1459" t="s">
        <v>3393</v>
      </c>
      <c r="P1459" s="6">
        <v>41980</v>
      </c>
      <c r="Q1459" t="s">
        <v>3074</v>
      </c>
      <c r="R1459" t="s">
        <v>3392</v>
      </c>
      <c r="S1459" t="s">
        <v>3720</v>
      </c>
      <c r="T1459">
        <v>61</v>
      </c>
      <c r="U1459">
        <v>39</v>
      </c>
      <c r="W1459" t="s">
        <v>2022</v>
      </c>
      <c r="X1459">
        <v>1</v>
      </c>
      <c r="Y1459">
        <f t="shared" si="202"/>
        <v>-22</v>
      </c>
      <c r="Z1459">
        <f t="shared" ca="1" si="203"/>
        <v>-11.5</v>
      </c>
      <c r="AA1459">
        <f t="shared" ca="1" si="204"/>
        <v>-10.5</v>
      </c>
      <c r="AB1459">
        <f t="shared" ca="1" si="205"/>
        <v>10.5</v>
      </c>
      <c r="AC1459" s="2">
        <v>10.5</v>
      </c>
      <c r="AD1459" s="7">
        <f>VLOOKUP(P1459,Weights!$A:$B,2,0)*AC1459</f>
        <v>10.5</v>
      </c>
      <c r="AE1459">
        <f t="shared" ca="1" si="206"/>
        <v>110.25</v>
      </c>
      <c r="AF1459" t="str">
        <f t="shared" si="207"/>
        <v>North Carolina Central</v>
      </c>
      <c r="AG1459" t="str">
        <f t="shared" ca="1" si="208"/>
        <v>North Carolina Central</v>
      </c>
    </row>
    <row r="1460" spans="15:33" x14ac:dyDescent="0.25">
      <c r="O1460" t="s">
        <v>3187</v>
      </c>
      <c r="P1460" s="6">
        <v>41980</v>
      </c>
      <c r="Q1460" t="s">
        <v>3073</v>
      </c>
      <c r="R1460" t="s">
        <v>3166</v>
      </c>
      <c r="S1460" t="s">
        <v>3721</v>
      </c>
      <c r="T1460">
        <v>51</v>
      </c>
      <c r="U1460">
        <v>46</v>
      </c>
      <c r="W1460" t="s">
        <v>130</v>
      </c>
      <c r="X1460">
        <v>1</v>
      </c>
      <c r="Y1460">
        <f t="shared" si="202"/>
        <v>5</v>
      </c>
      <c r="Z1460">
        <f t="shared" ca="1" si="203"/>
        <v>-6.5</v>
      </c>
      <c r="AA1460">
        <f t="shared" ca="1" si="204"/>
        <v>11.5</v>
      </c>
      <c r="AB1460">
        <f t="shared" ca="1" si="205"/>
        <v>-11.5</v>
      </c>
      <c r="AC1460" s="2">
        <v>11.5</v>
      </c>
      <c r="AD1460" s="7">
        <f>VLOOKUP(P1460,Weights!$A:$B,2,0)*AC1460</f>
        <v>11.5</v>
      </c>
      <c r="AE1460">
        <f t="shared" ca="1" si="206"/>
        <v>132.25</v>
      </c>
      <c r="AF1460" t="str">
        <f t="shared" si="207"/>
        <v>James Madison</v>
      </c>
      <c r="AG1460" t="str">
        <f t="shared" ca="1" si="208"/>
        <v>Richmond</v>
      </c>
    </row>
    <row r="1461" spans="15:33" x14ac:dyDescent="0.25">
      <c r="O1461" t="s">
        <v>3713</v>
      </c>
      <c r="P1461" s="6">
        <v>41980</v>
      </c>
      <c r="Q1461" t="s">
        <v>3073</v>
      </c>
      <c r="R1461" t="s">
        <v>3377</v>
      </c>
      <c r="S1461" t="s">
        <v>3721</v>
      </c>
      <c r="T1461">
        <v>82</v>
      </c>
      <c r="U1461">
        <v>49</v>
      </c>
      <c r="W1461" t="s">
        <v>568</v>
      </c>
      <c r="X1461">
        <v>1</v>
      </c>
      <c r="Y1461">
        <f t="shared" si="202"/>
        <v>33</v>
      </c>
      <c r="Z1461">
        <f t="shared" ca="1" si="203"/>
        <v>28.749999519999999</v>
      </c>
      <c r="AA1461">
        <f t="shared" ca="1" si="204"/>
        <v>4.2500004800000006</v>
      </c>
      <c r="AB1461">
        <f t="shared" ca="1" si="205"/>
        <v>-4.2500004800000006</v>
      </c>
      <c r="AC1461" s="2">
        <v>4.25</v>
      </c>
      <c r="AD1461" s="7">
        <f>VLOOKUP(P1461,Weights!$A:$B,2,0)*AC1461</f>
        <v>4.25</v>
      </c>
      <c r="AE1461">
        <f t="shared" ca="1" si="206"/>
        <v>18.062504080000235</v>
      </c>
      <c r="AF1461" t="str">
        <f t="shared" si="207"/>
        <v>Kentucky</v>
      </c>
      <c r="AG1461" t="str">
        <f t="shared" ca="1" si="208"/>
        <v>Kentucky</v>
      </c>
    </row>
    <row r="1462" spans="15:33" x14ac:dyDescent="0.25">
      <c r="O1462" t="s">
        <v>3384</v>
      </c>
      <c r="P1462" s="6">
        <v>41980</v>
      </c>
      <c r="Q1462" t="s">
        <v>3073</v>
      </c>
      <c r="R1462" t="s">
        <v>3188</v>
      </c>
      <c r="S1462" t="s">
        <v>3070</v>
      </c>
      <c r="W1462" t="s">
        <v>3070</v>
      </c>
      <c r="X1462">
        <v>0</v>
      </c>
      <c r="Y1462">
        <f t="shared" si="202"/>
        <v>0</v>
      </c>
      <c r="Z1462">
        <f t="shared" ca="1" si="203"/>
        <v>0</v>
      </c>
      <c r="AA1462">
        <f t="shared" ca="1" si="204"/>
        <v>0</v>
      </c>
      <c r="AB1462">
        <f t="shared" ca="1" si="205"/>
        <v>0</v>
      </c>
      <c r="AC1462" s="2">
        <v>0</v>
      </c>
      <c r="AD1462" s="7">
        <f>VLOOKUP(P1462,Weights!$A:$B,2,0)*AC1462</f>
        <v>0</v>
      </c>
      <c r="AE1462">
        <f t="shared" ca="1" si="206"/>
        <v>0</v>
      </c>
      <c r="AF1462" t="str">
        <f t="shared" si="207"/>
        <v>Marist</v>
      </c>
      <c r="AG1462" t="str">
        <f t="shared" ca="1" si="208"/>
        <v>Marist</v>
      </c>
    </row>
    <row r="1463" spans="15:33" x14ac:dyDescent="0.25">
      <c r="O1463" t="s">
        <v>3165</v>
      </c>
      <c r="P1463" s="6">
        <v>41980</v>
      </c>
      <c r="Q1463" t="s">
        <v>3074</v>
      </c>
      <c r="R1463" t="s">
        <v>3221</v>
      </c>
      <c r="S1463" t="s">
        <v>3720</v>
      </c>
      <c r="T1463">
        <v>84</v>
      </c>
      <c r="U1463">
        <v>75</v>
      </c>
      <c r="W1463" t="s">
        <v>116</v>
      </c>
      <c r="X1463">
        <v>1</v>
      </c>
      <c r="Y1463">
        <f t="shared" si="202"/>
        <v>-9</v>
      </c>
      <c r="Z1463">
        <f t="shared" ca="1" si="203"/>
        <v>6.625</v>
      </c>
      <c r="AA1463">
        <f t="shared" ca="1" si="204"/>
        <v>-15.625</v>
      </c>
      <c r="AB1463">
        <f t="shared" ca="1" si="205"/>
        <v>15.625</v>
      </c>
      <c r="AC1463" s="2">
        <v>15.625</v>
      </c>
      <c r="AD1463" s="7">
        <f>VLOOKUP(P1463,Weights!$A:$B,2,0)*AC1463</f>
        <v>15.625</v>
      </c>
      <c r="AE1463">
        <f t="shared" ca="1" si="206"/>
        <v>244.140625</v>
      </c>
      <c r="AF1463" t="str">
        <f t="shared" si="207"/>
        <v>Florida Gulf Coast</v>
      </c>
      <c r="AG1463" t="str">
        <f t="shared" ca="1" si="208"/>
        <v>Massachusetts</v>
      </c>
    </row>
    <row r="1464" spans="15:33" x14ac:dyDescent="0.25">
      <c r="O1464" t="s">
        <v>3327</v>
      </c>
      <c r="P1464" s="6">
        <v>41980</v>
      </c>
      <c r="Q1464" t="s">
        <v>3073</v>
      </c>
      <c r="R1464" t="s">
        <v>3209</v>
      </c>
      <c r="S1464" t="s">
        <v>3721</v>
      </c>
      <c r="T1464">
        <v>92</v>
      </c>
      <c r="U1464">
        <v>89</v>
      </c>
      <c r="W1464" t="s">
        <v>1773</v>
      </c>
      <c r="X1464">
        <v>1</v>
      </c>
      <c r="Y1464">
        <f t="shared" si="202"/>
        <v>3</v>
      </c>
      <c r="Z1464">
        <f t="shared" ca="1" si="203"/>
        <v>-1.625</v>
      </c>
      <c r="AA1464">
        <f t="shared" ca="1" si="204"/>
        <v>4.625</v>
      </c>
      <c r="AB1464">
        <f t="shared" ca="1" si="205"/>
        <v>-4.625</v>
      </c>
      <c r="AC1464" s="2">
        <v>4.625</v>
      </c>
      <c r="AD1464" s="7">
        <f>VLOOKUP(P1464,Weights!$A:$B,2,0)*AC1464</f>
        <v>4.625</v>
      </c>
      <c r="AE1464">
        <f t="shared" ca="1" si="206"/>
        <v>21.390625</v>
      </c>
      <c r="AF1464" t="str">
        <f t="shared" si="207"/>
        <v>Monmouth</v>
      </c>
      <c r="AG1464" t="str">
        <f t="shared" ca="1" si="208"/>
        <v>Iona</v>
      </c>
    </row>
    <row r="1465" spans="15:33" x14ac:dyDescent="0.25">
      <c r="O1465" t="s">
        <v>3163</v>
      </c>
      <c r="P1465" s="6">
        <v>41980</v>
      </c>
      <c r="Q1465" t="s">
        <v>3073</v>
      </c>
      <c r="R1465" t="s">
        <v>3224</v>
      </c>
      <c r="S1465" t="s">
        <v>3721</v>
      </c>
      <c r="T1465">
        <v>69</v>
      </c>
      <c r="U1465">
        <v>57</v>
      </c>
      <c r="W1465" t="s">
        <v>259</v>
      </c>
      <c r="X1465">
        <v>1</v>
      </c>
      <c r="Y1465">
        <f t="shared" si="202"/>
        <v>12</v>
      </c>
      <c r="Z1465">
        <f t="shared" ca="1" si="203"/>
        <v>3.625</v>
      </c>
      <c r="AA1465">
        <f t="shared" ca="1" si="204"/>
        <v>8.375</v>
      </c>
      <c r="AB1465">
        <f t="shared" ca="1" si="205"/>
        <v>-8.375</v>
      </c>
      <c r="AC1465" s="2">
        <v>8.375</v>
      </c>
      <c r="AD1465" s="7">
        <f>VLOOKUP(P1465,Weights!$A:$B,2,0)*AC1465</f>
        <v>8.375</v>
      </c>
      <c r="AE1465">
        <f t="shared" ca="1" si="206"/>
        <v>70.140625</v>
      </c>
      <c r="AF1465" t="str">
        <f t="shared" si="207"/>
        <v>Montana</v>
      </c>
      <c r="AG1465" t="str">
        <f t="shared" ca="1" si="208"/>
        <v>Montana</v>
      </c>
    </row>
    <row r="1466" spans="15:33" x14ac:dyDescent="0.25">
      <c r="O1466" t="s">
        <v>3134</v>
      </c>
      <c r="P1466" s="6">
        <v>41980</v>
      </c>
      <c r="Q1466" t="s">
        <v>3073</v>
      </c>
      <c r="R1466" t="s">
        <v>3252</v>
      </c>
      <c r="S1466" t="s">
        <v>3720</v>
      </c>
      <c r="T1466">
        <v>65</v>
      </c>
      <c r="U1466">
        <v>55</v>
      </c>
      <c r="W1466" t="s">
        <v>55</v>
      </c>
      <c r="X1466">
        <v>1</v>
      </c>
      <c r="Y1466">
        <f t="shared" si="202"/>
        <v>-10</v>
      </c>
      <c r="Z1466">
        <f t="shared" ca="1" si="203"/>
        <v>1.6250000000000009</v>
      </c>
      <c r="AA1466">
        <f t="shared" ca="1" si="204"/>
        <v>-11.625</v>
      </c>
      <c r="AB1466">
        <f t="shared" ca="1" si="205"/>
        <v>11.625</v>
      </c>
      <c r="AC1466" s="2">
        <v>11.625</v>
      </c>
      <c r="AD1466" s="7">
        <f>VLOOKUP(P1466,Weights!$A:$B,2,0)*AC1466</f>
        <v>11.625</v>
      </c>
      <c r="AE1466">
        <f t="shared" ca="1" si="206"/>
        <v>135.140625</v>
      </c>
      <c r="AF1466" t="str">
        <f t="shared" si="207"/>
        <v>Creighton</v>
      </c>
      <c r="AG1466" t="str">
        <f t="shared" ca="1" si="208"/>
        <v>Nebraska</v>
      </c>
    </row>
    <row r="1467" spans="15:33" x14ac:dyDescent="0.25">
      <c r="O1467" t="s">
        <v>3328</v>
      </c>
      <c r="P1467" s="6">
        <v>41980</v>
      </c>
      <c r="Q1467" t="s">
        <v>3073</v>
      </c>
      <c r="R1467" t="s">
        <v>3222</v>
      </c>
      <c r="S1467" t="s">
        <v>3720</v>
      </c>
      <c r="T1467">
        <v>63</v>
      </c>
      <c r="U1467">
        <v>56</v>
      </c>
      <c r="W1467" t="s">
        <v>13</v>
      </c>
      <c r="X1467">
        <v>1</v>
      </c>
      <c r="Y1467">
        <f t="shared" si="202"/>
        <v>-7</v>
      </c>
      <c r="Z1467">
        <f t="shared" ca="1" si="203"/>
        <v>-11.5</v>
      </c>
      <c r="AA1467">
        <f t="shared" ca="1" si="204"/>
        <v>4.5</v>
      </c>
      <c r="AB1467">
        <f t="shared" ca="1" si="205"/>
        <v>-4.5</v>
      </c>
      <c r="AC1467" s="2">
        <v>4.5</v>
      </c>
      <c r="AD1467" s="7">
        <f>VLOOKUP(P1467,Weights!$A:$B,2,0)*AC1467</f>
        <v>4.5</v>
      </c>
      <c r="AE1467">
        <f t="shared" ca="1" si="206"/>
        <v>20.25</v>
      </c>
      <c r="AF1467" t="str">
        <f t="shared" si="207"/>
        <v>California</v>
      </c>
      <c r="AG1467" t="str">
        <f t="shared" ca="1" si="208"/>
        <v>California</v>
      </c>
    </row>
    <row r="1468" spans="15:33" x14ac:dyDescent="0.25">
      <c r="O1468" t="s">
        <v>3705</v>
      </c>
      <c r="P1468" s="6">
        <v>41980</v>
      </c>
      <c r="Q1468" t="s">
        <v>3073</v>
      </c>
      <c r="R1468" t="s">
        <v>3139</v>
      </c>
      <c r="S1468" t="s">
        <v>3721</v>
      </c>
      <c r="T1468">
        <v>108</v>
      </c>
      <c r="U1468">
        <v>64</v>
      </c>
      <c r="W1468" t="s">
        <v>130</v>
      </c>
      <c r="X1468">
        <v>1</v>
      </c>
      <c r="Y1468">
        <f t="shared" si="202"/>
        <v>44</v>
      </c>
      <c r="Z1468">
        <f t="shared" ca="1" si="203"/>
        <v>25.374999499999998</v>
      </c>
      <c r="AA1468">
        <f t="shared" ca="1" si="204"/>
        <v>18.625000500000002</v>
      </c>
      <c r="AB1468">
        <f t="shared" ca="1" si="205"/>
        <v>-18.625000500000002</v>
      </c>
      <c r="AC1468" s="2">
        <v>18.625</v>
      </c>
      <c r="AD1468" s="7">
        <f>VLOOKUP(P1468,Weights!$A:$B,2,0)*AC1468</f>
        <v>18.625</v>
      </c>
      <c r="AE1468">
        <f t="shared" ca="1" si="206"/>
        <v>346.89064362500034</v>
      </c>
      <c r="AF1468" t="str">
        <f t="shared" si="207"/>
        <v>North Carolina</v>
      </c>
      <c r="AG1468" t="str">
        <f t="shared" ca="1" si="208"/>
        <v>North Carolina</v>
      </c>
    </row>
    <row r="1469" spans="15:33" x14ac:dyDescent="0.25">
      <c r="O1469" t="s">
        <v>3214</v>
      </c>
      <c r="P1469" s="6">
        <v>41980</v>
      </c>
      <c r="Q1469" t="s">
        <v>3073</v>
      </c>
      <c r="R1469" t="s">
        <v>3385</v>
      </c>
      <c r="S1469" t="s">
        <v>3720</v>
      </c>
      <c r="T1469">
        <v>67</v>
      </c>
      <c r="U1469">
        <v>42</v>
      </c>
      <c r="W1469" t="s">
        <v>386</v>
      </c>
      <c r="X1469">
        <v>1</v>
      </c>
      <c r="Y1469">
        <f t="shared" si="202"/>
        <v>-25</v>
      </c>
      <c r="Z1469">
        <f t="shared" ca="1" si="203"/>
        <v>-23.374999500000001</v>
      </c>
      <c r="AA1469">
        <f t="shared" ca="1" si="204"/>
        <v>-1.6250004999999987</v>
      </c>
      <c r="AB1469">
        <f t="shared" ca="1" si="205"/>
        <v>1.6250004999999987</v>
      </c>
      <c r="AC1469" s="2">
        <v>1.625</v>
      </c>
      <c r="AD1469" s="7">
        <f>VLOOKUP(P1469,Weights!$A:$B,2,0)*AC1469</f>
        <v>1.625</v>
      </c>
      <c r="AE1469">
        <f t="shared" ca="1" si="206"/>
        <v>2.6406266250002459</v>
      </c>
      <c r="AF1469" t="str">
        <f t="shared" si="207"/>
        <v>West Virginia</v>
      </c>
      <c r="AG1469" t="str">
        <f t="shared" ca="1" si="208"/>
        <v>West Virginia</v>
      </c>
    </row>
    <row r="1470" spans="15:33" x14ac:dyDescent="0.25">
      <c r="O1470" t="s">
        <v>3159</v>
      </c>
      <c r="P1470" s="6">
        <v>41980</v>
      </c>
      <c r="Q1470" t="s">
        <v>3073</v>
      </c>
      <c r="R1470" t="s">
        <v>3388</v>
      </c>
      <c r="S1470" t="s">
        <v>3070</v>
      </c>
      <c r="W1470" t="s">
        <v>3070</v>
      </c>
      <c r="X1470">
        <v>0</v>
      </c>
      <c r="Y1470">
        <f t="shared" si="202"/>
        <v>0</v>
      </c>
      <c r="Z1470">
        <f t="shared" ca="1" si="203"/>
        <v>0</v>
      </c>
      <c r="AA1470">
        <f t="shared" ca="1" si="204"/>
        <v>0</v>
      </c>
      <c r="AB1470">
        <f t="shared" ca="1" si="205"/>
        <v>0</v>
      </c>
      <c r="AC1470" s="2">
        <v>0</v>
      </c>
      <c r="AD1470" s="7">
        <f>VLOOKUP(P1470,Weights!$A:$B,2,0)*AC1470</f>
        <v>0</v>
      </c>
      <c r="AE1470">
        <f t="shared" ca="1" si="206"/>
        <v>0</v>
      </c>
      <c r="AF1470" t="str">
        <f t="shared" si="207"/>
        <v>Missouri St</v>
      </c>
      <c r="AG1470" t="str">
        <f t="shared" ca="1" si="208"/>
        <v>Missouri St</v>
      </c>
    </row>
    <row r="1471" spans="15:33" x14ac:dyDescent="0.25">
      <c r="O1471" t="s">
        <v>3295</v>
      </c>
      <c r="P1471" s="6">
        <v>41980</v>
      </c>
      <c r="Q1471" t="s">
        <v>3073</v>
      </c>
      <c r="R1471" t="s">
        <v>3253</v>
      </c>
      <c r="S1471" t="s">
        <v>3720</v>
      </c>
      <c r="T1471">
        <v>79</v>
      </c>
      <c r="U1471">
        <v>73</v>
      </c>
      <c r="W1471" t="s">
        <v>93</v>
      </c>
      <c r="X1471">
        <v>1</v>
      </c>
      <c r="Y1471">
        <f t="shared" si="202"/>
        <v>-6</v>
      </c>
      <c r="Z1471">
        <f t="shared" ca="1" si="203"/>
        <v>3.8749995000000013</v>
      </c>
      <c r="AA1471">
        <f t="shared" ca="1" si="204"/>
        <v>-9.8749995000000013</v>
      </c>
      <c r="AB1471">
        <f t="shared" ca="1" si="205"/>
        <v>9.8749995000000013</v>
      </c>
      <c r="AC1471" s="2">
        <v>9.875</v>
      </c>
      <c r="AD1471" s="7">
        <f>VLOOKUP(P1471,Weights!$A:$B,2,0)*AC1471</f>
        <v>9.875</v>
      </c>
      <c r="AE1471">
        <f t="shared" ca="1" si="206"/>
        <v>97.515615125000281</v>
      </c>
      <c r="AF1471" t="str">
        <f t="shared" si="207"/>
        <v>Ole Miss</v>
      </c>
      <c r="AG1471" t="str">
        <f t="shared" ca="1" si="208"/>
        <v>Oregon</v>
      </c>
    </row>
    <row r="1472" spans="15:33" x14ac:dyDescent="0.25">
      <c r="O1472" t="s">
        <v>3098</v>
      </c>
      <c r="P1472" s="6">
        <v>41980</v>
      </c>
      <c r="Q1472" t="s">
        <v>3073</v>
      </c>
      <c r="R1472" t="s">
        <v>3382</v>
      </c>
      <c r="S1472" t="s">
        <v>3720</v>
      </c>
      <c r="T1472">
        <v>56</v>
      </c>
      <c r="U1472">
        <v>52</v>
      </c>
      <c r="V1472" t="s">
        <v>3722</v>
      </c>
      <c r="W1472" t="s">
        <v>1874</v>
      </c>
      <c r="X1472">
        <v>1</v>
      </c>
      <c r="Y1472">
        <f t="shared" si="202"/>
        <v>-4</v>
      </c>
      <c r="Z1472">
        <f t="shared" ca="1" si="203"/>
        <v>11</v>
      </c>
      <c r="AA1472">
        <f t="shared" ca="1" si="204"/>
        <v>-15</v>
      </c>
      <c r="AB1472">
        <f t="shared" ca="1" si="205"/>
        <v>15</v>
      </c>
      <c r="AC1472" s="2">
        <v>15</v>
      </c>
      <c r="AD1472" s="7">
        <f>VLOOKUP(P1472,Weights!$A:$B,2,0)*AC1472</f>
        <v>15</v>
      </c>
      <c r="AE1472">
        <f t="shared" ca="1" si="206"/>
        <v>225</v>
      </c>
      <c r="AF1472" t="str">
        <f t="shared" si="207"/>
        <v>Fairfield</v>
      </c>
      <c r="AG1472" t="str">
        <f t="shared" ca="1" si="208"/>
        <v>Quinnipiac</v>
      </c>
    </row>
    <row r="1473" spans="15:33" x14ac:dyDescent="0.25">
      <c r="O1473" t="s">
        <v>3383</v>
      </c>
      <c r="P1473" s="6">
        <v>41980</v>
      </c>
      <c r="Q1473" t="s">
        <v>3073</v>
      </c>
      <c r="R1473" t="s">
        <v>3080</v>
      </c>
      <c r="S1473" t="s">
        <v>3721</v>
      </c>
      <c r="T1473">
        <v>80</v>
      </c>
      <c r="U1473">
        <v>68</v>
      </c>
      <c r="W1473" t="s">
        <v>1889</v>
      </c>
      <c r="X1473">
        <v>1</v>
      </c>
      <c r="Y1473">
        <f t="shared" si="202"/>
        <v>12</v>
      </c>
      <c r="Z1473">
        <f t="shared" ca="1" si="203"/>
        <v>6.375</v>
      </c>
      <c r="AA1473">
        <f t="shared" ca="1" si="204"/>
        <v>5.625</v>
      </c>
      <c r="AB1473">
        <f t="shared" ca="1" si="205"/>
        <v>-5.625</v>
      </c>
      <c r="AC1473" s="2">
        <v>5.625</v>
      </c>
      <c r="AD1473" s="7">
        <f>VLOOKUP(P1473,Weights!$A:$B,2,0)*AC1473</f>
        <v>5.625</v>
      </c>
      <c r="AE1473">
        <f t="shared" ca="1" si="206"/>
        <v>31.640625</v>
      </c>
      <c r="AF1473" t="str">
        <f t="shared" si="207"/>
        <v>Rider</v>
      </c>
      <c r="AG1473" t="str">
        <f t="shared" ca="1" si="208"/>
        <v>Rider</v>
      </c>
    </row>
    <row r="1474" spans="15:33" x14ac:dyDescent="0.25">
      <c r="O1474" t="s">
        <v>3175</v>
      </c>
      <c r="P1474" s="6">
        <v>41980</v>
      </c>
      <c r="Q1474" t="s">
        <v>3073</v>
      </c>
      <c r="R1474" t="s">
        <v>3284</v>
      </c>
      <c r="S1474" t="s">
        <v>3720</v>
      </c>
      <c r="T1474">
        <v>74</v>
      </c>
      <c r="U1474">
        <v>59</v>
      </c>
      <c r="W1474" t="s">
        <v>13</v>
      </c>
      <c r="X1474">
        <v>1</v>
      </c>
      <c r="Y1474">
        <f t="shared" ref="Y1474:Y1537" si="209">X1474*IF(S1474="W",(T1474-U1474),U1474-T1474)</f>
        <v>-15</v>
      </c>
      <c r="Z1474">
        <f t="shared" ref="Z1474:Z1537" ca="1" si="210">X1474*(IF(Q1474="A",-HomeEdge,IF(Q1474="H",HomeEdge,0))+VLOOKUP(O1474,TmList,2,0)-VLOOKUP(R1474,TmList,2,0))</f>
        <v>-4.2499999999999991</v>
      </c>
      <c r="AA1474">
        <f t="shared" ref="AA1474:AA1537" ca="1" si="211">Y1474-Z1474</f>
        <v>-10.75</v>
      </c>
      <c r="AB1474">
        <f t="shared" ref="AB1474:AB1537" ca="1" si="212">-AA1474</f>
        <v>10.75</v>
      </c>
      <c r="AC1474" s="2">
        <v>10.75</v>
      </c>
      <c r="AD1474" s="7">
        <f>VLOOKUP(P1474,Weights!$A:$B,2,0)*AC1474</f>
        <v>10.75</v>
      </c>
      <c r="AE1474">
        <f t="shared" ref="AE1474:AE1537" ca="1" si="213">AA1474^2</f>
        <v>115.5625</v>
      </c>
      <c r="AF1474" t="str">
        <f t="shared" si="207"/>
        <v>Buffalo</v>
      </c>
      <c r="AG1474" t="str">
        <f t="shared" ca="1" si="208"/>
        <v>Buffalo</v>
      </c>
    </row>
    <row r="1475" spans="15:33" x14ac:dyDescent="0.25">
      <c r="O1475" t="s">
        <v>3262</v>
      </c>
      <c r="P1475" s="6">
        <v>41980</v>
      </c>
      <c r="Q1475" t="s">
        <v>3073</v>
      </c>
      <c r="R1475" t="s">
        <v>3404</v>
      </c>
      <c r="S1475" t="s">
        <v>3721</v>
      </c>
      <c r="T1475">
        <v>85</v>
      </c>
      <c r="U1475">
        <v>54</v>
      </c>
      <c r="W1475" t="s">
        <v>93</v>
      </c>
      <c r="X1475">
        <v>1</v>
      </c>
      <c r="Y1475">
        <f t="shared" si="209"/>
        <v>31</v>
      </c>
      <c r="Z1475">
        <f t="shared" ca="1" si="210"/>
        <v>13.750000480000001</v>
      </c>
      <c r="AA1475">
        <f t="shared" ca="1" si="211"/>
        <v>17.249999519999999</v>
      </c>
      <c r="AB1475">
        <f t="shared" ca="1" si="212"/>
        <v>-17.249999519999999</v>
      </c>
      <c r="AC1475" s="2">
        <v>17.25</v>
      </c>
      <c r="AD1475" s="7">
        <f>VLOOKUP(P1475,Weights!$A:$B,2,0)*AC1475</f>
        <v>17.25</v>
      </c>
      <c r="AE1475">
        <f t="shared" ca="1" si="213"/>
        <v>297.56248344000022</v>
      </c>
      <c r="AF1475" t="str">
        <f t="shared" ref="AF1475:AF1538" si="214">IF(Y1475&gt;0,O1475,R1475)</f>
        <v>San Francisco</v>
      </c>
      <c r="AG1475" t="str">
        <f t="shared" ref="AG1475:AG1538" ca="1" si="215">IF(Z1475&gt;0,O1475,R1475)</f>
        <v>San Francisco</v>
      </c>
    </row>
    <row r="1476" spans="15:33" x14ac:dyDescent="0.25">
      <c r="O1476" t="s">
        <v>3336</v>
      </c>
      <c r="P1476" s="6">
        <v>41980</v>
      </c>
      <c r="Q1476" t="s">
        <v>3073</v>
      </c>
      <c r="R1476" t="s">
        <v>3718</v>
      </c>
      <c r="S1476" t="s">
        <v>3721</v>
      </c>
      <c r="T1476">
        <v>84</v>
      </c>
      <c r="U1476">
        <v>60</v>
      </c>
      <c r="W1476" t="s">
        <v>94</v>
      </c>
      <c r="X1476">
        <v>1</v>
      </c>
      <c r="Y1476">
        <f t="shared" si="209"/>
        <v>24</v>
      </c>
      <c r="Z1476">
        <f t="shared" ca="1" si="210"/>
        <v>39.875000499999999</v>
      </c>
      <c r="AA1476">
        <f t="shared" ca="1" si="211"/>
        <v>-15.875000499999999</v>
      </c>
      <c r="AB1476">
        <f t="shared" ca="1" si="212"/>
        <v>15.875000499999999</v>
      </c>
      <c r="AC1476" s="2">
        <v>15.875</v>
      </c>
      <c r="AD1476" s="7">
        <f>VLOOKUP(P1476,Weights!$A:$B,2,0)*AC1476</f>
        <v>15.875</v>
      </c>
      <c r="AE1476">
        <f t="shared" ca="1" si="213"/>
        <v>252.0156408750002</v>
      </c>
      <c r="AF1476" t="str">
        <f t="shared" si="214"/>
        <v>Stephen F. Austin</v>
      </c>
      <c r="AG1476" t="str">
        <f t="shared" ca="1" si="215"/>
        <v>Stephen F. Austin</v>
      </c>
    </row>
    <row r="1477" spans="15:33" x14ac:dyDescent="0.25">
      <c r="O1477" t="s">
        <v>3232</v>
      </c>
      <c r="P1477" s="6">
        <v>41980</v>
      </c>
      <c r="Q1477" t="s">
        <v>3073</v>
      </c>
      <c r="R1477" t="s">
        <v>3718</v>
      </c>
      <c r="S1477" t="s">
        <v>3721</v>
      </c>
      <c r="T1477">
        <v>87</v>
      </c>
      <c r="U1477">
        <v>48</v>
      </c>
      <c r="W1477" t="s">
        <v>93</v>
      </c>
      <c r="X1477">
        <v>1</v>
      </c>
      <c r="Y1477">
        <f t="shared" si="209"/>
        <v>39</v>
      </c>
      <c r="Z1477">
        <f t="shared" ca="1" si="210"/>
        <v>30.000000500000002</v>
      </c>
      <c r="AA1477">
        <f t="shared" ca="1" si="211"/>
        <v>8.9999994999999977</v>
      </c>
      <c r="AB1477">
        <f t="shared" ca="1" si="212"/>
        <v>-8.9999994999999977</v>
      </c>
      <c r="AC1477" s="2">
        <v>9</v>
      </c>
      <c r="AD1477" s="7">
        <f>VLOOKUP(P1477,Weights!$A:$B,2,0)*AC1477</f>
        <v>9</v>
      </c>
      <c r="AE1477">
        <f t="shared" ca="1" si="213"/>
        <v>80.999991000000207</v>
      </c>
      <c r="AF1477" t="str">
        <f t="shared" si="214"/>
        <v>Tennessee Tech</v>
      </c>
      <c r="AG1477" t="str">
        <f t="shared" ca="1" si="215"/>
        <v>Tennessee Tech</v>
      </c>
    </row>
    <row r="1478" spans="15:33" x14ac:dyDescent="0.25">
      <c r="O1478" t="s">
        <v>3154</v>
      </c>
      <c r="P1478" s="6">
        <v>41980</v>
      </c>
      <c r="Q1478" t="s">
        <v>3073</v>
      </c>
      <c r="R1478" t="s">
        <v>3193</v>
      </c>
      <c r="S1478" t="s">
        <v>3720</v>
      </c>
      <c r="T1478">
        <v>78</v>
      </c>
      <c r="U1478">
        <v>74</v>
      </c>
      <c r="W1478" t="s">
        <v>14</v>
      </c>
      <c r="X1478">
        <v>1</v>
      </c>
      <c r="Y1478">
        <f t="shared" si="209"/>
        <v>-4</v>
      </c>
      <c r="Z1478">
        <f t="shared" ca="1" si="210"/>
        <v>-2.6250000199999999</v>
      </c>
      <c r="AA1478">
        <f t="shared" ca="1" si="211"/>
        <v>-1.3749999800000001</v>
      </c>
      <c r="AB1478">
        <f t="shared" ca="1" si="212"/>
        <v>1.3749999800000001</v>
      </c>
      <c r="AC1478" s="2">
        <v>1.375</v>
      </c>
      <c r="AD1478" s="7">
        <f>VLOOKUP(P1478,Weights!$A:$B,2,0)*AC1478</f>
        <v>1.375</v>
      </c>
      <c r="AE1478">
        <f t="shared" ca="1" si="213"/>
        <v>1.8906249450000008</v>
      </c>
      <c r="AF1478" t="str">
        <f t="shared" si="214"/>
        <v>Illinois St</v>
      </c>
      <c r="AG1478" t="str">
        <f t="shared" ca="1" si="215"/>
        <v>Illinois St</v>
      </c>
    </row>
    <row r="1479" spans="15:33" x14ac:dyDescent="0.25">
      <c r="O1479" t="s">
        <v>3282</v>
      </c>
      <c r="P1479" s="6">
        <v>41980</v>
      </c>
      <c r="Q1479" t="s">
        <v>3073</v>
      </c>
      <c r="R1479" t="s">
        <v>3389</v>
      </c>
      <c r="S1479" t="s">
        <v>3721</v>
      </c>
      <c r="T1479">
        <v>75</v>
      </c>
      <c r="U1479">
        <v>68</v>
      </c>
      <c r="W1479" t="s">
        <v>193</v>
      </c>
      <c r="X1479">
        <v>1</v>
      </c>
      <c r="Y1479">
        <f t="shared" si="209"/>
        <v>7</v>
      </c>
      <c r="Z1479">
        <f t="shared" ca="1" si="210"/>
        <v>11.374999500000001</v>
      </c>
      <c r="AA1479">
        <f t="shared" ca="1" si="211"/>
        <v>-4.3749995000000013</v>
      </c>
      <c r="AB1479">
        <f t="shared" ca="1" si="212"/>
        <v>4.3749995000000013</v>
      </c>
      <c r="AC1479" s="2">
        <v>4.375</v>
      </c>
      <c r="AD1479" s="7">
        <f>VLOOKUP(P1479,Weights!$A:$B,2,0)*AC1479</f>
        <v>4.375</v>
      </c>
      <c r="AE1479">
        <f t="shared" ca="1" si="213"/>
        <v>19.14062062500026</v>
      </c>
      <c r="AF1479" t="str">
        <f t="shared" si="214"/>
        <v>UCLA</v>
      </c>
      <c r="AG1479" t="str">
        <f t="shared" ca="1" si="215"/>
        <v>UCLA</v>
      </c>
    </row>
    <row r="1480" spans="15:33" x14ac:dyDescent="0.25">
      <c r="O1480" t="s">
        <v>3305</v>
      </c>
      <c r="P1480" s="6">
        <v>41980</v>
      </c>
      <c r="Q1480" t="s">
        <v>3073</v>
      </c>
      <c r="R1480" t="s">
        <v>3718</v>
      </c>
      <c r="S1480" t="s">
        <v>3721</v>
      </c>
      <c r="T1480">
        <v>91</v>
      </c>
      <c r="U1480">
        <v>66</v>
      </c>
      <c r="W1480" t="s">
        <v>259</v>
      </c>
      <c r="X1480">
        <v>1</v>
      </c>
      <c r="Y1480">
        <f t="shared" si="209"/>
        <v>25</v>
      </c>
      <c r="Z1480">
        <f t="shared" ca="1" si="210"/>
        <v>27.250000500000002</v>
      </c>
      <c r="AA1480">
        <f t="shared" ca="1" si="211"/>
        <v>-2.2500005000000023</v>
      </c>
      <c r="AB1480">
        <f t="shared" ca="1" si="212"/>
        <v>2.2500005000000023</v>
      </c>
      <c r="AC1480" s="2">
        <v>2.25</v>
      </c>
      <c r="AD1480" s="7">
        <f>VLOOKUP(P1480,Weights!$A:$B,2,0)*AC1480</f>
        <v>2.25</v>
      </c>
      <c r="AE1480">
        <f t="shared" ca="1" si="213"/>
        <v>5.0625022500002599</v>
      </c>
      <c r="AF1480" t="str">
        <f t="shared" si="214"/>
        <v>UNC Asheville</v>
      </c>
      <c r="AG1480" t="str">
        <f t="shared" ca="1" si="215"/>
        <v>UNC Asheville</v>
      </c>
    </row>
    <row r="1481" spans="15:33" x14ac:dyDescent="0.25">
      <c r="O1481" t="s">
        <v>3132</v>
      </c>
      <c r="P1481" s="6">
        <v>41980</v>
      </c>
      <c r="Q1481" t="s">
        <v>3073</v>
      </c>
      <c r="R1481" t="s">
        <v>3276</v>
      </c>
      <c r="S1481" t="s">
        <v>3721</v>
      </c>
      <c r="T1481">
        <v>89</v>
      </c>
      <c r="U1481">
        <v>84</v>
      </c>
      <c r="W1481" t="s">
        <v>94</v>
      </c>
      <c r="X1481">
        <v>1</v>
      </c>
      <c r="Y1481">
        <f t="shared" si="209"/>
        <v>5</v>
      </c>
      <c r="Z1481">
        <f t="shared" ca="1" si="210"/>
        <v>5</v>
      </c>
      <c r="AA1481">
        <f t="shared" ca="1" si="211"/>
        <v>0</v>
      </c>
      <c r="AB1481">
        <f t="shared" ca="1" si="212"/>
        <v>0</v>
      </c>
      <c r="AC1481" s="2">
        <v>0</v>
      </c>
      <c r="AD1481" s="7">
        <f>VLOOKUP(P1481,Weights!$A:$B,2,0)*AC1481</f>
        <v>0</v>
      </c>
      <c r="AE1481">
        <f t="shared" ca="1" si="213"/>
        <v>0</v>
      </c>
      <c r="AF1481" t="str">
        <f t="shared" si="214"/>
        <v>USC</v>
      </c>
      <c r="AG1481" t="str">
        <f t="shared" ca="1" si="215"/>
        <v>USC</v>
      </c>
    </row>
    <row r="1482" spans="15:33" x14ac:dyDescent="0.25">
      <c r="O1482" t="s">
        <v>3198</v>
      </c>
      <c r="P1482" s="6">
        <v>41980</v>
      </c>
      <c r="Q1482" t="s">
        <v>3073</v>
      </c>
      <c r="R1482" t="s">
        <v>3311</v>
      </c>
      <c r="S1482" t="s">
        <v>3720</v>
      </c>
      <c r="T1482">
        <v>68</v>
      </c>
      <c r="U1482">
        <v>66</v>
      </c>
      <c r="W1482" t="s">
        <v>215</v>
      </c>
      <c r="X1482">
        <v>1</v>
      </c>
      <c r="Y1482">
        <f t="shared" si="209"/>
        <v>-2</v>
      </c>
      <c r="Z1482">
        <f t="shared" ca="1" si="210"/>
        <v>8.25</v>
      </c>
      <c r="AA1482">
        <f t="shared" ca="1" si="211"/>
        <v>-10.25</v>
      </c>
      <c r="AB1482">
        <f t="shared" ca="1" si="212"/>
        <v>10.25</v>
      </c>
      <c r="AC1482" s="2">
        <v>10.25</v>
      </c>
      <c r="AD1482" s="7">
        <f>VLOOKUP(P1482,Weights!$A:$B,2,0)*AC1482</f>
        <v>10.25</v>
      </c>
      <c r="AE1482">
        <f t="shared" ca="1" si="213"/>
        <v>105.0625</v>
      </c>
      <c r="AF1482" t="str">
        <f t="shared" si="214"/>
        <v>Radford</v>
      </c>
      <c r="AG1482" t="str">
        <f t="shared" ca="1" si="215"/>
        <v>Virginia Tech</v>
      </c>
    </row>
    <row r="1483" spans="15:33" x14ac:dyDescent="0.25">
      <c r="O1483" t="s">
        <v>3395</v>
      </c>
      <c r="P1483" s="6">
        <v>41980</v>
      </c>
      <c r="Q1483" t="s">
        <v>3073</v>
      </c>
      <c r="R1483" t="s">
        <v>3343</v>
      </c>
      <c r="S1483" t="s">
        <v>3721</v>
      </c>
      <c r="T1483">
        <v>49</v>
      </c>
      <c r="U1483">
        <v>36</v>
      </c>
      <c r="W1483" t="s">
        <v>566</v>
      </c>
      <c r="X1483">
        <v>1</v>
      </c>
      <c r="Y1483">
        <f t="shared" si="209"/>
        <v>13</v>
      </c>
      <c r="Z1483">
        <f t="shared" ca="1" si="210"/>
        <v>-3.6249995000000004</v>
      </c>
      <c r="AA1483">
        <f t="shared" ca="1" si="211"/>
        <v>16.624999500000001</v>
      </c>
      <c r="AB1483">
        <f t="shared" ca="1" si="212"/>
        <v>-16.624999500000001</v>
      </c>
      <c r="AC1483" s="2">
        <v>16.625</v>
      </c>
      <c r="AD1483" s="7">
        <f>VLOOKUP(P1483,Weights!$A:$B,2,0)*AC1483</f>
        <v>16.625</v>
      </c>
      <c r="AE1483">
        <f t="shared" ca="1" si="213"/>
        <v>276.39060837500028</v>
      </c>
      <c r="AF1483" t="str">
        <f t="shared" si="214"/>
        <v>Washington</v>
      </c>
      <c r="AG1483" t="str">
        <f t="shared" ca="1" si="215"/>
        <v>San Diego St</v>
      </c>
    </row>
    <row r="1484" spans="15:33" x14ac:dyDescent="0.25">
      <c r="O1484" t="s">
        <v>3179</v>
      </c>
      <c r="P1484" s="6">
        <v>41980</v>
      </c>
      <c r="Q1484" t="s">
        <v>3073</v>
      </c>
      <c r="R1484" t="s">
        <v>3718</v>
      </c>
      <c r="S1484" t="s">
        <v>3721</v>
      </c>
      <c r="T1484">
        <v>81</v>
      </c>
      <c r="U1484">
        <v>58</v>
      </c>
      <c r="W1484" t="s">
        <v>116</v>
      </c>
      <c r="X1484">
        <v>1</v>
      </c>
      <c r="Y1484">
        <f t="shared" si="209"/>
        <v>23</v>
      </c>
      <c r="Z1484">
        <f t="shared" ca="1" si="210"/>
        <v>23.000000499999999</v>
      </c>
      <c r="AA1484">
        <f t="shared" ca="1" si="211"/>
        <v>-4.9999999873762135E-7</v>
      </c>
      <c r="AB1484">
        <f t="shared" ca="1" si="212"/>
        <v>4.9999999873762135E-7</v>
      </c>
      <c r="AC1484" s="2">
        <v>0</v>
      </c>
      <c r="AD1484" s="7">
        <f>VLOOKUP(P1484,Weights!$A:$B,2,0)*AC1484</f>
        <v>0</v>
      </c>
      <c r="AE1484">
        <f t="shared" ca="1" si="213"/>
        <v>2.4999999873762136E-13</v>
      </c>
      <c r="AF1484" t="str">
        <f t="shared" si="214"/>
        <v>Wright St</v>
      </c>
      <c r="AG1484" t="str">
        <f t="shared" ca="1" si="215"/>
        <v>Wright St</v>
      </c>
    </row>
    <row r="1485" spans="15:33" x14ac:dyDescent="0.25">
      <c r="O1485" t="s">
        <v>3242</v>
      </c>
      <c r="P1485" s="6">
        <v>41980</v>
      </c>
      <c r="Q1485" t="s">
        <v>3073</v>
      </c>
      <c r="R1485" t="s">
        <v>3718</v>
      </c>
      <c r="S1485" t="s">
        <v>3721</v>
      </c>
      <c r="T1485">
        <v>70</v>
      </c>
      <c r="U1485">
        <v>35</v>
      </c>
      <c r="W1485" t="s">
        <v>323</v>
      </c>
      <c r="X1485">
        <v>1</v>
      </c>
      <c r="Y1485">
        <f t="shared" si="209"/>
        <v>35</v>
      </c>
      <c r="Z1485">
        <f t="shared" ca="1" si="210"/>
        <v>32.625000480000004</v>
      </c>
      <c r="AA1485">
        <f t="shared" ca="1" si="211"/>
        <v>2.3749995199999958</v>
      </c>
      <c r="AB1485">
        <f t="shared" ca="1" si="212"/>
        <v>-2.3749995199999958</v>
      </c>
      <c r="AC1485" s="2">
        <v>2.375</v>
      </c>
      <c r="AD1485" s="7">
        <f>VLOOKUP(P1485,Weights!$A:$B,2,0)*AC1485</f>
        <v>2.375</v>
      </c>
      <c r="AE1485">
        <f t="shared" ca="1" si="213"/>
        <v>5.6406227200002101</v>
      </c>
      <c r="AF1485" t="str">
        <f t="shared" si="214"/>
        <v>Wyoming</v>
      </c>
      <c r="AG1485" t="str">
        <f t="shared" ca="1" si="215"/>
        <v>Wyoming</v>
      </c>
    </row>
    <row r="1486" spans="15:33" x14ac:dyDescent="0.25">
      <c r="O1486" t="s">
        <v>3226</v>
      </c>
      <c r="P1486" s="6">
        <v>41980</v>
      </c>
      <c r="Q1486" t="s">
        <v>3073</v>
      </c>
      <c r="R1486" t="s">
        <v>3718</v>
      </c>
      <c r="S1486" t="s">
        <v>3721</v>
      </c>
      <c r="T1486">
        <v>70</v>
      </c>
      <c r="U1486">
        <v>45</v>
      </c>
      <c r="W1486" t="s">
        <v>244</v>
      </c>
      <c r="X1486">
        <v>1</v>
      </c>
      <c r="Y1486">
        <f t="shared" si="209"/>
        <v>25</v>
      </c>
      <c r="Z1486">
        <f t="shared" ca="1" si="210"/>
        <v>24.250000500000002</v>
      </c>
      <c r="AA1486">
        <f t="shared" ca="1" si="211"/>
        <v>0.74999949999999771</v>
      </c>
      <c r="AB1486">
        <f t="shared" ca="1" si="212"/>
        <v>-0.74999949999999771</v>
      </c>
      <c r="AC1486" s="2">
        <v>0.75</v>
      </c>
      <c r="AD1486" s="7">
        <f>VLOOKUP(P1486,Weights!$A:$B,2,0)*AC1486</f>
        <v>0.75</v>
      </c>
      <c r="AE1486">
        <f t="shared" ca="1" si="213"/>
        <v>0.56249925000024659</v>
      </c>
      <c r="AF1486" t="str">
        <f t="shared" si="214"/>
        <v>Youngstown St</v>
      </c>
      <c r="AG1486" t="str">
        <f t="shared" ca="1" si="215"/>
        <v>Youngstown St</v>
      </c>
    </row>
    <row r="1487" spans="15:33" x14ac:dyDescent="0.25">
      <c r="O1487" t="s">
        <v>3339</v>
      </c>
      <c r="P1487" s="6">
        <v>41981</v>
      </c>
      <c r="Q1487" t="s">
        <v>3073</v>
      </c>
      <c r="R1487" t="s">
        <v>3294</v>
      </c>
      <c r="S1487" t="s">
        <v>3721</v>
      </c>
      <c r="T1487">
        <v>77</v>
      </c>
      <c r="U1487">
        <v>61</v>
      </c>
      <c r="W1487" t="s">
        <v>93</v>
      </c>
      <c r="X1487">
        <v>1</v>
      </c>
      <c r="Y1487">
        <f t="shared" si="209"/>
        <v>16</v>
      </c>
      <c r="Z1487">
        <f t="shared" ca="1" si="210"/>
        <v>6.75</v>
      </c>
      <c r="AA1487">
        <f t="shared" ca="1" si="211"/>
        <v>9.25</v>
      </c>
      <c r="AB1487">
        <f t="shared" ca="1" si="212"/>
        <v>-9.25</v>
      </c>
      <c r="AC1487" s="2">
        <v>9.25</v>
      </c>
      <c r="AD1487" s="7">
        <f>VLOOKUP(P1487,Weights!$A:$B,2,0)*AC1487</f>
        <v>9.25</v>
      </c>
      <c r="AE1487">
        <f t="shared" ca="1" si="213"/>
        <v>85.5625</v>
      </c>
      <c r="AF1487" t="str">
        <f t="shared" si="214"/>
        <v>Air Force</v>
      </c>
      <c r="AG1487" t="str">
        <f t="shared" ca="1" si="215"/>
        <v>Air Force</v>
      </c>
    </row>
    <row r="1488" spans="15:33" x14ac:dyDescent="0.25">
      <c r="O1488" t="s">
        <v>3089</v>
      </c>
      <c r="P1488" s="6">
        <v>41981</v>
      </c>
      <c r="Q1488" t="s">
        <v>3073</v>
      </c>
      <c r="R1488" t="s">
        <v>3718</v>
      </c>
      <c r="S1488" t="s">
        <v>3720</v>
      </c>
      <c r="T1488">
        <v>63</v>
      </c>
      <c r="U1488">
        <v>52</v>
      </c>
      <c r="W1488" t="s">
        <v>37</v>
      </c>
      <c r="X1488">
        <v>1</v>
      </c>
      <c r="Y1488">
        <f t="shared" si="209"/>
        <v>-11</v>
      </c>
      <c r="Z1488">
        <f t="shared" ca="1" si="210"/>
        <v>19.75</v>
      </c>
      <c r="AA1488">
        <f t="shared" ca="1" si="211"/>
        <v>-30.75</v>
      </c>
      <c r="AB1488">
        <f t="shared" ca="1" si="212"/>
        <v>30.75</v>
      </c>
      <c r="AC1488" s="2">
        <v>30.75</v>
      </c>
      <c r="AD1488" s="7">
        <f>VLOOKUP(P1488,Weights!$A:$B,2,0)*AC1488</f>
        <v>30.75</v>
      </c>
      <c r="AE1488">
        <f t="shared" ca="1" si="213"/>
        <v>945.5625</v>
      </c>
      <c r="AF1488" t="str">
        <f t="shared" si="214"/>
        <v>Other</v>
      </c>
      <c r="AG1488" t="str">
        <f t="shared" ca="1" si="215"/>
        <v>Binghamton</v>
      </c>
    </row>
    <row r="1489" spans="15:33" x14ac:dyDescent="0.25">
      <c r="O1489" t="s">
        <v>3079</v>
      </c>
      <c r="P1489" s="6">
        <v>41981</v>
      </c>
      <c r="Q1489" t="s">
        <v>3073</v>
      </c>
      <c r="R1489" t="s">
        <v>3097</v>
      </c>
      <c r="S1489" t="s">
        <v>3721</v>
      </c>
      <c r="T1489">
        <v>61</v>
      </c>
      <c r="U1489">
        <v>58</v>
      </c>
      <c r="W1489" t="s">
        <v>15</v>
      </c>
      <c r="X1489">
        <v>1</v>
      </c>
      <c r="Y1489">
        <f t="shared" si="209"/>
        <v>3</v>
      </c>
      <c r="Z1489">
        <f t="shared" ca="1" si="210"/>
        <v>-0.25</v>
      </c>
      <c r="AA1489">
        <f t="shared" ca="1" si="211"/>
        <v>3.25</v>
      </c>
      <c r="AB1489">
        <f t="shared" ca="1" si="212"/>
        <v>-3.25</v>
      </c>
      <c r="AC1489" s="2">
        <v>3.25</v>
      </c>
      <c r="AD1489" s="7">
        <f>VLOOKUP(P1489,Weights!$A:$B,2,0)*AC1489</f>
        <v>3.25</v>
      </c>
      <c r="AE1489">
        <f t="shared" ca="1" si="213"/>
        <v>10.5625</v>
      </c>
      <c r="AF1489" t="str">
        <f t="shared" si="214"/>
        <v>Bucknell</v>
      </c>
      <c r="AG1489" t="str">
        <f t="shared" ca="1" si="215"/>
        <v>Albany</v>
      </c>
    </row>
    <row r="1490" spans="15:33" x14ac:dyDescent="0.25">
      <c r="O1490" t="s">
        <v>3101</v>
      </c>
      <c r="P1490" s="6">
        <v>41981</v>
      </c>
      <c r="Q1490" t="s">
        <v>3073</v>
      </c>
      <c r="R1490" t="s">
        <v>3129</v>
      </c>
      <c r="S1490" t="s">
        <v>3721</v>
      </c>
      <c r="T1490">
        <v>93</v>
      </c>
      <c r="U1490">
        <v>51</v>
      </c>
      <c r="W1490" t="s">
        <v>323</v>
      </c>
      <c r="X1490">
        <v>1</v>
      </c>
      <c r="Y1490">
        <f t="shared" si="209"/>
        <v>42</v>
      </c>
      <c r="Z1490">
        <f t="shared" ca="1" si="210"/>
        <v>33.25</v>
      </c>
      <c r="AA1490">
        <f t="shared" ca="1" si="211"/>
        <v>8.75</v>
      </c>
      <c r="AB1490">
        <f t="shared" ca="1" si="212"/>
        <v>-8.75</v>
      </c>
      <c r="AC1490" s="2">
        <v>8.75</v>
      </c>
      <c r="AD1490" s="7">
        <f>VLOOKUP(P1490,Weights!$A:$B,2,0)*AC1490</f>
        <v>8.75</v>
      </c>
      <c r="AE1490">
        <f t="shared" ca="1" si="213"/>
        <v>76.5625</v>
      </c>
      <c r="AF1490" t="str">
        <f t="shared" si="214"/>
        <v>Butler</v>
      </c>
      <c r="AG1490" t="str">
        <f t="shared" ca="1" si="215"/>
        <v>Butler</v>
      </c>
    </row>
    <row r="1491" spans="15:33" x14ac:dyDescent="0.25">
      <c r="O1491" t="s">
        <v>3312</v>
      </c>
      <c r="P1491" s="6">
        <v>41981</v>
      </c>
      <c r="Q1491" t="s">
        <v>3073</v>
      </c>
      <c r="R1491" t="s">
        <v>3718</v>
      </c>
      <c r="S1491" t="s">
        <v>3721</v>
      </c>
      <c r="T1491">
        <v>63</v>
      </c>
      <c r="U1491">
        <v>38</v>
      </c>
      <c r="W1491" t="s">
        <v>12</v>
      </c>
      <c r="X1491">
        <v>1</v>
      </c>
      <c r="Y1491">
        <f t="shared" si="209"/>
        <v>25</v>
      </c>
      <c r="Z1491">
        <f t="shared" ca="1" si="210"/>
        <v>23.375000499999999</v>
      </c>
      <c r="AA1491">
        <f t="shared" ca="1" si="211"/>
        <v>1.6249995000000013</v>
      </c>
      <c r="AB1491">
        <f t="shared" ca="1" si="212"/>
        <v>-1.6249995000000013</v>
      </c>
      <c r="AC1491" s="2">
        <v>1.625</v>
      </c>
      <c r="AD1491" s="7">
        <f>VLOOKUP(P1491,Weights!$A:$B,2,0)*AC1491</f>
        <v>1.625</v>
      </c>
      <c r="AE1491">
        <f t="shared" ca="1" si="213"/>
        <v>2.6406233750002541</v>
      </c>
      <c r="AF1491" t="str">
        <f t="shared" si="214"/>
        <v>Campbell</v>
      </c>
      <c r="AG1491" t="str">
        <f t="shared" ca="1" si="215"/>
        <v>Campbell</v>
      </c>
    </row>
    <row r="1492" spans="15:33" x14ac:dyDescent="0.25">
      <c r="O1492" t="s">
        <v>3234</v>
      </c>
      <c r="P1492" s="6">
        <v>41981</v>
      </c>
      <c r="Q1492" t="s">
        <v>3073</v>
      </c>
      <c r="R1492" t="s">
        <v>3718</v>
      </c>
      <c r="S1492" t="s">
        <v>3721</v>
      </c>
      <c r="T1492">
        <v>104</v>
      </c>
      <c r="U1492">
        <v>50</v>
      </c>
      <c r="W1492" t="s">
        <v>229</v>
      </c>
      <c r="X1492">
        <v>1</v>
      </c>
      <c r="Y1492">
        <f t="shared" si="209"/>
        <v>54</v>
      </c>
      <c r="Z1492">
        <f t="shared" ca="1" si="210"/>
        <v>32.250000480000004</v>
      </c>
      <c r="AA1492">
        <f t="shared" ca="1" si="211"/>
        <v>21.749999519999996</v>
      </c>
      <c r="AB1492">
        <f t="shared" ca="1" si="212"/>
        <v>-21.749999519999996</v>
      </c>
      <c r="AC1492" s="2">
        <v>21.75</v>
      </c>
      <c r="AD1492" s="7">
        <f>VLOOKUP(P1492,Weights!$A:$B,2,0)*AC1492</f>
        <v>21.75</v>
      </c>
      <c r="AE1492">
        <f t="shared" ca="1" si="213"/>
        <v>473.06247912000003</v>
      </c>
      <c r="AF1492" t="str">
        <f t="shared" si="214"/>
        <v>Chattanooga</v>
      </c>
      <c r="AG1492" t="str">
        <f t="shared" ca="1" si="215"/>
        <v>Chattanooga</v>
      </c>
    </row>
    <row r="1493" spans="15:33" x14ac:dyDescent="0.25">
      <c r="O1493" t="s">
        <v>3144</v>
      </c>
      <c r="P1493" s="6">
        <v>41981</v>
      </c>
      <c r="Q1493" t="s">
        <v>3073</v>
      </c>
      <c r="R1493" t="s">
        <v>3081</v>
      </c>
      <c r="S1493" t="s">
        <v>3721</v>
      </c>
      <c r="T1493">
        <v>85</v>
      </c>
      <c r="U1493">
        <v>47</v>
      </c>
      <c r="W1493" t="s">
        <v>215</v>
      </c>
      <c r="X1493">
        <v>1</v>
      </c>
      <c r="Y1493">
        <f t="shared" si="209"/>
        <v>38</v>
      </c>
      <c r="Z1493">
        <f t="shared" ca="1" si="210"/>
        <v>6.3749999999999991</v>
      </c>
      <c r="AA1493">
        <f t="shared" ca="1" si="211"/>
        <v>31.625</v>
      </c>
      <c r="AB1493">
        <f t="shared" ca="1" si="212"/>
        <v>-31.625</v>
      </c>
      <c r="AC1493" s="2">
        <v>31.625</v>
      </c>
      <c r="AD1493" s="7">
        <f>VLOOKUP(P1493,Weights!$A:$B,2,0)*AC1493</f>
        <v>31.625</v>
      </c>
      <c r="AE1493">
        <f t="shared" ca="1" si="213"/>
        <v>1000.140625</v>
      </c>
      <c r="AF1493" t="str">
        <f t="shared" si="214"/>
        <v>Florida</v>
      </c>
      <c r="AG1493" t="str">
        <f t="shared" ca="1" si="215"/>
        <v>Florida</v>
      </c>
    </row>
    <row r="1494" spans="15:33" x14ac:dyDescent="0.25">
      <c r="O1494" t="s">
        <v>3293</v>
      </c>
      <c r="P1494" s="6">
        <v>41981</v>
      </c>
      <c r="Q1494" t="s">
        <v>3073</v>
      </c>
      <c r="R1494" t="s">
        <v>3341</v>
      </c>
      <c r="S1494" t="s">
        <v>3070</v>
      </c>
      <c r="W1494" t="s">
        <v>3070</v>
      </c>
      <c r="X1494">
        <v>0</v>
      </c>
      <c r="Y1494">
        <f t="shared" si="209"/>
        <v>0</v>
      </c>
      <c r="Z1494">
        <f t="shared" ca="1" si="210"/>
        <v>0</v>
      </c>
      <c r="AA1494">
        <f t="shared" ca="1" si="211"/>
        <v>0</v>
      </c>
      <c r="AB1494">
        <f t="shared" ca="1" si="212"/>
        <v>0</v>
      </c>
      <c r="AC1494" s="2">
        <v>0</v>
      </c>
      <c r="AD1494" s="7">
        <f>VLOOKUP(P1494,Weights!$A:$B,2,0)*AC1494</f>
        <v>0</v>
      </c>
      <c r="AE1494">
        <f t="shared" ca="1" si="213"/>
        <v>0</v>
      </c>
      <c r="AF1494" t="str">
        <f t="shared" si="214"/>
        <v>Morgan St</v>
      </c>
      <c r="AG1494" t="str">
        <f t="shared" ca="1" si="215"/>
        <v>Morgan St</v>
      </c>
    </row>
    <row r="1495" spans="15:33" x14ac:dyDescent="0.25">
      <c r="O1495" t="s">
        <v>3151</v>
      </c>
      <c r="P1495" s="6">
        <v>41981</v>
      </c>
      <c r="Q1495" t="s">
        <v>3073</v>
      </c>
      <c r="R1495" t="s">
        <v>3094</v>
      </c>
      <c r="S1495" t="s">
        <v>3721</v>
      </c>
      <c r="T1495">
        <v>70</v>
      </c>
      <c r="U1495">
        <v>56</v>
      </c>
      <c r="W1495" t="s">
        <v>322</v>
      </c>
      <c r="X1495">
        <v>1</v>
      </c>
      <c r="Y1495">
        <f t="shared" si="209"/>
        <v>14</v>
      </c>
      <c r="Z1495">
        <f t="shared" ca="1" si="210"/>
        <v>14</v>
      </c>
      <c r="AA1495">
        <f t="shared" ca="1" si="211"/>
        <v>0</v>
      </c>
      <c r="AB1495">
        <f t="shared" ca="1" si="212"/>
        <v>0</v>
      </c>
      <c r="AC1495" s="2">
        <v>0</v>
      </c>
      <c r="AD1495" s="7">
        <f>VLOOKUP(P1495,Weights!$A:$B,2,0)*AC1495</f>
        <v>0</v>
      </c>
      <c r="AE1495">
        <f t="shared" ca="1" si="213"/>
        <v>0</v>
      </c>
      <c r="AF1495" t="str">
        <f t="shared" si="214"/>
        <v>Harvard</v>
      </c>
      <c r="AG1495" t="str">
        <f t="shared" ca="1" si="215"/>
        <v>Harvard</v>
      </c>
    </row>
    <row r="1496" spans="15:33" x14ac:dyDescent="0.25">
      <c r="O1496" t="s">
        <v>3366</v>
      </c>
      <c r="P1496" s="6">
        <v>41981</v>
      </c>
      <c r="Q1496" t="s">
        <v>3073</v>
      </c>
      <c r="R1496" t="s">
        <v>3109</v>
      </c>
      <c r="S1496" t="s">
        <v>3721</v>
      </c>
      <c r="T1496">
        <v>82</v>
      </c>
      <c r="U1496">
        <v>81</v>
      </c>
      <c r="W1496" t="s">
        <v>130</v>
      </c>
      <c r="X1496">
        <v>1</v>
      </c>
      <c r="Y1496">
        <f t="shared" si="209"/>
        <v>1</v>
      </c>
      <c r="Z1496">
        <f t="shared" ca="1" si="210"/>
        <v>2.875</v>
      </c>
      <c r="AA1496">
        <f t="shared" ca="1" si="211"/>
        <v>-1.875</v>
      </c>
      <c r="AB1496">
        <f t="shared" ca="1" si="212"/>
        <v>1.875</v>
      </c>
      <c r="AC1496" s="2">
        <v>1.875</v>
      </c>
      <c r="AD1496" s="7">
        <f>VLOOKUP(P1496,Weights!$A:$B,2,0)*AC1496</f>
        <v>1.875</v>
      </c>
      <c r="AE1496">
        <f t="shared" ca="1" si="213"/>
        <v>3.515625</v>
      </c>
      <c r="AF1496" t="str">
        <f t="shared" si="214"/>
        <v>Lafayette</v>
      </c>
      <c r="AG1496" t="str">
        <f t="shared" ca="1" si="215"/>
        <v>Lafayette</v>
      </c>
    </row>
    <row r="1497" spans="15:33" x14ac:dyDescent="0.25">
      <c r="O1497" t="s">
        <v>3125</v>
      </c>
      <c r="P1497" s="6">
        <v>41981</v>
      </c>
      <c r="Q1497" t="s">
        <v>3073</v>
      </c>
      <c r="R1497" t="s">
        <v>3239</v>
      </c>
      <c r="S1497" t="s">
        <v>3070</v>
      </c>
      <c r="W1497" t="s">
        <v>3070</v>
      </c>
      <c r="X1497">
        <v>0</v>
      </c>
      <c r="Y1497">
        <f t="shared" si="209"/>
        <v>0</v>
      </c>
      <c r="Z1497">
        <f t="shared" ca="1" si="210"/>
        <v>0</v>
      </c>
      <c r="AA1497">
        <f t="shared" ca="1" si="211"/>
        <v>0</v>
      </c>
      <c r="AB1497">
        <f t="shared" ca="1" si="212"/>
        <v>0</v>
      </c>
      <c r="AC1497" s="2">
        <v>0</v>
      </c>
      <c r="AD1497" s="7">
        <f>VLOOKUP(P1497,Weights!$A:$B,2,0)*AC1497</f>
        <v>0</v>
      </c>
      <c r="AE1497">
        <f t="shared" ca="1" si="213"/>
        <v>0</v>
      </c>
      <c r="AF1497" t="str">
        <f t="shared" si="214"/>
        <v>North Carolina A&amp;T</v>
      </c>
      <c r="AG1497" t="str">
        <f t="shared" ca="1" si="215"/>
        <v>North Carolina A&amp;T</v>
      </c>
    </row>
    <row r="1498" spans="15:33" x14ac:dyDescent="0.25">
      <c r="O1498" t="s">
        <v>3194</v>
      </c>
      <c r="P1498" s="6">
        <v>41981</v>
      </c>
      <c r="Q1498" t="s">
        <v>3073</v>
      </c>
      <c r="R1498" t="s">
        <v>3321</v>
      </c>
      <c r="S1498" t="s">
        <v>3721</v>
      </c>
      <c r="T1498">
        <v>70</v>
      </c>
      <c r="U1498">
        <v>39</v>
      </c>
      <c r="W1498" t="s">
        <v>324</v>
      </c>
      <c r="X1498">
        <v>1</v>
      </c>
      <c r="Y1498">
        <f t="shared" si="209"/>
        <v>31</v>
      </c>
      <c r="Z1498">
        <f t="shared" ca="1" si="210"/>
        <v>29</v>
      </c>
      <c r="AA1498">
        <f t="shared" ca="1" si="211"/>
        <v>2</v>
      </c>
      <c r="AB1498">
        <f t="shared" ca="1" si="212"/>
        <v>-2</v>
      </c>
      <c r="AC1498" s="2">
        <v>2</v>
      </c>
      <c r="AD1498" s="7">
        <f>VLOOKUP(P1498,Weights!$A:$B,2,0)*AC1498</f>
        <v>2</v>
      </c>
      <c r="AE1498">
        <f t="shared" ca="1" si="213"/>
        <v>4</v>
      </c>
      <c r="AF1498" t="str">
        <f t="shared" si="214"/>
        <v>Miami (FL)</v>
      </c>
      <c r="AG1498" t="str">
        <f t="shared" ca="1" si="215"/>
        <v>Miami (FL)</v>
      </c>
    </row>
    <row r="1499" spans="15:33" x14ac:dyDescent="0.25">
      <c r="O1499" t="s">
        <v>3124</v>
      </c>
      <c r="P1499" s="6">
        <v>41981</v>
      </c>
      <c r="Q1499" t="s">
        <v>3073</v>
      </c>
      <c r="R1499" t="s">
        <v>3278</v>
      </c>
      <c r="S1499" t="s">
        <v>3721</v>
      </c>
      <c r="T1499">
        <v>92</v>
      </c>
      <c r="U1499">
        <v>56</v>
      </c>
      <c r="W1499" t="s">
        <v>193</v>
      </c>
      <c r="X1499">
        <v>1</v>
      </c>
      <c r="Y1499">
        <f t="shared" si="209"/>
        <v>36</v>
      </c>
      <c r="Z1499">
        <f t="shared" ca="1" si="210"/>
        <v>23.249999500000001</v>
      </c>
      <c r="AA1499">
        <f t="shared" ca="1" si="211"/>
        <v>12.750000499999999</v>
      </c>
      <c r="AB1499">
        <f t="shared" ca="1" si="212"/>
        <v>-12.750000499999999</v>
      </c>
      <c r="AC1499" s="2">
        <v>12.75</v>
      </c>
      <c r="AD1499" s="7">
        <f>VLOOKUP(P1499,Weights!$A:$B,2,0)*AC1499</f>
        <v>12.75</v>
      </c>
      <c r="AE1499">
        <f t="shared" ca="1" si="213"/>
        <v>162.56251275000022</v>
      </c>
      <c r="AF1499" t="str">
        <f t="shared" si="214"/>
        <v>Minnesota</v>
      </c>
      <c r="AG1499" t="str">
        <f t="shared" ca="1" si="215"/>
        <v>Minnesota</v>
      </c>
    </row>
    <row r="1500" spans="15:33" x14ac:dyDescent="0.25">
      <c r="O1500" t="s">
        <v>3292</v>
      </c>
      <c r="P1500" s="6">
        <v>41981</v>
      </c>
      <c r="Q1500" t="s">
        <v>3073</v>
      </c>
      <c r="R1500" t="s">
        <v>3350</v>
      </c>
      <c r="S1500" t="s">
        <v>3070</v>
      </c>
      <c r="W1500" t="s">
        <v>3070</v>
      </c>
      <c r="X1500">
        <v>0</v>
      </c>
      <c r="Y1500">
        <f t="shared" si="209"/>
        <v>0</v>
      </c>
      <c r="Z1500">
        <f t="shared" ca="1" si="210"/>
        <v>0</v>
      </c>
      <c r="AA1500">
        <f t="shared" ca="1" si="211"/>
        <v>0</v>
      </c>
      <c r="AB1500">
        <f t="shared" ca="1" si="212"/>
        <v>0</v>
      </c>
      <c r="AC1500" s="2">
        <v>0</v>
      </c>
      <c r="AD1500" s="7">
        <f>VLOOKUP(P1500,Weights!$A:$B,2,0)*AC1500</f>
        <v>0</v>
      </c>
      <c r="AE1500">
        <f t="shared" ca="1" si="213"/>
        <v>0</v>
      </c>
      <c r="AF1500" t="str">
        <f t="shared" si="214"/>
        <v>Coppin St</v>
      </c>
      <c r="AG1500" t="str">
        <f t="shared" ca="1" si="215"/>
        <v>Coppin St</v>
      </c>
    </row>
    <row r="1501" spans="15:33" x14ac:dyDescent="0.25">
      <c r="O1501" t="s">
        <v>3075</v>
      </c>
      <c r="P1501" s="6">
        <v>41981</v>
      </c>
      <c r="Q1501" t="s">
        <v>3073</v>
      </c>
      <c r="R1501" t="s">
        <v>3121</v>
      </c>
      <c r="S1501" t="s">
        <v>3720</v>
      </c>
      <c r="T1501">
        <v>77</v>
      </c>
      <c r="U1501">
        <v>67</v>
      </c>
      <c r="W1501" t="s">
        <v>94</v>
      </c>
      <c r="X1501">
        <v>1</v>
      </c>
      <c r="Y1501">
        <f t="shared" si="209"/>
        <v>-10</v>
      </c>
      <c r="Z1501">
        <f t="shared" ca="1" si="210"/>
        <v>21.374999499999998</v>
      </c>
      <c r="AA1501">
        <f t="shared" ca="1" si="211"/>
        <v>-31.374999499999998</v>
      </c>
      <c r="AB1501">
        <f t="shared" ca="1" si="212"/>
        <v>31.374999499999998</v>
      </c>
      <c r="AC1501" s="2">
        <v>31.375</v>
      </c>
      <c r="AD1501" s="7">
        <f>VLOOKUP(P1501,Weights!$A:$B,2,0)*AC1501</f>
        <v>31.375</v>
      </c>
      <c r="AE1501">
        <f t="shared" ca="1" si="213"/>
        <v>984.39059362500007</v>
      </c>
      <c r="AF1501" t="str">
        <f t="shared" si="214"/>
        <v>Brown</v>
      </c>
      <c r="AG1501" t="str">
        <f t="shared" ca="1" si="215"/>
        <v>Providence</v>
      </c>
    </row>
    <row r="1502" spans="15:33" x14ac:dyDescent="0.25">
      <c r="O1502" t="s">
        <v>3206</v>
      </c>
      <c r="P1502" s="6">
        <v>41981</v>
      </c>
      <c r="Q1502" t="s">
        <v>3073</v>
      </c>
      <c r="R1502" t="s">
        <v>3217</v>
      </c>
      <c r="S1502" t="s">
        <v>3721</v>
      </c>
      <c r="T1502">
        <v>63</v>
      </c>
      <c r="U1502">
        <v>43</v>
      </c>
      <c r="W1502" t="s">
        <v>193</v>
      </c>
      <c r="X1502">
        <v>1</v>
      </c>
      <c r="Y1502">
        <f t="shared" si="209"/>
        <v>20</v>
      </c>
      <c r="Z1502">
        <f t="shared" ca="1" si="210"/>
        <v>18.999999499999998</v>
      </c>
      <c r="AA1502">
        <f t="shared" ca="1" si="211"/>
        <v>1.0000005000000023</v>
      </c>
      <c r="AB1502">
        <f t="shared" ca="1" si="212"/>
        <v>-1.0000005000000023</v>
      </c>
      <c r="AC1502" s="2">
        <v>1</v>
      </c>
      <c r="AD1502" s="7">
        <f>VLOOKUP(P1502,Weights!$A:$B,2,0)*AC1502</f>
        <v>1</v>
      </c>
      <c r="AE1502">
        <f t="shared" ca="1" si="213"/>
        <v>1.0000010000002546</v>
      </c>
      <c r="AF1502" t="str">
        <f t="shared" si="214"/>
        <v>Purdue</v>
      </c>
      <c r="AG1502" t="str">
        <f t="shared" ca="1" si="215"/>
        <v>Purdue</v>
      </c>
    </row>
    <row r="1503" spans="15:33" x14ac:dyDescent="0.25">
      <c r="O1503" t="s">
        <v>3149</v>
      </c>
      <c r="P1503" s="6">
        <v>41981</v>
      </c>
      <c r="Q1503" t="s">
        <v>3073</v>
      </c>
      <c r="R1503" t="s">
        <v>3133</v>
      </c>
      <c r="S1503" t="s">
        <v>3721</v>
      </c>
      <c r="T1503">
        <v>80</v>
      </c>
      <c r="U1503">
        <v>73</v>
      </c>
      <c r="V1503" t="s">
        <v>3722</v>
      </c>
      <c r="W1503" t="s">
        <v>94</v>
      </c>
      <c r="X1503">
        <v>1</v>
      </c>
      <c r="Y1503">
        <f t="shared" si="209"/>
        <v>7</v>
      </c>
      <c r="Z1503">
        <f t="shared" ca="1" si="210"/>
        <v>6.9999999999999991</v>
      </c>
      <c r="AA1503">
        <f t="shared" ca="1" si="211"/>
        <v>0</v>
      </c>
      <c r="AB1503">
        <f t="shared" ca="1" si="212"/>
        <v>0</v>
      </c>
      <c r="AC1503" s="2">
        <v>0</v>
      </c>
      <c r="AD1503" s="7">
        <f>VLOOKUP(P1503,Weights!$A:$B,2,0)*AC1503</f>
        <v>0</v>
      </c>
      <c r="AE1503">
        <f t="shared" ca="1" si="213"/>
        <v>0</v>
      </c>
      <c r="AF1503" t="str">
        <f t="shared" si="214"/>
        <v>SMU</v>
      </c>
      <c r="AG1503" t="str">
        <f t="shared" ca="1" si="215"/>
        <v>SMU</v>
      </c>
    </row>
    <row r="1504" spans="15:33" x14ac:dyDescent="0.25">
      <c r="O1504" t="s">
        <v>3313</v>
      </c>
      <c r="P1504" s="6">
        <v>41981</v>
      </c>
      <c r="Q1504" t="s">
        <v>3073</v>
      </c>
      <c r="R1504" t="s">
        <v>3219</v>
      </c>
      <c r="S1504" t="s">
        <v>3070</v>
      </c>
      <c r="W1504" t="s">
        <v>3070</v>
      </c>
      <c r="X1504">
        <v>0</v>
      </c>
      <c r="Y1504">
        <f t="shared" si="209"/>
        <v>0</v>
      </c>
      <c r="Z1504">
        <f t="shared" ca="1" si="210"/>
        <v>0</v>
      </c>
      <c r="AA1504">
        <f t="shared" ca="1" si="211"/>
        <v>0</v>
      </c>
      <c r="AB1504">
        <f t="shared" ca="1" si="212"/>
        <v>0</v>
      </c>
      <c r="AC1504" s="2">
        <v>0</v>
      </c>
      <c r="AD1504" s="7">
        <f>VLOOKUP(P1504,Weights!$A:$B,2,0)*AC1504</f>
        <v>0</v>
      </c>
      <c r="AE1504">
        <f t="shared" ca="1" si="213"/>
        <v>0</v>
      </c>
      <c r="AF1504" t="str">
        <f t="shared" si="214"/>
        <v>Bethune-Cookman</v>
      </c>
      <c r="AG1504" t="str">
        <f t="shared" ca="1" si="215"/>
        <v>Bethune-Cookman</v>
      </c>
    </row>
    <row r="1505" spans="15:33" x14ac:dyDescent="0.25">
      <c r="O1505" t="s">
        <v>3353</v>
      </c>
      <c r="P1505" s="6">
        <v>41981</v>
      </c>
      <c r="Q1505" t="s">
        <v>3073</v>
      </c>
      <c r="R1505" t="s">
        <v>3406</v>
      </c>
      <c r="S1505" t="s">
        <v>3721</v>
      </c>
      <c r="T1505">
        <v>81</v>
      </c>
      <c r="U1505">
        <v>65</v>
      </c>
      <c r="W1505" t="s">
        <v>93</v>
      </c>
      <c r="X1505">
        <v>1</v>
      </c>
      <c r="Y1505">
        <f t="shared" si="209"/>
        <v>16</v>
      </c>
      <c r="Z1505">
        <f t="shared" ca="1" si="210"/>
        <v>11.25</v>
      </c>
      <c r="AA1505">
        <f t="shared" ca="1" si="211"/>
        <v>4.75</v>
      </c>
      <c r="AB1505">
        <f t="shared" ca="1" si="212"/>
        <v>-4.75</v>
      </c>
      <c r="AC1505" s="2">
        <v>4.75</v>
      </c>
      <c r="AD1505" s="7">
        <f>VLOOKUP(P1505,Weights!$A:$B,2,0)*AC1505</f>
        <v>4.75</v>
      </c>
      <c r="AE1505">
        <f t="shared" ca="1" si="213"/>
        <v>22.5625</v>
      </c>
      <c r="AF1505" t="str">
        <f t="shared" si="214"/>
        <v>UTEP</v>
      </c>
      <c r="AG1505" t="str">
        <f t="shared" ca="1" si="215"/>
        <v>UTEP</v>
      </c>
    </row>
    <row r="1506" spans="15:33" x14ac:dyDescent="0.25">
      <c r="O1506" t="s">
        <v>3715</v>
      </c>
      <c r="P1506" s="6">
        <v>41982</v>
      </c>
      <c r="Q1506" t="s">
        <v>3073</v>
      </c>
      <c r="R1506" t="s">
        <v>3277</v>
      </c>
      <c r="S1506" t="s">
        <v>3721</v>
      </c>
      <c r="T1506">
        <v>87</v>
      </c>
      <c r="U1506">
        <v>56</v>
      </c>
      <c r="W1506" t="s">
        <v>568</v>
      </c>
      <c r="X1506">
        <v>1</v>
      </c>
      <c r="Y1506">
        <f t="shared" si="209"/>
        <v>31</v>
      </c>
      <c r="Z1506">
        <f t="shared" ca="1" si="210"/>
        <v>33.999999500000001</v>
      </c>
      <c r="AA1506">
        <f t="shared" ca="1" si="211"/>
        <v>-2.9999995000000013</v>
      </c>
      <c r="AB1506">
        <f t="shared" ca="1" si="212"/>
        <v>2.9999995000000013</v>
      </c>
      <c r="AC1506" s="2">
        <v>3</v>
      </c>
      <c r="AD1506" s="7">
        <f>VLOOKUP(P1506,Weights!$A:$B,2,0)*AC1506</f>
        <v>3</v>
      </c>
      <c r="AE1506">
        <f t="shared" ca="1" si="213"/>
        <v>8.999997000000258</v>
      </c>
      <c r="AF1506" t="str">
        <f t="shared" si="214"/>
        <v>Arizona</v>
      </c>
      <c r="AG1506" t="str">
        <f t="shared" ca="1" si="215"/>
        <v>Arizona</v>
      </c>
    </row>
    <row r="1507" spans="15:33" x14ac:dyDescent="0.25">
      <c r="O1507" t="s">
        <v>3093</v>
      </c>
      <c r="P1507" s="6">
        <v>41982</v>
      </c>
      <c r="Q1507" t="s">
        <v>3073</v>
      </c>
      <c r="R1507" t="s">
        <v>3106</v>
      </c>
      <c r="S1507" t="s">
        <v>3720</v>
      </c>
      <c r="T1507">
        <v>80</v>
      </c>
      <c r="U1507">
        <v>73</v>
      </c>
      <c r="W1507" t="s">
        <v>130</v>
      </c>
      <c r="X1507">
        <v>1</v>
      </c>
      <c r="Y1507">
        <f t="shared" si="209"/>
        <v>-7</v>
      </c>
      <c r="Z1507">
        <f t="shared" ca="1" si="210"/>
        <v>2.75</v>
      </c>
      <c r="AA1507">
        <f t="shared" ca="1" si="211"/>
        <v>-9.75</v>
      </c>
      <c r="AB1507">
        <f t="shared" ca="1" si="212"/>
        <v>9.75</v>
      </c>
      <c r="AC1507" s="2">
        <v>9.75</v>
      </c>
      <c r="AD1507" s="7">
        <f>VLOOKUP(P1507,Weights!$A:$B,2,0)*AC1507</f>
        <v>9.75</v>
      </c>
      <c r="AE1507">
        <f t="shared" ca="1" si="213"/>
        <v>95.0625</v>
      </c>
      <c r="AF1507" t="str">
        <f t="shared" si="214"/>
        <v>Bryant</v>
      </c>
      <c r="AG1507" t="str">
        <f t="shared" ca="1" si="215"/>
        <v>Army</v>
      </c>
    </row>
    <row r="1508" spans="15:33" x14ac:dyDescent="0.25">
      <c r="O1508" t="s">
        <v>3403</v>
      </c>
      <c r="P1508" s="6">
        <v>41982</v>
      </c>
      <c r="Q1508" t="s">
        <v>3073</v>
      </c>
      <c r="R1508" t="s">
        <v>3100</v>
      </c>
      <c r="S1508" t="s">
        <v>3721</v>
      </c>
      <c r="T1508">
        <v>77</v>
      </c>
      <c r="U1508">
        <v>63</v>
      </c>
      <c r="W1508" t="s">
        <v>323</v>
      </c>
      <c r="X1508">
        <v>1</v>
      </c>
      <c r="Y1508">
        <f t="shared" si="209"/>
        <v>14</v>
      </c>
      <c r="Z1508">
        <f t="shared" ca="1" si="210"/>
        <v>12.499999499999998</v>
      </c>
      <c r="AA1508">
        <f t="shared" ca="1" si="211"/>
        <v>1.5000005000000023</v>
      </c>
      <c r="AB1508">
        <f t="shared" ca="1" si="212"/>
        <v>-1.5000005000000023</v>
      </c>
      <c r="AC1508" s="2">
        <v>1.5</v>
      </c>
      <c r="AD1508" s="7">
        <f>VLOOKUP(P1508,Weights!$A:$B,2,0)*AC1508</f>
        <v>1.5</v>
      </c>
      <c r="AE1508">
        <f t="shared" ca="1" si="213"/>
        <v>2.2500015000002569</v>
      </c>
      <c r="AF1508" t="str">
        <f t="shared" si="214"/>
        <v>Baylor</v>
      </c>
      <c r="AG1508" t="str">
        <f t="shared" ca="1" si="215"/>
        <v>Baylor</v>
      </c>
    </row>
    <row r="1509" spans="15:33" x14ac:dyDescent="0.25">
      <c r="O1509" t="s">
        <v>3230</v>
      </c>
      <c r="P1509" s="6">
        <v>41982</v>
      </c>
      <c r="Q1509" t="s">
        <v>3073</v>
      </c>
      <c r="R1509" t="s">
        <v>3378</v>
      </c>
      <c r="S1509" t="s">
        <v>3720</v>
      </c>
      <c r="T1509">
        <v>65</v>
      </c>
      <c r="U1509">
        <v>62</v>
      </c>
      <c r="W1509" t="s">
        <v>193</v>
      </c>
      <c r="X1509">
        <v>1</v>
      </c>
      <c r="Y1509">
        <f t="shared" si="209"/>
        <v>-3</v>
      </c>
      <c r="Z1509">
        <f t="shared" ca="1" si="210"/>
        <v>-0.12500001999999988</v>
      </c>
      <c r="AA1509">
        <f t="shared" ca="1" si="211"/>
        <v>-2.8749999800000001</v>
      </c>
      <c r="AB1509">
        <f t="shared" ca="1" si="212"/>
        <v>2.8749999800000001</v>
      </c>
      <c r="AC1509" s="2">
        <v>2.875</v>
      </c>
      <c r="AD1509" s="7">
        <f>VLOOKUP(P1509,Weights!$A:$B,2,0)*AC1509</f>
        <v>2.875</v>
      </c>
      <c r="AE1509">
        <f t="shared" ca="1" si="213"/>
        <v>8.2656248850000011</v>
      </c>
      <c r="AF1509" t="str">
        <f t="shared" si="214"/>
        <v>Evansville</v>
      </c>
      <c r="AG1509" t="str">
        <f t="shared" ca="1" si="215"/>
        <v>Evansville</v>
      </c>
    </row>
    <row r="1510" spans="15:33" x14ac:dyDescent="0.25">
      <c r="O1510" t="s">
        <v>3280</v>
      </c>
      <c r="P1510" s="6">
        <v>41982</v>
      </c>
      <c r="Q1510" t="s">
        <v>3073</v>
      </c>
      <c r="R1510" t="s">
        <v>3718</v>
      </c>
      <c r="S1510" t="s">
        <v>3721</v>
      </c>
      <c r="T1510">
        <v>78</v>
      </c>
      <c r="U1510">
        <v>49</v>
      </c>
      <c r="W1510" t="s">
        <v>130</v>
      </c>
      <c r="X1510">
        <v>1</v>
      </c>
      <c r="Y1510">
        <f t="shared" si="209"/>
        <v>29</v>
      </c>
      <c r="Z1510">
        <f t="shared" ca="1" si="210"/>
        <v>41.125000499999999</v>
      </c>
      <c r="AA1510">
        <f t="shared" ca="1" si="211"/>
        <v>-12.125000499999999</v>
      </c>
      <c r="AB1510">
        <f t="shared" ca="1" si="212"/>
        <v>12.125000499999999</v>
      </c>
      <c r="AC1510" s="2">
        <v>12.125</v>
      </c>
      <c r="AD1510" s="7">
        <f>VLOOKUP(P1510,Weights!$A:$B,2,0)*AC1510</f>
        <v>12.125</v>
      </c>
      <c r="AE1510">
        <f t="shared" ca="1" si="213"/>
        <v>147.01563712500021</v>
      </c>
      <c r="AF1510" t="str">
        <f t="shared" si="214"/>
        <v>Boise State</v>
      </c>
      <c r="AG1510" t="str">
        <f t="shared" ca="1" si="215"/>
        <v>Boise State</v>
      </c>
    </row>
    <row r="1511" spans="15:33" x14ac:dyDescent="0.25">
      <c r="O1511" t="s">
        <v>3076</v>
      </c>
      <c r="P1511" s="6">
        <v>41982</v>
      </c>
      <c r="Q1511" t="s">
        <v>3073</v>
      </c>
      <c r="R1511" t="s">
        <v>3718</v>
      </c>
      <c r="S1511" t="s">
        <v>3721</v>
      </c>
      <c r="T1511">
        <v>88</v>
      </c>
      <c r="U1511">
        <v>52</v>
      </c>
      <c r="W1511" t="s">
        <v>728</v>
      </c>
      <c r="X1511">
        <v>1</v>
      </c>
      <c r="Y1511">
        <f t="shared" si="209"/>
        <v>36</v>
      </c>
      <c r="Z1511">
        <f t="shared" ca="1" si="210"/>
        <v>32.000000480000004</v>
      </c>
      <c r="AA1511">
        <f t="shared" ca="1" si="211"/>
        <v>3.9999995199999958</v>
      </c>
      <c r="AB1511">
        <f t="shared" ca="1" si="212"/>
        <v>-3.9999995199999958</v>
      </c>
      <c r="AC1511" s="2">
        <v>4</v>
      </c>
      <c r="AD1511" s="7">
        <f>VLOOKUP(P1511,Weights!$A:$B,2,0)*AC1511</f>
        <v>4</v>
      </c>
      <c r="AE1511">
        <f t="shared" ca="1" si="213"/>
        <v>15.999996160000197</v>
      </c>
      <c r="AF1511" t="str">
        <f t="shared" si="214"/>
        <v>Colgate</v>
      </c>
      <c r="AG1511" t="str">
        <f t="shared" ca="1" si="215"/>
        <v>Colgate</v>
      </c>
    </row>
    <row r="1512" spans="15:33" x14ac:dyDescent="0.25">
      <c r="O1512" t="s">
        <v>3252</v>
      </c>
      <c r="P1512" s="6">
        <v>41982</v>
      </c>
      <c r="Q1512" t="s">
        <v>3073</v>
      </c>
      <c r="R1512" t="s">
        <v>3285</v>
      </c>
      <c r="S1512" t="s">
        <v>3721</v>
      </c>
      <c r="T1512">
        <v>91</v>
      </c>
      <c r="U1512">
        <v>88</v>
      </c>
      <c r="V1512" t="s">
        <v>3723</v>
      </c>
      <c r="W1512" t="s">
        <v>368</v>
      </c>
      <c r="X1512">
        <v>1</v>
      </c>
      <c r="Y1512">
        <f t="shared" si="209"/>
        <v>3</v>
      </c>
      <c r="Z1512">
        <f t="shared" ca="1" si="210"/>
        <v>13</v>
      </c>
      <c r="AA1512">
        <f t="shared" ca="1" si="211"/>
        <v>-10</v>
      </c>
      <c r="AB1512">
        <f t="shared" ca="1" si="212"/>
        <v>10</v>
      </c>
      <c r="AC1512" s="2">
        <v>10</v>
      </c>
      <c r="AD1512" s="7">
        <f>VLOOKUP(P1512,Weights!$A:$B,2,0)*AC1512</f>
        <v>10</v>
      </c>
      <c r="AE1512">
        <f t="shared" ca="1" si="213"/>
        <v>100</v>
      </c>
      <c r="AF1512" t="str">
        <f t="shared" si="214"/>
        <v>Creighton</v>
      </c>
      <c r="AG1512" t="str">
        <f t="shared" ca="1" si="215"/>
        <v>Creighton</v>
      </c>
    </row>
    <row r="1513" spans="15:33" x14ac:dyDescent="0.25">
      <c r="O1513" t="s">
        <v>3176</v>
      </c>
      <c r="P1513" s="6">
        <v>41982</v>
      </c>
      <c r="Q1513" t="s">
        <v>3073</v>
      </c>
      <c r="R1513" t="s">
        <v>3367</v>
      </c>
      <c r="S1513" t="s">
        <v>3721</v>
      </c>
      <c r="T1513">
        <v>56</v>
      </c>
      <c r="U1513">
        <v>52</v>
      </c>
      <c r="W1513" t="s">
        <v>322</v>
      </c>
      <c r="X1513">
        <v>1</v>
      </c>
      <c r="Y1513">
        <f t="shared" si="209"/>
        <v>4</v>
      </c>
      <c r="Z1513">
        <f t="shared" ca="1" si="210"/>
        <v>7.3749999999999991</v>
      </c>
      <c r="AA1513">
        <f t="shared" ca="1" si="211"/>
        <v>-3.3749999999999991</v>
      </c>
      <c r="AB1513">
        <f t="shared" ca="1" si="212"/>
        <v>3.3749999999999991</v>
      </c>
      <c r="AC1513" s="2">
        <v>3.375</v>
      </c>
      <c r="AD1513" s="7">
        <f>VLOOKUP(P1513,Weights!$A:$B,2,0)*AC1513</f>
        <v>3.375</v>
      </c>
      <c r="AE1513">
        <f t="shared" ca="1" si="213"/>
        <v>11.390624999999995</v>
      </c>
      <c r="AF1513" t="str">
        <f t="shared" si="214"/>
        <v>Dayton</v>
      </c>
      <c r="AG1513" t="str">
        <f t="shared" ca="1" si="215"/>
        <v>Dayton</v>
      </c>
    </row>
    <row r="1514" spans="15:33" x14ac:dyDescent="0.25">
      <c r="O1514" t="s">
        <v>3275</v>
      </c>
      <c r="P1514" s="6">
        <v>41982</v>
      </c>
      <c r="Q1514" t="s">
        <v>3073</v>
      </c>
      <c r="R1514" t="s">
        <v>3269</v>
      </c>
      <c r="S1514" t="s">
        <v>3720</v>
      </c>
      <c r="T1514">
        <v>67</v>
      </c>
      <c r="U1514">
        <v>51</v>
      </c>
      <c r="W1514" t="s">
        <v>229</v>
      </c>
      <c r="X1514">
        <v>1</v>
      </c>
      <c r="Y1514">
        <f t="shared" si="209"/>
        <v>-16</v>
      </c>
      <c r="Z1514">
        <f t="shared" ca="1" si="210"/>
        <v>4.25</v>
      </c>
      <c r="AA1514">
        <f t="shared" ca="1" si="211"/>
        <v>-20.25</v>
      </c>
      <c r="AB1514">
        <f t="shared" ca="1" si="212"/>
        <v>20.25</v>
      </c>
      <c r="AC1514" s="2">
        <v>20.25</v>
      </c>
      <c r="AD1514" s="7">
        <f>VLOOKUP(P1514,Weights!$A:$B,2,0)*AC1514</f>
        <v>20.25</v>
      </c>
      <c r="AE1514">
        <f t="shared" ca="1" si="213"/>
        <v>410.0625</v>
      </c>
      <c r="AF1514" t="str">
        <f t="shared" si="214"/>
        <v>Idaho State</v>
      </c>
      <c r="AG1514" t="str">
        <f t="shared" ca="1" si="215"/>
        <v>Grand Canyon</v>
      </c>
    </row>
    <row r="1515" spans="15:33" x14ac:dyDescent="0.25">
      <c r="O1515" t="s">
        <v>3099</v>
      </c>
      <c r="P1515" s="6">
        <v>41982</v>
      </c>
      <c r="Q1515" t="s">
        <v>3073</v>
      </c>
      <c r="R1515" t="s">
        <v>3086</v>
      </c>
      <c r="S1515" t="s">
        <v>3720</v>
      </c>
      <c r="T1515">
        <v>79</v>
      </c>
      <c r="U1515">
        <v>61</v>
      </c>
      <c r="W1515" t="s">
        <v>214</v>
      </c>
      <c r="X1515">
        <v>1</v>
      </c>
      <c r="Y1515">
        <f t="shared" si="209"/>
        <v>-18</v>
      </c>
      <c r="Z1515">
        <f t="shared" ca="1" si="210"/>
        <v>2.75</v>
      </c>
      <c r="AA1515">
        <f t="shared" ca="1" si="211"/>
        <v>-20.75</v>
      </c>
      <c r="AB1515">
        <f t="shared" ca="1" si="212"/>
        <v>20.75</v>
      </c>
      <c r="AC1515" s="2">
        <v>20.75</v>
      </c>
      <c r="AD1515" s="7">
        <f>VLOOKUP(P1515,Weights!$A:$B,2,0)*AC1515</f>
        <v>20.75</v>
      </c>
      <c r="AE1515">
        <f t="shared" ca="1" si="213"/>
        <v>430.5625</v>
      </c>
      <c r="AF1515" t="str">
        <f t="shared" si="214"/>
        <v>Hartford</v>
      </c>
      <c r="AG1515" t="str">
        <f t="shared" ca="1" si="215"/>
        <v>Holy Cross</v>
      </c>
    </row>
    <row r="1516" spans="15:33" x14ac:dyDescent="0.25">
      <c r="O1516" t="s">
        <v>3127</v>
      </c>
      <c r="P1516" s="6">
        <v>41982</v>
      </c>
      <c r="Q1516" t="s">
        <v>3073</v>
      </c>
      <c r="R1516" t="s">
        <v>3414</v>
      </c>
      <c r="S1516" t="s">
        <v>3721</v>
      </c>
      <c r="T1516">
        <v>67</v>
      </c>
      <c r="U1516">
        <v>44</v>
      </c>
      <c r="W1516" t="s">
        <v>368</v>
      </c>
      <c r="X1516">
        <v>1</v>
      </c>
      <c r="Y1516">
        <f t="shared" si="209"/>
        <v>23</v>
      </c>
      <c r="Z1516">
        <f t="shared" ca="1" si="210"/>
        <v>35.875</v>
      </c>
      <c r="AA1516">
        <f t="shared" ca="1" si="211"/>
        <v>-12.875</v>
      </c>
      <c r="AB1516">
        <f t="shared" ca="1" si="212"/>
        <v>12.875</v>
      </c>
      <c r="AC1516" s="2">
        <v>12.875</v>
      </c>
      <c r="AD1516" s="7">
        <f>VLOOKUP(P1516,Weights!$A:$B,2,0)*AC1516</f>
        <v>12.875</v>
      </c>
      <c r="AE1516">
        <f t="shared" ca="1" si="213"/>
        <v>165.765625</v>
      </c>
      <c r="AF1516" t="str">
        <f t="shared" si="214"/>
        <v>Iowa</v>
      </c>
      <c r="AG1516" t="str">
        <f t="shared" ca="1" si="215"/>
        <v>Iowa</v>
      </c>
    </row>
    <row r="1517" spans="15:33" x14ac:dyDescent="0.25">
      <c r="O1517" t="s">
        <v>3714</v>
      </c>
      <c r="P1517" s="6">
        <v>41982</v>
      </c>
      <c r="Q1517" t="s">
        <v>3073</v>
      </c>
      <c r="R1517" t="s">
        <v>3240</v>
      </c>
      <c r="S1517" t="s">
        <v>3721</v>
      </c>
      <c r="T1517">
        <v>73</v>
      </c>
      <c r="U1517">
        <v>56</v>
      </c>
      <c r="W1517" t="s">
        <v>192</v>
      </c>
      <c r="X1517">
        <v>1</v>
      </c>
      <c r="Y1517">
        <f t="shared" si="209"/>
        <v>17</v>
      </c>
      <c r="Z1517">
        <f t="shared" ca="1" si="210"/>
        <v>29.374999499999998</v>
      </c>
      <c r="AA1517">
        <f t="shared" ca="1" si="211"/>
        <v>-12.374999499999998</v>
      </c>
      <c r="AB1517">
        <f t="shared" ca="1" si="212"/>
        <v>12.374999499999998</v>
      </c>
      <c r="AC1517" s="2">
        <v>12.375</v>
      </c>
      <c r="AD1517" s="7">
        <f>VLOOKUP(P1517,Weights!$A:$B,2,0)*AC1517</f>
        <v>12.375</v>
      </c>
      <c r="AE1517">
        <f t="shared" ca="1" si="213"/>
        <v>153.14061262500019</v>
      </c>
      <c r="AF1517" t="str">
        <f t="shared" si="214"/>
        <v>Iowa State</v>
      </c>
      <c r="AG1517" t="str">
        <f t="shared" ca="1" si="215"/>
        <v>Iowa State</v>
      </c>
    </row>
    <row r="1518" spans="15:33" x14ac:dyDescent="0.25">
      <c r="O1518" t="s">
        <v>3245</v>
      </c>
      <c r="P1518" s="6">
        <v>41982</v>
      </c>
      <c r="Q1518" t="s">
        <v>3073</v>
      </c>
      <c r="R1518" t="s">
        <v>3376</v>
      </c>
      <c r="S1518" t="s">
        <v>3721</v>
      </c>
      <c r="T1518">
        <v>50</v>
      </c>
      <c r="U1518">
        <v>47</v>
      </c>
      <c r="W1518" t="s">
        <v>116</v>
      </c>
      <c r="X1518">
        <v>1</v>
      </c>
      <c r="Y1518">
        <f t="shared" si="209"/>
        <v>3</v>
      </c>
      <c r="Z1518">
        <f t="shared" ca="1" si="210"/>
        <v>16</v>
      </c>
      <c r="AA1518">
        <f t="shared" ca="1" si="211"/>
        <v>-13</v>
      </c>
      <c r="AB1518">
        <f t="shared" ca="1" si="212"/>
        <v>13</v>
      </c>
      <c r="AC1518" s="2">
        <v>13</v>
      </c>
      <c r="AD1518" s="7">
        <f>VLOOKUP(P1518,Weights!$A:$B,2,0)*AC1518</f>
        <v>13</v>
      </c>
      <c r="AE1518">
        <f t="shared" ca="1" si="213"/>
        <v>169</v>
      </c>
      <c r="AF1518" t="str">
        <f t="shared" si="214"/>
        <v>Kansas St</v>
      </c>
      <c r="AG1518" t="str">
        <f t="shared" ca="1" si="215"/>
        <v>Kansas St</v>
      </c>
    </row>
    <row r="1519" spans="15:33" x14ac:dyDescent="0.25">
      <c r="O1519" t="s">
        <v>3711</v>
      </c>
      <c r="P1519" s="6">
        <v>41982</v>
      </c>
      <c r="Q1519" t="s">
        <v>3074</v>
      </c>
      <c r="R1519" t="s">
        <v>3152</v>
      </c>
      <c r="S1519" t="s">
        <v>3721</v>
      </c>
      <c r="T1519">
        <v>94</v>
      </c>
      <c r="U1519">
        <v>74</v>
      </c>
      <c r="W1519" t="s">
        <v>567</v>
      </c>
      <c r="X1519">
        <v>1</v>
      </c>
      <c r="Y1519">
        <f t="shared" si="209"/>
        <v>20</v>
      </c>
      <c r="Z1519">
        <f t="shared" ca="1" si="210"/>
        <v>4.75</v>
      </c>
      <c r="AA1519">
        <f t="shared" ca="1" si="211"/>
        <v>15.25</v>
      </c>
      <c r="AB1519">
        <f t="shared" ca="1" si="212"/>
        <v>-15.25</v>
      </c>
      <c r="AC1519" s="2">
        <v>15.25</v>
      </c>
      <c r="AD1519" s="7">
        <f>VLOOKUP(P1519,Weights!$A:$B,2,0)*AC1519</f>
        <v>15.25</v>
      </c>
      <c r="AE1519">
        <f t="shared" ca="1" si="213"/>
        <v>232.5625</v>
      </c>
      <c r="AF1519" t="str">
        <f t="shared" si="214"/>
        <v>Louisville</v>
      </c>
      <c r="AG1519" t="str">
        <f t="shared" ca="1" si="215"/>
        <v>Louisville</v>
      </c>
    </row>
    <row r="1520" spans="15:33" x14ac:dyDescent="0.25">
      <c r="O1520" t="s">
        <v>3088</v>
      </c>
      <c r="P1520" s="6">
        <v>41982</v>
      </c>
      <c r="Q1520" t="s">
        <v>3073</v>
      </c>
      <c r="R1520" t="s">
        <v>3107</v>
      </c>
      <c r="S1520" t="s">
        <v>3720</v>
      </c>
      <c r="T1520">
        <v>83</v>
      </c>
      <c r="U1520">
        <v>70</v>
      </c>
      <c r="W1520" t="s">
        <v>35</v>
      </c>
      <c r="X1520">
        <v>1</v>
      </c>
      <c r="Y1520">
        <f t="shared" si="209"/>
        <v>-13</v>
      </c>
      <c r="Z1520">
        <f t="shared" ca="1" si="210"/>
        <v>-6.2500004999999996</v>
      </c>
      <c r="AA1520">
        <f t="shared" ca="1" si="211"/>
        <v>-6.7499995000000004</v>
      </c>
      <c r="AB1520">
        <f t="shared" ca="1" si="212"/>
        <v>6.7499995000000004</v>
      </c>
      <c r="AC1520" s="2">
        <v>6.75</v>
      </c>
      <c r="AD1520" s="7">
        <f>VLOOKUP(P1520,Weights!$A:$B,2,0)*AC1520</f>
        <v>6.75</v>
      </c>
      <c r="AE1520">
        <f t="shared" ca="1" si="213"/>
        <v>45.562493250000252</v>
      </c>
      <c r="AF1520" t="str">
        <f t="shared" si="214"/>
        <v>LIU Brooklyn</v>
      </c>
      <c r="AG1520" t="str">
        <f t="shared" ca="1" si="215"/>
        <v>LIU Brooklyn</v>
      </c>
    </row>
    <row r="1521" spans="15:33" x14ac:dyDescent="0.25">
      <c r="O1521" t="s">
        <v>3153</v>
      </c>
      <c r="P1521" s="6">
        <v>41982</v>
      </c>
      <c r="Q1521" t="s">
        <v>3073</v>
      </c>
      <c r="R1521" t="s">
        <v>3315</v>
      </c>
      <c r="S1521" t="s">
        <v>3720</v>
      </c>
      <c r="T1521">
        <v>45</v>
      </c>
      <c r="U1521">
        <v>42</v>
      </c>
      <c r="W1521" t="s">
        <v>94</v>
      </c>
      <c r="X1521">
        <v>1</v>
      </c>
      <c r="Y1521">
        <f t="shared" si="209"/>
        <v>-3</v>
      </c>
      <c r="Z1521">
        <f t="shared" ca="1" si="210"/>
        <v>10.375000023</v>
      </c>
      <c r="AA1521">
        <f t="shared" ca="1" si="211"/>
        <v>-13.375000023</v>
      </c>
      <c r="AB1521">
        <f t="shared" ca="1" si="212"/>
        <v>13.375000023</v>
      </c>
      <c r="AC1521" s="2">
        <v>13.375</v>
      </c>
      <c r="AD1521" s="7">
        <f>VLOOKUP(P1521,Weights!$A:$B,2,0)*AC1521</f>
        <v>13.375</v>
      </c>
      <c r="AE1521">
        <f t="shared" ca="1" si="213"/>
        <v>178.89062561525</v>
      </c>
      <c r="AF1521" t="str">
        <f t="shared" si="214"/>
        <v>Eastern Michigan</v>
      </c>
      <c r="AG1521" t="str">
        <f t="shared" ca="1" si="215"/>
        <v>Michigan</v>
      </c>
    </row>
    <row r="1522" spans="15:33" x14ac:dyDescent="0.25">
      <c r="O1522" t="s">
        <v>3090</v>
      </c>
      <c r="P1522" s="6">
        <v>41982</v>
      </c>
      <c r="Q1522" t="s">
        <v>3073</v>
      </c>
      <c r="R1522" t="s">
        <v>3354</v>
      </c>
      <c r="S1522" t="s">
        <v>3721</v>
      </c>
      <c r="T1522">
        <v>68</v>
      </c>
      <c r="U1522">
        <v>66</v>
      </c>
      <c r="W1522" t="s">
        <v>229</v>
      </c>
      <c r="X1522">
        <v>1</v>
      </c>
      <c r="Y1522">
        <f t="shared" si="209"/>
        <v>2</v>
      </c>
      <c r="Z1522">
        <f t="shared" ca="1" si="210"/>
        <v>2</v>
      </c>
      <c r="AA1522">
        <f t="shared" ca="1" si="211"/>
        <v>0</v>
      </c>
      <c r="AB1522">
        <f t="shared" ca="1" si="212"/>
        <v>0</v>
      </c>
      <c r="AC1522" s="2">
        <v>0</v>
      </c>
      <c r="AD1522" s="7">
        <f>VLOOKUP(P1522,Weights!$A:$B,2,0)*AC1522</f>
        <v>0</v>
      </c>
      <c r="AE1522">
        <f t="shared" ca="1" si="213"/>
        <v>0</v>
      </c>
      <c r="AF1522" t="str">
        <f t="shared" si="214"/>
        <v>N.J.I.T.</v>
      </c>
      <c r="AG1522" t="str">
        <f t="shared" ca="1" si="215"/>
        <v>N.J.I.T.</v>
      </c>
    </row>
    <row r="1523" spans="15:33" x14ac:dyDescent="0.25">
      <c r="O1523" t="s">
        <v>3325</v>
      </c>
      <c r="P1523" s="6">
        <v>41982</v>
      </c>
      <c r="Q1523" t="s">
        <v>3073</v>
      </c>
      <c r="R1523" t="s">
        <v>3351</v>
      </c>
      <c r="S1523" t="s">
        <v>3721</v>
      </c>
      <c r="T1523">
        <v>84</v>
      </c>
      <c r="U1523">
        <v>66</v>
      </c>
      <c r="W1523" t="s">
        <v>743</v>
      </c>
      <c r="X1523">
        <v>1</v>
      </c>
      <c r="Y1523">
        <f t="shared" si="209"/>
        <v>18</v>
      </c>
      <c r="Z1523">
        <f t="shared" ca="1" si="210"/>
        <v>3.125</v>
      </c>
      <c r="AA1523">
        <f t="shared" ca="1" si="211"/>
        <v>14.875</v>
      </c>
      <c r="AB1523">
        <f t="shared" ca="1" si="212"/>
        <v>-14.875</v>
      </c>
      <c r="AC1523" s="2">
        <v>14.875</v>
      </c>
      <c r="AD1523" s="7">
        <f>VLOOKUP(P1523,Weights!$A:$B,2,0)*AC1523</f>
        <v>14.875</v>
      </c>
      <c r="AE1523">
        <f t="shared" ca="1" si="213"/>
        <v>221.265625</v>
      </c>
      <c r="AF1523" t="str">
        <f t="shared" si="214"/>
        <v>Navy</v>
      </c>
      <c r="AG1523" t="str">
        <f t="shared" ca="1" si="215"/>
        <v>Navy</v>
      </c>
    </row>
    <row r="1524" spans="15:33" x14ac:dyDescent="0.25">
      <c r="O1524" t="s">
        <v>3092</v>
      </c>
      <c r="P1524" s="6">
        <v>41982</v>
      </c>
      <c r="Q1524" t="s">
        <v>3073</v>
      </c>
      <c r="R1524" t="s">
        <v>3096</v>
      </c>
      <c r="S1524" t="s">
        <v>3721</v>
      </c>
      <c r="T1524">
        <v>93</v>
      </c>
      <c r="U1524">
        <v>67</v>
      </c>
      <c r="W1524" t="s">
        <v>324</v>
      </c>
      <c r="X1524">
        <v>1</v>
      </c>
      <c r="Y1524">
        <f t="shared" si="209"/>
        <v>26</v>
      </c>
      <c r="Z1524">
        <f t="shared" ca="1" si="210"/>
        <v>23.499999499999998</v>
      </c>
      <c r="AA1524">
        <f t="shared" ca="1" si="211"/>
        <v>2.5000005000000023</v>
      </c>
      <c r="AB1524">
        <f t="shared" ca="1" si="212"/>
        <v>-2.5000005000000023</v>
      </c>
      <c r="AC1524" s="2">
        <v>2.5</v>
      </c>
      <c r="AD1524" s="7">
        <f>VLOOKUP(P1524,Weights!$A:$B,2,0)*AC1524</f>
        <v>2.5</v>
      </c>
      <c r="AE1524">
        <f t="shared" ca="1" si="213"/>
        <v>6.250002500000261</v>
      </c>
      <c r="AF1524" t="str">
        <f t="shared" si="214"/>
        <v>Notre Dame</v>
      </c>
      <c r="AG1524" t="str">
        <f t="shared" ca="1" si="215"/>
        <v>Notre Dame</v>
      </c>
    </row>
    <row r="1525" spans="15:33" x14ac:dyDescent="0.25">
      <c r="O1525" t="s">
        <v>3259</v>
      </c>
      <c r="P1525" s="6">
        <v>41982</v>
      </c>
      <c r="Q1525" t="s">
        <v>3073</v>
      </c>
      <c r="R1525" t="s">
        <v>3188</v>
      </c>
      <c r="S1525" t="s">
        <v>3721</v>
      </c>
      <c r="T1525">
        <v>59</v>
      </c>
      <c r="U1525">
        <v>42</v>
      </c>
      <c r="W1525" t="s">
        <v>386</v>
      </c>
      <c r="X1525">
        <v>1</v>
      </c>
      <c r="Y1525">
        <f t="shared" si="209"/>
        <v>17</v>
      </c>
      <c r="Z1525">
        <f t="shared" ca="1" si="210"/>
        <v>6.3750004999999996</v>
      </c>
      <c r="AA1525">
        <f t="shared" ca="1" si="211"/>
        <v>10.624999500000001</v>
      </c>
      <c r="AB1525">
        <f t="shared" ca="1" si="212"/>
        <v>-10.624999500000001</v>
      </c>
      <c r="AC1525" s="2">
        <v>10.625</v>
      </c>
      <c r="AD1525" s="7">
        <f>VLOOKUP(P1525,Weights!$A:$B,2,0)*AC1525</f>
        <v>10.625</v>
      </c>
      <c r="AE1525">
        <f t="shared" ca="1" si="213"/>
        <v>112.89061437500028</v>
      </c>
      <c r="AF1525" t="str">
        <f t="shared" si="214"/>
        <v>Pennsylvania</v>
      </c>
      <c r="AG1525" t="str">
        <f t="shared" ca="1" si="215"/>
        <v>Pennsylvania</v>
      </c>
    </row>
    <row r="1526" spans="15:33" x14ac:dyDescent="0.25">
      <c r="O1526" t="s">
        <v>3108</v>
      </c>
      <c r="P1526" s="6">
        <v>41982</v>
      </c>
      <c r="Q1526" t="s">
        <v>3073</v>
      </c>
      <c r="R1526" t="s">
        <v>3083</v>
      </c>
      <c r="S1526" t="s">
        <v>3721</v>
      </c>
      <c r="T1526">
        <v>60</v>
      </c>
      <c r="U1526">
        <v>56</v>
      </c>
      <c r="W1526" t="s">
        <v>116</v>
      </c>
      <c r="X1526">
        <v>1</v>
      </c>
      <c r="Y1526">
        <f t="shared" si="209"/>
        <v>4</v>
      </c>
      <c r="Z1526">
        <f t="shared" ca="1" si="210"/>
        <v>4</v>
      </c>
      <c r="AA1526">
        <f t="shared" ca="1" si="211"/>
        <v>0</v>
      </c>
      <c r="AB1526">
        <f t="shared" ca="1" si="212"/>
        <v>0</v>
      </c>
      <c r="AC1526" s="2">
        <v>0</v>
      </c>
      <c r="AD1526" s="7">
        <f>VLOOKUP(P1526,Weights!$A:$B,2,0)*AC1526</f>
        <v>0</v>
      </c>
      <c r="AE1526">
        <f t="shared" ca="1" si="213"/>
        <v>0</v>
      </c>
      <c r="AF1526" t="str">
        <f t="shared" si="214"/>
        <v>Rutgers</v>
      </c>
      <c r="AG1526" t="str">
        <f t="shared" ca="1" si="215"/>
        <v>Rutgers</v>
      </c>
    </row>
    <row r="1527" spans="15:33" x14ac:dyDescent="0.25">
      <c r="O1527" t="s">
        <v>3130</v>
      </c>
      <c r="P1527" s="6">
        <v>41982</v>
      </c>
      <c r="Q1527" t="s">
        <v>3073</v>
      </c>
      <c r="R1527" t="s">
        <v>3123</v>
      </c>
      <c r="S1527" t="s">
        <v>3721</v>
      </c>
      <c r="T1527">
        <v>68</v>
      </c>
      <c r="U1527">
        <v>42</v>
      </c>
      <c r="W1527" t="s">
        <v>116</v>
      </c>
      <c r="X1527">
        <v>1</v>
      </c>
      <c r="Y1527">
        <f t="shared" si="209"/>
        <v>26</v>
      </c>
      <c r="Z1527">
        <f t="shared" ca="1" si="210"/>
        <v>11.124999980000002</v>
      </c>
      <c r="AA1527">
        <f t="shared" ca="1" si="211"/>
        <v>14.875000019999998</v>
      </c>
      <c r="AB1527">
        <f t="shared" ca="1" si="212"/>
        <v>-14.875000019999998</v>
      </c>
      <c r="AC1527" s="2">
        <v>14.875</v>
      </c>
      <c r="AD1527" s="7">
        <f>VLOOKUP(P1527,Weights!$A:$B,2,0)*AC1527</f>
        <v>14.875</v>
      </c>
      <c r="AE1527">
        <f t="shared" ca="1" si="213"/>
        <v>221.26562559499993</v>
      </c>
      <c r="AF1527" t="str">
        <f t="shared" si="214"/>
        <v>Saint Joseph's</v>
      </c>
      <c r="AG1527" t="str">
        <f t="shared" ca="1" si="215"/>
        <v>Saint Joseph's</v>
      </c>
    </row>
    <row r="1528" spans="15:33" x14ac:dyDescent="0.25">
      <c r="O1528" t="s">
        <v>3131</v>
      </c>
      <c r="P1528" s="6">
        <v>41982</v>
      </c>
      <c r="Q1528" t="s">
        <v>3073</v>
      </c>
      <c r="R1528" t="s">
        <v>3273</v>
      </c>
      <c r="S1528" t="s">
        <v>3720</v>
      </c>
      <c r="T1528">
        <v>62</v>
      </c>
      <c r="U1528">
        <v>55</v>
      </c>
      <c r="W1528" t="s">
        <v>116</v>
      </c>
      <c r="X1528">
        <v>1</v>
      </c>
      <c r="Y1528">
        <f t="shared" si="209"/>
        <v>-7</v>
      </c>
      <c r="Z1528">
        <f t="shared" ca="1" si="210"/>
        <v>-7</v>
      </c>
      <c r="AA1528">
        <f t="shared" ca="1" si="211"/>
        <v>0</v>
      </c>
      <c r="AB1528">
        <f t="shared" ca="1" si="212"/>
        <v>0</v>
      </c>
      <c r="AC1528" s="2">
        <v>0</v>
      </c>
      <c r="AD1528" s="7">
        <f>VLOOKUP(P1528,Weights!$A:$B,2,0)*AC1528</f>
        <v>0</v>
      </c>
      <c r="AE1528">
        <f t="shared" ca="1" si="213"/>
        <v>0</v>
      </c>
      <c r="AF1528" t="str">
        <f t="shared" si="214"/>
        <v>South Dakota St</v>
      </c>
      <c r="AG1528" t="str">
        <f t="shared" ca="1" si="215"/>
        <v>South Dakota St</v>
      </c>
    </row>
    <row r="1529" spans="15:33" x14ac:dyDescent="0.25">
      <c r="O1529" t="s">
        <v>3717</v>
      </c>
      <c r="P1529" s="6">
        <v>41982</v>
      </c>
      <c r="Q1529" t="s">
        <v>3073</v>
      </c>
      <c r="R1529" t="s">
        <v>3718</v>
      </c>
      <c r="S1529" t="s">
        <v>3721</v>
      </c>
      <c r="T1529">
        <v>74</v>
      </c>
      <c r="U1529">
        <v>63</v>
      </c>
      <c r="W1529" t="s">
        <v>729</v>
      </c>
      <c r="X1529">
        <v>1</v>
      </c>
      <c r="Y1529">
        <f t="shared" si="209"/>
        <v>11</v>
      </c>
      <c r="Z1529">
        <f t="shared" ca="1" si="210"/>
        <v>14.375</v>
      </c>
      <c r="AA1529">
        <f t="shared" ca="1" si="211"/>
        <v>-3.375</v>
      </c>
      <c r="AB1529">
        <f t="shared" ca="1" si="212"/>
        <v>3.375</v>
      </c>
      <c r="AC1529" s="2">
        <v>3.375</v>
      </c>
      <c r="AD1529" s="7">
        <f>VLOOKUP(P1529,Weights!$A:$B,2,0)*AC1529</f>
        <v>3.375</v>
      </c>
      <c r="AE1529">
        <f t="shared" ca="1" si="213"/>
        <v>11.390625</v>
      </c>
      <c r="AF1529" t="str">
        <f t="shared" si="214"/>
        <v>San Jose St</v>
      </c>
      <c r="AG1529" t="str">
        <f t="shared" ca="1" si="215"/>
        <v>San Jose St</v>
      </c>
    </row>
    <row r="1530" spans="15:33" x14ac:dyDescent="0.25">
      <c r="O1530" t="s">
        <v>3244</v>
      </c>
      <c r="P1530" s="6">
        <v>41982</v>
      </c>
      <c r="Q1530" t="s">
        <v>3073</v>
      </c>
      <c r="R1530" t="s">
        <v>3338</v>
      </c>
      <c r="S1530" t="s">
        <v>3721</v>
      </c>
      <c r="T1530">
        <v>80</v>
      </c>
      <c r="U1530">
        <v>69</v>
      </c>
      <c r="W1530" t="s">
        <v>568</v>
      </c>
      <c r="X1530">
        <v>1</v>
      </c>
      <c r="Y1530">
        <f t="shared" si="209"/>
        <v>11</v>
      </c>
      <c r="Z1530">
        <f t="shared" ca="1" si="210"/>
        <v>17.499999500000001</v>
      </c>
      <c r="AA1530">
        <f t="shared" ca="1" si="211"/>
        <v>-6.4999995000000013</v>
      </c>
      <c r="AB1530">
        <f t="shared" ca="1" si="212"/>
        <v>6.4999995000000013</v>
      </c>
      <c r="AC1530" s="2">
        <v>6.5</v>
      </c>
      <c r="AD1530" s="7">
        <f>VLOOKUP(P1530,Weights!$A:$B,2,0)*AC1530</f>
        <v>6.5</v>
      </c>
      <c r="AE1530">
        <f t="shared" ca="1" si="213"/>
        <v>42.249993500000265</v>
      </c>
      <c r="AF1530" t="str">
        <f t="shared" si="214"/>
        <v>TCU</v>
      </c>
      <c r="AG1530" t="str">
        <f t="shared" ca="1" si="215"/>
        <v>TCU</v>
      </c>
    </row>
    <row r="1531" spans="15:33" x14ac:dyDescent="0.25">
      <c r="O1531" t="s">
        <v>3331</v>
      </c>
      <c r="P1531" s="6">
        <v>41982</v>
      </c>
      <c r="Q1531" t="s">
        <v>3073</v>
      </c>
      <c r="R1531" t="s">
        <v>3337</v>
      </c>
      <c r="S1531" t="s">
        <v>3721</v>
      </c>
      <c r="T1531">
        <v>80</v>
      </c>
      <c r="U1531">
        <v>70</v>
      </c>
      <c r="W1531" t="s">
        <v>322</v>
      </c>
      <c r="X1531">
        <v>1</v>
      </c>
      <c r="Y1531">
        <f t="shared" si="209"/>
        <v>10</v>
      </c>
      <c r="Z1531">
        <f t="shared" ca="1" si="210"/>
        <v>9.375</v>
      </c>
      <c r="AA1531">
        <f t="shared" ca="1" si="211"/>
        <v>0.625</v>
      </c>
      <c r="AB1531">
        <f t="shared" ca="1" si="212"/>
        <v>-0.625</v>
      </c>
      <c r="AC1531" s="2">
        <v>0.625</v>
      </c>
      <c r="AD1531" s="7">
        <f>VLOOKUP(P1531,Weights!$A:$B,2,0)*AC1531</f>
        <v>0.625</v>
      </c>
      <c r="AE1531">
        <f t="shared" ca="1" si="213"/>
        <v>0.390625</v>
      </c>
      <c r="AF1531" t="str">
        <f t="shared" si="214"/>
        <v>UC Davis</v>
      </c>
      <c r="AG1531" t="str">
        <f t="shared" ca="1" si="215"/>
        <v>UC Davis</v>
      </c>
    </row>
    <row r="1532" spans="15:33" x14ac:dyDescent="0.25">
      <c r="O1532" t="s">
        <v>3411</v>
      </c>
      <c r="P1532" s="6">
        <v>41982</v>
      </c>
      <c r="Q1532" t="s">
        <v>3073</v>
      </c>
      <c r="R1532" t="s">
        <v>3357</v>
      </c>
      <c r="S1532" t="s">
        <v>3721</v>
      </c>
      <c r="T1532">
        <v>82</v>
      </c>
      <c r="U1532">
        <v>74</v>
      </c>
      <c r="W1532" t="s">
        <v>214</v>
      </c>
      <c r="X1532">
        <v>1</v>
      </c>
      <c r="Y1532">
        <f t="shared" si="209"/>
        <v>8</v>
      </c>
      <c r="Z1532">
        <f t="shared" ca="1" si="210"/>
        <v>5.375</v>
      </c>
      <c r="AA1532">
        <f t="shared" ca="1" si="211"/>
        <v>2.625</v>
      </c>
      <c r="AB1532">
        <f t="shared" ca="1" si="212"/>
        <v>-2.625</v>
      </c>
      <c r="AC1532" s="2">
        <v>2.625</v>
      </c>
      <c r="AD1532" s="7">
        <f>VLOOKUP(P1532,Weights!$A:$B,2,0)*AC1532</f>
        <v>2.625</v>
      </c>
      <c r="AE1532">
        <f t="shared" ca="1" si="213"/>
        <v>6.890625</v>
      </c>
      <c r="AF1532" t="str">
        <f t="shared" si="214"/>
        <v>UL Monroe</v>
      </c>
      <c r="AG1532" t="str">
        <f t="shared" ca="1" si="215"/>
        <v>UL Monroe</v>
      </c>
    </row>
    <row r="1533" spans="15:33" x14ac:dyDescent="0.25">
      <c r="O1533" t="s">
        <v>3708</v>
      </c>
      <c r="P1533" s="6">
        <v>41982</v>
      </c>
      <c r="Q1533" t="s">
        <v>3074</v>
      </c>
      <c r="R1533" t="s">
        <v>3227</v>
      </c>
      <c r="S1533" t="s">
        <v>3721</v>
      </c>
      <c r="T1533">
        <v>73</v>
      </c>
      <c r="U1533">
        <v>59</v>
      </c>
      <c r="W1533" t="s">
        <v>568</v>
      </c>
      <c r="X1533">
        <v>1</v>
      </c>
      <c r="Y1533">
        <f t="shared" si="209"/>
        <v>14</v>
      </c>
      <c r="Z1533">
        <f t="shared" ca="1" si="210"/>
        <v>13.749999499999999</v>
      </c>
      <c r="AA1533">
        <f t="shared" ca="1" si="211"/>
        <v>0.25000050000000051</v>
      </c>
      <c r="AB1533">
        <f t="shared" ca="1" si="212"/>
        <v>-0.25000050000000051</v>
      </c>
      <c r="AC1533" s="2">
        <v>0.25</v>
      </c>
      <c r="AD1533" s="7">
        <f>VLOOKUP(P1533,Weights!$A:$B,2,0)*AC1533</f>
        <v>0.25</v>
      </c>
      <c r="AE1533">
        <f t="shared" ca="1" si="213"/>
        <v>6.2500250000250251E-2</v>
      </c>
      <c r="AF1533" t="str">
        <f t="shared" si="214"/>
        <v>Villanova</v>
      </c>
      <c r="AG1533" t="str">
        <f t="shared" ca="1" si="215"/>
        <v>Villanova</v>
      </c>
    </row>
    <row r="1534" spans="15:33" x14ac:dyDescent="0.25">
      <c r="O1534" t="s">
        <v>3706</v>
      </c>
      <c r="P1534" s="6">
        <v>41982</v>
      </c>
      <c r="Q1534" t="s">
        <v>3073</v>
      </c>
      <c r="R1534" t="s">
        <v>3105</v>
      </c>
      <c r="S1534" t="s">
        <v>3721</v>
      </c>
      <c r="T1534">
        <v>77</v>
      </c>
      <c r="U1534">
        <v>68</v>
      </c>
      <c r="W1534" t="s">
        <v>192</v>
      </c>
      <c r="X1534">
        <v>1</v>
      </c>
      <c r="Y1534">
        <f t="shared" si="209"/>
        <v>9</v>
      </c>
      <c r="Z1534">
        <f t="shared" ca="1" si="210"/>
        <v>8.9999994999999995</v>
      </c>
      <c r="AA1534">
        <f t="shared" ca="1" si="211"/>
        <v>5.0000000051397819E-7</v>
      </c>
      <c r="AB1534">
        <f t="shared" ca="1" si="212"/>
        <v>-5.0000000051397819E-7</v>
      </c>
      <c r="AC1534" s="2">
        <v>0</v>
      </c>
      <c r="AD1534" s="7">
        <f>VLOOKUP(P1534,Weights!$A:$B,2,0)*AC1534</f>
        <v>0</v>
      </c>
      <c r="AE1534">
        <f t="shared" ca="1" si="213"/>
        <v>2.5000000051397819E-13</v>
      </c>
      <c r="AF1534" t="str">
        <f t="shared" si="214"/>
        <v>Wichita St</v>
      </c>
      <c r="AG1534" t="str">
        <f t="shared" ca="1" si="215"/>
        <v>Wichita St</v>
      </c>
    </row>
    <row r="1535" spans="15:33" x14ac:dyDescent="0.25">
      <c r="O1535" t="s">
        <v>3304</v>
      </c>
      <c r="P1535" s="6">
        <v>41982</v>
      </c>
      <c r="Q1535" t="s">
        <v>3073</v>
      </c>
      <c r="R1535" t="s">
        <v>3718</v>
      </c>
      <c r="S1535" t="s">
        <v>3721</v>
      </c>
      <c r="T1535">
        <v>96</v>
      </c>
      <c r="U1535">
        <v>51</v>
      </c>
      <c r="W1535" t="s">
        <v>215</v>
      </c>
      <c r="X1535">
        <v>1</v>
      </c>
      <c r="Y1535">
        <f t="shared" si="209"/>
        <v>45</v>
      </c>
      <c r="Z1535">
        <f t="shared" ca="1" si="210"/>
        <v>28.250000500000002</v>
      </c>
      <c r="AA1535">
        <f t="shared" ca="1" si="211"/>
        <v>16.749999499999998</v>
      </c>
      <c r="AB1535">
        <f t="shared" ca="1" si="212"/>
        <v>-16.749999499999998</v>
      </c>
      <c r="AC1535" s="2">
        <v>16.75</v>
      </c>
      <c r="AD1535" s="7">
        <f>VLOOKUP(P1535,Weights!$A:$B,2,0)*AC1535</f>
        <v>16.75</v>
      </c>
      <c r="AE1535">
        <f t="shared" ca="1" si="213"/>
        <v>280.56248325000018</v>
      </c>
      <c r="AF1535" t="str">
        <f t="shared" si="214"/>
        <v>Winthrop</v>
      </c>
      <c r="AG1535" t="str">
        <f t="shared" ca="1" si="215"/>
        <v>Winthrop</v>
      </c>
    </row>
    <row r="1536" spans="15:33" x14ac:dyDescent="0.25">
      <c r="O1536" t="s">
        <v>3210</v>
      </c>
      <c r="P1536" s="6">
        <v>41982</v>
      </c>
      <c r="Q1536" t="s">
        <v>3073</v>
      </c>
      <c r="R1536" t="s">
        <v>3386</v>
      </c>
      <c r="S1536" t="s">
        <v>3721</v>
      </c>
      <c r="T1536">
        <v>66</v>
      </c>
      <c r="U1536">
        <v>43</v>
      </c>
      <c r="W1536" t="s">
        <v>193</v>
      </c>
      <c r="X1536">
        <v>1</v>
      </c>
      <c r="Y1536">
        <f t="shared" si="209"/>
        <v>23</v>
      </c>
      <c r="Z1536">
        <f t="shared" ca="1" si="210"/>
        <v>23.999999499999998</v>
      </c>
      <c r="AA1536">
        <f t="shared" ca="1" si="211"/>
        <v>-0.99999949999999771</v>
      </c>
      <c r="AB1536">
        <f t="shared" ca="1" si="212"/>
        <v>0.99999949999999771</v>
      </c>
      <c r="AC1536" s="2">
        <v>1</v>
      </c>
      <c r="AD1536" s="7">
        <f>VLOOKUP(P1536,Weights!$A:$B,2,0)*AC1536</f>
        <v>1</v>
      </c>
      <c r="AE1536">
        <f t="shared" ca="1" si="213"/>
        <v>0.99999900000024544</v>
      </c>
      <c r="AF1536" t="str">
        <f t="shared" si="214"/>
        <v>Xavier</v>
      </c>
      <c r="AG1536" t="str">
        <f t="shared" ca="1" si="215"/>
        <v>Xavier</v>
      </c>
    </row>
    <row r="1537" spans="15:33" x14ac:dyDescent="0.25">
      <c r="O1537" t="s">
        <v>3184</v>
      </c>
      <c r="P1537" s="6">
        <v>41983</v>
      </c>
      <c r="Q1537" t="s">
        <v>3073</v>
      </c>
      <c r="R1537" t="s">
        <v>3287</v>
      </c>
      <c r="S1537" t="s">
        <v>3720</v>
      </c>
      <c r="T1537">
        <v>65</v>
      </c>
      <c r="U1537">
        <v>61</v>
      </c>
      <c r="W1537" t="s">
        <v>194</v>
      </c>
      <c r="X1537">
        <v>1</v>
      </c>
      <c r="Y1537">
        <f t="shared" si="209"/>
        <v>-4</v>
      </c>
      <c r="Z1537">
        <f t="shared" ca="1" si="210"/>
        <v>-2.9999999999999982</v>
      </c>
      <c r="AA1537">
        <f t="shared" ca="1" si="211"/>
        <v>-1.0000000000000018</v>
      </c>
      <c r="AB1537">
        <f t="shared" ca="1" si="212"/>
        <v>1.0000000000000018</v>
      </c>
      <c r="AC1537" s="2">
        <v>1</v>
      </c>
      <c r="AD1537" s="7">
        <f>VLOOKUP(P1537,Weights!$A:$B,2,0)*AC1537</f>
        <v>1</v>
      </c>
      <c r="AE1537">
        <f t="shared" ca="1" si="213"/>
        <v>1.0000000000000036</v>
      </c>
      <c r="AF1537" t="str">
        <f t="shared" si="214"/>
        <v>Utah</v>
      </c>
      <c r="AG1537" t="str">
        <f t="shared" ca="1" si="215"/>
        <v>Utah</v>
      </c>
    </row>
    <row r="1538" spans="15:33" x14ac:dyDescent="0.25">
      <c r="O1538" t="s">
        <v>3222</v>
      </c>
      <c r="P1538" s="6">
        <v>41983</v>
      </c>
      <c r="Q1538" t="s">
        <v>3073</v>
      </c>
      <c r="R1538" t="s">
        <v>3242</v>
      </c>
      <c r="S1538" t="s">
        <v>3721</v>
      </c>
      <c r="T1538">
        <v>45</v>
      </c>
      <c r="U1538">
        <v>42</v>
      </c>
      <c r="W1538" t="s">
        <v>323</v>
      </c>
      <c r="X1538">
        <v>1</v>
      </c>
      <c r="Y1538">
        <f t="shared" ref="Y1538:Y1601" si="216">X1538*IF(S1538="W",(T1538-U1538),U1538-T1538)</f>
        <v>3</v>
      </c>
      <c r="Z1538">
        <f t="shared" ref="Z1538:Z1601" ca="1" si="217">X1538*(IF(Q1538="A",-HomeEdge,IF(Q1538="H",HomeEdge,0))+VLOOKUP(O1538,TmList,2,0)-VLOOKUP(R1538,TmList,2,0))</f>
        <v>8.6250000200000017</v>
      </c>
      <c r="AA1538">
        <f t="shared" ref="AA1538:AA1601" ca="1" si="218">Y1538-Z1538</f>
        <v>-5.6250000200000017</v>
      </c>
      <c r="AB1538">
        <f t="shared" ref="AB1538:AB1601" ca="1" si="219">-AA1538</f>
        <v>5.6250000200000017</v>
      </c>
      <c r="AC1538" s="2">
        <v>5.625</v>
      </c>
      <c r="AD1538" s="7">
        <f>VLOOKUP(P1538,Weights!$A:$B,2,0)*AC1538</f>
        <v>5.625</v>
      </c>
      <c r="AE1538">
        <f t="shared" ref="AE1538:AE1601" ca="1" si="220">AA1538^2</f>
        <v>31.640625225000019</v>
      </c>
      <c r="AF1538" t="str">
        <f t="shared" si="214"/>
        <v>California</v>
      </c>
      <c r="AG1538" t="str">
        <f t="shared" ca="1" si="215"/>
        <v>California</v>
      </c>
    </row>
    <row r="1539" spans="15:33" x14ac:dyDescent="0.25">
      <c r="O1539" t="s">
        <v>3128</v>
      </c>
      <c r="P1539" s="6">
        <v>41983</v>
      </c>
      <c r="Q1539" t="s">
        <v>3073</v>
      </c>
      <c r="R1539" t="s">
        <v>3091</v>
      </c>
      <c r="S1539" t="s">
        <v>3721</v>
      </c>
      <c r="T1539">
        <v>65</v>
      </c>
      <c r="U1539">
        <v>53</v>
      </c>
      <c r="W1539" t="s">
        <v>728</v>
      </c>
      <c r="X1539">
        <v>1</v>
      </c>
      <c r="Y1539">
        <f t="shared" si="216"/>
        <v>12</v>
      </c>
      <c r="Z1539">
        <f t="shared" ca="1" si="217"/>
        <v>1.625</v>
      </c>
      <c r="AA1539">
        <f t="shared" ca="1" si="218"/>
        <v>10.375</v>
      </c>
      <c r="AB1539">
        <f t="shared" ca="1" si="219"/>
        <v>-10.375</v>
      </c>
      <c r="AC1539" s="2">
        <v>10.375</v>
      </c>
      <c r="AD1539" s="7">
        <f>VLOOKUP(P1539,Weights!$A:$B,2,0)*AC1539</f>
        <v>10.375</v>
      </c>
      <c r="AE1539">
        <f t="shared" ca="1" si="220"/>
        <v>107.640625</v>
      </c>
      <c r="AF1539" t="str">
        <f t="shared" ref="AF1539:AF1602" si="221">IF(Y1539&gt;0,O1539,R1539)</f>
        <v>Central Connecticut St</v>
      </c>
      <c r="AG1539" t="str">
        <f t="shared" ref="AG1539:AG1602" ca="1" si="222">IF(Z1539&gt;0,O1539,R1539)</f>
        <v>Central Connecticut St</v>
      </c>
    </row>
    <row r="1540" spans="15:33" x14ac:dyDescent="0.25">
      <c r="O1540" t="s">
        <v>3231</v>
      </c>
      <c r="P1540" s="6">
        <v>41983</v>
      </c>
      <c r="Q1540" t="s">
        <v>3073</v>
      </c>
      <c r="R1540" t="s">
        <v>3279</v>
      </c>
      <c r="S1540" t="s">
        <v>3720</v>
      </c>
      <c r="T1540">
        <v>62</v>
      </c>
      <c r="U1540">
        <v>60</v>
      </c>
      <c r="W1540" t="s">
        <v>93</v>
      </c>
      <c r="X1540">
        <v>1</v>
      </c>
      <c r="Y1540">
        <f t="shared" si="216"/>
        <v>-2</v>
      </c>
      <c r="Z1540">
        <f t="shared" ca="1" si="217"/>
        <v>2.0000000000000018</v>
      </c>
      <c r="AA1540">
        <f t="shared" ca="1" si="218"/>
        <v>-4.0000000000000018</v>
      </c>
      <c r="AB1540">
        <f t="shared" ca="1" si="219"/>
        <v>4.0000000000000018</v>
      </c>
      <c r="AC1540" s="2">
        <v>4</v>
      </c>
      <c r="AD1540" s="7">
        <f>VLOOKUP(P1540,Weights!$A:$B,2,0)*AC1540</f>
        <v>4</v>
      </c>
      <c r="AE1540">
        <f t="shared" ca="1" si="220"/>
        <v>16.000000000000014</v>
      </c>
      <c r="AF1540" t="str">
        <f t="shared" si="221"/>
        <v>Colorado St</v>
      </c>
      <c r="AG1540" t="str">
        <f t="shared" ca="1" si="222"/>
        <v>Colorado</v>
      </c>
    </row>
    <row r="1541" spans="15:33" x14ac:dyDescent="0.25">
      <c r="O1541" t="s">
        <v>3350</v>
      </c>
      <c r="P1541" s="6">
        <v>41983</v>
      </c>
      <c r="Q1541" t="s">
        <v>3073</v>
      </c>
      <c r="R1541" t="s">
        <v>3112</v>
      </c>
      <c r="S1541" t="s">
        <v>3720</v>
      </c>
      <c r="T1541">
        <v>105</v>
      </c>
      <c r="U1541">
        <v>64</v>
      </c>
      <c r="W1541" t="s">
        <v>1837</v>
      </c>
      <c r="X1541">
        <v>1</v>
      </c>
      <c r="Y1541">
        <f t="shared" si="216"/>
        <v>-41</v>
      </c>
      <c r="Z1541">
        <f t="shared" ca="1" si="217"/>
        <v>-12.375000499999999</v>
      </c>
      <c r="AA1541">
        <f t="shared" ca="1" si="218"/>
        <v>-28.624999500000001</v>
      </c>
      <c r="AB1541">
        <f t="shared" ca="1" si="219"/>
        <v>28.624999500000001</v>
      </c>
      <c r="AC1541" s="2">
        <v>28.625</v>
      </c>
      <c r="AD1541" s="7">
        <f>VLOOKUP(P1541,Weights!$A:$B,2,0)*AC1541</f>
        <v>28.625</v>
      </c>
      <c r="AE1541">
        <f t="shared" ca="1" si="220"/>
        <v>819.39059637500031</v>
      </c>
      <c r="AF1541" t="str">
        <f t="shared" si="221"/>
        <v>Hofstra</v>
      </c>
      <c r="AG1541" t="str">
        <f t="shared" ca="1" si="222"/>
        <v>Hofstra</v>
      </c>
    </row>
    <row r="1542" spans="15:33" x14ac:dyDescent="0.25">
      <c r="O1542" t="s">
        <v>3300</v>
      </c>
      <c r="P1542" s="6">
        <v>41983</v>
      </c>
      <c r="Q1542" t="s">
        <v>3073</v>
      </c>
      <c r="R1542" t="s">
        <v>3312</v>
      </c>
      <c r="S1542" t="s">
        <v>3720</v>
      </c>
      <c r="T1542">
        <v>70</v>
      </c>
      <c r="U1542">
        <v>55</v>
      </c>
      <c r="W1542" t="s">
        <v>229</v>
      </c>
      <c r="X1542">
        <v>1</v>
      </c>
      <c r="Y1542">
        <f t="shared" si="216"/>
        <v>-15</v>
      </c>
      <c r="Z1542">
        <f t="shared" ca="1" si="217"/>
        <v>7.2500000000000009</v>
      </c>
      <c r="AA1542">
        <f t="shared" ca="1" si="218"/>
        <v>-22.25</v>
      </c>
      <c r="AB1542">
        <f t="shared" ca="1" si="219"/>
        <v>22.25</v>
      </c>
      <c r="AC1542" s="2">
        <v>22.25</v>
      </c>
      <c r="AD1542" s="7">
        <f>VLOOKUP(P1542,Weights!$A:$B,2,0)*AC1542</f>
        <v>22.25</v>
      </c>
      <c r="AE1542">
        <f t="shared" ca="1" si="220"/>
        <v>495.0625</v>
      </c>
      <c r="AF1542" t="str">
        <f t="shared" si="221"/>
        <v>Campbell</v>
      </c>
      <c r="AG1542" t="str">
        <f t="shared" ca="1" si="222"/>
        <v>Delaware St</v>
      </c>
    </row>
    <row r="1543" spans="15:33" x14ac:dyDescent="0.25">
      <c r="O1543" t="s">
        <v>3189</v>
      </c>
      <c r="P1543" s="6">
        <v>41983</v>
      </c>
      <c r="Q1543" t="s">
        <v>3073</v>
      </c>
      <c r="R1543" t="s">
        <v>3178</v>
      </c>
      <c r="S1543" t="s">
        <v>3720</v>
      </c>
      <c r="T1543">
        <v>65</v>
      </c>
      <c r="U1543">
        <v>55</v>
      </c>
      <c r="W1543" t="s">
        <v>215</v>
      </c>
      <c r="X1543">
        <v>1</v>
      </c>
      <c r="Y1543">
        <f t="shared" si="216"/>
        <v>-10</v>
      </c>
      <c r="Z1543">
        <f t="shared" ca="1" si="217"/>
        <v>-9.9999995000000013</v>
      </c>
      <c r="AA1543">
        <f t="shared" ca="1" si="218"/>
        <v>-4.9999999873762135E-7</v>
      </c>
      <c r="AB1543">
        <f t="shared" ca="1" si="219"/>
        <v>4.9999999873762135E-7</v>
      </c>
      <c r="AC1543" s="2">
        <v>0</v>
      </c>
      <c r="AD1543" s="7">
        <f>VLOOKUP(P1543,Weights!$A:$B,2,0)*AC1543</f>
        <v>0</v>
      </c>
      <c r="AE1543">
        <f t="shared" ca="1" si="220"/>
        <v>2.4999999873762136E-13</v>
      </c>
      <c r="AF1543" t="str">
        <f t="shared" si="221"/>
        <v>Northern Iowa</v>
      </c>
      <c r="AG1543" t="str">
        <f t="shared" ca="1" si="222"/>
        <v>Northern Iowa</v>
      </c>
    </row>
    <row r="1544" spans="15:33" x14ac:dyDescent="0.25">
      <c r="O1544" t="s">
        <v>3118</v>
      </c>
      <c r="P1544" s="6">
        <v>41983</v>
      </c>
      <c r="Q1544" t="s">
        <v>3073</v>
      </c>
      <c r="R1544" t="s">
        <v>3327</v>
      </c>
      <c r="S1544" t="s">
        <v>3721</v>
      </c>
      <c r="T1544">
        <v>68</v>
      </c>
      <c r="U1544">
        <v>58</v>
      </c>
      <c r="V1544" t="s">
        <v>3722</v>
      </c>
      <c r="W1544" t="s">
        <v>259</v>
      </c>
      <c r="X1544">
        <v>1</v>
      </c>
      <c r="Y1544">
        <f t="shared" si="216"/>
        <v>10</v>
      </c>
      <c r="Z1544">
        <f t="shared" ca="1" si="217"/>
        <v>0.625</v>
      </c>
      <c r="AA1544">
        <f t="shared" ca="1" si="218"/>
        <v>9.375</v>
      </c>
      <c r="AB1544">
        <f t="shared" ca="1" si="219"/>
        <v>-9.375</v>
      </c>
      <c r="AC1544" s="2">
        <v>9.375</v>
      </c>
      <c r="AD1544" s="7">
        <f>VLOOKUP(P1544,Weights!$A:$B,2,0)*AC1544</f>
        <v>9.375</v>
      </c>
      <c r="AE1544">
        <f t="shared" ca="1" si="220"/>
        <v>87.890625</v>
      </c>
      <c r="AF1544" t="str">
        <f t="shared" si="221"/>
        <v>Fordham</v>
      </c>
      <c r="AG1544" t="str">
        <f t="shared" ca="1" si="222"/>
        <v>Fordham</v>
      </c>
    </row>
    <row r="1545" spans="15:33" x14ac:dyDescent="0.25">
      <c r="O1545" t="s">
        <v>3249</v>
      </c>
      <c r="P1545" s="6">
        <v>41983</v>
      </c>
      <c r="Q1545" t="s">
        <v>3073</v>
      </c>
      <c r="R1545" t="s">
        <v>3709</v>
      </c>
      <c r="S1545" t="s">
        <v>3720</v>
      </c>
      <c r="T1545">
        <v>75</v>
      </c>
      <c r="U1545">
        <v>70</v>
      </c>
      <c r="W1545" t="s">
        <v>93</v>
      </c>
      <c r="X1545">
        <v>1</v>
      </c>
      <c r="Y1545">
        <f t="shared" si="216"/>
        <v>-5</v>
      </c>
      <c r="Z1545">
        <f t="shared" ca="1" si="217"/>
        <v>-4.6249999999999982</v>
      </c>
      <c r="AA1545">
        <f t="shared" ca="1" si="218"/>
        <v>-0.37500000000000178</v>
      </c>
      <c r="AB1545">
        <f t="shared" ca="1" si="219"/>
        <v>0.37500000000000178</v>
      </c>
      <c r="AC1545" s="2">
        <v>0.375</v>
      </c>
      <c r="AD1545" s="7">
        <f>VLOOKUP(P1545,Weights!$A:$B,2,0)*AC1545</f>
        <v>0.375</v>
      </c>
      <c r="AE1545">
        <f t="shared" ca="1" si="220"/>
        <v>0.14062500000000133</v>
      </c>
      <c r="AF1545" t="str">
        <f t="shared" si="221"/>
        <v>Kansas</v>
      </c>
      <c r="AG1545" t="str">
        <f t="shared" ca="1" si="222"/>
        <v>Kansas</v>
      </c>
    </row>
    <row r="1546" spans="15:33" x14ac:dyDescent="0.25">
      <c r="O1546" t="s">
        <v>3707</v>
      </c>
      <c r="P1546" s="6">
        <v>41983</v>
      </c>
      <c r="Q1546" t="s">
        <v>3073</v>
      </c>
      <c r="R1546" t="s">
        <v>3271</v>
      </c>
      <c r="S1546" t="s">
        <v>3721</v>
      </c>
      <c r="T1546">
        <v>81</v>
      </c>
      <c r="U1546">
        <v>66</v>
      </c>
      <c r="W1546" t="s">
        <v>323</v>
      </c>
      <c r="X1546">
        <v>1</v>
      </c>
      <c r="Y1546">
        <f t="shared" si="216"/>
        <v>15</v>
      </c>
      <c r="Z1546">
        <f t="shared" ca="1" si="217"/>
        <v>24.999999519999999</v>
      </c>
      <c r="AA1546">
        <f t="shared" ca="1" si="218"/>
        <v>-9.9999995199999994</v>
      </c>
      <c r="AB1546">
        <f t="shared" ca="1" si="219"/>
        <v>9.9999995199999994</v>
      </c>
      <c r="AC1546" s="2">
        <v>10</v>
      </c>
      <c r="AD1546" s="7">
        <f>VLOOKUP(P1546,Weights!$A:$B,2,0)*AC1546</f>
        <v>10</v>
      </c>
      <c r="AE1546">
        <f t="shared" ca="1" si="220"/>
        <v>99.999990400000215</v>
      </c>
      <c r="AF1546" t="str">
        <f t="shared" si="221"/>
        <v>Gonzaga</v>
      </c>
      <c r="AG1546" t="str">
        <f t="shared" ca="1" si="222"/>
        <v>Gonzaga</v>
      </c>
    </row>
    <row r="1547" spans="15:33" x14ac:dyDescent="0.25">
      <c r="O1547" t="s">
        <v>3209</v>
      </c>
      <c r="P1547" s="6">
        <v>41983</v>
      </c>
      <c r="Q1547" t="s">
        <v>3073</v>
      </c>
      <c r="R1547" t="s">
        <v>3383</v>
      </c>
      <c r="S1547" t="s">
        <v>3721</v>
      </c>
      <c r="T1547">
        <v>77</v>
      </c>
      <c r="U1547">
        <v>64</v>
      </c>
      <c r="W1547" t="s">
        <v>1804</v>
      </c>
      <c r="X1547">
        <v>1</v>
      </c>
      <c r="Y1547">
        <f t="shared" si="216"/>
        <v>13</v>
      </c>
      <c r="Z1547">
        <f t="shared" ca="1" si="217"/>
        <v>8.125</v>
      </c>
      <c r="AA1547">
        <f t="shared" ca="1" si="218"/>
        <v>4.875</v>
      </c>
      <c r="AB1547">
        <f t="shared" ca="1" si="219"/>
        <v>-4.875</v>
      </c>
      <c r="AC1547" s="2">
        <v>4.875</v>
      </c>
      <c r="AD1547" s="7">
        <f>VLOOKUP(P1547,Weights!$A:$B,2,0)*AC1547</f>
        <v>4.875</v>
      </c>
      <c r="AE1547">
        <f t="shared" ca="1" si="220"/>
        <v>23.765625</v>
      </c>
      <c r="AF1547" t="str">
        <f t="shared" si="221"/>
        <v>Iona</v>
      </c>
      <c r="AG1547" t="str">
        <f t="shared" ca="1" si="222"/>
        <v>Iona</v>
      </c>
    </row>
    <row r="1548" spans="15:33" x14ac:dyDescent="0.25">
      <c r="O1548" t="s">
        <v>3713</v>
      </c>
      <c r="P1548" s="6">
        <v>41983</v>
      </c>
      <c r="Q1548" t="s">
        <v>3073</v>
      </c>
      <c r="R1548" t="s">
        <v>3116</v>
      </c>
      <c r="S1548" t="s">
        <v>3721</v>
      </c>
      <c r="T1548">
        <v>56</v>
      </c>
      <c r="U1548">
        <v>46</v>
      </c>
      <c r="W1548" t="s">
        <v>569</v>
      </c>
      <c r="X1548">
        <v>1</v>
      </c>
      <c r="Y1548">
        <f t="shared" si="216"/>
        <v>10</v>
      </c>
      <c r="Z1548">
        <f t="shared" ca="1" si="217"/>
        <v>25.874999499999998</v>
      </c>
      <c r="AA1548">
        <f t="shared" ca="1" si="218"/>
        <v>-15.874999499999998</v>
      </c>
      <c r="AB1548">
        <f t="shared" ca="1" si="219"/>
        <v>15.874999499999998</v>
      </c>
      <c r="AC1548" s="2">
        <v>15.875</v>
      </c>
      <c r="AD1548" s="7">
        <f>VLOOKUP(P1548,Weights!$A:$B,2,0)*AC1548</f>
        <v>15.875</v>
      </c>
      <c r="AE1548">
        <f t="shared" ca="1" si="220"/>
        <v>252.01560912500017</v>
      </c>
      <c r="AF1548" t="str">
        <f t="shared" si="221"/>
        <v>Kentucky</v>
      </c>
      <c r="AG1548" t="str">
        <f t="shared" ca="1" si="222"/>
        <v>Kentucky</v>
      </c>
    </row>
    <row r="1549" spans="15:33" x14ac:dyDescent="0.25">
      <c r="O1549" t="s">
        <v>3177</v>
      </c>
      <c r="P1549" s="6">
        <v>41983</v>
      </c>
      <c r="Q1549" t="s">
        <v>3073</v>
      </c>
      <c r="R1549" t="s">
        <v>3392</v>
      </c>
      <c r="S1549" t="s">
        <v>3721</v>
      </c>
      <c r="T1549">
        <v>67</v>
      </c>
      <c r="U1549">
        <v>56</v>
      </c>
      <c r="W1549" t="s">
        <v>324</v>
      </c>
      <c r="X1549">
        <v>1</v>
      </c>
      <c r="Y1549">
        <f t="shared" si="216"/>
        <v>11</v>
      </c>
      <c r="Z1549">
        <f t="shared" ca="1" si="217"/>
        <v>10.999999499999998</v>
      </c>
      <c r="AA1549">
        <f t="shared" ca="1" si="218"/>
        <v>5.0000000229033503E-7</v>
      </c>
      <c r="AB1549">
        <f t="shared" ca="1" si="219"/>
        <v>-5.0000000229033503E-7</v>
      </c>
      <c r="AC1549" s="2">
        <v>0</v>
      </c>
      <c r="AD1549" s="7">
        <f>VLOOKUP(P1549,Weights!$A:$B,2,0)*AC1549</f>
        <v>0</v>
      </c>
      <c r="AE1549">
        <f t="shared" ca="1" si="220"/>
        <v>2.5000000229033503E-13</v>
      </c>
      <c r="AF1549" t="str">
        <f t="shared" si="221"/>
        <v>Maryland</v>
      </c>
      <c r="AG1549" t="str">
        <f t="shared" ca="1" si="222"/>
        <v>Maryland</v>
      </c>
    </row>
    <row r="1550" spans="15:33" x14ac:dyDescent="0.25">
      <c r="O1550" t="s">
        <v>3281</v>
      </c>
      <c r="P1550" s="6">
        <v>41983</v>
      </c>
      <c r="Q1550" t="s">
        <v>3073</v>
      </c>
      <c r="R1550" t="s">
        <v>3712</v>
      </c>
      <c r="S1550" t="s">
        <v>3720</v>
      </c>
      <c r="T1550">
        <v>93</v>
      </c>
      <c r="U1550">
        <v>54</v>
      </c>
      <c r="W1550" t="s">
        <v>15</v>
      </c>
      <c r="X1550">
        <v>1</v>
      </c>
      <c r="Y1550">
        <f t="shared" si="216"/>
        <v>-39</v>
      </c>
      <c r="Z1550">
        <f t="shared" ca="1" si="217"/>
        <v>-24.249999499999998</v>
      </c>
      <c r="AA1550">
        <f t="shared" ca="1" si="218"/>
        <v>-14.750000500000002</v>
      </c>
      <c r="AB1550">
        <f t="shared" ca="1" si="219"/>
        <v>14.750000500000002</v>
      </c>
      <c r="AC1550" s="2">
        <v>14.75</v>
      </c>
      <c r="AD1550" s="7">
        <f>VLOOKUP(P1550,Weights!$A:$B,2,0)*AC1550</f>
        <v>14.75</v>
      </c>
      <c r="AE1550">
        <f t="shared" ca="1" si="220"/>
        <v>217.5625147500003</v>
      </c>
      <c r="AF1550" t="str">
        <f t="shared" si="221"/>
        <v>Wisconsin</v>
      </c>
      <c r="AG1550" t="str">
        <f t="shared" ca="1" si="222"/>
        <v>Wisconsin</v>
      </c>
    </row>
    <row r="1551" spans="15:33" x14ac:dyDescent="0.25">
      <c r="O1551" t="s">
        <v>3124</v>
      </c>
      <c r="P1551" s="6">
        <v>41983</v>
      </c>
      <c r="Q1551" t="s">
        <v>3073</v>
      </c>
      <c r="R1551" t="s">
        <v>3356</v>
      </c>
      <c r="S1551" t="s">
        <v>3721</v>
      </c>
      <c r="T1551">
        <v>85</v>
      </c>
      <c r="U1551">
        <v>57</v>
      </c>
      <c r="W1551" t="s">
        <v>368</v>
      </c>
      <c r="X1551">
        <v>1</v>
      </c>
      <c r="Y1551">
        <f t="shared" si="216"/>
        <v>28</v>
      </c>
      <c r="Z1551">
        <f t="shared" ca="1" si="217"/>
        <v>22.749999500000001</v>
      </c>
      <c r="AA1551">
        <f t="shared" ca="1" si="218"/>
        <v>5.2500004999999987</v>
      </c>
      <c r="AB1551">
        <f t="shared" ca="1" si="219"/>
        <v>-5.2500004999999987</v>
      </c>
      <c r="AC1551" s="2">
        <v>5.25</v>
      </c>
      <c r="AD1551" s="7">
        <f>VLOOKUP(P1551,Weights!$A:$B,2,0)*AC1551</f>
        <v>5.25</v>
      </c>
      <c r="AE1551">
        <f t="shared" ca="1" si="220"/>
        <v>27.562505250000235</v>
      </c>
      <c r="AF1551" t="str">
        <f t="shared" si="221"/>
        <v>Minnesota</v>
      </c>
      <c r="AG1551" t="str">
        <f t="shared" ca="1" si="222"/>
        <v>Minnesota</v>
      </c>
    </row>
    <row r="1552" spans="15:33" x14ac:dyDescent="0.25">
      <c r="O1552" t="s">
        <v>3163</v>
      </c>
      <c r="P1552" s="6">
        <v>41983</v>
      </c>
      <c r="Q1552" t="s">
        <v>3073</v>
      </c>
      <c r="R1552" t="s">
        <v>3172</v>
      </c>
      <c r="S1552" t="s">
        <v>3720</v>
      </c>
      <c r="T1552">
        <v>110</v>
      </c>
      <c r="U1552">
        <v>99</v>
      </c>
      <c r="W1552" t="s">
        <v>386</v>
      </c>
      <c r="X1552">
        <v>1</v>
      </c>
      <c r="Y1552">
        <f t="shared" si="216"/>
        <v>-11</v>
      </c>
      <c r="Z1552">
        <f t="shared" ca="1" si="217"/>
        <v>-10.624999519999999</v>
      </c>
      <c r="AA1552">
        <f t="shared" ca="1" si="218"/>
        <v>-0.37500048000000064</v>
      </c>
      <c r="AB1552">
        <f t="shared" ca="1" si="219"/>
        <v>0.37500048000000064</v>
      </c>
      <c r="AC1552" s="2">
        <v>0.375</v>
      </c>
      <c r="AD1552" s="7">
        <f>VLOOKUP(P1552,Weights!$A:$B,2,0)*AC1552</f>
        <v>0.375</v>
      </c>
      <c r="AE1552">
        <f t="shared" ca="1" si="220"/>
        <v>0.14062536000023088</v>
      </c>
      <c r="AF1552" t="str">
        <f t="shared" si="221"/>
        <v>Davidson</v>
      </c>
      <c r="AG1552" t="str">
        <f t="shared" ca="1" si="222"/>
        <v>Davidson</v>
      </c>
    </row>
    <row r="1553" spans="15:33" x14ac:dyDescent="0.25">
      <c r="O1553" t="s">
        <v>3134</v>
      </c>
      <c r="P1553" s="6">
        <v>41983</v>
      </c>
      <c r="Q1553" t="s">
        <v>3073</v>
      </c>
      <c r="R1553" t="s">
        <v>3406</v>
      </c>
      <c r="S1553" t="s">
        <v>3720</v>
      </c>
      <c r="T1553">
        <v>74</v>
      </c>
      <c r="U1553">
        <v>73</v>
      </c>
      <c r="W1553" t="s">
        <v>93</v>
      </c>
      <c r="X1553">
        <v>1</v>
      </c>
      <c r="Y1553">
        <f t="shared" si="216"/>
        <v>-1</v>
      </c>
      <c r="Z1553">
        <f t="shared" ca="1" si="217"/>
        <v>13.5</v>
      </c>
      <c r="AA1553">
        <f t="shared" ca="1" si="218"/>
        <v>-14.5</v>
      </c>
      <c r="AB1553">
        <f t="shared" ca="1" si="219"/>
        <v>14.5</v>
      </c>
      <c r="AC1553" s="2">
        <v>14.5</v>
      </c>
      <c r="AD1553" s="7">
        <f>VLOOKUP(P1553,Weights!$A:$B,2,0)*AC1553</f>
        <v>14.5</v>
      </c>
      <c r="AE1553">
        <f t="shared" ca="1" si="220"/>
        <v>210.25</v>
      </c>
      <c r="AF1553" t="str">
        <f t="shared" si="221"/>
        <v>Incarnate Word</v>
      </c>
      <c r="AG1553" t="str">
        <f t="shared" ca="1" si="222"/>
        <v>Nebraska</v>
      </c>
    </row>
    <row r="1554" spans="15:33" x14ac:dyDescent="0.25">
      <c r="O1554" t="s">
        <v>3324</v>
      </c>
      <c r="P1554" s="6">
        <v>41983</v>
      </c>
      <c r="Q1554" t="s">
        <v>3073</v>
      </c>
      <c r="R1554" t="s">
        <v>3302</v>
      </c>
      <c r="S1554" t="s">
        <v>3721</v>
      </c>
      <c r="T1554">
        <v>97</v>
      </c>
      <c r="U1554">
        <v>43</v>
      </c>
      <c r="W1554" t="s">
        <v>322</v>
      </c>
      <c r="X1554">
        <v>1</v>
      </c>
      <c r="Y1554">
        <f t="shared" si="216"/>
        <v>54</v>
      </c>
      <c r="Z1554">
        <f t="shared" ca="1" si="217"/>
        <v>17.749999499999998</v>
      </c>
      <c r="AA1554">
        <f t="shared" ca="1" si="218"/>
        <v>36.250000499999999</v>
      </c>
      <c r="AB1554">
        <f t="shared" ca="1" si="219"/>
        <v>-36.250000499999999</v>
      </c>
      <c r="AC1554" s="2">
        <v>36.25</v>
      </c>
      <c r="AD1554" s="7">
        <f>VLOOKUP(P1554,Weights!$A:$B,2,0)*AC1554</f>
        <v>36.25</v>
      </c>
      <c r="AE1554">
        <f t="shared" ca="1" si="220"/>
        <v>1314.0625362500002</v>
      </c>
      <c r="AF1554" t="str">
        <f t="shared" si="221"/>
        <v>Ohio State</v>
      </c>
      <c r="AG1554" t="str">
        <f t="shared" ca="1" si="222"/>
        <v>Ohio State</v>
      </c>
    </row>
    <row r="1555" spans="15:33" x14ac:dyDescent="0.25">
      <c r="O1555" t="s">
        <v>3294</v>
      </c>
      <c r="P1555" s="6">
        <v>41983</v>
      </c>
      <c r="Q1555" t="s">
        <v>3073</v>
      </c>
      <c r="R1555" t="s">
        <v>3718</v>
      </c>
      <c r="S1555" t="s">
        <v>3721</v>
      </c>
      <c r="T1555">
        <v>94</v>
      </c>
      <c r="U1555">
        <v>67</v>
      </c>
      <c r="W1555" t="s">
        <v>215</v>
      </c>
      <c r="X1555">
        <v>1</v>
      </c>
      <c r="Y1555">
        <f t="shared" si="216"/>
        <v>27</v>
      </c>
      <c r="Z1555">
        <f t="shared" ca="1" si="217"/>
        <v>25.500000500000002</v>
      </c>
      <c r="AA1555">
        <f t="shared" ca="1" si="218"/>
        <v>1.4999994999999977</v>
      </c>
      <c r="AB1555">
        <f t="shared" ca="1" si="219"/>
        <v>-1.4999994999999977</v>
      </c>
      <c r="AC1555" s="2">
        <v>1.5</v>
      </c>
      <c r="AD1555" s="7">
        <f>VLOOKUP(P1555,Weights!$A:$B,2,0)*AC1555</f>
        <v>1.5</v>
      </c>
      <c r="AE1555">
        <f t="shared" ca="1" si="220"/>
        <v>2.2499985000002432</v>
      </c>
      <c r="AF1555" t="str">
        <f t="shared" si="221"/>
        <v>Omaha</v>
      </c>
      <c r="AG1555" t="str">
        <f t="shared" ca="1" si="222"/>
        <v>Omaha</v>
      </c>
    </row>
    <row r="1556" spans="15:33" x14ac:dyDescent="0.25">
      <c r="O1556" t="s">
        <v>3174</v>
      </c>
      <c r="P1556" s="6">
        <v>41983</v>
      </c>
      <c r="Q1556" t="s">
        <v>3073</v>
      </c>
      <c r="R1556" t="s">
        <v>3120</v>
      </c>
      <c r="S1556" t="s">
        <v>3721</v>
      </c>
      <c r="T1556">
        <v>64</v>
      </c>
      <c r="U1556">
        <v>62</v>
      </c>
      <c r="W1556" t="s">
        <v>324</v>
      </c>
      <c r="X1556">
        <v>1</v>
      </c>
      <c r="Y1556">
        <f t="shared" si="216"/>
        <v>2</v>
      </c>
      <c r="Z1556">
        <f t="shared" ca="1" si="217"/>
        <v>11.000000020000002</v>
      </c>
      <c r="AA1556">
        <f t="shared" ca="1" si="218"/>
        <v>-9.0000000200000017</v>
      </c>
      <c r="AB1556">
        <f t="shared" ca="1" si="219"/>
        <v>9.0000000200000017</v>
      </c>
      <c r="AC1556" s="2">
        <v>9</v>
      </c>
      <c r="AD1556" s="7">
        <f>VLOOKUP(P1556,Weights!$A:$B,2,0)*AC1556</f>
        <v>9</v>
      </c>
      <c r="AE1556">
        <f t="shared" ca="1" si="220"/>
        <v>81.00000036000003</v>
      </c>
      <c r="AF1556" t="str">
        <f t="shared" si="221"/>
        <v>Penn State</v>
      </c>
      <c r="AG1556" t="str">
        <f t="shared" ca="1" si="222"/>
        <v>Penn State</v>
      </c>
    </row>
    <row r="1557" spans="15:33" x14ac:dyDescent="0.25">
      <c r="O1557" t="s">
        <v>3075</v>
      </c>
      <c r="P1557" s="6">
        <v>41983</v>
      </c>
      <c r="Q1557" t="s">
        <v>3073</v>
      </c>
      <c r="R1557" t="s">
        <v>3117</v>
      </c>
      <c r="S1557" t="s">
        <v>3721</v>
      </c>
      <c r="T1557">
        <v>68</v>
      </c>
      <c r="U1557">
        <v>60</v>
      </c>
      <c r="W1557" t="s">
        <v>194</v>
      </c>
      <c r="X1557">
        <v>1</v>
      </c>
      <c r="Y1557">
        <f t="shared" si="216"/>
        <v>8</v>
      </c>
      <c r="Z1557">
        <f t="shared" ca="1" si="217"/>
        <v>8.8749994999999995</v>
      </c>
      <c r="AA1557">
        <f t="shared" ca="1" si="218"/>
        <v>-0.87499949999999949</v>
      </c>
      <c r="AB1557">
        <f t="shared" ca="1" si="219"/>
        <v>0.87499949999999949</v>
      </c>
      <c r="AC1557" s="2">
        <v>0.875</v>
      </c>
      <c r="AD1557" s="7">
        <f>VLOOKUP(P1557,Weights!$A:$B,2,0)*AC1557</f>
        <v>0.875</v>
      </c>
      <c r="AE1557">
        <f t="shared" ca="1" si="220"/>
        <v>0.76562412500024912</v>
      </c>
      <c r="AF1557" t="str">
        <f t="shared" si="221"/>
        <v>Providence</v>
      </c>
      <c r="AG1557" t="str">
        <f t="shared" ca="1" si="222"/>
        <v>Providence</v>
      </c>
    </row>
    <row r="1558" spans="15:33" x14ac:dyDescent="0.25">
      <c r="O1558" t="s">
        <v>3206</v>
      </c>
      <c r="P1558" s="6">
        <v>41983</v>
      </c>
      <c r="Q1558" t="s">
        <v>3073</v>
      </c>
      <c r="R1558" t="s">
        <v>3359</v>
      </c>
      <c r="S1558" t="s">
        <v>3721</v>
      </c>
      <c r="T1558">
        <v>87</v>
      </c>
      <c r="U1558">
        <v>46</v>
      </c>
      <c r="W1558" t="s">
        <v>368</v>
      </c>
      <c r="X1558">
        <v>1</v>
      </c>
      <c r="Y1558">
        <f t="shared" si="216"/>
        <v>41</v>
      </c>
      <c r="Z1558">
        <f t="shared" ca="1" si="217"/>
        <v>23.999999499999998</v>
      </c>
      <c r="AA1558">
        <f t="shared" ca="1" si="218"/>
        <v>17.000000500000002</v>
      </c>
      <c r="AB1558">
        <f t="shared" ca="1" si="219"/>
        <v>-17.000000500000002</v>
      </c>
      <c r="AC1558" s="2">
        <v>17</v>
      </c>
      <c r="AD1558" s="7">
        <f>VLOOKUP(P1558,Weights!$A:$B,2,0)*AC1558</f>
        <v>17</v>
      </c>
      <c r="AE1558">
        <f t="shared" ca="1" si="220"/>
        <v>289.00001700000035</v>
      </c>
      <c r="AF1558" t="str">
        <f t="shared" si="221"/>
        <v>Purdue</v>
      </c>
      <c r="AG1558" t="str">
        <f t="shared" ca="1" si="222"/>
        <v>Purdue</v>
      </c>
    </row>
    <row r="1559" spans="15:33" x14ac:dyDescent="0.25">
      <c r="O1559" t="s">
        <v>3381</v>
      </c>
      <c r="P1559" s="6">
        <v>41983</v>
      </c>
      <c r="Q1559" t="s">
        <v>3073</v>
      </c>
      <c r="R1559" t="s">
        <v>3114</v>
      </c>
      <c r="S1559" t="s">
        <v>3721</v>
      </c>
      <c r="T1559">
        <v>60</v>
      </c>
      <c r="U1559">
        <v>46</v>
      </c>
      <c r="W1559" t="s">
        <v>1898</v>
      </c>
      <c r="X1559">
        <v>1</v>
      </c>
      <c r="Y1559">
        <f t="shared" si="216"/>
        <v>14</v>
      </c>
      <c r="Z1559">
        <f t="shared" ca="1" si="217"/>
        <v>0</v>
      </c>
      <c r="AA1559">
        <f t="shared" ca="1" si="218"/>
        <v>14</v>
      </c>
      <c r="AB1559">
        <f t="shared" ca="1" si="219"/>
        <v>-14</v>
      </c>
      <c r="AC1559" s="2">
        <v>14</v>
      </c>
      <c r="AD1559" s="7">
        <f>VLOOKUP(P1559,Weights!$A:$B,2,0)*AC1559</f>
        <v>14</v>
      </c>
      <c r="AE1559">
        <f t="shared" ca="1" si="220"/>
        <v>196</v>
      </c>
      <c r="AF1559" t="str">
        <f t="shared" si="221"/>
        <v>Saint Peter's</v>
      </c>
      <c r="AG1559" t="str">
        <f t="shared" ca="1" si="222"/>
        <v>Princeton</v>
      </c>
    </row>
    <row r="1560" spans="15:33" x14ac:dyDescent="0.25">
      <c r="O1560" t="s">
        <v>3343</v>
      </c>
      <c r="P1560" s="6">
        <v>41983</v>
      </c>
      <c r="Q1560" t="s">
        <v>3073</v>
      </c>
      <c r="R1560" t="s">
        <v>3250</v>
      </c>
      <c r="S1560" t="s">
        <v>3721</v>
      </c>
      <c r="T1560">
        <v>60</v>
      </c>
      <c r="U1560">
        <v>59</v>
      </c>
      <c r="W1560" t="s">
        <v>193</v>
      </c>
      <c r="X1560">
        <v>1</v>
      </c>
      <c r="Y1560">
        <f t="shared" si="216"/>
        <v>1</v>
      </c>
      <c r="Z1560">
        <f t="shared" ca="1" si="217"/>
        <v>11.999999500000001</v>
      </c>
      <c r="AA1560">
        <f t="shared" ca="1" si="218"/>
        <v>-10.999999500000001</v>
      </c>
      <c r="AB1560">
        <f t="shared" ca="1" si="219"/>
        <v>10.999999500000001</v>
      </c>
      <c r="AC1560" s="2">
        <v>11</v>
      </c>
      <c r="AD1560" s="7">
        <f>VLOOKUP(P1560,Weights!$A:$B,2,0)*AC1560</f>
        <v>11</v>
      </c>
      <c r="AE1560">
        <f t="shared" ca="1" si="220"/>
        <v>120.99998900000028</v>
      </c>
      <c r="AF1560" t="str">
        <f t="shared" si="221"/>
        <v>San Diego St</v>
      </c>
      <c r="AG1560" t="str">
        <f t="shared" ca="1" si="222"/>
        <v>San Diego St</v>
      </c>
    </row>
    <row r="1561" spans="15:33" x14ac:dyDescent="0.25">
      <c r="O1561" t="s">
        <v>3397</v>
      </c>
      <c r="P1561" s="6">
        <v>41983</v>
      </c>
      <c r="Q1561" t="s">
        <v>3073</v>
      </c>
      <c r="R1561" t="s">
        <v>3396</v>
      </c>
      <c r="S1561" t="s">
        <v>3721</v>
      </c>
      <c r="T1561">
        <v>55</v>
      </c>
      <c r="U1561">
        <v>54</v>
      </c>
      <c r="W1561" t="s">
        <v>116</v>
      </c>
      <c r="X1561">
        <v>1</v>
      </c>
      <c r="Y1561">
        <f t="shared" si="216"/>
        <v>1</v>
      </c>
      <c r="Z1561">
        <f t="shared" ca="1" si="217"/>
        <v>2.375</v>
      </c>
      <c r="AA1561">
        <f t="shared" ca="1" si="218"/>
        <v>-1.375</v>
      </c>
      <c r="AB1561">
        <f t="shared" ca="1" si="219"/>
        <v>1.375</v>
      </c>
      <c r="AC1561" s="2">
        <v>1.375</v>
      </c>
      <c r="AD1561" s="7">
        <f>VLOOKUP(P1561,Weights!$A:$B,2,0)*AC1561</f>
        <v>1.375</v>
      </c>
      <c r="AE1561">
        <f t="shared" ca="1" si="220"/>
        <v>1.890625</v>
      </c>
      <c r="AF1561" t="str">
        <f t="shared" si="221"/>
        <v>SE Missouri St</v>
      </c>
      <c r="AG1561" t="str">
        <f t="shared" ca="1" si="222"/>
        <v>SE Missouri St</v>
      </c>
    </row>
    <row r="1562" spans="15:33" x14ac:dyDescent="0.25">
      <c r="O1562" t="s">
        <v>3201</v>
      </c>
      <c r="P1562" s="6">
        <v>41983</v>
      </c>
      <c r="Q1562" t="s">
        <v>3073</v>
      </c>
      <c r="R1562" t="s">
        <v>3347</v>
      </c>
      <c r="S1562" t="s">
        <v>3721</v>
      </c>
      <c r="T1562">
        <v>74</v>
      </c>
      <c r="U1562">
        <v>52</v>
      </c>
      <c r="W1562" t="s">
        <v>322</v>
      </c>
      <c r="X1562">
        <v>1</v>
      </c>
      <c r="Y1562">
        <f t="shared" si="216"/>
        <v>22</v>
      </c>
      <c r="Z1562">
        <f t="shared" ca="1" si="217"/>
        <v>24.624999500000001</v>
      </c>
      <c r="AA1562">
        <f t="shared" ca="1" si="218"/>
        <v>-2.6249995000000013</v>
      </c>
      <c r="AB1562">
        <f t="shared" ca="1" si="219"/>
        <v>2.6249995000000013</v>
      </c>
      <c r="AC1562" s="2">
        <v>2.625</v>
      </c>
      <c r="AD1562" s="7">
        <f>VLOOKUP(P1562,Weights!$A:$B,2,0)*AC1562</f>
        <v>2.625</v>
      </c>
      <c r="AE1562">
        <f t="shared" ca="1" si="220"/>
        <v>6.8906223750002562</v>
      </c>
      <c r="AF1562" t="str">
        <f t="shared" si="221"/>
        <v>St. John's</v>
      </c>
      <c r="AG1562" t="str">
        <f t="shared" ca="1" si="222"/>
        <v>St. John's</v>
      </c>
    </row>
    <row r="1563" spans="15:33" x14ac:dyDescent="0.25">
      <c r="O1563" t="s">
        <v>3140</v>
      </c>
      <c r="P1563" s="6">
        <v>41983</v>
      </c>
      <c r="Q1563" t="s">
        <v>3073</v>
      </c>
      <c r="R1563" t="s">
        <v>3182</v>
      </c>
      <c r="S1563" t="s">
        <v>3721</v>
      </c>
      <c r="T1563">
        <v>76</v>
      </c>
      <c r="U1563">
        <v>64</v>
      </c>
      <c r="W1563" t="s">
        <v>94</v>
      </c>
      <c r="X1563">
        <v>1</v>
      </c>
      <c r="Y1563">
        <f t="shared" si="216"/>
        <v>12</v>
      </c>
      <c r="Z1563">
        <f t="shared" ca="1" si="217"/>
        <v>13.25</v>
      </c>
      <c r="AA1563">
        <f t="shared" ca="1" si="218"/>
        <v>-1.25</v>
      </c>
      <c r="AB1563">
        <f t="shared" ca="1" si="219"/>
        <v>1.25</v>
      </c>
      <c r="AC1563" s="2">
        <v>1.25</v>
      </c>
      <c r="AD1563" s="7">
        <f>VLOOKUP(P1563,Weights!$A:$B,2,0)*AC1563</f>
        <v>1.25</v>
      </c>
      <c r="AE1563">
        <f t="shared" ca="1" si="220"/>
        <v>1.5625</v>
      </c>
      <c r="AF1563" t="str">
        <f t="shared" si="221"/>
        <v>Temple</v>
      </c>
      <c r="AG1563" t="str">
        <f t="shared" ca="1" si="222"/>
        <v>Temple</v>
      </c>
    </row>
    <row r="1564" spans="15:33" x14ac:dyDescent="0.25">
      <c r="O1564" t="s">
        <v>3247</v>
      </c>
      <c r="P1564" s="6">
        <v>41983</v>
      </c>
      <c r="Q1564" t="s">
        <v>3073</v>
      </c>
      <c r="R1564" t="s">
        <v>3329</v>
      </c>
      <c r="S1564" t="s">
        <v>3721</v>
      </c>
      <c r="T1564">
        <v>73</v>
      </c>
      <c r="U1564">
        <v>56</v>
      </c>
      <c r="W1564" t="s">
        <v>192</v>
      </c>
      <c r="X1564">
        <v>1</v>
      </c>
      <c r="Y1564">
        <f t="shared" si="216"/>
        <v>17</v>
      </c>
      <c r="Z1564">
        <f t="shared" ca="1" si="217"/>
        <v>10.5</v>
      </c>
      <c r="AA1564">
        <f t="shared" ca="1" si="218"/>
        <v>6.5</v>
      </c>
      <c r="AB1564">
        <f t="shared" ca="1" si="219"/>
        <v>-6.5</v>
      </c>
      <c r="AC1564" s="2">
        <v>6.5</v>
      </c>
      <c r="AD1564" s="7">
        <f>VLOOKUP(P1564,Weights!$A:$B,2,0)*AC1564</f>
        <v>6.5</v>
      </c>
      <c r="AE1564">
        <f t="shared" ca="1" si="220"/>
        <v>42.25</v>
      </c>
      <c r="AF1564" t="str">
        <f t="shared" si="221"/>
        <v>Texas Tech</v>
      </c>
      <c r="AG1564" t="str">
        <f t="shared" ca="1" si="222"/>
        <v>Texas Tech</v>
      </c>
    </row>
    <row r="1565" spans="15:33" x14ac:dyDescent="0.25">
      <c r="O1565" t="s">
        <v>3143</v>
      </c>
      <c r="P1565" s="6">
        <v>41983</v>
      </c>
      <c r="Q1565" t="s">
        <v>3073</v>
      </c>
      <c r="R1565" t="s">
        <v>3718</v>
      </c>
      <c r="S1565" t="s">
        <v>3720</v>
      </c>
      <c r="T1565">
        <v>69</v>
      </c>
      <c r="U1565">
        <v>66</v>
      </c>
      <c r="W1565" t="s">
        <v>116</v>
      </c>
      <c r="X1565">
        <v>1</v>
      </c>
      <c r="Y1565">
        <f t="shared" si="216"/>
        <v>-3</v>
      </c>
      <c r="Z1565">
        <f t="shared" ca="1" si="217"/>
        <v>36.250000499999999</v>
      </c>
      <c r="AA1565">
        <f t="shared" ca="1" si="218"/>
        <v>-39.250000499999999</v>
      </c>
      <c r="AB1565">
        <f t="shared" ca="1" si="219"/>
        <v>39.250000499999999</v>
      </c>
      <c r="AC1565" s="2">
        <v>39.25</v>
      </c>
      <c r="AD1565" s="7">
        <f>VLOOKUP(P1565,Weights!$A:$B,2,0)*AC1565</f>
        <v>39.25</v>
      </c>
      <c r="AE1565">
        <f t="shared" ca="1" si="220"/>
        <v>1540.5625392500001</v>
      </c>
      <c r="AF1565" t="str">
        <f t="shared" si="221"/>
        <v>Other</v>
      </c>
      <c r="AG1565" t="str">
        <f t="shared" ca="1" si="222"/>
        <v>Tulsa</v>
      </c>
    </row>
    <row r="1566" spans="15:33" x14ac:dyDescent="0.25">
      <c r="O1566" t="s">
        <v>3282</v>
      </c>
      <c r="P1566" s="6">
        <v>41983</v>
      </c>
      <c r="Q1566" t="s">
        <v>3073</v>
      </c>
      <c r="R1566" t="s">
        <v>3296</v>
      </c>
      <c r="S1566" t="s">
        <v>3721</v>
      </c>
      <c r="T1566">
        <v>77</v>
      </c>
      <c r="U1566">
        <v>66</v>
      </c>
      <c r="W1566" t="s">
        <v>368</v>
      </c>
      <c r="X1566">
        <v>1</v>
      </c>
      <c r="Y1566">
        <f t="shared" si="216"/>
        <v>11</v>
      </c>
      <c r="Z1566">
        <f t="shared" ca="1" si="217"/>
        <v>18.124999500000001</v>
      </c>
      <c r="AA1566">
        <f t="shared" ca="1" si="218"/>
        <v>-7.1249995000000013</v>
      </c>
      <c r="AB1566">
        <f t="shared" ca="1" si="219"/>
        <v>7.1249995000000013</v>
      </c>
      <c r="AC1566" s="2">
        <v>7.125</v>
      </c>
      <c r="AD1566" s="7">
        <f>VLOOKUP(P1566,Weights!$A:$B,2,0)*AC1566</f>
        <v>7.125</v>
      </c>
      <c r="AE1566">
        <f t="shared" ca="1" si="220"/>
        <v>50.765617875000267</v>
      </c>
      <c r="AF1566" t="str">
        <f t="shared" si="221"/>
        <v>UCLA</v>
      </c>
      <c r="AG1566" t="str">
        <f t="shared" ca="1" si="222"/>
        <v>UCLA</v>
      </c>
    </row>
    <row r="1567" spans="15:33" x14ac:dyDescent="0.25">
      <c r="O1567" t="s">
        <v>3358</v>
      </c>
      <c r="P1567" s="6">
        <v>41983</v>
      </c>
      <c r="Q1567" t="s">
        <v>3073</v>
      </c>
      <c r="R1567" t="s">
        <v>3317</v>
      </c>
      <c r="S1567" t="s">
        <v>3721</v>
      </c>
      <c r="T1567">
        <v>94</v>
      </c>
      <c r="U1567">
        <v>86</v>
      </c>
      <c r="W1567" t="s">
        <v>215</v>
      </c>
      <c r="X1567">
        <v>1</v>
      </c>
      <c r="Y1567">
        <f t="shared" si="216"/>
        <v>8</v>
      </c>
      <c r="Z1567">
        <f t="shared" ca="1" si="217"/>
        <v>1.375</v>
      </c>
      <c r="AA1567">
        <f t="shared" ca="1" si="218"/>
        <v>6.625</v>
      </c>
      <c r="AB1567">
        <f t="shared" ca="1" si="219"/>
        <v>-6.625</v>
      </c>
      <c r="AC1567" s="2">
        <v>6.625</v>
      </c>
      <c r="AD1567" s="7">
        <f>VLOOKUP(P1567,Weights!$A:$B,2,0)*AC1567</f>
        <v>6.625</v>
      </c>
      <c r="AE1567">
        <f t="shared" ca="1" si="220"/>
        <v>43.890625</v>
      </c>
      <c r="AF1567" t="str">
        <f t="shared" si="221"/>
        <v>UL Lafayette</v>
      </c>
      <c r="AG1567" t="str">
        <f t="shared" ca="1" si="222"/>
        <v>UL Lafayette</v>
      </c>
    </row>
    <row r="1568" spans="15:33" x14ac:dyDescent="0.25">
      <c r="O1568" t="s">
        <v>3084</v>
      </c>
      <c r="P1568" s="6">
        <v>41983</v>
      </c>
      <c r="Q1568" t="s">
        <v>3073</v>
      </c>
      <c r="R1568" t="s">
        <v>3104</v>
      </c>
      <c r="S1568" t="s">
        <v>3720</v>
      </c>
      <c r="T1568">
        <v>69</v>
      </c>
      <c r="U1568">
        <v>48</v>
      </c>
      <c r="W1568" t="s">
        <v>95</v>
      </c>
      <c r="X1568">
        <v>1</v>
      </c>
      <c r="Y1568">
        <f t="shared" si="216"/>
        <v>-21</v>
      </c>
      <c r="Z1568">
        <f t="shared" ca="1" si="217"/>
        <v>-1.0000000000000009</v>
      </c>
      <c r="AA1568">
        <f t="shared" ca="1" si="218"/>
        <v>-20</v>
      </c>
      <c r="AB1568">
        <f t="shared" ca="1" si="219"/>
        <v>20</v>
      </c>
      <c r="AC1568" s="2">
        <v>20</v>
      </c>
      <c r="AD1568" s="7">
        <f>VLOOKUP(P1568,Weights!$A:$B,2,0)*AC1568</f>
        <v>20</v>
      </c>
      <c r="AE1568">
        <f t="shared" ca="1" si="220"/>
        <v>400</v>
      </c>
      <c r="AF1568" t="str">
        <f t="shared" si="221"/>
        <v>Dartmouth</v>
      </c>
      <c r="AG1568" t="str">
        <f t="shared" ca="1" si="222"/>
        <v>Dartmouth</v>
      </c>
    </row>
    <row r="1569" spans="15:33" x14ac:dyDescent="0.25">
      <c r="O1569" t="s">
        <v>3207</v>
      </c>
      <c r="P1569" s="6">
        <v>41983</v>
      </c>
      <c r="Q1569" t="s">
        <v>3073</v>
      </c>
      <c r="R1569" t="s">
        <v>3718</v>
      </c>
      <c r="S1569" t="s">
        <v>3721</v>
      </c>
      <c r="T1569">
        <v>82</v>
      </c>
      <c r="U1569">
        <v>78</v>
      </c>
      <c r="W1569" t="s">
        <v>14</v>
      </c>
      <c r="X1569">
        <v>1</v>
      </c>
      <c r="Y1569">
        <f t="shared" si="216"/>
        <v>4</v>
      </c>
      <c r="Z1569">
        <f t="shared" ca="1" si="217"/>
        <v>23.750000499999999</v>
      </c>
      <c r="AA1569">
        <f t="shared" ca="1" si="218"/>
        <v>-19.750000499999999</v>
      </c>
      <c r="AB1569">
        <f t="shared" ca="1" si="219"/>
        <v>19.750000499999999</v>
      </c>
      <c r="AC1569" s="2">
        <v>19.75</v>
      </c>
      <c r="AD1569" s="7">
        <f>VLOOKUP(P1569,Weights!$A:$B,2,0)*AC1569</f>
        <v>19.75</v>
      </c>
      <c r="AE1569">
        <f t="shared" ca="1" si="220"/>
        <v>390.06251975000021</v>
      </c>
      <c r="AF1569" t="str">
        <f t="shared" si="221"/>
        <v>UNC Greensboro</v>
      </c>
      <c r="AG1569" t="str">
        <f t="shared" ca="1" si="222"/>
        <v>UNC Greensboro</v>
      </c>
    </row>
    <row r="1570" spans="15:33" x14ac:dyDescent="0.25">
      <c r="O1570" t="s">
        <v>3368</v>
      </c>
      <c r="P1570" s="6">
        <v>41983</v>
      </c>
      <c r="Q1570" t="s">
        <v>3073</v>
      </c>
      <c r="R1570" t="s">
        <v>3718</v>
      </c>
      <c r="S1570" t="s">
        <v>3721</v>
      </c>
      <c r="T1570">
        <v>79</v>
      </c>
      <c r="U1570">
        <v>54</v>
      </c>
      <c r="W1570" t="s">
        <v>325</v>
      </c>
      <c r="X1570">
        <v>1</v>
      </c>
      <c r="Y1570">
        <f t="shared" si="216"/>
        <v>25</v>
      </c>
      <c r="Z1570">
        <f t="shared" ca="1" si="217"/>
        <v>36.125000499999999</v>
      </c>
      <c r="AA1570">
        <f t="shared" ca="1" si="218"/>
        <v>-11.125000499999999</v>
      </c>
      <c r="AB1570">
        <f t="shared" ca="1" si="219"/>
        <v>11.125000499999999</v>
      </c>
      <c r="AC1570" s="2">
        <v>11.125</v>
      </c>
      <c r="AD1570" s="7">
        <f>VLOOKUP(P1570,Weights!$A:$B,2,0)*AC1570</f>
        <v>11.125</v>
      </c>
      <c r="AE1570">
        <f t="shared" ca="1" si="220"/>
        <v>123.76563612500023</v>
      </c>
      <c r="AF1570" t="str">
        <f t="shared" si="221"/>
        <v>Valparaiso</v>
      </c>
      <c r="AG1570" t="str">
        <f t="shared" ca="1" si="222"/>
        <v>Valparaiso</v>
      </c>
    </row>
    <row r="1571" spans="15:33" x14ac:dyDescent="0.25">
      <c r="O1571" t="s">
        <v>3230</v>
      </c>
      <c r="P1571" s="6">
        <v>41984</v>
      </c>
      <c r="Q1571" t="s">
        <v>3073</v>
      </c>
      <c r="R1571" t="s">
        <v>3179</v>
      </c>
      <c r="S1571" t="s">
        <v>3720</v>
      </c>
      <c r="T1571">
        <v>79</v>
      </c>
      <c r="U1571">
        <v>71</v>
      </c>
      <c r="W1571" t="s">
        <v>194</v>
      </c>
      <c r="X1571">
        <v>1</v>
      </c>
      <c r="Y1571">
        <f t="shared" si="216"/>
        <v>-8</v>
      </c>
      <c r="Z1571">
        <f t="shared" ca="1" si="217"/>
        <v>10.999999980000002</v>
      </c>
      <c r="AA1571">
        <f t="shared" ca="1" si="218"/>
        <v>-18.999999980000002</v>
      </c>
      <c r="AB1571">
        <f t="shared" ca="1" si="219"/>
        <v>18.999999980000002</v>
      </c>
      <c r="AC1571" s="2">
        <v>19</v>
      </c>
      <c r="AD1571" s="7">
        <f>VLOOKUP(P1571,Weights!$A:$B,2,0)*AC1571</f>
        <v>19</v>
      </c>
      <c r="AE1571">
        <f t="shared" ca="1" si="220"/>
        <v>360.99999924000008</v>
      </c>
      <c r="AF1571" t="str">
        <f t="shared" si="221"/>
        <v>Wright St</v>
      </c>
      <c r="AG1571" t="str">
        <f t="shared" ca="1" si="222"/>
        <v>Belmont</v>
      </c>
    </row>
    <row r="1572" spans="15:33" x14ac:dyDescent="0.25">
      <c r="O1572" t="s">
        <v>3280</v>
      </c>
      <c r="P1572" s="6">
        <v>41984</v>
      </c>
      <c r="Q1572" t="s">
        <v>3073</v>
      </c>
      <c r="R1572" t="s">
        <v>3718</v>
      </c>
      <c r="S1572" t="s">
        <v>3721</v>
      </c>
      <c r="T1572">
        <v>91</v>
      </c>
      <c r="U1572">
        <v>51</v>
      </c>
      <c r="W1572" t="s">
        <v>193</v>
      </c>
      <c r="X1572">
        <v>1</v>
      </c>
      <c r="Y1572">
        <f t="shared" si="216"/>
        <v>40</v>
      </c>
      <c r="Z1572">
        <f t="shared" ca="1" si="217"/>
        <v>41.125000499999999</v>
      </c>
      <c r="AA1572">
        <f t="shared" ca="1" si="218"/>
        <v>-1.1250004999999987</v>
      </c>
      <c r="AB1572">
        <f t="shared" ca="1" si="219"/>
        <v>1.1250004999999987</v>
      </c>
      <c r="AC1572" s="2">
        <v>1.125</v>
      </c>
      <c r="AD1572" s="7">
        <f>VLOOKUP(P1572,Weights!$A:$B,2,0)*AC1572</f>
        <v>1.125</v>
      </c>
      <c r="AE1572">
        <f t="shared" ca="1" si="220"/>
        <v>1.2656261250002472</v>
      </c>
      <c r="AF1572" t="str">
        <f t="shared" si="221"/>
        <v>Boise State</v>
      </c>
      <c r="AG1572" t="str">
        <f t="shared" ca="1" si="222"/>
        <v>Boise State</v>
      </c>
    </row>
    <row r="1573" spans="15:33" x14ac:dyDescent="0.25">
      <c r="O1573" t="s">
        <v>3095</v>
      </c>
      <c r="P1573" s="6">
        <v>41984</v>
      </c>
      <c r="Q1573" t="s">
        <v>3073</v>
      </c>
      <c r="R1573" t="s">
        <v>3088</v>
      </c>
      <c r="S1573" t="s">
        <v>3721</v>
      </c>
      <c r="T1573">
        <v>85</v>
      </c>
      <c r="U1573">
        <v>74</v>
      </c>
      <c r="W1573" t="s">
        <v>93</v>
      </c>
      <c r="X1573">
        <v>1</v>
      </c>
      <c r="Y1573">
        <f t="shared" si="216"/>
        <v>11</v>
      </c>
      <c r="Z1573">
        <f t="shared" ca="1" si="217"/>
        <v>22.250000499999999</v>
      </c>
      <c r="AA1573">
        <f t="shared" ca="1" si="218"/>
        <v>-11.250000499999999</v>
      </c>
      <c r="AB1573">
        <f t="shared" ca="1" si="219"/>
        <v>11.250000499999999</v>
      </c>
      <c r="AC1573" s="2">
        <v>11.25</v>
      </c>
      <c r="AD1573" s="7">
        <f>VLOOKUP(P1573,Weights!$A:$B,2,0)*AC1573</f>
        <v>11.25</v>
      </c>
      <c r="AE1573">
        <f t="shared" ca="1" si="220"/>
        <v>126.56251125000023</v>
      </c>
      <c r="AF1573" t="str">
        <f t="shared" si="221"/>
        <v>Boston College</v>
      </c>
      <c r="AG1573" t="str">
        <f t="shared" ca="1" si="222"/>
        <v>Boston College</v>
      </c>
    </row>
    <row r="1574" spans="15:33" x14ac:dyDescent="0.25">
      <c r="O1574" t="s">
        <v>3164</v>
      </c>
      <c r="P1574" s="6">
        <v>41984</v>
      </c>
      <c r="Q1574" t="s">
        <v>3073</v>
      </c>
      <c r="R1574" t="s">
        <v>3313</v>
      </c>
      <c r="S1574" t="s">
        <v>3721</v>
      </c>
      <c r="T1574">
        <v>50</v>
      </c>
      <c r="U1574">
        <v>47</v>
      </c>
      <c r="W1574" t="s">
        <v>215</v>
      </c>
      <c r="X1574">
        <v>1</v>
      </c>
      <c r="Y1574">
        <f t="shared" si="216"/>
        <v>3</v>
      </c>
      <c r="Z1574">
        <f t="shared" ca="1" si="217"/>
        <v>8.7500004999999987</v>
      </c>
      <c r="AA1574">
        <f t="shared" ca="1" si="218"/>
        <v>-5.7500004999999987</v>
      </c>
      <c r="AB1574">
        <f t="shared" ca="1" si="219"/>
        <v>5.7500004999999987</v>
      </c>
      <c r="AC1574" s="2">
        <v>5.75</v>
      </c>
      <c r="AD1574" s="7">
        <f>VLOOKUP(P1574,Weights!$A:$B,2,0)*AC1574</f>
        <v>5.75</v>
      </c>
      <c r="AE1574">
        <f t="shared" ca="1" si="220"/>
        <v>33.062505750000234</v>
      </c>
      <c r="AF1574" t="str">
        <f t="shared" si="221"/>
        <v>Charleston</v>
      </c>
      <c r="AG1574" t="str">
        <f t="shared" ca="1" si="222"/>
        <v>Charleston</v>
      </c>
    </row>
    <row r="1575" spans="15:33" x14ac:dyDescent="0.25">
      <c r="O1575" t="s">
        <v>3308</v>
      </c>
      <c r="P1575" s="6">
        <v>41984</v>
      </c>
      <c r="Q1575" t="s">
        <v>3073</v>
      </c>
      <c r="R1575" t="s">
        <v>3718</v>
      </c>
      <c r="S1575" t="s">
        <v>3721</v>
      </c>
      <c r="T1575">
        <v>85</v>
      </c>
      <c r="U1575">
        <v>40</v>
      </c>
      <c r="W1575" t="s">
        <v>193</v>
      </c>
      <c r="X1575">
        <v>1</v>
      </c>
      <c r="Y1575">
        <f t="shared" si="216"/>
        <v>45</v>
      </c>
      <c r="Z1575">
        <f t="shared" ca="1" si="217"/>
        <v>36.125000499999999</v>
      </c>
      <c r="AA1575">
        <f t="shared" ca="1" si="218"/>
        <v>8.8749995000000013</v>
      </c>
      <c r="AB1575">
        <f t="shared" ca="1" si="219"/>
        <v>-8.8749995000000013</v>
      </c>
      <c r="AC1575" s="2">
        <v>8.875</v>
      </c>
      <c r="AD1575" s="7">
        <f>VLOOKUP(P1575,Weights!$A:$B,2,0)*AC1575</f>
        <v>8.875</v>
      </c>
      <c r="AE1575">
        <f t="shared" ca="1" si="220"/>
        <v>78.765616125000278</v>
      </c>
      <c r="AF1575" t="str">
        <f t="shared" si="221"/>
        <v>Coastal Carolina</v>
      </c>
      <c r="AG1575" t="str">
        <f t="shared" ca="1" si="222"/>
        <v>Coastal Carolina</v>
      </c>
    </row>
    <row r="1576" spans="15:33" x14ac:dyDescent="0.25">
      <c r="O1576" t="s">
        <v>3076</v>
      </c>
      <c r="P1576" s="6">
        <v>41984</v>
      </c>
      <c r="Q1576" t="s">
        <v>3073</v>
      </c>
      <c r="R1576" t="s">
        <v>3089</v>
      </c>
      <c r="S1576" t="s">
        <v>3721</v>
      </c>
      <c r="T1576">
        <v>65</v>
      </c>
      <c r="U1576">
        <v>44</v>
      </c>
      <c r="W1576" t="s">
        <v>743</v>
      </c>
      <c r="X1576">
        <v>1</v>
      </c>
      <c r="Y1576">
        <f t="shared" si="216"/>
        <v>21</v>
      </c>
      <c r="Z1576">
        <f t="shared" ca="1" si="217"/>
        <v>15.375000480000001</v>
      </c>
      <c r="AA1576">
        <f t="shared" ca="1" si="218"/>
        <v>5.6249995199999994</v>
      </c>
      <c r="AB1576">
        <f t="shared" ca="1" si="219"/>
        <v>-5.6249995199999994</v>
      </c>
      <c r="AC1576" s="2">
        <v>5.625</v>
      </c>
      <c r="AD1576" s="7">
        <f>VLOOKUP(P1576,Weights!$A:$B,2,0)*AC1576</f>
        <v>5.625</v>
      </c>
      <c r="AE1576">
        <f t="shared" ca="1" si="220"/>
        <v>31.640619600000225</v>
      </c>
      <c r="AF1576" t="str">
        <f t="shared" si="221"/>
        <v>Colgate</v>
      </c>
      <c r="AG1576" t="str">
        <f t="shared" ca="1" si="222"/>
        <v>Colgate</v>
      </c>
    </row>
    <row r="1577" spans="15:33" x14ac:dyDescent="0.25">
      <c r="O1577" t="s">
        <v>3126</v>
      </c>
      <c r="P1577" s="6">
        <v>41984</v>
      </c>
      <c r="Q1577" t="s">
        <v>3073</v>
      </c>
      <c r="R1577" t="s">
        <v>3255</v>
      </c>
      <c r="S1577" t="s">
        <v>3721</v>
      </c>
      <c r="T1577">
        <v>81</v>
      </c>
      <c r="U1577">
        <v>68</v>
      </c>
      <c r="W1577" t="s">
        <v>130</v>
      </c>
      <c r="X1577">
        <v>1</v>
      </c>
      <c r="Y1577">
        <f t="shared" si="216"/>
        <v>13</v>
      </c>
      <c r="Z1577">
        <f t="shared" ca="1" si="217"/>
        <v>5.2499999999999991</v>
      </c>
      <c r="AA1577">
        <f t="shared" ca="1" si="218"/>
        <v>7.7500000000000009</v>
      </c>
      <c r="AB1577">
        <f t="shared" ca="1" si="219"/>
        <v>-7.7500000000000009</v>
      </c>
      <c r="AC1577" s="2">
        <v>7.75</v>
      </c>
      <c r="AD1577" s="7">
        <f>VLOOKUP(P1577,Weights!$A:$B,2,0)*AC1577</f>
        <v>7.75</v>
      </c>
      <c r="AE1577">
        <f t="shared" ca="1" si="220"/>
        <v>60.062500000000014</v>
      </c>
      <c r="AF1577" t="str">
        <f t="shared" si="221"/>
        <v>George Washington</v>
      </c>
      <c r="AG1577" t="str">
        <f t="shared" ca="1" si="222"/>
        <v>George Washington</v>
      </c>
    </row>
    <row r="1578" spans="15:33" x14ac:dyDescent="0.25">
      <c r="O1578" t="s">
        <v>3217</v>
      </c>
      <c r="P1578" s="6">
        <v>41984</v>
      </c>
      <c r="Q1578" t="s">
        <v>3073</v>
      </c>
      <c r="R1578" t="s">
        <v>3718</v>
      </c>
      <c r="S1578" t="s">
        <v>3721</v>
      </c>
      <c r="T1578">
        <v>91</v>
      </c>
      <c r="U1578">
        <v>67</v>
      </c>
      <c r="W1578" t="s">
        <v>94</v>
      </c>
      <c r="X1578">
        <v>1</v>
      </c>
      <c r="Y1578">
        <f t="shared" si="216"/>
        <v>24</v>
      </c>
      <c r="Z1578">
        <f t="shared" ca="1" si="217"/>
        <v>30.000000500000002</v>
      </c>
      <c r="AA1578">
        <f t="shared" ca="1" si="218"/>
        <v>-6.0000005000000023</v>
      </c>
      <c r="AB1578">
        <f t="shared" ca="1" si="219"/>
        <v>6.0000005000000023</v>
      </c>
      <c r="AC1578" s="2">
        <v>6</v>
      </c>
      <c r="AD1578" s="7">
        <f>VLOOKUP(P1578,Weights!$A:$B,2,0)*AC1578</f>
        <v>6</v>
      </c>
      <c r="AE1578">
        <f t="shared" ca="1" si="220"/>
        <v>36.000006000000276</v>
      </c>
      <c r="AF1578" t="str">
        <f t="shared" si="221"/>
        <v>IPFW</v>
      </c>
      <c r="AG1578" t="str">
        <f t="shared" ca="1" si="222"/>
        <v>IPFW</v>
      </c>
    </row>
    <row r="1579" spans="15:33" x14ac:dyDescent="0.25">
      <c r="O1579" t="s">
        <v>3235</v>
      </c>
      <c r="P1579" s="6">
        <v>41984</v>
      </c>
      <c r="Q1579" t="s">
        <v>3073</v>
      </c>
      <c r="R1579" t="s">
        <v>3345</v>
      </c>
      <c r="S1579" t="s">
        <v>3721</v>
      </c>
      <c r="T1579">
        <v>78</v>
      </c>
      <c r="U1579">
        <v>73</v>
      </c>
      <c r="W1579" t="s">
        <v>116</v>
      </c>
      <c r="X1579">
        <v>1</v>
      </c>
      <c r="Y1579">
        <f t="shared" si="216"/>
        <v>5</v>
      </c>
      <c r="Z1579">
        <f t="shared" ca="1" si="217"/>
        <v>5</v>
      </c>
      <c r="AA1579">
        <f t="shared" ca="1" si="218"/>
        <v>0</v>
      </c>
      <c r="AB1579">
        <f t="shared" ca="1" si="219"/>
        <v>0</v>
      </c>
      <c r="AC1579" s="2">
        <v>0</v>
      </c>
      <c r="AD1579" s="7">
        <f>VLOOKUP(P1579,Weights!$A:$B,2,0)*AC1579</f>
        <v>0</v>
      </c>
      <c r="AE1579">
        <f t="shared" ca="1" si="220"/>
        <v>0</v>
      </c>
      <c r="AF1579" t="str">
        <f t="shared" si="221"/>
        <v>Missouri</v>
      </c>
      <c r="AG1579" t="str">
        <f t="shared" ca="1" si="222"/>
        <v>Missouri</v>
      </c>
    </row>
    <row r="1580" spans="15:33" x14ac:dyDescent="0.25">
      <c r="O1580" t="s">
        <v>3265</v>
      </c>
      <c r="P1580" s="6">
        <v>41984</v>
      </c>
      <c r="Q1580" t="s">
        <v>3073</v>
      </c>
      <c r="R1580" t="s">
        <v>3332</v>
      </c>
      <c r="S1580" t="s">
        <v>3721</v>
      </c>
      <c r="T1580">
        <v>73</v>
      </c>
      <c r="U1580">
        <v>59</v>
      </c>
      <c r="W1580" t="s">
        <v>93</v>
      </c>
      <c r="X1580">
        <v>1</v>
      </c>
      <c r="Y1580">
        <f t="shared" si="216"/>
        <v>14</v>
      </c>
      <c r="Z1580">
        <f t="shared" ca="1" si="217"/>
        <v>8.25</v>
      </c>
      <c r="AA1580">
        <f t="shared" ca="1" si="218"/>
        <v>5.75</v>
      </c>
      <c r="AB1580">
        <f t="shared" ca="1" si="219"/>
        <v>-5.75</v>
      </c>
      <c r="AC1580" s="2">
        <v>5.75</v>
      </c>
      <c r="AD1580" s="7">
        <f>VLOOKUP(P1580,Weights!$A:$B,2,0)*AC1580</f>
        <v>5.75</v>
      </c>
      <c r="AE1580">
        <f t="shared" ca="1" si="220"/>
        <v>33.0625</v>
      </c>
      <c r="AF1580" t="str">
        <f t="shared" si="221"/>
        <v>Sacramento St</v>
      </c>
      <c r="AG1580" t="str">
        <f t="shared" ca="1" si="222"/>
        <v>Sacramento St</v>
      </c>
    </row>
    <row r="1581" spans="15:33" x14ac:dyDescent="0.25">
      <c r="O1581" t="s">
        <v>3262</v>
      </c>
      <c r="P1581" s="6">
        <v>41984</v>
      </c>
      <c r="Q1581" t="s">
        <v>3073</v>
      </c>
      <c r="R1581" t="s">
        <v>3236</v>
      </c>
      <c r="S1581" t="s">
        <v>3720</v>
      </c>
      <c r="T1581">
        <v>81</v>
      </c>
      <c r="U1581">
        <v>76</v>
      </c>
      <c r="W1581" t="s">
        <v>116</v>
      </c>
      <c r="X1581">
        <v>1</v>
      </c>
      <c r="Y1581">
        <f t="shared" si="216"/>
        <v>-5</v>
      </c>
      <c r="Z1581">
        <f t="shared" ca="1" si="217"/>
        <v>0.99999998000000012</v>
      </c>
      <c r="AA1581">
        <f t="shared" ca="1" si="218"/>
        <v>-5.9999999800000001</v>
      </c>
      <c r="AB1581">
        <f t="shared" ca="1" si="219"/>
        <v>5.9999999800000001</v>
      </c>
      <c r="AC1581" s="2">
        <v>6</v>
      </c>
      <c r="AD1581" s="7">
        <f>VLOOKUP(P1581,Weights!$A:$B,2,0)*AC1581</f>
        <v>6</v>
      </c>
      <c r="AE1581">
        <f t="shared" ca="1" si="220"/>
        <v>35.999999760000001</v>
      </c>
      <c r="AF1581" t="str">
        <f t="shared" si="221"/>
        <v>Eastern Washington</v>
      </c>
      <c r="AG1581" t="str">
        <f t="shared" ca="1" si="222"/>
        <v>San Francisco</v>
      </c>
    </row>
    <row r="1582" spans="15:33" x14ac:dyDescent="0.25">
      <c r="O1582" t="s">
        <v>3391</v>
      </c>
      <c r="P1582" s="6">
        <v>41984</v>
      </c>
      <c r="Q1582" t="s">
        <v>3073</v>
      </c>
      <c r="R1582" t="s">
        <v>3234</v>
      </c>
      <c r="S1582" t="s">
        <v>3720</v>
      </c>
      <c r="T1582">
        <v>67</v>
      </c>
      <c r="U1582">
        <v>48</v>
      </c>
      <c r="W1582" t="s">
        <v>583</v>
      </c>
      <c r="X1582">
        <v>1</v>
      </c>
      <c r="Y1582">
        <f t="shared" si="216"/>
        <v>-19</v>
      </c>
      <c r="Z1582">
        <f t="shared" ca="1" si="217"/>
        <v>-6.249999980000001</v>
      </c>
      <c r="AA1582">
        <f t="shared" ca="1" si="218"/>
        <v>-12.750000019999998</v>
      </c>
      <c r="AB1582">
        <f t="shared" ca="1" si="219"/>
        <v>12.750000019999998</v>
      </c>
      <c r="AC1582" s="2">
        <v>12.75</v>
      </c>
      <c r="AD1582" s="7">
        <f>VLOOKUP(P1582,Weights!$A:$B,2,0)*AC1582</f>
        <v>12.75</v>
      </c>
      <c r="AE1582">
        <f t="shared" ca="1" si="220"/>
        <v>162.56250050999995</v>
      </c>
      <c r="AF1582" t="str">
        <f t="shared" si="221"/>
        <v>Chattanooga</v>
      </c>
      <c r="AG1582" t="str">
        <f t="shared" ca="1" si="222"/>
        <v>Chattanooga</v>
      </c>
    </row>
    <row r="1583" spans="15:33" x14ac:dyDescent="0.25">
      <c r="O1583" t="s">
        <v>3402</v>
      </c>
      <c r="P1583" s="6">
        <v>41984</v>
      </c>
      <c r="Q1583" t="s">
        <v>3073</v>
      </c>
      <c r="R1583" t="s">
        <v>3718</v>
      </c>
      <c r="S1583" t="s">
        <v>3721</v>
      </c>
      <c r="T1583">
        <v>80</v>
      </c>
      <c r="U1583">
        <v>63</v>
      </c>
      <c r="W1583" t="s">
        <v>214</v>
      </c>
      <c r="X1583">
        <v>1</v>
      </c>
      <c r="Y1583">
        <f t="shared" si="216"/>
        <v>17</v>
      </c>
      <c r="Z1583">
        <f t="shared" ca="1" si="217"/>
        <v>24.125000500000002</v>
      </c>
      <c r="AA1583">
        <f t="shared" ca="1" si="218"/>
        <v>-7.1250005000000023</v>
      </c>
      <c r="AB1583">
        <f t="shared" ca="1" si="219"/>
        <v>7.1250005000000023</v>
      </c>
      <c r="AC1583" s="2">
        <v>7.125</v>
      </c>
      <c r="AD1583" s="7">
        <f>VLOOKUP(P1583,Weights!$A:$B,2,0)*AC1583</f>
        <v>7.125</v>
      </c>
      <c r="AE1583">
        <f t="shared" ca="1" si="220"/>
        <v>50.76563212500028</v>
      </c>
      <c r="AF1583" t="str">
        <f t="shared" si="221"/>
        <v>Troy</v>
      </c>
      <c r="AG1583" t="str">
        <f t="shared" ca="1" si="222"/>
        <v>Troy</v>
      </c>
    </row>
    <row r="1584" spans="15:33" x14ac:dyDescent="0.25">
      <c r="O1584" t="s">
        <v>3133</v>
      </c>
      <c r="P1584" s="6">
        <v>41984</v>
      </c>
      <c r="Q1584" t="s">
        <v>3073</v>
      </c>
      <c r="R1584" t="s">
        <v>3389</v>
      </c>
      <c r="S1584" t="s">
        <v>3720</v>
      </c>
      <c r="T1584">
        <v>79</v>
      </c>
      <c r="U1584">
        <v>65</v>
      </c>
      <c r="W1584" t="s">
        <v>229</v>
      </c>
      <c r="X1584">
        <v>1</v>
      </c>
      <c r="Y1584">
        <f t="shared" si="216"/>
        <v>-14</v>
      </c>
      <c r="Z1584">
        <f t="shared" ca="1" si="217"/>
        <v>4.2500000000000009</v>
      </c>
      <c r="AA1584">
        <f t="shared" ca="1" si="218"/>
        <v>-18.25</v>
      </c>
      <c r="AB1584">
        <f t="shared" ca="1" si="219"/>
        <v>18.25</v>
      </c>
      <c r="AC1584" s="2">
        <v>18.25</v>
      </c>
      <c r="AD1584" s="7">
        <f>VLOOKUP(P1584,Weights!$A:$B,2,0)*AC1584</f>
        <v>18.25</v>
      </c>
      <c r="AE1584">
        <f t="shared" ca="1" si="220"/>
        <v>333.0625</v>
      </c>
      <c r="AF1584" t="str">
        <f t="shared" si="221"/>
        <v>San Diego</v>
      </c>
      <c r="AG1584" t="str">
        <f t="shared" ca="1" si="222"/>
        <v>UC Santa Barbara</v>
      </c>
    </row>
    <row r="1585" spans="15:33" x14ac:dyDescent="0.25">
      <c r="O1585" t="s">
        <v>3162</v>
      </c>
      <c r="P1585" s="6">
        <v>41984</v>
      </c>
      <c r="Q1585" t="s">
        <v>3073</v>
      </c>
      <c r="R1585" t="s">
        <v>3138</v>
      </c>
      <c r="S1585" t="s">
        <v>3721</v>
      </c>
      <c r="T1585">
        <v>71</v>
      </c>
      <c r="U1585">
        <v>60</v>
      </c>
      <c r="W1585" t="s">
        <v>743</v>
      </c>
      <c r="X1585">
        <v>1</v>
      </c>
      <c r="Y1585">
        <f t="shared" si="216"/>
        <v>11</v>
      </c>
      <c r="Z1585">
        <f t="shared" ca="1" si="217"/>
        <v>1.1249999999999991</v>
      </c>
      <c r="AA1585">
        <f t="shared" ca="1" si="218"/>
        <v>9.875</v>
      </c>
      <c r="AB1585">
        <f t="shared" ca="1" si="219"/>
        <v>-9.875</v>
      </c>
      <c r="AC1585" s="2">
        <v>9.875</v>
      </c>
      <c r="AD1585" s="7">
        <f>VLOOKUP(P1585,Weights!$A:$B,2,0)*AC1585</f>
        <v>9.875</v>
      </c>
      <c r="AE1585">
        <f t="shared" ca="1" si="220"/>
        <v>97.515625</v>
      </c>
      <c r="AF1585" t="str">
        <f t="shared" si="221"/>
        <v>UIC</v>
      </c>
      <c r="AG1585" t="str">
        <f t="shared" ca="1" si="222"/>
        <v>UIC</v>
      </c>
    </row>
    <row r="1586" spans="15:33" x14ac:dyDescent="0.25">
      <c r="O1586" t="s">
        <v>3305</v>
      </c>
      <c r="P1586" s="6">
        <v>41984</v>
      </c>
      <c r="Q1586" t="s">
        <v>3073</v>
      </c>
      <c r="R1586" t="s">
        <v>3718</v>
      </c>
      <c r="S1586" t="s">
        <v>3721</v>
      </c>
      <c r="T1586">
        <v>78</v>
      </c>
      <c r="U1586">
        <v>40</v>
      </c>
      <c r="W1586" t="s">
        <v>215</v>
      </c>
      <c r="X1586">
        <v>1</v>
      </c>
      <c r="Y1586">
        <f t="shared" si="216"/>
        <v>38</v>
      </c>
      <c r="Z1586">
        <f t="shared" ca="1" si="217"/>
        <v>27.250000500000002</v>
      </c>
      <c r="AA1586">
        <f t="shared" ca="1" si="218"/>
        <v>10.749999499999998</v>
      </c>
      <c r="AB1586">
        <f t="shared" ca="1" si="219"/>
        <v>-10.749999499999998</v>
      </c>
      <c r="AC1586" s="2">
        <v>10.75</v>
      </c>
      <c r="AD1586" s="7">
        <f>VLOOKUP(P1586,Weights!$A:$B,2,0)*AC1586</f>
        <v>10.75</v>
      </c>
      <c r="AE1586">
        <f t="shared" ca="1" si="220"/>
        <v>115.5624892500002</v>
      </c>
      <c r="AF1586" t="str">
        <f t="shared" si="221"/>
        <v>UNC Asheville</v>
      </c>
      <c r="AG1586" t="str">
        <f t="shared" ca="1" si="222"/>
        <v>UNC Asheville</v>
      </c>
    </row>
    <row r="1587" spans="15:33" x14ac:dyDescent="0.25">
      <c r="O1587" t="s">
        <v>3272</v>
      </c>
      <c r="P1587" s="6">
        <v>41984</v>
      </c>
      <c r="Q1587" t="s">
        <v>3073</v>
      </c>
      <c r="R1587" t="s">
        <v>3237</v>
      </c>
      <c r="S1587" t="s">
        <v>3721</v>
      </c>
      <c r="T1587">
        <v>78</v>
      </c>
      <c r="U1587">
        <v>75</v>
      </c>
      <c r="W1587" t="s">
        <v>386</v>
      </c>
      <c r="X1587">
        <v>1</v>
      </c>
      <c r="Y1587">
        <f t="shared" si="216"/>
        <v>3</v>
      </c>
      <c r="Z1587">
        <f t="shared" ca="1" si="217"/>
        <v>-4.5000004999999996</v>
      </c>
      <c r="AA1587">
        <f t="shared" ca="1" si="218"/>
        <v>7.5000004999999996</v>
      </c>
      <c r="AB1587">
        <f t="shared" ca="1" si="219"/>
        <v>-7.5000004999999996</v>
      </c>
      <c r="AC1587" s="2">
        <v>7.5</v>
      </c>
      <c r="AD1587" s="7">
        <f>VLOOKUP(P1587,Weights!$A:$B,2,0)*AC1587</f>
        <v>7.5</v>
      </c>
      <c r="AE1587">
        <f t="shared" ca="1" si="220"/>
        <v>56.250007500000244</v>
      </c>
      <c r="AF1587" t="str">
        <f t="shared" si="221"/>
        <v>Western Illinois</v>
      </c>
      <c r="AG1587" t="str">
        <f t="shared" ca="1" si="222"/>
        <v>Idaho</v>
      </c>
    </row>
    <row r="1588" spans="15:33" x14ac:dyDescent="0.25">
      <c r="O1588" t="s">
        <v>3144</v>
      </c>
      <c r="P1588" s="6">
        <v>41985</v>
      </c>
      <c r="Q1588" t="s">
        <v>3073</v>
      </c>
      <c r="R1588" t="s">
        <v>3409</v>
      </c>
      <c r="S1588" t="s">
        <v>3721</v>
      </c>
      <c r="T1588">
        <v>75</v>
      </c>
      <c r="U1588">
        <v>50</v>
      </c>
      <c r="W1588" t="s">
        <v>116</v>
      </c>
      <c r="X1588">
        <v>1</v>
      </c>
      <c r="Y1588">
        <f t="shared" si="216"/>
        <v>25</v>
      </c>
      <c r="Z1588">
        <f t="shared" ca="1" si="217"/>
        <v>16.125</v>
      </c>
      <c r="AA1588">
        <f t="shared" ca="1" si="218"/>
        <v>8.875</v>
      </c>
      <c r="AB1588">
        <f t="shared" ca="1" si="219"/>
        <v>-8.875</v>
      </c>
      <c r="AC1588" s="2">
        <v>8.875</v>
      </c>
      <c r="AD1588" s="7">
        <f>VLOOKUP(P1588,Weights!$A:$B,2,0)*AC1588</f>
        <v>8.875</v>
      </c>
      <c r="AE1588">
        <f t="shared" ca="1" si="220"/>
        <v>78.765625</v>
      </c>
      <c r="AF1588" t="str">
        <f t="shared" si="221"/>
        <v>Florida</v>
      </c>
      <c r="AG1588" t="str">
        <f t="shared" ca="1" si="222"/>
        <v>Florida</v>
      </c>
    </row>
    <row r="1589" spans="15:33" x14ac:dyDescent="0.25">
      <c r="O1589" t="s">
        <v>3099</v>
      </c>
      <c r="P1589" s="6">
        <v>41985</v>
      </c>
      <c r="Q1589" t="s">
        <v>3073</v>
      </c>
      <c r="R1589" t="s">
        <v>3090</v>
      </c>
      <c r="S1589" t="s">
        <v>3721</v>
      </c>
      <c r="T1589">
        <v>76</v>
      </c>
      <c r="U1589">
        <v>66</v>
      </c>
      <c r="W1589" t="s">
        <v>93</v>
      </c>
      <c r="X1589">
        <v>1</v>
      </c>
      <c r="Y1589">
        <f t="shared" si="216"/>
        <v>10</v>
      </c>
      <c r="Z1589">
        <f t="shared" ca="1" si="217"/>
        <v>-1.8749999800000001</v>
      </c>
      <c r="AA1589">
        <f t="shared" ca="1" si="218"/>
        <v>11.87499998</v>
      </c>
      <c r="AB1589">
        <f t="shared" ca="1" si="219"/>
        <v>-11.87499998</v>
      </c>
      <c r="AC1589" s="2">
        <v>11.875</v>
      </c>
      <c r="AD1589" s="7">
        <f>VLOOKUP(P1589,Weights!$A:$B,2,0)*AC1589</f>
        <v>11.875</v>
      </c>
      <c r="AE1589">
        <f t="shared" ca="1" si="220"/>
        <v>141.01562452499999</v>
      </c>
      <c r="AF1589" t="str">
        <f t="shared" si="221"/>
        <v>Holy Cross</v>
      </c>
      <c r="AG1589" t="str">
        <f t="shared" ca="1" si="222"/>
        <v>N.J.I.T.</v>
      </c>
    </row>
    <row r="1590" spans="15:33" x14ac:dyDescent="0.25">
      <c r="O1590" t="s">
        <v>3127</v>
      </c>
      <c r="P1590" s="6">
        <v>41985</v>
      </c>
      <c r="Q1590" t="s">
        <v>3073</v>
      </c>
      <c r="R1590" t="s">
        <v>3714</v>
      </c>
      <c r="S1590" t="s">
        <v>3720</v>
      </c>
      <c r="T1590">
        <v>90</v>
      </c>
      <c r="U1590">
        <v>75</v>
      </c>
      <c r="W1590" t="s">
        <v>195</v>
      </c>
      <c r="X1590">
        <v>1</v>
      </c>
      <c r="Y1590">
        <f t="shared" si="216"/>
        <v>-15</v>
      </c>
      <c r="Z1590">
        <f t="shared" ca="1" si="217"/>
        <v>-2</v>
      </c>
      <c r="AA1590">
        <f t="shared" ca="1" si="218"/>
        <v>-13</v>
      </c>
      <c r="AB1590">
        <f t="shared" ca="1" si="219"/>
        <v>13</v>
      </c>
      <c r="AC1590" s="2">
        <v>13</v>
      </c>
      <c r="AD1590" s="7">
        <f>VLOOKUP(P1590,Weights!$A:$B,2,0)*AC1590</f>
        <v>13</v>
      </c>
      <c r="AE1590">
        <f t="shared" ca="1" si="220"/>
        <v>169</v>
      </c>
      <c r="AF1590" t="str">
        <f t="shared" si="221"/>
        <v>Iowa State</v>
      </c>
      <c r="AG1590" t="str">
        <f t="shared" ca="1" si="222"/>
        <v>Iowa State</v>
      </c>
    </row>
    <row r="1591" spans="15:33" x14ac:dyDescent="0.25">
      <c r="O1591" t="s">
        <v>3135</v>
      </c>
      <c r="P1591" s="6">
        <v>41985</v>
      </c>
      <c r="Q1591" t="s">
        <v>3073</v>
      </c>
      <c r="R1591" t="s">
        <v>3301</v>
      </c>
      <c r="S1591" t="s">
        <v>3721</v>
      </c>
      <c r="T1591">
        <v>86</v>
      </c>
      <c r="U1591">
        <v>50</v>
      </c>
      <c r="W1591" t="s">
        <v>634</v>
      </c>
      <c r="X1591">
        <v>1</v>
      </c>
      <c r="Y1591">
        <f t="shared" si="216"/>
        <v>36</v>
      </c>
      <c r="Z1591">
        <f t="shared" ca="1" si="217"/>
        <v>17.499999519999999</v>
      </c>
      <c r="AA1591">
        <f t="shared" ca="1" si="218"/>
        <v>18.500000480000001</v>
      </c>
      <c r="AB1591">
        <f t="shared" ca="1" si="219"/>
        <v>-18.500000480000001</v>
      </c>
      <c r="AC1591" s="2">
        <v>18.5</v>
      </c>
      <c r="AD1591" s="7">
        <f>VLOOKUP(P1591,Weights!$A:$B,2,0)*AC1591</f>
        <v>18.5</v>
      </c>
      <c r="AE1591">
        <f t="shared" ca="1" si="220"/>
        <v>342.25001776000028</v>
      </c>
      <c r="AF1591" t="str">
        <f t="shared" si="221"/>
        <v>NC State</v>
      </c>
      <c r="AG1591" t="str">
        <f t="shared" ca="1" si="222"/>
        <v>NC State</v>
      </c>
    </row>
    <row r="1592" spans="15:33" x14ac:dyDescent="0.25">
      <c r="O1592" t="s">
        <v>3173</v>
      </c>
      <c r="P1592" s="6">
        <v>41986</v>
      </c>
      <c r="Q1592" t="s">
        <v>3073</v>
      </c>
      <c r="R1592" t="s">
        <v>3718</v>
      </c>
      <c r="S1592" t="s">
        <v>3721</v>
      </c>
      <c r="T1592">
        <v>76</v>
      </c>
      <c r="U1592">
        <v>48</v>
      </c>
      <c r="W1592" t="s">
        <v>215</v>
      </c>
      <c r="X1592">
        <v>1</v>
      </c>
      <c r="Y1592">
        <f t="shared" si="216"/>
        <v>28</v>
      </c>
      <c r="Z1592">
        <f t="shared" ca="1" si="217"/>
        <v>18.75</v>
      </c>
      <c r="AA1592">
        <f t="shared" ca="1" si="218"/>
        <v>9.25</v>
      </c>
      <c r="AB1592">
        <f t="shared" ca="1" si="219"/>
        <v>-9.25</v>
      </c>
      <c r="AC1592" s="2">
        <v>9.25</v>
      </c>
      <c r="AD1592" s="7">
        <f>VLOOKUP(P1592,Weights!$A:$B,2,0)*AC1592</f>
        <v>9.25</v>
      </c>
      <c r="AE1592">
        <f t="shared" ca="1" si="220"/>
        <v>85.5625</v>
      </c>
      <c r="AF1592" t="str">
        <f t="shared" si="221"/>
        <v>Abilene Christian</v>
      </c>
      <c r="AG1592" t="str">
        <f t="shared" ca="1" si="222"/>
        <v>Abilene Christian</v>
      </c>
    </row>
    <row r="1593" spans="15:33" x14ac:dyDescent="0.25">
      <c r="O1593" t="s">
        <v>3339</v>
      </c>
      <c r="P1593" s="6">
        <v>41986</v>
      </c>
      <c r="Q1593" t="s">
        <v>3073</v>
      </c>
      <c r="R1593" t="s">
        <v>3412</v>
      </c>
      <c r="S1593" t="s">
        <v>3721</v>
      </c>
      <c r="T1593">
        <v>80</v>
      </c>
      <c r="U1593">
        <v>47</v>
      </c>
      <c r="W1593" t="s">
        <v>94</v>
      </c>
      <c r="X1593">
        <v>1</v>
      </c>
      <c r="Y1593">
        <f t="shared" si="216"/>
        <v>33</v>
      </c>
      <c r="Z1593">
        <f t="shared" ca="1" si="217"/>
        <v>14.250000499999999</v>
      </c>
      <c r="AA1593">
        <f t="shared" ca="1" si="218"/>
        <v>18.749999500000001</v>
      </c>
      <c r="AB1593">
        <f t="shared" ca="1" si="219"/>
        <v>-18.749999500000001</v>
      </c>
      <c r="AC1593" s="2">
        <v>18.75</v>
      </c>
      <c r="AD1593" s="7">
        <f>VLOOKUP(P1593,Weights!$A:$B,2,0)*AC1593</f>
        <v>18.75</v>
      </c>
      <c r="AE1593">
        <f t="shared" ca="1" si="220"/>
        <v>351.5624812500003</v>
      </c>
      <c r="AF1593" t="str">
        <f t="shared" si="221"/>
        <v>Air Force</v>
      </c>
      <c r="AG1593" t="str">
        <f t="shared" ca="1" si="222"/>
        <v>Air Force</v>
      </c>
    </row>
    <row r="1594" spans="15:33" x14ac:dyDescent="0.25">
      <c r="O1594" t="s">
        <v>3122</v>
      </c>
      <c r="P1594" s="6">
        <v>41986</v>
      </c>
      <c r="Q1594" t="s">
        <v>3073</v>
      </c>
      <c r="R1594" t="s">
        <v>3290</v>
      </c>
      <c r="S1594" t="s">
        <v>3720</v>
      </c>
      <c r="T1594">
        <v>62</v>
      </c>
      <c r="U1594">
        <v>61</v>
      </c>
      <c r="W1594" t="s">
        <v>94</v>
      </c>
      <c r="X1594">
        <v>1</v>
      </c>
      <c r="Y1594">
        <f t="shared" si="216"/>
        <v>-1</v>
      </c>
      <c r="Z1594">
        <f t="shared" ca="1" si="217"/>
        <v>8.375</v>
      </c>
      <c r="AA1594">
        <f t="shared" ca="1" si="218"/>
        <v>-9.375</v>
      </c>
      <c r="AB1594">
        <f t="shared" ca="1" si="219"/>
        <v>9.375</v>
      </c>
      <c r="AC1594" s="2">
        <v>9.375</v>
      </c>
      <c r="AD1594" s="7">
        <f>VLOOKUP(P1594,Weights!$A:$B,2,0)*AC1594</f>
        <v>9.375</v>
      </c>
      <c r="AE1594">
        <f t="shared" ca="1" si="220"/>
        <v>87.890625</v>
      </c>
      <c r="AF1594" t="str">
        <f t="shared" si="221"/>
        <v>Middle Tennessee</v>
      </c>
      <c r="AG1594" t="str">
        <f t="shared" ca="1" si="222"/>
        <v>Akron</v>
      </c>
    </row>
    <row r="1595" spans="15:33" x14ac:dyDescent="0.25">
      <c r="O1595" t="s">
        <v>3155</v>
      </c>
      <c r="P1595" s="6">
        <v>41986</v>
      </c>
      <c r="Q1595" t="s">
        <v>3073</v>
      </c>
      <c r="R1595" t="s">
        <v>3232</v>
      </c>
      <c r="S1595" t="s">
        <v>3721</v>
      </c>
      <c r="T1595">
        <v>65</v>
      </c>
      <c r="U1595">
        <v>53</v>
      </c>
      <c r="W1595" t="s">
        <v>130</v>
      </c>
      <c r="X1595">
        <v>1</v>
      </c>
      <c r="Y1595">
        <f t="shared" si="216"/>
        <v>12</v>
      </c>
      <c r="Z1595">
        <f t="shared" ca="1" si="217"/>
        <v>12</v>
      </c>
      <c r="AA1595">
        <f t="shared" ca="1" si="218"/>
        <v>0</v>
      </c>
      <c r="AB1595">
        <f t="shared" ca="1" si="219"/>
        <v>0</v>
      </c>
      <c r="AC1595" s="2">
        <v>0</v>
      </c>
      <c r="AD1595" s="7">
        <f>VLOOKUP(P1595,Weights!$A:$B,2,0)*AC1595</f>
        <v>0</v>
      </c>
      <c r="AE1595">
        <f t="shared" ca="1" si="220"/>
        <v>0</v>
      </c>
      <c r="AF1595" t="str">
        <f t="shared" si="221"/>
        <v>Alabama</v>
      </c>
      <c r="AG1595" t="str">
        <f t="shared" ca="1" si="222"/>
        <v>Alabama</v>
      </c>
    </row>
    <row r="1596" spans="15:33" x14ac:dyDescent="0.25">
      <c r="O1596" t="s">
        <v>3715</v>
      </c>
      <c r="P1596" s="6">
        <v>41986</v>
      </c>
      <c r="Q1596" t="s">
        <v>3073</v>
      </c>
      <c r="R1596" t="s">
        <v>3153</v>
      </c>
      <c r="S1596" t="s">
        <v>3721</v>
      </c>
      <c r="T1596">
        <v>80</v>
      </c>
      <c r="U1596">
        <v>53</v>
      </c>
      <c r="W1596" t="s">
        <v>569</v>
      </c>
      <c r="X1596">
        <v>1</v>
      </c>
      <c r="Y1596">
        <f t="shared" si="216"/>
        <v>27</v>
      </c>
      <c r="Z1596">
        <f t="shared" ca="1" si="217"/>
        <v>16.874999499999998</v>
      </c>
      <c r="AA1596">
        <f t="shared" ca="1" si="218"/>
        <v>10.125000500000002</v>
      </c>
      <c r="AB1596">
        <f t="shared" ca="1" si="219"/>
        <v>-10.125000500000002</v>
      </c>
      <c r="AC1596" s="2">
        <v>10.125</v>
      </c>
      <c r="AD1596" s="7">
        <f>VLOOKUP(P1596,Weights!$A:$B,2,0)*AC1596</f>
        <v>10.125</v>
      </c>
      <c r="AE1596">
        <f t="shared" ca="1" si="220"/>
        <v>102.5156351250003</v>
      </c>
      <c r="AF1596" t="str">
        <f t="shared" si="221"/>
        <v>Arizona</v>
      </c>
      <c r="AG1596" t="str">
        <f t="shared" ca="1" si="222"/>
        <v>Arizona</v>
      </c>
    </row>
    <row r="1597" spans="15:33" x14ac:dyDescent="0.25">
      <c r="O1597" t="s">
        <v>3372</v>
      </c>
      <c r="P1597" s="6">
        <v>41986</v>
      </c>
      <c r="Q1597" t="s">
        <v>3073</v>
      </c>
      <c r="R1597" t="s">
        <v>3334</v>
      </c>
      <c r="S1597" t="s">
        <v>3721</v>
      </c>
      <c r="T1597">
        <v>81</v>
      </c>
      <c r="U1597">
        <v>74</v>
      </c>
      <c r="W1597" t="s">
        <v>94</v>
      </c>
      <c r="X1597">
        <v>1</v>
      </c>
      <c r="Y1597">
        <f t="shared" si="216"/>
        <v>7</v>
      </c>
      <c r="Z1597">
        <f t="shared" ca="1" si="217"/>
        <v>6.3750000000000009</v>
      </c>
      <c r="AA1597">
        <f t="shared" ca="1" si="218"/>
        <v>0.62499999999999911</v>
      </c>
      <c r="AB1597">
        <f t="shared" ca="1" si="219"/>
        <v>-0.62499999999999911</v>
      </c>
      <c r="AC1597" s="2">
        <v>0.625</v>
      </c>
      <c r="AD1597" s="7">
        <f>VLOOKUP(P1597,Weights!$A:$B,2,0)*AC1597</f>
        <v>0.625</v>
      </c>
      <c r="AE1597">
        <f t="shared" ca="1" si="220"/>
        <v>0.39062499999999889</v>
      </c>
      <c r="AF1597" t="str">
        <f t="shared" si="221"/>
        <v>Arizona St</v>
      </c>
      <c r="AG1597" t="str">
        <f t="shared" ca="1" si="222"/>
        <v>Arizona St</v>
      </c>
    </row>
    <row r="1598" spans="15:33" x14ac:dyDescent="0.25">
      <c r="O1598" t="s">
        <v>3170</v>
      </c>
      <c r="P1598" s="6">
        <v>41986</v>
      </c>
      <c r="Q1598" t="s">
        <v>3073</v>
      </c>
      <c r="R1598" t="s">
        <v>3176</v>
      </c>
      <c r="S1598" t="s">
        <v>3721</v>
      </c>
      <c r="T1598">
        <v>69</v>
      </c>
      <c r="U1598">
        <v>55</v>
      </c>
      <c r="W1598" t="s">
        <v>193</v>
      </c>
      <c r="X1598">
        <v>1</v>
      </c>
      <c r="Y1598">
        <f t="shared" si="216"/>
        <v>14</v>
      </c>
      <c r="Z1598">
        <f t="shared" ca="1" si="217"/>
        <v>5.8749995000000013</v>
      </c>
      <c r="AA1598">
        <f t="shared" ca="1" si="218"/>
        <v>8.1250004999999987</v>
      </c>
      <c r="AB1598">
        <f t="shared" ca="1" si="219"/>
        <v>-8.1250004999999987</v>
      </c>
      <c r="AC1598" s="2">
        <v>8.125</v>
      </c>
      <c r="AD1598" s="7">
        <f>VLOOKUP(P1598,Weights!$A:$B,2,0)*AC1598</f>
        <v>8.125</v>
      </c>
      <c r="AE1598">
        <f t="shared" ca="1" si="220"/>
        <v>66.015633125000235</v>
      </c>
      <c r="AF1598" t="str">
        <f t="shared" si="221"/>
        <v>Arkansas</v>
      </c>
      <c r="AG1598" t="str">
        <f t="shared" ca="1" si="222"/>
        <v>Arkansas</v>
      </c>
    </row>
    <row r="1599" spans="15:33" x14ac:dyDescent="0.25">
      <c r="O1599" t="s">
        <v>3233</v>
      </c>
      <c r="P1599" s="6">
        <v>41986</v>
      </c>
      <c r="Q1599" t="s">
        <v>3073</v>
      </c>
      <c r="R1599" t="s">
        <v>3215</v>
      </c>
      <c r="S1599" t="s">
        <v>3720</v>
      </c>
      <c r="T1599">
        <v>68</v>
      </c>
      <c r="U1599">
        <v>59</v>
      </c>
      <c r="W1599" t="s">
        <v>728</v>
      </c>
      <c r="X1599">
        <v>1</v>
      </c>
      <c r="Y1599">
        <f t="shared" si="216"/>
        <v>-9</v>
      </c>
      <c r="Z1599">
        <f t="shared" ca="1" si="217"/>
        <v>0.25</v>
      </c>
      <c r="AA1599">
        <f t="shared" ca="1" si="218"/>
        <v>-9.25</v>
      </c>
      <c r="AB1599">
        <f t="shared" ca="1" si="219"/>
        <v>9.25</v>
      </c>
      <c r="AC1599" s="2">
        <v>9.25</v>
      </c>
      <c r="AD1599" s="7">
        <f>VLOOKUP(P1599,Weights!$A:$B,2,0)*AC1599</f>
        <v>9.25</v>
      </c>
      <c r="AE1599">
        <f t="shared" ca="1" si="220"/>
        <v>85.5625</v>
      </c>
      <c r="AF1599" t="str">
        <f t="shared" si="221"/>
        <v>Lipscomb</v>
      </c>
      <c r="AG1599" t="str">
        <f t="shared" ca="1" si="222"/>
        <v>Austin Peay</v>
      </c>
    </row>
    <row r="1600" spans="15:33" x14ac:dyDescent="0.25">
      <c r="O1600" t="s">
        <v>3367</v>
      </c>
      <c r="P1600" s="6">
        <v>41986</v>
      </c>
      <c r="Q1600" t="s">
        <v>3073</v>
      </c>
      <c r="R1600" t="s">
        <v>3373</v>
      </c>
      <c r="S1600" t="s">
        <v>3721</v>
      </c>
      <c r="T1600">
        <v>67</v>
      </c>
      <c r="U1600">
        <v>57</v>
      </c>
      <c r="W1600" t="s">
        <v>130</v>
      </c>
      <c r="X1600">
        <v>1</v>
      </c>
      <c r="Y1600">
        <f t="shared" si="216"/>
        <v>10</v>
      </c>
      <c r="Z1600">
        <f t="shared" ca="1" si="217"/>
        <v>6.8750000000000009</v>
      </c>
      <c r="AA1600">
        <f t="shared" ca="1" si="218"/>
        <v>3.1249999999999991</v>
      </c>
      <c r="AB1600">
        <f t="shared" ca="1" si="219"/>
        <v>-3.1249999999999991</v>
      </c>
      <c r="AC1600" s="2">
        <v>3.125</v>
      </c>
      <c r="AD1600" s="7">
        <f>VLOOKUP(P1600,Weights!$A:$B,2,0)*AC1600</f>
        <v>3.125</v>
      </c>
      <c r="AE1600">
        <f t="shared" ca="1" si="220"/>
        <v>9.7656249999999947</v>
      </c>
      <c r="AF1600" t="str">
        <f t="shared" si="221"/>
        <v>Bowling Green</v>
      </c>
      <c r="AG1600" t="str">
        <f t="shared" ca="1" si="222"/>
        <v>Bowling Green</v>
      </c>
    </row>
    <row r="1601" spans="15:33" x14ac:dyDescent="0.25">
      <c r="O1601" t="s">
        <v>3222</v>
      </c>
      <c r="P1601" s="6">
        <v>41986</v>
      </c>
      <c r="Q1601" t="s">
        <v>3073</v>
      </c>
      <c r="R1601" t="s">
        <v>3114</v>
      </c>
      <c r="S1601" t="s">
        <v>3721</v>
      </c>
      <c r="T1601">
        <v>67</v>
      </c>
      <c r="U1601">
        <v>57</v>
      </c>
      <c r="W1601" t="s">
        <v>324</v>
      </c>
      <c r="X1601">
        <v>1</v>
      </c>
      <c r="Y1601">
        <f t="shared" si="216"/>
        <v>10</v>
      </c>
      <c r="Z1601">
        <f t="shared" ca="1" si="217"/>
        <v>8.375</v>
      </c>
      <c r="AA1601">
        <f t="shared" ca="1" si="218"/>
        <v>1.625</v>
      </c>
      <c r="AB1601">
        <f t="shared" ca="1" si="219"/>
        <v>-1.625</v>
      </c>
      <c r="AC1601" s="2">
        <v>1.625</v>
      </c>
      <c r="AD1601" s="7">
        <f>VLOOKUP(P1601,Weights!$A:$B,2,0)*AC1601</f>
        <v>1.625</v>
      </c>
      <c r="AE1601">
        <f t="shared" ca="1" si="220"/>
        <v>2.640625</v>
      </c>
      <c r="AF1601" t="str">
        <f t="shared" si="221"/>
        <v>California</v>
      </c>
      <c r="AG1601" t="str">
        <f t="shared" ca="1" si="222"/>
        <v>California</v>
      </c>
    </row>
    <row r="1602" spans="15:33" x14ac:dyDescent="0.25">
      <c r="O1602" t="s">
        <v>3231</v>
      </c>
      <c r="P1602" s="6">
        <v>41986</v>
      </c>
      <c r="Q1602" t="s">
        <v>3073</v>
      </c>
      <c r="R1602" t="s">
        <v>3243</v>
      </c>
      <c r="S1602" t="s">
        <v>3721</v>
      </c>
      <c r="T1602">
        <v>93</v>
      </c>
      <c r="U1602">
        <v>68</v>
      </c>
      <c r="W1602" t="s">
        <v>94</v>
      </c>
      <c r="X1602">
        <v>1</v>
      </c>
      <c r="Y1602">
        <f t="shared" ref="Y1602:Y1665" si="223">X1602*IF(S1602="W",(T1602-U1602),U1602-T1602)</f>
        <v>25</v>
      </c>
      <c r="Z1602">
        <f t="shared" ref="Z1602:Z1665" ca="1" si="224">X1602*(IF(Q1602="A",-HomeEdge,IF(Q1602="H",HomeEdge,0))+VLOOKUP(O1602,TmList,2,0)-VLOOKUP(R1602,TmList,2,0))</f>
        <v>14.75</v>
      </c>
      <c r="AA1602">
        <f t="shared" ref="AA1602:AA1665" ca="1" si="225">Y1602-Z1602</f>
        <v>10.25</v>
      </c>
      <c r="AB1602">
        <f t="shared" ref="AB1602:AB1665" ca="1" si="226">-AA1602</f>
        <v>-10.25</v>
      </c>
      <c r="AC1602" s="2">
        <v>10.25</v>
      </c>
      <c r="AD1602" s="7">
        <f>VLOOKUP(P1602,Weights!$A:$B,2,0)*AC1602</f>
        <v>10.25</v>
      </c>
      <c r="AE1602">
        <f t="shared" ref="AE1602:AE1665" ca="1" si="227">AA1602^2</f>
        <v>105.0625</v>
      </c>
      <c r="AF1602" t="str">
        <f t="shared" si="221"/>
        <v>Colorado</v>
      </c>
      <c r="AG1602" t="str">
        <f t="shared" ca="1" si="222"/>
        <v>Colorado</v>
      </c>
    </row>
    <row r="1603" spans="15:33" x14ac:dyDescent="0.25">
      <c r="O1603" t="s">
        <v>3279</v>
      </c>
      <c r="P1603" s="6">
        <v>41986</v>
      </c>
      <c r="Q1603" t="s">
        <v>3073</v>
      </c>
      <c r="R1603" t="s">
        <v>3718</v>
      </c>
      <c r="S1603" t="s">
        <v>3721</v>
      </c>
      <c r="T1603">
        <v>88</v>
      </c>
      <c r="U1603">
        <v>60</v>
      </c>
      <c r="W1603" t="s">
        <v>569</v>
      </c>
      <c r="X1603">
        <v>1</v>
      </c>
      <c r="Y1603">
        <f t="shared" si="223"/>
        <v>28</v>
      </c>
      <c r="Z1603">
        <f t="shared" ca="1" si="224"/>
        <v>40.250000499999999</v>
      </c>
      <c r="AA1603">
        <f t="shared" ca="1" si="225"/>
        <v>-12.250000499999999</v>
      </c>
      <c r="AB1603">
        <f t="shared" ca="1" si="226"/>
        <v>12.250000499999999</v>
      </c>
      <c r="AC1603" s="2">
        <v>12.25</v>
      </c>
      <c r="AD1603" s="7">
        <f>VLOOKUP(P1603,Weights!$A:$B,2,0)*AC1603</f>
        <v>12.25</v>
      </c>
      <c r="AE1603">
        <f t="shared" ca="1" si="227"/>
        <v>150.06251225000022</v>
      </c>
      <c r="AF1603" t="str">
        <f t="shared" ref="AF1603:AF1666" si="228">IF(Y1603&gt;0,O1603,R1603)</f>
        <v>Colorado St</v>
      </c>
      <c r="AG1603" t="str">
        <f t="shared" ref="AG1603:AG1666" ca="1" si="229">IF(Z1603&gt;0,O1603,R1603)</f>
        <v>Colorado St</v>
      </c>
    </row>
    <row r="1604" spans="15:33" x14ac:dyDescent="0.25">
      <c r="O1604" t="s">
        <v>3252</v>
      </c>
      <c r="P1604" s="6">
        <v>41986</v>
      </c>
      <c r="Q1604" t="s">
        <v>3073</v>
      </c>
      <c r="R1604" t="s">
        <v>3291</v>
      </c>
      <c r="S1604" t="s">
        <v>3720</v>
      </c>
      <c r="T1604">
        <v>71</v>
      </c>
      <c r="U1604">
        <v>67</v>
      </c>
      <c r="V1604" t="s">
        <v>3722</v>
      </c>
      <c r="W1604" t="s">
        <v>195</v>
      </c>
      <c r="X1604">
        <v>1</v>
      </c>
      <c r="Y1604">
        <f t="shared" si="223"/>
        <v>-4</v>
      </c>
      <c r="Z1604">
        <f t="shared" ca="1" si="224"/>
        <v>1.7500000000000018</v>
      </c>
      <c r="AA1604">
        <f t="shared" ca="1" si="225"/>
        <v>-5.7500000000000018</v>
      </c>
      <c r="AB1604">
        <f t="shared" ca="1" si="226"/>
        <v>5.7500000000000018</v>
      </c>
      <c r="AC1604" s="2">
        <v>5.75</v>
      </c>
      <c r="AD1604" s="7">
        <f>VLOOKUP(P1604,Weights!$A:$B,2,0)*AC1604</f>
        <v>5.75</v>
      </c>
      <c r="AE1604">
        <f t="shared" ca="1" si="227"/>
        <v>33.062500000000021</v>
      </c>
      <c r="AF1604" t="str">
        <f t="shared" si="228"/>
        <v>Saint Mary's</v>
      </c>
      <c r="AG1604" t="str">
        <f t="shared" ca="1" si="229"/>
        <v>Creighton</v>
      </c>
    </row>
    <row r="1605" spans="15:33" x14ac:dyDescent="0.25">
      <c r="O1605" t="s">
        <v>3172</v>
      </c>
      <c r="P1605" s="6">
        <v>41986</v>
      </c>
      <c r="Q1605" t="s">
        <v>3073</v>
      </c>
      <c r="R1605" t="s">
        <v>3082</v>
      </c>
      <c r="S1605" t="s">
        <v>3721</v>
      </c>
      <c r="T1605">
        <v>78</v>
      </c>
      <c r="U1605">
        <v>58</v>
      </c>
      <c r="W1605" t="s">
        <v>323</v>
      </c>
      <c r="X1605">
        <v>1</v>
      </c>
      <c r="Y1605">
        <f t="shared" si="223"/>
        <v>20</v>
      </c>
      <c r="Z1605">
        <f t="shared" ca="1" si="224"/>
        <v>27.75</v>
      </c>
      <c r="AA1605">
        <f t="shared" ca="1" si="225"/>
        <v>-7.75</v>
      </c>
      <c r="AB1605">
        <f t="shared" ca="1" si="226"/>
        <v>7.75</v>
      </c>
      <c r="AC1605" s="2">
        <v>7.75</v>
      </c>
      <c r="AD1605" s="7">
        <f>VLOOKUP(P1605,Weights!$A:$B,2,0)*AC1605</f>
        <v>7.75</v>
      </c>
      <c r="AE1605">
        <f t="shared" ca="1" si="227"/>
        <v>60.0625</v>
      </c>
      <c r="AF1605" t="str">
        <f t="shared" si="228"/>
        <v>Davidson</v>
      </c>
      <c r="AG1605" t="str">
        <f t="shared" ca="1" si="229"/>
        <v>Davidson</v>
      </c>
    </row>
    <row r="1606" spans="15:33" x14ac:dyDescent="0.25">
      <c r="O1606" t="s">
        <v>3156</v>
      </c>
      <c r="P1606" s="6">
        <v>41986</v>
      </c>
      <c r="Q1606" t="s">
        <v>3073</v>
      </c>
      <c r="R1606" t="s">
        <v>3706</v>
      </c>
      <c r="S1606" t="s">
        <v>3720</v>
      </c>
      <c r="T1606">
        <v>77</v>
      </c>
      <c r="U1606">
        <v>68</v>
      </c>
      <c r="W1606" t="s">
        <v>95</v>
      </c>
      <c r="X1606">
        <v>1</v>
      </c>
      <c r="Y1606">
        <f t="shared" si="223"/>
        <v>-9</v>
      </c>
      <c r="Z1606">
        <f t="shared" ca="1" si="224"/>
        <v>-13.374999519999999</v>
      </c>
      <c r="AA1606">
        <f t="shared" ca="1" si="225"/>
        <v>4.3749995199999994</v>
      </c>
      <c r="AB1606">
        <f t="shared" ca="1" si="226"/>
        <v>-4.3749995199999994</v>
      </c>
      <c r="AC1606" s="2">
        <v>4.375</v>
      </c>
      <c r="AD1606" s="7">
        <f>VLOOKUP(P1606,Weights!$A:$B,2,0)*AC1606</f>
        <v>4.375</v>
      </c>
      <c r="AE1606">
        <f t="shared" ca="1" si="227"/>
        <v>19.140620800000224</v>
      </c>
      <c r="AF1606" t="str">
        <f t="shared" si="228"/>
        <v>Wichita St</v>
      </c>
      <c r="AG1606" t="str">
        <f t="shared" ca="1" si="229"/>
        <v>Wichita St</v>
      </c>
    </row>
    <row r="1607" spans="15:33" x14ac:dyDescent="0.25">
      <c r="O1607" t="s">
        <v>3181</v>
      </c>
      <c r="P1607" s="6">
        <v>41986</v>
      </c>
      <c r="Q1607" t="s">
        <v>3073</v>
      </c>
      <c r="R1607" t="s">
        <v>3168</v>
      </c>
      <c r="S1607" t="s">
        <v>3720</v>
      </c>
      <c r="T1607">
        <v>65</v>
      </c>
      <c r="U1607">
        <v>55</v>
      </c>
      <c r="W1607" t="s">
        <v>13</v>
      </c>
      <c r="X1607">
        <v>1</v>
      </c>
      <c r="Y1607">
        <f t="shared" si="223"/>
        <v>-10</v>
      </c>
      <c r="Z1607">
        <f t="shared" ca="1" si="224"/>
        <v>-5.125</v>
      </c>
      <c r="AA1607">
        <f t="shared" ca="1" si="225"/>
        <v>-4.875</v>
      </c>
      <c r="AB1607">
        <f t="shared" ca="1" si="226"/>
        <v>4.875</v>
      </c>
      <c r="AC1607" s="2">
        <v>4.875</v>
      </c>
      <c r="AD1607" s="7">
        <f>VLOOKUP(P1607,Weights!$A:$B,2,0)*AC1607</f>
        <v>4.875</v>
      </c>
      <c r="AE1607">
        <f t="shared" ca="1" si="227"/>
        <v>23.765625</v>
      </c>
      <c r="AF1607" t="str">
        <f t="shared" si="228"/>
        <v>La Salle</v>
      </c>
      <c r="AG1607" t="str">
        <f t="shared" ca="1" si="229"/>
        <v>La Salle</v>
      </c>
    </row>
    <row r="1608" spans="15:33" x14ac:dyDescent="0.25">
      <c r="O1608" t="s">
        <v>3139</v>
      </c>
      <c r="P1608" s="6">
        <v>41986</v>
      </c>
      <c r="Q1608" t="s">
        <v>3073</v>
      </c>
      <c r="R1608" t="s">
        <v>3187</v>
      </c>
      <c r="S1608" t="s">
        <v>3721</v>
      </c>
      <c r="T1608">
        <v>70</v>
      </c>
      <c r="U1608">
        <v>58</v>
      </c>
      <c r="W1608" t="s">
        <v>117</v>
      </c>
      <c r="X1608">
        <v>1</v>
      </c>
      <c r="Y1608">
        <f t="shared" si="223"/>
        <v>12</v>
      </c>
      <c r="Z1608">
        <f t="shared" ca="1" si="224"/>
        <v>1.5</v>
      </c>
      <c r="AA1608">
        <f t="shared" ca="1" si="225"/>
        <v>10.5</v>
      </c>
      <c r="AB1608">
        <f t="shared" ca="1" si="226"/>
        <v>-10.5</v>
      </c>
      <c r="AC1608" s="2">
        <v>10.5</v>
      </c>
      <c r="AD1608" s="7">
        <f>VLOOKUP(P1608,Weights!$A:$B,2,0)*AC1608</f>
        <v>10.5</v>
      </c>
      <c r="AE1608">
        <f t="shared" ca="1" si="227"/>
        <v>110.25</v>
      </c>
      <c r="AF1608" t="str">
        <f t="shared" si="228"/>
        <v>East Carolina</v>
      </c>
      <c r="AG1608" t="str">
        <f t="shared" ca="1" si="229"/>
        <v>East Carolina</v>
      </c>
    </row>
    <row r="1609" spans="15:33" x14ac:dyDescent="0.25">
      <c r="O1609" t="s">
        <v>3319</v>
      </c>
      <c r="P1609" s="6">
        <v>41986</v>
      </c>
      <c r="Q1609" t="s">
        <v>3073</v>
      </c>
      <c r="R1609" t="s">
        <v>3207</v>
      </c>
      <c r="S1609" t="s">
        <v>3720</v>
      </c>
      <c r="T1609">
        <v>80</v>
      </c>
      <c r="U1609">
        <v>79</v>
      </c>
      <c r="W1609" t="s">
        <v>2526</v>
      </c>
      <c r="X1609">
        <v>1</v>
      </c>
      <c r="Y1609">
        <f t="shared" si="223"/>
        <v>-1</v>
      </c>
      <c r="Z1609">
        <f t="shared" ca="1" si="224"/>
        <v>10.125</v>
      </c>
      <c r="AA1609">
        <f t="shared" ca="1" si="225"/>
        <v>-11.125</v>
      </c>
      <c r="AB1609">
        <f t="shared" ca="1" si="226"/>
        <v>11.125</v>
      </c>
      <c r="AC1609" s="2">
        <v>11.125</v>
      </c>
      <c r="AD1609" s="7">
        <f>VLOOKUP(P1609,Weights!$A:$B,2,0)*AC1609</f>
        <v>11.125</v>
      </c>
      <c r="AE1609">
        <f t="shared" ca="1" si="227"/>
        <v>123.765625</v>
      </c>
      <c r="AF1609" t="str">
        <f t="shared" si="228"/>
        <v>UNC Greensboro</v>
      </c>
      <c r="AG1609" t="str">
        <f t="shared" ca="1" si="229"/>
        <v>East Tennessee St</v>
      </c>
    </row>
    <row r="1610" spans="15:33" x14ac:dyDescent="0.25">
      <c r="O1610" t="s">
        <v>3337</v>
      </c>
      <c r="P1610" s="6">
        <v>41986</v>
      </c>
      <c r="Q1610" t="s">
        <v>3073</v>
      </c>
      <c r="R1610" t="s">
        <v>3103</v>
      </c>
      <c r="S1610" t="s">
        <v>3721</v>
      </c>
      <c r="T1610">
        <v>59</v>
      </c>
      <c r="U1610">
        <v>55</v>
      </c>
      <c r="W1610" t="s">
        <v>15</v>
      </c>
      <c r="X1610">
        <v>1</v>
      </c>
      <c r="Y1610">
        <f t="shared" si="223"/>
        <v>4</v>
      </c>
      <c r="Z1610">
        <f t="shared" ca="1" si="224"/>
        <v>3</v>
      </c>
      <c r="AA1610">
        <f t="shared" ca="1" si="225"/>
        <v>1</v>
      </c>
      <c r="AB1610">
        <f t="shared" ca="1" si="226"/>
        <v>-1</v>
      </c>
      <c r="AC1610" s="2">
        <v>1</v>
      </c>
      <c r="AD1610" s="7">
        <f>VLOOKUP(P1610,Weights!$A:$B,2,0)*AC1610</f>
        <v>1</v>
      </c>
      <c r="AE1610">
        <f t="shared" ca="1" si="227"/>
        <v>1</v>
      </c>
      <c r="AF1610" t="str">
        <f t="shared" si="228"/>
        <v>Eastern Illinois</v>
      </c>
      <c r="AG1610" t="str">
        <f t="shared" ca="1" si="229"/>
        <v>Eastern Illinois</v>
      </c>
    </row>
    <row r="1611" spans="15:33" x14ac:dyDescent="0.25">
      <c r="O1611" t="s">
        <v>3378</v>
      </c>
      <c r="P1611" s="6">
        <v>41986</v>
      </c>
      <c r="Q1611" t="s">
        <v>3073</v>
      </c>
      <c r="R1611" t="s">
        <v>3150</v>
      </c>
      <c r="S1611" t="s">
        <v>3720</v>
      </c>
      <c r="T1611">
        <v>81</v>
      </c>
      <c r="U1611">
        <v>79</v>
      </c>
      <c r="W1611" t="s">
        <v>193</v>
      </c>
      <c r="X1611">
        <v>1</v>
      </c>
      <c r="Y1611">
        <f t="shared" si="223"/>
        <v>-2</v>
      </c>
      <c r="Z1611">
        <f t="shared" ca="1" si="224"/>
        <v>1.25</v>
      </c>
      <c r="AA1611">
        <f t="shared" ca="1" si="225"/>
        <v>-3.25</v>
      </c>
      <c r="AB1611">
        <f t="shared" ca="1" si="226"/>
        <v>3.25</v>
      </c>
      <c r="AC1611" s="2">
        <v>3.25</v>
      </c>
      <c r="AD1611" s="7">
        <f>VLOOKUP(P1611,Weights!$A:$B,2,0)*AC1611</f>
        <v>3.25</v>
      </c>
      <c r="AE1611">
        <f t="shared" ca="1" si="227"/>
        <v>10.5625</v>
      </c>
      <c r="AF1611" t="str">
        <f t="shared" si="228"/>
        <v>Murray St</v>
      </c>
      <c r="AG1611" t="str">
        <f t="shared" ca="1" si="229"/>
        <v>Evansville</v>
      </c>
    </row>
    <row r="1612" spans="15:33" x14ac:dyDescent="0.25">
      <c r="O1612" t="s">
        <v>3329</v>
      </c>
      <c r="P1612" s="6">
        <v>41986</v>
      </c>
      <c r="Q1612" t="s">
        <v>3073</v>
      </c>
      <c r="R1612" t="s">
        <v>3333</v>
      </c>
      <c r="S1612" t="s">
        <v>3721</v>
      </c>
      <c r="T1612">
        <v>63</v>
      </c>
      <c r="U1612">
        <v>57</v>
      </c>
      <c r="W1612" t="s">
        <v>744</v>
      </c>
      <c r="X1612">
        <v>1</v>
      </c>
      <c r="Y1612">
        <f t="shared" si="223"/>
        <v>6</v>
      </c>
      <c r="Z1612">
        <f t="shared" ca="1" si="224"/>
        <v>-0.49999997999999996</v>
      </c>
      <c r="AA1612">
        <f t="shared" ca="1" si="225"/>
        <v>6.4999999800000001</v>
      </c>
      <c r="AB1612">
        <f t="shared" ca="1" si="226"/>
        <v>-6.4999999800000001</v>
      </c>
      <c r="AC1612" s="2">
        <v>6.5</v>
      </c>
      <c r="AD1612" s="7">
        <f>VLOOKUP(P1612,Weights!$A:$B,2,0)*AC1612</f>
        <v>6.5</v>
      </c>
      <c r="AE1612">
        <f t="shared" ca="1" si="227"/>
        <v>42.24999974</v>
      </c>
      <c r="AF1612" t="str">
        <f t="shared" si="228"/>
        <v>Fresno St</v>
      </c>
      <c r="AG1612" t="str">
        <f t="shared" ca="1" si="229"/>
        <v>Cal Poly</v>
      </c>
    </row>
    <row r="1613" spans="15:33" x14ac:dyDescent="0.25">
      <c r="O1613" t="s">
        <v>3306</v>
      </c>
      <c r="P1613" s="6">
        <v>41986</v>
      </c>
      <c r="Q1613" t="s">
        <v>3073</v>
      </c>
      <c r="R1613" t="s">
        <v>3338</v>
      </c>
      <c r="S1613" t="s">
        <v>3721</v>
      </c>
      <c r="T1613">
        <v>74</v>
      </c>
      <c r="U1613">
        <v>68</v>
      </c>
      <c r="W1613" t="s">
        <v>95</v>
      </c>
      <c r="X1613">
        <v>1</v>
      </c>
      <c r="Y1613">
        <f t="shared" si="223"/>
        <v>6</v>
      </c>
      <c r="Z1613">
        <f t="shared" ca="1" si="224"/>
        <v>3.125</v>
      </c>
      <c r="AA1613">
        <f t="shared" ca="1" si="225"/>
        <v>2.875</v>
      </c>
      <c r="AB1613">
        <f t="shared" ca="1" si="226"/>
        <v>-2.875</v>
      </c>
      <c r="AC1613" s="2">
        <v>2.875</v>
      </c>
      <c r="AD1613" s="7">
        <f>VLOOKUP(P1613,Weights!$A:$B,2,0)*AC1613</f>
        <v>2.875</v>
      </c>
      <c r="AE1613">
        <f t="shared" ca="1" si="227"/>
        <v>8.265625</v>
      </c>
      <c r="AF1613" t="str">
        <f t="shared" si="228"/>
        <v>Gardner-Webb</v>
      </c>
      <c r="AG1613" t="str">
        <f t="shared" ca="1" si="229"/>
        <v>Gardner-Webb</v>
      </c>
    </row>
    <row r="1614" spans="15:33" x14ac:dyDescent="0.25">
      <c r="O1614" t="s">
        <v>3249</v>
      </c>
      <c r="P1614" s="6">
        <v>41986</v>
      </c>
      <c r="Q1614" t="s">
        <v>3073</v>
      </c>
      <c r="R1614" t="s">
        <v>3311</v>
      </c>
      <c r="S1614" t="s">
        <v>3721</v>
      </c>
      <c r="T1614">
        <v>76</v>
      </c>
      <c r="U1614">
        <v>49</v>
      </c>
      <c r="W1614" t="s">
        <v>94</v>
      </c>
      <c r="X1614">
        <v>1</v>
      </c>
      <c r="Y1614">
        <f t="shared" si="223"/>
        <v>27</v>
      </c>
      <c r="Z1614">
        <f t="shared" ca="1" si="224"/>
        <v>17.499999500000001</v>
      </c>
      <c r="AA1614">
        <f t="shared" ca="1" si="225"/>
        <v>9.5000004999999987</v>
      </c>
      <c r="AB1614">
        <f t="shared" ca="1" si="226"/>
        <v>-9.5000004999999987</v>
      </c>
      <c r="AC1614" s="2">
        <v>9.5</v>
      </c>
      <c r="AD1614" s="7">
        <f>VLOOKUP(P1614,Weights!$A:$B,2,0)*AC1614</f>
        <v>9.5</v>
      </c>
      <c r="AE1614">
        <f t="shared" ca="1" si="227"/>
        <v>90.250009500000232</v>
      </c>
      <c r="AF1614" t="str">
        <f t="shared" si="228"/>
        <v>Georgetown</v>
      </c>
      <c r="AG1614" t="str">
        <f t="shared" ca="1" si="229"/>
        <v>Georgetown</v>
      </c>
    </row>
    <row r="1615" spans="15:33" x14ac:dyDescent="0.25">
      <c r="O1615" t="s">
        <v>3371</v>
      </c>
      <c r="P1615" s="6">
        <v>41986</v>
      </c>
      <c r="Q1615" t="s">
        <v>3073</v>
      </c>
      <c r="R1615" t="s">
        <v>3288</v>
      </c>
      <c r="S1615" t="s">
        <v>3721</v>
      </c>
      <c r="T1615">
        <v>64</v>
      </c>
      <c r="U1615">
        <v>48</v>
      </c>
      <c r="W1615" t="s">
        <v>193</v>
      </c>
      <c r="X1615">
        <v>1</v>
      </c>
      <c r="Y1615">
        <f t="shared" si="223"/>
        <v>16</v>
      </c>
      <c r="Z1615">
        <f t="shared" ca="1" si="224"/>
        <v>13.375</v>
      </c>
      <c r="AA1615">
        <f t="shared" ca="1" si="225"/>
        <v>2.625</v>
      </c>
      <c r="AB1615">
        <f t="shared" ca="1" si="226"/>
        <v>-2.625</v>
      </c>
      <c r="AC1615" s="2">
        <v>2.625</v>
      </c>
      <c r="AD1615" s="7">
        <f>VLOOKUP(P1615,Weights!$A:$B,2,0)*AC1615</f>
        <v>2.625</v>
      </c>
      <c r="AE1615">
        <f t="shared" ca="1" si="227"/>
        <v>6.890625</v>
      </c>
      <c r="AF1615" t="str">
        <f t="shared" si="228"/>
        <v>Green Bay</v>
      </c>
      <c r="AG1615" t="str">
        <f t="shared" ca="1" si="229"/>
        <v>Green Bay</v>
      </c>
    </row>
    <row r="1616" spans="15:33" x14ac:dyDescent="0.25">
      <c r="O1616" t="s">
        <v>3086</v>
      </c>
      <c r="P1616" s="6">
        <v>41986</v>
      </c>
      <c r="Q1616" t="s">
        <v>3073</v>
      </c>
      <c r="R1616" t="s">
        <v>3383</v>
      </c>
      <c r="S1616" t="s">
        <v>3720</v>
      </c>
      <c r="T1616">
        <v>63</v>
      </c>
      <c r="U1616">
        <v>61</v>
      </c>
      <c r="W1616" t="s">
        <v>57</v>
      </c>
      <c r="X1616">
        <v>1</v>
      </c>
      <c r="Y1616">
        <f t="shared" si="223"/>
        <v>-2</v>
      </c>
      <c r="Z1616">
        <f t="shared" ca="1" si="224"/>
        <v>-0.25</v>
      </c>
      <c r="AA1616">
        <f t="shared" ca="1" si="225"/>
        <v>-1.75</v>
      </c>
      <c r="AB1616">
        <f t="shared" ca="1" si="226"/>
        <v>1.75</v>
      </c>
      <c r="AC1616" s="2">
        <v>1.75</v>
      </c>
      <c r="AD1616" s="7">
        <f>VLOOKUP(P1616,Weights!$A:$B,2,0)*AC1616</f>
        <v>1.75</v>
      </c>
      <c r="AE1616">
        <f t="shared" ca="1" si="227"/>
        <v>3.0625</v>
      </c>
      <c r="AF1616" t="str">
        <f t="shared" si="228"/>
        <v>Rider</v>
      </c>
      <c r="AG1616" t="str">
        <f t="shared" ca="1" si="229"/>
        <v>Rider</v>
      </c>
    </row>
    <row r="1617" spans="15:33" x14ac:dyDescent="0.25">
      <c r="O1617" t="s">
        <v>3404</v>
      </c>
      <c r="P1617" s="6">
        <v>41986</v>
      </c>
      <c r="Q1617" t="s">
        <v>3073</v>
      </c>
      <c r="R1617" t="s">
        <v>3718</v>
      </c>
      <c r="S1617" t="s">
        <v>3721</v>
      </c>
      <c r="T1617">
        <v>99</v>
      </c>
      <c r="U1617">
        <v>84</v>
      </c>
      <c r="W1617" t="s">
        <v>214</v>
      </c>
      <c r="X1617">
        <v>1</v>
      </c>
      <c r="Y1617">
        <f t="shared" si="223"/>
        <v>15</v>
      </c>
      <c r="Z1617">
        <f t="shared" ca="1" si="224"/>
        <v>21.75</v>
      </c>
      <c r="AA1617">
        <f t="shared" ca="1" si="225"/>
        <v>-6.75</v>
      </c>
      <c r="AB1617">
        <f t="shared" ca="1" si="226"/>
        <v>6.75</v>
      </c>
      <c r="AC1617" s="2">
        <v>6.75</v>
      </c>
      <c r="AD1617" s="7">
        <f>VLOOKUP(P1617,Weights!$A:$B,2,0)*AC1617</f>
        <v>6.75</v>
      </c>
      <c r="AE1617">
        <f t="shared" ca="1" si="227"/>
        <v>45.5625</v>
      </c>
      <c r="AF1617" t="str">
        <f t="shared" si="228"/>
        <v>Houston Baptist</v>
      </c>
      <c r="AG1617" t="str">
        <f t="shared" ca="1" si="229"/>
        <v>Houston Baptist</v>
      </c>
    </row>
    <row r="1618" spans="15:33" x14ac:dyDescent="0.25">
      <c r="O1618" t="s">
        <v>3269</v>
      </c>
      <c r="P1618" s="6">
        <v>41986</v>
      </c>
      <c r="Q1618" t="s">
        <v>3073</v>
      </c>
      <c r="R1618" t="s">
        <v>3718</v>
      </c>
      <c r="S1618" t="s">
        <v>3721</v>
      </c>
      <c r="T1618">
        <v>69</v>
      </c>
      <c r="U1618">
        <v>57</v>
      </c>
      <c r="W1618" t="s">
        <v>386</v>
      </c>
      <c r="X1618">
        <v>1</v>
      </c>
      <c r="Y1618">
        <f t="shared" si="223"/>
        <v>12</v>
      </c>
      <c r="Z1618">
        <f t="shared" ca="1" si="224"/>
        <v>22.250000499999999</v>
      </c>
      <c r="AA1618">
        <f t="shared" ca="1" si="225"/>
        <v>-10.250000499999999</v>
      </c>
      <c r="AB1618">
        <f t="shared" ca="1" si="226"/>
        <v>10.250000499999999</v>
      </c>
      <c r="AC1618" s="2">
        <v>10.25</v>
      </c>
      <c r="AD1618" s="7">
        <f>VLOOKUP(P1618,Weights!$A:$B,2,0)*AC1618</f>
        <v>10.25</v>
      </c>
      <c r="AE1618">
        <f t="shared" ca="1" si="227"/>
        <v>105.06251025000023</v>
      </c>
      <c r="AF1618" t="str">
        <f t="shared" si="228"/>
        <v>Idaho State</v>
      </c>
      <c r="AG1618" t="str">
        <f t="shared" ca="1" si="229"/>
        <v>Idaho State</v>
      </c>
    </row>
    <row r="1619" spans="15:33" x14ac:dyDescent="0.25">
      <c r="O1619" t="s">
        <v>3227</v>
      </c>
      <c r="P1619" s="6">
        <v>41986</v>
      </c>
      <c r="Q1619" t="s">
        <v>3074</v>
      </c>
      <c r="R1619" t="s">
        <v>3295</v>
      </c>
      <c r="S1619" t="s">
        <v>3720</v>
      </c>
      <c r="T1619">
        <v>77</v>
      </c>
      <c r="U1619">
        <v>70</v>
      </c>
      <c r="W1619" t="s">
        <v>194</v>
      </c>
      <c r="X1619">
        <v>1</v>
      </c>
      <c r="Y1619">
        <f t="shared" si="223"/>
        <v>-7</v>
      </c>
      <c r="Z1619">
        <f t="shared" ca="1" si="224"/>
        <v>-0.74999950000000126</v>
      </c>
      <c r="AA1619">
        <f t="shared" ca="1" si="225"/>
        <v>-6.2500004999999987</v>
      </c>
      <c r="AB1619">
        <f t="shared" ca="1" si="226"/>
        <v>6.2500004999999987</v>
      </c>
      <c r="AC1619" s="2">
        <v>6.25</v>
      </c>
      <c r="AD1619" s="7">
        <f>VLOOKUP(P1619,Weights!$A:$B,2,0)*AC1619</f>
        <v>6.25</v>
      </c>
      <c r="AE1619">
        <f t="shared" ca="1" si="227"/>
        <v>39.062506250000233</v>
      </c>
      <c r="AF1619" t="str">
        <f t="shared" si="228"/>
        <v>Oregon</v>
      </c>
      <c r="AG1619" t="str">
        <f t="shared" ca="1" si="229"/>
        <v>Oregon</v>
      </c>
    </row>
    <row r="1620" spans="15:33" x14ac:dyDescent="0.25">
      <c r="O1620" t="s">
        <v>3152</v>
      </c>
      <c r="P1620" s="6">
        <v>41986</v>
      </c>
      <c r="Q1620" t="s">
        <v>3073</v>
      </c>
      <c r="R1620" t="s">
        <v>3275</v>
      </c>
      <c r="S1620" t="s">
        <v>3721</v>
      </c>
      <c r="T1620">
        <v>94</v>
      </c>
      <c r="U1620">
        <v>66</v>
      </c>
      <c r="W1620" t="s">
        <v>368</v>
      </c>
      <c r="X1620">
        <v>1</v>
      </c>
      <c r="Y1620">
        <f t="shared" si="223"/>
        <v>28</v>
      </c>
      <c r="Z1620">
        <f t="shared" ca="1" si="224"/>
        <v>22.124999500000001</v>
      </c>
      <c r="AA1620">
        <f t="shared" ca="1" si="225"/>
        <v>5.8750004999999987</v>
      </c>
      <c r="AB1620">
        <f t="shared" ca="1" si="226"/>
        <v>-5.8750004999999987</v>
      </c>
      <c r="AC1620" s="2">
        <v>5.875</v>
      </c>
      <c r="AD1620" s="7">
        <f>VLOOKUP(P1620,Weights!$A:$B,2,0)*AC1620</f>
        <v>5.875</v>
      </c>
      <c r="AE1620">
        <f t="shared" ca="1" si="227"/>
        <v>34.515630875000234</v>
      </c>
      <c r="AF1620" t="str">
        <f t="shared" si="228"/>
        <v>Indiana</v>
      </c>
      <c r="AG1620" t="str">
        <f t="shared" ca="1" si="229"/>
        <v>Indiana</v>
      </c>
    </row>
    <row r="1621" spans="15:33" x14ac:dyDescent="0.25">
      <c r="O1621" t="s">
        <v>3209</v>
      </c>
      <c r="P1621" s="6">
        <v>41986</v>
      </c>
      <c r="Q1621" t="s">
        <v>3073</v>
      </c>
      <c r="R1621" t="s">
        <v>3190</v>
      </c>
      <c r="S1621" t="s">
        <v>3721</v>
      </c>
      <c r="T1621">
        <v>91</v>
      </c>
      <c r="U1621">
        <v>84</v>
      </c>
      <c r="W1621" t="s">
        <v>1805</v>
      </c>
      <c r="X1621">
        <v>1</v>
      </c>
      <c r="Y1621">
        <f t="shared" si="223"/>
        <v>7</v>
      </c>
      <c r="Z1621">
        <f t="shared" ca="1" si="224"/>
        <v>7.0000000199999999</v>
      </c>
      <c r="AA1621">
        <f t="shared" ca="1" si="225"/>
        <v>-1.9999999878450581E-8</v>
      </c>
      <c r="AB1621">
        <f t="shared" ca="1" si="226"/>
        <v>1.9999999878450581E-8</v>
      </c>
      <c r="AC1621" s="2">
        <v>0</v>
      </c>
      <c r="AD1621" s="7">
        <f>VLOOKUP(P1621,Weights!$A:$B,2,0)*AC1621</f>
        <v>0</v>
      </c>
      <c r="AE1621">
        <f t="shared" ca="1" si="227"/>
        <v>3.9999999513802324E-16</v>
      </c>
      <c r="AF1621" t="str">
        <f t="shared" si="228"/>
        <v>Iona</v>
      </c>
      <c r="AG1621" t="str">
        <f t="shared" ca="1" si="229"/>
        <v>Iona</v>
      </c>
    </row>
    <row r="1622" spans="15:33" x14ac:dyDescent="0.25">
      <c r="O1622" t="s">
        <v>3386</v>
      </c>
      <c r="P1622" s="6">
        <v>41986</v>
      </c>
      <c r="Q1622" t="s">
        <v>3073</v>
      </c>
      <c r="R1622" t="s">
        <v>3377</v>
      </c>
      <c r="S1622" t="s">
        <v>3720</v>
      </c>
      <c r="T1622">
        <v>73</v>
      </c>
      <c r="U1622">
        <v>64</v>
      </c>
      <c r="W1622" t="s">
        <v>728</v>
      </c>
      <c r="X1622">
        <v>1</v>
      </c>
      <c r="Y1622">
        <f t="shared" si="223"/>
        <v>-9</v>
      </c>
      <c r="Z1622">
        <f t="shared" ca="1" si="224"/>
        <v>-2.9999999800000001</v>
      </c>
      <c r="AA1622">
        <f t="shared" ca="1" si="225"/>
        <v>-6.0000000199999999</v>
      </c>
      <c r="AB1622">
        <f t="shared" ca="1" si="226"/>
        <v>6.0000000199999999</v>
      </c>
      <c r="AC1622" s="2">
        <v>6</v>
      </c>
      <c r="AD1622" s="7">
        <f>VLOOKUP(P1622,Weights!$A:$B,2,0)*AC1622</f>
        <v>6</v>
      </c>
      <c r="AE1622">
        <f t="shared" ca="1" si="227"/>
        <v>36.000000239999999</v>
      </c>
      <c r="AF1622" t="str">
        <f t="shared" si="228"/>
        <v>Eastern Kentucky</v>
      </c>
      <c r="AG1622" t="str">
        <f t="shared" ca="1" si="229"/>
        <v>Eastern Kentucky</v>
      </c>
    </row>
    <row r="1623" spans="15:33" x14ac:dyDescent="0.25">
      <c r="O1623" t="s">
        <v>3709</v>
      </c>
      <c r="P1623" s="6">
        <v>41986</v>
      </c>
      <c r="Q1623" t="s">
        <v>3074</v>
      </c>
      <c r="R1623" t="s">
        <v>3287</v>
      </c>
      <c r="S1623" t="s">
        <v>3721</v>
      </c>
      <c r="T1623">
        <v>63</v>
      </c>
      <c r="U1623">
        <v>60</v>
      </c>
      <c r="W1623" t="s">
        <v>323</v>
      </c>
      <c r="X1623">
        <v>1</v>
      </c>
      <c r="Y1623">
        <f t="shared" si="223"/>
        <v>3</v>
      </c>
      <c r="Z1623">
        <f t="shared" ca="1" si="224"/>
        <v>2.25</v>
      </c>
      <c r="AA1623">
        <f t="shared" ca="1" si="225"/>
        <v>0.75</v>
      </c>
      <c r="AB1623">
        <f t="shared" ca="1" si="226"/>
        <v>-0.75</v>
      </c>
      <c r="AC1623" s="2">
        <v>0.75</v>
      </c>
      <c r="AD1623" s="7">
        <f>VLOOKUP(P1623,Weights!$A:$B,2,0)*AC1623</f>
        <v>0.75</v>
      </c>
      <c r="AE1623">
        <f t="shared" ca="1" si="227"/>
        <v>0.5625</v>
      </c>
      <c r="AF1623" t="str">
        <f t="shared" si="228"/>
        <v>Kansas</v>
      </c>
      <c r="AG1623" t="str">
        <f t="shared" ca="1" si="229"/>
        <v>Kansas</v>
      </c>
    </row>
    <row r="1624" spans="15:33" x14ac:dyDescent="0.25">
      <c r="O1624" t="s">
        <v>3713</v>
      </c>
      <c r="P1624" s="6">
        <v>41986</v>
      </c>
      <c r="Q1624" t="s">
        <v>3073</v>
      </c>
      <c r="R1624" t="s">
        <v>3705</v>
      </c>
      <c r="S1624" t="s">
        <v>3721</v>
      </c>
      <c r="T1624">
        <v>84</v>
      </c>
      <c r="U1624">
        <v>70</v>
      </c>
      <c r="W1624" t="s">
        <v>570</v>
      </c>
      <c r="X1624">
        <v>1</v>
      </c>
      <c r="Y1624">
        <f t="shared" si="223"/>
        <v>14</v>
      </c>
      <c r="Z1624">
        <f t="shared" ca="1" si="224"/>
        <v>9.25</v>
      </c>
      <c r="AA1624">
        <f t="shared" ca="1" si="225"/>
        <v>4.75</v>
      </c>
      <c r="AB1624">
        <f t="shared" ca="1" si="226"/>
        <v>-4.75</v>
      </c>
      <c r="AC1624" s="2">
        <v>4.75</v>
      </c>
      <c r="AD1624" s="7">
        <f>VLOOKUP(P1624,Weights!$A:$B,2,0)*AC1624</f>
        <v>4.75</v>
      </c>
      <c r="AE1624">
        <f t="shared" ca="1" si="227"/>
        <v>22.5625</v>
      </c>
      <c r="AF1624" t="str">
        <f t="shared" si="228"/>
        <v>Kentucky</v>
      </c>
      <c r="AG1624" t="str">
        <f t="shared" ca="1" si="229"/>
        <v>Kentucky</v>
      </c>
    </row>
    <row r="1625" spans="15:33" x14ac:dyDescent="0.25">
      <c r="O1625" t="s">
        <v>3307</v>
      </c>
      <c r="P1625" s="6">
        <v>41986</v>
      </c>
      <c r="Q1625" t="s">
        <v>3073</v>
      </c>
      <c r="R1625" t="s">
        <v>3718</v>
      </c>
      <c r="S1625" t="s">
        <v>3721</v>
      </c>
      <c r="T1625">
        <v>79</v>
      </c>
      <c r="U1625">
        <v>61</v>
      </c>
      <c r="W1625" t="s">
        <v>229</v>
      </c>
      <c r="X1625">
        <v>1</v>
      </c>
      <c r="Y1625">
        <f t="shared" si="223"/>
        <v>18</v>
      </c>
      <c r="Z1625">
        <f t="shared" ca="1" si="224"/>
        <v>18</v>
      </c>
      <c r="AA1625">
        <f t="shared" ca="1" si="225"/>
        <v>0</v>
      </c>
      <c r="AB1625">
        <f t="shared" ca="1" si="226"/>
        <v>0</v>
      </c>
      <c r="AC1625" s="2">
        <v>0</v>
      </c>
      <c r="AD1625" s="7">
        <f>VLOOKUP(P1625,Weights!$A:$B,2,0)*AC1625</f>
        <v>0</v>
      </c>
      <c r="AE1625">
        <f t="shared" ca="1" si="227"/>
        <v>0</v>
      </c>
      <c r="AF1625" t="str">
        <f t="shared" si="228"/>
        <v>Liberty</v>
      </c>
      <c r="AG1625" t="str">
        <f t="shared" ca="1" si="229"/>
        <v>Liberty</v>
      </c>
    </row>
    <row r="1626" spans="15:33" x14ac:dyDescent="0.25">
      <c r="O1626" t="s">
        <v>3158</v>
      </c>
      <c r="P1626" s="6">
        <v>41986</v>
      </c>
      <c r="Q1626" t="s">
        <v>3073</v>
      </c>
      <c r="R1626" t="s">
        <v>3348</v>
      </c>
      <c r="S1626" t="s">
        <v>3721</v>
      </c>
      <c r="T1626">
        <v>58</v>
      </c>
      <c r="U1626">
        <v>46</v>
      </c>
      <c r="W1626" t="s">
        <v>130</v>
      </c>
      <c r="X1626">
        <v>1</v>
      </c>
      <c r="Y1626">
        <f t="shared" si="223"/>
        <v>12</v>
      </c>
      <c r="Z1626">
        <f t="shared" ca="1" si="224"/>
        <v>17.000000499999999</v>
      </c>
      <c r="AA1626">
        <f t="shared" ca="1" si="225"/>
        <v>-5.0000004999999987</v>
      </c>
      <c r="AB1626">
        <f t="shared" ca="1" si="226"/>
        <v>5.0000004999999987</v>
      </c>
      <c r="AC1626" s="2">
        <v>5</v>
      </c>
      <c r="AD1626" s="7">
        <f>VLOOKUP(P1626,Weights!$A:$B,2,0)*AC1626</f>
        <v>5</v>
      </c>
      <c r="AE1626">
        <f t="shared" ca="1" si="227"/>
        <v>25.000005000000236</v>
      </c>
      <c r="AF1626" t="str">
        <f t="shared" si="228"/>
        <v>Loyola (Chi)</v>
      </c>
      <c r="AG1626" t="str">
        <f t="shared" ca="1" si="229"/>
        <v>Loyola (Chi)</v>
      </c>
    </row>
    <row r="1627" spans="15:33" x14ac:dyDescent="0.25">
      <c r="O1627" t="s">
        <v>3183</v>
      </c>
      <c r="P1627" s="6">
        <v>41986</v>
      </c>
      <c r="Q1627" t="s">
        <v>3073</v>
      </c>
      <c r="R1627" t="s">
        <v>3263</v>
      </c>
      <c r="S1627" t="s">
        <v>3721</v>
      </c>
      <c r="T1627">
        <v>76</v>
      </c>
      <c r="U1627">
        <v>67</v>
      </c>
      <c r="W1627" t="s">
        <v>193</v>
      </c>
      <c r="X1627">
        <v>1</v>
      </c>
      <c r="Y1627">
        <f t="shared" si="223"/>
        <v>9</v>
      </c>
      <c r="Z1627">
        <f t="shared" ca="1" si="224"/>
        <v>6.4999999999999991</v>
      </c>
      <c r="AA1627">
        <f t="shared" ca="1" si="225"/>
        <v>2.5000000000000009</v>
      </c>
      <c r="AB1627">
        <f t="shared" ca="1" si="226"/>
        <v>-2.5000000000000009</v>
      </c>
      <c r="AC1627" s="2">
        <v>2.5</v>
      </c>
      <c r="AD1627" s="7">
        <f>VLOOKUP(P1627,Weights!$A:$B,2,0)*AC1627</f>
        <v>2.5</v>
      </c>
      <c r="AE1627">
        <f t="shared" ca="1" si="227"/>
        <v>6.2500000000000044</v>
      </c>
      <c r="AF1627" t="str">
        <f t="shared" si="228"/>
        <v>LSU</v>
      </c>
      <c r="AG1627" t="str">
        <f t="shared" ca="1" si="229"/>
        <v>LSU</v>
      </c>
    </row>
    <row r="1628" spans="15:33" x14ac:dyDescent="0.25">
      <c r="O1628" t="s">
        <v>3177</v>
      </c>
      <c r="P1628" s="6">
        <v>41986</v>
      </c>
      <c r="Q1628" t="s">
        <v>3073</v>
      </c>
      <c r="R1628" t="s">
        <v>3212</v>
      </c>
      <c r="S1628" t="s">
        <v>3721</v>
      </c>
      <c r="T1628">
        <v>67</v>
      </c>
      <c r="U1628">
        <v>57</v>
      </c>
      <c r="W1628" t="s">
        <v>817</v>
      </c>
      <c r="X1628">
        <v>1</v>
      </c>
      <c r="Y1628">
        <f t="shared" si="223"/>
        <v>10</v>
      </c>
      <c r="Z1628">
        <f t="shared" ca="1" si="224"/>
        <v>11.124999499999998</v>
      </c>
      <c r="AA1628">
        <f t="shared" ca="1" si="225"/>
        <v>-1.1249994999999977</v>
      </c>
      <c r="AB1628">
        <f t="shared" ca="1" si="226"/>
        <v>1.1249994999999977</v>
      </c>
      <c r="AC1628" s="2">
        <v>1.125</v>
      </c>
      <c r="AD1628" s="7">
        <f>VLOOKUP(P1628,Weights!$A:$B,2,0)*AC1628</f>
        <v>1.125</v>
      </c>
      <c r="AE1628">
        <f t="shared" ca="1" si="227"/>
        <v>1.2656238750002449</v>
      </c>
      <c r="AF1628" t="str">
        <f t="shared" si="228"/>
        <v>Maryland</v>
      </c>
      <c r="AG1628" t="str">
        <f t="shared" ca="1" si="229"/>
        <v>Maryland</v>
      </c>
    </row>
    <row r="1629" spans="15:33" x14ac:dyDescent="0.25">
      <c r="O1629" t="s">
        <v>3125</v>
      </c>
      <c r="P1629" s="6">
        <v>41986</v>
      </c>
      <c r="Q1629" t="s">
        <v>3073</v>
      </c>
      <c r="R1629" t="s">
        <v>3325</v>
      </c>
      <c r="S1629" t="s">
        <v>3721</v>
      </c>
      <c r="T1629">
        <v>53</v>
      </c>
      <c r="U1629">
        <v>46</v>
      </c>
      <c r="W1629" t="s">
        <v>2028</v>
      </c>
      <c r="X1629">
        <v>1</v>
      </c>
      <c r="Y1629">
        <f t="shared" si="223"/>
        <v>7</v>
      </c>
      <c r="Z1629">
        <f t="shared" ca="1" si="224"/>
        <v>5.25</v>
      </c>
      <c r="AA1629">
        <f t="shared" ca="1" si="225"/>
        <v>1.75</v>
      </c>
      <c r="AB1629">
        <f t="shared" ca="1" si="226"/>
        <v>-1.75</v>
      </c>
      <c r="AC1629" s="2">
        <v>1.75</v>
      </c>
      <c r="AD1629" s="7">
        <f>VLOOKUP(P1629,Weights!$A:$B,2,0)*AC1629</f>
        <v>1.75</v>
      </c>
      <c r="AE1629">
        <f t="shared" ca="1" si="227"/>
        <v>3.0625</v>
      </c>
      <c r="AF1629" t="str">
        <f t="shared" si="228"/>
        <v>Maryland-Eastern Shore</v>
      </c>
      <c r="AG1629" t="str">
        <f t="shared" ca="1" si="229"/>
        <v>Maryland-Eastern Shore</v>
      </c>
    </row>
    <row r="1630" spans="15:33" x14ac:dyDescent="0.25">
      <c r="O1630" t="s">
        <v>3165</v>
      </c>
      <c r="P1630" s="6">
        <v>41986</v>
      </c>
      <c r="Q1630" t="s">
        <v>3073</v>
      </c>
      <c r="R1630" t="s">
        <v>3115</v>
      </c>
      <c r="S1630" t="s">
        <v>3721</v>
      </c>
      <c r="T1630">
        <v>75</v>
      </c>
      <c r="U1630">
        <v>58</v>
      </c>
      <c r="W1630" t="s">
        <v>95</v>
      </c>
      <c r="X1630">
        <v>1</v>
      </c>
      <c r="Y1630">
        <f t="shared" si="223"/>
        <v>17</v>
      </c>
      <c r="Z1630">
        <f t="shared" ca="1" si="224"/>
        <v>6.2500000000000009</v>
      </c>
      <c r="AA1630">
        <f t="shared" ca="1" si="225"/>
        <v>10.75</v>
      </c>
      <c r="AB1630">
        <f t="shared" ca="1" si="226"/>
        <v>-10.75</v>
      </c>
      <c r="AC1630" s="2">
        <v>10.75</v>
      </c>
      <c r="AD1630" s="7">
        <f>VLOOKUP(P1630,Weights!$A:$B,2,0)*AC1630</f>
        <v>10.75</v>
      </c>
      <c r="AE1630">
        <f t="shared" ca="1" si="227"/>
        <v>115.5625</v>
      </c>
      <c r="AF1630" t="str">
        <f t="shared" si="228"/>
        <v>Massachusetts</v>
      </c>
      <c r="AG1630" t="str">
        <f t="shared" ca="1" si="229"/>
        <v>Massachusetts</v>
      </c>
    </row>
    <row r="1631" spans="15:33" x14ac:dyDescent="0.25">
      <c r="O1631" t="s">
        <v>3137</v>
      </c>
      <c r="P1631" s="6">
        <v>41986</v>
      </c>
      <c r="Q1631" t="s">
        <v>3073</v>
      </c>
      <c r="R1631" t="s">
        <v>3246</v>
      </c>
      <c r="S1631" t="s">
        <v>3720</v>
      </c>
      <c r="T1631">
        <v>73</v>
      </c>
      <c r="U1631">
        <v>55</v>
      </c>
      <c r="W1631" t="s">
        <v>259</v>
      </c>
      <c r="X1631">
        <v>1</v>
      </c>
      <c r="Y1631">
        <f t="shared" si="223"/>
        <v>-18</v>
      </c>
      <c r="Z1631">
        <f t="shared" ca="1" si="224"/>
        <v>-4.4999994999999995</v>
      </c>
      <c r="AA1631">
        <f t="shared" ca="1" si="225"/>
        <v>-13.500000500000001</v>
      </c>
      <c r="AB1631">
        <f t="shared" ca="1" si="226"/>
        <v>13.500000500000001</v>
      </c>
      <c r="AC1631" s="2">
        <v>13.5</v>
      </c>
      <c r="AD1631" s="7">
        <f>VLOOKUP(P1631,Weights!$A:$B,2,0)*AC1631</f>
        <v>13.5</v>
      </c>
      <c r="AE1631">
        <f t="shared" ca="1" si="227"/>
        <v>182.25001350000025</v>
      </c>
      <c r="AF1631" t="str">
        <f t="shared" si="228"/>
        <v>Oklahoma St</v>
      </c>
      <c r="AG1631" t="str">
        <f t="shared" ca="1" si="229"/>
        <v>Oklahoma St</v>
      </c>
    </row>
    <row r="1632" spans="15:33" x14ac:dyDescent="0.25">
      <c r="O1632" t="s">
        <v>3235</v>
      </c>
      <c r="P1632" s="6">
        <v>41986</v>
      </c>
      <c r="Q1632" t="s">
        <v>3073</v>
      </c>
      <c r="R1632" t="s">
        <v>3210</v>
      </c>
      <c r="S1632" t="s">
        <v>3720</v>
      </c>
      <c r="T1632">
        <v>74</v>
      </c>
      <c r="U1632">
        <v>58</v>
      </c>
      <c r="W1632" t="s">
        <v>117</v>
      </c>
      <c r="X1632">
        <v>1</v>
      </c>
      <c r="Y1632">
        <f t="shared" si="223"/>
        <v>-16</v>
      </c>
      <c r="Z1632">
        <f t="shared" ca="1" si="224"/>
        <v>-12.999999500000001</v>
      </c>
      <c r="AA1632">
        <f t="shared" ca="1" si="225"/>
        <v>-3.0000004999999987</v>
      </c>
      <c r="AB1632">
        <f t="shared" ca="1" si="226"/>
        <v>3.0000004999999987</v>
      </c>
      <c r="AC1632" s="2">
        <v>3</v>
      </c>
      <c r="AD1632" s="7">
        <f>VLOOKUP(P1632,Weights!$A:$B,2,0)*AC1632</f>
        <v>3</v>
      </c>
      <c r="AE1632">
        <f t="shared" ca="1" si="227"/>
        <v>9.0000030000002429</v>
      </c>
      <c r="AF1632" t="str">
        <f t="shared" si="228"/>
        <v>Xavier</v>
      </c>
      <c r="AG1632" t="str">
        <f t="shared" ca="1" si="229"/>
        <v>Xavier</v>
      </c>
    </row>
    <row r="1633" spans="15:33" x14ac:dyDescent="0.25">
      <c r="O1633" t="s">
        <v>3096</v>
      </c>
      <c r="P1633" s="6">
        <v>41986</v>
      </c>
      <c r="Q1633" t="s">
        <v>3073</v>
      </c>
      <c r="R1633" t="s">
        <v>3292</v>
      </c>
      <c r="S1633" t="s">
        <v>3721</v>
      </c>
      <c r="T1633">
        <v>67</v>
      </c>
      <c r="U1633">
        <v>64</v>
      </c>
      <c r="V1633" t="s">
        <v>3722</v>
      </c>
      <c r="W1633" t="s">
        <v>386</v>
      </c>
      <c r="X1633">
        <v>1</v>
      </c>
      <c r="Y1633">
        <f t="shared" si="223"/>
        <v>3</v>
      </c>
      <c r="Z1633">
        <f t="shared" ca="1" si="224"/>
        <v>-1.125</v>
      </c>
      <c r="AA1633">
        <f t="shared" ca="1" si="225"/>
        <v>4.125</v>
      </c>
      <c r="AB1633">
        <f t="shared" ca="1" si="226"/>
        <v>-4.125</v>
      </c>
      <c r="AC1633" s="2">
        <v>4.125</v>
      </c>
      <c r="AD1633" s="7">
        <f>VLOOKUP(P1633,Weights!$A:$B,2,0)*AC1633</f>
        <v>4.125</v>
      </c>
      <c r="AE1633">
        <f t="shared" ca="1" si="227"/>
        <v>17.015625</v>
      </c>
      <c r="AF1633" t="str">
        <f t="shared" si="228"/>
        <v>Mt. St. Mary's</v>
      </c>
      <c r="AG1633" t="str">
        <f t="shared" ca="1" si="229"/>
        <v>Norfolk St</v>
      </c>
    </row>
    <row r="1634" spans="15:33" x14ac:dyDescent="0.25">
      <c r="O1634" t="s">
        <v>3134</v>
      </c>
      <c r="P1634" s="6">
        <v>41986</v>
      </c>
      <c r="Q1634" t="s">
        <v>3073</v>
      </c>
      <c r="R1634" t="s">
        <v>3113</v>
      </c>
      <c r="S1634" t="s">
        <v>3721</v>
      </c>
      <c r="T1634">
        <v>56</v>
      </c>
      <c r="U1634">
        <v>55</v>
      </c>
      <c r="V1634" t="s">
        <v>3723</v>
      </c>
      <c r="W1634" t="s">
        <v>94</v>
      </c>
      <c r="X1634">
        <v>1</v>
      </c>
      <c r="Y1634">
        <f t="shared" si="223"/>
        <v>1</v>
      </c>
      <c r="Z1634">
        <f t="shared" ca="1" si="224"/>
        <v>0.37500000000000178</v>
      </c>
      <c r="AA1634">
        <f t="shared" ca="1" si="225"/>
        <v>0.62499999999999822</v>
      </c>
      <c r="AB1634">
        <f t="shared" ca="1" si="226"/>
        <v>-0.62499999999999822</v>
      </c>
      <c r="AC1634" s="2">
        <v>0.625</v>
      </c>
      <c r="AD1634" s="7">
        <f>VLOOKUP(P1634,Weights!$A:$B,2,0)*AC1634</f>
        <v>0.625</v>
      </c>
      <c r="AE1634">
        <f t="shared" ca="1" si="227"/>
        <v>0.39062499999999778</v>
      </c>
      <c r="AF1634" t="str">
        <f t="shared" si="228"/>
        <v>Nebraska</v>
      </c>
      <c r="AG1634" t="str">
        <f t="shared" ca="1" si="229"/>
        <v>Nebraska</v>
      </c>
    </row>
    <row r="1635" spans="15:33" x14ac:dyDescent="0.25">
      <c r="O1635" t="s">
        <v>3328</v>
      </c>
      <c r="P1635" s="6">
        <v>41986</v>
      </c>
      <c r="Q1635" t="s">
        <v>3073</v>
      </c>
      <c r="R1635" t="s">
        <v>3332</v>
      </c>
      <c r="S1635" t="s">
        <v>3720</v>
      </c>
      <c r="T1635">
        <v>65</v>
      </c>
      <c r="U1635">
        <v>55</v>
      </c>
      <c r="W1635" t="s">
        <v>728</v>
      </c>
      <c r="X1635">
        <v>1</v>
      </c>
      <c r="Y1635">
        <f t="shared" si="223"/>
        <v>-10</v>
      </c>
      <c r="Z1635">
        <f t="shared" ca="1" si="224"/>
        <v>2.4999999999999991</v>
      </c>
      <c r="AA1635">
        <f t="shared" ca="1" si="225"/>
        <v>-12.5</v>
      </c>
      <c r="AB1635">
        <f t="shared" ca="1" si="226"/>
        <v>12.5</v>
      </c>
      <c r="AC1635" s="2">
        <v>12.5</v>
      </c>
      <c r="AD1635" s="7">
        <f>VLOOKUP(P1635,Weights!$A:$B,2,0)*AC1635</f>
        <v>12.5</v>
      </c>
      <c r="AE1635">
        <f t="shared" ca="1" si="227"/>
        <v>156.25</v>
      </c>
      <c r="AF1635" t="str">
        <f t="shared" si="228"/>
        <v>CS Fullerton</v>
      </c>
      <c r="AG1635" t="str">
        <f t="shared" ca="1" si="229"/>
        <v>Nevada</v>
      </c>
    </row>
    <row r="1636" spans="15:33" x14ac:dyDescent="0.25">
      <c r="O1636" t="s">
        <v>3274</v>
      </c>
      <c r="P1636" s="6">
        <v>41986</v>
      </c>
      <c r="Q1636" t="s">
        <v>3073</v>
      </c>
      <c r="R1636" t="s">
        <v>3411</v>
      </c>
      <c r="S1636" t="s">
        <v>3721</v>
      </c>
      <c r="T1636">
        <v>54</v>
      </c>
      <c r="U1636">
        <v>46</v>
      </c>
      <c r="W1636" t="s">
        <v>94</v>
      </c>
      <c r="X1636">
        <v>1</v>
      </c>
      <c r="Y1636">
        <f t="shared" si="223"/>
        <v>8</v>
      </c>
      <c r="Z1636">
        <f t="shared" ca="1" si="224"/>
        <v>5.2499999800000001</v>
      </c>
      <c r="AA1636">
        <f t="shared" ca="1" si="225"/>
        <v>2.7500000199999999</v>
      </c>
      <c r="AB1636">
        <f t="shared" ca="1" si="226"/>
        <v>-2.7500000199999999</v>
      </c>
      <c r="AC1636" s="2">
        <v>2.75</v>
      </c>
      <c r="AD1636" s="7">
        <f>VLOOKUP(P1636,Weights!$A:$B,2,0)*AC1636</f>
        <v>2.75</v>
      </c>
      <c r="AE1636">
        <f t="shared" ca="1" si="227"/>
        <v>7.5625001099999993</v>
      </c>
      <c r="AF1636" t="str">
        <f t="shared" si="228"/>
        <v>New Mexico</v>
      </c>
      <c r="AG1636" t="str">
        <f t="shared" ca="1" si="229"/>
        <v>New Mexico</v>
      </c>
    </row>
    <row r="1637" spans="15:33" x14ac:dyDescent="0.25">
      <c r="O1637" t="s">
        <v>3224</v>
      </c>
      <c r="P1637" s="6">
        <v>41986</v>
      </c>
      <c r="Q1637" t="s">
        <v>3073</v>
      </c>
      <c r="R1637" t="s">
        <v>3278</v>
      </c>
      <c r="S1637" t="s">
        <v>3721</v>
      </c>
      <c r="T1637">
        <v>71</v>
      </c>
      <c r="U1637">
        <v>42</v>
      </c>
      <c r="W1637" t="s">
        <v>116</v>
      </c>
      <c r="X1637">
        <v>1</v>
      </c>
      <c r="Y1637">
        <f t="shared" si="223"/>
        <v>29</v>
      </c>
      <c r="Z1637">
        <f t="shared" ca="1" si="224"/>
        <v>9.8749999800000001</v>
      </c>
      <c r="AA1637">
        <f t="shared" ca="1" si="225"/>
        <v>19.125000020000002</v>
      </c>
      <c r="AB1637">
        <f t="shared" ca="1" si="226"/>
        <v>-19.125000020000002</v>
      </c>
      <c r="AC1637" s="2">
        <v>19.125</v>
      </c>
      <c r="AD1637" s="7">
        <f>VLOOKUP(P1637,Weights!$A:$B,2,0)*AC1637</f>
        <v>19.125</v>
      </c>
      <c r="AE1637">
        <f t="shared" ca="1" si="227"/>
        <v>365.76562576500004</v>
      </c>
      <c r="AF1637" t="str">
        <f t="shared" si="228"/>
        <v>North Dakota St</v>
      </c>
      <c r="AG1637" t="str">
        <f t="shared" ca="1" si="229"/>
        <v>North Dakota St</v>
      </c>
    </row>
    <row r="1638" spans="15:33" x14ac:dyDescent="0.25">
      <c r="O1638" t="s">
        <v>3268</v>
      </c>
      <c r="P1638" s="6">
        <v>41986</v>
      </c>
      <c r="Q1638" t="s">
        <v>3073</v>
      </c>
      <c r="R1638" t="s">
        <v>3340</v>
      </c>
      <c r="S1638" t="s">
        <v>3721</v>
      </c>
      <c r="T1638">
        <v>71</v>
      </c>
      <c r="U1638">
        <v>69</v>
      </c>
      <c r="W1638" t="s">
        <v>14</v>
      </c>
      <c r="X1638">
        <v>1</v>
      </c>
      <c r="Y1638">
        <f t="shared" si="223"/>
        <v>2</v>
      </c>
      <c r="Z1638">
        <f t="shared" ca="1" si="224"/>
        <v>2.5</v>
      </c>
      <c r="AA1638">
        <f t="shared" ca="1" si="225"/>
        <v>-0.5</v>
      </c>
      <c r="AB1638">
        <f t="shared" ca="1" si="226"/>
        <v>0.5</v>
      </c>
      <c r="AC1638" s="2">
        <v>0.5</v>
      </c>
      <c r="AD1638" s="7">
        <f>VLOOKUP(P1638,Weights!$A:$B,2,0)*AC1638</f>
        <v>0.5</v>
      </c>
      <c r="AE1638">
        <f t="shared" ca="1" si="227"/>
        <v>0.25</v>
      </c>
      <c r="AF1638" t="str">
        <f t="shared" si="228"/>
        <v>Northern Arizona</v>
      </c>
      <c r="AG1638" t="str">
        <f t="shared" ca="1" si="229"/>
        <v>Northern Arizona</v>
      </c>
    </row>
    <row r="1639" spans="15:33" x14ac:dyDescent="0.25">
      <c r="O1639" t="s">
        <v>3092</v>
      </c>
      <c r="P1639" s="6">
        <v>41986</v>
      </c>
      <c r="Q1639" t="s">
        <v>3073</v>
      </c>
      <c r="R1639" t="s">
        <v>3161</v>
      </c>
      <c r="S1639" t="s">
        <v>3721</v>
      </c>
      <c r="T1639">
        <v>83</v>
      </c>
      <c r="U1639">
        <v>63</v>
      </c>
      <c r="W1639" t="s">
        <v>656</v>
      </c>
      <c r="X1639">
        <v>1</v>
      </c>
      <c r="Y1639">
        <f t="shared" si="223"/>
        <v>20</v>
      </c>
      <c r="Z1639">
        <f t="shared" ca="1" si="224"/>
        <v>14.624999499999998</v>
      </c>
      <c r="AA1639">
        <f t="shared" ca="1" si="225"/>
        <v>5.3750005000000023</v>
      </c>
      <c r="AB1639">
        <f t="shared" ca="1" si="226"/>
        <v>-5.3750005000000023</v>
      </c>
      <c r="AC1639" s="2">
        <v>5.375</v>
      </c>
      <c r="AD1639" s="7">
        <f>VLOOKUP(P1639,Weights!$A:$B,2,0)*AC1639</f>
        <v>5.375</v>
      </c>
      <c r="AE1639">
        <f t="shared" ca="1" si="227"/>
        <v>28.890630375000274</v>
      </c>
      <c r="AF1639" t="str">
        <f t="shared" si="228"/>
        <v>Notre Dame</v>
      </c>
      <c r="AG1639" t="str">
        <f t="shared" ca="1" si="229"/>
        <v>Notre Dame</v>
      </c>
    </row>
    <row r="1640" spans="15:33" x14ac:dyDescent="0.25">
      <c r="O1640" t="s">
        <v>3191</v>
      </c>
      <c r="P1640" s="6">
        <v>41986</v>
      </c>
      <c r="Q1640" t="s">
        <v>3073</v>
      </c>
      <c r="R1640" t="s">
        <v>3414</v>
      </c>
      <c r="S1640" t="s">
        <v>3721</v>
      </c>
      <c r="T1640">
        <v>66</v>
      </c>
      <c r="U1640">
        <v>55</v>
      </c>
      <c r="W1640" t="s">
        <v>165</v>
      </c>
      <c r="X1640">
        <v>1</v>
      </c>
      <c r="Y1640">
        <f t="shared" si="223"/>
        <v>11</v>
      </c>
      <c r="Z1640">
        <f t="shared" ca="1" si="224"/>
        <v>15.125000500000002</v>
      </c>
      <c r="AA1640">
        <f t="shared" ca="1" si="225"/>
        <v>-4.1250005000000023</v>
      </c>
      <c r="AB1640">
        <f t="shared" ca="1" si="226"/>
        <v>4.1250005000000023</v>
      </c>
      <c r="AC1640" s="2">
        <v>4.125</v>
      </c>
      <c r="AD1640" s="7">
        <f>VLOOKUP(P1640,Weights!$A:$B,2,0)*AC1640</f>
        <v>4.125</v>
      </c>
      <c r="AE1640">
        <f t="shared" ca="1" si="227"/>
        <v>17.01562912500027</v>
      </c>
      <c r="AF1640" t="str">
        <f t="shared" si="228"/>
        <v>Ohio</v>
      </c>
      <c r="AG1640" t="str">
        <f t="shared" ca="1" si="229"/>
        <v>Ohio</v>
      </c>
    </row>
    <row r="1641" spans="15:33" x14ac:dyDescent="0.25">
      <c r="O1641" t="s">
        <v>3324</v>
      </c>
      <c r="P1641" s="6">
        <v>41986</v>
      </c>
      <c r="Q1641" t="s">
        <v>3073</v>
      </c>
      <c r="R1641" t="s">
        <v>3238</v>
      </c>
      <c r="S1641" t="s">
        <v>3721</v>
      </c>
      <c r="T1641">
        <v>87</v>
      </c>
      <c r="U1641">
        <v>71</v>
      </c>
      <c r="W1641" t="s">
        <v>323</v>
      </c>
      <c r="X1641">
        <v>1</v>
      </c>
      <c r="Y1641">
        <f t="shared" si="223"/>
        <v>16</v>
      </c>
      <c r="Z1641">
        <f t="shared" ca="1" si="224"/>
        <v>18.999999499999998</v>
      </c>
      <c r="AA1641">
        <f t="shared" ca="1" si="225"/>
        <v>-2.9999994999999977</v>
      </c>
      <c r="AB1641">
        <f t="shared" ca="1" si="226"/>
        <v>2.9999994999999977</v>
      </c>
      <c r="AC1641" s="2">
        <v>3</v>
      </c>
      <c r="AD1641" s="7">
        <f>VLOOKUP(P1641,Weights!$A:$B,2,0)*AC1641</f>
        <v>3</v>
      </c>
      <c r="AE1641">
        <f t="shared" ca="1" si="227"/>
        <v>8.9999970000002367</v>
      </c>
      <c r="AF1641" t="str">
        <f t="shared" si="228"/>
        <v>Ohio State</v>
      </c>
      <c r="AG1641" t="str">
        <f t="shared" ca="1" si="229"/>
        <v>Ohio State</v>
      </c>
    </row>
    <row r="1642" spans="15:33" x14ac:dyDescent="0.25">
      <c r="O1642" t="s">
        <v>3253</v>
      </c>
      <c r="P1642" s="6">
        <v>41986</v>
      </c>
      <c r="Q1642" t="s">
        <v>3073</v>
      </c>
      <c r="R1642" t="s">
        <v>3204</v>
      </c>
      <c r="S1642" t="s">
        <v>3720</v>
      </c>
      <c r="T1642">
        <v>81</v>
      </c>
      <c r="U1642">
        <v>74</v>
      </c>
      <c r="W1642" t="s">
        <v>94</v>
      </c>
      <c r="X1642">
        <v>1</v>
      </c>
      <c r="Y1642">
        <f t="shared" si="223"/>
        <v>-7</v>
      </c>
      <c r="Z1642">
        <f t="shared" ca="1" si="224"/>
        <v>13.12500002</v>
      </c>
      <c r="AA1642">
        <f t="shared" ca="1" si="225"/>
        <v>-20.125000020000002</v>
      </c>
      <c r="AB1642">
        <f t="shared" ca="1" si="226"/>
        <v>20.125000020000002</v>
      </c>
      <c r="AC1642" s="2">
        <v>20.125</v>
      </c>
      <c r="AD1642" s="7">
        <f>VLOOKUP(P1642,Weights!$A:$B,2,0)*AC1642</f>
        <v>20.125</v>
      </c>
      <c r="AE1642">
        <f t="shared" ca="1" si="227"/>
        <v>405.01562580500007</v>
      </c>
      <c r="AF1642" t="str">
        <f t="shared" si="228"/>
        <v>Western Kentucky</v>
      </c>
      <c r="AG1642" t="str">
        <f t="shared" ca="1" si="229"/>
        <v>Ole Miss</v>
      </c>
    </row>
    <row r="1643" spans="15:33" x14ac:dyDescent="0.25">
      <c r="O1643" t="s">
        <v>3159</v>
      </c>
      <c r="P1643" s="6">
        <v>41986</v>
      </c>
      <c r="Q1643" t="s">
        <v>3073</v>
      </c>
      <c r="R1643" t="s">
        <v>3241</v>
      </c>
      <c r="S1643" t="s">
        <v>3721</v>
      </c>
      <c r="T1643">
        <v>86</v>
      </c>
      <c r="U1643">
        <v>83</v>
      </c>
      <c r="W1643" t="s">
        <v>259</v>
      </c>
      <c r="X1643">
        <v>1</v>
      </c>
      <c r="Y1643">
        <f t="shared" si="223"/>
        <v>3</v>
      </c>
      <c r="Z1643">
        <f t="shared" ca="1" si="224"/>
        <v>-5.875</v>
      </c>
      <c r="AA1643">
        <f t="shared" ca="1" si="225"/>
        <v>8.875</v>
      </c>
      <c r="AB1643">
        <f t="shared" ca="1" si="226"/>
        <v>-8.875</v>
      </c>
      <c r="AC1643" s="2">
        <v>8.875</v>
      </c>
      <c r="AD1643" s="7">
        <f>VLOOKUP(P1643,Weights!$A:$B,2,0)*AC1643</f>
        <v>8.875</v>
      </c>
      <c r="AE1643">
        <f t="shared" ca="1" si="227"/>
        <v>78.765625</v>
      </c>
      <c r="AF1643" t="str">
        <f t="shared" si="228"/>
        <v>Oral Roberts</v>
      </c>
      <c r="AG1643" t="str">
        <f t="shared" ca="1" si="229"/>
        <v>New Mexico St</v>
      </c>
    </row>
    <row r="1644" spans="15:33" x14ac:dyDescent="0.25">
      <c r="O1644" t="s">
        <v>3258</v>
      </c>
      <c r="P1644" s="6">
        <v>41986</v>
      </c>
      <c r="Q1644" t="s">
        <v>3073</v>
      </c>
      <c r="R1644" t="s">
        <v>3202</v>
      </c>
      <c r="S1644" t="s">
        <v>3721</v>
      </c>
      <c r="T1644">
        <v>59</v>
      </c>
      <c r="U1644">
        <v>49</v>
      </c>
      <c r="W1644" t="s">
        <v>130</v>
      </c>
      <c r="X1644">
        <v>1</v>
      </c>
      <c r="Y1644">
        <f t="shared" si="223"/>
        <v>10</v>
      </c>
      <c r="Z1644">
        <f t="shared" ca="1" si="224"/>
        <v>1.75</v>
      </c>
      <c r="AA1644">
        <f t="shared" ca="1" si="225"/>
        <v>8.25</v>
      </c>
      <c r="AB1644">
        <f t="shared" ca="1" si="226"/>
        <v>-8.25</v>
      </c>
      <c r="AC1644" s="2">
        <v>8.25</v>
      </c>
      <c r="AD1644" s="7">
        <f>VLOOKUP(P1644,Weights!$A:$B,2,0)*AC1644</f>
        <v>8.25</v>
      </c>
      <c r="AE1644">
        <f t="shared" ca="1" si="227"/>
        <v>68.0625</v>
      </c>
      <c r="AF1644" t="str">
        <f t="shared" si="228"/>
        <v>Oregon St</v>
      </c>
      <c r="AG1644" t="str">
        <f t="shared" ca="1" si="229"/>
        <v>Oregon St</v>
      </c>
    </row>
    <row r="1645" spans="15:33" x14ac:dyDescent="0.25">
      <c r="O1645" t="s">
        <v>3192</v>
      </c>
      <c r="P1645" s="6">
        <v>41986</v>
      </c>
      <c r="Q1645" t="s">
        <v>3073</v>
      </c>
      <c r="R1645" t="s">
        <v>3171</v>
      </c>
      <c r="S1645" t="s">
        <v>3721</v>
      </c>
      <c r="T1645">
        <v>58</v>
      </c>
      <c r="U1645">
        <v>54</v>
      </c>
      <c r="W1645" t="s">
        <v>94</v>
      </c>
      <c r="X1645">
        <v>1</v>
      </c>
      <c r="Y1645">
        <f t="shared" si="223"/>
        <v>4</v>
      </c>
      <c r="Z1645">
        <f t="shared" ca="1" si="224"/>
        <v>3.6250000000000009</v>
      </c>
      <c r="AA1645">
        <f t="shared" ca="1" si="225"/>
        <v>0.37499999999999911</v>
      </c>
      <c r="AB1645">
        <f t="shared" ca="1" si="226"/>
        <v>-0.37499999999999911</v>
      </c>
      <c r="AC1645" s="2">
        <v>0.375</v>
      </c>
      <c r="AD1645" s="7">
        <f>VLOOKUP(P1645,Weights!$A:$B,2,0)*AC1645</f>
        <v>0.375</v>
      </c>
      <c r="AE1645">
        <f t="shared" ca="1" si="227"/>
        <v>0.14062499999999933</v>
      </c>
      <c r="AF1645" t="str">
        <f t="shared" si="228"/>
        <v>Pittsburgh</v>
      </c>
      <c r="AG1645" t="str">
        <f t="shared" ca="1" si="229"/>
        <v>Pittsburgh</v>
      </c>
    </row>
    <row r="1646" spans="15:33" x14ac:dyDescent="0.25">
      <c r="O1646" t="s">
        <v>3264</v>
      </c>
      <c r="P1646" s="6">
        <v>41986</v>
      </c>
      <c r="Q1646" t="s">
        <v>3073</v>
      </c>
      <c r="R1646" t="s">
        <v>3342</v>
      </c>
      <c r="S1646" t="s">
        <v>3721</v>
      </c>
      <c r="T1646">
        <v>65</v>
      </c>
      <c r="U1646">
        <v>59</v>
      </c>
      <c r="W1646" t="s">
        <v>93</v>
      </c>
      <c r="X1646">
        <v>1</v>
      </c>
      <c r="Y1646">
        <f t="shared" si="223"/>
        <v>6</v>
      </c>
      <c r="Z1646">
        <f t="shared" ca="1" si="224"/>
        <v>4.875</v>
      </c>
      <c r="AA1646">
        <f t="shared" ca="1" si="225"/>
        <v>1.125</v>
      </c>
      <c r="AB1646">
        <f t="shared" ca="1" si="226"/>
        <v>-1.125</v>
      </c>
      <c r="AC1646" s="2">
        <v>1.125</v>
      </c>
      <c r="AD1646" s="7">
        <f>VLOOKUP(P1646,Weights!$A:$B,2,0)*AC1646</f>
        <v>1.125</v>
      </c>
      <c r="AE1646">
        <f t="shared" ca="1" si="227"/>
        <v>1.265625</v>
      </c>
      <c r="AF1646" t="str">
        <f t="shared" si="228"/>
        <v>Portland St</v>
      </c>
      <c r="AG1646" t="str">
        <f t="shared" ca="1" si="229"/>
        <v>Portland St</v>
      </c>
    </row>
    <row r="1647" spans="15:33" x14ac:dyDescent="0.25">
      <c r="O1647" t="s">
        <v>3303</v>
      </c>
      <c r="P1647" s="6">
        <v>41986</v>
      </c>
      <c r="Q1647" t="s">
        <v>3073</v>
      </c>
      <c r="R1647" t="s">
        <v>3718</v>
      </c>
      <c r="S1647" t="s">
        <v>3721</v>
      </c>
      <c r="T1647">
        <v>79</v>
      </c>
      <c r="U1647">
        <v>68</v>
      </c>
      <c r="W1647" t="s">
        <v>15</v>
      </c>
      <c r="X1647">
        <v>1</v>
      </c>
      <c r="Y1647">
        <f t="shared" si="223"/>
        <v>11</v>
      </c>
      <c r="Z1647">
        <f t="shared" ca="1" si="224"/>
        <v>17.75</v>
      </c>
      <c r="AA1647">
        <f t="shared" ca="1" si="225"/>
        <v>-6.75</v>
      </c>
      <c r="AB1647">
        <f t="shared" ca="1" si="226"/>
        <v>6.75</v>
      </c>
      <c r="AC1647" s="2">
        <v>6.75</v>
      </c>
      <c r="AD1647" s="7">
        <f>VLOOKUP(P1647,Weights!$A:$B,2,0)*AC1647</f>
        <v>6.75</v>
      </c>
      <c r="AE1647">
        <f t="shared" ca="1" si="227"/>
        <v>45.5625</v>
      </c>
      <c r="AF1647" t="str">
        <f t="shared" si="228"/>
        <v>Presbyterian</v>
      </c>
      <c r="AG1647" t="str">
        <f t="shared" ca="1" si="229"/>
        <v>Presbyterian</v>
      </c>
    </row>
    <row r="1648" spans="15:33" x14ac:dyDescent="0.25">
      <c r="O1648" t="s">
        <v>3075</v>
      </c>
      <c r="P1648" s="6">
        <v>41986</v>
      </c>
      <c r="Q1648" t="s">
        <v>3073</v>
      </c>
      <c r="R1648" t="s">
        <v>3085</v>
      </c>
      <c r="S1648" t="s">
        <v>3721</v>
      </c>
      <c r="T1648">
        <v>79</v>
      </c>
      <c r="U1648">
        <v>61</v>
      </c>
      <c r="W1648" t="s">
        <v>195</v>
      </c>
      <c r="X1648">
        <v>1</v>
      </c>
      <c r="Y1648">
        <f t="shared" si="223"/>
        <v>18</v>
      </c>
      <c r="Z1648">
        <f t="shared" ca="1" si="224"/>
        <v>13.249999499999998</v>
      </c>
      <c r="AA1648">
        <f t="shared" ca="1" si="225"/>
        <v>4.7500005000000023</v>
      </c>
      <c r="AB1648">
        <f t="shared" ca="1" si="226"/>
        <v>-4.7500005000000023</v>
      </c>
      <c r="AC1648" s="2">
        <v>4.75</v>
      </c>
      <c r="AD1648" s="7">
        <f>VLOOKUP(P1648,Weights!$A:$B,2,0)*AC1648</f>
        <v>4.75</v>
      </c>
      <c r="AE1648">
        <f t="shared" ca="1" si="227"/>
        <v>22.562504750000272</v>
      </c>
      <c r="AF1648" t="str">
        <f t="shared" si="228"/>
        <v>Providence</v>
      </c>
      <c r="AG1648" t="str">
        <f t="shared" ca="1" si="229"/>
        <v>Providence</v>
      </c>
    </row>
    <row r="1649" spans="15:33" x14ac:dyDescent="0.25">
      <c r="O1649" t="s">
        <v>3117</v>
      </c>
      <c r="P1649" s="6">
        <v>41986</v>
      </c>
      <c r="Q1649" t="s">
        <v>3073</v>
      </c>
      <c r="R1649" t="s">
        <v>3300</v>
      </c>
      <c r="S1649" t="s">
        <v>3721</v>
      </c>
      <c r="T1649">
        <v>83</v>
      </c>
      <c r="U1649">
        <v>44</v>
      </c>
      <c r="W1649" t="s">
        <v>94</v>
      </c>
      <c r="X1649">
        <v>1</v>
      </c>
      <c r="Y1649">
        <f t="shared" si="223"/>
        <v>39</v>
      </c>
      <c r="Z1649">
        <f t="shared" ca="1" si="224"/>
        <v>15.625</v>
      </c>
      <c r="AA1649">
        <f t="shared" ca="1" si="225"/>
        <v>23.375</v>
      </c>
      <c r="AB1649">
        <f t="shared" ca="1" si="226"/>
        <v>-23.375</v>
      </c>
      <c r="AC1649" s="2">
        <v>23.375</v>
      </c>
      <c r="AD1649" s="7">
        <f>VLOOKUP(P1649,Weights!$A:$B,2,0)*AC1649</f>
        <v>23.375</v>
      </c>
      <c r="AE1649">
        <f t="shared" ca="1" si="227"/>
        <v>546.390625</v>
      </c>
      <c r="AF1649" t="str">
        <f t="shared" si="228"/>
        <v>Rhode Island</v>
      </c>
      <c r="AG1649" t="str">
        <f t="shared" ca="1" si="229"/>
        <v>Rhode Island</v>
      </c>
    </row>
    <row r="1650" spans="15:33" x14ac:dyDescent="0.25">
      <c r="O1650" t="s">
        <v>3166</v>
      </c>
      <c r="P1650" s="6">
        <v>41986</v>
      </c>
      <c r="Q1650" t="s">
        <v>3073</v>
      </c>
      <c r="R1650" t="s">
        <v>3393</v>
      </c>
      <c r="S1650" t="s">
        <v>3721</v>
      </c>
      <c r="T1650">
        <v>54</v>
      </c>
      <c r="U1650">
        <v>41</v>
      </c>
      <c r="W1650" t="s">
        <v>215</v>
      </c>
      <c r="X1650">
        <v>1</v>
      </c>
      <c r="Y1650">
        <f t="shared" si="223"/>
        <v>13</v>
      </c>
      <c r="Z1650">
        <f t="shared" ca="1" si="224"/>
        <v>17.375</v>
      </c>
      <c r="AA1650">
        <f t="shared" ca="1" si="225"/>
        <v>-4.375</v>
      </c>
      <c r="AB1650">
        <f t="shared" ca="1" si="226"/>
        <v>4.375</v>
      </c>
      <c r="AC1650" s="2">
        <v>4.375</v>
      </c>
      <c r="AD1650" s="7">
        <f>VLOOKUP(P1650,Weights!$A:$B,2,0)*AC1650</f>
        <v>4.375</v>
      </c>
      <c r="AE1650">
        <f t="shared" ca="1" si="227"/>
        <v>19.140625</v>
      </c>
      <c r="AF1650" t="str">
        <f t="shared" si="228"/>
        <v>Richmond</v>
      </c>
      <c r="AG1650" t="str">
        <f t="shared" ca="1" si="229"/>
        <v>Richmond</v>
      </c>
    </row>
    <row r="1651" spans="15:33" x14ac:dyDescent="0.25">
      <c r="O1651" t="s">
        <v>3175</v>
      </c>
      <c r="P1651" s="6">
        <v>41986</v>
      </c>
      <c r="Q1651" t="s">
        <v>3073</v>
      </c>
      <c r="R1651" t="s">
        <v>3120</v>
      </c>
      <c r="S1651" t="s">
        <v>3721</v>
      </c>
      <c r="T1651">
        <v>75</v>
      </c>
      <c r="U1651">
        <v>59</v>
      </c>
      <c r="W1651" t="s">
        <v>14</v>
      </c>
      <c r="X1651">
        <v>1</v>
      </c>
      <c r="Y1651">
        <f t="shared" si="223"/>
        <v>16</v>
      </c>
      <c r="Z1651">
        <f t="shared" ca="1" si="224"/>
        <v>5.1250000199999999</v>
      </c>
      <c r="AA1651">
        <f t="shared" ca="1" si="225"/>
        <v>10.87499998</v>
      </c>
      <c r="AB1651">
        <f t="shared" ca="1" si="226"/>
        <v>-10.87499998</v>
      </c>
      <c r="AC1651" s="2">
        <v>10.875</v>
      </c>
      <c r="AD1651" s="7">
        <f>VLOOKUP(P1651,Weights!$A:$B,2,0)*AC1651</f>
        <v>10.875</v>
      </c>
      <c r="AE1651">
        <f t="shared" ca="1" si="227"/>
        <v>118.265624565</v>
      </c>
      <c r="AF1651" t="str">
        <f t="shared" si="228"/>
        <v>Robert Morris</v>
      </c>
      <c r="AG1651" t="str">
        <f t="shared" ca="1" si="229"/>
        <v>Robert Morris</v>
      </c>
    </row>
    <row r="1652" spans="15:33" x14ac:dyDescent="0.25">
      <c r="O1652" t="s">
        <v>3131</v>
      </c>
      <c r="P1652" s="6">
        <v>41986</v>
      </c>
      <c r="Q1652" t="s">
        <v>3073</v>
      </c>
      <c r="R1652" t="s">
        <v>3374</v>
      </c>
      <c r="S1652" t="s">
        <v>3721</v>
      </c>
      <c r="T1652">
        <v>67</v>
      </c>
      <c r="U1652">
        <v>61</v>
      </c>
      <c r="W1652" t="s">
        <v>95</v>
      </c>
      <c r="X1652">
        <v>1</v>
      </c>
      <c r="Y1652">
        <f t="shared" si="223"/>
        <v>6</v>
      </c>
      <c r="Z1652">
        <f t="shared" ca="1" si="224"/>
        <v>3</v>
      </c>
      <c r="AA1652">
        <f t="shared" ca="1" si="225"/>
        <v>3</v>
      </c>
      <c r="AB1652">
        <f t="shared" ca="1" si="226"/>
        <v>-3</v>
      </c>
      <c r="AC1652" s="2">
        <v>3</v>
      </c>
      <c r="AD1652" s="7">
        <f>VLOOKUP(P1652,Weights!$A:$B,2,0)*AC1652</f>
        <v>3</v>
      </c>
      <c r="AE1652">
        <f t="shared" ca="1" si="227"/>
        <v>9</v>
      </c>
      <c r="AF1652" t="str">
        <f t="shared" si="228"/>
        <v>Saint Louis</v>
      </c>
      <c r="AG1652" t="str">
        <f t="shared" ca="1" si="229"/>
        <v>Saint Louis</v>
      </c>
    </row>
    <row r="1653" spans="15:33" x14ac:dyDescent="0.25">
      <c r="O1653" t="s">
        <v>3389</v>
      </c>
      <c r="P1653" s="6">
        <v>41986</v>
      </c>
      <c r="Q1653" t="s">
        <v>3073</v>
      </c>
      <c r="R1653" t="s">
        <v>3405</v>
      </c>
      <c r="S1653" t="s">
        <v>3721</v>
      </c>
      <c r="T1653">
        <v>85</v>
      </c>
      <c r="U1653">
        <v>60</v>
      </c>
      <c r="W1653" t="s">
        <v>96</v>
      </c>
      <c r="X1653">
        <v>1</v>
      </c>
      <c r="Y1653">
        <f t="shared" si="223"/>
        <v>25</v>
      </c>
      <c r="Z1653">
        <f t="shared" ca="1" si="224"/>
        <v>15.125</v>
      </c>
      <c r="AA1653">
        <f t="shared" ca="1" si="225"/>
        <v>9.875</v>
      </c>
      <c r="AB1653">
        <f t="shared" ca="1" si="226"/>
        <v>-9.875</v>
      </c>
      <c r="AC1653" s="2">
        <v>9.875</v>
      </c>
      <c r="AD1653" s="7">
        <f>VLOOKUP(P1653,Weights!$A:$B,2,0)*AC1653</f>
        <v>9.875</v>
      </c>
      <c r="AE1653">
        <f t="shared" ca="1" si="227"/>
        <v>97.515625</v>
      </c>
      <c r="AF1653" t="str">
        <f t="shared" si="228"/>
        <v>San Diego</v>
      </c>
      <c r="AG1653" t="str">
        <f t="shared" ca="1" si="229"/>
        <v>San Diego</v>
      </c>
    </row>
    <row r="1654" spans="15:33" x14ac:dyDescent="0.25">
      <c r="O1654" t="s">
        <v>3717</v>
      </c>
      <c r="P1654" s="6">
        <v>41986</v>
      </c>
      <c r="Q1654" t="s">
        <v>3073</v>
      </c>
      <c r="R1654" t="s">
        <v>3261</v>
      </c>
      <c r="S1654" t="s">
        <v>3720</v>
      </c>
      <c r="T1654">
        <v>54</v>
      </c>
      <c r="U1654">
        <v>38</v>
      </c>
      <c r="W1654" t="s">
        <v>151</v>
      </c>
      <c r="X1654">
        <v>1</v>
      </c>
      <c r="Y1654">
        <f t="shared" si="223"/>
        <v>-16</v>
      </c>
      <c r="Z1654">
        <f t="shared" ca="1" si="224"/>
        <v>-6.7500005000000014</v>
      </c>
      <c r="AA1654">
        <f t="shared" ca="1" si="225"/>
        <v>-9.2499994999999977</v>
      </c>
      <c r="AB1654">
        <f t="shared" ca="1" si="226"/>
        <v>9.2499994999999977</v>
      </c>
      <c r="AC1654" s="2">
        <v>9.25</v>
      </c>
      <c r="AD1654" s="7">
        <f>VLOOKUP(P1654,Weights!$A:$B,2,0)*AC1654</f>
        <v>9.25</v>
      </c>
      <c r="AE1654">
        <f t="shared" ca="1" si="227"/>
        <v>85.562490750000208</v>
      </c>
      <c r="AF1654" t="str">
        <f t="shared" si="228"/>
        <v>Seattle</v>
      </c>
      <c r="AG1654" t="str">
        <f t="shared" ca="1" si="229"/>
        <v>Seattle</v>
      </c>
    </row>
    <row r="1655" spans="15:33" x14ac:dyDescent="0.25">
      <c r="O1655" t="s">
        <v>3330</v>
      </c>
      <c r="P1655" s="6">
        <v>41986</v>
      </c>
      <c r="Q1655" t="s">
        <v>3073</v>
      </c>
      <c r="R1655" t="s">
        <v>3271</v>
      </c>
      <c r="S1655" t="s">
        <v>3721</v>
      </c>
      <c r="T1655">
        <v>76</v>
      </c>
      <c r="U1655">
        <v>67</v>
      </c>
      <c r="W1655" t="s">
        <v>116</v>
      </c>
      <c r="X1655">
        <v>1</v>
      </c>
      <c r="Y1655">
        <f t="shared" si="223"/>
        <v>9</v>
      </c>
      <c r="Z1655">
        <f t="shared" ca="1" si="224"/>
        <v>2.6250000199999999</v>
      </c>
      <c r="AA1655">
        <f t="shared" ca="1" si="225"/>
        <v>6.3749999800000001</v>
      </c>
      <c r="AB1655">
        <f t="shared" ca="1" si="226"/>
        <v>-6.3749999800000001</v>
      </c>
      <c r="AC1655" s="2">
        <v>6.375</v>
      </c>
      <c r="AD1655" s="7">
        <f>VLOOKUP(P1655,Weights!$A:$B,2,0)*AC1655</f>
        <v>6.375</v>
      </c>
      <c r="AE1655">
        <f t="shared" ca="1" si="227"/>
        <v>40.640624745000004</v>
      </c>
      <c r="AF1655" t="str">
        <f t="shared" si="228"/>
        <v>Santa Clara</v>
      </c>
      <c r="AG1655" t="str">
        <f t="shared" ca="1" si="229"/>
        <v>Santa Clara</v>
      </c>
    </row>
    <row r="1656" spans="15:33" x14ac:dyDescent="0.25">
      <c r="O1656" t="s">
        <v>3397</v>
      </c>
      <c r="P1656" s="6">
        <v>41986</v>
      </c>
      <c r="Q1656" t="s">
        <v>3073</v>
      </c>
      <c r="R1656" t="s">
        <v>3388</v>
      </c>
      <c r="S1656" t="s">
        <v>3720</v>
      </c>
      <c r="T1656">
        <v>73</v>
      </c>
      <c r="U1656">
        <v>61</v>
      </c>
      <c r="W1656" t="s">
        <v>117</v>
      </c>
      <c r="X1656">
        <v>1</v>
      </c>
      <c r="Y1656">
        <f t="shared" si="223"/>
        <v>-12</v>
      </c>
      <c r="Z1656">
        <f t="shared" ca="1" si="224"/>
        <v>3.25</v>
      </c>
      <c r="AA1656">
        <f t="shared" ca="1" si="225"/>
        <v>-15.25</v>
      </c>
      <c r="AB1656">
        <f t="shared" ca="1" si="226"/>
        <v>15.25</v>
      </c>
      <c r="AC1656" s="2">
        <v>15.25</v>
      </c>
      <c r="AD1656" s="7">
        <f>VLOOKUP(P1656,Weights!$A:$B,2,0)*AC1656</f>
        <v>15.25</v>
      </c>
      <c r="AE1656">
        <f t="shared" ca="1" si="227"/>
        <v>232.5625</v>
      </c>
      <c r="AF1656" t="str">
        <f t="shared" si="228"/>
        <v>Missouri St</v>
      </c>
      <c r="AG1656" t="str">
        <f t="shared" ca="1" si="229"/>
        <v>SE Missouri St</v>
      </c>
    </row>
    <row r="1657" spans="15:33" x14ac:dyDescent="0.25">
      <c r="O1657" t="s">
        <v>3080</v>
      </c>
      <c r="P1657" s="6">
        <v>41986</v>
      </c>
      <c r="Q1657" t="s">
        <v>3073</v>
      </c>
      <c r="R1657" t="s">
        <v>3097</v>
      </c>
      <c r="S1657" t="s">
        <v>3720</v>
      </c>
      <c r="T1657">
        <v>77</v>
      </c>
      <c r="U1657">
        <v>68</v>
      </c>
      <c r="W1657" t="s">
        <v>1907</v>
      </c>
      <c r="X1657">
        <v>1</v>
      </c>
      <c r="Y1657">
        <f t="shared" si="223"/>
        <v>-9</v>
      </c>
      <c r="Z1657">
        <f t="shared" ca="1" si="224"/>
        <v>-3.625</v>
      </c>
      <c r="AA1657">
        <f t="shared" ca="1" si="225"/>
        <v>-5.375</v>
      </c>
      <c r="AB1657">
        <f t="shared" ca="1" si="226"/>
        <v>5.375</v>
      </c>
      <c r="AC1657" s="2">
        <v>5.375</v>
      </c>
      <c r="AD1657" s="7">
        <f>VLOOKUP(P1657,Weights!$A:$B,2,0)*AC1657</f>
        <v>5.375</v>
      </c>
      <c r="AE1657">
        <f t="shared" ca="1" si="227"/>
        <v>28.890625</v>
      </c>
      <c r="AF1657" t="str">
        <f t="shared" si="228"/>
        <v>Albany</v>
      </c>
      <c r="AG1657" t="str">
        <f t="shared" ca="1" si="229"/>
        <v>Albany</v>
      </c>
    </row>
    <row r="1658" spans="15:33" x14ac:dyDescent="0.25">
      <c r="O1658" t="s">
        <v>3273</v>
      </c>
      <c r="P1658" s="6">
        <v>41986</v>
      </c>
      <c r="Q1658" t="s">
        <v>3073</v>
      </c>
      <c r="R1658" t="s">
        <v>3237</v>
      </c>
      <c r="S1658" t="s">
        <v>3721</v>
      </c>
      <c r="T1658">
        <v>87</v>
      </c>
      <c r="U1658">
        <v>85</v>
      </c>
      <c r="W1658" t="s">
        <v>94</v>
      </c>
      <c r="X1658">
        <v>1</v>
      </c>
      <c r="Y1658">
        <f t="shared" si="223"/>
        <v>2</v>
      </c>
      <c r="Z1658">
        <f t="shared" ca="1" si="224"/>
        <v>11.625</v>
      </c>
      <c r="AA1658">
        <f t="shared" ca="1" si="225"/>
        <v>-9.625</v>
      </c>
      <c r="AB1658">
        <f t="shared" ca="1" si="226"/>
        <v>9.625</v>
      </c>
      <c r="AC1658" s="2">
        <v>9.625</v>
      </c>
      <c r="AD1658" s="7">
        <f>VLOOKUP(P1658,Weights!$A:$B,2,0)*AC1658</f>
        <v>9.625</v>
      </c>
      <c r="AE1658">
        <f t="shared" ca="1" si="227"/>
        <v>92.640625</v>
      </c>
      <c r="AF1658" t="str">
        <f t="shared" si="228"/>
        <v>South Dakota St</v>
      </c>
      <c r="AG1658" t="str">
        <f t="shared" ca="1" si="229"/>
        <v>South Dakota St</v>
      </c>
    </row>
    <row r="1659" spans="15:33" x14ac:dyDescent="0.25">
      <c r="O1659" t="s">
        <v>3185</v>
      </c>
      <c r="P1659" s="6">
        <v>41986</v>
      </c>
      <c r="Q1659" t="s">
        <v>3073</v>
      </c>
      <c r="R1659" t="s">
        <v>3718</v>
      </c>
      <c r="S1659" t="s">
        <v>3721</v>
      </c>
      <c r="T1659">
        <v>66</v>
      </c>
      <c r="U1659">
        <v>56</v>
      </c>
      <c r="W1659" t="s">
        <v>93</v>
      </c>
      <c r="X1659">
        <v>1</v>
      </c>
      <c r="Y1659">
        <f t="shared" si="223"/>
        <v>10</v>
      </c>
      <c r="Z1659">
        <f t="shared" ca="1" si="224"/>
        <v>23.000000499999999</v>
      </c>
      <c r="AA1659">
        <f t="shared" ca="1" si="225"/>
        <v>-13.000000499999999</v>
      </c>
      <c r="AB1659">
        <f t="shared" ca="1" si="226"/>
        <v>13.000000499999999</v>
      </c>
      <c r="AC1659" s="2">
        <v>13</v>
      </c>
      <c r="AD1659" s="7">
        <f>VLOOKUP(P1659,Weights!$A:$B,2,0)*AC1659</f>
        <v>13</v>
      </c>
      <c r="AE1659">
        <f t="shared" ca="1" si="227"/>
        <v>169.00001300000022</v>
      </c>
      <c r="AF1659" t="str">
        <f t="shared" si="228"/>
        <v>Southern Miss</v>
      </c>
      <c r="AG1659" t="str">
        <f t="shared" ca="1" si="229"/>
        <v>Southern Miss</v>
      </c>
    </row>
    <row r="1660" spans="15:33" x14ac:dyDescent="0.25">
      <c r="O1660" t="s">
        <v>3354</v>
      </c>
      <c r="P1660" s="6">
        <v>41986</v>
      </c>
      <c r="Q1660" t="s">
        <v>3073</v>
      </c>
      <c r="R1660" t="s">
        <v>3718</v>
      </c>
      <c r="S1660" t="s">
        <v>3721</v>
      </c>
      <c r="T1660">
        <v>90</v>
      </c>
      <c r="U1660">
        <v>72</v>
      </c>
      <c r="W1660" t="s">
        <v>14</v>
      </c>
      <c r="X1660">
        <v>1</v>
      </c>
      <c r="Y1660">
        <f t="shared" si="223"/>
        <v>18</v>
      </c>
      <c r="Z1660">
        <f t="shared" ca="1" si="224"/>
        <v>32.375000480000004</v>
      </c>
      <c r="AA1660">
        <f t="shared" ca="1" si="225"/>
        <v>-14.375000480000004</v>
      </c>
      <c r="AB1660">
        <f t="shared" ca="1" si="226"/>
        <v>14.375000480000004</v>
      </c>
      <c r="AC1660" s="2">
        <v>14.375</v>
      </c>
      <c r="AD1660" s="7">
        <f>VLOOKUP(P1660,Weights!$A:$B,2,0)*AC1660</f>
        <v>14.375</v>
      </c>
      <c r="AE1660">
        <f t="shared" ca="1" si="227"/>
        <v>206.64063880000035</v>
      </c>
      <c r="AF1660" t="str">
        <f t="shared" si="228"/>
        <v>St. Francis BRK</v>
      </c>
      <c r="AG1660" t="str">
        <f t="shared" ca="1" si="229"/>
        <v>St. Francis BRK</v>
      </c>
    </row>
    <row r="1661" spans="15:33" x14ac:dyDescent="0.25">
      <c r="O1661" t="s">
        <v>3146</v>
      </c>
      <c r="P1661" s="6">
        <v>41986</v>
      </c>
      <c r="Q1661" t="s">
        <v>3073</v>
      </c>
      <c r="R1661" t="s">
        <v>3189</v>
      </c>
      <c r="S1661" t="s">
        <v>3721</v>
      </c>
      <c r="T1661">
        <v>49</v>
      </c>
      <c r="U1661">
        <v>43</v>
      </c>
      <c r="W1661" t="s">
        <v>55</v>
      </c>
      <c r="X1661">
        <v>1</v>
      </c>
      <c r="Y1661">
        <f t="shared" si="223"/>
        <v>6</v>
      </c>
      <c r="Z1661">
        <f t="shared" ca="1" si="224"/>
        <v>16.499999500000001</v>
      </c>
      <c r="AA1661">
        <f t="shared" ca="1" si="225"/>
        <v>-10.499999500000001</v>
      </c>
      <c r="AB1661">
        <f t="shared" ca="1" si="226"/>
        <v>10.499999500000001</v>
      </c>
      <c r="AC1661" s="2">
        <v>10.5</v>
      </c>
      <c r="AD1661" s="7">
        <f>VLOOKUP(P1661,Weights!$A:$B,2,0)*AC1661</f>
        <v>10.5</v>
      </c>
      <c r="AE1661">
        <f t="shared" ca="1" si="227"/>
        <v>110.24998950000028</v>
      </c>
      <c r="AF1661" t="str">
        <f t="shared" si="228"/>
        <v>Stanford</v>
      </c>
      <c r="AG1661" t="str">
        <f t="shared" ca="1" si="229"/>
        <v>Stanford</v>
      </c>
    </row>
    <row r="1662" spans="15:33" x14ac:dyDescent="0.25">
      <c r="O1662" t="s">
        <v>3244</v>
      </c>
      <c r="P1662" s="6">
        <v>41986</v>
      </c>
      <c r="Q1662" t="s">
        <v>3073</v>
      </c>
      <c r="R1662" t="s">
        <v>3387</v>
      </c>
      <c r="S1662" t="s">
        <v>3721</v>
      </c>
      <c r="T1662">
        <v>68</v>
      </c>
      <c r="U1662">
        <v>50</v>
      </c>
      <c r="W1662" t="s">
        <v>569</v>
      </c>
      <c r="X1662">
        <v>1</v>
      </c>
      <c r="Y1662">
        <f t="shared" si="223"/>
        <v>18</v>
      </c>
      <c r="Z1662">
        <f t="shared" ca="1" si="224"/>
        <v>23.249999500000001</v>
      </c>
      <c r="AA1662">
        <f t="shared" ca="1" si="225"/>
        <v>-5.2499995000000013</v>
      </c>
      <c r="AB1662">
        <f t="shared" ca="1" si="226"/>
        <v>5.2499995000000013</v>
      </c>
      <c r="AC1662" s="2">
        <v>5.25</v>
      </c>
      <c r="AD1662" s="7">
        <f>VLOOKUP(P1662,Weights!$A:$B,2,0)*AC1662</f>
        <v>5.25</v>
      </c>
      <c r="AE1662">
        <f t="shared" ca="1" si="227"/>
        <v>27.562494750000262</v>
      </c>
      <c r="AF1662" t="str">
        <f t="shared" si="228"/>
        <v>TCU</v>
      </c>
      <c r="AG1662" t="str">
        <f t="shared" ca="1" si="229"/>
        <v>TCU</v>
      </c>
    </row>
    <row r="1663" spans="15:33" x14ac:dyDescent="0.25">
      <c r="O1663" t="s">
        <v>3248</v>
      </c>
      <c r="P1663" s="6">
        <v>41986</v>
      </c>
      <c r="Q1663" t="s">
        <v>3073</v>
      </c>
      <c r="R1663" t="s">
        <v>3408</v>
      </c>
      <c r="S1663" t="s">
        <v>3721</v>
      </c>
      <c r="T1663">
        <v>59</v>
      </c>
      <c r="U1663">
        <v>27</v>
      </c>
      <c r="W1663" t="s">
        <v>323</v>
      </c>
      <c r="X1663">
        <v>1</v>
      </c>
      <c r="Y1663">
        <f t="shared" si="223"/>
        <v>32</v>
      </c>
      <c r="Z1663">
        <f t="shared" ca="1" si="224"/>
        <v>23.124999499999998</v>
      </c>
      <c r="AA1663">
        <f t="shared" ca="1" si="225"/>
        <v>8.8750005000000023</v>
      </c>
      <c r="AB1663">
        <f t="shared" ca="1" si="226"/>
        <v>-8.8750005000000023</v>
      </c>
      <c r="AC1663" s="2">
        <v>8.875</v>
      </c>
      <c r="AD1663" s="7">
        <f>VLOOKUP(P1663,Weights!$A:$B,2,0)*AC1663</f>
        <v>8.875</v>
      </c>
      <c r="AE1663">
        <f t="shared" ca="1" si="227"/>
        <v>78.76563387500029</v>
      </c>
      <c r="AF1663" t="str">
        <f t="shared" si="228"/>
        <v>Texas</v>
      </c>
      <c r="AG1663" t="str">
        <f t="shared" ca="1" si="229"/>
        <v>Texas</v>
      </c>
    </row>
    <row r="1664" spans="15:33" x14ac:dyDescent="0.25">
      <c r="O1664" t="s">
        <v>3100</v>
      </c>
      <c r="P1664" s="6">
        <v>41986</v>
      </c>
      <c r="Q1664" t="s">
        <v>3073</v>
      </c>
      <c r="R1664" t="s">
        <v>3226</v>
      </c>
      <c r="S1664" t="s">
        <v>3721</v>
      </c>
      <c r="T1664">
        <v>81</v>
      </c>
      <c r="U1664">
        <v>63</v>
      </c>
      <c r="W1664" t="s">
        <v>193</v>
      </c>
      <c r="X1664">
        <v>1</v>
      </c>
      <c r="Y1664">
        <f t="shared" si="223"/>
        <v>18</v>
      </c>
      <c r="Z1664">
        <f t="shared" ca="1" si="224"/>
        <v>18.5</v>
      </c>
      <c r="AA1664">
        <f t="shared" ca="1" si="225"/>
        <v>-0.5</v>
      </c>
      <c r="AB1664">
        <f t="shared" ca="1" si="226"/>
        <v>0.5</v>
      </c>
      <c r="AC1664" s="2">
        <v>0.5</v>
      </c>
      <c r="AD1664" s="7">
        <f>VLOOKUP(P1664,Weights!$A:$B,2,0)*AC1664</f>
        <v>0.5</v>
      </c>
      <c r="AE1664">
        <f t="shared" ca="1" si="227"/>
        <v>0.25</v>
      </c>
      <c r="AF1664" t="str">
        <f t="shared" si="228"/>
        <v>Texas A&amp;M</v>
      </c>
      <c r="AG1664" t="str">
        <f t="shared" ca="1" si="229"/>
        <v>Texas A&amp;M</v>
      </c>
    </row>
    <row r="1665" spans="15:33" x14ac:dyDescent="0.25">
      <c r="O1665" t="s">
        <v>3289</v>
      </c>
      <c r="P1665" s="6">
        <v>41986</v>
      </c>
      <c r="Q1665" t="s">
        <v>3073</v>
      </c>
      <c r="R1665" t="s">
        <v>3359</v>
      </c>
      <c r="S1665" t="s">
        <v>3721</v>
      </c>
      <c r="T1665">
        <v>73</v>
      </c>
      <c r="U1665">
        <v>65</v>
      </c>
      <c r="W1665" t="s">
        <v>116</v>
      </c>
      <c r="X1665">
        <v>1</v>
      </c>
      <c r="Y1665">
        <f t="shared" si="223"/>
        <v>8</v>
      </c>
      <c r="Z1665">
        <f t="shared" ca="1" si="224"/>
        <v>15.875</v>
      </c>
      <c r="AA1665">
        <f t="shared" ca="1" si="225"/>
        <v>-7.875</v>
      </c>
      <c r="AB1665">
        <f t="shared" ca="1" si="226"/>
        <v>7.875</v>
      </c>
      <c r="AC1665" s="2">
        <v>7.875</v>
      </c>
      <c r="AD1665" s="7">
        <f>VLOOKUP(P1665,Weights!$A:$B,2,0)*AC1665</f>
        <v>7.875</v>
      </c>
      <c r="AE1665">
        <f t="shared" ca="1" si="227"/>
        <v>62.015625</v>
      </c>
      <c r="AF1665" t="str">
        <f t="shared" si="228"/>
        <v>Toledo</v>
      </c>
      <c r="AG1665" t="str">
        <f t="shared" ca="1" si="229"/>
        <v>Toledo</v>
      </c>
    </row>
    <row r="1666" spans="15:33" x14ac:dyDescent="0.25">
      <c r="O1666" t="s">
        <v>3143</v>
      </c>
      <c r="P1666" s="6">
        <v>41986</v>
      </c>
      <c r="Q1666" t="s">
        <v>3073</v>
      </c>
      <c r="R1666" t="s">
        <v>3702</v>
      </c>
      <c r="S1666" t="s">
        <v>3720</v>
      </c>
      <c r="T1666">
        <v>87</v>
      </c>
      <c r="U1666">
        <v>68</v>
      </c>
      <c r="W1666" t="s">
        <v>117</v>
      </c>
      <c r="X1666">
        <v>1</v>
      </c>
      <c r="Y1666">
        <f t="shared" ref="Y1666:Y1729" si="230">X1666*IF(S1666="W",(T1666-U1666),U1666-T1666)</f>
        <v>-19</v>
      </c>
      <c r="Z1666">
        <f t="shared" ref="Z1666:Z1729" ca="1" si="231">X1666*(IF(Q1666="A",-HomeEdge,IF(Q1666="H",HomeEdge,0))+VLOOKUP(O1666,TmList,2,0)-VLOOKUP(R1666,TmList,2,0))</f>
        <v>-9.7499994999999977</v>
      </c>
      <c r="AA1666">
        <f t="shared" ref="AA1666:AA1729" ca="1" si="232">Y1666-Z1666</f>
        <v>-9.2500005000000023</v>
      </c>
      <c r="AB1666">
        <f t="shared" ref="AB1666:AB1729" ca="1" si="233">-AA1666</f>
        <v>9.2500005000000023</v>
      </c>
      <c r="AC1666" s="2">
        <v>9.25</v>
      </c>
      <c r="AD1666" s="7">
        <f>VLOOKUP(P1666,Weights!$A:$B,2,0)*AC1666</f>
        <v>9.25</v>
      </c>
      <c r="AE1666">
        <f t="shared" ref="AE1666:AE1729" ca="1" si="234">AA1666^2</f>
        <v>85.562509250000289</v>
      </c>
      <c r="AF1666" t="str">
        <f t="shared" si="228"/>
        <v>Oklahoma</v>
      </c>
      <c r="AG1666" t="str">
        <f t="shared" ca="1" si="229"/>
        <v>Oklahoma</v>
      </c>
    </row>
    <row r="1667" spans="15:33" x14ac:dyDescent="0.25">
      <c r="O1667" t="s">
        <v>3297</v>
      </c>
      <c r="P1667" s="6">
        <v>41986</v>
      </c>
      <c r="Q1667" t="s">
        <v>3073</v>
      </c>
      <c r="R1667" t="s">
        <v>3299</v>
      </c>
      <c r="S1667" t="s">
        <v>3720</v>
      </c>
      <c r="T1667">
        <v>70</v>
      </c>
      <c r="U1667">
        <v>62</v>
      </c>
      <c r="W1667" t="s">
        <v>215</v>
      </c>
      <c r="X1667">
        <v>1</v>
      </c>
      <c r="Y1667">
        <f t="shared" si="230"/>
        <v>-8</v>
      </c>
      <c r="Z1667">
        <f t="shared" ca="1" si="231"/>
        <v>10.375000020000002</v>
      </c>
      <c r="AA1667">
        <f t="shared" ca="1" si="232"/>
        <v>-18.375000020000002</v>
      </c>
      <c r="AB1667">
        <f t="shared" ca="1" si="233"/>
        <v>18.375000020000002</v>
      </c>
      <c r="AC1667" s="2">
        <v>18.375</v>
      </c>
      <c r="AD1667" s="7">
        <f>VLOOKUP(P1667,Weights!$A:$B,2,0)*AC1667</f>
        <v>18.375</v>
      </c>
      <c r="AE1667">
        <f t="shared" ca="1" si="234"/>
        <v>337.64062573500007</v>
      </c>
      <c r="AF1667" t="str">
        <f t="shared" ref="AF1667:AF1730" si="235">IF(Y1667&gt;0,O1667,R1667)</f>
        <v>UT-Arlington</v>
      </c>
      <c r="AG1667" t="str">
        <f t="shared" ref="AG1667:AG1730" ca="1" si="236">IF(Z1667&gt;0,O1667,R1667)</f>
        <v>UC Irvine</v>
      </c>
    </row>
    <row r="1668" spans="15:33" x14ac:dyDescent="0.25">
      <c r="O1668" t="s">
        <v>3138</v>
      </c>
      <c r="P1668" s="6">
        <v>41986</v>
      </c>
      <c r="Q1668" t="s">
        <v>3073</v>
      </c>
      <c r="R1668" t="s">
        <v>3147</v>
      </c>
      <c r="S1668" t="s">
        <v>3720</v>
      </c>
      <c r="T1668">
        <v>54</v>
      </c>
      <c r="U1668">
        <v>41</v>
      </c>
      <c r="W1668" t="s">
        <v>116</v>
      </c>
      <c r="X1668">
        <v>1</v>
      </c>
      <c r="Y1668">
        <f t="shared" si="230"/>
        <v>-13</v>
      </c>
      <c r="Z1668">
        <f t="shared" ca="1" si="231"/>
        <v>3.125</v>
      </c>
      <c r="AA1668">
        <f t="shared" ca="1" si="232"/>
        <v>-16.125</v>
      </c>
      <c r="AB1668">
        <f t="shared" ca="1" si="233"/>
        <v>16.125</v>
      </c>
      <c r="AC1668" s="2">
        <v>16.125</v>
      </c>
      <c r="AD1668" s="7">
        <f>VLOOKUP(P1668,Weights!$A:$B,2,0)*AC1668</f>
        <v>16.125</v>
      </c>
      <c r="AE1668">
        <f t="shared" ca="1" si="234"/>
        <v>260.015625</v>
      </c>
      <c r="AF1668" t="str">
        <f t="shared" si="235"/>
        <v>Florida Atlantic</v>
      </c>
      <c r="AG1668" t="str">
        <f t="shared" ca="1" si="236"/>
        <v>UCF</v>
      </c>
    </row>
    <row r="1669" spans="15:33" x14ac:dyDescent="0.25">
      <c r="O1669" t="s">
        <v>3282</v>
      </c>
      <c r="P1669" s="6">
        <v>41986</v>
      </c>
      <c r="Q1669" t="s">
        <v>3073</v>
      </c>
      <c r="R1669" t="s">
        <v>3707</v>
      </c>
      <c r="S1669" t="s">
        <v>3720</v>
      </c>
      <c r="T1669">
        <v>87</v>
      </c>
      <c r="U1669">
        <v>74</v>
      </c>
      <c r="W1669" t="s">
        <v>195</v>
      </c>
      <c r="X1669">
        <v>1</v>
      </c>
      <c r="Y1669">
        <f t="shared" si="230"/>
        <v>-13</v>
      </c>
      <c r="Z1669">
        <f t="shared" ca="1" si="231"/>
        <v>-5.7499999999999982</v>
      </c>
      <c r="AA1669">
        <f t="shared" ca="1" si="232"/>
        <v>-7.2500000000000018</v>
      </c>
      <c r="AB1669">
        <f t="shared" ca="1" si="233"/>
        <v>7.2500000000000018</v>
      </c>
      <c r="AC1669" s="2">
        <v>7.25</v>
      </c>
      <c r="AD1669" s="7">
        <f>VLOOKUP(P1669,Weights!$A:$B,2,0)*AC1669</f>
        <v>7.25</v>
      </c>
      <c r="AE1669">
        <f t="shared" ca="1" si="234"/>
        <v>52.562500000000028</v>
      </c>
      <c r="AF1669" t="str">
        <f t="shared" si="235"/>
        <v>Gonzaga</v>
      </c>
      <c r="AG1669" t="str">
        <f t="shared" ca="1" si="236"/>
        <v>Gonzaga</v>
      </c>
    </row>
    <row r="1670" spans="15:33" x14ac:dyDescent="0.25">
      <c r="O1670" t="s">
        <v>3358</v>
      </c>
      <c r="P1670" s="6">
        <v>41986</v>
      </c>
      <c r="Q1670" t="s">
        <v>3073</v>
      </c>
      <c r="R1670" t="s">
        <v>3718</v>
      </c>
      <c r="S1670" t="s">
        <v>3721</v>
      </c>
      <c r="T1670">
        <v>115</v>
      </c>
      <c r="U1670">
        <v>59</v>
      </c>
      <c r="W1670" t="s">
        <v>116</v>
      </c>
      <c r="X1670">
        <v>1</v>
      </c>
      <c r="Y1670">
        <f t="shared" si="230"/>
        <v>56</v>
      </c>
      <c r="Z1670">
        <f t="shared" ca="1" si="231"/>
        <v>35.000000499999999</v>
      </c>
      <c r="AA1670">
        <f t="shared" ca="1" si="232"/>
        <v>20.999999500000001</v>
      </c>
      <c r="AB1670">
        <f t="shared" ca="1" si="233"/>
        <v>-20.999999500000001</v>
      </c>
      <c r="AC1670" s="2">
        <v>21</v>
      </c>
      <c r="AD1670" s="7">
        <f>VLOOKUP(P1670,Weights!$A:$B,2,0)*AC1670</f>
        <v>21</v>
      </c>
      <c r="AE1670">
        <f t="shared" ca="1" si="234"/>
        <v>440.99997900000028</v>
      </c>
      <c r="AF1670" t="str">
        <f t="shared" si="235"/>
        <v>UL Lafayette</v>
      </c>
      <c r="AG1670" t="str">
        <f t="shared" ca="1" si="236"/>
        <v>UL Lafayette</v>
      </c>
    </row>
    <row r="1671" spans="15:33" x14ac:dyDescent="0.25">
      <c r="O1671" t="s">
        <v>3240</v>
      </c>
      <c r="P1671" s="6">
        <v>41986</v>
      </c>
      <c r="Q1671" t="s">
        <v>3073</v>
      </c>
      <c r="R1671" t="s">
        <v>3294</v>
      </c>
      <c r="S1671" t="s">
        <v>3721</v>
      </c>
      <c r="T1671">
        <v>79</v>
      </c>
      <c r="U1671">
        <v>72</v>
      </c>
      <c r="W1671" t="s">
        <v>744</v>
      </c>
      <c r="X1671">
        <v>1</v>
      </c>
      <c r="Y1671">
        <f t="shared" si="230"/>
        <v>7</v>
      </c>
      <c r="Z1671">
        <f t="shared" ca="1" si="231"/>
        <v>2.5</v>
      </c>
      <c r="AA1671">
        <f t="shared" ca="1" si="232"/>
        <v>4.5</v>
      </c>
      <c r="AB1671">
        <f t="shared" ca="1" si="233"/>
        <v>-4.5</v>
      </c>
      <c r="AC1671" s="2">
        <v>4.5</v>
      </c>
      <c r="AD1671" s="7">
        <f>VLOOKUP(P1671,Weights!$A:$B,2,0)*AC1671</f>
        <v>4.5</v>
      </c>
      <c r="AE1671">
        <f t="shared" ca="1" si="234"/>
        <v>20.25</v>
      </c>
      <c r="AF1671" t="str">
        <f t="shared" si="235"/>
        <v>UMKC</v>
      </c>
      <c r="AG1671" t="str">
        <f t="shared" ca="1" si="236"/>
        <v>UMKC</v>
      </c>
    </row>
    <row r="1672" spans="15:33" x14ac:dyDescent="0.25">
      <c r="O1672" t="s">
        <v>3077</v>
      </c>
      <c r="P1672" s="6">
        <v>41986</v>
      </c>
      <c r="Q1672" t="s">
        <v>3074</v>
      </c>
      <c r="R1672" t="s">
        <v>3285</v>
      </c>
      <c r="S1672" t="s">
        <v>3721</v>
      </c>
      <c r="T1672">
        <v>75</v>
      </c>
      <c r="U1672">
        <v>61</v>
      </c>
      <c r="W1672" t="s">
        <v>130</v>
      </c>
      <c r="X1672">
        <v>1</v>
      </c>
      <c r="Y1672">
        <f t="shared" si="230"/>
        <v>14</v>
      </c>
      <c r="Z1672">
        <f t="shared" ca="1" si="231"/>
        <v>7.375</v>
      </c>
      <c r="AA1672">
        <f t="shared" ca="1" si="232"/>
        <v>6.625</v>
      </c>
      <c r="AB1672">
        <f t="shared" ca="1" si="233"/>
        <v>-6.625</v>
      </c>
      <c r="AC1672" s="2">
        <v>6.625</v>
      </c>
      <c r="AD1672" s="7">
        <f>VLOOKUP(P1672,Weights!$A:$B,2,0)*AC1672</f>
        <v>6.625</v>
      </c>
      <c r="AE1672">
        <f t="shared" ca="1" si="234"/>
        <v>43.890625</v>
      </c>
      <c r="AF1672" t="str">
        <f t="shared" si="235"/>
        <v>UNLV</v>
      </c>
      <c r="AG1672" t="str">
        <f t="shared" ca="1" si="236"/>
        <v>UNLV</v>
      </c>
    </row>
    <row r="1673" spans="15:33" x14ac:dyDescent="0.25">
      <c r="O1673" t="s">
        <v>3132</v>
      </c>
      <c r="P1673" s="6">
        <v>41986</v>
      </c>
      <c r="Q1673" t="s">
        <v>3073</v>
      </c>
      <c r="R1673" t="s">
        <v>3093</v>
      </c>
      <c r="S1673" t="s">
        <v>3720</v>
      </c>
      <c r="T1673">
        <v>85</v>
      </c>
      <c r="U1673">
        <v>77</v>
      </c>
      <c r="V1673" t="s">
        <v>3722</v>
      </c>
      <c r="W1673" t="s">
        <v>95</v>
      </c>
      <c r="X1673">
        <v>1</v>
      </c>
      <c r="Y1673">
        <f t="shared" si="230"/>
        <v>-8</v>
      </c>
      <c r="Z1673">
        <f t="shared" ca="1" si="231"/>
        <v>10</v>
      </c>
      <c r="AA1673">
        <f t="shared" ca="1" si="232"/>
        <v>-18</v>
      </c>
      <c r="AB1673">
        <f t="shared" ca="1" si="233"/>
        <v>18</v>
      </c>
      <c r="AC1673" s="2">
        <v>18</v>
      </c>
      <c r="AD1673" s="7">
        <f>VLOOKUP(P1673,Weights!$A:$B,2,0)*AC1673</f>
        <v>18</v>
      </c>
      <c r="AE1673">
        <f t="shared" ca="1" si="234"/>
        <v>324</v>
      </c>
      <c r="AF1673" t="str">
        <f t="shared" si="235"/>
        <v>Army</v>
      </c>
      <c r="AG1673" t="str">
        <f t="shared" ca="1" si="236"/>
        <v>USC</v>
      </c>
    </row>
    <row r="1674" spans="15:33" x14ac:dyDescent="0.25">
      <c r="O1674" t="s">
        <v>3365</v>
      </c>
      <c r="P1674" s="6">
        <v>41986</v>
      </c>
      <c r="Q1674" t="s">
        <v>3073</v>
      </c>
      <c r="R1674" t="s">
        <v>3362</v>
      </c>
      <c r="S1674" t="s">
        <v>3721</v>
      </c>
      <c r="T1674">
        <v>66</v>
      </c>
      <c r="U1674">
        <v>60</v>
      </c>
      <c r="W1674" t="s">
        <v>116</v>
      </c>
      <c r="X1674">
        <v>1</v>
      </c>
      <c r="Y1674">
        <f t="shared" si="230"/>
        <v>6</v>
      </c>
      <c r="Z1674">
        <f t="shared" ca="1" si="231"/>
        <v>-4.3750004999999996</v>
      </c>
      <c r="AA1674">
        <f t="shared" ca="1" si="232"/>
        <v>10.375000499999999</v>
      </c>
      <c r="AB1674">
        <f t="shared" ca="1" si="233"/>
        <v>-10.375000499999999</v>
      </c>
      <c r="AC1674" s="2">
        <v>10.375</v>
      </c>
      <c r="AD1674" s="7">
        <f>VLOOKUP(P1674,Weights!$A:$B,2,0)*AC1674</f>
        <v>10.375</v>
      </c>
      <c r="AE1674">
        <f t="shared" ca="1" si="234"/>
        <v>107.64063537500023</v>
      </c>
      <c r="AF1674" t="str">
        <f t="shared" si="235"/>
        <v>UT Pan American</v>
      </c>
      <c r="AG1674" t="str">
        <f t="shared" ca="1" si="236"/>
        <v>Lamar</v>
      </c>
    </row>
    <row r="1675" spans="15:33" x14ac:dyDescent="0.25">
      <c r="O1675" t="s">
        <v>3277</v>
      </c>
      <c r="P1675" s="6">
        <v>41986</v>
      </c>
      <c r="Q1675" t="s">
        <v>3073</v>
      </c>
      <c r="R1675" t="s">
        <v>3276</v>
      </c>
      <c r="S1675" t="s">
        <v>3720</v>
      </c>
      <c r="T1675">
        <v>50</v>
      </c>
      <c r="U1675">
        <v>47</v>
      </c>
      <c r="W1675" t="s">
        <v>14</v>
      </c>
      <c r="X1675">
        <v>1</v>
      </c>
      <c r="Y1675">
        <f t="shared" si="230"/>
        <v>-3</v>
      </c>
      <c r="Z1675">
        <f t="shared" ca="1" si="231"/>
        <v>-7.8750000000000009</v>
      </c>
      <c r="AA1675">
        <f t="shared" ca="1" si="232"/>
        <v>4.8750000000000009</v>
      </c>
      <c r="AB1675">
        <f t="shared" ca="1" si="233"/>
        <v>-4.8750000000000009</v>
      </c>
      <c r="AC1675" s="2">
        <v>4.875</v>
      </c>
      <c r="AD1675" s="7">
        <f>VLOOKUP(P1675,Weights!$A:$B,2,0)*AC1675</f>
        <v>4.875</v>
      </c>
      <c r="AE1675">
        <f t="shared" ca="1" si="234"/>
        <v>23.765625000000007</v>
      </c>
      <c r="AF1675" t="str">
        <f t="shared" si="235"/>
        <v>Utah State</v>
      </c>
      <c r="AG1675" t="str">
        <f t="shared" ca="1" si="236"/>
        <v>Utah State</v>
      </c>
    </row>
    <row r="1676" spans="15:33" x14ac:dyDescent="0.25">
      <c r="O1676" t="s">
        <v>3368</v>
      </c>
      <c r="P1676" s="6">
        <v>41986</v>
      </c>
      <c r="Q1676" t="s">
        <v>3073</v>
      </c>
      <c r="R1676" t="s">
        <v>3316</v>
      </c>
      <c r="S1676" t="s">
        <v>3721</v>
      </c>
      <c r="T1676">
        <v>65</v>
      </c>
      <c r="U1676">
        <v>62</v>
      </c>
      <c r="W1676" t="s">
        <v>369</v>
      </c>
      <c r="X1676">
        <v>1</v>
      </c>
      <c r="Y1676">
        <f t="shared" si="230"/>
        <v>3</v>
      </c>
      <c r="Z1676">
        <f t="shared" ca="1" si="231"/>
        <v>12.875</v>
      </c>
      <c r="AA1676">
        <f t="shared" ca="1" si="232"/>
        <v>-9.875</v>
      </c>
      <c r="AB1676">
        <f t="shared" ca="1" si="233"/>
        <v>9.875</v>
      </c>
      <c r="AC1676" s="2">
        <v>9.875</v>
      </c>
      <c r="AD1676" s="7">
        <f>VLOOKUP(P1676,Weights!$A:$B,2,0)*AC1676</f>
        <v>9.875</v>
      </c>
      <c r="AE1676">
        <f t="shared" ca="1" si="234"/>
        <v>97.515625</v>
      </c>
      <c r="AF1676" t="str">
        <f t="shared" si="235"/>
        <v>Valparaiso</v>
      </c>
      <c r="AG1676" t="str">
        <f t="shared" ca="1" si="236"/>
        <v>Valparaiso</v>
      </c>
    </row>
    <row r="1677" spans="15:33" x14ac:dyDescent="0.25">
      <c r="O1677" t="s">
        <v>3229</v>
      </c>
      <c r="P1677" s="6">
        <v>41986</v>
      </c>
      <c r="Q1677" t="s">
        <v>3073</v>
      </c>
      <c r="R1677" t="s">
        <v>3206</v>
      </c>
      <c r="S1677" t="s">
        <v>3721</v>
      </c>
      <c r="T1677">
        <v>81</v>
      </c>
      <c r="U1677">
        <v>71</v>
      </c>
      <c r="W1677" t="s">
        <v>130</v>
      </c>
      <c r="X1677">
        <v>1</v>
      </c>
      <c r="Y1677">
        <f t="shared" si="230"/>
        <v>10</v>
      </c>
      <c r="Z1677">
        <f t="shared" ca="1" si="231"/>
        <v>-0.875</v>
      </c>
      <c r="AA1677">
        <f t="shared" ca="1" si="232"/>
        <v>10.875</v>
      </c>
      <c r="AB1677">
        <f t="shared" ca="1" si="233"/>
        <v>-10.875</v>
      </c>
      <c r="AC1677" s="2">
        <v>10.875</v>
      </c>
      <c r="AD1677" s="7">
        <f>VLOOKUP(P1677,Weights!$A:$B,2,0)*AC1677</f>
        <v>10.875</v>
      </c>
      <c r="AE1677">
        <f t="shared" ca="1" si="234"/>
        <v>118.265625</v>
      </c>
      <c r="AF1677" t="str">
        <f t="shared" si="235"/>
        <v>Vanderbilt</v>
      </c>
      <c r="AG1677" t="str">
        <f t="shared" ca="1" si="236"/>
        <v>Purdue</v>
      </c>
    </row>
    <row r="1678" spans="15:33" x14ac:dyDescent="0.25">
      <c r="O1678" t="s">
        <v>3180</v>
      </c>
      <c r="P1678" s="6">
        <v>41986</v>
      </c>
      <c r="Q1678" t="s">
        <v>3073</v>
      </c>
      <c r="R1678" t="s">
        <v>3178</v>
      </c>
      <c r="S1678" t="s">
        <v>3721</v>
      </c>
      <c r="T1678">
        <v>93</v>
      </c>
      <c r="U1678">
        <v>87</v>
      </c>
      <c r="V1678" t="s">
        <v>3723</v>
      </c>
      <c r="W1678" t="s">
        <v>94</v>
      </c>
      <c r="X1678">
        <v>1</v>
      </c>
      <c r="Y1678">
        <f t="shared" si="230"/>
        <v>6</v>
      </c>
      <c r="Z1678">
        <f t="shared" ca="1" si="231"/>
        <v>4.75</v>
      </c>
      <c r="AA1678">
        <f t="shared" ca="1" si="232"/>
        <v>1.25</v>
      </c>
      <c r="AB1678">
        <f t="shared" ca="1" si="233"/>
        <v>-1.25</v>
      </c>
      <c r="AC1678" s="2">
        <v>1.25</v>
      </c>
      <c r="AD1678" s="7">
        <f>VLOOKUP(P1678,Weights!$A:$B,2,0)*AC1678</f>
        <v>1.25</v>
      </c>
      <c r="AE1678">
        <f t="shared" ca="1" si="234"/>
        <v>1.5625</v>
      </c>
      <c r="AF1678" t="str">
        <f t="shared" si="235"/>
        <v>Virginia Commonwealth</v>
      </c>
      <c r="AG1678" t="str">
        <f t="shared" ca="1" si="236"/>
        <v>Virginia Commonwealth</v>
      </c>
    </row>
    <row r="1679" spans="15:33" x14ac:dyDescent="0.25">
      <c r="O1679" t="s">
        <v>3351</v>
      </c>
      <c r="P1679" s="6">
        <v>41986</v>
      </c>
      <c r="Q1679" t="s">
        <v>3073</v>
      </c>
      <c r="R1679" t="s">
        <v>3188</v>
      </c>
      <c r="S1679" t="s">
        <v>3721</v>
      </c>
      <c r="T1679">
        <v>92</v>
      </c>
      <c r="U1679">
        <v>77</v>
      </c>
      <c r="W1679" t="s">
        <v>1890</v>
      </c>
      <c r="X1679">
        <v>1</v>
      </c>
      <c r="Y1679">
        <f t="shared" si="230"/>
        <v>15</v>
      </c>
      <c r="Z1679">
        <f t="shared" ca="1" si="231"/>
        <v>6.8750004999999996</v>
      </c>
      <c r="AA1679">
        <f t="shared" ca="1" si="232"/>
        <v>8.1249995000000013</v>
      </c>
      <c r="AB1679">
        <f t="shared" ca="1" si="233"/>
        <v>-8.1249995000000013</v>
      </c>
      <c r="AC1679" s="2">
        <v>8.125</v>
      </c>
      <c r="AD1679" s="7">
        <f>VLOOKUP(P1679,Weights!$A:$B,2,0)*AC1679</f>
        <v>8.125</v>
      </c>
      <c r="AE1679">
        <f t="shared" ca="1" si="234"/>
        <v>66.015616875000276</v>
      </c>
      <c r="AF1679" t="str">
        <f t="shared" si="235"/>
        <v>VMI</v>
      </c>
      <c r="AG1679" t="str">
        <f t="shared" ca="1" si="236"/>
        <v>VMI</v>
      </c>
    </row>
    <row r="1680" spans="15:33" x14ac:dyDescent="0.25">
      <c r="O1680" t="s">
        <v>3270</v>
      </c>
      <c r="P1680" s="6">
        <v>41986</v>
      </c>
      <c r="Q1680" t="s">
        <v>3073</v>
      </c>
      <c r="R1680" t="s">
        <v>3184</v>
      </c>
      <c r="S1680" t="s">
        <v>3720</v>
      </c>
      <c r="T1680">
        <v>76</v>
      </c>
      <c r="U1680">
        <v>60</v>
      </c>
      <c r="W1680" t="s">
        <v>386</v>
      </c>
      <c r="X1680">
        <v>1</v>
      </c>
      <c r="Y1680">
        <f t="shared" si="230"/>
        <v>-16</v>
      </c>
      <c r="Z1680">
        <f t="shared" ca="1" si="231"/>
        <v>-15.124999500000001</v>
      </c>
      <c r="AA1680">
        <f t="shared" ca="1" si="232"/>
        <v>-0.87500049999999874</v>
      </c>
      <c r="AB1680">
        <f t="shared" ca="1" si="233"/>
        <v>0.87500049999999874</v>
      </c>
      <c r="AC1680" s="2">
        <v>0.875</v>
      </c>
      <c r="AD1680" s="7">
        <f>VLOOKUP(P1680,Weights!$A:$B,2,0)*AC1680</f>
        <v>0.875</v>
      </c>
      <c r="AE1680">
        <f t="shared" ca="1" si="234"/>
        <v>0.76562587500024781</v>
      </c>
      <c r="AF1680" t="str">
        <f t="shared" si="235"/>
        <v>BYU</v>
      </c>
      <c r="AG1680" t="str">
        <f t="shared" ca="1" si="236"/>
        <v>BYU</v>
      </c>
    </row>
    <row r="1681" spans="15:33" x14ac:dyDescent="0.25">
      <c r="O1681" t="s">
        <v>3272</v>
      </c>
      <c r="P1681" s="6">
        <v>41986</v>
      </c>
      <c r="Q1681" t="s">
        <v>3073</v>
      </c>
      <c r="R1681" t="s">
        <v>3401</v>
      </c>
      <c r="S1681" t="s">
        <v>3721</v>
      </c>
      <c r="T1681">
        <v>78</v>
      </c>
      <c r="U1681">
        <v>68</v>
      </c>
      <c r="W1681" t="s">
        <v>229</v>
      </c>
      <c r="X1681">
        <v>1</v>
      </c>
      <c r="Y1681">
        <f t="shared" si="230"/>
        <v>10</v>
      </c>
      <c r="Z1681">
        <f t="shared" ca="1" si="231"/>
        <v>-0.25000049999999963</v>
      </c>
      <c r="AA1681">
        <f t="shared" ca="1" si="232"/>
        <v>10.250000499999999</v>
      </c>
      <c r="AB1681">
        <f t="shared" ca="1" si="233"/>
        <v>-10.250000499999999</v>
      </c>
      <c r="AC1681" s="2">
        <v>10.25</v>
      </c>
      <c r="AD1681" s="7">
        <f>VLOOKUP(P1681,Weights!$A:$B,2,0)*AC1681</f>
        <v>10.25</v>
      </c>
      <c r="AE1681">
        <f t="shared" ca="1" si="234"/>
        <v>105.06251025000023</v>
      </c>
      <c r="AF1681" t="str">
        <f t="shared" si="235"/>
        <v>Western Illinois</v>
      </c>
      <c r="AG1681" t="str">
        <f t="shared" ca="1" si="236"/>
        <v>Alabama St</v>
      </c>
    </row>
    <row r="1682" spans="15:33" x14ac:dyDescent="0.25">
      <c r="O1682" t="s">
        <v>3712</v>
      </c>
      <c r="P1682" s="6">
        <v>41986</v>
      </c>
      <c r="Q1682" t="s">
        <v>3073</v>
      </c>
      <c r="R1682" t="s">
        <v>3407</v>
      </c>
      <c r="S1682" t="s">
        <v>3721</v>
      </c>
      <c r="T1682">
        <v>86</v>
      </c>
      <c r="U1682">
        <v>43</v>
      </c>
      <c r="W1682" t="s">
        <v>817</v>
      </c>
      <c r="X1682">
        <v>1</v>
      </c>
      <c r="Y1682">
        <f t="shared" si="230"/>
        <v>43</v>
      </c>
      <c r="Z1682">
        <f t="shared" ca="1" si="231"/>
        <v>41.5</v>
      </c>
      <c r="AA1682">
        <f t="shared" ca="1" si="232"/>
        <v>1.5</v>
      </c>
      <c r="AB1682">
        <f t="shared" ca="1" si="233"/>
        <v>-1.5</v>
      </c>
      <c r="AC1682" s="2">
        <v>1.5</v>
      </c>
      <c r="AD1682" s="7">
        <f>VLOOKUP(P1682,Weights!$A:$B,2,0)*AC1682</f>
        <v>1.5</v>
      </c>
      <c r="AE1682">
        <f t="shared" ca="1" si="234"/>
        <v>2.25</v>
      </c>
      <c r="AF1682" t="str">
        <f t="shared" si="235"/>
        <v>Wisconsin</v>
      </c>
      <c r="AG1682" t="str">
        <f t="shared" ca="1" si="236"/>
        <v>Wisconsin</v>
      </c>
    </row>
    <row r="1683" spans="15:33" x14ac:dyDescent="0.25">
      <c r="O1683" t="s">
        <v>3160</v>
      </c>
      <c r="P1683" s="6">
        <v>41987</v>
      </c>
      <c r="Q1683" t="s">
        <v>3073</v>
      </c>
      <c r="R1683" t="s">
        <v>3375</v>
      </c>
      <c r="S1683" t="s">
        <v>3720</v>
      </c>
      <c r="T1683">
        <v>60</v>
      </c>
      <c r="U1683">
        <v>55</v>
      </c>
      <c r="V1683" t="s">
        <v>3722</v>
      </c>
      <c r="W1683" t="s">
        <v>215</v>
      </c>
      <c r="X1683">
        <v>1</v>
      </c>
      <c r="Y1683">
        <f t="shared" si="230"/>
        <v>-5</v>
      </c>
      <c r="Z1683">
        <f t="shared" ca="1" si="231"/>
        <v>-3.125</v>
      </c>
      <c r="AA1683">
        <f t="shared" ca="1" si="232"/>
        <v>-1.875</v>
      </c>
      <c r="AB1683">
        <f t="shared" ca="1" si="233"/>
        <v>1.875</v>
      </c>
      <c r="AC1683" s="2">
        <v>1.875</v>
      </c>
      <c r="AD1683" s="7">
        <f>VLOOKUP(P1683,Weights!$A:$B,2,0)*AC1683</f>
        <v>1.875</v>
      </c>
      <c r="AE1683">
        <f t="shared" ca="1" si="234"/>
        <v>3.515625</v>
      </c>
      <c r="AF1683" t="str">
        <f t="shared" si="235"/>
        <v>Kent State</v>
      </c>
      <c r="AG1683" t="str">
        <f t="shared" ca="1" si="236"/>
        <v>Kent State</v>
      </c>
    </row>
    <row r="1684" spans="15:33" x14ac:dyDescent="0.25">
      <c r="O1684" t="s">
        <v>3280</v>
      </c>
      <c r="P1684" s="6">
        <v>41987</v>
      </c>
      <c r="Q1684" t="s">
        <v>3073</v>
      </c>
      <c r="R1684" t="s">
        <v>3267</v>
      </c>
      <c r="S1684" t="s">
        <v>3721</v>
      </c>
      <c r="T1684">
        <v>79</v>
      </c>
      <c r="U1684">
        <v>60</v>
      </c>
      <c r="W1684" t="s">
        <v>368</v>
      </c>
      <c r="X1684">
        <v>1</v>
      </c>
      <c r="Y1684">
        <f t="shared" si="230"/>
        <v>19</v>
      </c>
      <c r="Z1684">
        <f t="shared" ca="1" si="231"/>
        <v>21.125</v>
      </c>
      <c r="AA1684">
        <f t="shared" ca="1" si="232"/>
        <v>-2.125</v>
      </c>
      <c r="AB1684">
        <f t="shared" ca="1" si="233"/>
        <v>2.125</v>
      </c>
      <c r="AC1684" s="2">
        <v>2.125</v>
      </c>
      <c r="AD1684" s="7">
        <f>VLOOKUP(P1684,Weights!$A:$B,2,0)*AC1684</f>
        <v>2.125</v>
      </c>
      <c r="AE1684">
        <f t="shared" ca="1" si="234"/>
        <v>4.515625</v>
      </c>
      <c r="AF1684" t="str">
        <f t="shared" si="235"/>
        <v>Boise State</v>
      </c>
      <c r="AG1684" t="str">
        <f t="shared" ca="1" si="236"/>
        <v>Boise State</v>
      </c>
    </row>
    <row r="1685" spans="15:33" x14ac:dyDescent="0.25">
      <c r="O1685" t="s">
        <v>3095</v>
      </c>
      <c r="P1685" s="6">
        <v>41987</v>
      </c>
      <c r="Q1685" t="s">
        <v>3073</v>
      </c>
      <c r="R1685" t="s">
        <v>3089</v>
      </c>
      <c r="S1685" t="s">
        <v>3721</v>
      </c>
      <c r="T1685">
        <v>63</v>
      </c>
      <c r="U1685">
        <v>49</v>
      </c>
      <c r="W1685" t="s">
        <v>94</v>
      </c>
      <c r="X1685">
        <v>1</v>
      </c>
      <c r="Y1685">
        <f t="shared" si="230"/>
        <v>14</v>
      </c>
      <c r="Z1685">
        <f t="shared" ca="1" si="231"/>
        <v>19.625000499999999</v>
      </c>
      <c r="AA1685">
        <f t="shared" ca="1" si="232"/>
        <v>-5.6250004999999987</v>
      </c>
      <c r="AB1685">
        <f t="shared" ca="1" si="233"/>
        <v>5.6250004999999987</v>
      </c>
      <c r="AC1685" s="2">
        <v>5.625</v>
      </c>
      <c r="AD1685" s="7">
        <f>VLOOKUP(P1685,Weights!$A:$B,2,0)*AC1685</f>
        <v>5.625</v>
      </c>
      <c r="AE1685">
        <f t="shared" ca="1" si="234"/>
        <v>31.640630625000234</v>
      </c>
      <c r="AF1685" t="str">
        <f t="shared" si="235"/>
        <v>Boston College</v>
      </c>
      <c r="AG1685" t="str">
        <f t="shared" ca="1" si="236"/>
        <v>Boston College</v>
      </c>
    </row>
    <row r="1686" spans="15:33" x14ac:dyDescent="0.25">
      <c r="O1686" t="s">
        <v>3094</v>
      </c>
      <c r="P1686" s="6">
        <v>41987</v>
      </c>
      <c r="Q1686" t="s">
        <v>3073</v>
      </c>
      <c r="R1686" t="s">
        <v>3098</v>
      </c>
      <c r="S1686" t="s">
        <v>3721</v>
      </c>
      <c r="T1686">
        <v>71</v>
      </c>
      <c r="U1686">
        <v>68</v>
      </c>
      <c r="W1686" t="s">
        <v>14</v>
      </c>
      <c r="X1686">
        <v>1</v>
      </c>
      <c r="Y1686">
        <f t="shared" si="230"/>
        <v>3</v>
      </c>
      <c r="Z1686">
        <f t="shared" ca="1" si="231"/>
        <v>0.875</v>
      </c>
      <c r="AA1686">
        <f t="shared" ca="1" si="232"/>
        <v>2.125</v>
      </c>
      <c r="AB1686">
        <f t="shared" ca="1" si="233"/>
        <v>-2.125</v>
      </c>
      <c r="AC1686" s="2">
        <v>2.125</v>
      </c>
      <c r="AD1686" s="7">
        <f>VLOOKUP(P1686,Weights!$A:$B,2,0)*AC1686</f>
        <v>2.125</v>
      </c>
      <c r="AE1686">
        <f t="shared" ca="1" si="234"/>
        <v>4.515625</v>
      </c>
      <c r="AF1686" t="str">
        <f t="shared" si="235"/>
        <v>Boston University</v>
      </c>
      <c r="AG1686" t="str">
        <f t="shared" ca="1" si="236"/>
        <v>Boston University</v>
      </c>
    </row>
    <row r="1687" spans="15:33" x14ac:dyDescent="0.25">
      <c r="O1687" t="s">
        <v>3164</v>
      </c>
      <c r="P1687" s="6">
        <v>41987</v>
      </c>
      <c r="Q1687" t="s">
        <v>3073</v>
      </c>
      <c r="R1687" t="s">
        <v>3312</v>
      </c>
      <c r="S1687" t="s">
        <v>3721</v>
      </c>
      <c r="T1687">
        <v>58</v>
      </c>
      <c r="U1687">
        <v>47</v>
      </c>
      <c r="W1687" t="s">
        <v>116</v>
      </c>
      <c r="X1687">
        <v>1</v>
      </c>
      <c r="Y1687">
        <f t="shared" si="230"/>
        <v>11</v>
      </c>
      <c r="Z1687">
        <f t="shared" ca="1" si="231"/>
        <v>5.8750000000000009</v>
      </c>
      <c r="AA1687">
        <f t="shared" ca="1" si="232"/>
        <v>5.1249999999999991</v>
      </c>
      <c r="AB1687">
        <f t="shared" ca="1" si="233"/>
        <v>-5.1249999999999991</v>
      </c>
      <c r="AC1687" s="2">
        <v>5.125</v>
      </c>
      <c r="AD1687" s="7">
        <f>VLOOKUP(P1687,Weights!$A:$B,2,0)*AC1687</f>
        <v>5.125</v>
      </c>
      <c r="AE1687">
        <f t="shared" ca="1" si="234"/>
        <v>26.265624999999989</v>
      </c>
      <c r="AF1687" t="str">
        <f t="shared" si="235"/>
        <v>Charleston</v>
      </c>
      <c r="AG1687" t="str">
        <f t="shared" ca="1" si="236"/>
        <v>Charleston</v>
      </c>
    </row>
    <row r="1688" spans="15:33" x14ac:dyDescent="0.25">
      <c r="O1688" t="s">
        <v>3197</v>
      </c>
      <c r="P1688" s="6">
        <v>41987</v>
      </c>
      <c r="Q1688" t="s">
        <v>3073</v>
      </c>
      <c r="R1688" t="s">
        <v>3260</v>
      </c>
      <c r="S1688" t="s">
        <v>3721</v>
      </c>
      <c r="T1688">
        <v>72</v>
      </c>
      <c r="U1688">
        <v>61</v>
      </c>
      <c r="W1688" t="s">
        <v>94</v>
      </c>
      <c r="X1688">
        <v>1</v>
      </c>
      <c r="Y1688">
        <f t="shared" si="230"/>
        <v>11</v>
      </c>
      <c r="Z1688">
        <f t="shared" ca="1" si="231"/>
        <v>7.7500000200000008</v>
      </c>
      <c r="AA1688">
        <f t="shared" ca="1" si="232"/>
        <v>3.2499999799999992</v>
      </c>
      <c r="AB1688">
        <f t="shared" ca="1" si="233"/>
        <v>-3.2499999799999992</v>
      </c>
      <c r="AC1688" s="2">
        <v>3.25</v>
      </c>
      <c r="AD1688" s="7">
        <f>VLOOKUP(P1688,Weights!$A:$B,2,0)*AC1688</f>
        <v>3.25</v>
      </c>
      <c r="AE1688">
        <f t="shared" ca="1" si="234"/>
        <v>10.562499869999995</v>
      </c>
      <c r="AF1688" t="str">
        <f t="shared" si="235"/>
        <v>Clemson</v>
      </c>
      <c r="AG1688" t="str">
        <f t="shared" ca="1" si="236"/>
        <v>Clemson</v>
      </c>
    </row>
    <row r="1689" spans="15:33" x14ac:dyDescent="0.25">
      <c r="O1689" t="s">
        <v>3136</v>
      </c>
      <c r="P1689" s="6">
        <v>41987</v>
      </c>
      <c r="Q1689" t="s">
        <v>3073</v>
      </c>
      <c r="R1689" t="s">
        <v>3350</v>
      </c>
      <c r="S1689" t="s">
        <v>3721</v>
      </c>
      <c r="T1689">
        <v>106</v>
      </c>
      <c r="U1689">
        <v>85</v>
      </c>
      <c r="W1689" t="s">
        <v>214</v>
      </c>
      <c r="X1689">
        <v>1</v>
      </c>
      <c r="Y1689">
        <f t="shared" si="230"/>
        <v>21</v>
      </c>
      <c r="Z1689">
        <f t="shared" ca="1" si="231"/>
        <v>21.000000499999999</v>
      </c>
      <c r="AA1689">
        <f t="shared" ca="1" si="232"/>
        <v>-4.9999999873762135E-7</v>
      </c>
      <c r="AB1689">
        <f t="shared" ca="1" si="233"/>
        <v>4.9999999873762135E-7</v>
      </c>
      <c r="AC1689" s="2">
        <v>0</v>
      </c>
      <c r="AD1689" s="7">
        <f>VLOOKUP(P1689,Weights!$A:$B,2,0)*AC1689</f>
        <v>0</v>
      </c>
      <c r="AE1689">
        <f t="shared" ca="1" si="234"/>
        <v>2.4999999873762136E-13</v>
      </c>
      <c r="AF1689" t="str">
        <f t="shared" si="235"/>
        <v>Connecticut</v>
      </c>
      <c r="AG1689" t="str">
        <f t="shared" ca="1" si="236"/>
        <v>Connecticut</v>
      </c>
    </row>
    <row r="1690" spans="15:33" x14ac:dyDescent="0.25">
      <c r="O1690" t="s">
        <v>3255</v>
      </c>
      <c r="P1690" s="6">
        <v>41987</v>
      </c>
      <c r="Q1690" t="s">
        <v>3073</v>
      </c>
      <c r="R1690" t="s">
        <v>3193</v>
      </c>
      <c r="S1690" t="s">
        <v>3720</v>
      </c>
      <c r="T1690">
        <v>78</v>
      </c>
      <c r="U1690">
        <v>72</v>
      </c>
      <c r="W1690" t="s">
        <v>94</v>
      </c>
      <c r="X1690">
        <v>1</v>
      </c>
      <c r="Y1690">
        <f t="shared" si="230"/>
        <v>-6</v>
      </c>
      <c r="Z1690">
        <f t="shared" ca="1" si="231"/>
        <v>3.1250000000000009</v>
      </c>
      <c r="AA1690">
        <f t="shared" ca="1" si="232"/>
        <v>-9.125</v>
      </c>
      <c r="AB1690">
        <f t="shared" ca="1" si="233"/>
        <v>9.125</v>
      </c>
      <c r="AC1690" s="2">
        <v>9.125</v>
      </c>
      <c r="AD1690" s="7">
        <f>VLOOKUP(P1690,Weights!$A:$B,2,0)*AC1690</f>
        <v>9.125</v>
      </c>
      <c r="AE1690">
        <f t="shared" ca="1" si="234"/>
        <v>83.265625</v>
      </c>
      <c r="AF1690" t="str">
        <f t="shared" si="235"/>
        <v>Illinois St</v>
      </c>
      <c r="AG1690" t="str">
        <f t="shared" ca="1" si="236"/>
        <v>DePaul</v>
      </c>
    </row>
    <row r="1691" spans="15:33" x14ac:dyDescent="0.25">
      <c r="O1691" t="s">
        <v>3144</v>
      </c>
      <c r="P1691" s="6">
        <v>41987</v>
      </c>
      <c r="Q1691" t="s">
        <v>3073</v>
      </c>
      <c r="R1691" t="s">
        <v>3216</v>
      </c>
      <c r="S1691" t="s">
        <v>3721</v>
      </c>
      <c r="T1691">
        <v>79</v>
      </c>
      <c r="U1691">
        <v>34</v>
      </c>
      <c r="W1691" t="s">
        <v>95</v>
      </c>
      <c r="X1691">
        <v>1</v>
      </c>
      <c r="Y1691">
        <f t="shared" si="230"/>
        <v>45</v>
      </c>
      <c r="Z1691">
        <f t="shared" ca="1" si="231"/>
        <v>30.375000499999999</v>
      </c>
      <c r="AA1691">
        <f t="shared" ca="1" si="232"/>
        <v>14.624999500000001</v>
      </c>
      <c r="AB1691">
        <f t="shared" ca="1" si="233"/>
        <v>-14.624999500000001</v>
      </c>
      <c r="AC1691" s="2">
        <v>14.625</v>
      </c>
      <c r="AD1691" s="7">
        <f>VLOOKUP(P1691,Weights!$A:$B,2,0)*AC1691</f>
        <v>14.625</v>
      </c>
      <c r="AE1691">
        <f t="shared" ca="1" si="234"/>
        <v>213.89061037500028</v>
      </c>
      <c r="AF1691" t="str">
        <f t="shared" si="235"/>
        <v>Florida</v>
      </c>
      <c r="AG1691" t="str">
        <f t="shared" ca="1" si="236"/>
        <v>Florida</v>
      </c>
    </row>
    <row r="1692" spans="15:33" x14ac:dyDescent="0.25">
      <c r="O1692" t="s">
        <v>3221</v>
      </c>
      <c r="P1692" s="6">
        <v>41987</v>
      </c>
      <c r="Q1692" t="s">
        <v>3073</v>
      </c>
      <c r="R1692" t="s">
        <v>3225</v>
      </c>
      <c r="S1692" t="s">
        <v>3720</v>
      </c>
      <c r="T1692">
        <v>69</v>
      </c>
      <c r="U1692">
        <v>63</v>
      </c>
      <c r="W1692" t="s">
        <v>368</v>
      </c>
      <c r="X1692">
        <v>1</v>
      </c>
      <c r="Y1692">
        <f t="shared" si="230"/>
        <v>-6</v>
      </c>
      <c r="Z1692">
        <f t="shared" ca="1" si="231"/>
        <v>8.375</v>
      </c>
      <c r="AA1692">
        <f t="shared" ca="1" si="232"/>
        <v>-14.375</v>
      </c>
      <c r="AB1692">
        <f t="shared" ca="1" si="233"/>
        <v>14.375</v>
      </c>
      <c r="AC1692" s="2">
        <v>14.375</v>
      </c>
      <c r="AD1692" s="7">
        <f>VLOOKUP(P1692,Weights!$A:$B,2,0)*AC1692</f>
        <v>14.375</v>
      </c>
      <c r="AE1692">
        <f t="shared" ca="1" si="234"/>
        <v>206.640625</v>
      </c>
      <c r="AF1692" t="str">
        <f t="shared" si="235"/>
        <v>Florida International</v>
      </c>
      <c r="AG1692" t="str">
        <f t="shared" ca="1" si="236"/>
        <v>Florida Gulf Coast</v>
      </c>
    </row>
    <row r="1693" spans="15:33" x14ac:dyDescent="0.25">
      <c r="O1693" t="s">
        <v>3714</v>
      </c>
      <c r="P1693" s="6">
        <v>41987</v>
      </c>
      <c r="Q1693" t="s">
        <v>3073</v>
      </c>
      <c r="R1693" t="s">
        <v>3356</v>
      </c>
      <c r="S1693" t="s">
        <v>3721</v>
      </c>
      <c r="T1693">
        <v>88</v>
      </c>
      <c r="U1693">
        <v>78</v>
      </c>
      <c r="W1693" t="s">
        <v>323</v>
      </c>
      <c r="X1693">
        <v>1</v>
      </c>
      <c r="Y1693">
        <f t="shared" si="230"/>
        <v>10</v>
      </c>
      <c r="Z1693">
        <f t="shared" ca="1" si="231"/>
        <v>29.624999499999998</v>
      </c>
      <c r="AA1693">
        <f t="shared" ca="1" si="232"/>
        <v>-19.624999499999998</v>
      </c>
      <c r="AB1693">
        <f t="shared" ca="1" si="233"/>
        <v>19.624999499999998</v>
      </c>
      <c r="AC1693" s="2">
        <v>19.625</v>
      </c>
      <c r="AD1693" s="7">
        <f>VLOOKUP(P1693,Weights!$A:$B,2,0)*AC1693</f>
        <v>19.625</v>
      </c>
      <c r="AE1693">
        <f t="shared" ca="1" si="234"/>
        <v>385.14060537500018</v>
      </c>
      <c r="AF1693" t="str">
        <f t="shared" si="235"/>
        <v>Iowa State</v>
      </c>
      <c r="AG1693" t="str">
        <f t="shared" ca="1" si="236"/>
        <v>Iowa State</v>
      </c>
    </row>
    <row r="1694" spans="15:33" x14ac:dyDescent="0.25">
      <c r="O1694" t="s">
        <v>3320</v>
      </c>
      <c r="P1694" s="6">
        <v>41987</v>
      </c>
      <c r="Q1694" t="s">
        <v>3073</v>
      </c>
      <c r="R1694" t="s">
        <v>3104</v>
      </c>
      <c r="S1694" t="s">
        <v>3721</v>
      </c>
      <c r="T1694">
        <v>79</v>
      </c>
      <c r="U1694">
        <v>67</v>
      </c>
      <c r="W1694" t="s">
        <v>95</v>
      </c>
      <c r="X1694">
        <v>1</v>
      </c>
      <c r="Y1694">
        <f t="shared" si="230"/>
        <v>12</v>
      </c>
      <c r="Z1694">
        <f t="shared" ca="1" si="231"/>
        <v>-3.1250004999999996</v>
      </c>
      <c r="AA1694">
        <f t="shared" ca="1" si="232"/>
        <v>15.125000499999999</v>
      </c>
      <c r="AB1694">
        <f t="shared" ca="1" si="233"/>
        <v>-15.125000499999999</v>
      </c>
      <c r="AC1694" s="2">
        <v>15.125</v>
      </c>
      <c r="AD1694" s="7">
        <f>VLOOKUP(P1694,Weights!$A:$B,2,0)*AC1694</f>
        <v>15.125</v>
      </c>
      <c r="AE1694">
        <f t="shared" ca="1" si="234"/>
        <v>228.7656401250002</v>
      </c>
      <c r="AF1694" t="str">
        <f t="shared" si="235"/>
        <v>Jacksonville St</v>
      </c>
      <c r="AG1694" t="str">
        <f t="shared" ca="1" si="236"/>
        <v>Dartmouth</v>
      </c>
    </row>
    <row r="1695" spans="15:33" x14ac:dyDescent="0.25">
      <c r="O1695" t="s">
        <v>3245</v>
      </c>
      <c r="P1695" s="6">
        <v>41987</v>
      </c>
      <c r="Q1695" t="s">
        <v>3073</v>
      </c>
      <c r="R1695" t="s">
        <v>3321</v>
      </c>
      <c r="S1695" t="s">
        <v>3721</v>
      </c>
      <c r="T1695">
        <v>73</v>
      </c>
      <c r="U1695">
        <v>53</v>
      </c>
      <c r="W1695" t="s">
        <v>95</v>
      </c>
      <c r="X1695">
        <v>1</v>
      </c>
      <c r="Y1695">
        <f t="shared" si="230"/>
        <v>20</v>
      </c>
      <c r="Z1695">
        <f t="shared" ca="1" si="231"/>
        <v>24.500000499999999</v>
      </c>
      <c r="AA1695">
        <f t="shared" ca="1" si="232"/>
        <v>-4.5000004999999987</v>
      </c>
      <c r="AB1695">
        <f t="shared" ca="1" si="233"/>
        <v>4.5000004999999987</v>
      </c>
      <c r="AC1695" s="2">
        <v>4.5</v>
      </c>
      <c r="AD1695" s="7">
        <f>VLOOKUP(P1695,Weights!$A:$B,2,0)*AC1695</f>
        <v>4.5</v>
      </c>
      <c r="AE1695">
        <f t="shared" ca="1" si="234"/>
        <v>20.250004500000237</v>
      </c>
      <c r="AF1695" t="str">
        <f t="shared" si="235"/>
        <v>Kansas St</v>
      </c>
      <c r="AG1695" t="str">
        <f t="shared" ca="1" si="236"/>
        <v>Kansas St</v>
      </c>
    </row>
    <row r="1696" spans="15:33" x14ac:dyDescent="0.25">
      <c r="O1696" t="s">
        <v>3107</v>
      </c>
      <c r="P1696" s="6">
        <v>41987</v>
      </c>
      <c r="Q1696" t="s">
        <v>3073</v>
      </c>
      <c r="R1696" t="s">
        <v>3090</v>
      </c>
      <c r="S1696" t="s">
        <v>3721</v>
      </c>
      <c r="T1696">
        <v>65</v>
      </c>
      <c r="U1696">
        <v>49</v>
      </c>
      <c r="W1696" t="s">
        <v>13</v>
      </c>
      <c r="X1696">
        <v>1</v>
      </c>
      <c r="Y1696">
        <f t="shared" si="230"/>
        <v>16</v>
      </c>
      <c r="Z1696">
        <f t="shared" ca="1" si="231"/>
        <v>-1.6249999800000001</v>
      </c>
      <c r="AA1696">
        <f t="shared" ca="1" si="232"/>
        <v>17.624999979999998</v>
      </c>
      <c r="AB1696">
        <f t="shared" ca="1" si="233"/>
        <v>-17.624999979999998</v>
      </c>
      <c r="AC1696" s="2">
        <v>17.625</v>
      </c>
      <c r="AD1696" s="7">
        <f>VLOOKUP(P1696,Weights!$A:$B,2,0)*AC1696</f>
        <v>17.625</v>
      </c>
      <c r="AE1696">
        <f t="shared" ca="1" si="234"/>
        <v>310.64062429499995</v>
      </c>
      <c r="AF1696" t="str">
        <f t="shared" si="235"/>
        <v>LIU Brooklyn</v>
      </c>
      <c r="AG1696" t="str">
        <f t="shared" ca="1" si="236"/>
        <v>N.J.I.T.</v>
      </c>
    </row>
    <row r="1697" spans="15:33" x14ac:dyDescent="0.25">
      <c r="O1697" t="s">
        <v>3711</v>
      </c>
      <c r="P1697" s="6">
        <v>41987</v>
      </c>
      <c r="Q1697" t="s">
        <v>3073</v>
      </c>
      <c r="R1697" t="s">
        <v>3148</v>
      </c>
      <c r="S1697" t="s">
        <v>3721</v>
      </c>
      <c r="T1697">
        <v>68</v>
      </c>
      <c r="U1697">
        <v>57</v>
      </c>
      <c r="W1697" t="s">
        <v>568</v>
      </c>
      <c r="X1697">
        <v>1</v>
      </c>
      <c r="Y1697">
        <f t="shared" si="230"/>
        <v>11</v>
      </c>
      <c r="Z1697">
        <f t="shared" ca="1" si="231"/>
        <v>18.999999519999999</v>
      </c>
      <c r="AA1697">
        <f t="shared" ca="1" si="232"/>
        <v>-7.9999995199999994</v>
      </c>
      <c r="AB1697">
        <f t="shared" ca="1" si="233"/>
        <v>7.9999995199999994</v>
      </c>
      <c r="AC1697" s="2">
        <v>8</v>
      </c>
      <c r="AD1697" s="7">
        <f>VLOOKUP(P1697,Weights!$A:$B,2,0)*AC1697</f>
        <v>8</v>
      </c>
      <c r="AE1697">
        <f t="shared" ca="1" si="234"/>
        <v>63.999992320000217</v>
      </c>
      <c r="AF1697" t="str">
        <f t="shared" si="235"/>
        <v>Louisville</v>
      </c>
      <c r="AG1697" t="str">
        <f t="shared" ca="1" si="236"/>
        <v>Louisville</v>
      </c>
    </row>
    <row r="1698" spans="15:33" x14ac:dyDescent="0.25">
      <c r="O1698" t="s">
        <v>3323</v>
      </c>
      <c r="P1698" s="6">
        <v>41987</v>
      </c>
      <c r="Q1698" t="s">
        <v>3073</v>
      </c>
      <c r="R1698" t="s">
        <v>3369</v>
      </c>
      <c r="S1698" t="s">
        <v>3721</v>
      </c>
      <c r="T1698">
        <v>87</v>
      </c>
      <c r="U1698">
        <v>61</v>
      </c>
      <c r="W1698" t="s">
        <v>194</v>
      </c>
      <c r="X1698">
        <v>1</v>
      </c>
      <c r="Y1698">
        <f t="shared" si="230"/>
        <v>26</v>
      </c>
      <c r="Z1698">
        <f t="shared" ca="1" si="231"/>
        <v>19.749999519999999</v>
      </c>
      <c r="AA1698">
        <f t="shared" ca="1" si="232"/>
        <v>6.2500004800000006</v>
      </c>
      <c r="AB1698">
        <f t="shared" ca="1" si="233"/>
        <v>-6.2500004800000006</v>
      </c>
      <c r="AC1698" s="2">
        <v>6.25</v>
      </c>
      <c r="AD1698" s="7">
        <f>VLOOKUP(P1698,Weights!$A:$B,2,0)*AC1698</f>
        <v>6.25</v>
      </c>
      <c r="AE1698">
        <f t="shared" ca="1" si="234"/>
        <v>39.062506000000241</v>
      </c>
      <c r="AF1698" t="str">
        <f t="shared" si="235"/>
        <v>Michigan St</v>
      </c>
      <c r="AG1698" t="str">
        <f t="shared" ca="1" si="236"/>
        <v>Michigan St</v>
      </c>
    </row>
    <row r="1699" spans="15:33" x14ac:dyDescent="0.25">
      <c r="O1699" t="s">
        <v>3281</v>
      </c>
      <c r="P1699" s="6">
        <v>41987</v>
      </c>
      <c r="Q1699" t="s">
        <v>3073</v>
      </c>
      <c r="R1699" t="s">
        <v>3163</v>
      </c>
      <c r="S1699" t="s">
        <v>3721</v>
      </c>
      <c r="T1699">
        <v>73</v>
      </c>
      <c r="U1699">
        <v>58</v>
      </c>
      <c r="W1699" t="s">
        <v>16</v>
      </c>
      <c r="X1699">
        <v>1</v>
      </c>
      <c r="Y1699">
        <f t="shared" si="230"/>
        <v>15</v>
      </c>
      <c r="Z1699">
        <f t="shared" ca="1" si="231"/>
        <v>-2.3749999800000001</v>
      </c>
      <c r="AA1699">
        <f t="shared" ca="1" si="232"/>
        <v>17.374999979999998</v>
      </c>
      <c r="AB1699">
        <f t="shared" ca="1" si="233"/>
        <v>-17.374999979999998</v>
      </c>
      <c r="AC1699" s="2">
        <v>17.375</v>
      </c>
      <c r="AD1699" s="7">
        <f>VLOOKUP(P1699,Weights!$A:$B,2,0)*AC1699</f>
        <v>17.375</v>
      </c>
      <c r="AE1699">
        <f t="shared" ca="1" si="234"/>
        <v>301.89062430499996</v>
      </c>
      <c r="AF1699" t="str">
        <f t="shared" si="235"/>
        <v>Milwaukee</v>
      </c>
      <c r="AG1699" t="str">
        <f t="shared" ca="1" si="236"/>
        <v>Montana</v>
      </c>
    </row>
    <row r="1700" spans="15:33" x14ac:dyDescent="0.25">
      <c r="O1700" t="s">
        <v>3135</v>
      </c>
      <c r="P1700" s="6">
        <v>41987</v>
      </c>
      <c r="Q1700" t="s">
        <v>3073</v>
      </c>
      <c r="R1700" t="s">
        <v>3310</v>
      </c>
      <c r="S1700" t="s">
        <v>3720</v>
      </c>
      <c r="T1700">
        <v>55</v>
      </c>
      <c r="U1700">
        <v>54</v>
      </c>
      <c r="W1700" t="s">
        <v>635</v>
      </c>
      <c r="X1700">
        <v>1</v>
      </c>
      <c r="Y1700">
        <f t="shared" si="230"/>
        <v>-1</v>
      </c>
      <c r="Z1700">
        <f t="shared" ca="1" si="231"/>
        <v>12.999999499999998</v>
      </c>
      <c r="AA1700">
        <f t="shared" ca="1" si="232"/>
        <v>-13.999999499999998</v>
      </c>
      <c r="AB1700">
        <f t="shared" ca="1" si="233"/>
        <v>13.999999499999998</v>
      </c>
      <c r="AC1700" s="2">
        <v>14</v>
      </c>
      <c r="AD1700" s="7">
        <f>VLOOKUP(P1700,Weights!$A:$B,2,0)*AC1700</f>
        <v>14</v>
      </c>
      <c r="AE1700">
        <f t="shared" ca="1" si="234"/>
        <v>195.99998600000018</v>
      </c>
      <c r="AF1700" t="str">
        <f t="shared" si="235"/>
        <v>Wofford</v>
      </c>
      <c r="AG1700" t="str">
        <f t="shared" ca="1" si="236"/>
        <v>NC State</v>
      </c>
    </row>
    <row r="1701" spans="15:33" x14ac:dyDescent="0.25">
      <c r="O1701" t="s">
        <v>3083</v>
      </c>
      <c r="P1701" s="6">
        <v>41987</v>
      </c>
      <c r="Q1701" t="s">
        <v>3073</v>
      </c>
      <c r="R1701" t="s">
        <v>3076</v>
      </c>
      <c r="S1701" t="s">
        <v>3721</v>
      </c>
      <c r="T1701">
        <v>63</v>
      </c>
      <c r="U1701">
        <v>57</v>
      </c>
      <c r="W1701" t="s">
        <v>94</v>
      </c>
      <c r="X1701">
        <v>1</v>
      </c>
      <c r="Y1701">
        <f t="shared" si="230"/>
        <v>6</v>
      </c>
      <c r="Z1701">
        <f t="shared" ca="1" si="231"/>
        <v>2.5</v>
      </c>
      <c r="AA1701">
        <f t="shared" ca="1" si="232"/>
        <v>3.5</v>
      </c>
      <c r="AB1701">
        <f t="shared" ca="1" si="233"/>
        <v>-3.5</v>
      </c>
      <c r="AC1701" s="2">
        <v>3.5</v>
      </c>
      <c r="AD1701" s="7">
        <f>VLOOKUP(P1701,Weights!$A:$B,2,0)*AC1701</f>
        <v>3.5</v>
      </c>
      <c r="AE1701">
        <f t="shared" ca="1" si="234"/>
        <v>12.25</v>
      </c>
      <c r="AF1701" t="str">
        <f t="shared" si="235"/>
        <v>New Hampshire</v>
      </c>
      <c r="AG1701" t="str">
        <f t="shared" ca="1" si="236"/>
        <v>New Hampshire</v>
      </c>
    </row>
    <row r="1702" spans="15:33" x14ac:dyDescent="0.25">
      <c r="O1702" t="s">
        <v>3214</v>
      </c>
      <c r="P1702" s="6">
        <v>41987</v>
      </c>
      <c r="Q1702" t="s">
        <v>3073</v>
      </c>
      <c r="R1702" t="s">
        <v>3718</v>
      </c>
      <c r="S1702" t="s">
        <v>3721</v>
      </c>
      <c r="T1702">
        <v>107</v>
      </c>
      <c r="U1702">
        <v>53</v>
      </c>
      <c r="W1702" t="s">
        <v>229</v>
      </c>
      <c r="X1702">
        <v>1</v>
      </c>
      <c r="Y1702">
        <f t="shared" si="230"/>
        <v>54</v>
      </c>
      <c r="Z1702">
        <f t="shared" ca="1" si="231"/>
        <v>23.375000499999999</v>
      </c>
      <c r="AA1702">
        <f t="shared" ca="1" si="232"/>
        <v>30.624999500000001</v>
      </c>
      <c r="AB1702">
        <f t="shared" ca="1" si="233"/>
        <v>-30.624999500000001</v>
      </c>
      <c r="AC1702" s="2">
        <v>30.625</v>
      </c>
      <c r="AD1702" s="7">
        <f>VLOOKUP(P1702,Weights!$A:$B,2,0)*AC1702</f>
        <v>30.625</v>
      </c>
      <c r="AE1702">
        <f t="shared" ca="1" si="234"/>
        <v>937.89059437500032</v>
      </c>
      <c r="AF1702" t="str">
        <f t="shared" si="235"/>
        <v>Northern Kentucky</v>
      </c>
      <c r="AG1702" t="str">
        <f t="shared" ca="1" si="236"/>
        <v>Northern Kentucky</v>
      </c>
    </row>
    <row r="1703" spans="15:33" x14ac:dyDescent="0.25">
      <c r="O1703" t="s">
        <v>3203</v>
      </c>
      <c r="P1703" s="6">
        <v>41987</v>
      </c>
      <c r="Q1703" t="s">
        <v>3073</v>
      </c>
      <c r="R1703" t="s">
        <v>3394</v>
      </c>
      <c r="S1703" t="s">
        <v>3721</v>
      </c>
      <c r="T1703">
        <v>101</v>
      </c>
      <c r="U1703">
        <v>49</v>
      </c>
      <c r="W1703" t="s">
        <v>94</v>
      </c>
      <c r="X1703">
        <v>1</v>
      </c>
      <c r="Y1703">
        <f t="shared" si="230"/>
        <v>52</v>
      </c>
      <c r="Z1703">
        <f t="shared" ca="1" si="231"/>
        <v>27.875000500000002</v>
      </c>
      <c r="AA1703">
        <f t="shared" ca="1" si="232"/>
        <v>24.124999499999998</v>
      </c>
      <c r="AB1703">
        <f t="shared" ca="1" si="233"/>
        <v>-24.124999499999998</v>
      </c>
      <c r="AC1703" s="2">
        <v>24.125</v>
      </c>
      <c r="AD1703" s="7">
        <f>VLOOKUP(P1703,Weights!$A:$B,2,0)*AC1703</f>
        <v>24.125</v>
      </c>
      <c r="AE1703">
        <f t="shared" ca="1" si="234"/>
        <v>582.01560087500013</v>
      </c>
      <c r="AF1703" t="str">
        <f t="shared" si="235"/>
        <v>Northwestern</v>
      </c>
      <c r="AG1703" t="str">
        <f t="shared" ca="1" si="236"/>
        <v>Northwestern</v>
      </c>
    </row>
    <row r="1704" spans="15:33" x14ac:dyDescent="0.25">
      <c r="O1704" t="s">
        <v>3186</v>
      </c>
      <c r="P1704" s="6">
        <v>41987</v>
      </c>
      <c r="Q1704" t="s">
        <v>3073</v>
      </c>
      <c r="R1704" t="s">
        <v>3239</v>
      </c>
      <c r="S1704" t="s">
        <v>3721</v>
      </c>
      <c r="T1704">
        <v>85</v>
      </c>
      <c r="U1704">
        <v>48</v>
      </c>
      <c r="W1704" t="s">
        <v>322</v>
      </c>
      <c r="X1704">
        <v>1</v>
      </c>
      <c r="Y1704">
        <f t="shared" si="230"/>
        <v>37</v>
      </c>
      <c r="Z1704">
        <f t="shared" ca="1" si="231"/>
        <v>23.375000499999999</v>
      </c>
      <c r="AA1704">
        <f t="shared" ca="1" si="232"/>
        <v>13.624999500000001</v>
      </c>
      <c r="AB1704">
        <f t="shared" ca="1" si="233"/>
        <v>-13.624999500000001</v>
      </c>
      <c r="AC1704" s="2">
        <v>13.625</v>
      </c>
      <c r="AD1704" s="7">
        <f>VLOOKUP(P1704,Weights!$A:$B,2,0)*AC1704</f>
        <v>13.625</v>
      </c>
      <c r="AE1704">
        <f t="shared" ca="1" si="234"/>
        <v>185.64061137500028</v>
      </c>
      <c r="AF1704" t="str">
        <f t="shared" si="235"/>
        <v>Old Dominion</v>
      </c>
      <c r="AG1704" t="str">
        <f t="shared" ca="1" si="236"/>
        <v>Old Dominion</v>
      </c>
    </row>
    <row r="1705" spans="15:33" x14ac:dyDescent="0.25">
      <c r="O1705" t="s">
        <v>3390</v>
      </c>
      <c r="P1705" s="6">
        <v>41987</v>
      </c>
      <c r="Q1705" t="s">
        <v>3073</v>
      </c>
      <c r="R1705" t="s">
        <v>3110</v>
      </c>
      <c r="S1705" t="s">
        <v>3720</v>
      </c>
      <c r="T1705">
        <v>80</v>
      </c>
      <c r="U1705">
        <v>72</v>
      </c>
      <c r="W1705" t="s">
        <v>95</v>
      </c>
      <c r="X1705">
        <v>1</v>
      </c>
      <c r="Y1705">
        <f t="shared" si="230"/>
        <v>-8</v>
      </c>
      <c r="Z1705">
        <f t="shared" ca="1" si="231"/>
        <v>-0.49999998000000001</v>
      </c>
      <c r="AA1705">
        <f t="shared" ca="1" si="232"/>
        <v>-7.5000000199999999</v>
      </c>
      <c r="AB1705">
        <f t="shared" ca="1" si="233"/>
        <v>7.5000000199999999</v>
      </c>
      <c r="AC1705" s="2">
        <v>7.5</v>
      </c>
      <c r="AD1705" s="7">
        <f>VLOOKUP(P1705,Weights!$A:$B,2,0)*AC1705</f>
        <v>7.5</v>
      </c>
      <c r="AE1705">
        <f t="shared" ca="1" si="234"/>
        <v>56.250000299999996</v>
      </c>
      <c r="AF1705" t="str">
        <f t="shared" si="235"/>
        <v>Western Michigan</v>
      </c>
      <c r="AG1705" t="str">
        <f t="shared" ca="1" si="236"/>
        <v>Western Michigan</v>
      </c>
    </row>
    <row r="1706" spans="15:33" x14ac:dyDescent="0.25">
      <c r="O1706" t="s">
        <v>3174</v>
      </c>
      <c r="P1706" s="6">
        <v>41987</v>
      </c>
      <c r="Q1706" t="s">
        <v>3073</v>
      </c>
      <c r="R1706" t="s">
        <v>3126</v>
      </c>
      <c r="S1706" t="s">
        <v>3721</v>
      </c>
      <c r="T1706">
        <v>64</v>
      </c>
      <c r="U1706">
        <v>51</v>
      </c>
      <c r="W1706" t="s">
        <v>817</v>
      </c>
      <c r="X1706">
        <v>1</v>
      </c>
      <c r="Y1706">
        <f t="shared" si="230"/>
        <v>13</v>
      </c>
      <c r="Z1706">
        <f t="shared" ca="1" si="231"/>
        <v>2.5000000000000018</v>
      </c>
      <c r="AA1706">
        <f t="shared" ca="1" si="232"/>
        <v>10.499999999999998</v>
      </c>
      <c r="AB1706">
        <f t="shared" ca="1" si="233"/>
        <v>-10.499999999999998</v>
      </c>
      <c r="AC1706" s="2">
        <v>10.5</v>
      </c>
      <c r="AD1706" s="7">
        <f>VLOOKUP(P1706,Weights!$A:$B,2,0)*AC1706</f>
        <v>10.5</v>
      </c>
      <c r="AE1706">
        <f t="shared" ca="1" si="234"/>
        <v>110.24999999999996</v>
      </c>
      <c r="AF1706" t="str">
        <f t="shared" si="235"/>
        <v>Penn State</v>
      </c>
      <c r="AG1706" t="str">
        <f t="shared" ca="1" si="236"/>
        <v>Penn State</v>
      </c>
    </row>
    <row r="1707" spans="15:33" x14ac:dyDescent="0.25">
      <c r="O1707" t="s">
        <v>3108</v>
      </c>
      <c r="P1707" s="6">
        <v>41987</v>
      </c>
      <c r="Q1707" t="s">
        <v>3074</v>
      </c>
      <c r="R1707" t="s">
        <v>3384</v>
      </c>
      <c r="S1707" t="s">
        <v>3721</v>
      </c>
      <c r="T1707">
        <v>63</v>
      </c>
      <c r="U1707">
        <v>55</v>
      </c>
      <c r="W1707" t="s">
        <v>95</v>
      </c>
      <c r="X1707">
        <v>1</v>
      </c>
      <c r="Y1707">
        <f t="shared" si="230"/>
        <v>8</v>
      </c>
      <c r="Z1707">
        <f t="shared" ca="1" si="231"/>
        <v>0.625</v>
      </c>
      <c r="AA1707">
        <f t="shared" ca="1" si="232"/>
        <v>7.375</v>
      </c>
      <c r="AB1707">
        <f t="shared" ca="1" si="233"/>
        <v>-7.375</v>
      </c>
      <c r="AC1707" s="2">
        <v>7.375</v>
      </c>
      <c r="AD1707" s="7">
        <f>VLOOKUP(P1707,Weights!$A:$B,2,0)*AC1707</f>
        <v>7.375</v>
      </c>
      <c r="AE1707">
        <f t="shared" ca="1" si="234"/>
        <v>54.390625</v>
      </c>
      <c r="AF1707" t="str">
        <f t="shared" si="235"/>
        <v>Rutgers</v>
      </c>
      <c r="AG1707" t="str">
        <f t="shared" ca="1" si="236"/>
        <v>Rutgers</v>
      </c>
    </row>
    <row r="1708" spans="15:33" x14ac:dyDescent="0.25">
      <c r="O1708" t="s">
        <v>3265</v>
      </c>
      <c r="P1708" s="6">
        <v>41987</v>
      </c>
      <c r="Q1708" t="s">
        <v>3073</v>
      </c>
      <c r="R1708" t="s">
        <v>3286</v>
      </c>
      <c r="S1708" t="s">
        <v>3720</v>
      </c>
      <c r="T1708">
        <v>80</v>
      </c>
      <c r="U1708">
        <v>75</v>
      </c>
      <c r="W1708" t="s">
        <v>116</v>
      </c>
      <c r="X1708">
        <v>1</v>
      </c>
      <c r="Y1708">
        <f t="shared" si="230"/>
        <v>-5</v>
      </c>
      <c r="Z1708">
        <f t="shared" ca="1" si="231"/>
        <v>-3.25</v>
      </c>
      <c r="AA1708">
        <f t="shared" ca="1" si="232"/>
        <v>-1.75</v>
      </c>
      <c r="AB1708">
        <f t="shared" ca="1" si="233"/>
        <v>1.75</v>
      </c>
      <c r="AC1708" s="2">
        <v>1.75</v>
      </c>
      <c r="AD1708" s="7">
        <f>VLOOKUP(P1708,Weights!$A:$B,2,0)*AC1708</f>
        <v>1.75</v>
      </c>
      <c r="AE1708">
        <f t="shared" ca="1" si="234"/>
        <v>3.0625</v>
      </c>
      <c r="AF1708" t="str">
        <f t="shared" si="235"/>
        <v>Portland</v>
      </c>
      <c r="AG1708" t="str">
        <f t="shared" ca="1" si="236"/>
        <v>Portland</v>
      </c>
    </row>
    <row r="1709" spans="15:33" x14ac:dyDescent="0.25">
      <c r="O1709" t="s">
        <v>3109</v>
      </c>
      <c r="P1709" s="6">
        <v>41987</v>
      </c>
      <c r="Q1709" t="s">
        <v>3073</v>
      </c>
      <c r="R1709" t="s">
        <v>3718</v>
      </c>
      <c r="S1709" t="s">
        <v>3721</v>
      </c>
      <c r="T1709">
        <v>104</v>
      </c>
      <c r="U1709">
        <v>68</v>
      </c>
      <c r="W1709" t="s">
        <v>116</v>
      </c>
      <c r="X1709">
        <v>1</v>
      </c>
      <c r="Y1709">
        <f t="shared" si="230"/>
        <v>36</v>
      </c>
      <c r="Z1709">
        <f t="shared" ca="1" si="231"/>
        <v>28.625000500000002</v>
      </c>
      <c r="AA1709">
        <f t="shared" ca="1" si="232"/>
        <v>7.3749994999999977</v>
      </c>
      <c r="AB1709">
        <f t="shared" ca="1" si="233"/>
        <v>-7.3749994999999977</v>
      </c>
      <c r="AC1709" s="2">
        <v>7.375</v>
      </c>
      <c r="AD1709" s="7">
        <f>VLOOKUP(P1709,Weights!$A:$B,2,0)*AC1709</f>
        <v>7.375</v>
      </c>
      <c r="AE1709">
        <f t="shared" ca="1" si="234"/>
        <v>54.390617625000218</v>
      </c>
      <c r="AF1709" t="str">
        <f t="shared" si="235"/>
        <v>Sacred Heart</v>
      </c>
      <c r="AG1709" t="str">
        <f t="shared" ca="1" si="236"/>
        <v>Sacred Heart</v>
      </c>
    </row>
    <row r="1710" spans="15:33" x14ac:dyDescent="0.25">
      <c r="O1710" t="s">
        <v>3105</v>
      </c>
      <c r="P1710" s="6">
        <v>41987</v>
      </c>
      <c r="Q1710" t="s">
        <v>3073</v>
      </c>
      <c r="R1710" t="s">
        <v>3381</v>
      </c>
      <c r="S1710" t="s">
        <v>3721</v>
      </c>
      <c r="T1710">
        <v>67</v>
      </c>
      <c r="U1710">
        <v>52</v>
      </c>
      <c r="W1710" t="s">
        <v>323</v>
      </c>
      <c r="X1710">
        <v>1</v>
      </c>
      <c r="Y1710">
        <f t="shared" si="230"/>
        <v>15</v>
      </c>
      <c r="Z1710">
        <f t="shared" ca="1" si="231"/>
        <v>15</v>
      </c>
      <c r="AA1710">
        <f t="shared" ca="1" si="232"/>
        <v>0</v>
      </c>
      <c r="AB1710">
        <f t="shared" ca="1" si="233"/>
        <v>0</v>
      </c>
      <c r="AC1710" s="2">
        <v>0</v>
      </c>
      <c r="AD1710" s="7">
        <f>VLOOKUP(P1710,Weights!$A:$B,2,0)*AC1710</f>
        <v>0</v>
      </c>
      <c r="AE1710">
        <f t="shared" ca="1" si="234"/>
        <v>0</v>
      </c>
      <c r="AF1710" t="str">
        <f t="shared" si="235"/>
        <v>Seton Hall</v>
      </c>
      <c r="AG1710" t="str">
        <f t="shared" ca="1" si="236"/>
        <v>Seton Hall</v>
      </c>
    </row>
    <row r="1711" spans="15:33" x14ac:dyDescent="0.25">
      <c r="O1711" t="s">
        <v>3313</v>
      </c>
      <c r="P1711" s="6">
        <v>41987</v>
      </c>
      <c r="Q1711" t="s">
        <v>3073</v>
      </c>
      <c r="R1711" t="s">
        <v>3308</v>
      </c>
      <c r="S1711" t="s">
        <v>3720</v>
      </c>
      <c r="T1711">
        <v>57</v>
      </c>
      <c r="U1711">
        <v>43</v>
      </c>
      <c r="W1711" t="s">
        <v>2084</v>
      </c>
      <c r="X1711">
        <v>1</v>
      </c>
      <c r="Y1711">
        <f t="shared" si="230"/>
        <v>-14</v>
      </c>
      <c r="Z1711">
        <f t="shared" ca="1" si="231"/>
        <v>-12.500000499999999</v>
      </c>
      <c r="AA1711">
        <f t="shared" ca="1" si="232"/>
        <v>-1.4999995000000013</v>
      </c>
      <c r="AB1711">
        <f t="shared" ca="1" si="233"/>
        <v>1.4999995000000013</v>
      </c>
      <c r="AC1711" s="2">
        <v>1.5</v>
      </c>
      <c r="AD1711" s="7">
        <f>VLOOKUP(P1711,Weights!$A:$B,2,0)*AC1711</f>
        <v>1.5</v>
      </c>
      <c r="AE1711">
        <f t="shared" ca="1" si="234"/>
        <v>2.2499985000002538</v>
      </c>
      <c r="AF1711" t="str">
        <f t="shared" si="235"/>
        <v>Coastal Carolina</v>
      </c>
      <c r="AG1711" t="str">
        <f t="shared" ca="1" si="236"/>
        <v>Coastal Carolina</v>
      </c>
    </row>
    <row r="1712" spans="15:33" x14ac:dyDescent="0.25">
      <c r="O1712" t="s">
        <v>3396</v>
      </c>
      <c r="P1712" s="6">
        <v>41987</v>
      </c>
      <c r="Q1712" t="s">
        <v>3073</v>
      </c>
      <c r="R1712" t="s">
        <v>3257</v>
      </c>
      <c r="S1712" t="s">
        <v>3721</v>
      </c>
      <c r="T1712">
        <v>65</v>
      </c>
      <c r="U1712">
        <v>50</v>
      </c>
      <c r="W1712" t="s">
        <v>95</v>
      </c>
      <c r="X1712">
        <v>1</v>
      </c>
      <c r="Y1712">
        <f t="shared" si="230"/>
        <v>15</v>
      </c>
      <c r="Z1712">
        <f t="shared" ca="1" si="231"/>
        <v>12.625000499999999</v>
      </c>
      <c r="AA1712">
        <f t="shared" ca="1" si="232"/>
        <v>2.3749995000000013</v>
      </c>
      <c r="AB1712">
        <f t="shared" ca="1" si="233"/>
        <v>-2.3749995000000013</v>
      </c>
      <c r="AC1712" s="2">
        <v>2.375</v>
      </c>
      <c r="AD1712" s="7">
        <f>VLOOKUP(P1712,Weights!$A:$B,2,0)*AC1712</f>
        <v>2.375</v>
      </c>
      <c r="AE1712">
        <f t="shared" ca="1" si="234"/>
        <v>5.6406226250002556</v>
      </c>
      <c r="AF1712" t="str">
        <f t="shared" si="235"/>
        <v>Southern Illinois</v>
      </c>
      <c r="AG1712" t="str">
        <f t="shared" ca="1" si="236"/>
        <v>Southern Illinois</v>
      </c>
    </row>
    <row r="1713" spans="15:33" x14ac:dyDescent="0.25">
      <c r="O1713" t="s">
        <v>3201</v>
      </c>
      <c r="P1713" s="6">
        <v>41987</v>
      </c>
      <c r="Q1713" t="s">
        <v>3073</v>
      </c>
      <c r="R1713" t="s">
        <v>3118</v>
      </c>
      <c r="S1713" t="s">
        <v>3721</v>
      </c>
      <c r="T1713">
        <v>74</v>
      </c>
      <c r="U1713">
        <v>53</v>
      </c>
      <c r="W1713" t="s">
        <v>323</v>
      </c>
      <c r="X1713">
        <v>1</v>
      </c>
      <c r="Y1713">
        <f t="shared" si="230"/>
        <v>21</v>
      </c>
      <c r="Z1713">
        <f t="shared" ca="1" si="231"/>
        <v>19.124999500000001</v>
      </c>
      <c r="AA1713">
        <f t="shared" ca="1" si="232"/>
        <v>1.8750004999999987</v>
      </c>
      <c r="AB1713">
        <f t="shared" ca="1" si="233"/>
        <v>-1.8750004999999987</v>
      </c>
      <c r="AC1713" s="2">
        <v>1.875</v>
      </c>
      <c r="AD1713" s="7">
        <f>VLOOKUP(P1713,Weights!$A:$B,2,0)*AC1713</f>
        <v>1.875</v>
      </c>
      <c r="AE1713">
        <f t="shared" ca="1" si="234"/>
        <v>3.5156268750002453</v>
      </c>
      <c r="AF1713" t="str">
        <f t="shared" si="235"/>
        <v>St. John's</v>
      </c>
      <c r="AG1713" t="str">
        <f t="shared" ca="1" si="236"/>
        <v>St. John's</v>
      </c>
    </row>
    <row r="1714" spans="15:33" x14ac:dyDescent="0.25">
      <c r="O1714" t="s">
        <v>3336</v>
      </c>
      <c r="P1714" s="6">
        <v>41987</v>
      </c>
      <c r="Q1714" t="s">
        <v>3073</v>
      </c>
      <c r="R1714" t="s">
        <v>3256</v>
      </c>
      <c r="S1714" t="s">
        <v>3721</v>
      </c>
      <c r="T1714">
        <v>59</v>
      </c>
      <c r="U1714">
        <v>48</v>
      </c>
      <c r="W1714" t="s">
        <v>194</v>
      </c>
      <c r="X1714">
        <v>1</v>
      </c>
      <c r="Y1714">
        <f t="shared" si="230"/>
        <v>11</v>
      </c>
      <c r="Z1714">
        <f t="shared" ca="1" si="231"/>
        <v>18.75</v>
      </c>
      <c r="AA1714">
        <f t="shared" ca="1" si="232"/>
        <v>-7.75</v>
      </c>
      <c r="AB1714">
        <f t="shared" ca="1" si="233"/>
        <v>7.75</v>
      </c>
      <c r="AC1714" s="2">
        <v>7.75</v>
      </c>
      <c r="AD1714" s="7">
        <f>VLOOKUP(P1714,Weights!$A:$B,2,0)*AC1714</f>
        <v>7.75</v>
      </c>
      <c r="AE1714">
        <f t="shared" ca="1" si="234"/>
        <v>60.0625</v>
      </c>
      <c r="AF1714" t="str">
        <f t="shared" si="235"/>
        <v>Stephen F. Austin</v>
      </c>
      <c r="AG1714" t="str">
        <f t="shared" ca="1" si="236"/>
        <v>Stephen F. Austin</v>
      </c>
    </row>
    <row r="1715" spans="15:33" x14ac:dyDescent="0.25">
      <c r="O1715" t="s">
        <v>3195</v>
      </c>
      <c r="P1715" s="6">
        <v>41987</v>
      </c>
      <c r="Q1715" t="s">
        <v>3073</v>
      </c>
      <c r="R1715" t="s">
        <v>3317</v>
      </c>
      <c r="S1715" t="s">
        <v>3721</v>
      </c>
      <c r="T1715">
        <v>71</v>
      </c>
      <c r="U1715">
        <v>69</v>
      </c>
      <c r="W1715" t="s">
        <v>94</v>
      </c>
      <c r="X1715">
        <v>1</v>
      </c>
      <c r="Y1715">
        <f t="shared" si="230"/>
        <v>2</v>
      </c>
      <c r="Z1715">
        <f t="shared" ca="1" si="231"/>
        <v>7.4999999999999991</v>
      </c>
      <c r="AA1715">
        <f t="shared" ca="1" si="232"/>
        <v>-5.4999999999999991</v>
      </c>
      <c r="AB1715">
        <f t="shared" ca="1" si="233"/>
        <v>5.4999999999999991</v>
      </c>
      <c r="AC1715" s="2">
        <v>5.5</v>
      </c>
      <c r="AD1715" s="7">
        <f>VLOOKUP(P1715,Weights!$A:$B,2,0)*AC1715</f>
        <v>5.5</v>
      </c>
      <c r="AE1715">
        <f t="shared" ca="1" si="234"/>
        <v>30.249999999999989</v>
      </c>
      <c r="AF1715" t="str">
        <f t="shared" si="235"/>
        <v>Syracuse</v>
      </c>
      <c r="AG1715" t="str">
        <f t="shared" ca="1" si="236"/>
        <v>Syracuse</v>
      </c>
    </row>
    <row r="1716" spans="15:33" x14ac:dyDescent="0.25">
      <c r="O1716" t="s">
        <v>3251</v>
      </c>
      <c r="P1716" s="6">
        <v>41987</v>
      </c>
      <c r="Q1716" t="s">
        <v>3073</v>
      </c>
      <c r="R1716" t="s">
        <v>3101</v>
      </c>
      <c r="S1716" t="s">
        <v>3721</v>
      </c>
      <c r="T1716">
        <v>67</v>
      </c>
      <c r="U1716">
        <v>55</v>
      </c>
      <c r="W1716" t="s">
        <v>214</v>
      </c>
      <c r="X1716">
        <v>1</v>
      </c>
      <c r="Y1716">
        <f t="shared" si="230"/>
        <v>12</v>
      </c>
      <c r="Z1716">
        <f t="shared" ca="1" si="231"/>
        <v>-7.9999994999999977</v>
      </c>
      <c r="AA1716">
        <f t="shared" ca="1" si="232"/>
        <v>19.999999499999998</v>
      </c>
      <c r="AB1716">
        <f t="shared" ca="1" si="233"/>
        <v>-19.999999499999998</v>
      </c>
      <c r="AC1716" s="2">
        <v>20</v>
      </c>
      <c r="AD1716" s="7">
        <f>VLOOKUP(P1716,Weights!$A:$B,2,0)*AC1716</f>
        <v>20</v>
      </c>
      <c r="AE1716">
        <f t="shared" ca="1" si="234"/>
        <v>399.99998000000016</v>
      </c>
      <c r="AF1716" t="str">
        <f t="shared" si="235"/>
        <v>Tennessee</v>
      </c>
      <c r="AG1716" t="str">
        <f t="shared" ca="1" si="236"/>
        <v>Butler</v>
      </c>
    </row>
    <row r="1717" spans="15:33" x14ac:dyDescent="0.25">
      <c r="O1717" t="s">
        <v>3247</v>
      </c>
      <c r="P1717" s="6">
        <v>41987</v>
      </c>
      <c r="Q1717" t="s">
        <v>3073</v>
      </c>
      <c r="R1717" t="s">
        <v>3413</v>
      </c>
      <c r="S1717" t="s">
        <v>3721</v>
      </c>
      <c r="T1717">
        <v>79</v>
      </c>
      <c r="U1717">
        <v>51</v>
      </c>
      <c r="W1717" t="s">
        <v>322</v>
      </c>
      <c r="X1717">
        <v>1</v>
      </c>
      <c r="Y1717">
        <f t="shared" si="230"/>
        <v>28</v>
      </c>
      <c r="Z1717">
        <f t="shared" ca="1" si="231"/>
        <v>15.25</v>
      </c>
      <c r="AA1717">
        <f t="shared" ca="1" si="232"/>
        <v>12.75</v>
      </c>
      <c r="AB1717">
        <f t="shared" ca="1" si="233"/>
        <v>-12.75</v>
      </c>
      <c r="AC1717" s="2">
        <v>12.75</v>
      </c>
      <c r="AD1717" s="7">
        <f>VLOOKUP(P1717,Weights!$A:$B,2,0)*AC1717</f>
        <v>12.75</v>
      </c>
      <c r="AE1717">
        <f t="shared" ca="1" si="234"/>
        <v>162.5625</v>
      </c>
      <c r="AF1717" t="str">
        <f t="shared" si="235"/>
        <v>Texas Tech</v>
      </c>
      <c r="AG1717" t="str">
        <f t="shared" ca="1" si="236"/>
        <v>Texas Tech</v>
      </c>
    </row>
    <row r="1718" spans="15:33" x14ac:dyDescent="0.25">
      <c r="O1718" t="s">
        <v>3154</v>
      </c>
      <c r="P1718" s="6">
        <v>41987</v>
      </c>
      <c r="Q1718" t="s">
        <v>3073</v>
      </c>
      <c r="R1718" t="s">
        <v>3305</v>
      </c>
      <c r="S1718" t="s">
        <v>3721</v>
      </c>
      <c r="T1718">
        <v>79</v>
      </c>
      <c r="U1718">
        <v>71</v>
      </c>
      <c r="W1718" t="s">
        <v>15</v>
      </c>
      <c r="X1718">
        <v>1</v>
      </c>
      <c r="Y1718">
        <f t="shared" si="230"/>
        <v>8</v>
      </c>
      <c r="Z1718">
        <f t="shared" ca="1" si="231"/>
        <v>7.9999999800000001</v>
      </c>
      <c r="AA1718">
        <f t="shared" ca="1" si="232"/>
        <v>1.9999999878450581E-8</v>
      </c>
      <c r="AB1718">
        <f t="shared" ca="1" si="233"/>
        <v>-1.9999999878450581E-8</v>
      </c>
      <c r="AC1718" s="2">
        <v>0</v>
      </c>
      <c r="AD1718" s="7">
        <f>VLOOKUP(P1718,Weights!$A:$B,2,0)*AC1718</f>
        <v>0</v>
      </c>
      <c r="AE1718">
        <f t="shared" ca="1" si="234"/>
        <v>3.9999999513802324E-16</v>
      </c>
      <c r="AF1718" t="str">
        <f t="shared" si="235"/>
        <v>UAB</v>
      </c>
      <c r="AG1718" t="str">
        <f t="shared" ca="1" si="236"/>
        <v>UAB</v>
      </c>
    </row>
    <row r="1719" spans="15:33" x14ac:dyDescent="0.25">
      <c r="O1719" t="s">
        <v>3091</v>
      </c>
      <c r="P1719" s="6">
        <v>41987</v>
      </c>
      <c r="Q1719" t="s">
        <v>3073</v>
      </c>
      <c r="R1719" t="s">
        <v>3309</v>
      </c>
      <c r="S1719" t="s">
        <v>3721</v>
      </c>
      <c r="T1719">
        <v>58</v>
      </c>
      <c r="U1719">
        <v>53</v>
      </c>
      <c r="W1719" t="s">
        <v>37</v>
      </c>
      <c r="X1719">
        <v>1</v>
      </c>
      <c r="Y1719">
        <f t="shared" si="230"/>
        <v>5</v>
      </c>
      <c r="Z1719">
        <f t="shared" ca="1" si="231"/>
        <v>1.625</v>
      </c>
      <c r="AA1719">
        <f t="shared" ca="1" si="232"/>
        <v>3.375</v>
      </c>
      <c r="AB1719">
        <f t="shared" ca="1" si="233"/>
        <v>-3.375</v>
      </c>
      <c r="AC1719" s="2">
        <v>3.375</v>
      </c>
      <c r="AD1719" s="7">
        <f>VLOOKUP(P1719,Weights!$A:$B,2,0)*AC1719</f>
        <v>3.375</v>
      </c>
      <c r="AE1719">
        <f t="shared" ca="1" si="234"/>
        <v>11.390625</v>
      </c>
      <c r="AF1719" t="str">
        <f t="shared" si="235"/>
        <v>UMBC</v>
      </c>
      <c r="AG1719" t="str">
        <f t="shared" ca="1" si="236"/>
        <v>UMBC</v>
      </c>
    </row>
    <row r="1720" spans="15:33" x14ac:dyDescent="0.25">
      <c r="O1720" t="s">
        <v>3087</v>
      </c>
      <c r="P1720" s="6">
        <v>41987</v>
      </c>
      <c r="Q1720" t="s">
        <v>3073</v>
      </c>
      <c r="R1720" t="s">
        <v>3380</v>
      </c>
      <c r="S1720" t="s">
        <v>3721</v>
      </c>
      <c r="T1720">
        <v>61</v>
      </c>
      <c r="U1720">
        <v>47</v>
      </c>
      <c r="W1720" t="s">
        <v>168</v>
      </c>
      <c r="X1720">
        <v>1</v>
      </c>
      <c r="Y1720">
        <f t="shared" si="230"/>
        <v>14</v>
      </c>
      <c r="Z1720">
        <f t="shared" ca="1" si="231"/>
        <v>14.25</v>
      </c>
      <c r="AA1720">
        <f t="shared" ca="1" si="232"/>
        <v>-0.25</v>
      </c>
      <c r="AB1720">
        <f t="shared" ca="1" si="233"/>
        <v>0.25</v>
      </c>
      <c r="AC1720" s="2">
        <v>0.25</v>
      </c>
      <c r="AD1720" s="7">
        <f>VLOOKUP(P1720,Weights!$A:$B,2,0)*AC1720</f>
        <v>0.25</v>
      </c>
      <c r="AE1720">
        <f t="shared" ca="1" si="234"/>
        <v>6.25E-2</v>
      </c>
      <c r="AF1720" t="str">
        <f t="shared" si="235"/>
        <v>Vermont</v>
      </c>
      <c r="AG1720" t="str">
        <f t="shared" ca="1" si="236"/>
        <v>Vermont</v>
      </c>
    </row>
    <row r="1721" spans="15:33" x14ac:dyDescent="0.25">
      <c r="O1721" t="s">
        <v>3708</v>
      </c>
      <c r="P1721" s="6">
        <v>41987</v>
      </c>
      <c r="Q1721" t="s">
        <v>3073</v>
      </c>
      <c r="R1721" t="s">
        <v>3140</v>
      </c>
      <c r="S1721" t="s">
        <v>3721</v>
      </c>
      <c r="T1721">
        <v>85</v>
      </c>
      <c r="U1721">
        <v>62</v>
      </c>
      <c r="W1721" t="s">
        <v>569</v>
      </c>
      <c r="X1721">
        <v>1</v>
      </c>
      <c r="Y1721">
        <f t="shared" si="230"/>
        <v>23</v>
      </c>
      <c r="Z1721">
        <f t="shared" ca="1" si="231"/>
        <v>21.374999499999998</v>
      </c>
      <c r="AA1721">
        <f t="shared" ca="1" si="232"/>
        <v>1.6250005000000023</v>
      </c>
      <c r="AB1721">
        <f t="shared" ca="1" si="233"/>
        <v>-1.6250005000000023</v>
      </c>
      <c r="AC1721" s="2">
        <v>1.625</v>
      </c>
      <c r="AD1721" s="7">
        <f>VLOOKUP(P1721,Weights!$A:$B,2,0)*AC1721</f>
        <v>1.625</v>
      </c>
      <c r="AE1721">
        <f t="shared" ca="1" si="234"/>
        <v>2.6406266250002575</v>
      </c>
      <c r="AF1721" t="str">
        <f t="shared" si="235"/>
        <v>Villanova</v>
      </c>
      <c r="AG1721" t="str">
        <f t="shared" ca="1" si="236"/>
        <v>Villanova</v>
      </c>
    </row>
    <row r="1722" spans="15:33" x14ac:dyDescent="0.25">
      <c r="O1722" t="s">
        <v>3198</v>
      </c>
      <c r="P1722" s="6">
        <v>41987</v>
      </c>
      <c r="Q1722" t="s">
        <v>3073</v>
      </c>
      <c r="R1722" t="s">
        <v>3400</v>
      </c>
      <c r="S1722" t="s">
        <v>3721</v>
      </c>
      <c r="T1722">
        <v>65</v>
      </c>
      <c r="U1722">
        <v>55</v>
      </c>
      <c r="W1722" t="s">
        <v>116</v>
      </c>
      <c r="X1722">
        <v>1</v>
      </c>
      <c r="Y1722">
        <f t="shared" si="230"/>
        <v>10</v>
      </c>
      <c r="Z1722">
        <f t="shared" ca="1" si="231"/>
        <v>18.375000499999999</v>
      </c>
      <c r="AA1722">
        <f t="shared" ca="1" si="232"/>
        <v>-8.3750004999999987</v>
      </c>
      <c r="AB1722">
        <f t="shared" ca="1" si="233"/>
        <v>8.3750004999999987</v>
      </c>
      <c r="AC1722" s="2">
        <v>8.375</v>
      </c>
      <c r="AD1722" s="7">
        <f>VLOOKUP(P1722,Weights!$A:$B,2,0)*AC1722</f>
        <v>8.375</v>
      </c>
      <c r="AE1722">
        <f t="shared" ca="1" si="234"/>
        <v>70.140633375000235</v>
      </c>
      <c r="AF1722" t="str">
        <f t="shared" si="235"/>
        <v>Virginia Tech</v>
      </c>
      <c r="AG1722" t="str">
        <f t="shared" ca="1" si="236"/>
        <v>Virginia Tech</v>
      </c>
    </row>
    <row r="1723" spans="15:33" x14ac:dyDescent="0.25">
      <c r="O1723" t="s">
        <v>3200</v>
      </c>
      <c r="P1723" s="6">
        <v>41987</v>
      </c>
      <c r="Q1723" t="s">
        <v>3073</v>
      </c>
      <c r="R1723" t="s">
        <v>3218</v>
      </c>
      <c r="S1723" t="s">
        <v>3721</v>
      </c>
      <c r="T1723">
        <v>86</v>
      </c>
      <c r="U1723">
        <v>68</v>
      </c>
      <c r="W1723" t="s">
        <v>584</v>
      </c>
      <c r="X1723">
        <v>1</v>
      </c>
      <c r="Y1723">
        <f t="shared" si="230"/>
        <v>18</v>
      </c>
      <c r="Z1723">
        <f t="shared" ca="1" si="231"/>
        <v>12.375</v>
      </c>
      <c r="AA1723">
        <f t="shared" ca="1" si="232"/>
        <v>5.625</v>
      </c>
      <c r="AB1723">
        <f t="shared" ca="1" si="233"/>
        <v>-5.625</v>
      </c>
      <c r="AC1723" s="2">
        <v>5.625</v>
      </c>
      <c r="AD1723" s="7">
        <f>VLOOKUP(P1723,Weights!$A:$B,2,0)*AC1723</f>
        <v>5.625</v>
      </c>
      <c r="AE1723">
        <f t="shared" ca="1" si="234"/>
        <v>31.640625</v>
      </c>
      <c r="AF1723" t="str">
        <f t="shared" si="235"/>
        <v>Wake Forest</v>
      </c>
      <c r="AG1723" t="str">
        <f t="shared" ca="1" si="236"/>
        <v>Wake Forest</v>
      </c>
    </row>
    <row r="1724" spans="15:33" x14ac:dyDescent="0.25">
      <c r="O1724" t="s">
        <v>3395</v>
      </c>
      <c r="P1724" s="6">
        <v>41987</v>
      </c>
      <c r="Q1724" t="s">
        <v>3073</v>
      </c>
      <c r="R1724" t="s">
        <v>3236</v>
      </c>
      <c r="S1724" t="s">
        <v>3721</v>
      </c>
      <c r="T1724">
        <v>81</v>
      </c>
      <c r="U1724">
        <v>77</v>
      </c>
      <c r="W1724" t="s">
        <v>567</v>
      </c>
      <c r="X1724">
        <v>1</v>
      </c>
      <c r="Y1724">
        <f t="shared" si="230"/>
        <v>4</v>
      </c>
      <c r="Z1724">
        <f t="shared" ca="1" si="231"/>
        <v>4</v>
      </c>
      <c r="AA1724">
        <f t="shared" ca="1" si="232"/>
        <v>0</v>
      </c>
      <c r="AB1724">
        <f t="shared" ca="1" si="233"/>
        <v>0</v>
      </c>
      <c r="AC1724" s="2">
        <v>0</v>
      </c>
      <c r="AD1724" s="7">
        <f>VLOOKUP(P1724,Weights!$A:$B,2,0)*AC1724</f>
        <v>0</v>
      </c>
      <c r="AE1724">
        <f t="shared" ca="1" si="234"/>
        <v>0</v>
      </c>
      <c r="AF1724" t="str">
        <f t="shared" si="235"/>
        <v>Washington</v>
      </c>
      <c r="AG1724" t="str">
        <f t="shared" ca="1" si="236"/>
        <v>Washington</v>
      </c>
    </row>
    <row r="1725" spans="15:33" x14ac:dyDescent="0.25">
      <c r="O1725" t="s">
        <v>3385</v>
      </c>
      <c r="P1725" s="6">
        <v>41987</v>
      </c>
      <c r="Q1725" t="s">
        <v>3074</v>
      </c>
      <c r="R1725" t="s">
        <v>3326</v>
      </c>
      <c r="S1725" t="s">
        <v>3721</v>
      </c>
      <c r="T1725">
        <v>69</v>
      </c>
      <c r="U1725">
        <v>66</v>
      </c>
      <c r="W1725" t="s">
        <v>324</v>
      </c>
      <c r="X1725">
        <v>1</v>
      </c>
      <c r="Y1725">
        <f t="shared" si="230"/>
        <v>3</v>
      </c>
      <c r="Z1725">
        <f t="shared" ca="1" si="231"/>
        <v>27.124999500000001</v>
      </c>
      <c r="AA1725">
        <f t="shared" ca="1" si="232"/>
        <v>-24.124999500000001</v>
      </c>
      <c r="AB1725">
        <f t="shared" ca="1" si="233"/>
        <v>24.124999500000001</v>
      </c>
      <c r="AC1725" s="2">
        <v>24.125</v>
      </c>
      <c r="AD1725" s="7">
        <f>VLOOKUP(P1725,Weights!$A:$B,2,0)*AC1725</f>
        <v>24.125</v>
      </c>
      <c r="AE1725">
        <f t="shared" ca="1" si="234"/>
        <v>582.01560087500036</v>
      </c>
      <c r="AF1725" t="str">
        <f t="shared" si="235"/>
        <v>West Virginia</v>
      </c>
      <c r="AG1725" t="str">
        <f t="shared" ca="1" si="236"/>
        <v>West Virginia</v>
      </c>
    </row>
    <row r="1726" spans="15:33" x14ac:dyDescent="0.25">
      <c r="O1726" t="s">
        <v>3179</v>
      </c>
      <c r="P1726" s="6">
        <v>41987</v>
      </c>
      <c r="Q1726" t="s">
        <v>3073</v>
      </c>
      <c r="R1726" t="s">
        <v>3169</v>
      </c>
      <c r="S1726" t="s">
        <v>3721</v>
      </c>
      <c r="T1726">
        <v>68</v>
      </c>
      <c r="U1726">
        <v>59</v>
      </c>
      <c r="W1726" t="s">
        <v>244</v>
      </c>
      <c r="X1726">
        <v>1</v>
      </c>
      <c r="Y1726">
        <f t="shared" si="230"/>
        <v>9</v>
      </c>
      <c r="Z1726">
        <f t="shared" ca="1" si="231"/>
        <v>-3.1250000000000009</v>
      </c>
      <c r="AA1726">
        <f t="shared" ca="1" si="232"/>
        <v>12.125</v>
      </c>
      <c r="AB1726">
        <f t="shared" ca="1" si="233"/>
        <v>-12.125</v>
      </c>
      <c r="AC1726" s="2">
        <v>12.125</v>
      </c>
      <c r="AD1726" s="7">
        <f>VLOOKUP(P1726,Weights!$A:$B,2,0)*AC1726</f>
        <v>12.125</v>
      </c>
      <c r="AE1726">
        <f t="shared" ca="1" si="234"/>
        <v>147.015625</v>
      </c>
      <c r="AF1726" t="str">
        <f t="shared" si="235"/>
        <v>Wright St</v>
      </c>
      <c r="AG1726" t="str">
        <f t="shared" ca="1" si="236"/>
        <v>Miami (OH)</v>
      </c>
    </row>
    <row r="1727" spans="15:33" x14ac:dyDescent="0.25">
      <c r="O1727" t="s">
        <v>3242</v>
      </c>
      <c r="P1727" s="6">
        <v>41987</v>
      </c>
      <c r="Q1727" t="s">
        <v>3073</v>
      </c>
      <c r="R1727" t="s">
        <v>3266</v>
      </c>
      <c r="S1727" t="s">
        <v>3721</v>
      </c>
      <c r="T1727">
        <v>70</v>
      </c>
      <c r="U1727">
        <v>61</v>
      </c>
      <c r="W1727" t="s">
        <v>325</v>
      </c>
      <c r="X1727">
        <v>1</v>
      </c>
      <c r="Y1727">
        <f t="shared" si="230"/>
        <v>9</v>
      </c>
      <c r="Z1727">
        <f t="shared" ca="1" si="231"/>
        <v>16.250000480000001</v>
      </c>
      <c r="AA1727">
        <f t="shared" ca="1" si="232"/>
        <v>-7.2500004800000006</v>
      </c>
      <c r="AB1727">
        <f t="shared" ca="1" si="233"/>
        <v>7.2500004800000006</v>
      </c>
      <c r="AC1727" s="2">
        <v>7.25</v>
      </c>
      <c r="AD1727" s="7">
        <f>VLOOKUP(P1727,Weights!$A:$B,2,0)*AC1727</f>
        <v>7.25</v>
      </c>
      <c r="AE1727">
        <f t="shared" ca="1" si="234"/>
        <v>52.562506960000242</v>
      </c>
      <c r="AF1727" t="str">
        <f t="shared" si="235"/>
        <v>Wyoming</v>
      </c>
      <c r="AG1727" t="str">
        <f t="shared" ca="1" si="236"/>
        <v>Wyoming</v>
      </c>
    </row>
    <row r="1728" spans="15:33" x14ac:dyDescent="0.25">
      <c r="O1728" t="s">
        <v>3233</v>
      </c>
      <c r="P1728" s="6">
        <v>41988</v>
      </c>
      <c r="Q1728" t="s">
        <v>3073</v>
      </c>
      <c r="R1728" t="s">
        <v>3402</v>
      </c>
      <c r="S1728" t="s">
        <v>3721</v>
      </c>
      <c r="T1728">
        <v>73</v>
      </c>
      <c r="U1728">
        <v>70</v>
      </c>
      <c r="W1728" t="s">
        <v>743</v>
      </c>
      <c r="X1728">
        <v>1</v>
      </c>
      <c r="Y1728">
        <f t="shared" si="230"/>
        <v>3</v>
      </c>
      <c r="Z1728">
        <f t="shared" ca="1" si="231"/>
        <v>-2.1250004999999996</v>
      </c>
      <c r="AA1728">
        <f t="shared" ca="1" si="232"/>
        <v>5.1250004999999996</v>
      </c>
      <c r="AB1728">
        <f t="shared" ca="1" si="233"/>
        <v>-5.1250004999999996</v>
      </c>
      <c r="AC1728" s="2">
        <v>5.125</v>
      </c>
      <c r="AD1728" s="7">
        <f>VLOOKUP(P1728,Weights!$A:$B,2,0)*AC1728</f>
        <v>5.125</v>
      </c>
      <c r="AE1728">
        <f t="shared" ca="1" si="234"/>
        <v>26.265630125000246</v>
      </c>
      <c r="AF1728" t="str">
        <f t="shared" si="235"/>
        <v>Austin Peay</v>
      </c>
      <c r="AG1728" t="str">
        <f t="shared" ca="1" si="236"/>
        <v>Troy</v>
      </c>
    </row>
    <row r="1729" spans="15:33" x14ac:dyDescent="0.25">
      <c r="O1729" t="s">
        <v>3373</v>
      </c>
      <c r="P1729" s="6">
        <v>41988</v>
      </c>
      <c r="Q1729" t="s">
        <v>3073</v>
      </c>
      <c r="R1729" t="s">
        <v>3718</v>
      </c>
      <c r="S1729" t="s">
        <v>3721</v>
      </c>
      <c r="T1729">
        <v>86</v>
      </c>
      <c r="U1729">
        <v>40</v>
      </c>
      <c r="W1729" t="s">
        <v>117</v>
      </c>
      <c r="X1729">
        <v>1</v>
      </c>
      <c r="Y1729">
        <f t="shared" si="230"/>
        <v>46</v>
      </c>
      <c r="Z1729">
        <f t="shared" ca="1" si="231"/>
        <v>33.125000499999999</v>
      </c>
      <c r="AA1729">
        <f t="shared" ca="1" si="232"/>
        <v>12.874999500000001</v>
      </c>
      <c r="AB1729">
        <f t="shared" ca="1" si="233"/>
        <v>-12.874999500000001</v>
      </c>
      <c r="AC1729" s="2">
        <v>12.875</v>
      </c>
      <c r="AD1729" s="7">
        <f>VLOOKUP(P1729,Weights!$A:$B,2,0)*AC1729</f>
        <v>12.875</v>
      </c>
      <c r="AE1729">
        <f t="shared" ca="1" si="234"/>
        <v>165.76561212500027</v>
      </c>
      <c r="AF1729" t="str">
        <f t="shared" si="235"/>
        <v>Cleveland St</v>
      </c>
      <c r="AG1729" t="str">
        <f t="shared" ca="1" si="236"/>
        <v>Cleveland St</v>
      </c>
    </row>
    <row r="1730" spans="15:33" x14ac:dyDescent="0.25">
      <c r="O1730" t="s">
        <v>3288</v>
      </c>
      <c r="P1730" s="6">
        <v>41988</v>
      </c>
      <c r="Q1730" t="s">
        <v>3073</v>
      </c>
      <c r="R1730" t="s">
        <v>3348</v>
      </c>
      <c r="S1730" t="s">
        <v>3721</v>
      </c>
      <c r="T1730">
        <v>76</v>
      </c>
      <c r="U1730">
        <v>66</v>
      </c>
      <c r="W1730" t="s">
        <v>729</v>
      </c>
      <c r="X1730">
        <v>1</v>
      </c>
      <c r="Y1730">
        <f t="shared" ref="Y1730:Y1793" si="237">X1730*IF(S1730="W",(T1730-U1730),U1730-T1730)</f>
        <v>10</v>
      </c>
      <c r="Z1730">
        <f t="shared" ref="Z1730:Z1793" ca="1" si="238">X1730*(IF(Q1730="A",-HomeEdge,IF(Q1730="H",HomeEdge,0))+VLOOKUP(O1730,TmList,2,0)-VLOOKUP(R1730,TmList,2,0))</f>
        <v>8.8750004999999987</v>
      </c>
      <c r="AA1730">
        <f t="shared" ref="AA1730:AA1793" ca="1" si="239">Y1730-Z1730</f>
        <v>1.1249995000000013</v>
      </c>
      <c r="AB1730">
        <f t="shared" ref="AB1730:AB1793" ca="1" si="240">-AA1730</f>
        <v>-1.1249995000000013</v>
      </c>
      <c r="AC1730" s="2">
        <v>1.125</v>
      </c>
      <c r="AD1730" s="7">
        <f>VLOOKUP(P1730,Weights!$A:$B,2,0)*AC1730</f>
        <v>1.125</v>
      </c>
      <c r="AE1730">
        <f t="shared" ref="AE1730:AE1793" ca="1" si="241">AA1730^2</f>
        <v>1.2656238750002529</v>
      </c>
      <c r="AF1730" t="str">
        <f t="shared" si="235"/>
        <v>Drake</v>
      </c>
      <c r="AG1730" t="str">
        <f t="shared" ca="1" si="236"/>
        <v>Drake</v>
      </c>
    </row>
    <row r="1731" spans="15:33" x14ac:dyDescent="0.25">
      <c r="O1731" t="s">
        <v>3704</v>
      </c>
      <c r="P1731" s="6">
        <v>41988</v>
      </c>
      <c r="Q1731" t="s">
        <v>3073</v>
      </c>
      <c r="R1731" t="s">
        <v>3345</v>
      </c>
      <c r="S1731" t="s">
        <v>3721</v>
      </c>
      <c r="T1731">
        <v>75</v>
      </c>
      <c r="U1731">
        <v>62</v>
      </c>
      <c r="W1731" t="s">
        <v>568</v>
      </c>
      <c r="X1731">
        <v>1</v>
      </c>
      <c r="Y1731">
        <f t="shared" si="237"/>
        <v>13</v>
      </c>
      <c r="Z1731">
        <f t="shared" ca="1" si="238"/>
        <v>31.124999499999998</v>
      </c>
      <c r="AA1731">
        <f t="shared" ca="1" si="239"/>
        <v>-18.124999499999998</v>
      </c>
      <c r="AB1731">
        <f t="shared" ca="1" si="240"/>
        <v>18.124999499999998</v>
      </c>
      <c r="AC1731" s="2">
        <v>18.125</v>
      </c>
      <c r="AD1731" s="7">
        <f>VLOOKUP(P1731,Weights!$A:$B,2,0)*AC1731</f>
        <v>18.125</v>
      </c>
      <c r="AE1731">
        <f t="shared" ca="1" si="241"/>
        <v>328.51560687500017</v>
      </c>
      <c r="AF1731" t="str">
        <f t="shared" ref="AF1731:AF1794" si="242">IF(Y1731&gt;0,O1731,R1731)</f>
        <v>Duke</v>
      </c>
      <c r="AG1731" t="str">
        <f t="shared" ref="AG1731:AG1794" ca="1" si="243">IF(Z1731&gt;0,O1731,R1731)</f>
        <v>Duke</v>
      </c>
    </row>
    <row r="1732" spans="15:33" x14ac:dyDescent="0.25">
      <c r="O1732" t="s">
        <v>3196</v>
      </c>
      <c r="P1732" s="6">
        <v>41988</v>
      </c>
      <c r="Q1732" t="s">
        <v>3073</v>
      </c>
      <c r="R1732" t="s">
        <v>3349</v>
      </c>
      <c r="S1732" t="s">
        <v>3721</v>
      </c>
      <c r="T1732">
        <v>70</v>
      </c>
      <c r="U1732">
        <v>57</v>
      </c>
      <c r="W1732" t="s">
        <v>193</v>
      </c>
      <c r="X1732">
        <v>1</v>
      </c>
      <c r="Y1732">
        <f t="shared" si="237"/>
        <v>13</v>
      </c>
      <c r="Z1732">
        <f t="shared" ca="1" si="238"/>
        <v>16</v>
      </c>
      <c r="AA1732">
        <f t="shared" ca="1" si="239"/>
        <v>-3</v>
      </c>
      <c r="AB1732">
        <f t="shared" ca="1" si="240"/>
        <v>3</v>
      </c>
      <c r="AC1732" s="2">
        <v>3</v>
      </c>
      <c r="AD1732" s="7">
        <f>VLOOKUP(P1732,Weights!$A:$B,2,0)*AC1732</f>
        <v>3</v>
      </c>
      <c r="AE1732">
        <f t="shared" ca="1" si="241"/>
        <v>9</v>
      </c>
      <c r="AF1732" t="str">
        <f t="shared" si="242"/>
        <v>Georgia Tech</v>
      </c>
      <c r="AG1732" t="str">
        <f t="shared" ca="1" si="243"/>
        <v>Georgia Tech</v>
      </c>
    </row>
    <row r="1733" spans="15:33" x14ac:dyDescent="0.25">
      <c r="O1733" t="s">
        <v>3707</v>
      </c>
      <c r="P1733" s="6">
        <v>41988</v>
      </c>
      <c r="Q1733" t="s">
        <v>3073</v>
      </c>
      <c r="R1733" t="s">
        <v>3409</v>
      </c>
      <c r="S1733" t="s">
        <v>3721</v>
      </c>
      <c r="T1733">
        <v>94</v>
      </c>
      <c r="U1733">
        <v>54</v>
      </c>
      <c r="W1733" t="s">
        <v>817</v>
      </c>
      <c r="X1733">
        <v>1</v>
      </c>
      <c r="Y1733">
        <f t="shared" si="237"/>
        <v>40</v>
      </c>
      <c r="Z1733">
        <f t="shared" ca="1" si="238"/>
        <v>27.374999499999998</v>
      </c>
      <c r="AA1733">
        <f t="shared" ca="1" si="239"/>
        <v>12.625000500000002</v>
      </c>
      <c r="AB1733">
        <f t="shared" ca="1" si="240"/>
        <v>-12.625000500000002</v>
      </c>
      <c r="AC1733" s="2">
        <v>12.625</v>
      </c>
      <c r="AD1733" s="7">
        <f>VLOOKUP(P1733,Weights!$A:$B,2,0)*AC1733</f>
        <v>12.625</v>
      </c>
      <c r="AE1733">
        <f t="shared" ca="1" si="241"/>
        <v>159.39063762500029</v>
      </c>
      <c r="AF1733" t="str">
        <f t="shared" si="242"/>
        <v>Gonzaga</v>
      </c>
      <c r="AG1733" t="str">
        <f t="shared" ca="1" si="243"/>
        <v>Gonzaga</v>
      </c>
    </row>
    <row r="1734" spans="15:33" x14ac:dyDescent="0.25">
      <c r="O1734" t="s">
        <v>3275</v>
      </c>
      <c r="P1734" s="6">
        <v>41988</v>
      </c>
      <c r="Q1734" t="s">
        <v>3073</v>
      </c>
      <c r="R1734" t="s">
        <v>3219</v>
      </c>
      <c r="S1734" t="s">
        <v>3721</v>
      </c>
      <c r="T1734">
        <v>60</v>
      </c>
      <c r="U1734">
        <v>50</v>
      </c>
      <c r="W1734" t="s">
        <v>16</v>
      </c>
      <c r="X1734">
        <v>1</v>
      </c>
      <c r="Y1734">
        <f t="shared" si="237"/>
        <v>10</v>
      </c>
      <c r="Z1734">
        <f t="shared" ca="1" si="238"/>
        <v>6.3750004999999987</v>
      </c>
      <c r="AA1734">
        <f t="shared" ca="1" si="239"/>
        <v>3.6249995000000013</v>
      </c>
      <c r="AB1734">
        <f t="shared" ca="1" si="240"/>
        <v>-3.6249995000000013</v>
      </c>
      <c r="AC1734" s="2">
        <v>3.625</v>
      </c>
      <c r="AD1734" s="7">
        <f>VLOOKUP(P1734,Weights!$A:$B,2,0)*AC1734</f>
        <v>3.625</v>
      </c>
      <c r="AE1734">
        <f t="shared" ca="1" si="241"/>
        <v>13.14062137500026</v>
      </c>
      <c r="AF1734" t="str">
        <f t="shared" si="242"/>
        <v>Grand Canyon</v>
      </c>
      <c r="AG1734" t="str">
        <f t="shared" ca="1" si="243"/>
        <v>Grand Canyon</v>
      </c>
    </row>
    <row r="1735" spans="15:33" x14ac:dyDescent="0.25">
      <c r="O1735" t="s">
        <v>3393</v>
      </c>
      <c r="P1735" s="6">
        <v>41988</v>
      </c>
      <c r="Q1735" t="s">
        <v>3073</v>
      </c>
      <c r="R1735" t="s">
        <v>3386</v>
      </c>
      <c r="S1735" t="s">
        <v>3721</v>
      </c>
      <c r="T1735">
        <v>57</v>
      </c>
      <c r="U1735">
        <v>47</v>
      </c>
      <c r="W1735" t="s">
        <v>1564</v>
      </c>
      <c r="X1735">
        <v>1</v>
      </c>
      <c r="Y1735">
        <f t="shared" si="237"/>
        <v>10</v>
      </c>
      <c r="Z1735">
        <f t="shared" ca="1" si="238"/>
        <v>3.5</v>
      </c>
      <c r="AA1735">
        <f t="shared" ca="1" si="239"/>
        <v>6.5</v>
      </c>
      <c r="AB1735">
        <f t="shared" ca="1" si="240"/>
        <v>-6.5</v>
      </c>
      <c r="AC1735" s="2">
        <v>6.5</v>
      </c>
      <c r="AD1735" s="7">
        <f>VLOOKUP(P1735,Weights!$A:$B,2,0)*AC1735</f>
        <v>6.5</v>
      </c>
      <c r="AE1735">
        <f t="shared" ca="1" si="241"/>
        <v>42.25</v>
      </c>
      <c r="AF1735" t="str">
        <f t="shared" si="242"/>
        <v>Howard</v>
      </c>
      <c r="AG1735" t="str">
        <f t="shared" ca="1" si="243"/>
        <v>Howard</v>
      </c>
    </row>
    <row r="1736" spans="15:33" x14ac:dyDescent="0.25">
      <c r="O1736" t="s">
        <v>3362</v>
      </c>
      <c r="P1736" s="6">
        <v>41988</v>
      </c>
      <c r="Q1736" t="s">
        <v>3073</v>
      </c>
      <c r="R1736" t="s">
        <v>3718</v>
      </c>
      <c r="S1736" t="s">
        <v>3721</v>
      </c>
      <c r="T1736">
        <v>128</v>
      </c>
      <c r="U1736">
        <v>54</v>
      </c>
      <c r="W1736" t="s">
        <v>14</v>
      </c>
      <c r="X1736">
        <v>1</v>
      </c>
      <c r="Y1736">
        <f t="shared" si="237"/>
        <v>74</v>
      </c>
      <c r="Z1736">
        <f t="shared" ca="1" si="238"/>
        <v>24.750000500000002</v>
      </c>
      <c r="AA1736">
        <f t="shared" ca="1" si="239"/>
        <v>49.249999500000001</v>
      </c>
      <c r="AB1736">
        <f t="shared" ca="1" si="240"/>
        <v>-49.249999500000001</v>
      </c>
      <c r="AC1736" s="2">
        <v>49.25</v>
      </c>
      <c r="AD1736" s="7">
        <f>VLOOKUP(P1736,Weights!$A:$B,2,0)*AC1736</f>
        <v>49.25</v>
      </c>
      <c r="AE1736">
        <f t="shared" ca="1" si="241"/>
        <v>2425.5624507500002</v>
      </c>
      <c r="AF1736" t="str">
        <f t="shared" si="242"/>
        <v>Lamar</v>
      </c>
      <c r="AG1736" t="str">
        <f t="shared" ca="1" si="243"/>
        <v>Lamar</v>
      </c>
    </row>
    <row r="1737" spans="15:33" x14ac:dyDescent="0.25">
      <c r="O1737" t="s">
        <v>3137</v>
      </c>
      <c r="P1737" s="6">
        <v>41988</v>
      </c>
      <c r="Q1737" t="s">
        <v>3073</v>
      </c>
      <c r="R1737" t="s">
        <v>3392</v>
      </c>
      <c r="S1737" t="s">
        <v>3721</v>
      </c>
      <c r="T1737">
        <v>81</v>
      </c>
      <c r="U1737">
        <v>47</v>
      </c>
      <c r="W1737" t="s">
        <v>215</v>
      </c>
      <c r="X1737">
        <v>1</v>
      </c>
      <c r="Y1737">
        <f t="shared" si="237"/>
        <v>34</v>
      </c>
      <c r="Z1737">
        <f t="shared" ca="1" si="238"/>
        <v>4.3750000000000009</v>
      </c>
      <c r="AA1737">
        <f t="shared" ca="1" si="239"/>
        <v>29.625</v>
      </c>
      <c r="AB1737">
        <f t="shared" ca="1" si="240"/>
        <v>-29.625</v>
      </c>
      <c r="AC1737" s="2">
        <v>29.625</v>
      </c>
      <c r="AD1737" s="7">
        <f>VLOOKUP(P1737,Weights!$A:$B,2,0)*AC1737</f>
        <v>29.625</v>
      </c>
      <c r="AE1737">
        <f t="shared" ca="1" si="241"/>
        <v>877.640625</v>
      </c>
      <c r="AF1737" t="str">
        <f t="shared" si="242"/>
        <v>Memphis</v>
      </c>
      <c r="AG1737" t="str">
        <f t="shared" ca="1" si="243"/>
        <v>Memphis</v>
      </c>
    </row>
    <row r="1738" spans="15:33" x14ac:dyDescent="0.25">
      <c r="O1738" t="s">
        <v>3292</v>
      </c>
      <c r="P1738" s="6">
        <v>41988</v>
      </c>
      <c r="Q1738" t="s">
        <v>3073</v>
      </c>
      <c r="R1738" t="s">
        <v>3718</v>
      </c>
      <c r="S1738" t="s">
        <v>3721</v>
      </c>
      <c r="T1738">
        <v>88</v>
      </c>
      <c r="U1738">
        <v>49</v>
      </c>
      <c r="W1738" t="s">
        <v>2046</v>
      </c>
      <c r="X1738">
        <v>1</v>
      </c>
      <c r="Y1738">
        <f t="shared" si="237"/>
        <v>39</v>
      </c>
      <c r="Z1738">
        <f t="shared" ca="1" si="238"/>
        <v>34.375000499999999</v>
      </c>
      <c r="AA1738">
        <f t="shared" ca="1" si="239"/>
        <v>4.6249995000000013</v>
      </c>
      <c r="AB1738">
        <f t="shared" ca="1" si="240"/>
        <v>-4.6249995000000013</v>
      </c>
      <c r="AC1738" s="2">
        <v>4.625</v>
      </c>
      <c r="AD1738" s="7">
        <f>VLOOKUP(P1738,Weights!$A:$B,2,0)*AC1738</f>
        <v>4.625</v>
      </c>
      <c r="AE1738">
        <f t="shared" ca="1" si="241"/>
        <v>21.39062037500026</v>
      </c>
      <c r="AF1738" t="str">
        <f t="shared" si="242"/>
        <v>Norfolk St</v>
      </c>
      <c r="AG1738" t="str">
        <f t="shared" ca="1" si="243"/>
        <v>Norfolk St</v>
      </c>
    </row>
    <row r="1739" spans="15:33" x14ac:dyDescent="0.25">
      <c r="O1739" t="s">
        <v>3211</v>
      </c>
      <c r="P1739" s="6">
        <v>41988</v>
      </c>
      <c r="Q1739" t="s">
        <v>3073</v>
      </c>
      <c r="R1739" t="s">
        <v>3232</v>
      </c>
      <c r="S1739" t="s">
        <v>3720</v>
      </c>
      <c r="T1739">
        <v>82</v>
      </c>
      <c r="U1739">
        <v>80</v>
      </c>
      <c r="W1739" t="s">
        <v>95</v>
      </c>
      <c r="X1739">
        <v>1</v>
      </c>
      <c r="Y1739">
        <f t="shared" si="237"/>
        <v>-2</v>
      </c>
      <c r="Z1739">
        <f t="shared" ca="1" si="238"/>
        <v>6.75</v>
      </c>
      <c r="AA1739">
        <f t="shared" ca="1" si="239"/>
        <v>-8.75</v>
      </c>
      <c r="AB1739">
        <f t="shared" ca="1" si="240"/>
        <v>8.75</v>
      </c>
      <c r="AC1739" s="2">
        <v>8.75</v>
      </c>
      <c r="AD1739" s="7">
        <f>VLOOKUP(P1739,Weights!$A:$B,2,0)*AC1739</f>
        <v>8.75</v>
      </c>
      <c r="AE1739">
        <f t="shared" ca="1" si="241"/>
        <v>76.5625</v>
      </c>
      <c r="AF1739" t="str">
        <f t="shared" si="242"/>
        <v>Tennessee Tech</v>
      </c>
      <c r="AG1739" t="str">
        <f t="shared" ca="1" si="243"/>
        <v>North Florida</v>
      </c>
    </row>
    <row r="1740" spans="15:33" x14ac:dyDescent="0.25">
      <c r="O1740" t="s">
        <v>3159</v>
      </c>
      <c r="P1740" s="6">
        <v>41988</v>
      </c>
      <c r="Q1740" t="s">
        <v>3073</v>
      </c>
      <c r="R1740" t="s">
        <v>3388</v>
      </c>
      <c r="S1740" t="s">
        <v>3721</v>
      </c>
      <c r="T1740">
        <v>80</v>
      </c>
      <c r="U1740">
        <v>61</v>
      </c>
      <c r="W1740" t="s">
        <v>215</v>
      </c>
      <c r="X1740">
        <v>1</v>
      </c>
      <c r="Y1740">
        <f t="shared" si="237"/>
        <v>19</v>
      </c>
      <c r="Z1740">
        <f t="shared" ca="1" si="238"/>
        <v>4.125</v>
      </c>
      <c r="AA1740">
        <f t="shared" ca="1" si="239"/>
        <v>14.875</v>
      </c>
      <c r="AB1740">
        <f t="shared" ca="1" si="240"/>
        <v>-14.875</v>
      </c>
      <c r="AC1740" s="2">
        <v>14.875</v>
      </c>
      <c r="AD1740" s="7">
        <f>VLOOKUP(P1740,Weights!$A:$B,2,0)*AC1740</f>
        <v>14.875</v>
      </c>
      <c r="AE1740">
        <f t="shared" ca="1" si="241"/>
        <v>221.265625</v>
      </c>
      <c r="AF1740" t="str">
        <f t="shared" si="242"/>
        <v>Oral Roberts</v>
      </c>
      <c r="AG1740" t="str">
        <f t="shared" ca="1" si="243"/>
        <v>Oral Roberts</v>
      </c>
    </row>
    <row r="1741" spans="15:33" x14ac:dyDescent="0.25">
      <c r="O1741" t="s">
        <v>3258</v>
      </c>
      <c r="P1741" s="6">
        <v>41988</v>
      </c>
      <c r="Q1741" t="s">
        <v>3073</v>
      </c>
      <c r="R1741" t="s">
        <v>3415</v>
      </c>
      <c r="S1741" t="s">
        <v>3721</v>
      </c>
      <c r="T1741">
        <v>71</v>
      </c>
      <c r="U1741">
        <v>43</v>
      </c>
      <c r="W1741" t="s">
        <v>193</v>
      </c>
      <c r="X1741">
        <v>1</v>
      </c>
      <c r="Y1741">
        <f t="shared" si="237"/>
        <v>28</v>
      </c>
      <c r="Z1741">
        <f t="shared" ca="1" si="238"/>
        <v>30.125000500000002</v>
      </c>
      <c r="AA1741">
        <f t="shared" ca="1" si="239"/>
        <v>-2.1250005000000023</v>
      </c>
      <c r="AB1741">
        <f t="shared" ca="1" si="240"/>
        <v>2.1250005000000023</v>
      </c>
      <c r="AC1741" s="2">
        <v>2.125</v>
      </c>
      <c r="AD1741" s="7">
        <f>VLOOKUP(P1741,Weights!$A:$B,2,0)*AC1741</f>
        <v>2.125</v>
      </c>
      <c r="AE1741">
        <f t="shared" ca="1" si="241"/>
        <v>4.5156271250002593</v>
      </c>
      <c r="AF1741" t="str">
        <f t="shared" si="242"/>
        <v>Oregon St</v>
      </c>
      <c r="AG1741" t="str">
        <f t="shared" ca="1" si="243"/>
        <v>Oregon St</v>
      </c>
    </row>
    <row r="1742" spans="15:33" x14ac:dyDescent="0.25">
      <c r="O1742" t="s">
        <v>3334</v>
      </c>
      <c r="P1742" s="6">
        <v>41988</v>
      </c>
      <c r="Q1742" t="s">
        <v>3073</v>
      </c>
      <c r="R1742" t="s">
        <v>3360</v>
      </c>
      <c r="S1742" t="s">
        <v>3721</v>
      </c>
      <c r="T1742">
        <v>78</v>
      </c>
      <c r="U1742">
        <v>68</v>
      </c>
      <c r="W1742" t="s">
        <v>130</v>
      </c>
      <c r="X1742">
        <v>1</v>
      </c>
      <c r="Y1742">
        <f t="shared" si="237"/>
        <v>10</v>
      </c>
      <c r="Z1742">
        <f t="shared" ca="1" si="238"/>
        <v>15.625</v>
      </c>
      <c r="AA1742">
        <f t="shared" ca="1" si="239"/>
        <v>-5.625</v>
      </c>
      <c r="AB1742">
        <f t="shared" ca="1" si="240"/>
        <v>5.625</v>
      </c>
      <c r="AC1742" s="2">
        <v>5.625</v>
      </c>
      <c r="AD1742" s="7">
        <f>VLOOKUP(P1742,Weights!$A:$B,2,0)*AC1742</f>
        <v>5.625</v>
      </c>
      <c r="AE1742">
        <f t="shared" ca="1" si="241"/>
        <v>31.640625</v>
      </c>
      <c r="AF1742" t="str">
        <f t="shared" si="242"/>
        <v>Pepperdine</v>
      </c>
      <c r="AG1742" t="str">
        <f t="shared" ca="1" si="243"/>
        <v>Pepperdine</v>
      </c>
    </row>
    <row r="1743" spans="15:33" x14ac:dyDescent="0.25">
      <c r="O1743" t="s">
        <v>3262</v>
      </c>
      <c r="P1743" s="6">
        <v>41988</v>
      </c>
      <c r="Q1743" t="s">
        <v>3073</v>
      </c>
      <c r="R1743" t="s">
        <v>3333</v>
      </c>
      <c r="S1743" t="s">
        <v>3720</v>
      </c>
      <c r="T1743">
        <v>78</v>
      </c>
      <c r="U1743">
        <v>71</v>
      </c>
      <c r="W1743" t="s">
        <v>117</v>
      </c>
      <c r="X1743">
        <v>1</v>
      </c>
      <c r="Y1743">
        <f t="shared" si="237"/>
        <v>-7</v>
      </c>
      <c r="Z1743">
        <f t="shared" ca="1" si="238"/>
        <v>3.375</v>
      </c>
      <c r="AA1743">
        <f t="shared" ca="1" si="239"/>
        <v>-10.375</v>
      </c>
      <c r="AB1743">
        <f t="shared" ca="1" si="240"/>
        <v>10.375</v>
      </c>
      <c r="AC1743" s="2">
        <v>10.375</v>
      </c>
      <c r="AD1743" s="7">
        <f>VLOOKUP(P1743,Weights!$A:$B,2,0)*AC1743</f>
        <v>10.375</v>
      </c>
      <c r="AE1743">
        <f t="shared" ca="1" si="241"/>
        <v>107.640625</v>
      </c>
      <c r="AF1743" t="str">
        <f t="shared" si="242"/>
        <v>Cal Poly</v>
      </c>
      <c r="AG1743" t="str">
        <f t="shared" ca="1" si="243"/>
        <v>San Francisco</v>
      </c>
    </row>
    <row r="1744" spans="15:33" x14ac:dyDescent="0.25">
      <c r="O1744" t="s">
        <v>3261</v>
      </c>
      <c r="P1744" s="6">
        <v>41988</v>
      </c>
      <c r="Q1744" t="s">
        <v>3073</v>
      </c>
      <c r="R1744" t="s">
        <v>3718</v>
      </c>
      <c r="S1744" t="s">
        <v>3721</v>
      </c>
      <c r="T1744">
        <v>84</v>
      </c>
      <c r="U1744">
        <v>58</v>
      </c>
      <c r="W1744" t="s">
        <v>117</v>
      </c>
      <c r="X1744">
        <v>1</v>
      </c>
      <c r="Y1744">
        <f t="shared" si="237"/>
        <v>26</v>
      </c>
      <c r="Z1744">
        <f t="shared" ca="1" si="238"/>
        <v>24.250000500000002</v>
      </c>
      <c r="AA1744">
        <f t="shared" ca="1" si="239"/>
        <v>1.7499994999999977</v>
      </c>
      <c r="AB1744">
        <f t="shared" ca="1" si="240"/>
        <v>-1.7499994999999977</v>
      </c>
      <c r="AC1744" s="2">
        <v>1.75</v>
      </c>
      <c r="AD1744" s="7">
        <f>VLOOKUP(P1744,Weights!$A:$B,2,0)*AC1744</f>
        <v>1.75</v>
      </c>
      <c r="AE1744">
        <f t="shared" ca="1" si="241"/>
        <v>3.062498250000242</v>
      </c>
      <c r="AF1744" t="str">
        <f t="shared" si="242"/>
        <v>Seattle</v>
      </c>
      <c r="AG1744" t="str">
        <f t="shared" ca="1" si="243"/>
        <v>Seattle</v>
      </c>
    </row>
    <row r="1745" spans="15:33" x14ac:dyDescent="0.25">
      <c r="O1745" t="s">
        <v>3145</v>
      </c>
      <c r="P1745" s="6">
        <v>41988</v>
      </c>
      <c r="Q1745" t="s">
        <v>3073</v>
      </c>
      <c r="R1745" t="s">
        <v>3355</v>
      </c>
      <c r="S1745" t="s">
        <v>3720</v>
      </c>
      <c r="T1745">
        <v>68</v>
      </c>
      <c r="U1745">
        <v>63</v>
      </c>
      <c r="W1745" t="s">
        <v>116</v>
      </c>
      <c r="X1745">
        <v>1</v>
      </c>
      <c r="Y1745">
        <f t="shared" si="237"/>
        <v>-5</v>
      </c>
      <c r="Z1745">
        <f t="shared" ca="1" si="238"/>
        <v>-5</v>
      </c>
      <c r="AA1745">
        <f t="shared" ca="1" si="239"/>
        <v>0</v>
      </c>
      <c r="AB1745">
        <f t="shared" ca="1" si="240"/>
        <v>0</v>
      </c>
      <c r="AC1745" s="2">
        <v>0</v>
      </c>
      <c r="AD1745" s="7">
        <f>VLOOKUP(P1745,Weights!$A:$B,2,0)*AC1745</f>
        <v>0</v>
      </c>
      <c r="AE1745">
        <f t="shared" ca="1" si="241"/>
        <v>0</v>
      </c>
      <c r="AF1745" t="str">
        <f t="shared" si="242"/>
        <v>Georgia Southern</v>
      </c>
      <c r="AG1745" t="str">
        <f t="shared" ca="1" si="243"/>
        <v>Georgia Southern</v>
      </c>
    </row>
    <row r="1746" spans="15:33" x14ac:dyDescent="0.25">
      <c r="O1746" t="s">
        <v>3364</v>
      </c>
      <c r="P1746" s="6">
        <v>41988</v>
      </c>
      <c r="Q1746" t="s">
        <v>3073</v>
      </c>
      <c r="R1746" t="s">
        <v>3298</v>
      </c>
      <c r="S1746" t="s">
        <v>3720</v>
      </c>
      <c r="T1746">
        <v>73</v>
      </c>
      <c r="U1746">
        <v>60</v>
      </c>
      <c r="W1746" t="s">
        <v>386</v>
      </c>
      <c r="X1746">
        <v>1</v>
      </c>
      <c r="Y1746">
        <f t="shared" si="237"/>
        <v>-13</v>
      </c>
      <c r="Z1746">
        <f t="shared" ca="1" si="238"/>
        <v>7.8750000000000009</v>
      </c>
      <c r="AA1746">
        <f t="shared" ca="1" si="239"/>
        <v>-20.875</v>
      </c>
      <c r="AB1746">
        <f t="shared" ca="1" si="240"/>
        <v>20.875</v>
      </c>
      <c r="AC1746" s="2">
        <v>20.875</v>
      </c>
      <c r="AD1746" s="7">
        <f>VLOOKUP(P1746,Weights!$A:$B,2,0)*AC1746</f>
        <v>20.875</v>
      </c>
      <c r="AE1746">
        <f t="shared" ca="1" si="241"/>
        <v>435.765625</v>
      </c>
      <c r="AF1746" t="str">
        <f t="shared" si="242"/>
        <v>UT San Antonio</v>
      </c>
      <c r="AG1746" t="str">
        <f t="shared" ca="1" si="243"/>
        <v>Texas A&amp;M-CC</v>
      </c>
    </row>
    <row r="1747" spans="15:33" x14ac:dyDescent="0.25">
      <c r="O1747" t="s">
        <v>3162</v>
      </c>
      <c r="P1747" s="6">
        <v>41988</v>
      </c>
      <c r="Q1747" t="s">
        <v>3073</v>
      </c>
      <c r="R1747" t="s">
        <v>3318</v>
      </c>
      <c r="S1747" t="s">
        <v>3720</v>
      </c>
      <c r="T1747">
        <v>81</v>
      </c>
      <c r="U1747">
        <v>78</v>
      </c>
      <c r="V1747" t="s">
        <v>3722</v>
      </c>
      <c r="W1747" t="s">
        <v>805</v>
      </c>
      <c r="X1747">
        <v>1</v>
      </c>
      <c r="Y1747">
        <f t="shared" si="237"/>
        <v>-3</v>
      </c>
      <c r="Z1747">
        <f t="shared" ca="1" si="238"/>
        <v>-4.0000000000000009</v>
      </c>
      <c r="AA1747">
        <f t="shared" ca="1" si="239"/>
        <v>1.0000000000000009</v>
      </c>
      <c r="AB1747">
        <f t="shared" ca="1" si="240"/>
        <v>-1.0000000000000009</v>
      </c>
      <c r="AC1747" s="2">
        <v>1</v>
      </c>
      <c r="AD1747" s="7">
        <f>VLOOKUP(P1747,Weights!$A:$B,2,0)*AC1747</f>
        <v>1</v>
      </c>
      <c r="AE1747">
        <f t="shared" ca="1" si="241"/>
        <v>1.0000000000000018</v>
      </c>
      <c r="AF1747" t="str">
        <f t="shared" si="242"/>
        <v>Tenn-Martin</v>
      </c>
      <c r="AG1747" t="str">
        <f t="shared" ca="1" si="243"/>
        <v>Tenn-Martin</v>
      </c>
    </row>
    <row r="1748" spans="15:33" x14ac:dyDescent="0.25">
      <c r="O1748" t="s">
        <v>3715</v>
      </c>
      <c r="P1748" s="6">
        <v>41989</v>
      </c>
      <c r="Q1748" t="s">
        <v>3073</v>
      </c>
      <c r="R1748" t="s">
        <v>3369</v>
      </c>
      <c r="S1748" t="s">
        <v>3721</v>
      </c>
      <c r="T1748">
        <v>101</v>
      </c>
      <c r="U1748">
        <v>64</v>
      </c>
      <c r="W1748" t="s">
        <v>570</v>
      </c>
      <c r="X1748">
        <v>1</v>
      </c>
      <c r="Y1748">
        <f t="shared" si="237"/>
        <v>37</v>
      </c>
      <c r="Z1748">
        <f t="shared" ca="1" si="238"/>
        <v>23.874999519999999</v>
      </c>
      <c r="AA1748">
        <f t="shared" ca="1" si="239"/>
        <v>13.125000480000001</v>
      </c>
      <c r="AB1748">
        <f t="shared" ca="1" si="240"/>
        <v>-13.125000480000001</v>
      </c>
      <c r="AC1748" s="2">
        <v>13.125</v>
      </c>
      <c r="AD1748" s="7">
        <f>VLOOKUP(P1748,Weights!$A:$B,2,0)*AC1748</f>
        <v>13.125</v>
      </c>
      <c r="AE1748">
        <f t="shared" ca="1" si="241"/>
        <v>172.26563760000025</v>
      </c>
      <c r="AF1748" t="str">
        <f t="shared" si="242"/>
        <v>Arizona</v>
      </c>
      <c r="AG1748" t="str">
        <f t="shared" ca="1" si="243"/>
        <v>Arizona</v>
      </c>
    </row>
    <row r="1749" spans="15:33" x14ac:dyDescent="0.25">
      <c r="O1749" t="s">
        <v>3284</v>
      </c>
      <c r="P1749" s="6">
        <v>41989</v>
      </c>
      <c r="Q1749" t="s">
        <v>3073</v>
      </c>
      <c r="R1749" t="s">
        <v>3181</v>
      </c>
      <c r="S1749" t="s">
        <v>3721</v>
      </c>
      <c r="T1749">
        <v>80</v>
      </c>
      <c r="U1749">
        <v>70</v>
      </c>
      <c r="W1749" t="s">
        <v>130</v>
      </c>
      <c r="X1749">
        <v>1</v>
      </c>
      <c r="Y1749">
        <f t="shared" si="237"/>
        <v>10</v>
      </c>
      <c r="Z1749">
        <f t="shared" ca="1" si="238"/>
        <v>16.625</v>
      </c>
      <c r="AA1749">
        <f t="shared" ca="1" si="239"/>
        <v>-6.625</v>
      </c>
      <c r="AB1749">
        <f t="shared" ca="1" si="240"/>
        <v>6.625</v>
      </c>
      <c r="AC1749" s="2">
        <v>6.625</v>
      </c>
      <c r="AD1749" s="7">
        <f>VLOOKUP(P1749,Weights!$A:$B,2,0)*AC1749</f>
        <v>6.625</v>
      </c>
      <c r="AE1749">
        <f t="shared" ca="1" si="241"/>
        <v>43.890625</v>
      </c>
      <c r="AF1749" t="str">
        <f t="shared" si="242"/>
        <v>Buffalo</v>
      </c>
      <c r="AG1749" t="str">
        <f t="shared" ca="1" si="243"/>
        <v>Buffalo</v>
      </c>
    </row>
    <row r="1750" spans="15:33" x14ac:dyDescent="0.25">
      <c r="O1750" t="s">
        <v>3205</v>
      </c>
      <c r="P1750" s="6">
        <v>41989</v>
      </c>
      <c r="Q1750" t="s">
        <v>3073</v>
      </c>
      <c r="R1750" t="s">
        <v>3164</v>
      </c>
      <c r="S1750" t="s">
        <v>3721</v>
      </c>
      <c r="T1750">
        <v>90</v>
      </c>
      <c r="U1750">
        <v>85</v>
      </c>
      <c r="V1750" t="s">
        <v>3722</v>
      </c>
      <c r="W1750" t="s">
        <v>116</v>
      </c>
      <c r="X1750">
        <v>1</v>
      </c>
      <c r="Y1750">
        <f t="shared" si="237"/>
        <v>5</v>
      </c>
      <c r="Z1750">
        <f t="shared" ca="1" si="238"/>
        <v>9.6249999800000001</v>
      </c>
      <c r="AA1750">
        <f t="shared" ca="1" si="239"/>
        <v>-4.6249999800000001</v>
      </c>
      <c r="AB1750">
        <f t="shared" ca="1" si="240"/>
        <v>4.6249999800000001</v>
      </c>
      <c r="AC1750" s="2">
        <v>4.625</v>
      </c>
      <c r="AD1750" s="7">
        <f>VLOOKUP(P1750,Weights!$A:$B,2,0)*AC1750</f>
        <v>4.625</v>
      </c>
      <c r="AE1750">
        <f t="shared" ca="1" si="241"/>
        <v>21.390624815000002</v>
      </c>
      <c r="AF1750" t="str">
        <f t="shared" si="242"/>
        <v>Charlotte</v>
      </c>
      <c r="AG1750" t="str">
        <f t="shared" ca="1" si="243"/>
        <v>Charlotte</v>
      </c>
    </row>
    <row r="1751" spans="15:33" x14ac:dyDescent="0.25">
      <c r="O1751" t="s">
        <v>3234</v>
      </c>
      <c r="P1751" s="6">
        <v>41989</v>
      </c>
      <c r="Q1751" t="s">
        <v>3073</v>
      </c>
      <c r="R1751" t="s">
        <v>3214</v>
      </c>
      <c r="S1751" t="s">
        <v>3721</v>
      </c>
      <c r="T1751">
        <v>93</v>
      </c>
      <c r="U1751">
        <v>81</v>
      </c>
      <c r="W1751" t="s">
        <v>2517</v>
      </c>
      <c r="X1751">
        <v>1</v>
      </c>
      <c r="Y1751">
        <f t="shared" si="237"/>
        <v>12</v>
      </c>
      <c r="Z1751">
        <f t="shared" ca="1" si="238"/>
        <v>11.999999980000002</v>
      </c>
      <c r="AA1751">
        <f t="shared" ca="1" si="239"/>
        <v>1.9999998102093741E-8</v>
      </c>
      <c r="AB1751">
        <f t="shared" ca="1" si="240"/>
        <v>-1.9999998102093741E-8</v>
      </c>
      <c r="AC1751" s="2">
        <v>0</v>
      </c>
      <c r="AD1751" s="7">
        <f>VLOOKUP(P1751,Weights!$A:$B,2,0)*AC1751</f>
        <v>0</v>
      </c>
      <c r="AE1751">
        <f t="shared" ca="1" si="241"/>
        <v>3.9999992408375325E-16</v>
      </c>
      <c r="AF1751" t="str">
        <f t="shared" si="242"/>
        <v>Chattanooga</v>
      </c>
      <c r="AG1751" t="str">
        <f t="shared" ca="1" si="243"/>
        <v>Chattanooga</v>
      </c>
    </row>
    <row r="1752" spans="15:33" x14ac:dyDescent="0.25">
      <c r="O1752" t="s">
        <v>3377</v>
      </c>
      <c r="P1752" s="6">
        <v>41989</v>
      </c>
      <c r="Q1752" t="s">
        <v>3073</v>
      </c>
      <c r="R1752" t="s">
        <v>3319</v>
      </c>
      <c r="S1752" t="s">
        <v>3720</v>
      </c>
      <c r="T1752">
        <v>63</v>
      </c>
      <c r="U1752">
        <v>60</v>
      </c>
      <c r="W1752" t="s">
        <v>116</v>
      </c>
      <c r="X1752">
        <v>1</v>
      </c>
      <c r="Y1752">
        <f t="shared" si="237"/>
        <v>-3</v>
      </c>
      <c r="Z1752">
        <f t="shared" ca="1" si="238"/>
        <v>3.4999999800000001</v>
      </c>
      <c r="AA1752">
        <f t="shared" ca="1" si="239"/>
        <v>-6.4999999800000001</v>
      </c>
      <c r="AB1752">
        <f t="shared" ca="1" si="240"/>
        <v>6.4999999800000001</v>
      </c>
      <c r="AC1752" s="2">
        <v>6.5</v>
      </c>
      <c r="AD1752" s="7">
        <f>VLOOKUP(P1752,Weights!$A:$B,2,0)*AC1752</f>
        <v>6.5</v>
      </c>
      <c r="AE1752">
        <f t="shared" ca="1" si="241"/>
        <v>42.24999974</v>
      </c>
      <c r="AF1752" t="str">
        <f t="shared" si="242"/>
        <v>East Tennessee St</v>
      </c>
      <c r="AG1752" t="str">
        <f t="shared" ca="1" si="243"/>
        <v>Eastern Kentucky</v>
      </c>
    </row>
    <row r="1753" spans="15:33" x14ac:dyDescent="0.25">
      <c r="O1753" t="s">
        <v>3147</v>
      </c>
      <c r="P1753" s="6">
        <v>41989</v>
      </c>
      <c r="Q1753" t="s">
        <v>3073</v>
      </c>
      <c r="R1753" t="s">
        <v>3213</v>
      </c>
      <c r="S1753" t="s">
        <v>3721</v>
      </c>
      <c r="T1753">
        <v>79</v>
      </c>
      <c r="U1753">
        <v>69</v>
      </c>
      <c r="W1753" t="s">
        <v>93</v>
      </c>
      <c r="X1753">
        <v>1</v>
      </c>
      <c r="Y1753">
        <f t="shared" si="237"/>
        <v>10</v>
      </c>
      <c r="Z1753">
        <f t="shared" ca="1" si="238"/>
        <v>12.250000499999999</v>
      </c>
      <c r="AA1753">
        <f t="shared" ca="1" si="239"/>
        <v>-2.2500004999999987</v>
      </c>
      <c r="AB1753">
        <f t="shared" ca="1" si="240"/>
        <v>2.2500004999999987</v>
      </c>
      <c r="AC1753" s="2">
        <v>2.25</v>
      </c>
      <c r="AD1753" s="7">
        <f>VLOOKUP(P1753,Weights!$A:$B,2,0)*AC1753</f>
        <v>2.25</v>
      </c>
      <c r="AE1753">
        <f t="shared" ca="1" si="241"/>
        <v>5.0625022500002439</v>
      </c>
      <c r="AF1753" t="str">
        <f t="shared" si="242"/>
        <v>Florida Atlantic</v>
      </c>
      <c r="AG1753" t="str">
        <f t="shared" ca="1" si="243"/>
        <v>Florida Atlantic</v>
      </c>
    </row>
    <row r="1754" spans="15:33" x14ac:dyDescent="0.25">
      <c r="O1754" t="s">
        <v>3141</v>
      </c>
      <c r="P1754" s="6">
        <v>41989</v>
      </c>
      <c r="Q1754" t="s">
        <v>3073</v>
      </c>
      <c r="R1754" t="s">
        <v>3404</v>
      </c>
      <c r="S1754" t="s">
        <v>3721</v>
      </c>
      <c r="T1754">
        <v>83</v>
      </c>
      <c r="U1754">
        <v>76</v>
      </c>
      <c r="W1754" t="s">
        <v>54</v>
      </c>
      <c r="X1754">
        <v>1</v>
      </c>
      <c r="Y1754">
        <f t="shared" si="237"/>
        <v>7</v>
      </c>
      <c r="Z1754">
        <f t="shared" ca="1" si="238"/>
        <v>9.0000004999999987</v>
      </c>
      <c r="AA1754">
        <f t="shared" ca="1" si="239"/>
        <v>-2.0000004999999987</v>
      </c>
      <c r="AB1754">
        <f t="shared" ca="1" si="240"/>
        <v>2.0000004999999987</v>
      </c>
      <c r="AC1754" s="2">
        <v>2</v>
      </c>
      <c r="AD1754" s="7">
        <f>VLOOKUP(P1754,Weights!$A:$B,2,0)*AC1754</f>
        <v>2</v>
      </c>
      <c r="AE1754">
        <f t="shared" ca="1" si="241"/>
        <v>4.0000020000002445</v>
      </c>
      <c r="AF1754" t="str">
        <f t="shared" si="242"/>
        <v>Houston</v>
      </c>
      <c r="AG1754" t="str">
        <f t="shared" ca="1" si="243"/>
        <v>Houston</v>
      </c>
    </row>
    <row r="1755" spans="15:33" x14ac:dyDescent="0.25">
      <c r="O1755" t="s">
        <v>3190</v>
      </c>
      <c r="P1755" s="6">
        <v>41989</v>
      </c>
      <c r="Q1755" t="s">
        <v>3073</v>
      </c>
      <c r="R1755" t="s">
        <v>3718</v>
      </c>
      <c r="S1755" t="s">
        <v>3721</v>
      </c>
      <c r="T1755">
        <v>78</v>
      </c>
      <c r="U1755">
        <v>68</v>
      </c>
      <c r="W1755" t="s">
        <v>15</v>
      </c>
      <c r="X1755">
        <v>1</v>
      </c>
      <c r="Y1755">
        <f t="shared" si="237"/>
        <v>10</v>
      </c>
      <c r="Z1755">
        <f t="shared" ca="1" si="238"/>
        <v>31.125000480000001</v>
      </c>
      <c r="AA1755">
        <f t="shared" ca="1" si="239"/>
        <v>-21.125000480000001</v>
      </c>
      <c r="AB1755">
        <f t="shared" ca="1" si="240"/>
        <v>21.125000480000001</v>
      </c>
      <c r="AC1755" s="2">
        <v>21.125</v>
      </c>
      <c r="AD1755" s="7">
        <f>VLOOKUP(P1755,Weights!$A:$B,2,0)*AC1755</f>
        <v>21.125</v>
      </c>
      <c r="AE1755">
        <f t="shared" ca="1" si="241"/>
        <v>446.26564528000029</v>
      </c>
      <c r="AF1755" t="str">
        <f t="shared" si="242"/>
        <v>Indiana St</v>
      </c>
      <c r="AG1755" t="str">
        <f t="shared" ca="1" si="243"/>
        <v>Indiana St</v>
      </c>
    </row>
    <row r="1756" spans="15:33" x14ac:dyDescent="0.25">
      <c r="O1756" t="s">
        <v>3320</v>
      </c>
      <c r="P1756" s="6">
        <v>41989</v>
      </c>
      <c r="Q1756" t="s">
        <v>3073</v>
      </c>
      <c r="R1756" t="s">
        <v>3305</v>
      </c>
      <c r="S1756" t="s">
        <v>3721</v>
      </c>
      <c r="T1756">
        <v>64</v>
      </c>
      <c r="U1756">
        <v>55</v>
      </c>
      <c r="W1756" t="s">
        <v>244</v>
      </c>
      <c r="X1756">
        <v>1</v>
      </c>
      <c r="Y1756">
        <f t="shared" si="237"/>
        <v>9</v>
      </c>
      <c r="Z1756">
        <f t="shared" ca="1" si="238"/>
        <v>-2.5000004999999996</v>
      </c>
      <c r="AA1756">
        <f t="shared" ca="1" si="239"/>
        <v>11.500000499999999</v>
      </c>
      <c r="AB1756">
        <f t="shared" ca="1" si="240"/>
        <v>-11.500000499999999</v>
      </c>
      <c r="AC1756" s="2">
        <v>11.5</v>
      </c>
      <c r="AD1756" s="7">
        <f>VLOOKUP(P1756,Weights!$A:$B,2,0)*AC1756</f>
        <v>11.5</v>
      </c>
      <c r="AE1756">
        <f t="shared" ca="1" si="241"/>
        <v>132.25001150000023</v>
      </c>
      <c r="AF1756" t="str">
        <f t="shared" si="242"/>
        <v>Jacksonville St</v>
      </c>
      <c r="AG1756" t="str">
        <f t="shared" ca="1" si="243"/>
        <v>UNC Asheville</v>
      </c>
    </row>
    <row r="1757" spans="15:33" x14ac:dyDescent="0.25">
      <c r="O1757" t="s">
        <v>3168</v>
      </c>
      <c r="P1757" s="6">
        <v>41989</v>
      </c>
      <c r="Q1757" t="s">
        <v>3073</v>
      </c>
      <c r="R1757" t="s">
        <v>3399</v>
      </c>
      <c r="S1757" t="s">
        <v>3720</v>
      </c>
      <c r="T1757">
        <v>68</v>
      </c>
      <c r="U1757">
        <v>66</v>
      </c>
      <c r="V1757" t="s">
        <v>3722</v>
      </c>
      <c r="W1757" t="s">
        <v>117</v>
      </c>
      <c r="X1757">
        <v>1</v>
      </c>
      <c r="Y1757">
        <f t="shared" si="237"/>
        <v>-2</v>
      </c>
      <c r="Z1757">
        <f t="shared" ca="1" si="238"/>
        <v>10</v>
      </c>
      <c r="AA1757">
        <f t="shared" ca="1" si="239"/>
        <v>-12</v>
      </c>
      <c r="AB1757">
        <f t="shared" ca="1" si="240"/>
        <v>12</v>
      </c>
      <c r="AC1757" s="2">
        <v>12</v>
      </c>
      <c r="AD1757" s="7">
        <f>VLOOKUP(P1757,Weights!$A:$B,2,0)*AC1757</f>
        <v>12</v>
      </c>
      <c r="AE1757">
        <f t="shared" ca="1" si="241"/>
        <v>144</v>
      </c>
      <c r="AF1757" t="str">
        <f t="shared" si="242"/>
        <v>American</v>
      </c>
      <c r="AG1757" t="str">
        <f t="shared" ca="1" si="243"/>
        <v>La Salle</v>
      </c>
    </row>
    <row r="1758" spans="15:33" x14ac:dyDescent="0.25">
      <c r="O1758" t="s">
        <v>3366</v>
      </c>
      <c r="P1758" s="6">
        <v>41989</v>
      </c>
      <c r="Q1758" t="s">
        <v>3073</v>
      </c>
      <c r="R1758" t="s">
        <v>3718</v>
      </c>
      <c r="S1758" t="s">
        <v>3721</v>
      </c>
      <c r="T1758">
        <v>91</v>
      </c>
      <c r="U1758">
        <v>66</v>
      </c>
      <c r="W1758" t="s">
        <v>193</v>
      </c>
      <c r="X1758">
        <v>1</v>
      </c>
      <c r="Y1758">
        <f t="shared" si="237"/>
        <v>25</v>
      </c>
      <c r="Z1758">
        <f t="shared" ca="1" si="238"/>
        <v>28.375000500000002</v>
      </c>
      <c r="AA1758">
        <f t="shared" ca="1" si="239"/>
        <v>-3.3750005000000023</v>
      </c>
      <c r="AB1758">
        <f t="shared" ca="1" si="240"/>
        <v>3.3750005000000023</v>
      </c>
      <c r="AC1758" s="2">
        <v>3.375</v>
      </c>
      <c r="AD1758" s="7">
        <f>VLOOKUP(P1758,Weights!$A:$B,2,0)*AC1758</f>
        <v>3.375</v>
      </c>
      <c r="AE1758">
        <f t="shared" ca="1" si="241"/>
        <v>11.390628375000265</v>
      </c>
      <c r="AF1758" t="str">
        <f t="shared" si="242"/>
        <v>Lafayette</v>
      </c>
      <c r="AG1758" t="str">
        <f t="shared" ca="1" si="243"/>
        <v>Lafayette</v>
      </c>
    </row>
    <row r="1759" spans="15:33" x14ac:dyDescent="0.25">
      <c r="O1759" t="s">
        <v>3254</v>
      </c>
      <c r="P1759" s="6">
        <v>41989</v>
      </c>
      <c r="Q1759" t="s">
        <v>3073</v>
      </c>
      <c r="R1759" t="s">
        <v>3372</v>
      </c>
      <c r="S1759" t="s">
        <v>3721</v>
      </c>
      <c r="T1759">
        <v>78</v>
      </c>
      <c r="U1759">
        <v>71</v>
      </c>
      <c r="W1759" t="s">
        <v>116</v>
      </c>
      <c r="X1759">
        <v>1</v>
      </c>
      <c r="Y1759">
        <f t="shared" si="237"/>
        <v>7</v>
      </c>
      <c r="Z1759">
        <f t="shared" ca="1" si="238"/>
        <v>2.5000000000000009</v>
      </c>
      <c r="AA1759">
        <f t="shared" ca="1" si="239"/>
        <v>4.4999999999999991</v>
      </c>
      <c r="AB1759">
        <f t="shared" ca="1" si="240"/>
        <v>-4.4999999999999991</v>
      </c>
      <c r="AC1759" s="2">
        <v>4.5</v>
      </c>
      <c r="AD1759" s="7">
        <f>VLOOKUP(P1759,Weights!$A:$B,2,0)*AC1759</f>
        <v>4.5</v>
      </c>
      <c r="AE1759">
        <f t="shared" ca="1" si="241"/>
        <v>20.249999999999993</v>
      </c>
      <c r="AF1759" t="str">
        <f t="shared" si="242"/>
        <v>Marquette</v>
      </c>
      <c r="AG1759" t="str">
        <f t="shared" ca="1" si="243"/>
        <v>Marquette</v>
      </c>
    </row>
    <row r="1760" spans="15:33" x14ac:dyDescent="0.25">
      <c r="O1760" t="s">
        <v>3326</v>
      </c>
      <c r="P1760" s="6">
        <v>41989</v>
      </c>
      <c r="Q1760" t="s">
        <v>3073</v>
      </c>
      <c r="R1760" t="s">
        <v>3718</v>
      </c>
      <c r="S1760" t="s">
        <v>3721</v>
      </c>
      <c r="T1760">
        <v>90</v>
      </c>
      <c r="U1760">
        <v>76</v>
      </c>
      <c r="W1760" t="s">
        <v>15</v>
      </c>
      <c r="X1760">
        <v>1</v>
      </c>
      <c r="Y1760">
        <f t="shared" si="237"/>
        <v>14</v>
      </c>
      <c r="Z1760">
        <f t="shared" ca="1" si="238"/>
        <v>22.750000499999999</v>
      </c>
      <c r="AA1760">
        <f t="shared" ca="1" si="239"/>
        <v>-8.7500004999999987</v>
      </c>
      <c r="AB1760">
        <f t="shared" ca="1" si="240"/>
        <v>8.7500004999999987</v>
      </c>
      <c r="AC1760" s="2">
        <v>8.75</v>
      </c>
      <c r="AD1760" s="7">
        <f>VLOOKUP(P1760,Weights!$A:$B,2,0)*AC1760</f>
        <v>8.75</v>
      </c>
      <c r="AE1760">
        <f t="shared" ca="1" si="241"/>
        <v>76.562508750000234</v>
      </c>
      <c r="AF1760" t="str">
        <f t="shared" si="242"/>
        <v>Marshall</v>
      </c>
      <c r="AG1760" t="str">
        <f t="shared" ca="1" si="243"/>
        <v>Marshall</v>
      </c>
    </row>
    <row r="1761" spans="15:33" x14ac:dyDescent="0.25">
      <c r="O1761" t="s">
        <v>3387</v>
      </c>
      <c r="P1761" s="6">
        <v>41989</v>
      </c>
      <c r="Q1761" t="s">
        <v>3073</v>
      </c>
      <c r="R1761" t="s">
        <v>3718</v>
      </c>
      <c r="S1761" t="s">
        <v>3721</v>
      </c>
      <c r="T1761">
        <v>84</v>
      </c>
      <c r="U1761">
        <v>68</v>
      </c>
      <c r="W1761" t="s">
        <v>93</v>
      </c>
      <c r="X1761">
        <v>1</v>
      </c>
      <c r="Y1761">
        <f t="shared" si="237"/>
        <v>16</v>
      </c>
      <c r="Z1761">
        <f t="shared" ca="1" si="238"/>
        <v>22.625000499999999</v>
      </c>
      <c r="AA1761">
        <f t="shared" ca="1" si="239"/>
        <v>-6.6250004999999987</v>
      </c>
      <c r="AB1761">
        <f t="shared" ca="1" si="240"/>
        <v>6.6250004999999987</v>
      </c>
      <c r="AC1761" s="2">
        <v>6.625</v>
      </c>
      <c r="AD1761" s="7">
        <f>VLOOKUP(P1761,Weights!$A:$B,2,0)*AC1761</f>
        <v>6.625</v>
      </c>
      <c r="AE1761">
        <f t="shared" ca="1" si="241"/>
        <v>43.890631625000232</v>
      </c>
      <c r="AF1761" t="str">
        <f t="shared" si="242"/>
        <v>McNeese St</v>
      </c>
      <c r="AG1761" t="str">
        <f t="shared" ca="1" si="243"/>
        <v>McNeese St</v>
      </c>
    </row>
    <row r="1762" spans="15:33" x14ac:dyDescent="0.25">
      <c r="O1762" t="s">
        <v>3223</v>
      </c>
      <c r="P1762" s="6">
        <v>41989</v>
      </c>
      <c r="Q1762" t="s">
        <v>3073</v>
      </c>
      <c r="R1762" t="s">
        <v>3104</v>
      </c>
      <c r="S1762" t="s">
        <v>3720</v>
      </c>
      <c r="T1762">
        <v>67</v>
      </c>
      <c r="U1762">
        <v>51</v>
      </c>
      <c r="W1762" t="s">
        <v>169</v>
      </c>
      <c r="X1762">
        <v>1</v>
      </c>
      <c r="Y1762">
        <f t="shared" si="237"/>
        <v>-16</v>
      </c>
      <c r="Z1762">
        <f t="shared" ca="1" si="238"/>
        <v>6.2499999800000001</v>
      </c>
      <c r="AA1762">
        <f t="shared" ca="1" si="239"/>
        <v>-22.249999979999998</v>
      </c>
      <c r="AB1762">
        <f t="shared" ca="1" si="240"/>
        <v>22.249999979999998</v>
      </c>
      <c r="AC1762" s="2">
        <v>22.25</v>
      </c>
      <c r="AD1762" s="7">
        <f>VLOOKUP(P1762,Weights!$A:$B,2,0)*AC1762</f>
        <v>22.25</v>
      </c>
      <c r="AE1762">
        <f t="shared" ca="1" si="241"/>
        <v>495.06249910999992</v>
      </c>
      <c r="AF1762" t="str">
        <f t="shared" si="242"/>
        <v>Dartmouth</v>
      </c>
      <c r="AG1762" t="str">
        <f t="shared" ca="1" si="243"/>
        <v>Mercer</v>
      </c>
    </row>
    <row r="1763" spans="15:33" x14ac:dyDescent="0.25">
      <c r="O1763" t="s">
        <v>3341</v>
      </c>
      <c r="P1763" s="6">
        <v>41989</v>
      </c>
      <c r="Q1763" t="s">
        <v>3073</v>
      </c>
      <c r="R1763" t="s">
        <v>3297</v>
      </c>
      <c r="S1763" t="s">
        <v>3721</v>
      </c>
      <c r="T1763">
        <v>63</v>
      </c>
      <c r="U1763">
        <v>62</v>
      </c>
      <c r="W1763" t="s">
        <v>2034</v>
      </c>
      <c r="X1763">
        <v>1</v>
      </c>
      <c r="Y1763">
        <f t="shared" si="237"/>
        <v>1</v>
      </c>
      <c r="Z1763">
        <f t="shared" ca="1" si="238"/>
        <v>-16.625000499999999</v>
      </c>
      <c r="AA1763">
        <f t="shared" ca="1" si="239"/>
        <v>17.625000499999999</v>
      </c>
      <c r="AB1763">
        <f t="shared" ca="1" si="240"/>
        <v>-17.625000499999999</v>
      </c>
      <c r="AC1763" s="2">
        <v>17.625</v>
      </c>
      <c r="AD1763" s="7">
        <f>VLOOKUP(P1763,Weights!$A:$B,2,0)*AC1763</f>
        <v>17.625</v>
      </c>
      <c r="AE1763">
        <f t="shared" ca="1" si="241"/>
        <v>310.64064262500023</v>
      </c>
      <c r="AF1763" t="str">
        <f t="shared" si="242"/>
        <v>Morgan St</v>
      </c>
      <c r="AG1763" t="str">
        <f t="shared" ca="1" si="243"/>
        <v>UC Irvine</v>
      </c>
    </row>
    <row r="1764" spans="15:33" x14ac:dyDescent="0.25">
      <c r="O1764" t="s">
        <v>3407</v>
      </c>
      <c r="P1764" s="6">
        <v>41989</v>
      </c>
      <c r="Q1764" t="s">
        <v>3073</v>
      </c>
      <c r="R1764" t="s">
        <v>3718</v>
      </c>
      <c r="S1764" t="s">
        <v>3721</v>
      </c>
      <c r="T1764">
        <v>81</v>
      </c>
      <c r="U1764">
        <v>75</v>
      </c>
      <c r="W1764" t="s">
        <v>12</v>
      </c>
      <c r="X1764">
        <v>1</v>
      </c>
      <c r="Y1764">
        <f t="shared" si="237"/>
        <v>6</v>
      </c>
      <c r="Z1764">
        <f t="shared" ca="1" si="238"/>
        <v>14.875</v>
      </c>
      <c r="AA1764">
        <f t="shared" ca="1" si="239"/>
        <v>-8.875</v>
      </c>
      <c r="AB1764">
        <f t="shared" ca="1" si="240"/>
        <v>8.875</v>
      </c>
      <c r="AC1764" s="2">
        <v>8.875</v>
      </c>
      <c r="AD1764" s="7">
        <f>VLOOKUP(P1764,Weights!$A:$B,2,0)*AC1764</f>
        <v>8.875</v>
      </c>
      <c r="AE1764">
        <f t="shared" ca="1" si="241"/>
        <v>78.765625</v>
      </c>
      <c r="AF1764" t="str">
        <f t="shared" si="242"/>
        <v>Nicholls St</v>
      </c>
      <c r="AG1764" t="str">
        <f t="shared" ca="1" si="243"/>
        <v>Nicholls St</v>
      </c>
    </row>
    <row r="1765" spans="15:33" x14ac:dyDescent="0.25">
      <c r="O1765" t="s">
        <v>3224</v>
      </c>
      <c r="P1765" s="6">
        <v>41989</v>
      </c>
      <c r="Q1765" t="s">
        <v>3073</v>
      </c>
      <c r="R1765" t="s">
        <v>3122</v>
      </c>
      <c r="S1765" t="s">
        <v>3721</v>
      </c>
      <c r="T1765">
        <v>55</v>
      </c>
      <c r="U1765">
        <v>46</v>
      </c>
      <c r="W1765" t="s">
        <v>95</v>
      </c>
      <c r="X1765">
        <v>1</v>
      </c>
      <c r="Y1765">
        <f t="shared" si="237"/>
        <v>9</v>
      </c>
      <c r="Z1765">
        <f t="shared" ca="1" si="238"/>
        <v>-1.2500000199999999</v>
      </c>
      <c r="AA1765">
        <f t="shared" ca="1" si="239"/>
        <v>10.25000002</v>
      </c>
      <c r="AB1765">
        <f t="shared" ca="1" si="240"/>
        <v>-10.25000002</v>
      </c>
      <c r="AC1765" s="2">
        <v>10.25</v>
      </c>
      <c r="AD1765" s="7">
        <f>VLOOKUP(P1765,Weights!$A:$B,2,0)*AC1765</f>
        <v>10.25</v>
      </c>
      <c r="AE1765">
        <f t="shared" ca="1" si="241"/>
        <v>105.06250041</v>
      </c>
      <c r="AF1765" t="str">
        <f t="shared" si="242"/>
        <v>North Dakota St</v>
      </c>
      <c r="AG1765" t="str">
        <f t="shared" ca="1" si="243"/>
        <v>Akron</v>
      </c>
    </row>
    <row r="1766" spans="15:33" x14ac:dyDescent="0.25">
      <c r="O1766" t="s">
        <v>3103</v>
      </c>
      <c r="P1766" s="6">
        <v>41989</v>
      </c>
      <c r="Q1766" t="s">
        <v>3073</v>
      </c>
      <c r="R1766" t="s">
        <v>3394</v>
      </c>
      <c r="S1766" t="s">
        <v>3721</v>
      </c>
      <c r="T1766">
        <v>71</v>
      </c>
      <c r="U1766">
        <v>64</v>
      </c>
      <c r="W1766" t="s">
        <v>214</v>
      </c>
      <c r="X1766">
        <v>1</v>
      </c>
      <c r="Y1766">
        <f t="shared" si="237"/>
        <v>7</v>
      </c>
      <c r="Z1766">
        <f t="shared" ca="1" si="238"/>
        <v>21.000000500000002</v>
      </c>
      <c r="AA1766">
        <f t="shared" ca="1" si="239"/>
        <v>-14.000000500000002</v>
      </c>
      <c r="AB1766">
        <f t="shared" ca="1" si="240"/>
        <v>14.000000500000002</v>
      </c>
      <c r="AC1766" s="2">
        <v>14</v>
      </c>
      <c r="AD1766" s="7">
        <f>VLOOKUP(P1766,Weights!$A:$B,2,0)*AC1766</f>
        <v>14</v>
      </c>
      <c r="AE1766">
        <f t="shared" ca="1" si="241"/>
        <v>196.00001400000031</v>
      </c>
      <c r="AF1766" t="str">
        <f t="shared" si="242"/>
        <v>Northern Illinois</v>
      </c>
      <c r="AG1766" t="str">
        <f t="shared" ca="1" si="243"/>
        <v>Northern Illinois</v>
      </c>
    </row>
    <row r="1767" spans="15:33" x14ac:dyDescent="0.25">
      <c r="O1767" t="s">
        <v>3702</v>
      </c>
      <c r="P1767" s="6">
        <v>41989</v>
      </c>
      <c r="Q1767" t="s">
        <v>3073</v>
      </c>
      <c r="R1767" t="s">
        <v>3159</v>
      </c>
      <c r="S1767" t="s">
        <v>3721</v>
      </c>
      <c r="T1767">
        <v>85</v>
      </c>
      <c r="U1767">
        <v>53</v>
      </c>
      <c r="W1767" t="s">
        <v>193</v>
      </c>
      <c r="X1767">
        <v>1</v>
      </c>
      <c r="Y1767">
        <f t="shared" si="237"/>
        <v>32</v>
      </c>
      <c r="Z1767">
        <f t="shared" ca="1" si="238"/>
        <v>23.374999499999998</v>
      </c>
      <c r="AA1767">
        <f t="shared" ca="1" si="239"/>
        <v>8.6250005000000023</v>
      </c>
      <c r="AB1767">
        <f t="shared" ca="1" si="240"/>
        <v>-8.6250005000000023</v>
      </c>
      <c r="AC1767" s="2">
        <v>8.625</v>
      </c>
      <c r="AD1767" s="7">
        <f>VLOOKUP(P1767,Weights!$A:$B,2,0)*AC1767</f>
        <v>8.625</v>
      </c>
      <c r="AE1767">
        <f t="shared" ca="1" si="241"/>
        <v>74.390633625000291</v>
      </c>
      <c r="AF1767" t="str">
        <f t="shared" si="242"/>
        <v>Oklahoma</v>
      </c>
      <c r="AG1767" t="str">
        <f t="shared" ca="1" si="243"/>
        <v>Oklahoma</v>
      </c>
    </row>
    <row r="1768" spans="15:33" x14ac:dyDescent="0.25">
      <c r="O1768" t="s">
        <v>3246</v>
      </c>
      <c r="P1768" s="6">
        <v>41989</v>
      </c>
      <c r="Q1768" t="s">
        <v>3073</v>
      </c>
      <c r="R1768" t="s">
        <v>3290</v>
      </c>
      <c r="S1768" t="s">
        <v>3721</v>
      </c>
      <c r="T1768">
        <v>68</v>
      </c>
      <c r="U1768">
        <v>44</v>
      </c>
      <c r="W1768" t="s">
        <v>324</v>
      </c>
      <c r="X1768">
        <v>1</v>
      </c>
      <c r="Y1768">
        <f t="shared" si="237"/>
        <v>24</v>
      </c>
      <c r="Z1768">
        <f t="shared" ca="1" si="238"/>
        <v>18.874999499999998</v>
      </c>
      <c r="AA1768">
        <f t="shared" ca="1" si="239"/>
        <v>5.1250005000000023</v>
      </c>
      <c r="AB1768">
        <f t="shared" ca="1" si="240"/>
        <v>-5.1250005000000023</v>
      </c>
      <c r="AC1768" s="2">
        <v>5.125</v>
      </c>
      <c r="AD1768" s="7">
        <f>VLOOKUP(P1768,Weights!$A:$B,2,0)*AC1768</f>
        <v>5.125</v>
      </c>
      <c r="AE1768">
        <f t="shared" ca="1" si="241"/>
        <v>26.265630125000275</v>
      </c>
      <c r="AF1768" t="str">
        <f t="shared" si="242"/>
        <v>Oklahoma St</v>
      </c>
      <c r="AG1768" t="str">
        <f t="shared" ca="1" si="243"/>
        <v>Oklahoma St</v>
      </c>
    </row>
    <row r="1769" spans="15:33" x14ac:dyDescent="0.25">
      <c r="O1769" t="s">
        <v>3303</v>
      </c>
      <c r="P1769" s="6">
        <v>41989</v>
      </c>
      <c r="Q1769" t="s">
        <v>3073</v>
      </c>
      <c r="R1769" t="s">
        <v>3218</v>
      </c>
      <c r="S1769" t="s">
        <v>3720</v>
      </c>
      <c r="T1769">
        <v>81</v>
      </c>
      <c r="U1769">
        <v>71</v>
      </c>
      <c r="W1769" t="s">
        <v>744</v>
      </c>
      <c r="X1769">
        <v>1</v>
      </c>
      <c r="Y1769">
        <f t="shared" si="237"/>
        <v>-10</v>
      </c>
      <c r="Z1769">
        <f t="shared" ca="1" si="238"/>
        <v>-6.0000004999999996</v>
      </c>
      <c r="AA1769">
        <f t="shared" ca="1" si="239"/>
        <v>-3.9999995000000004</v>
      </c>
      <c r="AB1769">
        <f t="shared" ca="1" si="240"/>
        <v>3.9999995000000004</v>
      </c>
      <c r="AC1769" s="2">
        <v>4</v>
      </c>
      <c r="AD1769" s="7">
        <f>VLOOKUP(P1769,Weights!$A:$B,2,0)*AC1769</f>
        <v>4</v>
      </c>
      <c r="AE1769">
        <f t="shared" ca="1" si="241"/>
        <v>15.999996000000253</v>
      </c>
      <c r="AF1769" t="str">
        <f t="shared" si="242"/>
        <v>Samford</v>
      </c>
      <c r="AG1769" t="str">
        <f t="shared" ca="1" si="243"/>
        <v>Samford</v>
      </c>
    </row>
    <row r="1770" spans="15:33" x14ac:dyDescent="0.25">
      <c r="O1770" t="s">
        <v>3311</v>
      </c>
      <c r="P1770" s="6">
        <v>41989</v>
      </c>
      <c r="Q1770" t="s">
        <v>3073</v>
      </c>
      <c r="R1770" t="s">
        <v>3718</v>
      </c>
      <c r="S1770" t="s">
        <v>3721</v>
      </c>
      <c r="T1770">
        <v>92</v>
      </c>
      <c r="U1770">
        <v>54</v>
      </c>
      <c r="W1770" t="s">
        <v>95</v>
      </c>
      <c r="X1770">
        <v>1</v>
      </c>
      <c r="Y1770">
        <f t="shared" si="237"/>
        <v>38</v>
      </c>
      <c r="Z1770">
        <f t="shared" ca="1" si="238"/>
        <v>30.125000500000002</v>
      </c>
      <c r="AA1770">
        <f t="shared" ca="1" si="239"/>
        <v>7.8749994999999977</v>
      </c>
      <c r="AB1770">
        <f t="shared" ca="1" si="240"/>
        <v>-7.8749994999999977</v>
      </c>
      <c r="AC1770" s="2">
        <v>7.875</v>
      </c>
      <c r="AD1770" s="7">
        <f>VLOOKUP(P1770,Weights!$A:$B,2,0)*AC1770</f>
        <v>7.875</v>
      </c>
      <c r="AE1770">
        <f t="shared" ca="1" si="241"/>
        <v>62.015617125000212</v>
      </c>
      <c r="AF1770" t="str">
        <f t="shared" si="242"/>
        <v>Radford</v>
      </c>
      <c r="AG1770" t="str">
        <f t="shared" ca="1" si="243"/>
        <v>Radford</v>
      </c>
    </row>
    <row r="1771" spans="15:33" x14ac:dyDescent="0.25">
      <c r="O1771" t="s">
        <v>3291</v>
      </c>
      <c r="P1771" s="6">
        <v>41989</v>
      </c>
      <c r="Q1771" t="s">
        <v>3073</v>
      </c>
      <c r="R1771" t="s">
        <v>3268</v>
      </c>
      <c r="S1771" t="s">
        <v>3720</v>
      </c>
      <c r="T1771">
        <v>73</v>
      </c>
      <c r="U1771">
        <v>71</v>
      </c>
      <c r="W1771" t="s">
        <v>130</v>
      </c>
      <c r="X1771">
        <v>1</v>
      </c>
      <c r="Y1771">
        <f t="shared" si="237"/>
        <v>-2</v>
      </c>
      <c r="Z1771">
        <f t="shared" ca="1" si="238"/>
        <v>14.625</v>
      </c>
      <c r="AA1771">
        <f t="shared" ca="1" si="239"/>
        <v>-16.625</v>
      </c>
      <c r="AB1771">
        <f t="shared" ca="1" si="240"/>
        <v>16.625</v>
      </c>
      <c r="AC1771" s="2">
        <v>16.625</v>
      </c>
      <c r="AD1771" s="7">
        <f>VLOOKUP(P1771,Weights!$A:$B,2,0)*AC1771</f>
        <v>16.625</v>
      </c>
      <c r="AE1771">
        <f t="shared" ca="1" si="241"/>
        <v>276.390625</v>
      </c>
      <c r="AF1771" t="str">
        <f t="shared" si="242"/>
        <v>Northern Arizona</v>
      </c>
      <c r="AG1771" t="str">
        <f t="shared" ca="1" si="243"/>
        <v>Saint Mary's</v>
      </c>
    </row>
    <row r="1772" spans="15:33" x14ac:dyDescent="0.25">
      <c r="O1772" t="s">
        <v>3263</v>
      </c>
      <c r="P1772" s="6">
        <v>41989</v>
      </c>
      <c r="Q1772" t="s">
        <v>3073</v>
      </c>
      <c r="R1772" t="s">
        <v>3236</v>
      </c>
      <c r="S1772" t="s">
        <v>3721</v>
      </c>
      <c r="T1772">
        <v>76</v>
      </c>
      <c r="U1772">
        <v>52</v>
      </c>
      <c r="W1772" t="s">
        <v>95</v>
      </c>
      <c r="X1772">
        <v>1</v>
      </c>
      <c r="Y1772">
        <f t="shared" si="237"/>
        <v>24</v>
      </c>
      <c r="Z1772">
        <f t="shared" ca="1" si="238"/>
        <v>6.2500000000000009</v>
      </c>
      <c r="AA1772">
        <f t="shared" ca="1" si="239"/>
        <v>17.75</v>
      </c>
      <c r="AB1772">
        <f t="shared" ca="1" si="240"/>
        <v>-17.75</v>
      </c>
      <c r="AC1772" s="2">
        <v>17.75</v>
      </c>
      <c r="AD1772" s="7">
        <f>VLOOKUP(P1772,Weights!$A:$B,2,0)*AC1772</f>
        <v>17.75</v>
      </c>
      <c r="AE1772">
        <f t="shared" ca="1" si="241"/>
        <v>315.0625</v>
      </c>
      <c r="AF1772" t="str">
        <f t="shared" si="242"/>
        <v>Sam Houston St</v>
      </c>
      <c r="AG1772" t="str">
        <f t="shared" ca="1" si="243"/>
        <v>Sam Houston St</v>
      </c>
    </row>
    <row r="1773" spans="15:33" x14ac:dyDescent="0.25">
      <c r="O1773" t="s">
        <v>3356</v>
      </c>
      <c r="P1773" s="6">
        <v>41989</v>
      </c>
      <c r="Q1773" t="s">
        <v>3073</v>
      </c>
      <c r="R1773" t="s">
        <v>3718</v>
      </c>
      <c r="S1773" t="s">
        <v>3721</v>
      </c>
      <c r="T1773">
        <v>114</v>
      </c>
      <c r="U1773">
        <v>50</v>
      </c>
      <c r="W1773" t="s">
        <v>805</v>
      </c>
      <c r="X1773">
        <v>1</v>
      </c>
      <c r="Y1773">
        <f t="shared" si="237"/>
        <v>64</v>
      </c>
      <c r="Z1773">
        <f t="shared" ca="1" si="238"/>
        <v>24.625000500000002</v>
      </c>
      <c r="AA1773">
        <f t="shared" ca="1" si="239"/>
        <v>39.374999500000001</v>
      </c>
      <c r="AB1773">
        <f t="shared" ca="1" si="240"/>
        <v>-39.374999500000001</v>
      </c>
      <c r="AC1773" s="2">
        <v>39.375</v>
      </c>
      <c r="AD1773" s="7">
        <f>VLOOKUP(P1773,Weights!$A:$B,2,0)*AC1773</f>
        <v>39.375</v>
      </c>
      <c r="AE1773">
        <f t="shared" ca="1" si="241"/>
        <v>1550.3905856250003</v>
      </c>
      <c r="AF1773" t="str">
        <f t="shared" si="242"/>
        <v>Southern</v>
      </c>
      <c r="AG1773" t="str">
        <f t="shared" ca="1" si="243"/>
        <v>Southern</v>
      </c>
    </row>
    <row r="1774" spans="15:33" x14ac:dyDescent="0.25">
      <c r="O1774" t="s">
        <v>3396</v>
      </c>
      <c r="P1774" s="6">
        <v>41989</v>
      </c>
      <c r="Q1774" t="s">
        <v>3073</v>
      </c>
      <c r="R1774" t="s">
        <v>3228</v>
      </c>
      <c r="S1774" t="s">
        <v>3721</v>
      </c>
      <c r="T1774">
        <v>65</v>
      </c>
      <c r="U1774">
        <v>58</v>
      </c>
      <c r="W1774" t="s">
        <v>244</v>
      </c>
      <c r="X1774">
        <v>1</v>
      </c>
      <c r="Y1774">
        <f t="shared" si="237"/>
        <v>7</v>
      </c>
      <c r="Z1774">
        <f t="shared" ca="1" si="238"/>
        <v>12.125000499999999</v>
      </c>
      <c r="AA1774">
        <f t="shared" ca="1" si="239"/>
        <v>-5.1250004999999987</v>
      </c>
      <c r="AB1774">
        <f t="shared" ca="1" si="240"/>
        <v>5.1250004999999987</v>
      </c>
      <c r="AC1774" s="2">
        <v>5.125</v>
      </c>
      <c r="AD1774" s="7">
        <f>VLOOKUP(P1774,Weights!$A:$B,2,0)*AC1774</f>
        <v>5.125</v>
      </c>
      <c r="AE1774">
        <f t="shared" ca="1" si="241"/>
        <v>26.265630125000236</v>
      </c>
      <c r="AF1774" t="str">
        <f t="shared" si="242"/>
        <v>Southern Illinois</v>
      </c>
      <c r="AG1774" t="str">
        <f t="shared" ca="1" si="243"/>
        <v>Southern Illinois</v>
      </c>
    </row>
    <row r="1775" spans="15:33" x14ac:dyDescent="0.25">
      <c r="O1775" t="s">
        <v>3248</v>
      </c>
      <c r="P1775" s="6">
        <v>41989</v>
      </c>
      <c r="Q1775" t="s">
        <v>3073</v>
      </c>
      <c r="R1775" t="s">
        <v>3215</v>
      </c>
      <c r="S1775" t="s">
        <v>3721</v>
      </c>
      <c r="T1775">
        <v>106</v>
      </c>
      <c r="U1775">
        <v>61</v>
      </c>
      <c r="W1775" t="s">
        <v>324</v>
      </c>
      <c r="X1775">
        <v>1</v>
      </c>
      <c r="Y1775">
        <f t="shared" si="237"/>
        <v>45</v>
      </c>
      <c r="Z1775">
        <f t="shared" ca="1" si="238"/>
        <v>29.25</v>
      </c>
      <c r="AA1775">
        <f t="shared" ca="1" si="239"/>
        <v>15.75</v>
      </c>
      <c r="AB1775">
        <f t="shared" ca="1" si="240"/>
        <v>-15.75</v>
      </c>
      <c r="AC1775" s="2">
        <v>15.75</v>
      </c>
      <c r="AD1775" s="7">
        <f>VLOOKUP(P1775,Weights!$A:$B,2,0)*AC1775</f>
        <v>15.75</v>
      </c>
      <c r="AE1775">
        <f t="shared" ca="1" si="241"/>
        <v>248.0625</v>
      </c>
      <c r="AF1775" t="str">
        <f t="shared" si="242"/>
        <v>Texas</v>
      </c>
      <c r="AG1775" t="str">
        <f t="shared" ca="1" si="243"/>
        <v>Texas</v>
      </c>
    </row>
    <row r="1776" spans="15:33" x14ac:dyDescent="0.25">
      <c r="O1776" t="s">
        <v>3142</v>
      </c>
      <c r="P1776" s="6">
        <v>41989</v>
      </c>
      <c r="Q1776" t="s">
        <v>3073</v>
      </c>
      <c r="R1776" t="s">
        <v>3321</v>
      </c>
      <c r="S1776" t="s">
        <v>3721</v>
      </c>
      <c r="T1776">
        <v>75</v>
      </c>
      <c r="U1776">
        <v>67</v>
      </c>
      <c r="W1776" t="s">
        <v>323</v>
      </c>
      <c r="X1776">
        <v>1</v>
      </c>
      <c r="Y1776">
        <f t="shared" si="237"/>
        <v>8</v>
      </c>
      <c r="Z1776">
        <f t="shared" ca="1" si="238"/>
        <v>10.500000499999999</v>
      </c>
      <c r="AA1776">
        <f t="shared" ca="1" si="239"/>
        <v>-2.5000004999999987</v>
      </c>
      <c r="AB1776">
        <f t="shared" ca="1" si="240"/>
        <v>2.5000004999999987</v>
      </c>
      <c r="AC1776" s="2">
        <v>2.5</v>
      </c>
      <c r="AD1776" s="7">
        <f>VLOOKUP(P1776,Weights!$A:$B,2,0)*AC1776</f>
        <v>2.5</v>
      </c>
      <c r="AE1776">
        <f t="shared" ca="1" si="241"/>
        <v>6.2500025000002433</v>
      </c>
      <c r="AF1776" t="str">
        <f t="shared" si="242"/>
        <v>Tulane</v>
      </c>
      <c r="AG1776" t="str">
        <f t="shared" ca="1" si="243"/>
        <v>Tulane</v>
      </c>
    </row>
    <row r="1777" spans="15:33" x14ac:dyDescent="0.25">
      <c r="O1777" t="s">
        <v>3411</v>
      </c>
      <c r="P1777" s="6">
        <v>41989</v>
      </c>
      <c r="Q1777" t="s">
        <v>3073</v>
      </c>
      <c r="R1777" t="s">
        <v>3718</v>
      </c>
      <c r="S1777" t="s">
        <v>3721</v>
      </c>
      <c r="T1777">
        <v>78</v>
      </c>
      <c r="U1777">
        <v>53</v>
      </c>
      <c r="W1777" t="s">
        <v>116</v>
      </c>
      <c r="X1777">
        <v>1</v>
      </c>
      <c r="Y1777">
        <f t="shared" si="237"/>
        <v>25</v>
      </c>
      <c r="Z1777">
        <f t="shared" ca="1" si="238"/>
        <v>30.250000500000002</v>
      </c>
      <c r="AA1777">
        <f t="shared" ca="1" si="239"/>
        <v>-5.2500005000000023</v>
      </c>
      <c r="AB1777">
        <f t="shared" ca="1" si="240"/>
        <v>5.2500005000000023</v>
      </c>
      <c r="AC1777" s="2">
        <v>5.25</v>
      </c>
      <c r="AD1777" s="7">
        <f>VLOOKUP(P1777,Weights!$A:$B,2,0)*AC1777</f>
        <v>5.25</v>
      </c>
      <c r="AE1777">
        <f t="shared" ca="1" si="241"/>
        <v>27.562505250000275</v>
      </c>
      <c r="AF1777" t="str">
        <f t="shared" si="242"/>
        <v>UL Monroe</v>
      </c>
      <c r="AG1777" t="str">
        <f t="shared" ca="1" si="243"/>
        <v>UL Monroe</v>
      </c>
    </row>
    <row r="1778" spans="15:33" x14ac:dyDescent="0.25">
      <c r="O1778" t="s">
        <v>3207</v>
      </c>
      <c r="P1778" s="6">
        <v>41989</v>
      </c>
      <c r="Q1778" t="s">
        <v>3073</v>
      </c>
      <c r="R1778" t="s">
        <v>3705</v>
      </c>
      <c r="S1778" t="s">
        <v>3720</v>
      </c>
      <c r="T1778">
        <v>79</v>
      </c>
      <c r="U1778">
        <v>56</v>
      </c>
      <c r="W1778" t="s">
        <v>1035</v>
      </c>
      <c r="X1778">
        <v>1</v>
      </c>
      <c r="Y1778">
        <f t="shared" si="237"/>
        <v>-23</v>
      </c>
      <c r="Z1778">
        <f t="shared" ca="1" si="238"/>
        <v>-23.749999500000001</v>
      </c>
      <c r="AA1778">
        <f t="shared" ca="1" si="239"/>
        <v>0.74999950000000126</v>
      </c>
      <c r="AB1778">
        <f t="shared" ca="1" si="240"/>
        <v>-0.74999950000000126</v>
      </c>
      <c r="AC1778" s="2">
        <v>0.75</v>
      </c>
      <c r="AD1778" s="7">
        <f>VLOOKUP(P1778,Weights!$A:$B,2,0)*AC1778</f>
        <v>0.75</v>
      </c>
      <c r="AE1778">
        <f t="shared" ca="1" si="241"/>
        <v>0.56249925000025192</v>
      </c>
      <c r="AF1778" t="str">
        <f t="shared" si="242"/>
        <v>North Carolina</v>
      </c>
      <c r="AG1778" t="str">
        <f t="shared" ca="1" si="243"/>
        <v>North Carolina</v>
      </c>
    </row>
    <row r="1779" spans="15:33" x14ac:dyDescent="0.25">
      <c r="O1779" t="s">
        <v>3353</v>
      </c>
      <c r="P1779" s="6">
        <v>41989</v>
      </c>
      <c r="Q1779" t="s">
        <v>3073</v>
      </c>
      <c r="R1779" t="s">
        <v>3322</v>
      </c>
      <c r="S1779" t="s">
        <v>3721</v>
      </c>
      <c r="T1779">
        <v>80</v>
      </c>
      <c r="U1779">
        <v>62</v>
      </c>
      <c r="W1779" t="s">
        <v>94</v>
      </c>
      <c r="X1779">
        <v>1</v>
      </c>
      <c r="Y1779">
        <f t="shared" si="237"/>
        <v>18</v>
      </c>
      <c r="Z1779">
        <f t="shared" ca="1" si="238"/>
        <v>18.000000499999999</v>
      </c>
      <c r="AA1779">
        <f t="shared" ca="1" si="239"/>
        <v>-4.9999999873762135E-7</v>
      </c>
      <c r="AB1779">
        <f t="shared" ca="1" si="240"/>
        <v>4.9999999873762135E-7</v>
      </c>
      <c r="AC1779" s="2">
        <v>0</v>
      </c>
      <c r="AD1779" s="7">
        <f>VLOOKUP(P1779,Weights!$A:$B,2,0)*AC1779</f>
        <v>0</v>
      </c>
      <c r="AE1779">
        <f t="shared" ca="1" si="241"/>
        <v>2.4999999873762136E-13</v>
      </c>
      <c r="AF1779" t="str">
        <f t="shared" si="242"/>
        <v>UTEP</v>
      </c>
      <c r="AG1779" t="str">
        <f t="shared" ca="1" si="243"/>
        <v>UTEP</v>
      </c>
    </row>
    <row r="1780" spans="15:33" x14ac:dyDescent="0.25">
      <c r="O1780" t="s">
        <v>3229</v>
      </c>
      <c r="P1780" s="6">
        <v>41989</v>
      </c>
      <c r="Q1780" t="s">
        <v>3073</v>
      </c>
      <c r="R1780" t="s">
        <v>3370</v>
      </c>
      <c r="S1780" t="s">
        <v>3721</v>
      </c>
      <c r="T1780">
        <v>99</v>
      </c>
      <c r="U1780">
        <v>79</v>
      </c>
      <c r="W1780" t="s">
        <v>193</v>
      </c>
      <c r="X1780">
        <v>1</v>
      </c>
      <c r="Y1780">
        <f t="shared" si="237"/>
        <v>20</v>
      </c>
      <c r="Z1780">
        <f t="shared" ca="1" si="238"/>
        <v>17.499999500000001</v>
      </c>
      <c r="AA1780">
        <f t="shared" ca="1" si="239"/>
        <v>2.5000004999999987</v>
      </c>
      <c r="AB1780">
        <f t="shared" ca="1" si="240"/>
        <v>-2.5000004999999987</v>
      </c>
      <c r="AC1780" s="2">
        <v>2.5</v>
      </c>
      <c r="AD1780" s="7">
        <f>VLOOKUP(P1780,Weights!$A:$B,2,0)*AC1780</f>
        <v>2.5</v>
      </c>
      <c r="AE1780">
        <f t="shared" ca="1" si="241"/>
        <v>6.2500025000002433</v>
      </c>
      <c r="AF1780" t="str">
        <f t="shared" si="242"/>
        <v>Vanderbilt</v>
      </c>
      <c r="AG1780" t="str">
        <f t="shared" ca="1" si="243"/>
        <v>Vanderbilt</v>
      </c>
    </row>
    <row r="1781" spans="15:33" x14ac:dyDescent="0.25">
      <c r="O1781" t="s">
        <v>3180</v>
      </c>
      <c r="P1781" s="6">
        <v>41989</v>
      </c>
      <c r="Q1781" t="s">
        <v>3073</v>
      </c>
      <c r="R1781" t="s">
        <v>3230</v>
      </c>
      <c r="S1781" t="s">
        <v>3721</v>
      </c>
      <c r="T1781">
        <v>78</v>
      </c>
      <c r="U1781">
        <v>51</v>
      </c>
      <c r="W1781" t="s">
        <v>194</v>
      </c>
      <c r="X1781">
        <v>1</v>
      </c>
      <c r="Y1781">
        <f t="shared" si="237"/>
        <v>27</v>
      </c>
      <c r="Z1781">
        <f t="shared" ca="1" si="238"/>
        <v>15.874999520000001</v>
      </c>
      <c r="AA1781">
        <f t="shared" ca="1" si="239"/>
        <v>11.125000479999999</v>
      </c>
      <c r="AB1781">
        <f t="shared" ca="1" si="240"/>
        <v>-11.125000479999999</v>
      </c>
      <c r="AC1781" s="2">
        <v>11.125</v>
      </c>
      <c r="AD1781" s="7">
        <f>VLOOKUP(P1781,Weights!$A:$B,2,0)*AC1781</f>
        <v>11.125</v>
      </c>
      <c r="AE1781">
        <f t="shared" ca="1" si="241"/>
        <v>123.7656356800002</v>
      </c>
      <c r="AF1781" t="str">
        <f t="shared" si="242"/>
        <v>Virginia Commonwealth</v>
      </c>
      <c r="AG1781" t="str">
        <f t="shared" ca="1" si="243"/>
        <v>Virginia Commonwealth</v>
      </c>
    </row>
    <row r="1782" spans="15:33" x14ac:dyDescent="0.25">
      <c r="O1782" t="s">
        <v>3706</v>
      </c>
      <c r="P1782" s="6">
        <v>41989</v>
      </c>
      <c r="Q1782" t="s">
        <v>3073</v>
      </c>
      <c r="R1782" t="s">
        <v>3155</v>
      </c>
      <c r="S1782" t="s">
        <v>3721</v>
      </c>
      <c r="T1782">
        <v>53</v>
      </c>
      <c r="U1782">
        <v>52</v>
      </c>
      <c r="W1782" t="s">
        <v>323</v>
      </c>
      <c r="X1782">
        <v>1</v>
      </c>
      <c r="Y1782">
        <f t="shared" si="237"/>
        <v>1</v>
      </c>
      <c r="Z1782">
        <f t="shared" ca="1" si="238"/>
        <v>11.749999499999998</v>
      </c>
      <c r="AA1782">
        <f t="shared" ca="1" si="239"/>
        <v>-10.749999499999998</v>
      </c>
      <c r="AB1782">
        <f t="shared" ca="1" si="240"/>
        <v>10.749999499999998</v>
      </c>
      <c r="AC1782" s="2">
        <v>10.75</v>
      </c>
      <c r="AD1782" s="7">
        <f>VLOOKUP(P1782,Weights!$A:$B,2,0)*AC1782</f>
        <v>10.75</v>
      </c>
      <c r="AE1782">
        <f t="shared" ca="1" si="241"/>
        <v>115.5624892500002</v>
      </c>
      <c r="AF1782" t="str">
        <f t="shared" si="242"/>
        <v>Wichita St</v>
      </c>
      <c r="AG1782" t="str">
        <f t="shared" ca="1" si="243"/>
        <v>Wichita St</v>
      </c>
    </row>
    <row r="1783" spans="15:33" x14ac:dyDescent="0.25">
      <c r="O1783" t="s">
        <v>3260</v>
      </c>
      <c r="P1783" s="6">
        <v>41990</v>
      </c>
      <c r="Q1783" t="s">
        <v>3073</v>
      </c>
      <c r="R1783" t="s">
        <v>3304</v>
      </c>
      <c r="S1783" t="s">
        <v>3721</v>
      </c>
      <c r="T1783">
        <v>80</v>
      </c>
      <c r="U1783">
        <v>62</v>
      </c>
      <c r="W1783" t="s">
        <v>229</v>
      </c>
      <c r="X1783">
        <v>1</v>
      </c>
      <c r="Y1783">
        <f t="shared" si="237"/>
        <v>18</v>
      </c>
      <c r="Z1783">
        <f t="shared" ca="1" si="238"/>
        <v>7.6249999800000001</v>
      </c>
      <c r="AA1783">
        <f t="shared" ca="1" si="239"/>
        <v>10.37500002</v>
      </c>
      <c r="AB1783">
        <f t="shared" ca="1" si="240"/>
        <v>-10.37500002</v>
      </c>
      <c r="AC1783" s="2">
        <v>10.375</v>
      </c>
      <c r="AD1783" s="7">
        <f>VLOOKUP(P1783,Weights!$A:$B,2,0)*AC1783</f>
        <v>10.375</v>
      </c>
      <c r="AE1783">
        <f t="shared" ca="1" si="241"/>
        <v>107.640625415</v>
      </c>
      <c r="AF1783" t="str">
        <f t="shared" si="242"/>
        <v>Auburn</v>
      </c>
      <c r="AG1783" t="str">
        <f t="shared" ca="1" si="243"/>
        <v>Auburn</v>
      </c>
    </row>
    <row r="1784" spans="15:33" x14ac:dyDescent="0.25">
      <c r="O1784" t="s">
        <v>3316</v>
      </c>
      <c r="P1784" s="6">
        <v>41990</v>
      </c>
      <c r="Q1784" t="s">
        <v>3073</v>
      </c>
      <c r="R1784" t="s">
        <v>3187</v>
      </c>
      <c r="S1784" t="s">
        <v>3720</v>
      </c>
      <c r="T1784">
        <v>72</v>
      </c>
      <c r="U1784">
        <v>52</v>
      </c>
      <c r="W1784" t="s">
        <v>386</v>
      </c>
      <c r="X1784">
        <v>1</v>
      </c>
      <c r="Y1784">
        <f t="shared" si="237"/>
        <v>-20</v>
      </c>
      <c r="Z1784">
        <f t="shared" ca="1" si="238"/>
        <v>-0.5</v>
      </c>
      <c r="AA1784">
        <f t="shared" ca="1" si="239"/>
        <v>-19.5</v>
      </c>
      <c r="AB1784">
        <f t="shared" ca="1" si="240"/>
        <v>19.5</v>
      </c>
      <c r="AC1784" s="2">
        <v>19.5</v>
      </c>
      <c r="AD1784" s="7">
        <f>VLOOKUP(P1784,Weights!$A:$B,2,0)*AC1784</f>
        <v>19.5</v>
      </c>
      <c r="AE1784">
        <f t="shared" ca="1" si="241"/>
        <v>380.25</v>
      </c>
      <c r="AF1784" t="str">
        <f t="shared" si="242"/>
        <v>James Madison</v>
      </c>
      <c r="AG1784" t="str">
        <f t="shared" ca="1" si="243"/>
        <v>James Madison</v>
      </c>
    </row>
    <row r="1785" spans="15:33" x14ac:dyDescent="0.25">
      <c r="O1785" t="s">
        <v>3403</v>
      </c>
      <c r="P1785" s="6">
        <v>41990</v>
      </c>
      <c r="Q1785" t="s">
        <v>3073</v>
      </c>
      <c r="R1785" t="s">
        <v>3241</v>
      </c>
      <c r="S1785" t="s">
        <v>3721</v>
      </c>
      <c r="T1785">
        <v>66</v>
      </c>
      <c r="U1785">
        <v>55</v>
      </c>
      <c r="W1785" t="s">
        <v>324</v>
      </c>
      <c r="X1785">
        <v>1</v>
      </c>
      <c r="Y1785">
        <f t="shared" si="237"/>
        <v>11</v>
      </c>
      <c r="Z1785">
        <f t="shared" ca="1" si="238"/>
        <v>14.249999499999998</v>
      </c>
      <c r="AA1785">
        <f t="shared" ca="1" si="239"/>
        <v>-3.2499994999999977</v>
      </c>
      <c r="AB1785">
        <f t="shared" ca="1" si="240"/>
        <v>3.2499994999999977</v>
      </c>
      <c r="AC1785" s="2">
        <v>3.25</v>
      </c>
      <c r="AD1785" s="7">
        <f>VLOOKUP(P1785,Weights!$A:$B,2,0)*AC1785</f>
        <v>3.25</v>
      </c>
      <c r="AE1785">
        <f t="shared" ca="1" si="241"/>
        <v>10.562496750000236</v>
      </c>
      <c r="AF1785" t="str">
        <f t="shared" si="242"/>
        <v>Baylor</v>
      </c>
      <c r="AG1785" t="str">
        <f t="shared" ca="1" si="243"/>
        <v>Baylor</v>
      </c>
    </row>
    <row r="1786" spans="15:33" x14ac:dyDescent="0.25">
      <c r="O1786" t="s">
        <v>3333</v>
      </c>
      <c r="P1786" s="6">
        <v>41990</v>
      </c>
      <c r="Q1786" t="s">
        <v>3074</v>
      </c>
      <c r="R1786" t="s">
        <v>3346</v>
      </c>
      <c r="S1786" t="s">
        <v>3721</v>
      </c>
      <c r="T1786">
        <v>60</v>
      </c>
      <c r="U1786">
        <v>58</v>
      </c>
      <c r="W1786" t="s">
        <v>116</v>
      </c>
      <c r="X1786">
        <v>1</v>
      </c>
      <c r="Y1786">
        <f t="shared" si="237"/>
        <v>2</v>
      </c>
      <c r="Z1786">
        <f t="shared" ca="1" si="238"/>
        <v>-2.1250000199999999</v>
      </c>
      <c r="AA1786">
        <f t="shared" ca="1" si="239"/>
        <v>4.1250000199999999</v>
      </c>
      <c r="AB1786">
        <f t="shared" ca="1" si="240"/>
        <v>-4.1250000199999999</v>
      </c>
      <c r="AC1786" s="2">
        <v>4.125</v>
      </c>
      <c r="AD1786" s="7">
        <f>VLOOKUP(P1786,Weights!$A:$B,2,0)*AC1786</f>
        <v>4.125</v>
      </c>
      <c r="AE1786">
        <f t="shared" ca="1" si="241"/>
        <v>17.015625164999999</v>
      </c>
      <c r="AF1786" t="str">
        <f t="shared" si="242"/>
        <v>Cal Poly</v>
      </c>
      <c r="AG1786" t="str">
        <f t="shared" ca="1" si="243"/>
        <v>Northeastern</v>
      </c>
    </row>
    <row r="1787" spans="15:33" x14ac:dyDescent="0.25">
      <c r="O1787" t="s">
        <v>3312</v>
      </c>
      <c r="P1787" s="6">
        <v>41990</v>
      </c>
      <c r="Q1787" t="s">
        <v>3073</v>
      </c>
      <c r="R1787" t="s">
        <v>3374</v>
      </c>
      <c r="S1787" t="s">
        <v>3721</v>
      </c>
      <c r="T1787">
        <v>70</v>
      </c>
      <c r="U1787">
        <v>65</v>
      </c>
      <c r="W1787" t="s">
        <v>15</v>
      </c>
      <c r="X1787">
        <v>1</v>
      </c>
      <c r="Y1787">
        <f t="shared" si="237"/>
        <v>5</v>
      </c>
      <c r="Z1787">
        <f t="shared" ca="1" si="238"/>
        <v>-0.37500000000000089</v>
      </c>
      <c r="AA1787">
        <f t="shared" ca="1" si="239"/>
        <v>5.3750000000000009</v>
      </c>
      <c r="AB1787">
        <f t="shared" ca="1" si="240"/>
        <v>-5.3750000000000009</v>
      </c>
      <c r="AC1787" s="2">
        <v>5.375</v>
      </c>
      <c r="AD1787" s="7">
        <f>VLOOKUP(P1787,Weights!$A:$B,2,0)*AC1787</f>
        <v>5.375</v>
      </c>
      <c r="AE1787">
        <f t="shared" ca="1" si="241"/>
        <v>28.890625000000011</v>
      </c>
      <c r="AF1787" t="str">
        <f t="shared" si="242"/>
        <v>Campbell</v>
      </c>
      <c r="AG1787" t="str">
        <f t="shared" ca="1" si="243"/>
        <v>SIU-Edwardsville</v>
      </c>
    </row>
    <row r="1788" spans="15:33" x14ac:dyDescent="0.25">
      <c r="O1788" t="s">
        <v>3113</v>
      </c>
      <c r="P1788" s="6">
        <v>41990</v>
      </c>
      <c r="Q1788" t="s">
        <v>3073</v>
      </c>
      <c r="R1788" t="s">
        <v>3343</v>
      </c>
      <c r="S1788" t="s">
        <v>3721</v>
      </c>
      <c r="T1788">
        <v>71</v>
      </c>
      <c r="U1788">
        <v>62</v>
      </c>
      <c r="V1788" t="s">
        <v>3722</v>
      </c>
      <c r="W1788" t="s">
        <v>193</v>
      </c>
      <c r="X1788">
        <v>1</v>
      </c>
      <c r="Y1788">
        <f t="shared" si="237"/>
        <v>9</v>
      </c>
      <c r="Z1788">
        <f t="shared" ca="1" si="238"/>
        <v>1.7500004999999987</v>
      </c>
      <c r="AA1788">
        <f t="shared" ca="1" si="239"/>
        <v>7.2499995000000013</v>
      </c>
      <c r="AB1788">
        <f t="shared" ca="1" si="240"/>
        <v>-7.2499995000000013</v>
      </c>
      <c r="AC1788" s="2">
        <v>7.25</v>
      </c>
      <c r="AD1788" s="7">
        <f>VLOOKUP(P1788,Weights!$A:$B,2,0)*AC1788</f>
        <v>7.25</v>
      </c>
      <c r="AE1788">
        <f t="shared" ca="1" si="241"/>
        <v>52.562492750000267</v>
      </c>
      <c r="AF1788" t="str">
        <f t="shared" si="242"/>
        <v>Cincinnati</v>
      </c>
      <c r="AG1788" t="str">
        <f t="shared" ca="1" si="243"/>
        <v>Cincinnati</v>
      </c>
    </row>
    <row r="1789" spans="15:33" x14ac:dyDescent="0.25">
      <c r="O1789" t="s">
        <v>3189</v>
      </c>
      <c r="P1789" s="6">
        <v>41990</v>
      </c>
      <c r="Q1789" t="s">
        <v>3073</v>
      </c>
      <c r="R1789" t="s">
        <v>3364</v>
      </c>
      <c r="S1789" t="s">
        <v>3721</v>
      </c>
      <c r="T1789">
        <v>83</v>
      </c>
      <c r="U1789">
        <v>73</v>
      </c>
      <c r="W1789" t="s">
        <v>117</v>
      </c>
      <c r="X1789">
        <v>1</v>
      </c>
      <c r="Y1789">
        <f t="shared" si="237"/>
        <v>10</v>
      </c>
      <c r="Z1789">
        <f t="shared" ca="1" si="238"/>
        <v>5.125</v>
      </c>
      <c r="AA1789">
        <f t="shared" ca="1" si="239"/>
        <v>4.875</v>
      </c>
      <c r="AB1789">
        <f t="shared" ca="1" si="240"/>
        <v>-4.875</v>
      </c>
      <c r="AC1789" s="2">
        <v>4.875</v>
      </c>
      <c r="AD1789" s="7">
        <f>VLOOKUP(P1789,Weights!$A:$B,2,0)*AC1789</f>
        <v>4.875</v>
      </c>
      <c r="AE1789">
        <f t="shared" ca="1" si="241"/>
        <v>23.765625</v>
      </c>
      <c r="AF1789" t="str">
        <f t="shared" si="242"/>
        <v>Denver</v>
      </c>
      <c r="AG1789" t="str">
        <f t="shared" ca="1" si="243"/>
        <v>Denver</v>
      </c>
    </row>
    <row r="1790" spans="15:33" x14ac:dyDescent="0.25">
      <c r="O1790" t="s">
        <v>3120</v>
      </c>
      <c r="P1790" s="6">
        <v>41990</v>
      </c>
      <c r="Q1790" t="s">
        <v>3073</v>
      </c>
      <c r="R1790" t="s">
        <v>3078</v>
      </c>
      <c r="S1790" t="s">
        <v>3720</v>
      </c>
      <c r="T1790">
        <v>67</v>
      </c>
      <c r="U1790">
        <v>52</v>
      </c>
      <c r="W1790" t="s">
        <v>386</v>
      </c>
      <c r="X1790">
        <v>1</v>
      </c>
      <c r="Y1790">
        <f t="shared" si="237"/>
        <v>-15</v>
      </c>
      <c r="Z1790">
        <f t="shared" ca="1" si="238"/>
        <v>5.7499999800000001</v>
      </c>
      <c r="AA1790">
        <f t="shared" ca="1" si="239"/>
        <v>-20.749999979999998</v>
      </c>
      <c r="AB1790">
        <f t="shared" ca="1" si="240"/>
        <v>20.749999979999998</v>
      </c>
      <c r="AC1790" s="2">
        <v>20.75</v>
      </c>
      <c r="AD1790" s="7">
        <f>VLOOKUP(P1790,Weights!$A:$B,2,0)*AC1790</f>
        <v>20.75</v>
      </c>
      <c r="AE1790">
        <f t="shared" ca="1" si="241"/>
        <v>430.56249916999991</v>
      </c>
      <c r="AF1790" t="str">
        <f t="shared" si="242"/>
        <v>St. Francis (PA)</v>
      </c>
      <c r="AG1790" t="str">
        <f t="shared" ca="1" si="243"/>
        <v>Duquesne</v>
      </c>
    </row>
    <row r="1791" spans="15:33" x14ac:dyDescent="0.25">
      <c r="O1791" t="s">
        <v>3161</v>
      </c>
      <c r="P1791" s="6">
        <v>41990</v>
      </c>
      <c r="Q1791" t="s">
        <v>3073</v>
      </c>
      <c r="R1791" t="s">
        <v>3211</v>
      </c>
      <c r="S1791" t="s">
        <v>3721</v>
      </c>
      <c r="T1791">
        <v>93</v>
      </c>
      <c r="U1791">
        <v>77</v>
      </c>
      <c r="W1791" t="s">
        <v>584</v>
      </c>
      <c r="X1791">
        <v>1</v>
      </c>
      <c r="Y1791">
        <f t="shared" si="237"/>
        <v>16</v>
      </c>
      <c r="Z1791">
        <f t="shared" ca="1" si="238"/>
        <v>8.5</v>
      </c>
      <c r="AA1791">
        <f t="shared" ca="1" si="239"/>
        <v>7.5</v>
      </c>
      <c r="AB1791">
        <f t="shared" ca="1" si="240"/>
        <v>-7.5</v>
      </c>
      <c r="AC1791" s="2">
        <v>7.5</v>
      </c>
      <c r="AD1791" s="7">
        <f>VLOOKUP(P1791,Weights!$A:$B,2,0)*AC1791</f>
        <v>7.5</v>
      </c>
      <c r="AE1791">
        <f t="shared" ca="1" si="241"/>
        <v>56.25</v>
      </c>
      <c r="AF1791" t="str">
        <f t="shared" si="242"/>
        <v>Florida St</v>
      </c>
      <c r="AG1791" t="str">
        <f t="shared" ca="1" si="243"/>
        <v>Florida St</v>
      </c>
    </row>
    <row r="1792" spans="15:33" x14ac:dyDescent="0.25">
      <c r="O1792" t="s">
        <v>3167</v>
      </c>
      <c r="P1792" s="6">
        <v>41990</v>
      </c>
      <c r="Q1792" t="s">
        <v>3073</v>
      </c>
      <c r="R1792" t="s">
        <v>3718</v>
      </c>
      <c r="S1792" t="s">
        <v>3721</v>
      </c>
      <c r="T1792">
        <v>99</v>
      </c>
      <c r="U1792">
        <v>69</v>
      </c>
      <c r="W1792" t="s">
        <v>14</v>
      </c>
      <c r="X1792">
        <v>1</v>
      </c>
      <c r="Y1792">
        <f t="shared" si="237"/>
        <v>30</v>
      </c>
      <c r="Z1792">
        <f t="shared" ca="1" si="238"/>
        <v>30.875000480000001</v>
      </c>
      <c r="AA1792">
        <f t="shared" ca="1" si="239"/>
        <v>-0.87500048000000064</v>
      </c>
      <c r="AB1792">
        <f t="shared" ca="1" si="240"/>
        <v>0.87500048000000064</v>
      </c>
      <c r="AC1792" s="2">
        <v>0.875</v>
      </c>
      <c r="AD1792" s="7">
        <f>VLOOKUP(P1792,Weights!$A:$B,2,0)*AC1792</f>
        <v>0.875</v>
      </c>
      <c r="AE1792">
        <f t="shared" ca="1" si="241"/>
        <v>0.76562584000023148</v>
      </c>
      <c r="AF1792" t="str">
        <f t="shared" si="242"/>
        <v>George Mason</v>
      </c>
      <c r="AG1792" t="str">
        <f t="shared" ca="1" si="243"/>
        <v>George Mason</v>
      </c>
    </row>
    <row r="1793" spans="15:33" x14ac:dyDescent="0.25">
      <c r="O1793" t="s">
        <v>3275</v>
      </c>
      <c r="P1793" s="6">
        <v>41990</v>
      </c>
      <c r="Q1793" t="s">
        <v>3073</v>
      </c>
      <c r="R1793" t="s">
        <v>3406</v>
      </c>
      <c r="S1793" t="s">
        <v>3720</v>
      </c>
      <c r="T1793">
        <v>82</v>
      </c>
      <c r="U1793">
        <v>80</v>
      </c>
      <c r="W1793" t="s">
        <v>17</v>
      </c>
      <c r="X1793">
        <v>1</v>
      </c>
      <c r="Y1793">
        <f t="shared" si="237"/>
        <v>-2</v>
      </c>
      <c r="Z1793">
        <f t="shared" ca="1" si="238"/>
        <v>-1.1250000000000009</v>
      </c>
      <c r="AA1793">
        <f t="shared" ca="1" si="239"/>
        <v>-0.87499999999999911</v>
      </c>
      <c r="AB1793">
        <f t="shared" ca="1" si="240"/>
        <v>0.87499999999999911</v>
      </c>
      <c r="AC1793" s="2">
        <v>0.875</v>
      </c>
      <c r="AD1793" s="7">
        <f>VLOOKUP(P1793,Weights!$A:$B,2,0)*AC1793</f>
        <v>0.875</v>
      </c>
      <c r="AE1793">
        <f t="shared" ca="1" si="241"/>
        <v>0.76562499999999845</v>
      </c>
      <c r="AF1793" t="str">
        <f t="shared" si="242"/>
        <v>Incarnate Word</v>
      </c>
      <c r="AG1793" t="str">
        <f t="shared" ca="1" si="243"/>
        <v>Incarnate Word</v>
      </c>
    </row>
    <row r="1794" spans="15:33" x14ac:dyDescent="0.25">
      <c r="O1794" t="s">
        <v>3371</v>
      </c>
      <c r="P1794" s="6">
        <v>41990</v>
      </c>
      <c r="Q1794" t="s">
        <v>3073</v>
      </c>
      <c r="R1794" t="s">
        <v>3238</v>
      </c>
      <c r="S1794" t="s">
        <v>3721</v>
      </c>
      <c r="T1794">
        <v>66</v>
      </c>
      <c r="U1794">
        <v>50</v>
      </c>
      <c r="W1794" t="s">
        <v>368</v>
      </c>
      <c r="X1794">
        <v>1</v>
      </c>
      <c r="Y1794">
        <f t="shared" ref="Y1794:Y1857" si="244">X1794*IF(S1794="W",(T1794-U1794),U1794-T1794)</f>
        <v>16</v>
      </c>
      <c r="Z1794">
        <f t="shared" ref="Z1794:Z1857" ca="1" si="245">X1794*(IF(Q1794="A",-HomeEdge,IF(Q1794="H",HomeEdge,0))+VLOOKUP(O1794,TmList,2,0)-VLOOKUP(R1794,TmList,2,0))</f>
        <v>6.25</v>
      </c>
      <c r="AA1794">
        <f t="shared" ref="AA1794:AA1857" ca="1" si="246">Y1794-Z1794</f>
        <v>9.75</v>
      </c>
      <c r="AB1794">
        <f t="shared" ref="AB1794:AB1857" ca="1" si="247">-AA1794</f>
        <v>-9.75</v>
      </c>
      <c r="AC1794" s="2">
        <v>9.75</v>
      </c>
      <c r="AD1794" s="7">
        <f>VLOOKUP(P1794,Weights!$A:$B,2,0)*AC1794</f>
        <v>9.75</v>
      </c>
      <c r="AE1794">
        <f t="shared" ref="AE1794:AE1857" ca="1" si="248">AA1794^2</f>
        <v>95.0625</v>
      </c>
      <c r="AF1794" t="str">
        <f t="shared" si="242"/>
        <v>Green Bay</v>
      </c>
      <c r="AG1794" t="str">
        <f t="shared" ca="1" si="243"/>
        <v>Green Bay</v>
      </c>
    </row>
    <row r="1795" spans="15:33" x14ac:dyDescent="0.25">
      <c r="O1795" t="s">
        <v>3302</v>
      </c>
      <c r="P1795" s="6">
        <v>41990</v>
      </c>
      <c r="Q1795" t="s">
        <v>3073</v>
      </c>
      <c r="R1795" t="s">
        <v>3718</v>
      </c>
      <c r="S1795" t="s">
        <v>3721</v>
      </c>
      <c r="T1795">
        <v>106</v>
      </c>
      <c r="U1795">
        <v>48</v>
      </c>
      <c r="W1795" t="s">
        <v>194</v>
      </c>
      <c r="X1795">
        <v>1</v>
      </c>
      <c r="Y1795">
        <f t="shared" si="244"/>
        <v>58</v>
      </c>
      <c r="Z1795">
        <f t="shared" ca="1" si="245"/>
        <v>34.250000499999999</v>
      </c>
      <c r="AA1795">
        <f t="shared" ca="1" si="246"/>
        <v>23.749999500000001</v>
      </c>
      <c r="AB1795">
        <f t="shared" ca="1" si="247"/>
        <v>-23.749999500000001</v>
      </c>
      <c r="AC1795" s="2">
        <v>23.75</v>
      </c>
      <c r="AD1795" s="7">
        <f>VLOOKUP(P1795,Weights!$A:$B,2,0)*AC1795</f>
        <v>23.75</v>
      </c>
      <c r="AE1795">
        <f t="shared" ca="1" si="248"/>
        <v>564.06247625000026</v>
      </c>
      <c r="AF1795" t="str">
        <f t="shared" ref="AF1795:AF1858" si="249">IF(Y1795&gt;0,O1795,R1795)</f>
        <v>High Point</v>
      </c>
      <c r="AG1795" t="str">
        <f t="shared" ref="AG1795:AG1858" ca="1" si="250">IF(Z1795&gt;0,O1795,R1795)</f>
        <v>High Point</v>
      </c>
    </row>
    <row r="1796" spans="15:33" x14ac:dyDescent="0.25">
      <c r="O1796" t="s">
        <v>3141</v>
      </c>
      <c r="P1796" s="6">
        <v>41990</v>
      </c>
      <c r="Q1796" t="s">
        <v>3073</v>
      </c>
      <c r="R1796" t="s">
        <v>3412</v>
      </c>
      <c r="S1796" t="s">
        <v>3720</v>
      </c>
      <c r="T1796">
        <v>61</v>
      </c>
      <c r="U1796">
        <v>56</v>
      </c>
      <c r="V1796" t="s">
        <v>3722</v>
      </c>
      <c r="W1796" t="s">
        <v>55</v>
      </c>
      <c r="X1796">
        <v>1</v>
      </c>
      <c r="Y1796">
        <f t="shared" si="244"/>
        <v>-5</v>
      </c>
      <c r="Z1796">
        <f t="shared" ca="1" si="245"/>
        <v>12.750000499999999</v>
      </c>
      <c r="AA1796">
        <f t="shared" ca="1" si="246"/>
        <v>-17.750000499999999</v>
      </c>
      <c r="AB1796">
        <f t="shared" ca="1" si="247"/>
        <v>17.750000499999999</v>
      </c>
      <c r="AC1796" s="2">
        <v>17.75</v>
      </c>
      <c r="AD1796" s="7">
        <f>VLOOKUP(P1796,Weights!$A:$B,2,0)*AC1796</f>
        <v>17.75</v>
      </c>
      <c r="AE1796">
        <f t="shared" ca="1" si="248"/>
        <v>315.06251775000021</v>
      </c>
      <c r="AF1796" t="str">
        <f t="shared" si="249"/>
        <v>Arkansas-Pine Bluff</v>
      </c>
      <c r="AG1796" t="str">
        <f t="shared" ca="1" si="250"/>
        <v>Houston</v>
      </c>
    </row>
    <row r="1797" spans="15:33" x14ac:dyDescent="0.25">
      <c r="O1797" t="s">
        <v>3227</v>
      </c>
      <c r="P1797" s="6">
        <v>41990</v>
      </c>
      <c r="Q1797" t="s">
        <v>3073</v>
      </c>
      <c r="R1797" t="s">
        <v>3293</v>
      </c>
      <c r="S1797" t="s">
        <v>3721</v>
      </c>
      <c r="T1797">
        <v>73</v>
      </c>
      <c r="U1797">
        <v>55</v>
      </c>
      <c r="W1797" t="s">
        <v>195</v>
      </c>
      <c r="X1797">
        <v>1</v>
      </c>
      <c r="Y1797">
        <f t="shared" si="244"/>
        <v>18</v>
      </c>
      <c r="Z1797">
        <f t="shared" ca="1" si="245"/>
        <v>18</v>
      </c>
      <c r="AA1797">
        <f t="shared" ca="1" si="246"/>
        <v>0</v>
      </c>
      <c r="AB1797">
        <f t="shared" ca="1" si="247"/>
        <v>0</v>
      </c>
      <c r="AC1797" s="2">
        <v>0</v>
      </c>
      <c r="AD1797" s="7">
        <f>VLOOKUP(P1797,Weights!$A:$B,2,0)*AC1797</f>
        <v>0</v>
      </c>
      <c r="AE1797">
        <f t="shared" ca="1" si="248"/>
        <v>0</v>
      </c>
      <c r="AF1797" t="str">
        <f t="shared" si="249"/>
        <v>Illinois</v>
      </c>
      <c r="AG1797" t="str">
        <f t="shared" ca="1" si="250"/>
        <v>Illinois</v>
      </c>
    </row>
    <row r="1798" spans="15:33" x14ac:dyDescent="0.25">
      <c r="O1798" t="s">
        <v>3193</v>
      </c>
      <c r="P1798" s="6">
        <v>41990</v>
      </c>
      <c r="Q1798" t="s">
        <v>3073</v>
      </c>
      <c r="R1798" t="s">
        <v>3318</v>
      </c>
      <c r="S1798" t="s">
        <v>3721</v>
      </c>
      <c r="T1798">
        <v>64</v>
      </c>
      <c r="U1798">
        <v>54</v>
      </c>
      <c r="W1798" t="s">
        <v>94</v>
      </c>
      <c r="X1798">
        <v>1</v>
      </c>
      <c r="Y1798">
        <f t="shared" si="244"/>
        <v>10</v>
      </c>
      <c r="Z1798">
        <f t="shared" ca="1" si="245"/>
        <v>10.875</v>
      </c>
      <c r="AA1798">
        <f t="shared" ca="1" si="246"/>
        <v>-0.875</v>
      </c>
      <c r="AB1798">
        <f t="shared" ca="1" si="247"/>
        <v>0.875</v>
      </c>
      <c r="AC1798" s="2">
        <v>0.875</v>
      </c>
      <c r="AD1798" s="7">
        <f>VLOOKUP(P1798,Weights!$A:$B,2,0)*AC1798</f>
        <v>0.875</v>
      </c>
      <c r="AE1798">
        <f t="shared" ca="1" si="248"/>
        <v>0.765625</v>
      </c>
      <c r="AF1798" t="str">
        <f t="shared" si="249"/>
        <v>Illinois St</v>
      </c>
      <c r="AG1798" t="str">
        <f t="shared" ca="1" si="250"/>
        <v>Illinois St</v>
      </c>
    </row>
    <row r="1799" spans="15:33" x14ac:dyDescent="0.25">
      <c r="O1799" t="s">
        <v>3216</v>
      </c>
      <c r="P1799" s="6">
        <v>41990</v>
      </c>
      <c r="Q1799" t="s">
        <v>3073</v>
      </c>
      <c r="R1799" t="s">
        <v>3306</v>
      </c>
      <c r="S1799" t="s">
        <v>3721</v>
      </c>
      <c r="T1799">
        <v>68</v>
      </c>
      <c r="U1799">
        <v>65</v>
      </c>
      <c r="W1799" t="s">
        <v>730</v>
      </c>
      <c r="X1799">
        <v>1</v>
      </c>
      <c r="Y1799">
        <f t="shared" si="244"/>
        <v>3</v>
      </c>
      <c r="Z1799">
        <f t="shared" ca="1" si="245"/>
        <v>-10.750000500000002</v>
      </c>
      <c r="AA1799">
        <f t="shared" ca="1" si="246"/>
        <v>13.750000500000002</v>
      </c>
      <c r="AB1799">
        <f t="shared" ca="1" si="247"/>
        <v>-13.750000500000002</v>
      </c>
      <c r="AC1799" s="2">
        <v>13.75</v>
      </c>
      <c r="AD1799" s="7">
        <f>VLOOKUP(P1799,Weights!$A:$B,2,0)*AC1799</f>
        <v>13.75</v>
      </c>
      <c r="AE1799">
        <f t="shared" ca="1" si="248"/>
        <v>189.06251375000031</v>
      </c>
      <c r="AF1799" t="str">
        <f t="shared" si="249"/>
        <v>Jacksonville</v>
      </c>
      <c r="AG1799" t="str">
        <f t="shared" ca="1" si="250"/>
        <v>Gardner-Webb</v>
      </c>
    </row>
    <row r="1800" spans="15:33" x14ac:dyDescent="0.25">
      <c r="O1800" t="s">
        <v>3158</v>
      </c>
      <c r="P1800" s="6">
        <v>41990</v>
      </c>
      <c r="Q1800" t="s">
        <v>3073</v>
      </c>
      <c r="R1800" t="s">
        <v>3173</v>
      </c>
      <c r="S1800" t="s">
        <v>3721</v>
      </c>
      <c r="T1800">
        <v>83</v>
      </c>
      <c r="U1800">
        <v>44</v>
      </c>
      <c r="W1800" t="s">
        <v>193</v>
      </c>
      <c r="X1800">
        <v>1</v>
      </c>
      <c r="Y1800">
        <f t="shared" si="244"/>
        <v>39</v>
      </c>
      <c r="Z1800">
        <f t="shared" ca="1" si="245"/>
        <v>18.375000499999999</v>
      </c>
      <c r="AA1800">
        <f t="shared" ca="1" si="246"/>
        <v>20.624999500000001</v>
      </c>
      <c r="AB1800">
        <f t="shared" ca="1" si="247"/>
        <v>-20.624999500000001</v>
      </c>
      <c r="AC1800" s="2">
        <v>20.625</v>
      </c>
      <c r="AD1800" s="7">
        <f>VLOOKUP(P1800,Weights!$A:$B,2,0)*AC1800</f>
        <v>20.625</v>
      </c>
      <c r="AE1800">
        <f t="shared" ca="1" si="248"/>
        <v>425.39060437500029</v>
      </c>
      <c r="AF1800" t="str">
        <f t="shared" si="249"/>
        <v>Loyola (Chi)</v>
      </c>
      <c r="AG1800" t="str">
        <f t="shared" ca="1" si="250"/>
        <v>Loyola (Chi)</v>
      </c>
    </row>
    <row r="1801" spans="15:33" x14ac:dyDescent="0.25">
      <c r="O1801" t="s">
        <v>3137</v>
      </c>
      <c r="P1801" s="6">
        <v>41990</v>
      </c>
      <c r="Q1801" t="s">
        <v>3073</v>
      </c>
      <c r="R1801" t="s">
        <v>3212</v>
      </c>
      <c r="S1801" t="s">
        <v>3721</v>
      </c>
      <c r="T1801">
        <v>83</v>
      </c>
      <c r="U1801">
        <v>73</v>
      </c>
      <c r="W1801" t="s">
        <v>116</v>
      </c>
      <c r="X1801">
        <v>1</v>
      </c>
      <c r="Y1801">
        <f t="shared" si="244"/>
        <v>10</v>
      </c>
      <c r="Z1801">
        <f t="shared" ca="1" si="245"/>
        <v>4.5000000000000009</v>
      </c>
      <c r="AA1801">
        <f t="shared" ca="1" si="246"/>
        <v>5.4999999999999991</v>
      </c>
      <c r="AB1801">
        <f t="shared" ca="1" si="247"/>
        <v>-5.4999999999999991</v>
      </c>
      <c r="AC1801" s="2">
        <v>5.5</v>
      </c>
      <c r="AD1801" s="7">
        <f>VLOOKUP(P1801,Weights!$A:$B,2,0)*AC1801</f>
        <v>5.5</v>
      </c>
      <c r="AE1801">
        <f t="shared" ca="1" si="248"/>
        <v>30.249999999999989</v>
      </c>
      <c r="AF1801" t="str">
        <f t="shared" si="249"/>
        <v>Memphis</v>
      </c>
      <c r="AG1801" t="str">
        <f t="shared" ca="1" si="250"/>
        <v>Memphis</v>
      </c>
    </row>
    <row r="1802" spans="15:33" x14ac:dyDescent="0.25">
      <c r="O1802" t="s">
        <v>3169</v>
      </c>
      <c r="P1802" s="6">
        <v>41990</v>
      </c>
      <c r="Q1802" t="s">
        <v>3073</v>
      </c>
      <c r="R1802" t="s">
        <v>3309</v>
      </c>
      <c r="S1802" t="s">
        <v>3721</v>
      </c>
      <c r="T1802">
        <v>71</v>
      </c>
      <c r="U1802">
        <v>60</v>
      </c>
      <c r="W1802" t="s">
        <v>743</v>
      </c>
      <c r="X1802">
        <v>1</v>
      </c>
      <c r="Y1802">
        <f t="shared" si="244"/>
        <v>11</v>
      </c>
      <c r="Z1802">
        <f t="shared" ca="1" si="245"/>
        <v>11.000000499999999</v>
      </c>
      <c r="AA1802">
        <f t="shared" ca="1" si="246"/>
        <v>-4.9999999873762135E-7</v>
      </c>
      <c r="AB1802">
        <f t="shared" ca="1" si="247"/>
        <v>4.9999999873762135E-7</v>
      </c>
      <c r="AC1802" s="2">
        <v>0</v>
      </c>
      <c r="AD1802" s="7">
        <f>VLOOKUP(P1802,Weights!$A:$B,2,0)*AC1802</f>
        <v>0</v>
      </c>
      <c r="AE1802">
        <f t="shared" ca="1" si="248"/>
        <v>2.4999999873762136E-13</v>
      </c>
      <c r="AF1802" t="str">
        <f t="shared" si="249"/>
        <v>Miami (OH)</v>
      </c>
      <c r="AG1802" t="str">
        <f t="shared" ca="1" si="250"/>
        <v>Miami (OH)</v>
      </c>
    </row>
    <row r="1803" spans="15:33" x14ac:dyDescent="0.25">
      <c r="O1803" t="s">
        <v>3323</v>
      </c>
      <c r="P1803" s="6">
        <v>41990</v>
      </c>
      <c r="Q1803" t="s">
        <v>3073</v>
      </c>
      <c r="R1803" t="s">
        <v>3315</v>
      </c>
      <c r="S1803" t="s">
        <v>3721</v>
      </c>
      <c r="T1803">
        <v>66</v>
      </c>
      <c r="U1803">
        <v>46</v>
      </c>
      <c r="W1803" t="s">
        <v>195</v>
      </c>
      <c r="X1803">
        <v>1</v>
      </c>
      <c r="Y1803">
        <f t="shared" si="244"/>
        <v>20</v>
      </c>
      <c r="Z1803">
        <f t="shared" ca="1" si="245"/>
        <v>19.999999523</v>
      </c>
      <c r="AA1803">
        <f t="shared" ca="1" si="246"/>
        <v>4.770000003873065E-7</v>
      </c>
      <c r="AB1803">
        <f t="shared" ca="1" si="247"/>
        <v>-4.770000003873065E-7</v>
      </c>
      <c r="AC1803" s="2">
        <v>0</v>
      </c>
      <c r="AD1803" s="7">
        <f>VLOOKUP(P1803,Weights!$A:$B,2,0)*AC1803</f>
        <v>0</v>
      </c>
      <c r="AE1803">
        <f t="shared" ca="1" si="248"/>
        <v>2.275290003694904E-13</v>
      </c>
      <c r="AF1803" t="str">
        <f t="shared" si="249"/>
        <v>Michigan St</v>
      </c>
      <c r="AG1803" t="str">
        <f t="shared" ca="1" si="250"/>
        <v>Michigan St</v>
      </c>
    </row>
    <row r="1804" spans="15:33" x14ac:dyDescent="0.25">
      <c r="O1804" t="s">
        <v>3202</v>
      </c>
      <c r="P1804" s="6">
        <v>41990</v>
      </c>
      <c r="Q1804" t="s">
        <v>3073</v>
      </c>
      <c r="R1804" t="s">
        <v>3359</v>
      </c>
      <c r="S1804" t="s">
        <v>3720</v>
      </c>
      <c r="T1804">
        <v>69</v>
      </c>
      <c r="U1804">
        <v>55</v>
      </c>
      <c r="W1804" t="s">
        <v>116</v>
      </c>
      <c r="X1804">
        <v>1</v>
      </c>
      <c r="Y1804">
        <f t="shared" si="244"/>
        <v>-14</v>
      </c>
      <c r="Z1804">
        <f t="shared" ca="1" si="245"/>
        <v>12.5</v>
      </c>
      <c r="AA1804">
        <f t="shared" ca="1" si="246"/>
        <v>-26.5</v>
      </c>
      <c r="AB1804">
        <f t="shared" ca="1" si="247"/>
        <v>26.5</v>
      </c>
      <c r="AC1804" s="2">
        <v>26.5</v>
      </c>
      <c r="AD1804" s="7">
        <f>VLOOKUP(P1804,Weights!$A:$B,2,0)*AC1804</f>
        <v>26.5</v>
      </c>
      <c r="AE1804">
        <f t="shared" ca="1" si="248"/>
        <v>702.25</v>
      </c>
      <c r="AF1804" t="str">
        <f t="shared" si="249"/>
        <v>Arkansas St</v>
      </c>
      <c r="AG1804" t="str">
        <f t="shared" ca="1" si="250"/>
        <v>Mississippi St</v>
      </c>
    </row>
    <row r="1805" spans="15:33" x14ac:dyDescent="0.25">
      <c r="O1805" t="s">
        <v>3150</v>
      </c>
      <c r="P1805" s="6">
        <v>41990</v>
      </c>
      <c r="Q1805" t="s">
        <v>3073</v>
      </c>
      <c r="R1805" t="s">
        <v>3414</v>
      </c>
      <c r="S1805" t="s">
        <v>3721</v>
      </c>
      <c r="T1805">
        <v>94</v>
      </c>
      <c r="U1805">
        <v>56</v>
      </c>
      <c r="W1805" t="s">
        <v>244</v>
      </c>
      <c r="X1805">
        <v>1</v>
      </c>
      <c r="Y1805">
        <f t="shared" si="244"/>
        <v>38</v>
      </c>
      <c r="Z1805">
        <f t="shared" ca="1" si="245"/>
        <v>25.875000500000002</v>
      </c>
      <c r="AA1805">
        <f t="shared" ca="1" si="246"/>
        <v>12.124999499999998</v>
      </c>
      <c r="AB1805">
        <f t="shared" ca="1" si="247"/>
        <v>-12.124999499999998</v>
      </c>
      <c r="AC1805" s="2">
        <v>12.125</v>
      </c>
      <c r="AD1805" s="7">
        <f>VLOOKUP(P1805,Weights!$A:$B,2,0)*AC1805</f>
        <v>12.125</v>
      </c>
      <c r="AE1805">
        <f t="shared" ca="1" si="248"/>
        <v>147.01561287500019</v>
      </c>
      <c r="AF1805" t="str">
        <f t="shared" si="249"/>
        <v>Murray St</v>
      </c>
      <c r="AG1805" t="str">
        <f t="shared" ca="1" si="250"/>
        <v>Murray St</v>
      </c>
    </row>
    <row r="1806" spans="15:33" x14ac:dyDescent="0.25">
      <c r="O1806" t="s">
        <v>3135</v>
      </c>
      <c r="P1806" s="6">
        <v>41990</v>
      </c>
      <c r="Q1806" t="s">
        <v>3073</v>
      </c>
      <c r="R1806" t="s">
        <v>3251</v>
      </c>
      <c r="S1806" t="s">
        <v>3721</v>
      </c>
      <c r="T1806">
        <v>83</v>
      </c>
      <c r="U1806">
        <v>72</v>
      </c>
      <c r="W1806" t="s">
        <v>636</v>
      </c>
      <c r="X1806">
        <v>1</v>
      </c>
      <c r="Y1806">
        <f t="shared" si="244"/>
        <v>11</v>
      </c>
      <c r="Z1806">
        <f t="shared" ca="1" si="245"/>
        <v>10.999999499999998</v>
      </c>
      <c r="AA1806">
        <f t="shared" ca="1" si="246"/>
        <v>5.0000000229033503E-7</v>
      </c>
      <c r="AB1806">
        <f t="shared" ca="1" si="247"/>
        <v>-5.0000000229033503E-7</v>
      </c>
      <c r="AC1806" s="2">
        <v>0</v>
      </c>
      <c r="AD1806" s="7">
        <f>VLOOKUP(P1806,Weights!$A:$B,2,0)*AC1806</f>
        <v>0</v>
      </c>
      <c r="AE1806">
        <f t="shared" ca="1" si="248"/>
        <v>2.5000000229033503E-13</v>
      </c>
      <c r="AF1806" t="str">
        <f t="shared" si="249"/>
        <v>NC State</v>
      </c>
      <c r="AG1806" t="str">
        <f t="shared" ca="1" si="250"/>
        <v>NC State</v>
      </c>
    </row>
    <row r="1807" spans="15:33" x14ac:dyDescent="0.25">
      <c r="O1807" t="s">
        <v>3274</v>
      </c>
      <c r="P1807" s="6">
        <v>41990</v>
      </c>
      <c r="Q1807" t="s">
        <v>3073</v>
      </c>
      <c r="R1807" t="s">
        <v>3314</v>
      </c>
      <c r="S1807" t="s">
        <v>3721</v>
      </c>
      <c r="T1807">
        <v>76</v>
      </c>
      <c r="U1807">
        <v>55</v>
      </c>
      <c r="W1807" t="s">
        <v>194</v>
      </c>
      <c r="X1807">
        <v>1</v>
      </c>
      <c r="Y1807">
        <f t="shared" si="244"/>
        <v>21</v>
      </c>
      <c r="Z1807">
        <f t="shared" ca="1" si="245"/>
        <v>21.000000480000001</v>
      </c>
      <c r="AA1807">
        <f t="shared" ca="1" si="246"/>
        <v>-4.8000000063552761E-7</v>
      </c>
      <c r="AB1807">
        <f t="shared" ca="1" si="247"/>
        <v>4.8000000063552761E-7</v>
      </c>
      <c r="AC1807" s="2">
        <v>0</v>
      </c>
      <c r="AD1807" s="7">
        <f>VLOOKUP(P1807,Weights!$A:$B,2,0)*AC1807</f>
        <v>0</v>
      </c>
      <c r="AE1807">
        <f t="shared" ca="1" si="248"/>
        <v>2.304000006101065E-13</v>
      </c>
      <c r="AF1807" t="str">
        <f t="shared" si="249"/>
        <v>New Mexico</v>
      </c>
      <c r="AG1807" t="str">
        <f t="shared" ca="1" si="250"/>
        <v>New Mexico</v>
      </c>
    </row>
    <row r="1808" spans="15:33" x14ac:dyDescent="0.25">
      <c r="O1808" t="s">
        <v>3392</v>
      </c>
      <c r="P1808" s="6">
        <v>41990</v>
      </c>
      <c r="Q1808" t="s">
        <v>3073</v>
      </c>
      <c r="R1808" t="s">
        <v>3718</v>
      </c>
      <c r="S1808" t="s">
        <v>3721</v>
      </c>
      <c r="T1808">
        <v>108</v>
      </c>
      <c r="U1808">
        <v>52</v>
      </c>
      <c r="W1808" t="s">
        <v>2046</v>
      </c>
      <c r="X1808">
        <v>1</v>
      </c>
      <c r="Y1808">
        <f t="shared" si="244"/>
        <v>56</v>
      </c>
      <c r="Z1808">
        <f t="shared" ca="1" si="245"/>
        <v>36.875000499999999</v>
      </c>
      <c r="AA1808">
        <f t="shared" ca="1" si="246"/>
        <v>19.124999500000001</v>
      </c>
      <c r="AB1808">
        <f t="shared" ca="1" si="247"/>
        <v>-19.124999500000001</v>
      </c>
      <c r="AC1808" s="2">
        <v>19.125</v>
      </c>
      <c r="AD1808" s="7">
        <f>VLOOKUP(P1808,Weights!$A:$B,2,0)*AC1808</f>
        <v>19.125</v>
      </c>
      <c r="AE1808">
        <f t="shared" ca="1" si="248"/>
        <v>365.76560587500029</v>
      </c>
      <c r="AF1808" t="str">
        <f t="shared" si="249"/>
        <v>North Carolina Central</v>
      </c>
      <c r="AG1808" t="str">
        <f t="shared" ca="1" si="250"/>
        <v>North Carolina Central</v>
      </c>
    </row>
    <row r="1809" spans="15:33" x14ac:dyDescent="0.25">
      <c r="O1809" t="s">
        <v>3256</v>
      </c>
      <c r="P1809" s="6">
        <v>41990</v>
      </c>
      <c r="Q1809" t="s">
        <v>3073</v>
      </c>
      <c r="R1809" t="s">
        <v>3718</v>
      </c>
      <c r="S1809" t="s">
        <v>3721</v>
      </c>
      <c r="T1809">
        <v>78</v>
      </c>
      <c r="U1809">
        <v>65</v>
      </c>
      <c r="W1809" t="s">
        <v>116</v>
      </c>
      <c r="X1809">
        <v>1</v>
      </c>
      <c r="Y1809">
        <f t="shared" si="244"/>
        <v>13</v>
      </c>
      <c r="Z1809">
        <f t="shared" ca="1" si="245"/>
        <v>24.250000500000002</v>
      </c>
      <c r="AA1809">
        <f t="shared" ca="1" si="246"/>
        <v>-11.250000500000002</v>
      </c>
      <c r="AB1809">
        <f t="shared" ca="1" si="247"/>
        <v>11.250000500000002</v>
      </c>
      <c r="AC1809" s="2">
        <v>11.25</v>
      </c>
      <c r="AD1809" s="7">
        <f>VLOOKUP(P1809,Weights!$A:$B,2,0)*AC1809</f>
        <v>11.25</v>
      </c>
      <c r="AE1809">
        <f t="shared" ca="1" si="248"/>
        <v>126.5625112500003</v>
      </c>
      <c r="AF1809" t="str">
        <f t="shared" si="249"/>
        <v>North Texas</v>
      </c>
      <c r="AG1809" t="str">
        <f t="shared" ca="1" si="250"/>
        <v>North Texas</v>
      </c>
    </row>
    <row r="1810" spans="15:33" x14ac:dyDescent="0.25">
      <c r="O1810" t="s">
        <v>3203</v>
      </c>
      <c r="P1810" s="6">
        <v>41990</v>
      </c>
      <c r="Q1810" t="s">
        <v>3073</v>
      </c>
      <c r="R1810" t="s">
        <v>3102</v>
      </c>
      <c r="S1810" t="s">
        <v>3720</v>
      </c>
      <c r="T1810">
        <v>80</v>
      </c>
      <c r="U1810">
        <v>67</v>
      </c>
      <c r="W1810" t="s">
        <v>95</v>
      </c>
      <c r="X1810">
        <v>1</v>
      </c>
      <c r="Y1810">
        <f t="shared" si="244"/>
        <v>-13</v>
      </c>
      <c r="Z1810">
        <f t="shared" ca="1" si="245"/>
        <v>-1.9999994999999995</v>
      </c>
      <c r="AA1810">
        <f t="shared" ca="1" si="246"/>
        <v>-11.000000500000001</v>
      </c>
      <c r="AB1810">
        <f t="shared" ca="1" si="247"/>
        <v>11.000000500000001</v>
      </c>
      <c r="AC1810" s="2">
        <v>11</v>
      </c>
      <c r="AD1810" s="7">
        <f>VLOOKUP(P1810,Weights!$A:$B,2,0)*AC1810</f>
        <v>11</v>
      </c>
      <c r="AE1810">
        <f t="shared" ca="1" si="248"/>
        <v>121.00001100000026</v>
      </c>
      <c r="AF1810" t="str">
        <f t="shared" si="249"/>
        <v>Central Michigan</v>
      </c>
      <c r="AG1810" t="str">
        <f t="shared" ca="1" si="250"/>
        <v>Central Michigan</v>
      </c>
    </row>
    <row r="1811" spans="15:33" x14ac:dyDescent="0.25">
      <c r="O1811" t="s">
        <v>3324</v>
      </c>
      <c r="P1811" s="6">
        <v>41990</v>
      </c>
      <c r="Q1811" t="s">
        <v>3073</v>
      </c>
      <c r="R1811" t="s">
        <v>3239</v>
      </c>
      <c r="S1811" t="s">
        <v>3721</v>
      </c>
      <c r="T1811">
        <v>97</v>
      </c>
      <c r="U1811">
        <v>55</v>
      </c>
      <c r="W1811" t="s">
        <v>324</v>
      </c>
      <c r="X1811">
        <v>1</v>
      </c>
      <c r="Y1811">
        <f t="shared" si="244"/>
        <v>42</v>
      </c>
      <c r="Z1811">
        <f t="shared" ca="1" si="245"/>
        <v>32.25</v>
      </c>
      <c r="AA1811">
        <f t="shared" ca="1" si="246"/>
        <v>9.75</v>
      </c>
      <c r="AB1811">
        <f t="shared" ca="1" si="247"/>
        <v>-9.75</v>
      </c>
      <c r="AC1811" s="2">
        <v>9.75</v>
      </c>
      <c r="AD1811" s="7">
        <f>VLOOKUP(P1811,Weights!$A:$B,2,0)*AC1811</f>
        <v>9.75</v>
      </c>
      <c r="AE1811">
        <f t="shared" ca="1" si="248"/>
        <v>95.0625</v>
      </c>
      <c r="AF1811" t="str">
        <f t="shared" si="249"/>
        <v>Ohio State</v>
      </c>
      <c r="AG1811" t="str">
        <f t="shared" ca="1" si="250"/>
        <v>Ohio State</v>
      </c>
    </row>
    <row r="1812" spans="15:33" x14ac:dyDescent="0.25">
      <c r="O1812" t="s">
        <v>3186</v>
      </c>
      <c r="P1812" s="6">
        <v>41990</v>
      </c>
      <c r="Q1812" t="s">
        <v>3073</v>
      </c>
      <c r="R1812" t="s">
        <v>3363</v>
      </c>
      <c r="S1812" t="s">
        <v>3721</v>
      </c>
      <c r="T1812">
        <v>58</v>
      </c>
      <c r="U1812">
        <v>54</v>
      </c>
      <c r="V1812" t="s">
        <v>3722</v>
      </c>
      <c r="W1812" t="s">
        <v>323</v>
      </c>
      <c r="X1812">
        <v>1</v>
      </c>
      <c r="Y1812">
        <f t="shared" si="244"/>
        <v>4</v>
      </c>
      <c r="Z1812">
        <f t="shared" ca="1" si="245"/>
        <v>4.1249999999999991</v>
      </c>
      <c r="AA1812">
        <f t="shared" ca="1" si="246"/>
        <v>-0.12499999999999911</v>
      </c>
      <c r="AB1812">
        <f t="shared" ca="1" si="247"/>
        <v>0.12499999999999911</v>
      </c>
      <c r="AC1812" s="2">
        <v>0.125</v>
      </c>
      <c r="AD1812" s="7">
        <f>VLOOKUP(P1812,Weights!$A:$B,2,0)*AC1812</f>
        <v>0.125</v>
      </c>
      <c r="AE1812">
        <f t="shared" ca="1" si="248"/>
        <v>1.5624999999999778E-2</v>
      </c>
      <c r="AF1812" t="str">
        <f t="shared" si="249"/>
        <v>Old Dominion</v>
      </c>
      <c r="AG1812" t="str">
        <f t="shared" ca="1" si="250"/>
        <v>Old Dominion</v>
      </c>
    </row>
    <row r="1813" spans="15:33" x14ac:dyDescent="0.25">
      <c r="O1813" t="s">
        <v>3294</v>
      </c>
      <c r="P1813" s="6">
        <v>41990</v>
      </c>
      <c r="Q1813" t="s">
        <v>3073</v>
      </c>
      <c r="R1813" t="s">
        <v>3243</v>
      </c>
      <c r="S1813" t="s">
        <v>3721</v>
      </c>
      <c r="T1813">
        <v>92</v>
      </c>
      <c r="U1813">
        <v>82</v>
      </c>
      <c r="W1813" t="s">
        <v>117</v>
      </c>
      <c r="X1813">
        <v>1</v>
      </c>
      <c r="Y1813">
        <f t="shared" si="244"/>
        <v>10</v>
      </c>
      <c r="Z1813">
        <f t="shared" ca="1" si="245"/>
        <v>1.125</v>
      </c>
      <c r="AA1813">
        <f t="shared" ca="1" si="246"/>
        <v>8.875</v>
      </c>
      <c r="AB1813">
        <f t="shared" ca="1" si="247"/>
        <v>-8.875</v>
      </c>
      <c r="AC1813" s="2">
        <v>8.875</v>
      </c>
      <c r="AD1813" s="7">
        <f>VLOOKUP(P1813,Weights!$A:$B,2,0)*AC1813</f>
        <v>8.875</v>
      </c>
      <c r="AE1813">
        <f t="shared" ca="1" si="248"/>
        <v>78.765625</v>
      </c>
      <c r="AF1813" t="str">
        <f t="shared" si="249"/>
        <v>Omaha</v>
      </c>
      <c r="AG1813" t="str">
        <f t="shared" ca="1" si="250"/>
        <v>Omaha</v>
      </c>
    </row>
    <row r="1814" spans="15:33" x14ac:dyDescent="0.25">
      <c r="O1814" t="s">
        <v>3295</v>
      </c>
      <c r="P1814" s="6">
        <v>41990</v>
      </c>
      <c r="Q1814" t="s">
        <v>3073</v>
      </c>
      <c r="R1814" t="s">
        <v>3283</v>
      </c>
      <c r="S1814" t="s">
        <v>3721</v>
      </c>
      <c r="T1814">
        <v>79</v>
      </c>
      <c r="U1814">
        <v>56</v>
      </c>
      <c r="W1814" t="s">
        <v>194</v>
      </c>
      <c r="X1814">
        <v>1</v>
      </c>
      <c r="Y1814">
        <f t="shared" si="244"/>
        <v>23</v>
      </c>
      <c r="Z1814">
        <f t="shared" ca="1" si="245"/>
        <v>19.624999500000001</v>
      </c>
      <c r="AA1814">
        <f t="shared" ca="1" si="246"/>
        <v>3.3750004999999987</v>
      </c>
      <c r="AB1814">
        <f t="shared" ca="1" si="247"/>
        <v>-3.3750004999999987</v>
      </c>
      <c r="AC1814" s="2">
        <v>3.375</v>
      </c>
      <c r="AD1814" s="7">
        <f>VLOOKUP(P1814,Weights!$A:$B,2,0)*AC1814</f>
        <v>3.375</v>
      </c>
      <c r="AE1814">
        <f t="shared" ca="1" si="248"/>
        <v>11.390628375000242</v>
      </c>
      <c r="AF1814" t="str">
        <f t="shared" si="249"/>
        <v>Oregon</v>
      </c>
      <c r="AG1814" t="str">
        <f t="shared" ca="1" si="250"/>
        <v>Oregon</v>
      </c>
    </row>
    <row r="1815" spans="15:33" x14ac:dyDescent="0.25">
      <c r="O1815" t="s">
        <v>3334</v>
      </c>
      <c r="P1815" s="6">
        <v>41990</v>
      </c>
      <c r="Q1815" t="s">
        <v>3073</v>
      </c>
      <c r="R1815" t="s">
        <v>3393</v>
      </c>
      <c r="S1815" t="s">
        <v>3721</v>
      </c>
      <c r="T1815">
        <v>53</v>
      </c>
      <c r="U1815">
        <v>45</v>
      </c>
      <c r="W1815" t="s">
        <v>193</v>
      </c>
      <c r="X1815">
        <v>1</v>
      </c>
      <c r="Y1815">
        <f t="shared" si="244"/>
        <v>8</v>
      </c>
      <c r="Z1815">
        <f t="shared" ca="1" si="245"/>
        <v>14.25</v>
      </c>
      <c r="AA1815">
        <f t="shared" ca="1" si="246"/>
        <v>-6.25</v>
      </c>
      <c r="AB1815">
        <f t="shared" ca="1" si="247"/>
        <v>6.25</v>
      </c>
      <c r="AC1815" s="2">
        <v>6.25</v>
      </c>
      <c r="AD1815" s="7">
        <f>VLOOKUP(P1815,Weights!$A:$B,2,0)*AC1815</f>
        <v>6.25</v>
      </c>
      <c r="AE1815">
        <f t="shared" ca="1" si="248"/>
        <v>39.0625</v>
      </c>
      <c r="AF1815" t="str">
        <f t="shared" si="249"/>
        <v>Pepperdine</v>
      </c>
      <c r="AG1815" t="str">
        <f t="shared" ca="1" si="250"/>
        <v>Pepperdine</v>
      </c>
    </row>
    <row r="1816" spans="15:33" x14ac:dyDescent="0.25">
      <c r="O1816" t="s">
        <v>3192</v>
      </c>
      <c r="P1816" s="6">
        <v>41990</v>
      </c>
      <c r="Q1816" t="s">
        <v>3073</v>
      </c>
      <c r="R1816" t="s">
        <v>3384</v>
      </c>
      <c r="S1816" t="s">
        <v>3721</v>
      </c>
      <c r="T1816">
        <v>65</v>
      </c>
      <c r="U1816">
        <v>56</v>
      </c>
      <c r="W1816" t="s">
        <v>194</v>
      </c>
      <c r="X1816">
        <v>1</v>
      </c>
      <c r="Y1816">
        <f t="shared" si="244"/>
        <v>9</v>
      </c>
      <c r="Z1816">
        <f t="shared" ca="1" si="245"/>
        <v>9.6250000200000017</v>
      </c>
      <c r="AA1816">
        <f t="shared" ca="1" si="246"/>
        <v>-0.62500002000000165</v>
      </c>
      <c r="AB1816">
        <f t="shared" ca="1" si="247"/>
        <v>0.62500002000000165</v>
      </c>
      <c r="AC1816" s="2">
        <v>0.625</v>
      </c>
      <c r="AD1816" s="7">
        <f>VLOOKUP(P1816,Weights!$A:$B,2,0)*AC1816</f>
        <v>0.625</v>
      </c>
      <c r="AE1816">
        <f t="shared" ca="1" si="248"/>
        <v>0.39062502500000246</v>
      </c>
      <c r="AF1816" t="str">
        <f t="shared" si="249"/>
        <v>Pittsburgh</v>
      </c>
      <c r="AG1816" t="str">
        <f t="shared" ca="1" si="250"/>
        <v>Pittsburgh</v>
      </c>
    </row>
    <row r="1817" spans="15:33" x14ac:dyDescent="0.25">
      <c r="O1817" t="s">
        <v>3131</v>
      </c>
      <c r="P1817" s="6">
        <v>41990</v>
      </c>
      <c r="Q1817" t="s">
        <v>3073</v>
      </c>
      <c r="R1817" t="s">
        <v>3365</v>
      </c>
      <c r="S1817" t="s">
        <v>3721</v>
      </c>
      <c r="T1817">
        <v>75</v>
      </c>
      <c r="U1817">
        <v>69</v>
      </c>
      <c r="W1817" t="s">
        <v>244</v>
      </c>
      <c r="X1817">
        <v>1</v>
      </c>
      <c r="Y1817">
        <f t="shared" si="244"/>
        <v>6</v>
      </c>
      <c r="Z1817">
        <f t="shared" ca="1" si="245"/>
        <v>12.625000499999999</v>
      </c>
      <c r="AA1817">
        <f t="shared" ca="1" si="246"/>
        <v>-6.6250004999999987</v>
      </c>
      <c r="AB1817">
        <f t="shared" ca="1" si="247"/>
        <v>6.6250004999999987</v>
      </c>
      <c r="AC1817" s="2">
        <v>6.625</v>
      </c>
      <c r="AD1817" s="7">
        <f>VLOOKUP(P1817,Weights!$A:$B,2,0)*AC1817</f>
        <v>6.625</v>
      </c>
      <c r="AE1817">
        <f t="shared" ca="1" si="248"/>
        <v>43.890631625000232</v>
      </c>
      <c r="AF1817" t="str">
        <f t="shared" si="249"/>
        <v>Saint Louis</v>
      </c>
      <c r="AG1817" t="str">
        <f t="shared" ca="1" si="250"/>
        <v>Saint Louis</v>
      </c>
    </row>
    <row r="1818" spans="15:33" x14ac:dyDescent="0.25">
      <c r="O1818" t="s">
        <v>3149</v>
      </c>
      <c r="P1818" s="6">
        <v>41990</v>
      </c>
      <c r="Q1818" t="s">
        <v>3073</v>
      </c>
      <c r="R1818" t="s">
        <v>3162</v>
      </c>
      <c r="S1818" t="s">
        <v>3721</v>
      </c>
      <c r="T1818">
        <v>67</v>
      </c>
      <c r="U1818">
        <v>46</v>
      </c>
      <c r="W1818" t="s">
        <v>194</v>
      </c>
      <c r="X1818">
        <v>1</v>
      </c>
      <c r="Y1818">
        <f t="shared" si="244"/>
        <v>21</v>
      </c>
      <c r="Z1818">
        <f t="shared" ca="1" si="245"/>
        <v>21</v>
      </c>
      <c r="AA1818">
        <f t="shared" ca="1" si="246"/>
        <v>0</v>
      </c>
      <c r="AB1818">
        <f t="shared" ca="1" si="247"/>
        <v>0</v>
      </c>
      <c r="AC1818" s="2">
        <v>0</v>
      </c>
      <c r="AD1818" s="7">
        <f>VLOOKUP(P1818,Weights!$A:$B,2,0)*AC1818</f>
        <v>0</v>
      </c>
      <c r="AE1818">
        <f t="shared" ca="1" si="248"/>
        <v>0</v>
      </c>
      <c r="AF1818" t="str">
        <f t="shared" si="249"/>
        <v>SMU</v>
      </c>
      <c r="AG1818" t="str">
        <f t="shared" ca="1" si="250"/>
        <v>SMU</v>
      </c>
    </row>
    <row r="1819" spans="15:33" x14ac:dyDescent="0.25">
      <c r="O1819" t="s">
        <v>3354</v>
      </c>
      <c r="P1819" s="6">
        <v>41990</v>
      </c>
      <c r="Q1819" t="s">
        <v>3073</v>
      </c>
      <c r="R1819" t="s">
        <v>3300</v>
      </c>
      <c r="S1819" t="s">
        <v>3720</v>
      </c>
      <c r="T1819">
        <v>72</v>
      </c>
      <c r="U1819">
        <v>64</v>
      </c>
      <c r="W1819" t="s">
        <v>743</v>
      </c>
      <c r="X1819">
        <v>1</v>
      </c>
      <c r="Y1819">
        <f t="shared" si="244"/>
        <v>-8</v>
      </c>
      <c r="Z1819">
        <f t="shared" ca="1" si="245"/>
        <v>7.9999999800000001</v>
      </c>
      <c r="AA1819">
        <f t="shared" ca="1" si="246"/>
        <v>-15.99999998</v>
      </c>
      <c r="AB1819">
        <f t="shared" ca="1" si="247"/>
        <v>15.99999998</v>
      </c>
      <c r="AC1819" s="2">
        <v>16</v>
      </c>
      <c r="AD1819" s="7">
        <f>VLOOKUP(P1819,Weights!$A:$B,2,0)*AC1819</f>
        <v>16</v>
      </c>
      <c r="AE1819">
        <f t="shared" ca="1" si="248"/>
        <v>255.99999936</v>
      </c>
      <c r="AF1819" t="str">
        <f t="shared" si="249"/>
        <v>Delaware St</v>
      </c>
      <c r="AG1819" t="str">
        <f t="shared" ca="1" si="250"/>
        <v>St. Francis BRK</v>
      </c>
    </row>
    <row r="1820" spans="15:33" x14ac:dyDescent="0.25">
      <c r="O1820" t="s">
        <v>3146</v>
      </c>
      <c r="P1820" s="6">
        <v>41990</v>
      </c>
      <c r="Q1820" t="s">
        <v>3073</v>
      </c>
      <c r="R1820" t="s">
        <v>3340</v>
      </c>
      <c r="S1820" t="s">
        <v>3721</v>
      </c>
      <c r="T1820">
        <v>67</v>
      </c>
      <c r="U1820">
        <v>58</v>
      </c>
      <c r="W1820" t="s">
        <v>130</v>
      </c>
      <c r="X1820">
        <v>1</v>
      </c>
      <c r="Y1820">
        <f t="shared" si="244"/>
        <v>9</v>
      </c>
      <c r="Z1820">
        <f t="shared" ca="1" si="245"/>
        <v>15.374999500000001</v>
      </c>
      <c r="AA1820">
        <f t="shared" ca="1" si="246"/>
        <v>-6.3749995000000013</v>
      </c>
      <c r="AB1820">
        <f t="shared" ca="1" si="247"/>
        <v>6.3749995000000013</v>
      </c>
      <c r="AC1820" s="2">
        <v>6.375</v>
      </c>
      <c r="AD1820" s="7">
        <f>VLOOKUP(P1820,Weights!$A:$B,2,0)*AC1820</f>
        <v>6.375</v>
      </c>
      <c r="AE1820">
        <f t="shared" ca="1" si="248"/>
        <v>40.640618625000265</v>
      </c>
      <c r="AF1820" t="str">
        <f t="shared" si="249"/>
        <v>Stanford</v>
      </c>
      <c r="AG1820" t="str">
        <f t="shared" ca="1" si="250"/>
        <v>Stanford</v>
      </c>
    </row>
    <row r="1821" spans="15:33" x14ac:dyDescent="0.25">
      <c r="O1821" t="s">
        <v>3336</v>
      </c>
      <c r="P1821" s="6">
        <v>41990</v>
      </c>
      <c r="Q1821" t="s">
        <v>3073</v>
      </c>
      <c r="R1821" t="s">
        <v>3408</v>
      </c>
      <c r="S1821" t="s">
        <v>3721</v>
      </c>
      <c r="T1821">
        <v>66</v>
      </c>
      <c r="U1821">
        <v>60</v>
      </c>
      <c r="W1821" t="s">
        <v>195</v>
      </c>
      <c r="X1821">
        <v>1</v>
      </c>
      <c r="Y1821">
        <f t="shared" si="244"/>
        <v>6</v>
      </c>
      <c r="Z1821">
        <f t="shared" ca="1" si="245"/>
        <v>15.125</v>
      </c>
      <c r="AA1821">
        <f t="shared" ca="1" si="246"/>
        <v>-9.125</v>
      </c>
      <c r="AB1821">
        <f t="shared" ca="1" si="247"/>
        <v>9.125</v>
      </c>
      <c r="AC1821" s="2">
        <v>9.125</v>
      </c>
      <c r="AD1821" s="7">
        <f>VLOOKUP(P1821,Weights!$A:$B,2,0)*AC1821</f>
        <v>9.125</v>
      </c>
      <c r="AE1821">
        <f t="shared" ca="1" si="248"/>
        <v>83.265625</v>
      </c>
      <c r="AF1821" t="str">
        <f t="shared" si="249"/>
        <v>Stephen F. Austin</v>
      </c>
      <c r="AG1821" t="str">
        <f t="shared" ca="1" si="250"/>
        <v>Stephen F. Austin</v>
      </c>
    </row>
    <row r="1822" spans="15:33" x14ac:dyDescent="0.25">
      <c r="O1822" t="s">
        <v>3247</v>
      </c>
      <c r="P1822" s="6">
        <v>41990</v>
      </c>
      <c r="Q1822" t="s">
        <v>3073</v>
      </c>
      <c r="R1822" t="s">
        <v>3313</v>
      </c>
      <c r="S1822" t="s">
        <v>3721</v>
      </c>
      <c r="T1822">
        <v>101</v>
      </c>
      <c r="U1822">
        <v>39</v>
      </c>
      <c r="W1822" t="s">
        <v>323</v>
      </c>
      <c r="X1822">
        <v>1</v>
      </c>
      <c r="Y1822">
        <f t="shared" si="244"/>
        <v>62</v>
      </c>
      <c r="Z1822">
        <f t="shared" ca="1" si="245"/>
        <v>18.500000499999999</v>
      </c>
      <c r="AA1822">
        <f t="shared" ca="1" si="246"/>
        <v>43.499999500000001</v>
      </c>
      <c r="AB1822">
        <f t="shared" ca="1" si="247"/>
        <v>-43.499999500000001</v>
      </c>
      <c r="AC1822" s="2">
        <v>43.5</v>
      </c>
      <c r="AD1822" s="7">
        <f>VLOOKUP(P1822,Weights!$A:$B,2,0)*AC1822</f>
        <v>43.5</v>
      </c>
      <c r="AE1822">
        <f t="shared" ca="1" si="248"/>
        <v>1892.2499565000003</v>
      </c>
      <c r="AF1822" t="str">
        <f t="shared" si="249"/>
        <v>Texas Tech</v>
      </c>
      <c r="AG1822" t="str">
        <f t="shared" ca="1" si="250"/>
        <v>Texas Tech</v>
      </c>
    </row>
    <row r="1823" spans="15:33" x14ac:dyDescent="0.25">
      <c r="O1823" t="s">
        <v>3289</v>
      </c>
      <c r="P1823" s="6">
        <v>41990</v>
      </c>
      <c r="Q1823" t="s">
        <v>3073</v>
      </c>
      <c r="R1823" t="s">
        <v>3175</v>
      </c>
      <c r="S1823" t="s">
        <v>3721</v>
      </c>
      <c r="T1823">
        <v>83</v>
      </c>
      <c r="U1823">
        <v>57</v>
      </c>
      <c r="W1823" t="s">
        <v>95</v>
      </c>
      <c r="X1823">
        <v>1</v>
      </c>
      <c r="Y1823">
        <f t="shared" si="244"/>
        <v>26</v>
      </c>
      <c r="Z1823">
        <f t="shared" ca="1" si="245"/>
        <v>7.3750000000000009</v>
      </c>
      <c r="AA1823">
        <f t="shared" ca="1" si="246"/>
        <v>18.625</v>
      </c>
      <c r="AB1823">
        <f t="shared" ca="1" si="247"/>
        <v>-18.625</v>
      </c>
      <c r="AC1823" s="2">
        <v>18.625</v>
      </c>
      <c r="AD1823" s="7">
        <f>VLOOKUP(P1823,Weights!$A:$B,2,0)*AC1823</f>
        <v>18.625</v>
      </c>
      <c r="AE1823">
        <f t="shared" ca="1" si="248"/>
        <v>346.890625</v>
      </c>
      <c r="AF1823" t="str">
        <f t="shared" si="249"/>
        <v>Toledo</v>
      </c>
      <c r="AG1823" t="str">
        <f t="shared" ca="1" si="250"/>
        <v>Toledo</v>
      </c>
    </row>
    <row r="1824" spans="15:33" x14ac:dyDescent="0.25">
      <c r="O1824" t="s">
        <v>3143</v>
      </c>
      <c r="P1824" s="6">
        <v>41990</v>
      </c>
      <c r="Q1824" t="s">
        <v>3073</v>
      </c>
      <c r="R1824" t="s">
        <v>3388</v>
      </c>
      <c r="S1824" t="s">
        <v>3721</v>
      </c>
      <c r="T1824">
        <v>74</v>
      </c>
      <c r="U1824">
        <v>70</v>
      </c>
      <c r="W1824" t="s">
        <v>96</v>
      </c>
      <c r="X1824">
        <v>1</v>
      </c>
      <c r="Y1824">
        <f t="shared" si="244"/>
        <v>4</v>
      </c>
      <c r="Z1824">
        <f t="shared" ca="1" si="245"/>
        <v>11.5</v>
      </c>
      <c r="AA1824">
        <f t="shared" ca="1" si="246"/>
        <v>-7.5</v>
      </c>
      <c r="AB1824">
        <f t="shared" ca="1" si="247"/>
        <v>7.5</v>
      </c>
      <c r="AC1824" s="2">
        <v>7.5</v>
      </c>
      <c r="AD1824" s="7">
        <f>VLOOKUP(P1824,Weights!$A:$B,2,0)*AC1824</f>
        <v>7.5</v>
      </c>
      <c r="AE1824">
        <f t="shared" ca="1" si="248"/>
        <v>56.25</v>
      </c>
      <c r="AF1824" t="str">
        <f t="shared" si="249"/>
        <v>Tulsa</v>
      </c>
      <c r="AG1824" t="str">
        <f t="shared" ca="1" si="250"/>
        <v>Tulsa</v>
      </c>
    </row>
    <row r="1825" spans="15:33" x14ac:dyDescent="0.25">
      <c r="O1825" t="s">
        <v>3138</v>
      </c>
      <c r="P1825" s="6">
        <v>41990</v>
      </c>
      <c r="Q1825" t="s">
        <v>3073</v>
      </c>
      <c r="R1825" t="s">
        <v>3156</v>
      </c>
      <c r="S1825" t="s">
        <v>3721</v>
      </c>
      <c r="T1825">
        <v>75</v>
      </c>
      <c r="U1825">
        <v>70</v>
      </c>
      <c r="W1825" t="s">
        <v>95</v>
      </c>
      <c r="X1825">
        <v>1</v>
      </c>
      <c r="Y1825">
        <f t="shared" si="244"/>
        <v>5</v>
      </c>
      <c r="Z1825">
        <f t="shared" ca="1" si="245"/>
        <v>-2.8749999800000001</v>
      </c>
      <c r="AA1825">
        <f t="shared" ca="1" si="246"/>
        <v>7.8749999800000001</v>
      </c>
      <c r="AB1825">
        <f t="shared" ca="1" si="247"/>
        <v>-7.8749999800000001</v>
      </c>
      <c r="AC1825" s="2">
        <v>7.875</v>
      </c>
      <c r="AD1825" s="7">
        <f>VLOOKUP(P1825,Weights!$A:$B,2,0)*AC1825</f>
        <v>7.875</v>
      </c>
      <c r="AE1825">
        <f t="shared" ca="1" si="248"/>
        <v>62.015624684999999</v>
      </c>
      <c r="AF1825" t="str">
        <f t="shared" si="249"/>
        <v>UCF</v>
      </c>
      <c r="AG1825" t="str">
        <f t="shared" ca="1" si="250"/>
        <v>Detroit</v>
      </c>
    </row>
    <row r="1826" spans="15:33" x14ac:dyDescent="0.25">
      <c r="O1826" t="s">
        <v>3358</v>
      </c>
      <c r="P1826" s="6">
        <v>41990</v>
      </c>
      <c r="Q1826" t="s">
        <v>3073</v>
      </c>
      <c r="R1826" t="s">
        <v>3718</v>
      </c>
      <c r="S1826" t="s">
        <v>3721</v>
      </c>
      <c r="T1826">
        <v>115</v>
      </c>
      <c r="U1826">
        <v>76</v>
      </c>
      <c r="W1826" t="s">
        <v>95</v>
      </c>
      <c r="X1826">
        <v>1</v>
      </c>
      <c r="Y1826">
        <f t="shared" si="244"/>
        <v>39</v>
      </c>
      <c r="Z1826">
        <f t="shared" ca="1" si="245"/>
        <v>35.000000499999999</v>
      </c>
      <c r="AA1826">
        <f t="shared" ca="1" si="246"/>
        <v>3.9999995000000013</v>
      </c>
      <c r="AB1826">
        <f t="shared" ca="1" si="247"/>
        <v>-3.9999995000000013</v>
      </c>
      <c r="AC1826" s="2">
        <v>4</v>
      </c>
      <c r="AD1826" s="7">
        <f>VLOOKUP(P1826,Weights!$A:$B,2,0)*AC1826</f>
        <v>4</v>
      </c>
      <c r="AE1826">
        <f t="shared" ca="1" si="248"/>
        <v>15.999996000000261</v>
      </c>
      <c r="AF1826" t="str">
        <f t="shared" si="249"/>
        <v>UL Lafayette</v>
      </c>
      <c r="AG1826" t="str">
        <f t="shared" ca="1" si="250"/>
        <v>UL Lafayette</v>
      </c>
    </row>
    <row r="1827" spans="15:33" x14ac:dyDescent="0.25">
      <c r="O1827" t="s">
        <v>3148</v>
      </c>
      <c r="P1827" s="6">
        <v>41990</v>
      </c>
      <c r="Q1827" t="s">
        <v>3073</v>
      </c>
      <c r="R1827" t="s">
        <v>3307</v>
      </c>
      <c r="S1827" t="s">
        <v>3721</v>
      </c>
      <c r="T1827">
        <v>73</v>
      </c>
      <c r="U1827">
        <v>70</v>
      </c>
      <c r="V1827" t="s">
        <v>3722</v>
      </c>
      <c r="W1827" t="s">
        <v>214</v>
      </c>
      <c r="X1827">
        <v>1</v>
      </c>
      <c r="Y1827">
        <f t="shared" si="244"/>
        <v>3</v>
      </c>
      <c r="Z1827">
        <f t="shared" ca="1" si="245"/>
        <v>16.375000480000001</v>
      </c>
      <c r="AA1827">
        <f t="shared" ca="1" si="246"/>
        <v>-13.375000480000001</v>
      </c>
      <c r="AB1827">
        <f t="shared" ca="1" si="247"/>
        <v>13.375000480000001</v>
      </c>
      <c r="AC1827" s="2">
        <v>13.375</v>
      </c>
      <c r="AD1827" s="7">
        <f>VLOOKUP(P1827,Weights!$A:$B,2,0)*AC1827</f>
        <v>13.375</v>
      </c>
      <c r="AE1827">
        <f t="shared" ca="1" si="248"/>
        <v>178.89063784000024</v>
      </c>
      <c r="AF1827" t="str">
        <f t="shared" si="249"/>
        <v>UNC Wilmington</v>
      </c>
      <c r="AG1827" t="str">
        <f t="shared" ca="1" si="250"/>
        <v>UNC Wilmington</v>
      </c>
    </row>
    <row r="1828" spans="15:33" x14ac:dyDescent="0.25">
      <c r="O1828" t="s">
        <v>3077</v>
      </c>
      <c r="P1828" s="6">
        <v>41990</v>
      </c>
      <c r="Q1828" t="s">
        <v>3073</v>
      </c>
      <c r="R1828" t="s">
        <v>3286</v>
      </c>
      <c r="S1828" t="s">
        <v>3721</v>
      </c>
      <c r="T1828">
        <v>75</v>
      </c>
      <c r="U1828">
        <v>73</v>
      </c>
      <c r="V1828" t="s">
        <v>3722</v>
      </c>
      <c r="W1828" t="s">
        <v>193</v>
      </c>
      <c r="X1828">
        <v>1</v>
      </c>
      <c r="Y1828">
        <f t="shared" si="244"/>
        <v>2</v>
      </c>
      <c r="Z1828">
        <f t="shared" ca="1" si="245"/>
        <v>4.5000000000000009</v>
      </c>
      <c r="AA1828">
        <f t="shared" ca="1" si="246"/>
        <v>-2.5000000000000009</v>
      </c>
      <c r="AB1828">
        <f t="shared" ca="1" si="247"/>
        <v>2.5000000000000009</v>
      </c>
      <c r="AC1828" s="2">
        <v>2.5</v>
      </c>
      <c r="AD1828" s="7">
        <f>VLOOKUP(P1828,Weights!$A:$B,2,0)*AC1828</f>
        <v>2.5</v>
      </c>
      <c r="AE1828">
        <f t="shared" ca="1" si="248"/>
        <v>6.2500000000000044</v>
      </c>
      <c r="AF1828" t="str">
        <f t="shared" si="249"/>
        <v>UNLV</v>
      </c>
      <c r="AG1828" t="str">
        <f t="shared" ca="1" si="250"/>
        <v>UNLV</v>
      </c>
    </row>
    <row r="1829" spans="15:33" x14ac:dyDescent="0.25">
      <c r="O1829" t="s">
        <v>3395</v>
      </c>
      <c r="P1829" s="6">
        <v>41990</v>
      </c>
      <c r="Q1829" t="s">
        <v>3073</v>
      </c>
      <c r="R1829" t="s">
        <v>3415</v>
      </c>
      <c r="S1829" t="s">
        <v>3721</v>
      </c>
      <c r="T1829">
        <v>86</v>
      </c>
      <c r="U1829">
        <v>38</v>
      </c>
      <c r="W1829" t="s">
        <v>568</v>
      </c>
      <c r="X1829">
        <v>1</v>
      </c>
      <c r="Y1829">
        <f t="shared" si="244"/>
        <v>48</v>
      </c>
      <c r="Z1829">
        <f t="shared" ca="1" si="245"/>
        <v>32.500000499999999</v>
      </c>
      <c r="AA1829">
        <f t="shared" ca="1" si="246"/>
        <v>15.499999500000001</v>
      </c>
      <c r="AB1829">
        <f t="shared" ca="1" si="247"/>
        <v>-15.499999500000001</v>
      </c>
      <c r="AC1829" s="2">
        <v>15.5</v>
      </c>
      <c r="AD1829" s="7">
        <f>VLOOKUP(P1829,Weights!$A:$B,2,0)*AC1829</f>
        <v>15.5</v>
      </c>
      <c r="AE1829">
        <f t="shared" ca="1" si="248"/>
        <v>240.24998450000029</v>
      </c>
      <c r="AF1829" t="str">
        <f t="shared" si="249"/>
        <v>Washington</v>
      </c>
      <c r="AG1829" t="str">
        <f t="shared" ca="1" si="250"/>
        <v>Washington</v>
      </c>
    </row>
    <row r="1830" spans="15:33" x14ac:dyDescent="0.25">
      <c r="O1830" t="s">
        <v>3204</v>
      </c>
      <c r="P1830" s="6">
        <v>41990</v>
      </c>
      <c r="Q1830" t="s">
        <v>3073</v>
      </c>
      <c r="R1830" t="s">
        <v>3257</v>
      </c>
      <c r="S1830" t="s">
        <v>3721</v>
      </c>
      <c r="T1830">
        <v>75</v>
      </c>
      <c r="U1830">
        <v>60</v>
      </c>
      <c r="W1830" t="s">
        <v>116</v>
      </c>
      <c r="X1830">
        <v>1</v>
      </c>
      <c r="Y1830">
        <f t="shared" si="244"/>
        <v>15</v>
      </c>
      <c r="Z1830">
        <f t="shared" ca="1" si="245"/>
        <v>15.000000480000001</v>
      </c>
      <c r="AA1830">
        <f t="shared" ca="1" si="246"/>
        <v>-4.8000000063552761E-7</v>
      </c>
      <c r="AB1830">
        <f t="shared" ca="1" si="247"/>
        <v>4.8000000063552761E-7</v>
      </c>
      <c r="AC1830" s="2">
        <v>0</v>
      </c>
      <c r="AD1830" s="7">
        <f>VLOOKUP(P1830,Weights!$A:$B,2,0)*AC1830</f>
        <v>0</v>
      </c>
      <c r="AE1830">
        <f t="shared" ca="1" si="248"/>
        <v>2.304000006101065E-13</v>
      </c>
      <c r="AF1830" t="str">
        <f t="shared" si="249"/>
        <v>Western Kentucky</v>
      </c>
      <c r="AG1830" t="str">
        <f t="shared" ca="1" si="250"/>
        <v>Western Kentucky</v>
      </c>
    </row>
    <row r="1831" spans="15:33" x14ac:dyDescent="0.25">
      <c r="O1831" t="s">
        <v>3310</v>
      </c>
      <c r="P1831" s="6">
        <v>41990</v>
      </c>
      <c r="Q1831" t="s">
        <v>3073</v>
      </c>
      <c r="R1831" t="s">
        <v>3301</v>
      </c>
      <c r="S1831" t="s">
        <v>3721</v>
      </c>
      <c r="T1831">
        <v>64</v>
      </c>
      <c r="U1831">
        <v>58</v>
      </c>
      <c r="W1831" t="s">
        <v>325</v>
      </c>
      <c r="X1831">
        <v>1</v>
      </c>
      <c r="Y1831">
        <f t="shared" si="244"/>
        <v>6</v>
      </c>
      <c r="Z1831">
        <f t="shared" ca="1" si="245"/>
        <v>7.6250000199999999</v>
      </c>
      <c r="AA1831">
        <f t="shared" ca="1" si="246"/>
        <v>-1.6250000199999999</v>
      </c>
      <c r="AB1831">
        <f t="shared" ca="1" si="247"/>
        <v>1.6250000199999999</v>
      </c>
      <c r="AC1831" s="2">
        <v>1.625</v>
      </c>
      <c r="AD1831" s="7">
        <f>VLOOKUP(P1831,Weights!$A:$B,2,0)*AC1831</f>
        <v>1.625</v>
      </c>
      <c r="AE1831">
        <f t="shared" ca="1" si="248"/>
        <v>2.640625065</v>
      </c>
      <c r="AF1831" t="str">
        <f t="shared" si="249"/>
        <v>Wofford</v>
      </c>
      <c r="AG1831" t="str">
        <f t="shared" ca="1" si="250"/>
        <v>Wofford</v>
      </c>
    </row>
    <row r="1832" spans="15:33" x14ac:dyDescent="0.25">
      <c r="O1832" t="s">
        <v>3226</v>
      </c>
      <c r="P1832" s="6">
        <v>41990</v>
      </c>
      <c r="Q1832" t="s">
        <v>3073</v>
      </c>
      <c r="R1832" t="s">
        <v>3129</v>
      </c>
      <c r="S1832" t="s">
        <v>3720</v>
      </c>
      <c r="T1832">
        <v>90</v>
      </c>
      <c r="U1832">
        <v>84</v>
      </c>
      <c r="W1832" t="s">
        <v>118</v>
      </c>
      <c r="X1832">
        <v>1</v>
      </c>
      <c r="Y1832">
        <f t="shared" si="244"/>
        <v>-6</v>
      </c>
      <c r="Z1832">
        <f t="shared" ca="1" si="245"/>
        <v>8.7500004999999987</v>
      </c>
      <c r="AA1832">
        <f t="shared" ca="1" si="246"/>
        <v>-14.750000499999999</v>
      </c>
      <c r="AB1832">
        <f t="shared" ca="1" si="247"/>
        <v>14.750000499999999</v>
      </c>
      <c r="AC1832" s="2">
        <v>14.75</v>
      </c>
      <c r="AD1832" s="7">
        <f>VLOOKUP(P1832,Weights!$A:$B,2,0)*AC1832</f>
        <v>14.75</v>
      </c>
      <c r="AE1832">
        <f t="shared" ca="1" si="248"/>
        <v>217.56251475000022</v>
      </c>
      <c r="AF1832" t="str">
        <f t="shared" si="249"/>
        <v>Kennesaw St</v>
      </c>
      <c r="AG1832" t="str">
        <f t="shared" ca="1" si="250"/>
        <v>Youngstown St</v>
      </c>
    </row>
    <row r="1833" spans="15:33" x14ac:dyDescent="0.25">
      <c r="O1833" t="s">
        <v>3233</v>
      </c>
      <c r="P1833" s="6">
        <v>41991</v>
      </c>
      <c r="Q1833" t="s">
        <v>3073</v>
      </c>
      <c r="R1833" t="s">
        <v>3718</v>
      </c>
      <c r="S1833" t="s">
        <v>3721</v>
      </c>
      <c r="T1833">
        <v>76</v>
      </c>
      <c r="U1833">
        <v>52</v>
      </c>
      <c r="W1833" t="s">
        <v>744</v>
      </c>
      <c r="X1833">
        <v>1</v>
      </c>
      <c r="Y1833">
        <f t="shared" si="244"/>
        <v>24</v>
      </c>
      <c r="Z1833">
        <f t="shared" ca="1" si="245"/>
        <v>18.875</v>
      </c>
      <c r="AA1833">
        <f t="shared" ca="1" si="246"/>
        <v>5.125</v>
      </c>
      <c r="AB1833">
        <f t="shared" ca="1" si="247"/>
        <v>-5.125</v>
      </c>
      <c r="AC1833" s="2">
        <v>5.125</v>
      </c>
      <c r="AD1833" s="7">
        <f>VLOOKUP(P1833,Weights!$A:$B,2,0)*AC1833</f>
        <v>5.125</v>
      </c>
      <c r="AE1833">
        <f t="shared" ca="1" si="248"/>
        <v>26.265625</v>
      </c>
      <c r="AF1833" t="str">
        <f t="shared" si="249"/>
        <v>Austin Peay</v>
      </c>
      <c r="AG1833" t="str">
        <f t="shared" ca="1" si="250"/>
        <v>Austin Peay</v>
      </c>
    </row>
    <row r="1834" spans="15:33" x14ac:dyDescent="0.25">
      <c r="O1834" t="s">
        <v>3376</v>
      </c>
      <c r="P1834" s="6">
        <v>41991</v>
      </c>
      <c r="Q1834" t="s">
        <v>3073</v>
      </c>
      <c r="R1834" t="s">
        <v>3718</v>
      </c>
      <c r="S1834" t="s">
        <v>3721</v>
      </c>
      <c r="T1834">
        <v>80</v>
      </c>
      <c r="U1834">
        <v>38</v>
      </c>
      <c r="W1834" t="s">
        <v>15</v>
      </c>
      <c r="X1834">
        <v>1</v>
      </c>
      <c r="Y1834">
        <f t="shared" si="244"/>
        <v>42</v>
      </c>
      <c r="Z1834">
        <f t="shared" ca="1" si="245"/>
        <v>27.875000500000002</v>
      </c>
      <c r="AA1834">
        <f t="shared" ca="1" si="246"/>
        <v>14.124999499999998</v>
      </c>
      <c r="AB1834">
        <f t="shared" ca="1" si="247"/>
        <v>-14.124999499999998</v>
      </c>
      <c r="AC1834" s="2">
        <v>14.125</v>
      </c>
      <c r="AD1834" s="7">
        <f>VLOOKUP(P1834,Weights!$A:$B,2,0)*AC1834</f>
        <v>14.125</v>
      </c>
      <c r="AE1834">
        <f t="shared" ca="1" si="248"/>
        <v>199.51561087500019</v>
      </c>
      <c r="AF1834" t="str">
        <f t="shared" si="249"/>
        <v>Bradley</v>
      </c>
      <c r="AG1834" t="str">
        <f t="shared" ca="1" si="250"/>
        <v>Bradley</v>
      </c>
    </row>
    <row r="1835" spans="15:33" x14ac:dyDescent="0.25">
      <c r="O1835" t="s">
        <v>3115</v>
      </c>
      <c r="P1835" s="6">
        <v>41991</v>
      </c>
      <c r="Q1835" t="s">
        <v>3073</v>
      </c>
      <c r="R1835" t="s">
        <v>3085</v>
      </c>
      <c r="S1835" t="s">
        <v>3721</v>
      </c>
      <c r="T1835">
        <v>60</v>
      </c>
      <c r="U1835">
        <v>59</v>
      </c>
      <c r="V1835" t="s">
        <v>3722</v>
      </c>
      <c r="W1835" t="s">
        <v>1774</v>
      </c>
      <c r="X1835">
        <v>1</v>
      </c>
      <c r="Y1835">
        <f t="shared" si="244"/>
        <v>1</v>
      </c>
      <c r="Z1835">
        <f t="shared" ca="1" si="245"/>
        <v>1.25</v>
      </c>
      <c r="AA1835">
        <f t="shared" ca="1" si="246"/>
        <v>-0.25</v>
      </c>
      <c r="AB1835">
        <f t="shared" ca="1" si="247"/>
        <v>0.25</v>
      </c>
      <c r="AC1835" s="2">
        <v>0.25</v>
      </c>
      <c r="AD1835" s="7">
        <f>VLOOKUP(P1835,Weights!$A:$B,2,0)*AC1835</f>
        <v>0.25</v>
      </c>
      <c r="AE1835">
        <f t="shared" ca="1" si="248"/>
        <v>6.25E-2</v>
      </c>
      <c r="AF1835" t="str">
        <f t="shared" si="249"/>
        <v>Canisius</v>
      </c>
      <c r="AG1835" t="str">
        <f t="shared" ca="1" si="250"/>
        <v>Canisius</v>
      </c>
    </row>
    <row r="1836" spans="15:33" x14ac:dyDescent="0.25">
      <c r="O1836" t="s">
        <v>3205</v>
      </c>
      <c r="P1836" s="6">
        <v>41991</v>
      </c>
      <c r="Q1836" t="s">
        <v>3073</v>
      </c>
      <c r="R1836" t="s">
        <v>3349</v>
      </c>
      <c r="S1836" t="s">
        <v>3721</v>
      </c>
      <c r="T1836">
        <v>75</v>
      </c>
      <c r="U1836">
        <v>65</v>
      </c>
      <c r="W1836" t="s">
        <v>95</v>
      </c>
      <c r="X1836">
        <v>1</v>
      </c>
      <c r="Y1836">
        <f t="shared" si="244"/>
        <v>10</v>
      </c>
      <c r="Z1836">
        <f t="shared" ca="1" si="245"/>
        <v>11.74999998</v>
      </c>
      <c r="AA1836">
        <f t="shared" ca="1" si="246"/>
        <v>-1.7499999800000001</v>
      </c>
      <c r="AB1836">
        <f t="shared" ca="1" si="247"/>
        <v>1.7499999800000001</v>
      </c>
      <c r="AC1836" s="2">
        <v>1.75</v>
      </c>
      <c r="AD1836" s="7">
        <f>VLOOKUP(P1836,Weights!$A:$B,2,0)*AC1836</f>
        <v>1.75</v>
      </c>
      <c r="AE1836">
        <f t="shared" ca="1" si="248"/>
        <v>3.0624999300000009</v>
      </c>
      <c r="AF1836" t="str">
        <f t="shared" si="249"/>
        <v>Charlotte</v>
      </c>
      <c r="AG1836" t="str">
        <f t="shared" ca="1" si="250"/>
        <v>Charlotte</v>
      </c>
    </row>
    <row r="1837" spans="15:33" x14ac:dyDescent="0.25">
      <c r="O1837" t="s">
        <v>3136</v>
      </c>
      <c r="P1837" s="6">
        <v>41991</v>
      </c>
      <c r="Q1837" t="s">
        <v>3074</v>
      </c>
      <c r="R1837" t="s">
        <v>3704</v>
      </c>
      <c r="S1837" t="s">
        <v>3720</v>
      </c>
      <c r="T1837">
        <v>66</v>
      </c>
      <c r="U1837">
        <v>56</v>
      </c>
      <c r="W1837" t="s">
        <v>215</v>
      </c>
      <c r="X1837">
        <v>1</v>
      </c>
      <c r="Y1837">
        <f t="shared" si="244"/>
        <v>-10</v>
      </c>
      <c r="Z1837">
        <f t="shared" ca="1" si="245"/>
        <v>-17.624999499999998</v>
      </c>
      <c r="AA1837">
        <f t="shared" ca="1" si="246"/>
        <v>7.6249994999999977</v>
      </c>
      <c r="AB1837">
        <f t="shared" ca="1" si="247"/>
        <v>-7.6249994999999977</v>
      </c>
      <c r="AC1837" s="2">
        <v>7.625</v>
      </c>
      <c r="AD1837" s="7">
        <f>VLOOKUP(P1837,Weights!$A:$B,2,0)*AC1837</f>
        <v>7.625</v>
      </c>
      <c r="AE1837">
        <f t="shared" ca="1" si="248"/>
        <v>58.140617375000218</v>
      </c>
      <c r="AF1837" t="str">
        <f t="shared" si="249"/>
        <v>Duke</v>
      </c>
      <c r="AG1837" t="str">
        <f t="shared" ca="1" si="250"/>
        <v>Duke</v>
      </c>
    </row>
    <row r="1838" spans="15:33" x14ac:dyDescent="0.25">
      <c r="O1838" t="s">
        <v>3332</v>
      </c>
      <c r="P1838" s="6">
        <v>41991</v>
      </c>
      <c r="Q1838" t="s">
        <v>3073</v>
      </c>
      <c r="R1838" t="s">
        <v>3718</v>
      </c>
      <c r="S1838" t="s">
        <v>3721</v>
      </c>
      <c r="T1838">
        <v>72</v>
      </c>
      <c r="U1838">
        <v>50</v>
      </c>
      <c r="W1838" t="s">
        <v>17</v>
      </c>
      <c r="X1838">
        <v>1</v>
      </c>
      <c r="Y1838">
        <f t="shared" si="244"/>
        <v>22</v>
      </c>
      <c r="Z1838">
        <f t="shared" ca="1" si="245"/>
        <v>24.125000500000002</v>
      </c>
      <c r="AA1838">
        <f t="shared" ca="1" si="246"/>
        <v>-2.1250005000000023</v>
      </c>
      <c r="AB1838">
        <f t="shared" ca="1" si="247"/>
        <v>2.1250005000000023</v>
      </c>
      <c r="AC1838" s="2">
        <v>2.125</v>
      </c>
      <c r="AD1838" s="7">
        <f>VLOOKUP(P1838,Weights!$A:$B,2,0)*AC1838</f>
        <v>2.125</v>
      </c>
      <c r="AE1838">
        <f t="shared" ca="1" si="248"/>
        <v>4.5156271250002593</v>
      </c>
      <c r="AF1838" t="str">
        <f t="shared" si="249"/>
        <v>CS Fullerton</v>
      </c>
      <c r="AG1838" t="str">
        <f t="shared" ca="1" si="250"/>
        <v>CS Fullerton</v>
      </c>
    </row>
    <row r="1839" spans="15:33" x14ac:dyDescent="0.25">
      <c r="O1839" t="s">
        <v>3157</v>
      </c>
      <c r="P1839" s="6">
        <v>41991</v>
      </c>
      <c r="Q1839" t="s">
        <v>3073</v>
      </c>
      <c r="R1839" t="s">
        <v>3140</v>
      </c>
      <c r="S1839" t="s">
        <v>3720</v>
      </c>
      <c r="T1839">
        <v>82</v>
      </c>
      <c r="U1839">
        <v>62</v>
      </c>
      <c r="W1839" t="s">
        <v>150</v>
      </c>
      <c r="X1839">
        <v>1</v>
      </c>
      <c r="Y1839">
        <f t="shared" si="244"/>
        <v>-20</v>
      </c>
      <c r="Z1839">
        <f t="shared" ca="1" si="245"/>
        <v>-7.5</v>
      </c>
      <c r="AA1839">
        <f t="shared" ca="1" si="246"/>
        <v>-12.5</v>
      </c>
      <c r="AB1839">
        <f t="shared" ca="1" si="247"/>
        <v>12.5</v>
      </c>
      <c r="AC1839" s="2">
        <v>12.5</v>
      </c>
      <c r="AD1839" s="7">
        <f>VLOOKUP(P1839,Weights!$A:$B,2,0)*AC1839</f>
        <v>12.5</v>
      </c>
      <c r="AE1839">
        <f t="shared" ca="1" si="248"/>
        <v>156.25</v>
      </c>
      <c r="AF1839" t="str">
        <f t="shared" si="249"/>
        <v>Temple</v>
      </c>
      <c r="AG1839" t="str">
        <f t="shared" ca="1" si="250"/>
        <v>Temple</v>
      </c>
    </row>
    <row r="1840" spans="15:33" x14ac:dyDescent="0.25">
      <c r="O1840" t="s">
        <v>3378</v>
      </c>
      <c r="P1840" s="6">
        <v>41991</v>
      </c>
      <c r="Q1840" t="s">
        <v>3073</v>
      </c>
      <c r="R1840" t="s">
        <v>3191</v>
      </c>
      <c r="S1840" t="s">
        <v>3721</v>
      </c>
      <c r="T1840">
        <v>81</v>
      </c>
      <c r="U1840">
        <v>69</v>
      </c>
      <c r="V1840" t="s">
        <v>3722</v>
      </c>
      <c r="W1840" t="s">
        <v>368</v>
      </c>
      <c r="X1840">
        <v>1</v>
      </c>
      <c r="Y1840">
        <f t="shared" si="244"/>
        <v>12</v>
      </c>
      <c r="Z1840">
        <f t="shared" ca="1" si="245"/>
        <v>12</v>
      </c>
      <c r="AA1840">
        <f t="shared" ca="1" si="246"/>
        <v>0</v>
      </c>
      <c r="AB1840">
        <f t="shared" ca="1" si="247"/>
        <v>0</v>
      </c>
      <c r="AC1840" s="2">
        <v>0</v>
      </c>
      <c r="AD1840" s="7">
        <f>VLOOKUP(P1840,Weights!$A:$B,2,0)*AC1840</f>
        <v>0</v>
      </c>
      <c r="AE1840">
        <f t="shared" ca="1" si="248"/>
        <v>0</v>
      </c>
      <c r="AF1840" t="str">
        <f t="shared" si="249"/>
        <v>Evansville</v>
      </c>
      <c r="AG1840" t="str">
        <f t="shared" ca="1" si="250"/>
        <v>Evansville</v>
      </c>
    </row>
    <row r="1841" spans="15:33" x14ac:dyDescent="0.25">
      <c r="O1841" t="s">
        <v>3237</v>
      </c>
      <c r="P1841" s="6">
        <v>41991</v>
      </c>
      <c r="Q1841" t="s">
        <v>3073</v>
      </c>
      <c r="R1841" t="s">
        <v>3718</v>
      </c>
      <c r="S1841" t="s">
        <v>3721</v>
      </c>
      <c r="T1841">
        <v>86</v>
      </c>
      <c r="U1841">
        <v>39</v>
      </c>
      <c r="W1841" t="s">
        <v>117</v>
      </c>
      <c r="X1841">
        <v>1</v>
      </c>
      <c r="Y1841">
        <f t="shared" si="244"/>
        <v>47</v>
      </c>
      <c r="Z1841">
        <f t="shared" ca="1" si="245"/>
        <v>28.375000500000002</v>
      </c>
      <c r="AA1841">
        <f t="shared" ca="1" si="246"/>
        <v>18.624999499999998</v>
      </c>
      <c r="AB1841">
        <f t="shared" ca="1" si="247"/>
        <v>-18.624999499999998</v>
      </c>
      <c r="AC1841" s="2">
        <v>18.625</v>
      </c>
      <c r="AD1841" s="7">
        <f>VLOOKUP(P1841,Weights!$A:$B,2,0)*AC1841</f>
        <v>18.625</v>
      </c>
      <c r="AE1841">
        <f t="shared" ca="1" si="248"/>
        <v>346.89060637500017</v>
      </c>
      <c r="AF1841" t="str">
        <f t="shared" si="249"/>
        <v>Idaho</v>
      </c>
      <c r="AG1841" t="str">
        <f t="shared" ca="1" si="250"/>
        <v>Idaho</v>
      </c>
    </row>
    <row r="1842" spans="15:33" x14ac:dyDescent="0.25">
      <c r="O1842" t="s">
        <v>3269</v>
      </c>
      <c r="P1842" s="6">
        <v>41991</v>
      </c>
      <c r="Q1842" t="s">
        <v>3074</v>
      </c>
      <c r="R1842" t="s">
        <v>3273</v>
      </c>
      <c r="S1842" t="s">
        <v>3720</v>
      </c>
      <c r="T1842">
        <v>75</v>
      </c>
      <c r="U1842">
        <v>72</v>
      </c>
      <c r="V1842" t="s">
        <v>3722</v>
      </c>
      <c r="W1842" t="s">
        <v>14</v>
      </c>
      <c r="X1842">
        <v>1</v>
      </c>
      <c r="Y1842">
        <f t="shared" si="244"/>
        <v>-3</v>
      </c>
      <c r="Z1842">
        <f t="shared" ca="1" si="245"/>
        <v>-14.625</v>
      </c>
      <c r="AA1842">
        <f t="shared" ca="1" si="246"/>
        <v>11.625</v>
      </c>
      <c r="AB1842">
        <f t="shared" ca="1" si="247"/>
        <v>-11.625</v>
      </c>
      <c r="AC1842" s="2">
        <v>11.625</v>
      </c>
      <c r="AD1842" s="7">
        <f>VLOOKUP(P1842,Weights!$A:$B,2,0)*AC1842</f>
        <v>11.625</v>
      </c>
      <c r="AE1842">
        <f t="shared" ca="1" si="248"/>
        <v>135.140625</v>
      </c>
      <c r="AF1842" t="str">
        <f t="shared" si="249"/>
        <v>South Dakota St</v>
      </c>
      <c r="AG1842" t="str">
        <f t="shared" ca="1" si="250"/>
        <v>South Dakota St</v>
      </c>
    </row>
    <row r="1843" spans="15:33" x14ac:dyDescent="0.25">
      <c r="O1843" t="s">
        <v>3348</v>
      </c>
      <c r="P1843" s="6">
        <v>41991</v>
      </c>
      <c r="Q1843" t="s">
        <v>3073</v>
      </c>
      <c r="R1843" t="s">
        <v>3185</v>
      </c>
      <c r="S1843" t="s">
        <v>3721</v>
      </c>
      <c r="T1843">
        <v>66</v>
      </c>
      <c r="U1843">
        <v>46</v>
      </c>
      <c r="W1843" t="s">
        <v>151</v>
      </c>
      <c r="X1843">
        <v>1</v>
      </c>
      <c r="Y1843">
        <f t="shared" si="244"/>
        <v>20</v>
      </c>
      <c r="Z1843">
        <f t="shared" ca="1" si="245"/>
        <v>0.24999950000000126</v>
      </c>
      <c r="AA1843">
        <f t="shared" ca="1" si="246"/>
        <v>19.750000499999999</v>
      </c>
      <c r="AB1843">
        <f t="shared" ca="1" si="247"/>
        <v>-19.750000499999999</v>
      </c>
      <c r="AC1843" s="2">
        <v>19.75</v>
      </c>
      <c r="AD1843" s="7">
        <f>VLOOKUP(P1843,Weights!$A:$B,2,0)*AC1843</f>
        <v>19.75</v>
      </c>
      <c r="AE1843">
        <f t="shared" ca="1" si="248"/>
        <v>390.06251975000021</v>
      </c>
      <c r="AF1843" t="str">
        <f t="shared" si="249"/>
        <v>Jackson St</v>
      </c>
      <c r="AG1843" t="str">
        <f t="shared" ca="1" si="250"/>
        <v>Jackson St</v>
      </c>
    </row>
    <row r="1844" spans="15:33" x14ac:dyDescent="0.25">
      <c r="O1844" t="s">
        <v>3107</v>
      </c>
      <c r="P1844" s="6">
        <v>41991</v>
      </c>
      <c r="Q1844" t="s">
        <v>3073</v>
      </c>
      <c r="R1844" t="s">
        <v>3225</v>
      </c>
      <c r="S1844" t="s">
        <v>3721</v>
      </c>
      <c r="T1844">
        <v>69</v>
      </c>
      <c r="U1844">
        <v>58</v>
      </c>
      <c r="W1844" t="s">
        <v>14</v>
      </c>
      <c r="X1844">
        <v>1</v>
      </c>
      <c r="Y1844">
        <f t="shared" si="244"/>
        <v>11</v>
      </c>
      <c r="Z1844">
        <f t="shared" ca="1" si="245"/>
        <v>4.625</v>
      </c>
      <c r="AA1844">
        <f t="shared" ca="1" si="246"/>
        <v>6.375</v>
      </c>
      <c r="AB1844">
        <f t="shared" ca="1" si="247"/>
        <v>-6.375</v>
      </c>
      <c r="AC1844" s="2">
        <v>6.375</v>
      </c>
      <c r="AD1844" s="7">
        <f>VLOOKUP(P1844,Weights!$A:$B,2,0)*AC1844</f>
        <v>6.375</v>
      </c>
      <c r="AE1844">
        <f t="shared" ca="1" si="248"/>
        <v>40.640625</v>
      </c>
      <c r="AF1844" t="str">
        <f t="shared" si="249"/>
        <v>LIU Brooklyn</v>
      </c>
      <c r="AG1844" t="str">
        <f t="shared" ca="1" si="250"/>
        <v>LIU Brooklyn</v>
      </c>
    </row>
    <row r="1845" spans="15:33" x14ac:dyDescent="0.25">
      <c r="O1845" t="s">
        <v>3317</v>
      </c>
      <c r="P1845" s="6">
        <v>41991</v>
      </c>
      <c r="Q1845" t="s">
        <v>3073</v>
      </c>
      <c r="R1845" t="s">
        <v>3407</v>
      </c>
      <c r="S1845" t="s">
        <v>3721</v>
      </c>
      <c r="T1845">
        <v>79</v>
      </c>
      <c r="U1845">
        <v>54</v>
      </c>
      <c r="W1845" t="s">
        <v>195</v>
      </c>
      <c r="X1845">
        <v>1</v>
      </c>
      <c r="Y1845">
        <f t="shared" si="244"/>
        <v>25</v>
      </c>
      <c r="Z1845">
        <f t="shared" ca="1" si="245"/>
        <v>25.000000500000002</v>
      </c>
      <c r="AA1845">
        <f t="shared" ca="1" si="246"/>
        <v>-5.0000000229033503E-7</v>
      </c>
      <c r="AB1845">
        <f t="shared" ca="1" si="247"/>
        <v>5.0000000229033503E-7</v>
      </c>
      <c r="AC1845" s="2">
        <v>0</v>
      </c>
      <c r="AD1845" s="7">
        <f>VLOOKUP(P1845,Weights!$A:$B,2,0)*AC1845</f>
        <v>0</v>
      </c>
      <c r="AE1845">
        <f t="shared" ca="1" si="248"/>
        <v>2.5000000229033503E-13</v>
      </c>
      <c r="AF1845" t="str">
        <f t="shared" si="249"/>
        <v>Louisiana Tech</v>
      </c>
      <c r="AG1845" t="str">
        <f t="shared" ca="1" si="250"/>
        <v>Louisiana Tech</v>
      </c>
    </row>
    <row r="1846" spans="15:33" x14ac:dyDescent="0.25">
      <c r="O1846" t="s">
        <v>3253</v>
      </c>
      <c r="P1846" s="6">
        <v>41991</v>
      </c>
      <c r="Q1846" t="s">
        <v>3073</v>
      </c>
      <c r="R1846" t="s">
        <v>3308</v>
      </c>
      <c r="S1846" t="s">
        <v>3721</v>
      </c>
      <c r="T1846">
        <v>71</v>
      </c>
      <c r="U1846">
        <v>68</v>
      </c>
      <c r="W1846" t="s">
        <v>194</v>
      </c>
      <c r="X1846">
        <v>1</v>
      </c>
      <c r="Y1846">
        <f t="shared" si="244"/>
        <v>3</v>
      </c>
      <c r="Z1846">
        <f t="shared" ca="1" si="245"/>
        <v>8.125</v>
      </c>
      <c r="AA1846">
        <f t="shared" ca="1" si="246"/>
        <v>-5.125</v>
      </c>
      <c r="AB1846">
        <f t="shared" ca="1" si="247"/>
        <v>5.125</v>
      </c>
      <c r="AC1846" s="2">
        <v>5.125</v>
      </c>
      <c r="AD1846" s="7">
        <f>VLOOKUP(P1846,Weights!$A:$B,2,0)*AC1846</f>
        <v>5.125</v>
      </c>
      <c r="AE1846">
        <f t="shared" ca="1" si="248"/>
        <v>26.265625</v>
      </c>
      <c r="AF1846" t="str">
        <f t="shared" si="249"/>
        <v>Ole Miss</v>
      </c>
      <c r="AG1846" t="str">
        <f t="shared" ca="1" si="250"/>
        <v>Ole Miss</v>
      </c>
    </row>
    <row r="1847" spans="15:33" x14ac:dyDescent="0.25">
      <c r="O1847" t="s">
        <v>3258</v>
      </c>
      <c r="P1847" s="6">
        <v>41991</v>
      </c>
      <c r="Q1847" t="s">
        <v>3073</v>
      </c>
      <c r="R1847" t="s">
        <v>3255</v>
      </c>
      <c r="S1847" t="s">
        <v>3721</v>
      </c>
      <c r="T1847">
        <v>90</v>
      </c>
      <c r="U1847">
        <v>59</v>
      </c>
      <c r="W1847" t="s">
        <v>368</v>
      </c>
      <c r="X1847">
        <v>1</v>
      </c>
      <c r="Y1847">
        <f t="shared" si="244"/>
        <v>31</v>
      </c>
      <c r="Z1847">
        <f t="shared" ca="1" si="245"/>
        <v>-1.75</v>
      </c>
      <c r="AA1847">
        <f t="shared" ca="1" si="246"/>
        <v>32.75</v>
      </c>
      <c r="AB1847">
        <f t="shared" ca="1" si="247"/>
        <v>-32.75</v>
      </c>
      <c r="AC1847" s="2">
        <v>32.75</v>
      </c>
      <c r="AD1847" s="7">
        <f>VLOOKUP(P1847,Weights!$A:$B,2,0)*AC1847</f>
        <v>32.75</v>
      </c>
      <c r="AE1847">
        <f t="shared" ca="1" si="248"/>
        <v>1072.5625</v>
      </c>
      <c r="AF1847" t="str">
        <f t="shared" si="249"/>
        <v>Oregon St</v>
      </c>
      <c r="AG1847" t="str">
        <f t="shared" ca="1" si="250"/>
        <v>DePaul</v>
      </c>
    </row>
    <row r="1848" spans="15:33" x14ac:dyDescent="0.25">
      <c r="O1848" t="s">
        <v>3390</v>
      </c>
      <c r="P1848" s="6">
        <v>41991</v>
      </c>
      <c r="Q1848" t="s">
        <v>3073</v>
      </c>
      <c r="R1848" t="s">
        <v>3328</v>
      </c>
      <c r="S1848" t="s">
        <v>3721</v>
      </c>
      <c r="T1848">
        <v>69</v>
      </c>
      <c r="U1848">
        <v>65</v>
      </c>
      <c r="W1848" t="s">
        <v>244</v>
      </c>
      <c r="X1848">
        <v>1</v>
      </c>
      <c r="Y1848">
        <f t="shared" si="244"/>
        <v>4</v>
      </c>
      <c r="Z1848">
        <f t="shared" ca="1" si="245"/>
        <v>8</v>
      </c>
      <c r="AA1848">
        <f t="shared" ca="1" si="246"/>
        <v>-4</v>
      </c>
      <c r="AB1848">
        <f t="shared" ca="1" si="247"/>
        <v>4</v>
      </c>
      <c r="AC1848" s="2">
        <v>4</v>
      </c>
      <c r="AD1848" s="7">
        <f>VLOOKUP(P1848,Weights!$A:$B,2,0)*AC1848</f>
        <v>4</v>
      </c>
      <c r="AE1848">
        <f t="shared" ca="1" si="248"/>
        <v>16</v>
      </c>
      <c r="AF1848" t="str">
        <f t="shared" si="249"/>
        <v>Pacific</v>
      </c>
      <c r="AG1848" t="str">
        <f t="shared" ca="1" si="250"/>
        <v>Pacific</v>
      </c>
    </row>
    <row r="1849" spans="15:33" x14ac:dyDescent="0.25">
      <c r="O1849" t="s">
        <v>3098</v>
      </c>
      <c r="P1849" s="6">
        <v>41991</v>
      </c>
      <c r="Q1849" t="s">
        <v>3073</v>
      </c>
      <c r="R1849" t="s">
        <v>3379</v>
      </c>
      <c r="S1849" t="s">
        <v>3721</v>
      </c>
      <c r="T1849">
        <v>80</v>
      </c>
      <c r="U1849">
        <v>65</v>
      </c>
      <c r="W1849" t="s">
        <v>1875</v>
      </c>
      <c r="X1849">
        <v>1</v>
      </c>
      <c r="Y1849">
        <f t="shared" si="244"/>
        <v>15</v>
      </c>
      <c r="Z1849">
        <f t="shared" ca="1" si="245"/>
        <v>5.5</v>
      </c>
      <c r="AA1849">
        <f t="shared" ca="1" si="246"/>
        <v>9.5</v>
      </c>
      <c r="AB1849">
        <f t="shared" ca="1" si="247"/>
        <v>-9.5</v>
      </c>
      <c r="AC1849" s="2">
        <v>9.5</v>
      </c>
      <c r="AD1849" s="7">
        <f>VLOOKUP(P1849,Weights!$A:$B,2,0)*AC1849</f>
        <v>9.5</v>
      </c>
      <c r="AE1849">
        <f t="shared" ca="1" si="248"/>
        <v>90.25</v>
      </c>
      <c r="AF1849" t="str">
        <f t="shared" si="249"/>
        <v>Quinnipiac</v>
      </c>
      <c r="AG1849" t="str">
        <f t="shared" ca="1" si="250"/>
        <v>Quinnipiac</v>
      </c>
    </row>
    <row r="1850" spans="15:33" x14ac:dyDescent="0.25">
      <c r="O1850" t="s">
        <v>3352</v>
      </c>
      <c r="P1850" s="6">
        <v>41991</v>
      </c>
      <c r="Q1850" t="s">
        <v>3073</v>
      </c>
      <c r="R1850" t="s">
        <v>3718</v>
      </c>
      <c r="S1850" t="s">
        <v>3721</v>
      </c>
      <c r="T1850">
        <v>72</v>
      </c>
      <c r="U1850">
        <v>61</v>
      </c>
      <c r="W1850" t="s">
        <v>14</v>
      </c>
      <c r="X1850">
        <v>1</v>
      </c>
      <c r="Y1850">
        <f t="shared" si="244"/>
        <v>11</v>
      </c>
      <c r="Z1850">
        <f t="shared" ca="1" si="245"/>
        <v>25.000000500000002</v>
      </c>
      <c r="AA1850">
        <f t="shared" ca="1" si="246"/>
        <v>-14.000000500000002</v>
      </c>
      <c r="AB1850">
        <f t="shared" ca="1" si="247"/>
        <v>14.000000500000002</v>
      </c>
      <c r="AC1850" s="2">
        <v>14</v>
      </c>
      <c r="AD1850" s="7">
        <f>VLOOKUP(P1850,Weights!$A:$B,2,0)*AC1850</f>
        <v>14</v>
      </c>
      <c r="AE1850">
        <f t="shared" ca="1" si="248"/>
        <v>196.00001400000031</v>
      </c>
      <c r="AF1850" t="str">
        <f t="shared" si="249"/>
        <v>Rice</v>
      </c>
      <c r="AG1850" t="str">
        <f t="shared" ca="1" si="250"/>
        <v>Rice</v>
      </c>
    </row>
    <row r="1851" spans="15:33" x14ac:dyDescent="0.25">
      <c r="O1851" t="s">
        <v>3166</v>
      </c>
      <c r="P1851" s="6">
        <v>41991</v>
      </c>
      <c r="Q1851" t="s">
        <v>3073</v>
      </c>
      <c r="R1851" t="s">
        <v>3360</v>
      </c>
      <c r="S1851" t="s">
        <v>3721</v>
      </c>
      <c r="T1851">
        <v>65</v>
      </c>
      <c r="U1851">
        <v>54</v>
      </c>
      <c r="W1851" t="s">
        <v>116</v>
      </c>
      <c r="X1851">
        <v>1</v>
      </c>
      <c r="Y1851">
        <f t="shared" si="244"/>
        <v>11</v>
      </c>
      <c r="Z1851">
        <f t="shared" ca="1" si="245"/>
        <v>18.75</v>
      </c>
      <c r="AA1851">
        <f t="shared" ca="1" si="246"/>
        <v>-7.75</v>
      </c>
      <c r="AB1851">
        <f t="shared" ca="1" si="247"/>
        <v>7.75</v>
      </c>
      <c r="AC1851" s="2">
        <v>7.75</v>
      </c>
      <c r="AD1851" s="7">
        <f>VLOOKUP(P1851,Weights!$A:$B,2,0)*AC1851</f>
        <v>7.75</v>
      </c>
      <c r="AE1851">
        <f t="shared" ca="1" si="248"/>
        <v>60.0625</v>
      </c>
      <c r="AF1851" t="str">
        <f t="shared" si="249"/>
        <v>Richmond</v>
      </c>
      <c r="AG1851" t="str">
        <f t="shared" ca="1" si="250"/>
        <v>Richmond</v>
      </c>
    </row>
    <row r="1852" spans="15:33" x14ac:dyDescent="0.25">
      <c r="O1852" t="s">
        <v>3383</v>
      </c>
      <c r="P1852" s="6">
        <v>41991</v>
      </c>
      <c r="Q1852" t="s">
        <v>3073</v>
      </c>
      <c r="R1852" t="s">
        <v>3341</v>
      </c>
      <c r="S1852" t="s">
        <v>3721</v>
      </c>
      <c r="T1852">
        <v>62</v>
      </c>
      <c r="U1852">
        <v>48</v>
      </c>
      <c r="W1852" t="s">
        <v>1564</v>
      </c>
      <c r="X1852">
        <v>1</v>
      </c>
      <c r="Y1852">
        <f t="shared" si="244"/>
        <v>14</v>
      </c>
      <c r="Z1852">
        <f t="shared" ca="1" si="245"/>
        <v>14.750000499999999</v>
      </c>
      <c r="AA1852">
        <f t="shared" ca="1" si="246"/>
        <v>-0.75000049999999874</v>
      </c>
      <c r="AB1852">
        <f t="shared" ca="1" si="247"/>
        <v>0.75000049999999874</v>
      </c>
      <c r="AC1852" s="2">
        <v>0.75</v>
      </c>
      <c r="AD1852" s="7">
        <f>VLOOKUP(P1852,Weights!$A:$B,2,0)*AC1852</f>
        <v>0.75</v>
      </c>
      <c r="AE1852">
        <f t="shared" ca="1" si="248"/>
        <v>0.56250075000024813</v>
      </c>
      <c r="AF1852" t="str">
        <f t="shared" si="249"/>
        <v>Rider</v>
      </c>
      <c r="AG1852" t="str">
        <f t="shared" ca="1" si="250"/>
        <v>Rider</v>
      </c>
    </row>
    <row r="1853" spans="15:33" x14ac:dyDescent="0.25">
      <c r="O1853" t="s">
        <v>3262</v>
      </c>
      <c r="P1853" s="6">
        <v>41991</v>
      </c>
      <c r="Q1853" t="s">
        <v>3073</v>
      </c>
      <c r="R1853" t="s">
        <v>3264</v>
      </c>
      <c r="S1853" t="s">
        <v>3721</v>
      </c>
      <c r="T1853">
        <v>77</v>
      </c>
      <c r="U1853">
        <v>40</v>
      </c>
      <c r="W1853" t="s">
        <v>96</v>
      </c>
      <c r="X1853">
        <v>1</v>
      </c>
      <c r="Y1853">
        <f t="shared" si="244"/>
        <v>37</v>
      </c>
      <c r="Z1853">
        <f t="shared" ca="1" si="245"/>
        <v>8.7499999800000001</v>
      </c>
      <c r="AA1853">
        <f t="shared" ca="1" si="246"/>
        <v>28.250000020000002</v>
      </c>
      <c r="AB1853">
        <f t="shared" ca="1" si="247"/>
        <v>-28.250000020000002</v>
      </c>
      <c r="AC1853" s="2">
        <v>28.25</v>
      </c>
      <c r="AD1853" s="7">
        <f>VLOOKUP(P1853,Weights!$A:$B,2,0)*AC1853</f>
        <v>28.25</v>
      </c>
      <c r="AE1853">
        <f t="shared" ca="1" si="248"/>
        <v>798.0625011300001</v>
      </c>
      <c r="AF1853" t="str">
        <f t="shared" si="249"/>
        <v>San Francisco</v>
      </c>
      <c r="AG1853" t="str">
        <f t="shared" ca="1" si="250"/>
        <v>San Francisco</v>
      </c>
    </row>
    <row r="1854" spans="15:33" x14ac:dyDescent="0.25">
      <c r="O1854" t="s">
        <v>3285</v>
      </c>
      <c r="P1854" s="6">
        <v>41991</v>
      </c>
      <c r="Q1854" t="s">
        <v>3073</v>
      </c>
      <c r="R1854" t="s">
        <v>3266</v>
      </c>
      <c r="S1854" t="s">
        <v>3721</v>
      </c>
      <c r="T1854">
        <v>55</v>
      </c>
      <c r="U1854">
        <v>53</v>
      </c>
      <c r="W1854" t="s">
        <v>745</v>
      </c>
      <c r="X1854">
        <v>1</v>
      </c>
      <c r="Y1854">
        <f t="shared" si="244"/>
        <v>2</v>
      </c>
      <c r="Z1854">
        <f t="shared" ca="1" si="245"/>
        <v>13.250000499999999</v>
      </c>
      <c r="AA1854">
        <f t="shared" ca="1" si="246"/>
        <v>-11.250000499999999</v>
      </c>
      <c r="AB1854">
        <f t="shared" ca="1" si="247"/>
        <v>11.250000499999999</v>
      </c>
      <c r="AC1854" s="2">
        <v>11.25</v>
      </c>
      <c r="AD1854" s="7">
        <f>VLOOKUP(P1854,Weights!$A:$B,2,0)*AC1854</f>
        <v>11.25</v>
      </c>
      <c r="AE1854">
        <f t="shared" ca="1" si="248"/>
        <v>126.56251125000023</v>
      </c>
      <c r="AF1854" t="str">
        <f t="shared" si="249"/>
        <v>South Dakota</v>
      </c>
      <c r="AG1854" t="str">
        <f t="shared" ca="1" si="250"/>
        <v>South Dakota</v>
      </c>
    </row>
    <row r="1855" spans="15:33" x14ac:dyDescent="0.25">
      <c r="O1855" t="s">
        <v>3145</v>
      </c>
      <c r="P1855" s="6">
        <v>41991</v>
      </c>
      <c r="Q1855" t="s">
        <v>3073</v>
      </c>
      <c r="R1855" t="s">
        <v>3105</v>
      </c>
      <c r="S1855" t="s">
        <v>3720</v>
      </c>
      <c r="T1855">
        <v>89</v>
      </c>
      <c r="U1855">
        <v>69</v>
      </c>
      <c r="W1855" t="s">
        <v>117</v>
      </c>
      <c r="X1855">
        <v>1</v>
      </c>
      <c r="Y1855">
        <f t="shared" si="244"/>
        <v>-20</v>
      </c>
      <c r="Z1855">
        <f t="shared" ca="1" si="245"/>
        <v>-13.625</v>
      </c>
      <c r="AA1855">
        <f t="shared" ca="1" si="246"/>
        <v>-6.375</v>
      </c>
      <c r="AB1855">
        <f t="shared" ca="1" si="247"/>
        <v>6.375</v>
      </c>
      <c r="AC1855" s="2">
        <v>6.375</v>
      </c>
      <c r="AD1855" s="7">
        <f>VLOOKUP(P1855,Weights!$A:$B,2,0)*AC1855</f>
        <v>6.375</v>
      </c>
      <c r="AE1855">
        <f t="shared" ca="1" si="248"/>
        <v>40.640625</v>
      </c>
      <c r="AF1855" t="str">
        <f t="shared" si="249"/>
        <v>Seton Hall</v>
      </c>
      <c r="AG1855" t="str">
        <f t="shared" ca="1" si="250"/>
        <v>Seton Hall</v>
      </c>
    </row>
    <row r="1856" spans="15:33" x14ac:dyDescent="0.25">
      <c r="O1856" t="s">
        <v>3213</v>
      </c>
      <c r="P1856" s="6">
        <v>41991</v>
      </c>
      <c r="Q1856" t="s">
        <v>3073</v>
      </c>
      <c r="R1856" t="s">
        <v>3355</v>
      </c>
      <c r="S1856" t="s">
        <v>3720</v>
      </c>
      <c r="T1856">
        <v>76</v>
      </c>
      <c r="U1856">
        <v>67</v>
      </c>
      <c r="W1856" t="s">
        <v>730</v>
      </c>
      <c r="X1856">
        <v>1</v>
      </c>
      <c r="Y1856">
        <f t="shared" si="244"/>
        <v>-9</v>
      </c>
      <c r="Z1856">
        <f t="shared" ca="1" si="245"/>
        <v>-14.000000499999999</v>
      </c>
      <c r="AA1856">
        <f t="shared" ca="1" si="246"/>
        <v>5.0000004999999987</v>
      </c>
      <c r="AB1856">
        <f t="shared" ca="1" si="247"/>
        <v>-5.0000004999999987</v>
      </c>
      <c r="AC1856" s="2">
        <v>5</v>
      </c>
      <c r="AD1856" s="7">
        <f>VLOOKUP(P1856,Weights!$A:$B,2,0)*AC1856</f>
        <v>5</v>
      </c>
      <c r="AE1856">
        <f t="shared" ca="1" si="248"/>
        <v>25.000005000000236</v>
      </c>
      <c r="AF1856" t="str">
        <f t="shared" si="249"/>
        <v>Georgia Southern</v>
      </c>
      <c r="AG1856" t="str">
        <f t="shared" ca="1" si="250"/>
        <v>Georgia Southern</v>
      </c>
    </row>
    <row r="1857" spans="15:33" x14ac:dyDescent="0.25">
      <c r="O1857" t="s">
        <v>3154</v>
      </c>
      <c r="P1857" s="6">
        <v>41991</v>
      </c>
      <c r="Q1857" t="s">
        <v>3073</v>
      </c>
      <c r="R1857" t="s">
        <v>3183</v>
      </c>
      <c r="S1857" t="s">
        <v>3720</v>
      </c>
      <c r="T1857">
        <v>79</v>
      </c>
      <c r="U1857">
        <v>70</v>
      </c>
      <c r="W1857" t="s">
        <v>744</v>
      </c>
      <c r="X1857">
        <v>1</v>
      </c>
      <c r="Y1857">
        <f t="shared" si="244"/>
        <v>-9</v>
      </c>
      <c r="Z1857">
        <f t="shared" ca="1" si="245"/>
        <v>-5.750000019999999</v>
      </c>
      <c r="AA1857">
        <f t="shared" ca="1" si="246"/>
        <v>-3.249999980000001</v>
      </c>
      <c r="AB1857">
        <f t="shared" ca="1" si="247"/>
        <v>3.249999980000001</v>
      </c>
      <c r="AC1857" s="2">
        <v>3.25</v>
      </c>
      <c r="AD1857" s="7">
        <f>VLOOKUP(P1857,Weights!$A:$B,2,0)*AC1857</f>
        <v>3.25</v>
      </c>
      <c r="AE1857">
        <f t="shared" ca="1" si="248"/>
        <v>10.562499870000007</v>
      </c>
      <c r="AF1857" t="str">
        <f t="shared" si="249"/>
        <v>LSU</v>
      </c>
      <c r="AG1857" t="str">
        <f t="shared" ca="1" si="250"/>
        <v>LSU</v>
      </c>
    </row>
    <row r="1858" spans="15:33" x14ac:dyDescent="0.25">
      <c r="O1858" t="s">
        <v>3276</v>
      </c>
      <c r="P1858" s="6">
        <v>41991</v>
      </c>
      <c r="Q1858" t="s">
        <v>3073</v>
      </c>
      <c r="R1858" t="s">
        <v>3342</v>
      </c>
      <c r="S1858" t="s">
        <v>3721</v>
      </c>
      <c r="T1858">
        <v>57</v>
      </c>
      <c r="U1858">
        <v>56</v>
      </c>
      <c r="W1858" t="s">
        <v>116</v>
      </c>
      <c r="X1858">
        <v>1</v>
      </c>
      <c r="Y1858">
        <f t="shared" ref="Y1858:Y1921" si="251">X1858*IF(S1858="W",(T1858-U1858),U1858-T1858)</f>
        <v>1</v>
      </c>
      <c r="Z1858">
        <f t="shared" ref="Z1858:Z1921" ca="1" si="252">X1858*(IF(Q1858="A",-HomeEdge,IF(Q1858="H",HomeEdge,0))+VLOOKUP(O1858,TmList,2,0)-VLOOKUP(R1858,TmList,2,0))</f>
        <v>11.125</v>
      </c>
      <c r="AA1858">
        <f t="shared" ref="AA1858:AA1921" ca="1" si="253">Y1858-Z1858</f>
        <v>-10.125</v>
      </c>
      <c r="AB1858">
        <f t="shared" ref="AB1858:AB1921" ca="1" si="254">-AA1858</f>
        <v>10.125</v>
      </c>
      <c r="AC1858" s="2">
        <v>10.125</v>
      </c>
      <c r="AD1858" s="7">
        <f>VLOOKUP(P1858,Weights!$A:$B,2,0)*AC1858</f>
        <v>10.125</v>
      </c>
      <c r="AE1858">
        <f t="shared" ref="AE1858:AE1921" ca="1" si="255">AA1858^2</f>
        <v>102.515625</v>
      </c>
      <c r="AF1858" t="str">
        <f t="shared" si="249"/>
        <v>Utah State</v>
      </c>
      <c r="AG1858" t="str">
        <f t="shared" ca="1" si="250"/>
        <v>Utah State</v>
      </c>
    </row>
    <row r="1859" spans="15:33" x14ac:dyDescent="0.25">
      <c r="O1859" t="s">
        <v>3087</v>
      </c>
      <c r="P1859" s="6">
        <v>41991</v>
      </c>
      <c r="Q1859" t="s">
        <v>3073</v>
      </c>
      <c r="R1859" t="s">
        <v>3081</v>
      </c>
      <c r="S1859" t="s">
        <v>3720</v>
      </c>
      <c r="T1859">
        <v>57</v>
      </c>
      <c r="U1859">
        <v>56</v>
      </c>
      <c r="W1859" t="s">
        <v>169</v>
      </c>
      <c r="X1859">
        <v>1</v>
      </c>
      <c r="Y1859">
        <f t="shared" si="251"/>
        <v>-1</v>
      </c>
      <c r="Z1859">
        <f t="shared" ca="1" si="252"/>
        <v>-1.125</v>
      </c>
      <c r="AA1859">
        <f t="shared" ca="1" si="253"/>
        <v>0.125</v>
      </c>
      <c r="AB1859">
        <f t="shared" ca="1" si="254"/>
        <v>-0.125</v>
      </c>
      <c r="AC1859" s="2">
        <v>0.125</v>
      </c>
      <c r="AD1859" s="7">
        <f>VLOOKUP(P1859,Weights!$A:$B,2,0)*AC1859</f>
        <v>0.125</v>
      </c>
      <c r="AE1859">
        <f t="shared" ca="1" si="255"/>
        <v>1.5625E-2</v>
      </c>
      <c r="AF1859" t="str">
        <f t="shared" ref="AF1859:AF1922" si="256">IF(Y1859&gt;0,O1859,R1859)</f>
        <v>Yale</v>
      </c>
      <c r="AG1859" t="str">
        <f t="shared" ref="AG1859:AG1922" ca="1" si="257">IF(Z1859&gt;0,O1859,R1859)</f>
        <v>Yale</v>
      </c>
    </row>
    <row r="1860" spans="15:33" x14ac:dyDescent="0.25">
      <c r="O1860" t="s">
        <v>3710</v>
      </c>
      <c r="P1860" s="6">
        <v>41991</v>
      </c>
      <c r="Q1860" t="s">
        <v>3073</v>
      </c>
      <c r="R1860" t="s">
        <v>3373</v>
      </c>
      <c r="S1860" t="s">
        <v>3721</v>
      </c>
      <c r="T1860">
        <v>70</v>
      </c>
      <c r="U1860">
        <v>54</v>
      </c>
      <c r="W1860" t="s">
        <v>569</v>
      </c>
      <c r="X1860">
        <v>1</v>
      </c>
      <c r="Y1860">
        <f t="shared" si="251"/>
        <v>16</v>
      </c>
      <c r="Z1860">
        <f t="shared" ca="1" si="252"/>
        <v>22.999999499999998</v>
      </c>
      <c r="AA1860">
        <f t="shared" ca="1" si="253"/>
        <v>-6.9999994999999977</v>
      </c>
      <c r="AB1860">
        <f t="shared" ca="1" si="254"/>
        <v>6.9999994999999977</v>
      </c>
      <c r="AC1860" s="2">
        <v>7</v>
      </c>
      <c r="AD1860" s="7">
        <f>VLOOKUP(P1860,Weights!$A:$B,2,0)*AC1860</f>
        <v>7</v>
      </c>
      <c r="AE1860">
        <f t="shared" ca="1" si="255"/>
        <v>48.999993000000217</v>
      </c>
      <c r="AF1860" t="str">
        <f t="shared" si="256"/>
        <v>Virginia</v>
      </c>
      <c r="AG1860" t="str">
        <f t="shared" ca="1" si="257"/>
        <v>Virginia</v>
      </c>
    </row>
    <row r="1861" spans="15:33" x14ac:dyDescent="0.25">
      <c r="O1861" t="s">
        <v>3370</v>
      </c>
      <c r="P1861" s="6">
        <v>41991</v>
      </c>
      <c r="Q1861" t="s">
        <v>3073</v>
      </c>
      <c r="R1861" t="s">
        <v>3179</v>
      </c>
      <c r="S1861" t="s">
        <v>3720</v>
      </c>
      <c r="T1861">
        <v>69</v>
      </c>
      <c r="U1861">
        <v>56</v>
      </c>
      <c r="W1861" t="s">
        <v>1742</v>
      </c>
      <c r="X1861">
        <v>1</v>
      </c>
      <c r="Y1861">
        <f t="shared" si="251"/>
        <v>-13</v>
      </c>
      <c r="Z1861">
        <f t="shared" ca="1" si="252"/>
        <v>7.6250000000000009</v>
      </c>
      <c r="AA1861">
        <f t="shared" ca="1" si="253"/>
        <v>-20.625</v>
      </c>
      <c r="AB1861">
        <f t="shared" ca="1" si="254"/>
        <v>20.625</v>
      </c>
      <c r="AC1861" s="2">
        <v>20.625</v>
      </c>
      <c r="AD1861" s="7">
        <f>VLOOKUP(P1861,Weights!$A:$B,2,0)*AC1861</f>
        <v>20.625</v>
      </c>
      <c r="AE1861">
        <f t="shared" ca="1" si="255"/>
        <v>425.390625</v>
      </c>
      <c r="AF1861" t="str">
        <f t="shared" si="256"/>
        <v>Wright St</v>
      </c>
      <c r="AG1861" t="str">
        <f t="shared" ca="1" si="257"/>
        <v>Western Carolina</v>
      </c>
    </row>
    <row r="1862" spans="15:33" x14ac:dyDescent="0.25">
      <c r="O1862" t="s">
        <v>3155</v>
      </c>
      <c r="P1862" s="6">
        <v>41992</v>
      </c>
      <c r="Q1862" t="s">
        <v>3073</v>
      </c>
      <c r="R1862" t="s">
        <v>3718</v>
      </c>
      <c r="S1862" t="s">
        <v>3721</v>
      </c>
      <c r="T1862">
        <v>69</v>
      </c>
      <c r="U1862">
        <v>49</v>
      </c>
      <c r="W1862" t="s">
        <v>194</v>
      </c>
      <c r="X1862">
        <v>1</v>
      </c>
      <c r="Y1862">
        <f t="shared" si="251"/>
        <v>20</v>
      </c>
      <c r="Z1862">
        <f t="shared" ca="1" si="252"/>
        <v>38.875000499999999</v>
      </c>
      <c r="AA1862">
        <f t="shared" ca="1" si="253"/>
        <v>-18.875000499999999</v>
      </c>
      <c r="AB1862">
        <f t="shared" ca="1" si="254"/>
        <v>18.875000499999999</v>
      </c>
      <c r="AC1862" s="2">
        <v>18.875</v>
      </c>
      <c r="AD1862" s="7">
        <f>VLOOKUP(P1862,Weights!$A:$B,2,0)*AC1862</f>
        <v>18.875</v>
      </c>
      <c r="AE1862">
        <f t="shared" ca="1" si="255"/>
        <v>356.26564387500019</v>
      </c>
      <c r="AF1862" t="str">
        <f t="shared" si="256"/>
        <v>Alabama</v>
      </c>
      <c r="AG1862" t="str">
        <f t="shared" ca="1" si="257"/>
        <v>Alabama</v>
      </c>
    </row>
    <row r="1863" spans="15:33" x14ac:dyDescent="0.25">
      <c r="O1863" t="s">
        <v>3079</v>
      </c>
      <c r="P1863" s="6">
        <v>41992</v>
      </c>
      <c r="Q1863" t="s">
        <v>3073</v>
      </c>
      <c r="R1863" t="s">
        <v>3718</v>
      </c>
      <c r="S1863" t="s">
        <v>3721</v>
      </c>
      <c r="T1863">
        <v>88</v>
      </c>
      <c r="U1863">
        <v>65</v>
      </c>
      <c r="W1863" t="s">
        <v>16</v>
      </c>
      <c r="X1863">
        <v>1</v>
      </c>
      <c r="Y1863">
        <f t="shared" si="251"/>
        <v>23</v>
      </c>
      <c r="Z1863">
        <f t="shared" ca="1" si="252"/>
        <v>30.125000500000002</v>
      </c>
      <c r="AA1863">
        <f t="shared" ca="1" si="253"/>
        <v>-7.1250005000000023</v>
      </c>
      <c r="AB1863">
        <f t="shared" ca="1" si="254"/>
        <v>7.1250005000000023</v>
      </c>
      <c r="AC1863" s="2">
        <v>7.125</v>
      </c>
      <c r="AD1863" s="7">
        <f>VLOOKUP(P1863,Weights!$A:$B,2,0)*AC1863</f>
        <v>7.125</v>
      </c>
      <c r="AE1863">
        <f t="shared" ca="1" si="255"/>
        <v>50.76563212500028</v>
      </c>
      <c r="AF1863" t="str">
        <f t="shared" si="256"/>
        <v>Bucknell</v>
      </c>
      <c r="AG1863" t="str">
        <f t="shared" ca="1" si="257"/>
        <v>Bucknell</v>
      </c>
    </row>
    <row r="1864" spans="15:33" x14ac:dyDescent="0.25">
      <c r="O1864" t="s">
        <v>3284</v>
      </c>
      <c r="P1864" s="6">
        <v>41992</v>
      </c>
      <c r="Q1864" t="s">
        <v>3073</v>
      </c>
      <c r="R1864" t="s">
        <v>3082</v>
      </c>
      <c r="S1864" t="s">
        <v>3721</v>
      </c>
      <c r="T1864">
        <v>88</v>
      </c>
      <c r="U1864">
        <v>62</v>
      </c>
      <c r="W1864" t="s">
        <v>193</v>
      </c>
      <c r="X1864">
        <v>1</v>
      </c>
      <c r="Y1864">
        <f t="shared" si="251"/>
        <v>26</v>
      </c>
      <c r="Z1864">
        <f t="shared" ca="1" si="252"/>
        <v>23.500000499999999</v>
      </c>
      <c r="AA1864">
        <f t="shared" ca="1" si="253"/>
        <v>2.4999995000000013</v>
      </c>
      <c r="AB1864">
        <f t="shared" ca="1" si="254"/>
        <v>-2.4999995000000013</v>
      </c>
      <c r="AC1864" s="2">
        <v>2.5</v>
      </c>
      <c r="AD1864" s="7">
        <f>VLOOKUP(P1864,Weights!$A:$B,2,0)*AC1864</f>
        <v>2.5</v>
      </c>
      <c r="AE1864">
        <f t="shared" ca="1" si="255"/>
        <v>6.2499975000002559</v>
      </c>
      <c r="AF1864" t="str">
        <f t="shared" si="256"/>
        <v>Buffalo</v>
      </c>
      <c r="AG1864" t="str">
        <f t="shared" ca="1" si="257"/>
        <v>Buffalo</v>
      </c>
    </row>
    <row r="1865" spans="15:33" x14ac:dyDescent="0.25">
      <c r="O1865" t="s">
        <v>3222</v>
      </c>
      <c r="P1865" s="6">
        <v>41992</v>
      </c>
      <c r="Q1865" t="s">
        <v>3073</v>
      </c>
      <c r="R1865" t="s">
        <v>3236</v>
      </c>
      <c r="S1865" t="s">
        <v>3721</v>
      </c>
      <c r="T1865">
        <v>78</v>
      </c>
      <c r="U1865">
        <v>67</v>
      </c>
      <c r="W1865" t="s">
        <v>817</v>
      </c>
      <c r="X1865">
        <v>1</v>
      </c>
      <c r="Y1865">
        <f t="shared" si="251"/>
        <v>11</v>
      </c>
      <c r="Z1865">
        <f t="shared" ca="1" si="252"/>
        <v>6.7500000000000009</v>
      </c>
      <c r="AA1865">
        <f t="shared" ca="1" si="253"/>
        <v>4.2499999999999991</v>
      </c>
      <c r="AB1865">
        <f t="shared" ca="1" si="254"/>
        <v>-4.2499999999999991</v>
      </c>
      <c r="AC1865" s="2">
        <v>4.25</v>
      </c>
      <c r="AD1865" s="7">
        <f>VLOOKUP(P1865,Weights!$A:$B,2,0)*AC1865</f>
        <v>4.25</v>
      </c>
      <c r="AE1865">
        <f t="shared" ca="1" si="255"/>
        <v>18.062499999999993</v>
      </c>
      <c r="AF1865" t="str">
        <f t="shared" si="256"/>
        <v>California</v>
      </c>
      <c r="AG1865" t="str">
        <f t="shared" ca="1" si="257"/>
        <v>California</v>
      </c>
    </row>
    <row r="1866" spans="15:33" x14ac:dyDescent="0.25">
      <c r="O1866" t="s">
        <v>3102</v>
      </c>
      <c r="P1866" s="6">
        <v>41992</v>
      </c>
      <c r="Q1866" t="s">
        <v>3073</v>
      </c>
      <c r="R1866" t="s">
        <v>3718</v>
      </c>
      <c r="S1866" t="s">
        <v>3721</v>
      </c>
      <c r="T1866">
        <v>97</v>
      </c>
      <c r="U1866">
        <v>60</v>
      </c>
      <c r="W1866" t="s">
        <v>323</v>
      </c>
      <c r="X1866">
        <v>1</v>
      </c>
      <c r="Y1866">
        <f t="shared" si="251"/>
        <v>37</v>
      </c>
      <c r="Z1866">
        <f t="shared" ca="1" si="252"/>
        <v>42</v>
      </c>
      <c r="AA1866">
        <f t="shared" ca="1" si="253"/>
        <v>-5</v>
      </c>
      <c r="AB1866">
        <f t="shared" ca="1" si="254"/>
        <v>5</v>
      </c>
      <c r="AC1866" s="2">
        <v>5</v>
      </c>
      <c r="AD1866" s="7">
        <f>VLOOKUP(P1866,Weights!$A:$B,2,0)*AC1866</f>
        <v>5</v>
      </c>
      <c r="AE1866">
        <f t="shared" ca="1" si="255"/>
        <v>25</v>
      </c>
      <c r="AF1866" t="str">
        <f t="shared" si="256"/>
        <v>Central Michigan</v>
      </c>
      <c r="AG1866" t="str">
        <f t="shared" ca="1" si="257"/>
        <v>Central Michigan</v>
      </c>
    </row>
    <row r="1867" spans="15:33" x14ac:dyDescent="0.25">
      <c r="O1867" t="s">
        <v>3252</v>
      </c>
      <c r="P1867" s="6">
        <v>41992</v>
      </c>
      <c r="Q1867" t="s">
        <v>3073</v>
      </c>
      <c r="R1867" t="s">
        <v>3365</v>
      </c>
      <c r="S1867" t="s">
        <v>3721</v>
      </c>
      <c r="T1867">
        <v>75</v>
      </c>
      <c r="U1867">
        <v>60</v>
      </c>
      <c r="W1867" t="s">
        <v>196</v>
      </c>
      <c r="X1867">
        <v>1</v>
      </c>
      <c r="Y1867">
        <f t="shared" si="251"/>
        <v>15</v>
      </c>
      <c r="Z1867">
        <f t="shared" ca="1" si="252"/>
        <v>25.375000499999999</v>
      </c>
      <c r="AA1867">
        <f t="shared" ca="1" si="253"/>
        <v>-10.375000499999999</v>
      </c>
      <c r="AB1867">
        <f t="shared" ca="1" si="254"/>
        <v>10.375000499999999</v>
      </c>
      <c r="AC1867" s="2">
        <v>10.375</v>
      </c>
      <c r="AD1867" s="7">
        <f>VLOOKUP(P1867,Weights!$A:$B,2,0)*AC1867</f>
        <v>10.375</v>
      </c>
      <c r="AE1867">
        <f t="shared" ca="1" si="255"/>
        <v>107.64063537500023</v>
      </c>
      <c r="AF1867" t="str">
        <f t="shared" si="256"/>
        <v>Creighton</v>
      </c>
      <c r="AG1867" t="str">
        <f t="shared" ca="1" si="257"/>
        <v>Creighton</v>
      </c>
    </row>
    <row r="1868" spans="15:33" x14ac:dyDescent="0.25">
      <c r="O1868" t="s">
        <v>3104</v>
      </c>
      <c r="P1868" s="6">
        <v>41992</v>
      </c>
      <c r="Q1868" t="s">
        <v>3073</v>
      </c>
      <c r="R1868" t="s">
        <v>3103</v>
      </c>
      <c r="S1868" t="s">
        <v>3721</v>
      </c>
      <c r="T1868">
        <v>58</v>
      </c>
      <c r="U1868">
        <v>55</v>
      </c>
      <c r="V1868" t="s">
        <v>3722</v>
      </c>
      <c r="W1868" t="s">
        <v>117</v>
      </c>
      <c r="X1868">
        <v>1</v>
      </c>
      <c r="Y1868">
        <f t="shared" si="251"/>
        <v>3</v>
      </c>
      <c r="Z1868">
        <f t="shared" ca="1" si="252"/>
        <v>1</v>
      </c>
      <c r="AA1868">
        <f t="shared" ca="1" si="253"/>
        <v>2</v>
      </c>
      <c r="AB1868">
        <f t="shared" ca="1" si="254"/>
        <v>-2</v>
      </c>
      <c r="AC1868" s="2">
        <v>2</v>
      </c>
      <c r="AD1868" s="7">
        <f>VLOOKUP(P1868,Weights!$A:$B,2,0)*AC1868</f>
        <v>2</v>
      </c>
      <c r="AE1868">
        <f t="shared" ca="1" si="255"/>
        <v>4</v>
      </c>
      <c r="AF1868" t="str">
        <f t="shared" si="256"/>
        <v>Dartmouth</v>
      </c>
      <c r="AG1868" t="str">
        <f t="shared" ca="1" si="257"/>
        <v>Dartmouth</v>
      </c>
    </row>
    <row r="1869" spans="15:33" x14ac:dyDescent="0.25">
      <c r="O1869" t="s">
        <v>3189</v>
      </c>
      <c r="P1869" s="6">
        <v>41992</v>
      </c>
      <c r="Q1869" t="s">
        <v>3073</v>
      </c>
      <c r="R1869" t="s">
        <v>3279</v>
      </c>
      <c r="S1869" t="s">
        <v>3720</v>
      </c>
      <c r="T1869">
        <v>85</v>
      </c>
      <c r="U1869">
        <v>84</v>
      </c>
      <c r="W1869" t="s">
        <v>16</v>
      </c>
      <c r="X1869">
        <v>1</v>
      </c>
      <c r="Y1869">
        <f t="shared" si="251"/>
        <v>-1</v>
      </c>
      <c r="Z1869">
        <f t="shared" ca="1" si="252"/>
        <v>-8.25</v>
      </c>
      <c r="AA1869">
        <f t="shared" ca="1" si="253"/>
        <v>7.25</v>
      </c>
      <c r="AB1869">
        <f t="shared" ca="1" si="254"/>
        <v>-7.25</v>
      </c>
      <c r="AC1869" s="2">
        <v>7.25</v>
      </c>
      <c r="AD1869" s="7">
        <f>VLOOKUP(P1869,Weights!$A:$B,2,0)*AC1869</f>
        <v>7.25</v>
      </c>
      <c r="AE1869">
        <f t="shared" ca="1" si="255"/>
        <v>52.5625</v>
      </c>
      <c r="AF1869" t="str">
        <f t="shared" si="256"/>
        <v>Colorado St</v>
      </c>
      <c r="AG1869" t="str">
        <f t="shared" ca="1" si="257"/>
        <v>Colorado St</v>
      </c>
    </row>
    <row r="1870" spans="15:33" x14ac:dyDescent="0.25">
      <c r="O1870" t="s">
        <v>3220</v>
      </c>
      <c r="P1870" s="6">
        <v>41992</v>
      </c>
      <c r="Q1870" t="s">
        <v>3073</v>
      </c>
      <c r="R1870" t="s">
        <v>3211</v>
      </c>
      <c r="S1870" t="s">
        <v>3720</v>
      </c>
      <c r="T1870">
        <v>83</v>
      </c>
      <c r="U1870">
        <v>65</v>
      </c>
      <c r="W1870" t="s">
        <v>2000</v>
      </c>
      <c r="X1870">
        <v>1</v>
      </c>
      <c r="Y1870">
        <f t="shared" si="251"/>
        <v>-18</v>
      </c>
      <c r="Z1870">
        <f t="shared" ca="1" si="252"/>
        <v>-19.000000500000002</v>
      </c>
      <c r="AA1870">
        <f t="shared" ca="1" si="253"/>
        <v>1.0000005000000023</v>
      </c>
      <c r="AB1870">
        <f t="shared" ca="1" si="254"/>
        <v>-1.0000005000000023</v>
      </c>
      <c r="AC1870" s="2">
        <v>1</v>
      </c>
      <c r="AD1870" s="7">
        <f>VLOOKUP(P1870,Weights!$A:$B,2,0)*AC1870</f>
        <v>1</v>
      </c>
      <c r="AE1870">
        <f t="shared" ca="1" si="255"/>
        <v>1.0000010000002546</v>
      </c>
      <c r="AF1870" t="str">
        <f t="shared" si="256"/>
        <v>North Florida</v>
      </c>
      <c r="AG1870" t="str">
        <f t="shared" ca="1" si="257"/>
        <v>North Florida</v>
      </c>
    </row>
    <row r="1871" spans="15:33" x14ac:dyDescent="0.25">
      <c r="O1871" t="s">
        <v>3221</v>
      </c>
      <c r="P1871" s="6">
        <v>41992</v>
      </c>
      <c r="Q1871" t="s">
        <v>3073</v>
      </c>
      <c r="R1871" t="s">
        <v>3338</v>
      </c>
      <c r="S1871" t="s">
        <v>3721</v>
      </c>
      <c r="T1871">
        <v>83</v>
      </c>
      <c r="U1871">
        <v>78</v>
      </c>
      <c r="W1871" t="s">
        <v>325</v>
      </c>
      <c r="X1871">
        <v>1</v>
      </c>
      <c r="Y1871">
        <f t="shared" si="251"/>
        <v>5</v>
      </c>
      <c r="Z1871">
        <f t="shared" ca="1" si="252"/>
        <v>5</v>
      </c>
      <c r="AA1871">
        <f t="shared" ca="1" si="253"/>
        <v>0</v>
      </c>
      <c r="AB1871">
        <f t="shared" ca="1" si="254"/>
        <v>0</v>
      </c>
      <c r="AC1871" s="2">
        <v>0</v>
      </c>
      <c r="AD1871" s="7">
        <f>VLOOKUP(P1871,Weights!$A:$B,2,0)*AC1871</f>
        <v>0</v>
      </c>
      <c r="AE1871">
        <f t="shared" ca="1" si="255"/>
        <v>0</v>
      </c>
      <c r="AF1871" t="str">
        <f t="shared" si="256"/>
        <v>Florida Gulf Coast</v>
      </c>
      <c r="AG1871" t="str">
        <f t="shared" ca="1" si="257"/>
        <v>Florida Gulf Coast</v>
      </c>
    </row>
    <row r="1872" spans="15:33" x14ac:dyDescent="0.25">
      <c r="O1872" t="s">
        <v>3306</v>
      </c>
      <c r="P1872" s="6">
        <v>41992</v>
      </c>
      <c r="Q1872" t="s">
        <v>3073</v>
      </c>
      <c r="R1872" t="s">
        <v>3718</v>
      </c>
      <c r="S1872" t="s">
        <v>3721</v>
      </c>
      <c r="T1872">
        <v>91</v>
      </c>
      <c r="U1872">
        <v>71</v>
      </c>
      <c r="W1872" t="s">
        <v>334</v>
      </c>
      <c r="X1872">
        <v>1</v>
      </c>
      <c r="Y1872">
        <f t="shared" si="251"/>
        <v>20</v>
      </c>
      <c r="Z1872">
        <f t="shared" ca="1" si="252"/>
        <v>28.375000500000002</v>
      </c>
      <c r="AA1872">
        <f t="shared" ca="1" si="253"/>
        <v>-8.3750005000000023</v>
      </c>
      <c r="AB1872">
        <f t="shared" ca="1" si="254"/>
        <v>8.3750005000000023</v>
      </c>
      <c r="AC1872" s="2">
        <v>8.375</v>
      </c>
      <c r="AD1872" s="7">
        <f>VLOOKUP(P1872,Weights!$A:$B,2,0)*AC1872</f>
        <v>8.375</v>
      </c>
      <c r="AE1872">
        <f t="shared" ca="1" si="255"/>
        <v>70.140633375000291</v>
      </c>
      <c r="AF1872" t="str">
        <f t="shared" si="256"/>
        <v>Gardner-Webb</v>
      </c>
      <c r="AG1872" t="str">
        <f t="shared" ca="1" si="257"/>
        <v>Gardner-Webb</v>
      </c>
    </row>
    <row r="1873" spans="15:33" x14ac:dyDescent="0.25">
      <c r="O1873" t="s">
        <v>3293</v>
      </c>
      <c r="P1873" s="6">
        <v>41992</v>
      </c>
      <c r="Q1873" t="s">
        <v>3073</v>
      </c>
      <c r="R1873" t="s">
        <v>3228</v>
      </c>
      <c r="S1873" t="s">
        <v>3721</v>
      </c>
      <c r="T1873">
        <v>66</v>
      </c>
      <c r="U1873">
        <v>54</v>
      </c>
      <c r="W1873" t="s">
        <v>1849</v>
      </c>
      <c r="X1873">
        <v>1</v>
      </c>
      <c r="Y1873">
        <f t="shared" si="251"/>
        <v>12</v>
      </c>
      <c r="Z1873">
        <f t="shared" ca="1" si="252"/>
        <v>9.6250004999999987</v>
      </c>
      <c r="AA1873">
        <f t="shared" ca="1" si="253"/>
        <v>2.3749995000000013</v>
      </c>
      <c r="AB1873">
        <f t="shared" ca="1" si="254"/>
        <v>-2.3749995000000013</v>
      </c>
      <c r="AC1873" s="2">
        <v>2.375</v>
      </c>
      <c r="AD1873" s="7">
        <f>VLOOKUP(P1873,Weights!$A:$B,2,0)*AC1873</f>
        <v>2.375</v>
      </c>
      <c r="AE1873">
        <f t="shared" ca="1" si="255"/>
        <v>5.6406226250002556</v>
      </c>
      <c r="AF1873" t="str">
        <f t="shared" si="256"/>
        <v>Hampton</v>
      </c>
      <c r="AG1873" t="str">
        <f t="shared" ca="1" si="257"/>
        <v>Hampton</v>
      </c>
    </row>
    <row r="1874" spans="15:33" x14ac:dyDescent="0.25">
      <c r="O1874" t="s">
        <v>3208</v>
      </c>
      <c r="P1874" s="6">
        <v>41992</v>
      </c>
      <c r="Q1874" t="s">
        <v>3072</v>
      </c>
      <c r="R1874" t="s">
        <v>3718</v>
      </c>
      <c r="S1874" t="s">
        <v>3721</v>
      </c>
      <c r="T1874">
        <v>94</v>
      </c>
      <c r="U1874">
        <v>63</v>
      </c>
      <c r="W1874" t="s">
        <v>195</v>
      </c>
      <c r="X1874">
        <v>1</v>
      </c>
      <c r="Y1874">
        <f t="shared" si="251"/>
        <v>31</v>
      </c>
      <c r="Z1874">
        <f t="shared" ca="1" si="252"/>
        <v>31.000000500000002</v>
      </c>
      <c r="AA1874">
        <f t="shared" ca="1" si="253"/>
        <v>-5.0000000229033503E-7</v>
      </c>
      <c r="AB1874">
        <f t="shared" ca="1" si="254"/>
        <v>5.0000000229033503E-7</v>
      </c>
      <c r="AC1874" s="2">
        <v>0</v>
      </c>
      <c r="AD1874" s="7">
        <f>VLOOKUP(P1874,Weights!$A:$B,2,0)*AC1874</f>
        <v>0</v>
      </c>
      <c r="AE1874">
        <f t="shared" ca="1" si="255"/>
        <v>2.5000000229033503E-13</v>
      </c>
      <c r="AF1874" t="str">
        <f t="shared" si="256"/>
        <v>Hawaii</v>
      </c>
      <c r="AG1874" t="str">
        <f t="shared" ca="1" si="257"/>
        <v>Hawaii</v>
      </c>
    </row>
    <row r="1875" spans="15:33" x14ac:dyDescent="0.25">
      <c r="O1875" t="s">
        <v>3375</v>
      </c>
      <c r="P1875" s="6">
        <v>41992</v>
      </c>
      <c r="Q1875" t="s">
        <v>3073</v>
      </c>
      <c r="R1875" t="s">
        <v>3239</v>
      </c>
      <c r="S1875" t="s">
        <v>3721</v>
      </c>
      <c r="T1875">
        <v>71</v>
      </c>
      <c r="U1875">
        <v>57</v>
      </c>
      <c r="W1875" t="s">
        <v>193</v>
      </c>
      <c r="X1875">
        <v>1</v>
      </c>
      <c r="Y1875">
        <f t="shared" si="251"/>
        <v>14</v>
      </c>
      <c r="Z1875">
        <f t="shared" ca="1" si="252"/>
        <v>17.500000499999999</v>
      </c>
      <c r="AA1875">
        <f t="shared" ca="1" si="253"/>
        <v>-3.5000004999999987</v>
      </c>
      <c r="AB1875">
        <f t="shared" ca="1" si="254"/>
        <v>3.5000004999999987</v>
      </c>
      <c r="AC1875" s="2">
        <v>3.5</v>
      </c>
      <c r="AD1875" s="7">
        <f>VLOOKUP(P1875,Weights!$A:$B,2,0)*AC1875</f>
        <v>3.5</v>
      </c>
      <c r="AE1875">
        <f t="shared" ca="1" si="255"/>
        <v>12.250003500000242</v>
      </c>
      <c r="AF1875" t="str">
        <f t="shared" si="256"/>
        <v>Kent State</v>
      </c>
      <c r="AG1875" t="str">
        <f t="shared" ca="1" si="257"/>
        <v>Kent State</v>
      </c>
    </row>
    <row r="1876" spans="15:33" x14ac:dyDescent="0.25">
      <c r="O1876" t="s">
        <v>3362</v>
      </c>
      <c r="P1876" s="6">
        <v>41992</v>
      </c>
      <c r="Q1876" t="s">
        <v>3073</v>
      </c>
      <c r="R1876" t="s">
        <v>3718</v>
      </c>
      <c r="S1876" t="s">
        <v>3721</v>
      </c>
      <c r="T1876">
        <v>80</v>
      </c>
      <c r="U1876">
        <v>53</v>
      </c>
      <c r="W1876" t="s">
        <v>15</v>
      </c>
      <c r="X1876">
        <v>1</v>
      </c>
      <c r="Y1876">
        <f t="shared" si="251"/>
        <v>27</v>
      </c>
      <c r="Z1876">
        <f t="shared" ca="1" si="252"/>
        <v>24.750000500000002</v>
      </c>
      <c r="AA1876">
        <f t="shared" ca="1" si="253"/>
        <v>2.2499994999999977</v>
      </c>
      <c r="AB1876">
        <f t="shared" ca="1" si="254"/>
        <v>-2.2499994999999977</v>
      </c>
      <c r="AC1876" s="2">
        <v>2.25</v>
      </c>
      <c r="AD1876" s="7">
        <f>VLOOKUP(P1876,Weights!$A:$B,2,0)*AC1876</f>
        <v>2.25</v>
      </c>
      <c r="AE1876">
        <f t="shared" ca="1" si="255"/>
        <v>5.0624977500002393</v>
      </c>
      <c r="AF1876" t="str">
        <f t="shared" si="256"/>
        <v>Lamar</v>
      </c>
      <c r="AG1876" t="str">
        <f t="shared" ca="1" si="257"/>
        <v>Lamar</v>
      </c>
    </row>
    <row r="1877" spans="15:33" x14ac:dyDescent="0.25">
      <c r="O1877" t="s">
        <v>3307</v>
      </c>
      <c r="P1877" s="6">
        <v>41992</v>
      </c>
      <c r="Q1877" t="s">
        <v>3073</v>
      </c>
      <c r="R1877" t="s">
        <v>3718</v>
      </c>
      <c r="S1877" t="s">
        <v>3721</v>
      </c>
      <c r="T1877">
        <v>94</v>
      </c>
      <c r="U1877">
        <v>65</v>
      </c>
      <c r="W1877" t="s">
        <v>16</v>
      </c>
      <c r="X1877">
        <v>1</v>
      </c>
      <c r="Y1877">
        <f t="shared" si="251"/>
        <v>29</v>
      </c>
      <c r="Z1877">
        <f t="shared" ca="1" si="252"/>
        <v>18</v>
      </c>
      <c r="AA1877">
        <f t="shared" ca="1" si="253"/>
        <v>11</v>
      </c>
      <c r="AB1877">
        <f t="shared" ca="1" si="254"/>
        <v>-11</v>
      </c>
      <c r="AC1877" s="2">
        <v>11</v>
      </c>
      <c r="AD1877" s="7">
        <f>VLOOKUP(P1877,Weights!$A:$B,2,0)*AC1877</f>
        <v>11</v>
      </c>
      <c r="AE1877">
        <f t="shared" ca="1" si="255"/>
        <v>121</v>
      </c>
      <c r="AF1877" t="str">
        <f t="shared" si="256"/>
        <v>Liberty</v>
      </c>
      <c r="AG1877" t="str">
        <f t="shared" ca="1" si="257"/>
        <v>Liberty</v>
      </c>
    </row>
    <row r="1878" spans="15:33" x14ac:dyDescent="0.25">
      <c r="O1878" t="s">
        <v>3158</v>
      </c>
      <c r="P1878" s="6">
        <v>41992</v>
      </c>
      <c r="Q1878" t="s">
        <v>3073</v>
      </c>
      <c r="R1878" t="s">
        <v>3267</v>
      </c>
      <c r="S1878" t="s">
        <v>3721</v>
      </c>
      <c r="T1878">
        <v>73</v>
      </c>
      <c r="U1878">
        <v>57</v>
      </c>
      <c r="W1878" t="s">
        <v>368</v>
      </c>
      <c r="X1878">
        <v>1</v>
      </c>
      <c r="Y1878">
        <f t="shared" si="251"/>
        <v>16</v>
      </c>
      <c r="Z1878">
        <f t="shared" ca="1" si="252"/>
        <v>14</v>
      </c>
      <c r="AA1878">
        <f t="shared" ca="1" si="253"/>
        <v>2</v>
      </c>
      <c r="AB1878">
        <f t="shared" ca="1" si="254"/>
        <v>-2</v>
      </c>
      <c r="AC1878" s="2">
        <v>2</v>
      </c>
      <c r="AD1878" s="7">
        <f>VLOOKUP(P1878,Weights!$A:$B,2,0)*AC1878</f>
        <v>2</v>
      </c>
      <c r="AE1878">
        <f t="shared" ca="1" si="255"/>
        <v>4</v>
      </c>
      <c r="AF1878" t="str">
        <f t="shared" si="256"/>
        <v>Loyola (Chi)</v>
      </c>
      <c r="AG1878" t="str">
        <f t="shared" ca="1" si="257"/>
        <v>Loyola (Chi)</v>
      </c>
    </row>
    <row r="1879" spans="15:33" x14ac:dyDescent="0.25">
      <c r="O1879" t="s">
        <v>3254</v>
      </c>
      <c r="P1879" s="6">
        <v>41992</v>
      </c>
      <c r="Q1879" t="s">
        <v>3073</v>
      </c>
      <c r="R1879" t="s">
        <v>3400</v>
      </c>
      <c r="S1879" t="s">
        <v>3721</v>
      </c>
      <c r="T1879">
        <v>83</v>
      </c>
      <c r="U1879">
        <v>49</v>
      </c>
      <c r="W1879" t="s">
        <v>95</v>
      </c>
      <c r="X1879">
        <v>1</v>
      </c>
      <c r="Y1879">
        <f t="shared" si="251"/>
        <v>34</v>
      </c>
      <c r="Z1879">
        <f t="shared" ca="1" si="252"/>
        <v>22.250000499999999</v>
      </c>
      <c r="AA1879">
        <f t="shared" ca="1" si="253"/>
        <v>11.749999500000001</v>
      </c>
      <c r="AB1879">
        <f t="shared" ca="1" si="254"/>
        <v>-11.749999500000001</v>
      </c>
      <c r="AC1879" s="2">
        <v>11.75</v>
      </c>
      <c r="AD1879" s="7">
        <f>VLOOKUP(P1879,Weights!$A:$B,2,0)*AC1879</f>
        <v>11.75</v>
      </c>
      <c r="AE1879">
        <f t="shared" ca="1" si="255"/>
        <v>138.06248825000029</v>
      </c>
      <c r="AF1879" t="str">
        <f t="shared" si="256"/>
        <v>Marquette</v>
      </c>
      <c r="AG1879" t="str">
        <f t="shared" ca="1" si="257"/>
        <v>Marquette</v>
      </c>
    </row>
    <row r="1880" spans="15:33" x14ac:dyDescent="0.25">
      <c r="O1880" t="s">
        <v>3223</v>
      </c>
      <c r="P1880" s="6">
        <v>41992</v>
      </c>
      <c r="Q1880" t="s">
        <v>3073</v>
      </c>
      <c r="R1880" t="s">
        <v>3219</v>
      </c>
      <c r="S1880" t="s">
        <v>3721</v>
      </c>
      <c r="T1880">
        <v>67</v>
      </c>
      <c r="U1880">
        <v>46</v>
      </c>
      <c r="W1880" t="s">
        <v>2517</v>
      </c>
      <c r="X1880">
        <v>1</v>
      </c>
      <c r="Y1880">
        <f t="shared" si="251"/>
        <v>21</v>
      </c>
      <c r="Z1880">
        <f t="shared" ca="1" si="252"/>
        <v>14.000000480000001</v>
      </c>
      <c r="AA1880">
        <f t="shared" ca="1" si="253"/>
        <v>6.9999995199999994</v>
      </c>
      <c r="AB1880">
        <f t="shared" ca="1" si="254"/>
        <v>-6.9999995199999994</v>
      </c>
      <c r="AC1880" s="2">
        <v>7</v>
      </c>
      <c r="AD1880" s="7">
        <f>VLOOKUP(P1880,Weights!$A:$B,2,0)*AC1880</f>
        <v>7</v>
      </c>
      <c r="AE1880">
        <f t="shared" ca="1" si="255"/>
        <v>48.999993280000218</v>
      </c>
      <c r="AF1880" t="str">
        <f t="shared" si="256"/>
        <v>Mercer</v>
      </c>
      <c r="AG1880" t="str">
        <f t="shared" ca="1" si="257"/>
        <v>Mercer</v>
      </c>
    </row>
    <row r="1881" spans="15:33" x14ac:dyDescent="0.25">
      <c r="O1881" t="s">
        <v>3194</v>
      </c>
      <c r="P1881" s="6">
        <v>41992</v>
      </c>
      <c r="Q1881" t="s">
        <v>3073</v>
      </c>
      <c r="R1881" t="s">
        <v>3377</v>
      </c>
      <c r="S1881" t="s">
        <v>3720</v>
      </c>
      <c r="T1881">
        <v>72</v>
      </c>
      <c r="U1881">
        <v>44</v>
      </c>
      <c r="W1881" t="s">
        <v>325</v>
      </c>
      <c r="X1881">
        <v>1</v>
      </c>
      <c r="Y1881">
        <f t="shared" si="251"/>
        <v>-28</v>
      </c>
      <c r="Z1881">
        <f t="shared" ca="1" si="252"/>
        <v>17.249999519999999</v>
      </c>
      <c r="AA1881">
        <f t="shared" ca="1" si="253"/>
        <v>-45.249999520000003</v>
      </c>
      <c r="AB1881">
        <f t="shared" ca="1" si="254"/>
        <v>45.249999520000003</v>
      </c>
      <c r="AC1881" s="2">
        <v>45.25</v>
      </c>
      <c r="AD1881" s="7">
        <f>VLOOKUP(P1881,Weights!$A:$B,2,0)*AC1881</f>
        <v>45.25</v>
      </c>
      <c r="AE1881">
        <f t="shared" ca="1" si="255"/>
        <v>2047.5624565600006</v>
      </c>
      <c r="AF1881" t="str">
        <f t="shared" si="256"/>
        <v>Eastern Kentucky</v>
      </c>
      <c r="AG1881" t="str">
        <f t="shared" ca="1" si="257"/>
        <v>Miami (FL)</v>
      </c>
    </row>
    <row r="1882" spans="15:33" x14ac:dyDescent="0.25">
      <c r="O1882" t="s">
        <v>3290</v>
      </c>
      <c r="P1882" s="6">
        <v>41992</v>
      </c>
      <c r="Q1882" t="s">
        <v>3073</v>
      </c>
      <c r="R1882" t="s">
        <v>3234</v>
      </c>
      <c r="S1882" t="s">
        <v>3721</v>
      </c>
      <c r="T1882">
        <v>68</v>
      </c>
      <c r="U1882">
        <v>58</v>
      </c>
      <c r="W1882" t="s">
        <v>96</v>
      </c>
      <c r="X1882">
        <v>1</v>
      </c>
      <c r="Y1882">
        <f t="shared" si="251"/>
        <v>10</v>
      </c>
      <c r="Z1882">
        <f t="shared" ca="1" si="252"/>
        <v>0.8750000200000001</v>
      </c>
      <c r="AA1882">
        <f t="shared" ca="1" si="253"/>
        <v>9.1249999800000001</v>
      </c>
      <c r="AB1882">
        <f t="shared" ca="1" si="254"/>
        <v>-9.1249999800000001</v>
      </c>
      <c r="AC1882" s="2">
        <v>9.125</v>
      </c>
      <c r="AD1882" s="7">
        <f>VLOOKUP(P1882,Weights!$A:$B,2,0)*AC1882</f>
        <v>9.125</v>
      </c>
      <c r="AE1882">
        <f t="shared" ca="1" si="255"/>
        <v>83.265624635000009</v>
      </c>
      <c r="AF1882" t="str">
        <f t="shared" si="256"/>
        <v>Middle Tennessee</v>
      </c>
      <c r="AG1882" t="str">
        <f t="shared" ca="1" si="257"/>
        <v>Middle Tennessee</v>
      </c>
    </row>
    <row r="1883" spans="15:33" x14ac:dyDescent="0.25">
      <c r="O1883" t="s">
        <v>3124</v>
      </c>
      <c r="P1883" s="6">
        <v>41992</v>
      </c>
      <c r="Q1883" t="s">
        <v>3073</v>
      </c>
      <c r="R1883" t="s">
        <v>3261</v>
      </c>
      <c r="S1883" t="s">
        <v>3721</v>
      </c>
      <c r="T1883">
        <v>92</v>
      </c>
      <c r="U1883">
        <v>57</v>
      </c>
      <c r="W1883" t="s">
        <v>325</v>
      </c>
      <c r="X1883">
        <v>1</v>
      </c>
      <c r="Y1883">
        <f t="shared" si="251"/>
        <v>35</v>
      </c>
      <c r="Z1883">
        <f t="shared" ca="1" si="252"/>
        <v>23.124999500000001</v>
      </c>
      <c r="AA1883">
        <f t="shared" ca="1" si="253"/>
        <v>11.875000499999999</v>
      </c>
      <c r="AB1883">
        <f t="shared" ca="1" si="254"/>
        <v>-11.875000499999999</v>
      </c>
      <c r="AC1883" s="2">
        <v>11.875</v>
      </c>
      <c r="AD1883" s="7">
        <f>VLOOKUP(P1883,Weights!$A:$B,2,0)*AC1883</f>
        <v>11.875</v>
      </c>
      <c r="AE1883">
        <f t="shared" ca="1" si="255"/>
        <v>141.01563687500021</v>
      </c>
      <c r="AF1883" t="str">
        <f t="shared" si="256"/>
        <v>Minnesota</v>
      </c>
      <c r="AG1883" t="str">
        <f t="shared" ca="1" si="257"/>
        <v>Minnesota</v>
      </c>
    </row>
    <row r="1884" spans="15:33" x14ac:dyDescent="0.25">
      <c r="O1884" t="s">
        <v>3238</v>
      </c>
      <c r="P1884" s="6">
        <v>41992</v>
      </c>
      <c r="Q1884" t="s">
        <v>3073</v>
      </c>
      <c r="R1884" t="s">
        <v>3214</v>
      </c>
      <c r="S1884" t="s">
        <v>3720</v>
      </c>
      <c r="T1884">
        <v>83</v>
      </c>
      <c r="U1884">
        <v>60</v>
      </c>
      <c r="W1884" t="s">
        <v>732</v>
      </c>
      <c r="X1884">
        <v>1</v>
      </c>
      <c r="Y1884">
        <f t="shared" si="251"/>
        <v>-23</v>
      </c>
      <c r="Z1884">
        <f t="shared" ca="1" si="252"/>
        <v>12.75</v>
      </c>
      <c r="AA1884">
        <f t="shared" ca="1" si="253"/>
        <v>-35.75</v>
      </c>
      <c r="AB1884">
        <f t="shared" ca="1" si="254"/>
        <v>35.75</v>
      </c>
      <c r="AC1884" s="2">
        <v>35.75</v>
      </c>
      <c r="AD1884" s="7">
        <f>VLOOKUP(P1884,Weights!$A:$B,2,0)*AC1884</f>
        <v>35.75</v>
      </c>
      <c r="AE1884">
        <f t="shared" ca="1" si="255"/>
        <v>1278.0625</v>
      </c>
      <c r="AF1884" t="str">
        <f t="shared" si="256"/>
        <v>Northern Kentucky</v>
      </c>
      <c r="AG1884" t="str">
        <f t="shared" ca="1" si="257"/>
        <v>Morehead St</v>
      </c>
    </row>
    <row r="1885" spans="15:33" x14ac:dyDescent="0.25">
      <c r="O1885" t="s">
        <v>3292</v>
      </c>
      <c r="P1885" s="6">
        <v>41992</v>
      </c>
      <c r="Q1885" t="s">
        <v>3073</v>
      </c>
      <c r="R1885" t="s">
        <v>3268</v>
      </c>
      <c r="S1885" t="s">
        <v>3721</v>
      </c>
      <c r="T1885">
        <v>81</v>
      </c>
      <c r="U1885">
        <v>62</v>
      </c>
      <c r="W1885" t="s">
        <v>1103</v>
      </c>
      <c r="X1885">
        <v>1</v>
      </c>
      <c r="Y1885">
        <f t="shared" si="251"/>
        <v>19</v>
      </c>
      <c r="Z1885">
        <f t="shared" ca="1" si="252"/>
        <v>8.125</v>
      </c>
      <c r="AA1885">
        <f t="shared" ca="1" si="253"/>
        <v>10.875</v>
      </c>
      <c r="AB1885">
        <f t="shared" ca="1" si="254"/>
        <v>-10.875</v>
      </c>
      <c r="AC1885" s="2">
        <v>10.875</v>
      </c>
      <c r="AD1885" s="7">
        <f>VLOOKUP(P1885,Weights!$A:$B,2,0)*AC1885</f>
        <v>10.875</v>
      </c>
      <c r="AE1885">
        <f t="shared" ca="1" si="255"/>
        <v>118.265625</v>
      </c>
      <c r="AF1885" t="str">
        <f t="shared" si="256"/>
        <v>Norfolk St</v>
      </c>
      <c r="AG1885" t="str">
        <f t="shared" ca="1" si="257"/>
        <v>Norfolk St</v>
      </c>
    </row>
    <row r="1886" spans="15:33" x14ac:dyDescent="0.25">
      <c r="O1886" t="s">
        <v>3278</v>
      </c>
      <c r="P1886" s="6">
        <v>41992</v>
      </c>
      <c r="Q1886" t="s">
        <v>3073</v>
      </c>
      <c r="R1886" t="s">
        <v>3718</v>
      </c>
      <c r="S1886" t="s">
        <v>3721</v>
      </c>
      <c r="T1886">
        <v>78</v>
      </c>
      <c r="U1886">
        <v>48</v>
      </c>
      <c r="W1886" t="s">
        <v>15</v>
      </c>
      <c r="X1886">
        <v>1</v>
      </c>
      <c r="Y1886">
        <f t="shared" si="251"/>
        <v>30</v>
      </c>
      <c r="Z1886">
        <f t="shared" ca="1" si="252"/>
        <v>24.125000500000002</v>
      </c>
      <c r="AA1886">
        <f t="shared" ca="1" si="253"/>
        <v>5.8749994999999977</v>
      </c>
      <c r="AB1886">
        <f t="shared" ca="1" si="254"/>
        <v>-5.8749994999999977</v>
      </c>
      <c r="AC1886" s="2">
        <v>5.875</v>
      </c>
      <c r="AD1886" s="7">
        <f>VLOOKUP(P1886,Weights!$A:$B,2,0)*AC1886</f>
        <v>5.875</v>
      </c>
      <c r="AE1886">
        <f t="shared" ca="1" si="255"/>
        <v>34.515619125000221</v>
      </c>
      <c r="AF1886" t="str">
        <f t="shared" si="256"/>
        <v>North Dakota</v>
      </c>
      <c r="AG1886" t="str">
        <f t="shared" ca="1" si="257"/>
        <v>North Dakota</v>
      </c>
    </row>
    <row r="1887" spans="15:33" x14ac:dyDescent="0.25">
      <c r="O1887" t="s">
        <v>3186</v>
      </c>
      <c r="P1887" s="6">
        <v>41992</v>
      </c>
      <c r="Q1887" t="s">
        <v>3073</v>
      </c>
      <c r="R1887" t="s">
        <v>3125</v>
      </c>
      <c r="S1887" t="s">
        <v>3721</v>
      </c>
      <c r="T1887">
        <v>60</v>
      </c>
      <c r="U1887">
        <v>43</v>
      </c>
      <c r="W1887" t="s">
        <v>324</v>
      </c>
      <c r="X1887">
        <v>1</v>
      </c>
      <c r="Y1887">
        <f t="shared" si="251"/>
        <v>17</v>
      </c>
      <c r="Z1887">
        <f t="shared" ca="1" si="252"/>
        <v>15.875</v>
      </c>
      <c r="AA1887">
        <f t="shared" ca="1" si="253"/>
        <v>1.125</v>
      </c>
      <c r="AB1887">
        <f t="shared" ca="1" si="254"/>
        <v>-1.125</v>
      </c>
      <c r="AC1887" s="2">
        <v>1.125</v>
      </c>
      <c r="AD1887" s="7">
        <f>VLOOKUP(P1887,Weights!$A:$B,2,0)*AC1887</f>
        <v>1.125</v>
      </c>
      <c r="AE1887">
        <f t="shared" ca="1" si="255"/>
        <v>1.265625</v>
      </c>
      <c r="AF1887" t="str">
        <f t="shared" si="256"/>
        <v>Old Dominion</v>
      </c>
      <c r="AG1887" t="str">
        <f t="shared" ca="1" si="257"/>
        <v>Old Dominion</v>
      </c>
    </row>
    <row r="1888" spans="15:33" x14ac:dyDescent="0.25">
      <c r="O1888" t="s">
        <v>3114</v>
      </c>
      <c r="P1888" s="6">
        <v>41992</v>
      </c>
      <c r="Q1888" t="s">
        <v>3073</v>
      </c>
      <c r="R1888" t="s">
        <v>3215</v>
      </c>
      <c r="S1888" t="s">
        <v>3721</v>
      </c>
      <c r="T1888">
        <v>77</v>
      </c>
      <c r="U1888">
        <v>55</v>
      </c>
      <c r="W1888" t="s">
        <v>745</v>
      </c>
      <c r="X1888">
        <v>1</v>
      </c>
      <c r="Y1888">
        <f t="shared" si="251"/>
        <v>22</v>
      </c>
      <c r="Z1888">
        <f t="shared" ca="1" si="252"/>
        <v>14.250000499999999</v>
      </c>
      <c r="AA1888">
        <f t="shared" ca="1" si="253"/>
        <v>7.7499995000000013</v>
      </c>
      <c r="AB1888">
        <f t="shared" ca="1" si="254"/>
        <v>-7.7499995000000013</v>
      </c>
      <c r="AC1888" s="2">
        <v>7.75</v>
      </c>
      <c r="AD1888" s="7">
        <f>VLOOKUP(P1888,Weights!$A:$B,2,0)*AC1888</f>
        <v>7.75</v>
      </c>
      <c r="AE1888">
        <f t="shared" ca="1" si="255"/>
        <v>60.062492250000268</v>
      </c>
      <c r="AF1888" t="str">
        <f t="shared" si="256"/>
        <v>Princeton</v>
      </c>
      <c r="AG1888" t="str">
        <f t="shared" ca="1" si="257"/>
        <v>Princeton</v>
      </c>
    </row>
    <row r="1889" spans="15:33" x14ac:dyDescent="0.25">
      <c r="O1889" t="s">
        <v>3311</v>
      </c>
      <c r="P1889" s="6">
        <v>41992</v>
      </c>
      <c r="Q1889" t="s">
        <v>3073</v>
      </c>
      <c r="R1889" t="s">
        <v>3080</v>
      </c>
      <c r="S1889" t="s">
        <v>3721</v>
      </c>
      <c r="T1889">
        <v>76</v>
      </c>
      <c r="U1889">
        <v>66</v>
      </c>
      <c r="W1889" t="s">
        <v>244</v>
      </c>
      <c r="X1889">
        <v>1</v>
      </c>
      <c r="Y1889">
        <f t="shared" si="251"/>
        <v>10</v>
      </c>
      <c r="Z1889">
        <f t="shared" ca="1" si="252"/>
        <v>6.5</v>
      </c>
      <c r="AA1889">
        <f t="shared" ca="1" si="253"/>
        <v>3.5</v>
      </c>
      <c r="AB1889">
        <f t="shared" ca="1" si="254"/>
        <v>-3.5</v>
      </c>
      <c r="AC1889" s="2">
        <v>3.5</v>
      </c>
      <c r="AD1889" s="7">
        <f>VLOOKUP(P1889,Weights!$A:$B,2,0)*AC1889</f>
        <v>3.5</v>
      </c>
      <c r="AE1889">
        <f t="shared" ca="1" si="255"/>
        <v>12.25</v>
      </c>
      <c r="AF1889" t="str">
        <f t="shared" si="256"/>
        <v>Radford</v>
      </c>
      <c r="AG1889" t="str">
        <f t="shared" ca="1" si="257"/>
        <v>Radford</v>
      </c>
    </row>
    <row r="1890" spans="15:33" x14ac:dyDescent="0.25">
      <c r="O1890" t="s">
        <v>3322</v>
      </c>
      <c r="P1890" s="6">
        <v>41992</v>
      </c>
      <c r="Q1890" t="s">
        <v>3073</v>
      </c>
      <c r="R1890" t="s">
        <v>3304</v>
      </c>
      <c r="S1890" t="s">
        <v>3721</v>
      </c>
      <c r="T1890">
        <v>81</v>
      </c>
      <c r="U1890">
        <v>71</v>
      </c>
      <c r="W1890" t="s">
        <v>805</v>
      </c>
      <c r="X1890">
        <v>1</v>
      </c>
      <c r="Y1890">
        <f t="shared" si="251"/>
        <v>10</v>
      </c>
      <c r="Z1890">
        <f t="shared" ca="1" si="252"/>
        <v>-4.2500004999999996</v>
      </c>
      <c r="AA1890">
        <f t="shared" ca="1" si="253"/>
        <v>14.250000499999999</v>
      </c>
      <c r="AB1890">
        <f t="shared" ca="1" si="254"/>
        <v>-14.250000499999999</v>
      </c>
      <c r="AC1890" s="2">
        <v>14.25</v>
      </c>
      <c r="AD1890" s="7">
        <f>VLOOKUP(P1890,Weights!$A:$B,2,0)*AC1890</f>
        <v>14.25</v>
      </c>
      <c r="AE1890">
        <f t="shared" ca="1" si="255"/>
        <v>203.06251425000022</v>
      </c>
      <c r="AF1890" t="str">
        <f t="shared" si="256"/>
        <v>SE Louisiana</v>
      </c>
      <c r="AG1890" t="str">
        <f t="shared" ca="1" si="257"/>
        <v>Winthrop</v>
      </c>
    </row>
    <row r="1891" spans="15:33" x14ac:dyDescent="0.25">
      <c r="O1891" t="s">
        <v>3199</v>
      </c>
      <c r="P1891" s="6">
        <v>41992</v>
      </c>
      <c r="Q1891" t="s">
        <v>3073</v>
      </c>
      <c r="R1891" t="s">
        <v>3197</v>
      </c>
      <c r="S1891" t="s">
        <v>3721</v>
      </c>
      <c r="T1891">
        <v>68</v>
      </c>
      <c r="U1891">
        <v>45</v>
      </c>
      <c r="W1891" t="s">
        <v>94</v>
      </c>
      <c r="X1891">
        <v>1</v>
      </c>
      <c r="Y1891">
        <f t="shared" si="251"/>
        <v>23</v>
      </c>
      <c r="Z1891">
        <f t="shared" ca="1" si="252"/>
        <v>3.8750000000000009</v>
      </c>
      <c r="AA1891">
        <f t="shared" ca="1" si="253"/>
        <v>19.125</v>
      </c>
      <c r="AB1891">
        <f t="shared" ca="1" si="254"/>
        <v>-19.125</v>
      </c>
      <c r="AC1891" s="2">
        <v>19.125</v>
      </c>
      <c r="AD1891" s="7">
        <f>VLOOKUP(P1891,Weights!$A:$B,2,0)*AC1891</f>
        <v>19.125</v>
      </c>
      <c r="AE1891">
        <f t="shared" ca="1" si="255"/>
        <v>365.765625</v>
      </c>
      <c r="AF1891" t="str">
        <f t="shared" si="256"/>
        <v>South Carolina</v>
      </c>
      <c r="AG1891" t="str">
        <f t="shared" ca="1" si="257"/>
        <v>South Carolina</v>
      </c>
    </row>
    <row r="1892" spans="15:33" x14ac:dyDescent="0.25">
      <c r="O1892" t="s">
        <v>3273</v>
      </c>
      <c r="P1892" s="6">
        <v>41992</v>
      </c>
      <c r="Q1892" t="s">
        <v>3074</v>
      </c>
      <c r="R1892" t="s">
        <v>3342</v>
      </c>
      <c r="S1892" t="s">
        <v>3721</v>
      </c>
      <c r="T1892">
        <v>53</v>
      </c>
      <c r="U1892">
        <v>49</v>
      </c>
      <c r="W1892" t="s">
        <v>195</v>
      </c>
      <c r="X1892">
        <v>1</v>
      </c>
      <c r="Y1892">
        <f t="shared" si="251"/>
        <v>4</v>
      </c>
      <c r="Z1892">
        <f t="shared" ca="1" si="252"/>
        <v>11.875</v>
      </c>
      <c r="AA1892">
        <f t="shared" ca="1" si="253"/>
        <v>-7.875</v>
      </c>
      <c r="AB1892">
        <f t="shared" ca="1" si="254"/>
        <v>7.875</v>
      </c>
      <c r="AC1892" s="2">
        <v>7.875</v>
      </c>
      <c r="AD1892" s="7">
        <f>VLOOKUP(P1892,Weights!$A:$B,2,0)*AC1892</f>
        <v>7.875</v>
      </c>
      <c r="AE1892">
        <f t="shared" ca="1" si="255"/>
        <v>62.015625</v>
      </c>
      <c r="AF1892" t="str">
        <f t="shared" si="256"/>
        <v>South Dakota St</v>
      </c>
      <c r="AG1892" t="str">
        <f t="shared" ca="1" si="257"/>
        <v>South Dakota St</v>
      </c>
    </row>
    <row r="1893" spans="15:33" x14ac:dyDescent="0.25">
      <c r="O1893" t="s">
        <v>3396</v>
      </c>
      <c r="P1893" s="6">
        <v>41992</v>
      </c>
      <c r="Q1893" t="s">
        <v>3073</v>
      </c>
      <c r="R1893" t="s">
        <v>3405</v>
      </c>
      <c r="S1893" t="s">
        <v>3720</v>
      </c>
      <c r="T1893">
        <v>56</v>
      </c>
      <c r="U1893">
        <v>52</v>
      </c>
      <c r="W1893" t="s">
        <v>334</v>
      </c>
      <c r="X1893">
        <v>1</v>
      </c>
      <c r="Y1893">
        <f t="shared" si="251"/>
        <v>-4</v>
      </c>
      <c r="Z1893">
        <f t="shared" ca="1" si="252"/>
        <v>8</v>
      </c>
      <c r="AA1893">
        <f t="shared" ca="1" si="253"/>
        <v>-12</v>
      </c>
      <c r="AB1893">
        <f t="shared" ca="1" si="254"/>
        <v>12</v>
      </c>
      <c r="AC1893" s="2">
        <v>12</v>
      </c>
      <c r="AD1893" s="7">
        <f>VLOOKUP(P1893,Weights!$A:$B,2,0)*AC1893</f>
        <v>12</v>
      </c>
      <c r="AE1893">
        <f t="shared" ca="1" si="255"/>
        <v>144</v>
      </c>
      <c r="AF1893" t="str">
        <f t="shared" si="256"/>
        <v>New Orleans</v>
      </c>
      <c r="AG1893" t="str">
        <f t="shared" ca="1" si="257"/>
        <v>Southern Illinois</v>
      </c>
    </row>
    <row r="1894" spans="15:33" x14ac:dyDescent="0.25">
      <c r="O1894" t="s">
        <v>3201</v>
      </c>
      <c r="P1894" s="6">
        <v>41992</v>
      </c>
      <c r="Q1894" t="s">
        <v>3073</v>
      </c>
      <c r="R1894" t="s">
        <v>3291</v>
      </c>
      <c r="S1894" t="s">
        <v>3721</v>
      </c>
      <c r="T1894">
        <v>53</v>
      </c>
      <c r="U1894">
        <v>47</v>
      </c>
      <c r="W1894" t="s">
        <v>324</v>
      </c>
      <c r="X1894">
        <v>1</v>
      </c>
      <c r="Y1894">
        <f t="shared" si="251"/>
        <v>6</v>
      </c>
      <c r="Z1894">
        <f t="shared" ca="1" si="252"/>
        <v>5.9999995000000013</v>
      </c>
      <c r="AA1894">
        <f t="shared" ca="1" si="253"/>
        <v>4.9999999873762135E-7</v>
      </c>
      <c r="AB1894">
        <f t="shared" ca="1" si="254"/>
        <v>-4.9999999873762135E-7</v>
      </c>
      <c r="AC1894" s="2">
        <v>0</v>
      </c>
      <c r="AD1894" s="7">
        <f>VLOOKUP(P1894,Weights!$A:$B,2,0)*AC1894</f>
        <v>0</v>
      </c>
      <c r="AE1894">
        <f t="shared" ca="1" si="255"/>
        <v>2.4999999873762136E-13</v>
      </c>
      <c r="AF1894" t="str">
        <f t="shared" si="256"/>
        <v>St. John's</v>
      </c>
      <c r="AG1894" t="str">
        <f t="shared" ca="1" si="257"/>
        <v>St. John's</v>
      </c>
    </row>
    <row r="1895" spans="15:33" x14ac:dyDescent="0.25">
      <c r="O1895" t="s">
        <v>3251</v>
      </c>
      <c r="P1895" s="6">
        <v>41992</v>
      </c>
      <c r="Q1895" t="s">
        <v>3073</v>
      </c>
      <c r="R1895" t="s">
        <v>3232</v>
      </c>
      <c r="S1895" t="s">
        <v>3721</v>
      </c>
      <c r="T1895">
        <v>61</v>
      </c>
      <c r="U1895">
        <v>58</v>
      </c>
      <c r="W1895" t="s">
        <v>116</v>
      </c>
      <c r="X1895">
        <v>1</v>
      </c>
      <c r="Y1895">
        <f t="shared" si="251"/>
        <v>3</v>
      </c>
      <c r="Z1895">
        <f t="shared" ca="1" si="252"/>
        <v>10.75</v>
      </c>
      <c r="AA1895">
        <f t="shared" ca="1" si="253"/>
        <v>-7.75</v>
      </c>
      <c r="AB1895">
        <f t="shared" ca="1" si="254"/>
        <v>7.75</v>
      </c>
      <c r="AC1895" s="2">
        <v>7.75</v>
      </c>
      <c r="AD1895" s="7">
        <f>VLOOKUP(P1895,Weights!$A:$B,2,0)*AC1895</f>
        <v>7.75</v>
      </c>
      <c r="AE1895">
        <f t="shared" ca="1" si="255"/>
        <v>60.0625</v>
      </c>
      <c r="AF1895" t="str">
        <f t="shared" si="256"/>
        <v>Tennessee</v>
      </c>
      <c r="AG1895" t="str">
        <f t="shared" ca="1" si="257"/>
        <v>Tennessee</v>
      </c>
    </row>
    <row r="1896" spans="15:33" x14ac:dyDescent="0.25">
      <c r="O1896" t="s">
        <v>3247</v>
      </c>
      <c r="P1896" s="6">
        <v>41992</v>
      </c>
      <c r="Q1896" t="s">
        <v>3073</v>
      </c>
      <c r="R1896" t="s">
        <v>3412</v>
      </c>
      <c r="S1896" t="s">
        <v>3721</v>
      </c>
      <c r="T1896">
        <v>72</v>
      </c>
      <c r="U1896">
        <v>51</v>
      </c>
      <c r="W1896" t="s">
        <v>324</v>
      </c>
      <c r="X1896">
        <v>1</v>
      </c>
      <c r="Y1896">
        <f t="shared" si="251"/>
        <v>21</v>
      </c>
      <c r="Z1896">
        <f t="shared" ca="1" si="252"/>
        <v>21.000000499999999</v>
      </c>
      <c r="AA1896">
        <f t="shared" ca="1" si="253"/>
        <v>-4.9999999873762135E-7</v>
      </c>
      <c r="AB1896">
        <f t="shared" ca="1" si="254"/>
        <v>4.9999999873762135E-7</v>
      </c>
      <c r="AC1896" s="2">
        <v>0</v>
      </c>
      <c r="AD1896" s="7">
        <f>VLOOKUP(P1896,Weights!$A:$B,2,0)*AC1896</f>
        <v>0</v>
      </c>
      <c r="AE1896">
        <f t="shared" ca="1" si="255"/>
        <v>2.4999999873762136E-13</v>
      </c>
      <c r="AF1896" t="str">
        <f t="shared" si="256"/>
        <v>Texas Tech</v>
      </c>
      <c r="AG1896" t="str">
        <f t="shared" ca="1" si="257"/>
        <v>Texas Tech</v>
      </c>
    </row>
    <row r="1897" spans="15:33" x14ac:dyDescent="0.25">
      <c r="O1897" t="s">
        <v>3142</v>
      </c>
      <c r="P1897" s="6">
        <v>41992</v>
      </c>
      <c r="Q1897" t="s">
        <v>3073</v>
      </c>
      <c r="R1897" t="s">
        <v>3348</v>
      </c>
      <c r="S1897" t="s">
        <v>3721</v>
      </c>
      <c r="T1897">
        <v>56</v>
      </c>
      <c r="U1897">
        <v>49</v>
      </c>
      <c r="W1897" t="s">
        <v>324</v>
      </c>
      <c r="X1897">
        <v>1</v>
      </c>
      <c r="Y1897">
        <f t="shared" si="251"/>
        <v>7</v>
      </c>
      <c r="Z1897">
        <f t="shared" ca="1" si="252"/>
        <v>9.7500004999999987</v>
      </c>
      <c r="AA1897">
        <f t="shared" ca="1" si="253"/>
        <v>-2.7500004999999987</v>
      </c>
      <c r="AB1897">
        <f t="shared" ca="1" si="254"/>
        <v>2.7500004999999987</v>
      </c>
      <c r="AC1897" s="2">
        <v>2.75</v>
      </c>
      <c r="AD1897" s="7">
        <f>VLOOKUP(P1897,Weights!$A:$B,2,0)*AC1897</f>
        <v>2.75</v>
      </c>
      <c r="AE1897">
        <f t="shared" ca="1" si="255"/>
        <v>7.5625027500002426</v>
      </c>
      <c r="AF1897" t="str">
        <f t="shared" si="256"/>
        <v>Tulane</v>
      </c>
      <c r="AG1897" t="str">
        <f t="shared" ca="1" si="257"/>
        <v>Tulane</v>
      </c>
    </row>
    <row r="1898" spans="15:33" x14ac:dyDescent="0.25">
      <c r="O1898" t="s">
        <v>3133</v>
      </c>
      <c r="P1898" s="6">
        <v>41992</v>
      </c>
      <c r="Q1898" t="s">
        <v>3073</v>
      </c>
      <c r="R1898" t="s">
        <v>3718</v>
      </c>
      <c r="S1898" t="s">
        <v>3721</v>
      </c>
      <c r="T1898">
        <v>69</v>
      </c>
      <c r="U1898">
        <v>46</v>
      </c>
      <c r="W1898" t="s">
        <v>117</v>
      </c>
      <c r="X1898">
        <v>1</v>
      </c>
      <c r="Y1898">
        <f t="shared" si="251"/>
        <v>23</v>
      </c>
      <c r="Z1898">
        <f t="shared" ca="1" si="252"/>
        <v>37.000000499999999</v>
      </c>
      <c r="AA1898">
        <f t="shared" ca="1" si="253"/>
        <v>-14.000000499999999</v>
      </c>
      <c r="AB1898">
        <f t="shared" ca="1" si="254"/>
        <v>14.000000499999999</v>
      </c>
      <c r="AC1898" s="2">
        <v>14</v>
      </c>
      <c r="AD1898" s="7">
        <f>VLOOKUP(P1898,Weights!$A:$B,2,0)*AC1898</f>
        <v>14</v>
      </c>
      <c r="AE1898">
        <f t="shared" ca="1" si="255"/>
        <v>196.00001400000022</v>
      </c>
      <c r="AF1898" t="str">
        <f t="shared" si="256"/>
        <v>UC Santa Barbara</v>
      </c>
      <c r="AG1898" t="str">
        <f t="shared" ca="1" si="257"/>
        <v>UC Santa Barbara</v>
      </c>
    </row>
    <row r="1899" spans="15:33" x14ac:dyDescent="0.25">
      <c r="O1899" t="s">
        <v>3411</v>
      </c>
      <c r="P1899" s="6">
        <v>41992</v>
      </c>
      <c r="Q1899" t="s">
        <v>3073</v>
      </c>
      <c r="R1899" t="s">
        <v>3718</v>
      </c>
      <c r="S1899" t="s">
        <v>3721</v>
      </c>
      <c r="T1899">
        <v>76</v>
      </c>
      <c r="U1899">
        <v>71</v>
      </c>
      <c r="W1899" t="s">
        <v>95</v>
      </c>
      <c r="X1899">
        <v>1</v>
      </c>
      <c r="Y1899">
        <f t="shared" si="251"/>
        <v>5</v>
      </c>
      <c r="Z1899">
        <f t="shared" ca="1" si="252"/>
        <v>30.250000500000002</v>
      </c>
      <c r="AA1899">
        <f t="shared" ca="1" si="253"/>
        <v>-25.250000500000002</v>
      </c>
      <c r="AB1899">
        <f t="shared" ca="1" si="254"/>
        <v>25.250000500000002</v>
      </c>
      <c r="AC1899" s="2">
        <v>25.25</v>
      </c>
      <c r="AD1899" s="7">
        <f>VLOOKUP(P1899,Weights!$A:$B,2,0)*AC1899</f>
        <v>25.25</v>
      </c>
      <c r="AE1899">
        <f t="shared" ca="1" si="255"/>
        <v>637.56252525000036</v>
      </c>
      <c r="AF1899" t="str">
        <f t="shared" si="256"/>
        <v>UL Monroe</v>
      </c>
      <c r="AG1899" t="str">
        <f t="shared" ca="1" si="257"/>
        <v>UL Monroe</v>
      </c>
    </row>
    <row r="1900" spans="15:33" x14ac:dyDescent="0.25">
      <c r="O1900" t="s">
        <v>3276</v>
      </c>
      <c r="P1900" s="6">
        <v>41992</v>
      </c>
      <c r="Q1900" t="s">
        <v>3073</v>
      </c>
      <c r="R1900" t="s">
        <v>3269</v>
      </c>
      <c r="S1900" t="s">
        <v>3721</v>
      </c>
      <c r="T1900">
        <v>69</v>
      </c>
      <c r="U1900">
        <v>56</v>
      </c>
      <c r="W1900" t="s">
        <v>95</v>
      </c>
      <c r="X1900">
        <v>1</v>
      </c>
      <c r="Y1900">
        <f t="shared" si="251"/>
        <v>13</v>
      </c>
      <c r="Z1900">
        <f t="shared" ca="1" si="252"/>
        <v>13.875</v>
      </c>
      <c r="AA1900">
        <f t="shared" ca="1" si="253"/>
        <v>-0.875</v>
      </c>
      <c r="AB1900">
        <f t="shared" ca="1" si="254"/>
        <v>0.875</v>
      </c>
      <c r="AC1900" s="2">
        <v>0.875</v>
      </c>
      <c r="AD1900" s="7">
        <f>VLOOKUP(P1900,Weights!$A:$B,2,0)*AC1900</f>
        <v>0.875</v>
      </c>
      <c r="AE1900">
        <f t="shared" ca="1" si="255"/>
        <v>0.765625</v>
      </c>
      <c r="AF1900" t="str">
        <f t="shared" si="256"/>
        <v>Utah State</v>
      </c>
      <c r="AG1900" t="str">
        <f t="shared" ca="1" si="257"/>
        <v>Utah State</v>
      </c>
    </row>
    <row r="1901" spans="15:33" x14ac:dyDescent="0.25">
      <c r="O1901" t="s">
        <v>3353</v>
      </c>
      <c r="P1901" s="6">
        <v>41992</v>
      </c>
      <c r="Q1901" t="s">
        <v>3073</v>
      </c>
      <c r="R1901" t="s">
        <v>3715</v>
      </c>
      <c r="S1901" t="s">
        <v>3720</v>
      </c>
      <c r="T1901">
        <v>60</v>
      </c>
      <c r="U1901">
        <v>55</v>
      </c>
      <c r="W1901" t="s">
        <v>95</v>
      </c>
      <c r="X1901">
        <v>1</v>
      </c>
      <c r="Y1901">
        <f t="shared" si="251"/>
        <v>-5</v>
      </c>
      <c r="Z1901">
        <f t="shared" ca="1" si="252"/>
        <v>-13.999999499999998</v>
      </c>
      <c r="AA1901">
        <f t="shared" ca="1" si="253"/>
        <v>8.9999994999999977</v>
      </c>
      <c r="AB1901">
        <f t="shared" ca="1" si="254"/>
        <v>-8.9999994999999977</v>
      </c>
      <c r="AC1901" s="2">
        <v>9</v>
      </c>
      <c r="AD1901" s="7">
        <f>VLOOKUP(P1901,Weights!$A:$B,2,0)*AC1901</f>
        <v>9</v>
      </c>
      <c r="AE1901">
        <f t="shared" ca="1" si="255"/>
        <v>80.999991000000207</v>
      </c>
      <c r="AF1901" t="str">
        <f t="shared" si="256"/>
        <v>Arizona</v>
      </c>
      <c r="AG1901" t="str">
        <f t="shared" ca="1" si="257"/>
        <v>Arizona</v>
      </c>
    </row>
    <row r="1902" spans="15:33" x14ac:dyDescent="0.25">
      <c r="O1902" t="s">
        <v>3344</v>
      </c>
      <c r="P1902" s="6">
        <v>41992</v>
      </c>
      <c r="Q1902" t="s">
        <v>3073</v>
      </c>
      <c r="R1902" t="s">
        <v>3718</v>
      </c>
      <c r="S1902" t="s">
        <v>3721</v>
      </c>
      <c r="T1902">
        <v>86</v>
      </c>
      <c r="U1902">
        <v>46</v>
      </c>
      <c r="W1902" t="s">
        <v>94</v>
      </c>
      <c r="X1902">
        <v>1</v>
      </c>
      <c r="Y1902">
        <f t="shared" si="251"/>
        <v>40</v>
      </c>
      <c r="Z1902">
        <f t="shared" ca="1" si="252"/>
        <v>36.875000499999999</v>
      </c>
      <c r="AA1902">
        <f t="shared" ca="1" si="253"/>
        <v>3.1249995000000013</v>
      </c>
      <c r="AB1902">
        <f t="shared" ca="1" si="254"/>
        <v>-3.1249995000000013</v>
      </c>
      <c r="AC1902" s="2">
        <v>3.125</v>
      </c>
      <c r="AD1902" s="7">
        <f>VLOOKUP(P1902,Weights!$A:$B,2,0)*AC1902</f>
        <v>3.125</v>
      </c>
      <c r="AE1902">
        <f t="shared" ca="1" si="255"/>
        <v>9.7656218750002584</v>
      </c>
      <c r="AF1902" t="str">
        <f t="shared" si="256"/>
        <v>William &amp; Mary</v>
      </c>
      <c r="AG1902" t="str">
        <f t="shared" ca="1" si="257"/>
        <v>William &amp; Mary</v>
      </c>
    </row>
    <row r="1903" spans="15:33" x14ac:dyDescent="0.25">
      <c r="O1903" t="s">
        <v>3226</v>
      </c>
      <c r="P1903" s="6">
        <v>41992</v>
      </c>
      <c r="Q1903" t="s">
        <v>3073</v>
      </c>
      <c r="R1903" t="s">
        <v>3718</v>
      </c>
      <c r="S1903" t="s">
        <v>3721</v>
      </c>
      <c r="T1903">
        <v>92</v>
      </c>
      <c r="U1903">
        <v>71</v>
      </c>
      <c r="W1903" t="s">
        <v>119</v>
      </c>
      <c r="X1903">
        <v>1</v>
      </c>
      <c r="Y1903">
        <f t="shared" si="251"/>
        <v>21</v>
      </c>
      <c r="Z1903">
        <f t="shared" ca="1" si="252"/>
        <v>24.250000500000002</v>
      </c>
      <c r="AA1903">
        <f t="shared" ca="1" si="253"/>
        <v>-3.2500005000000023</v>
      </c>
      <c r="AB1903">
        <f t="shared" ca="1" si="254"/>
        <v>3.2500005000000023</v>
      </c>
      <c r="AC1903" s="2">
        <v>3.25</v>
      </c>
      <c r="AD1903" s="7">
        <f>VLOOKUP(P1903,Weights!$A:$B,2,0)*AC1903</f>
        <v>3.25</v>
      </c>
      <c r="AE1903">
        <f t="shared" ca="1" si="255"/>
        <v>10.562503250000265</v>
      </c>
      <c r="AF1903" t="str">
        <f t="shared" si="256"/>
        <v>Youngstown St</v>
      </c>
      <c r="AG1903" t="str">
        <f t="shared" ca="1" si="257"/>
        <v>Youngstown St</v>
      </c>
    </row>
    <row r="1904" spans="15:33" x14ac:dyDescent="0.25">
      <c r="O1904" t="s">
        <v>3339</v>
      </c>
      <c r="P1904" s="6">
        <v>41993</v>
      </c>
      <c r="Q1904" t="s">
        <v>3073</v>
      </c>
      <c r="R1904" t="s">
        <v>3331</v>
      </c>
      <c r="S1904" t="s">
        <v>3720</v>
      </c>
      <c r="T1904">
        <v>81</v>
      </c>
      <c r="U1904">
        <v>75</v>
      </c>
      <c r="W1904" t="s">
        <v>95</v>
      </c>
      <c r="X1904">
        <v>1</v>
      </c>
      <c r="Y1904">
        <f t="shared" si="251"/>
        <v>-6</v>
      </c>
      <c r="Z1904">
        <f t="shared" ca="1" si="252"/>
        <v>-3.875</v>
      </c>
      <c r="AA1904">
        <f t="shared" ca="1" si="253"/>
        <v>-2.125</v>
      </c>
      <c r="AB1904">
        <f t="shared" ca="1" si="254"/>
        <v>2.125</v>
      </c>
      <c r="AC1904" s="2">
        <v>2.125</v>
      </c>
      <c r="AD1904" s="7">
        <f>VLOOKUP(P1904,Weights!$A:$B,2,0)*AC1904</f>
        <v>2.125</v>
      </c>
      <c r="AE1904">
        <f t="shared" ca="1" si="255"/>
        <v>4.515625</v>
      </c>
      <c r="AF1904" t="str">
        <f t="shared" si="256"/>
        <v>UC Davis</v>
      </c>
      <c r="AG1904" t="str">
        <f t="shared" ca="1" si="257"/>
        <v>UC Davis</v>
      </c>
    </row>
    <row r="1905" spans="15:33" x14ac:dyDescent="0.25">
      <c r="O1905" t="s">
        <v>3122</v>
      </c>
      <c r="P1905" s="6">
        <v>41993</v>
      </c>
      <c r="Q1905" t="s">
        <v>3073</v>
      </c>
      <c r="R1905" t="s">
        <v>3718</v>
      </c>
      <c r="S1905" t="s">
        <v>3721</v>
      </c>
      <c r="T1905">
        <v>92</v>
      </c>
      <c r="U1905">
        <v>53</v>
      </c>
      <c r="W1905" t="s">
        <v>244</v>
      </c>
      <c r="X1905">
        <v>1</v>
      </c>
      <c r="Y1905">
        <f t="shared" si="251"/>
        <v>39</v>
      </c>
      <c r="Z1905">
        <f t="shared" ca="1" si="252"/>
        <v>35.250000499999999</v>
      </c>
      <c r="AA1905">
        <f t="shared" ca="1" si="253"/>
        <v>3.7499995000000013</v>
      </c>
      <c r="AB1905">
        <f t="shared" ca="1" si="254"/>
        <v>-3.7499995000000013</v>
      </c>
      <c r="AC1905" s="2">
        <v>3.75</v>
      </c>
      <c r="AD1905" s="7">
        <f>VLOOKUP(P1905,Weights!$A:$B,2,0)*AC1905</f>
        <v>3.75</v>
      </c>
      <c r="AE1905">
        <f t="shared" ca="1" si="255"/>
        <v>14.06249625000026</v>
      </c>
      <c r="AF1905" t="str">
        <f t="shared" si="256"/>
        <v>Akron</v>
      </c>
      <c r="AG1905" t="str">
        <f t="shared" ca="1" si="257"/>
        <v>Akron</v>
      </c>
    </row>
    <row r="1906" spans="15:33" x14ac:dyDescent="0.25">
      <c r="O1906" t="s">
        <v>3399</v>
      </c>
      <c r="P1906" s="6">
        <v>41993</v>
      </c>
      <c r="Q1906" t="s">
        <v>3073</v>
      </c>
      <c r="R1906" t="s">
        <v>3096</v>
      </c>
      <c r="S1906" t="s">
        <v>3721</v>
      </c>
      <c r="T1906">
        <v>46</v>
      </c>
      <c r="U1906">
        <v>45</v>
      </c>
      <c r="W1906" t="s">
        <v>244</v>
      </c>
      <c r="X1906">
        <v>1</v>
      </c>
      <c r="Y1906">
        <f t="shared" si="251"/>
        <v>1</v>
      </c>
      <c r="Z1906">
        <f t="shared" ca="1" si="252"/>
        <v>1.75</v>
      </c>
      <c r="AA1906">
        <f t="shared" ca="1" si="253"/>
        <v>-0.75</v>
      </c>
      <c r="AB1906">
        <f t="shared" ca="1" si="254"/>
        <v>0.75</v>
      </c>
      <c r="AC1906" s="2">
        <v>0.75</v>
      </c>
      <c r="AD1906" s="7">
        <f>VLOOKUP(P1906,Weights!$A:$B,2,0)*AC1906</f>
        <v>0.75</v>
      </c>
      <c r="AE1906">
        <f t="shared" ca="1" si="255"/>
        <v>0.5625</v>
      </c>
      <c r="AF1906" t="str">
        <f t="shared" si="256"/>
        <v>American</v>
      </c>
      <c r="AG1906" t="str">
        <f t="shared" ca="1" si="257"/>
        <v>American</v>
      </c>
    </row>
    <row r="1907" spans="15:33" x14ac:dyDescent="0.25">
      <c r="O1907" t="s">
        <v>3372</v>
      </c>
      <c r="P1907" s="6">
        <v>41993</v>
      </c>
      <c r="Q1907" t="s">
        <v>3073</v>
      </c>
      <c r="R1907" t="s">
        <v>3379</v>
      </c>
      <c r="S1907" t="s">
        <v>3720</v>
      </c>
      <c r="T1907">
        <v>84</v>
      </c>
      <c r="U1907">
        <v>81</v>
      </c>
      <c r="V1907" t="s">
        <v>3724</v>
      </c>
      <c r="W1907" t="s">
        <v>96</v>
      </c>
      <c r="X1907">
        <v>1</v>
      </c>
      <c r="Y1907">
        <f t="shared" si="251"/>
        <v>-3</v>
      </c>
      <c r="Z1907">
        <f t="shared" ca="1" si="252"/>
        <v>14.75</v>
      </c>
      <c r="AA1907">
        <f t="shared" ca="1" si="253"/>
        <v>-17.75</v>
      </c>
      <c r="AB1907">
        <f t="shared" ca="1" si="254"/>
        <v>17.75</v>
      </c>
      <c r="AC1907" s="2">
        <v>17.75</v>
      </c>
      <c r="AD1907" s="7">
        <f>VLOOKUP(P1907,Weights!$A:$B,2,0)*AC1907</f>
        <v>17.75</v>
      </c>
      <c r="AE1907">
        <f t="shared" ca="1" si="255"/>
        <v>315.0625</v>
      </c>
      <c r="AF1907" t="str">
        <f t="shared" si="256"/>
        <v>Lehigh</v>
      </c>
      <c r="AG1907" t="str">
        <f t="shared" ca="1" si="257"/>
        <v>Arizona St</v>
      </c>
    </row>
    <row r="1908" spans="15:33" x14ac:dyDescent="0.25">
      <c r="O1908" t="s">
        <v>3170</v>
      </c>
      <c r="P1908" s="6">
        <v>41993</v>
      </c>
      <c r="Q1908" t="s">
        <v>3073</v>
      </c>
      <c r="R1908" t="s">
        <v>3397</v>
      </c>
      <c r="S1908" t="s">
        <v>3721</v>
      </c>
      <c r="T1908">
        <v>84</v>
      </c>
      <c r="U1908">
        <v>67</v>
      </c>
      <c r="W1908" t="s">
        <v>368</v>
      </c>
      <c r="X1908">
        <v>1</v>
      </c>
      <c r="Y1908">
        <f t="shared" si="251"/>
        <v>17</v>
      </c>
      <c r="Z1908">
        <f t="shared" ca="1" si="252"/>
        <v>18.999999500000001</v>
      </c>
      <c r="AA1908">
        <f t="shared" ca="1" si="253"/>
        <v>-1.9999995000000013</v>
      </c>
      <c r="AB1908">
        <f t="shared" ca="1" si="254"/>
        <v>1.9999995000000013</v>
      </c>
      <c r="AC1908" s="2">
        <v>2</v>
      </c>
      <c r="AD1908" s="7">
        <f>VLOOKUP(P1908,Weights!$A:$B,2,0)*AC1908</f>
        <v>2</v>
      </c>
      <c r="AE1908">
        <f t="shared" ca="1" si="255"/>
        <v>3.9999980000002551</v>
      </c>
      <c r="AF1908" t="str">
        <f t="shared" si="256"/>
        <v>Arkansas</v>
      </c>
      <c r="AG1908" t="str">
        <f t="shared" ca="1" si="257"/>
        <v>Arkansas</v>
      </c>
    </row>
    <row r="1909" spans="15:33" x14ac:dyDescent="0.25">
      <c r="O1909" t="s">
        <v>3359</v>
      </c>
      <c r="P1909" s="6">
        <v>41993</v>
      </c>
      <c r="Q1909" t="s">
        <v>3073</v>
      </c>
      <c r="R1909" t="s">
        <v>3326</v>
      </c>
      <c r="S1909" t="s">
        <v>3721</v>
      </c>
      <c r="T1909">
        <v>67</v>
      </c>
      <c r="U1909">
        <v>58</v>
      </c>
      <c r="W1909" t="s">
        <v>215</v>
      </c>
      <c r="X1909">
        <v>1</v>
      </c>
      <c r="Y1909">
        <f t="shared" si="251"/>
        <v>9</v>
      </c>
      <c r="Z1909">
        <f t="shared" ca="1" si="252"/>
        <v>5.3750000000000009</v>
      </c>
      <c r="AA1909">
        <f t="shared" ca="1" si="253"/>
        <v>3.6249999999999991</v>
      </c>
      <c r="AB1909">
        <f t="shared" ca="1" si="254"/>
        <v>-3.6249999999999991</v>
      </c>
      <c r="AC1909" s="2">
        <v>3.625</v>
      </c>
      <c r="AD1909" s="7">
        <f>VLOOKUP(P1909,Weights!$A:$B,2,0)*AC1909</f>
        <v>3.625</v>
      </c>
      <c r="AE1909">
        <f t="shared" ca="1" si="255"/>
        <v>13.140624999999993</v>
      </c>
      <c r="AF1909" t="str">
        <f t="shared" si="256"/>
        <v>Arkansas St</v>
      </c>
      <c r="AG1909" t="str">
        <f t="shared" ca="1" si="257"/>
        <v>Arkansas St</v>
      </c>
    </row>
    <row r="1910" spans="15:33" x14ac:dyDescent="0.25">
      <c r="O1910" t="s">
        <v>3260</v>
      </c>
      <c r="P1910" s="6">
        <v>41993</v>
      </c>
      <c r="Q1910" t="s">
        <v>3073</v>
      </c>
      <c r="R1910" t="s">
        <v>3210</v>
      </c>
      <c r="S1910" t="s">
        <v>3721</v>
      </c>
      <c r="T1910">
        <v>89</v>
      </c>
      <c r="U1910">
        <v>88</v>
      </c>
      <c r="V1910" t="s">
        <v>3723</v>
      </c>
      <c r="W1910" t="s">
        <v>117</v>
      </c>
      <c r="X1910">
        <v>1</v>
      </c>
      <c r="Y1910">
        <f t="shared" si="251"/>
        <v>1</v>
      </c>
      <c r="Z1910">
        <f t="shared" ca="1" si="252"/>
        <v>-9.9999995199999994</v>
      </c>
      <c r="AA1910">
        <f t="shared" ca="1" si="253"/>
        <v>10.999999519999999</v>
      </c>
      <c r="AB1910">
        <f t="shared" ca="1" si="254"/>
        <v>-10.999999519999999</v>
      </c>
      <c r="AC1910" s="2">
        <v>11</v>
      </c>
      <c r="AD1910" s="7">
        <f>VLOOKUP(P1910,Weights!$A:$B,2,0)*AC1910</f>
        <v>11</v>
      </c>
      <c r="AE1910">
        <f t="shared" ca="1" si="255"/>
        <v>120.99998944000022</v>
      </c>
      <c r="AF1910" t="str">
        <f t="shared" si="256"/>
        <v>Auburn</v>
      </c>
      <c r="AG1910" t="str">
        <f t="shared" ca="1" si="257"/>
        <v>Xavier</v>
      </c>
    </row>
    <row r="1911" spans="15:33" x14ac:dyDescent="0.25">
      <c r="O1911" t="s">
        <v>3089</v>
      </c>
      <c r="P1911" s="6">
        <v>41993</v>
      </c>
      <c r="Q1911" t="s">
        <v>3073</v>
      </c>
      <c r="R1911" t="s">
        <v>3171</v>
      </c>
      <c r="S1911" t="s">
        <v>3720</v>
      </c>
      <c r="T1911">
        <v>69</v>
      </c>
      <c r="U1911">
        <v>51</v>
      </c>
      <c r="W1911" t="s">
        <v>40</v>
      </c>
      <c r="X1911">
        <v>1</v>
      </c>
      <c r="Y1911">
        <f t="shared" si="251"/>
        <v>-18</v>
      </c>
      <c r="Z1911">
        <f t="shared" ca="1" si="252"/>
        <v>-14.750000499999999</v>
      </c>
      <c r="AA1911">
        <f t="shared" ca="1" si="253"/>
        <v>-3.2499995000000013</v>
      </c>
      <c r="AB1911">
        <f t="shared" ca="1" si="254"/>
        <v>3.2499995000000013</v>
      </c>
      <c r="AC1911" s="2">
        <v>3.25</v>
      </c>
      <c r="AD1911" s="7">
        <f>VLOOKUP(P1911,Weights!$A:$B,2,0)*AC1911</f>
        <v>3.25</v>
      </c>
      <c r="AE1911">
        <f t="shared" ca="1" si="255"/>
        <v>10.562496750000259</v>
      </c>
      <c r="AF1911" t="str">
        <f t="shared" si="256"/>
        <v>St. Bonaventure</v>
      </c>
      <c r="AG1911" t="str">
        <f t="shared" ca="1" si="257"/>
        <v>St. Bonaventure</v>
      </c>
    </row>
    <row r="1912" spans="15:33" x14ac:dyDescent="0.25">
      <c r="O1912" t="s">
        <v>3280</v>
      </c>
      <c r="P1912" s="6">
        <v>41993</v>
      </c>
      <c r="Q1912" t="s">
        <v>3073</v>
      </c>
      <c r="R1912" t="s">
        <v>3173</v>
      </c>
      <c r="S1912" t="s">
        <v>3721</v>
      </c>
      <c r="T1912">
        <v>77</v>
      </c>
      <c r="U1912">
        <v>33</v>
      </c>
      <c r="W1912" t="s">
        <v>325</v>
      </c>
      <c r="X1912">
        <v>1</v>
      </c>
      <c r="Y1912">
        <f t="shared" si="251"/>
        <v>44</v>
      </c>
      <c r="Z1912">
        <f t="shared" ca="1" si="252"/>
        <v>25.500000499999999</v>
      </c>
      <c r="AA1912">
        <f t="shared" ca="1" si="253"/>
        <v>18.499999500000001</v>
      </c>
      <c r="AB1912">
        <f t="shared" ca="1" si="254"/>
        <v>-18.499999500000001</v>
      </c>
      <c r="AC1912" s="2">
        <v>18.5</v>
      </c>
      <c r="AD1912" s="7">
        <f>VLOOKUP(P1912,Weights!$A:$B,2,0)*AC1912</f>
        <v>18.5</v>
      </c>
      <c r="AE1912">
        <f t="shared" ca="1" si="255"/>
        <v>342.24998150000027</v>
      </c>
      <c r="AF1912" t="str">
        <f t="shared" si="256"/>
        <v>Boise State</v>
      </c>
      <c r="AG1912" t="str">
        <f t="shared" ca="1" si="257"/>
        <v>Boise State</v>
      </c>
    </row>
    <row r="1913" spans="15:33" x14ac:dyDescent="0.25">
      <c r="O1913" t="s">
        <v>3101</v>
      </c>
      <c r="P1913" s="6">
        <v>41993</v>
      </c>
      <c r="Q1913" t="s">
        <v>3074</v>
      </c>
      <c r="R1913" t="s">
        <v>3152</v>
      </c>
      <c r="S1913" t="s">
        <v>3720</v>
      </c>
      <c r="T1913">
        <v>82</v>
      </c>
      <c r="U1913">
        <v>73</v>
      </c>
      <c r="W1913" t="s">
        <v>195</v>
      </c>
      <c r="X1913">
        <v>1</v>
      </c>
      <c r="Y1913">
        <f t="shared" si="251"/>
        <v>-9</v>
      </c>
      <c r="Z1913">
        <f t="shared" ca="1" si="252"/>
        <v>6.3749999999999982</v>
      </c>
      <c r="AA1913">
        <f t="shared" ca="1" si="253"/>
        <v>-15.374999999999998</v>
      </c>
      <c r="AB1913">
        <f t="shared" ca="1" si="254"/>
        <v>15.374999999999998</v>
      </c>
      <c r="AC1913" s="2">
        <v>15.375</v>
      </c>
      <c r="AD1913" s="7">
        <f>VLOOKUP(P1913,Weights!$A:$B,2,0)*AC1913</f>
        <v>15.375</v>
      </c>
      <c r="AE1913">
        <f t="shared" ca="1" si="255"/>
        <v>236.39062499999994</v>
      </c>
      <c r="AF1913" t="str">
        <f t="shared" si="256"/>
        <v>Indiana</v>
      </c>
      <c r="AG1913" t="str">
        <f t="shared" ca="1" si="257"/>
        <v>Butler</v>
      </c>
    </row>
    <row r="1914" spans="15:33" x14ac:dyDescent="0.25">
      <c r="O1914" t="s">
        <v>3184</v>
      </c>
      <c r="P1914" s="6">
        <v>41993</v>
      </c>
      <c r="Q1914" t="s">
        <v>3073</v>
      </c>
      <c r="R1914" t="s">
        <v>3146</v>
      </c>
      <c r="S1914" t="s">
        <v>3721</v>
      </c>
      <c r="T1914">
        <v>79</v>
      </c>
      <c r="U1914">
        <v>77</v>
      </c>
      <c r="W1914" t="s">
        <v>196</v>
      </c>
      <c r="X1914">
        <v>1</v>
      </c>
      <c r="Y1914">
        <f t="shared" si="251"/>
        <v>2</v>
      </c>
      <c r="Z1914">
        <f t="shared" ca="1" si="252"/>
        <v>4.75</v>
      </c>
      <c r="AA1914">
        <f t="shared" ca="1" si="253"/>
        <v>-2.75</v>
      </c>
      <c r="AB1914">
        <f t="shared" ca="1" si="254"/>
        <v>2.75</v>
      </c>
      <c r="AC1914" s="2">
        <v>2.75</v>
      </c>
      <c r="AD1914" s="7">
        <f>VLOOKUP(P1914,Weights!$A:$B,2,0)*AC1914</f>
        <v>2.75</v>
      </c>
      <c r="AE1914">
        <f t="shared" ca="1" si="255"/>
        <v>7.5625</v>
      </c>
      <c r="AF1914" t="str">
        <f t="shared" si="256"/>
        <v>BYU</v>
      </c>
      <c r="AG1914" t="str">
        <f t="shared" ca="1" si="257"/>
        <v>BYU</v>
      </c>
    </row>
    <row r="1915" spans="15:33" x14ac:dyDescent="0.25">
      <c r="O1915" t="s">
        <v>3333</v>
      </c>
      <c r="P1915" s="6">
        <v>41993</v>
      </c>
      <c r="Q1915" t="s">
        <v>3074</v>
      </c>
      <c r="R1915" t="s">
        <v>3707</v>
      </c>
      <c r="S1915" t="s">
        <v>3720</v>
      </c>
      <c r="T1915">
        <v>63</v>
      </c>
      <c r="U1915">
        <v>50</v>
      </c>
      <c r="W1915" t="s">
        <v>117</v>
      </c>
      <c r="X1915">
        <v>1</v>
      </c>
      <c r="Y1915">
        <f t="shared" si="251"/>
        <v>-13</v>
      </c>
      <c r="Z1915">
        <f t="shared" ca="1" si="252"/>
        <v>-20.874999519999999</v>
      </c>
      <c r="AA1915">
        <f t="shared" ca="1" si="253"/>
        <v>7.8749995199999994</v>
      </c>
      <c r="AB1915">
        <f t="shared" ca="1" si="254"/>
        <v>-7.8749995199999994</v>
      </c>
      <c r="AC1915" s="2">
        <v>7.875</v>
      </c>
      <c r="AD1915" s="7">
        <f>VLOOKUP(P1915,Weights!$A:$B,2,0)*AC1915</f>
        <v>7.875</v>
      </c>
      <c r="AE1915">
        <f t="shared" ca="1" si="255"/>
        <v>62.01561744000022</v>
      </c>
      <c r="AF1915" t="str">
        <f t="shared" si="256"/>
        <v>Gonzaga</v>
      </c>
      <c r="AG1915" t="str">
        <f t="shared" ca="1" si="257"/>
        <v>Gonzaga</v>
      </c>
    </row>
    <row r="1916" spans="15:33" x14ac:dyDescent="0.25">
      <c r="O1916" t="s">
        <v>3312</v>
      </c>
      <c r="P1916" s="6">
        <v>41993</v>
      </c>
      <c r="Q1916" t="s">
        <v>3073</v>
      </c>
      <c r="R1916" t="s">
        <v>3718</v>
      </c>
      <c r="S1916" t="s">
        <v>3721</v>
      </c>
      <c r="T1916">
        <v>90</v>
      </c>
      <c r="U1916">
        <v>64</v>
      </c>
      <c r="W1916" t="s">
        <v>16</v>
      </c>
      <c r="X1916">
        <v>1</v>
      </c>
      <c r="Y1916">
        <f t="shared" si="251"/>
        <v>26</v>
      </c>
      <c r="Z1916">
        <f t="shared" ca="1" si="252"/>
        <v>23.375000499999999</v>
      </c>
      <c r="AA1916">
        <f t="shared" ca="1" si="253"/>
        <v>2.6249995000000013</v>
      </c>
      <c r="AB1916">
        <f t="shared" ca="1" si="254"/>
        <v>-2.6249995000000013</v>
      </c>
      <c r="AC1916" s="2">
        <v>2.625</v>
      </c>
      <c r="AD1916" s="7">
        <f>VLOOKUP(P1916,Weights!$A:$B,2,0)*AC1916</f>
        <v>2.625</v>
      </c>
      <c r="AE1916">
        <f t="shared" ca="1" si="255"/>
        <v>6.8906223750002562</v>
      </c>
      <c r="AF1916" t="str">
        <f t="shared" si="256"/>
        <v>Campbell</v>
      </c>
      <c r="AG1916" t="str">
        <f t="shared" ca="1" si="257"/>
        <v>Campbell</v>
      </c>
    </row>
    <row r="1917" spans="15:33" x14ac:dyDescent="0.25">
      <c r="O1917" t="s">
        <v>3128</v>
      </c>
      <c r="P1917" s="6">
        <v>41993</v>
      </c>
      <c r="Q1917" t="s">
        <v>3073</v>
      </c>
      <c r="R1917" t="s">
        <v>3090</v>
      </c>
      <c r="S1917" t="s">
        <v>3720</v>
      </c>
      <c r="T1917">
        <v>84</v>
      </c>
      <c r="U1917">
        <v>76</v>
      </c>
      <c r="W1917" t="s">
        <v>729</v>
      </c>
      <c r="X1917">
        <v>1</v>
      </c>
      <c r="Y1917">
        <f t="shared" si="251"/>
        <v>-8</v>
      </c>
      <c r="Z1917">
        <f t="shared" ca="1" si="252"/>
        <v>-9.7500004799999989</v>
      </c>
      <c r="AA1917">
        <f t="shared" ca="1" si="253"/>
        <v>1.7500004799999989</v>
      </c>
      <c r="AB1917">
        <f t="shared" ca="1" si="254"/>
        <v>-1.7500004799999989</v>
      </c>
      <c r="AC1917" s="2">
        <v>1.75</v>
      </c>
      <c r="AD1917" s="7">
        <f>VLOOKUP(P1917,Weights!$A:$B,2,0)*AC1917</f>
        <v>1.75</v>
      </c>
      <c r="AE1917">
        <f t="shared" ca="1" si="255"/>
        <v>3.0625016800002265</v>
      </c>
      <c r="AF1917" t="str">
        <f t="shared" si="256"/>
        <v>N.J.I.T.</v>
      </c>
      <c r="AG1917" t="str">
        <f t="shared" ca="1" si="257"/>
        <v>N.J.I.T.</v>
      </c>
    </row>
    <row r="1918" spans="15:33" x14ac:dyDescent="0.25">
      <c r="O1918" t="s">
        <v>3164</v>
      </c>
      <c r="P1918" s="6">
        <v>41993</v>
      </c>
      <c r="Q1918" t="s">
        <v>3073</v>
      </c>
      <c r="R1918" t="s">
        <v>3172</v>
      </c>
      <c r="S1918" t="s">
        <v>3720</v>
      </c>
      <c r="T1918">
        <v>80</v>
      </c>
      <c r="U1918">
        <v>68</v>
      </c>
      <c r="W1918" t="s">
        <v>16</v>
      </c>
      <c r="X1918">
        <v>1</v>
      </c>
      <c r="Y1918">
        <f t="shared" si="251"/>
        <v>-12</v>
      </c>
      <c r="Z1918">
        <f t="shared" ca="1" si="252"/>
        <v>-15.874999500000001</v>
      </c>
      <c r="AA1918">
        <f t="shared" ca="1" si="253"/>
        <v>3.8749995000000013</v>
      </c>
      <c r="AB1918">
        <f t="shared" ca="1" si="254"/>
        <v>-3.8749995000000013</v>
      </c>
      <c r="AC1918" s="2">
        <v>3.875</v>
      </c>
      <c r="AD1918" s="7">
        <f>VLOOKUP(P1918,Weights!$A:$B,2,0)*AC1918</f>
        <v>3.875</v>
      </c>
      <c r="AE1918">
        <f t="shared" ca="1" si="255"/>
        <v>15.01562112500026</v>
      </c>
      <c r="AF1918" t="str">
        <f t="shared" si="256"/>
        <v>Davidson</v>
      </c>
      <c r="AG1918" t="str">
        <f t="shared" ca="1" si="257"/>
        <v>Davidson</v>
      </c>
    </row>
    <row r="1919" spans="15:33" x14ac:dyDescent="0.25">
      <c r="O1919" t="s">
        <v>3257</v>
      </c>
      <c r="P1919" s="6">
        <v>41993</v>
      </c>
      <c r="Q1919" t="s">
        <v>3073</v>
      </c>
      <c r="R1919" t="s">
        <v>3718</v>
      </c>
      <c r="S1919" t="s">
        <v>3721</v>
      </c>
      <c r="T1919">
        <v>76</v>
      </c>
      <c r="U1919">
        <v>54</v>
      </c>
      <c r="W1919" t="s">
        <v>806</v>
      </c>
      <c r="X1919">
        <v>1</v>
      </c>
      <c r="Y1919">
        <f t="shared" si="251"/>
        <v>22</v>
      </c>
      <c r="Z1919">
        <f t="shared" ca="1" si="252"/>
        <v>19.25</v>
      </c>
      <c r="AA1919">
        <f t="shared" ca="1" si="253"/>
        <v>2.75</v>
      </c>
      <c r="AB1919">
        <f t="shared" ca="1" si="254"/>
        <v>-2.75</v>
      </c>
      <c r="AC1919" s="2">
        <v>2.75</v>
      </c>
      <c r="AD1919" s="7">
        <f>VLOOKUP(P1919,Weights!$A:$B,2,0)*AC1919</f>
        <v>2.75</v>
      </c>
      <c r="AE1919">
        <f t="shared" ca="1" si="255"/>
        <v>7.5625</v>
      </c>
      <c r="AF1919" t="str">
        <f t="shared" si="256"/>
        <v>Chicago St</v>
      </c>
      <c r="AG1919" t="str">
        <f t="shared" ca="1" si="257"/>
        <v>Chicago St</v>
      </c>
    </row>
    <row r="1920" spans="15:33" x14ac:dyDescent="0.25">
      <c r="O1920" t="s">
        <v>3113</v>
      </c>
      <c r="P1920" s="6">
        <v>41993</v>
      </c>
      <c r="Q1920" t="s">
        <v>3073</v>
      </c>
      <c r="R1920" t="s">
        <v>3180</v>
      </c>
      <c r="S1920" t="s">
        <v>3720</v>
      </c>
      <c r="T1920">
        <v>68</v>
      </c>
      <c r="U1920">
        <v>47</v>
      </c>
      <c r="W1920" t="s">
        <v>194</v>
      </c>
      <c r="X1920">
        <v>1</v>
      </c>
      <c r="Y1920">
        <f t="shared" si="251"/>
        <v>-21</v>
      </c>
      <c r="Z1920">
        <f t="shared" ca="1" si="252"/>
        <v>0.25000049999999874</v>
      </c>
      <c r="AA1920">
        <f t="shared" ca="1" si="253"/>
        <v>-21.250000499999999</v>
      </c>
      <c r="AB1920">
        <f t="shared" ca="1" si="254"/>
        <v>21.250000499999999</v>
      </c>
      <c r="AC1920" s="2">
        <v>21.25</v>
      </c>
      <c r="AD1920" s="7">
        <f>VLOOKUP(P1920,Weights!$A:$B,2,0)*AC1920</f>
        <v>21.25</v>
      </c>
      <c r="AE1920">
        <f t="shared" ca="1" si="255"/>
        <v>451.5625212500002</v>
      </c>
      <c r="AF1920" t="str">
        <f t="shared" si="256"/>
        <v>Virginia Commonwealth</v>
      </c>
      <c r="AG1920" t="str">
        <f t="shared" ca="1" si="257"/>
        <v>Cincinnati</v>
      </c>
    </row>
    <row r="1921" spans="15:33" x14ac:dyDescent="0.25">
      <c r="O1921" t="s">
        <v>3116</v>
      </c>
      <c r="P1921" s="6">
        <v>41993</v>
      </c>
      <c r="Q1921" t="s">
        <v>3073</v>
      </c>
      <c r="R1921" t="s">
        <v>3112</v>
      </c>
      <c r="S1921" t="s">
        <v>3721</v>
      </c>
      <c r="T1921">
        <v>82</v>
      </c>
      <c r="U1921">
        <v>77</v>
      </c>
      <c r="W1921" t="s">
        <v>94</v>
      </c>
      <c r="X1921">
        <v>1</v>
      </c>
      <c r="Y1921">
        <f t="shared" si="251"/>
        <v>5</v>
      </c>
      <c r="Z1921">
        <f t="shared" ca="1" si="252"/>
        <v>1.25</v>
      </c>
      <c r="AA1921">
        <f t="shared" ca="1" si="253"/>
        <v>3.75</v>
      </c>
      <c r="AB1921">
        <f t="shared" ca="1" si="254"/>
        <v>-3.75</v>
      </c>
      <c r="AC1921" s="2">
        <v>3.75</v>
      </c>
      <c r="AD1921" s="7">
        <f>VLOOKUP(P1921,Weights!$A:$B,2,0)*AC1921</f>
        <v>3.75</v>
      </c>
      <c r="AE1921">
        <f t="shared" ca="1" si="255"/>
        <v>14.0625</v>
      </c>
      <c r="AF1921" t="str">
        <f t="shared" si="256"/>
        <v>Columbia</v>
      </c>
      <c r="AG1921" t="str">
        <f t="shared" ca="1" si="257"/>
        <v>Columbia</v>
      </c>
    </row>
    <row r="1922" spans="15:33" x14ac:dyDescent="0.25">
      <c r="O1922" t="s">
        <v>3283</v>
      </c>
      <c r="P1922" s="6">
        <v>41993</v>
      </c>
      <c r="Q1922" t="s">
        <v>3073</v>
      </c>
      <c r="R1922" t="s">
        <v>3364</v>
      </c>
      <c r="S1922" t="s">
        <v>3720</v>
      </c>
      <c r="T1922">
        <v>75</v>
      </c>
      <c r="U1922">
        <v>68</v>
      </c>
      <c r="W1922" t="s">
        <v>730</v>
      </c>
      <c r="X1922">
        <v>1</v>
      </c>
      <c r="Y1922">
        <f t="shared" ref="Y1922:Y1985" si="258">X1922*IF(S1922="W",(T1922-U1922),U1922-T1922)</f>
        <v>-7</v>
      </c>
      <c r="Z1922">
        <f t="shared" ref="Z1922:Z1985" ca="1" si="259">X1922*(IF(Q1922="A",-HomeEdge,IF(Q1922="H",HomeEdge,0))+VLOOKUP(O1922,TmList,2,0)-VLOOKUP(R1922,TmList,2,0))</f>
        <v>1.625</v>
      </c>
      <c r="AA1922">
        <f t="shared" ref="AA1922:AA1985" ca="1" si="260">Y1922-Z1922</f>
        <v>-8.625</v>
      </c>
      <c r="AB1922">
        <f t="shared" ref="AB1922:AB1985" ca="1" si="261">-AA1922</f>
        <v>8.625</v>
      </c>
      <c r="AC1922" s="2">
        <v>8.625</v>
      </c>
      <c r="AD1922" s="7">
        <f>VLOOKUP(P1922,Weights!$A:$B,2,0)*AC1922</f>
        <v>8.625</v>
      </c>
      <c r="AE1922">
        <f t="shared" ref="AE1922:AE1985" ca="1" si="262">AA1922^2</f>
        <v>74.390625</v>
      </c>
      <c r="AF1922" t="str">
        <f t="shared" si="256"/>
        <v>Texas A&amp;M-CC</v>
      </c>
      <c r="AG1922" t="str">
        <f t="shared" ca="1" si="257"/>
        <v>CS Northridge</v>
      </c>
    </row>
    <row r="1923" spans="15:33" x14ac:dyDescent="0.25">
      <c r="O1923" t="s">
        <v>3176</v>
      </c>
      <c r="P1923" s="6">
        <v>41993</v>
      </c>
      <c r="Q1923" t="s">
        <v>3073</v>
      </c>
      <c r="R1923" t="s">
        <v>3094</v>
      </c>
      <c r="S1923" t="s">
        <v>3721</v>
      </c>
      <c r="T1923">
        <v>78</v>
      </c>
      <c r="U1923">
        <v>62</v>
      </c>
      <c r="W1923" t="s">
        <v>368</v>
      </c>
      <c r="X1923">
        <v>1</v>
      </c>
      <c r="Y1923">
        <f t="shared" si="258"/>
        <v>16</v>
      </c>
      <c r="Z1923">
        <f t="shared" ca="1" si="259"/>
        <v>16</v>
      </c>
      <c r="AA1923">
        <f t="shared" ca="1" si="260"/>
        <v>0</v>
      </c>
      <c r="AB1923">
        <f t="shared" ca="1" si="261"/>
        <v>0</v>
      </c>
      <c r="AC1923" s="2">
        <v>0</v>
      </c>
      <c r="AD1923" s="7">
        <f>VLOOKUP(P1923,Weights!$A:$B,2,0)*AC1923</f>
        <v>0</v>
      </c>
      <c r="AE1923">
        <f t="shared" ca="1" si="262"/>
        <v>0</v>
      </c>
      <c r="AF1923" t="str">
        <f t="shared" ref="AF1923:AF1986" si="263">IF(Y1923&gt;0,O1923,R1923)</f>
        <v>Dayton</v>
      </c>
      <c r="AG1923" t="str">
        <f t="shared" ref="AG1923:AG1986" ca="1" si="264">IF(Z1923&gt;0,O1923,R1923)</f>
        <v>Dayton</v>
      </c>
    </row>
    <row r="1924" spans="15:33" x14ac:dyDescent="0.25">
      <c r="O1924" t="s">
        <v>3120</v>
      </c>
      <c r="P1924" s="6">
        <v>41993</v>
      </c>
      <c r="Q1924" t="s">
        <v>3073</v>
      </c>
      <c r="R1924" t="s">
        <v>3084</v>
      </c>
      <c r="S1924" t="s">
        <v>3721</v>
      </c>
      <c r="T1924">
        <v>79</v>
      </c>
      <c r="U1924">
        <v>63</v>
      </c>
      <c r="W1924" t="s">
        <v>229</v>
      </c>
      <c r="X1924">
        <v>1</v>
      </c>
      <c r="Y1924">
        <f t="shared" si="258"/>
        <v>16</v>
      </c>
      <c r="Z1924">
        <f t="shared" ca="1" si="259"/>
        <v>10.874999980000002</v>
      </c>
      <c r="AA1924">
        <f t="shared" ca="1" si="260"/>
        <v>5.1250000199999981</v>
      </c>
      <c r="AB1924">
        <f t="shared" ca="1" si="261"/>
        <v>-5.1250000199999981</v>
      </c>
      <c r="AC1924" s="2">
        <v>5.125</v>
      </c>
      <c r="AD1924" s="7">
        <f>VLOOKUP(P1924,Weights!$A:$B,2,0)*AC1924</f>
        <v>5.125</v>
      </c>
      <c r="AE1924">
        <f t="shared" ca="1" si="262"/>
        <v>26.265625204999981</v>
      </c>
      <c r="AF1924" t="str">
        <f t="shared" si="263"/>
        <v>Duquesne</v>
      </c>
      <c r="AG1924" t="str">
        <f t="shared" ca="1" si="264"/>
        <v>Duquesne</v>
      </c>
    </row>
    <row r="1925" spans="15:33" x14ac:dyDescent="0.25">
      <c r="O1925" t="s">
        <v>3382</v>
      </c>
      <c r="P1925" s="6">
        <v>41993</v>
      </c>
      <c r="Q1925" t="s">
        <v>3073</v>
      </c>
      <c r="R1925" t="s">
        <v>3230</v>
      </c>
      <c r="S1925" t="s">
        <v>3720</v>
      </c>
      <c r="T1925">
        <v>73</v>
      </c>
      <c r="U1925">
        <v>61</v>
      </c>
      <c r="W1925" t="s">
        <v>1790</v>
      </c>
      <c r="X1925">
        <v>1</v>
      </c>
      <c r="Y1925">
        <f t="shared" si="258"/>
        <v>-12</v>
      </c>
      <c r="Z1925">
        <f t="shared" ca="1" si="259"/>
        <v>-5.124999980000001</v>
      </c>
      <c r="AA1925">
        <f t="shared" ca="1" si="260"/>
        <v>-6.875000019999999</v>
      </c>
      <c r="AB1925">
        <f t="shared" ca="1" si="261"/>
        <v>6.875000019999999</v>
      </c>
      <c r="AC1925" s="2">
        <v>6.875</v>
      </c>
      <c r="AD1925" s="7">
        <f>VLOOKUP(P1925,Weights!$A:$B,2,0)*AC1925</f>
        <v>6.875</v>
      </c>
      <c r="AE1925">
        <f t="shared" ca="1" si="262"/>
        <v>47.265625274999984</v>
      </c>
      <c r="AF1925" t="str">
        <f t="shared" si="263"/>
        <v>Belmont</v>
      </c>
      <c r="AG1925" t="str">
        <f t="shared" ca="1" si="264"/>
        <v>Belmont</v>
      </c>
    </row>
    <row r="1926" spans="15:33" x14ac:dyDescent="0.25">
      <c r="O1926" t="s">
        <v>3347</v>
      </c>
      <c r="P1926" s="6">
        <v>41993</v>
      </c>
      <c r="Q1926" t="s">
        <v>3073</v>
      </c>
      <c r="R1926" t="s">
        <v>3157</v>
      </c>
      <c r="S1926" t="s">
        <v>3721</v>
      </c>
      <c r="T1926">
        <v>76</v>
      </c>
      <c r="U1926">
        <v>74</v>
      </c>
      <c r="W1926" t="s">
        <v>229</v>
      </c>
      <c r="X1926">
        <v>1</v>
      </c>
      <c r="Y1926">
        <f t="shared" si="258"/>
        <v>2</v>
      </c>
      <c r="Z1926">
        <f t="shared" ca="1" si="259"/>
        <v>-0.62500000000000089</v>
      </c>
      <c r="AA1926">
        <f t="shared" ca="1" si="260"/>
        <v>2.6250000000000009</v>
      </c>
      <c r="AB1926">
        <f t="shared" ca="1" si="261"/>
        <v>-2.6250000000000009</v>
      </c>
      <c r="AC1926" s="2">
        <v>2.625</v>
      </c>
      <c r="AD1926" s="7">
        <f>VLOOKUP(P1926,Weights!$A:$B,2,0)*AC1926</f>
        <v>2.625</v>
      </c>
      <c r="AE1926">
        <f t="shared" ca="1" si="262"/>
        <v>6.8906250000000044</v>
      </c>
      <c r="AF1926" t="str">
        <f t="shared" si="263"/>
        <v>Fairleigh Dickinson</v>
      </c>
      <c r="AG1926" t="str">
        <f t="shared" ca="1" si="264"/>
        <v>Delaware</v>
      </c>
    </row>
    <row r="1927" spans="15:33" x14ac:dyDescent="0.25">
      <c r="O1927" t="s">
        <v>3167</v>
      </c>
      <c r="P1927" s="6">
        <v>41993</v>
      </c>
      <c r="Q1927" t="s">
        <v>3073</v>
      </c>
      <c r="R1927" t="s">
        <v>3209</v>
      </c>
      <c r="S1927" t="s">
        <v>3721</v>
      </c>
      <c r="T1927">
        <v>86</v>
      </c>
      <c r="U1927">
        <v>81</v>
      </c>
      <c r="W1927" t="s">
        <v>15</v>
      </c>
      <c r="X1927">
        <v>1</v>
      </c>
      <c r="Y1927">
        <f t="shared" si="258"/>
        <v>5</v>
      </c>
      <c r="Z1927">
        <f t="shared" ca="1" si="259"/>
        <v>-1.0000000199999999</v>
      </c>
      <c r="AA1927">
        <f t="shared" ca="1" si="260"/>
        <v>6.0000000199999999</v>
      </c>
      <c r="AB1927">
        <f t="shared" ca="1" si="261"/>
        <v>-6.0000000199999999</v>
      </c>
      <c r="AC1927" s="2">
        <v>6</v>
      </c>
      <c r="AD1927" s="7">
        <f>VLOOKUP(P1927,Weights!$A:$B,2,0)*AC1927</f>
        <v>6</v>
      </c>
      <c r="AE1927">
        <f t="shared" ca="1" si="262"/>
        <v>36.000000239999999</v>
      </c>
      <c r="AF1927" t="str">
        <f t="shared" si="263"/>
        <v>George Mason</v>
      </c>
      <c r="AG1927" t="str">
        <f t="shared" ca="1" si="264"/>
        <v>Iona</v>
      </c>
    </row>
    <row r="1928" spans="15:33" x14ac:dyDescent="0.25">
      <c r="O1928" t="s">
        <v>3249</v>
      </c>
      <c r="P1928" s="6">
        <v>41993</v>
      </c>
      <c r="Q1928" t="s">
        <v>3073</v>
      </c>
      <c r="R1928" t="s">
        <v>3205</v>
      </c>
      <c r="S1928" t="s">
        <v>3721</v>
      </c>
      <c r="T1928">
        <v>81</v>
      </c>
      <c r="U1928">
        <v>78</v>
      </c>
      <c r="W1928" t="s">
        <v>194</v>
      </c>
      <c r="X1928">
        <v>1</v>
      </c>
      <c r="Y1928">
        <f t="shared" si="258"/>
        <v>3</v>
      </c>
      <c r="Z1928">
        <f t="shared" ca="1" si="259"/>
        <v>14.999999520000001</v>
      </c>
      <c r="AA1928">
        <f t="shared" ca="1" si="260"/>
        <v>-11.999999520000001</v>
      </c>
      <c r="AB1928">
        <f t="shared" ca="1" si="261"/>
        <v>11.999999520000001</v>
      </c>
      <c r="AC1928" s="2">
        <v>12</v>
      </c>
      <c r="AD1928" s="7">
        <f>VLOOKUP(P1928,Weights!$A:$B,2,0)*AC1928</f>
        <v>12</v>
      </c>
      <c r="AE1928">
        <f t="shared" ca="1" si="262"/>
        <v>143.99998848000027</v>
      </c>
      <c r="AF1928" t="str">
        <f t="shared" si="263"/>
        <v>Georgetown</v>
      </c>
      <c r="AG1928" t="str">
        <f t="shared" ca="1" si="264"/>
        <v>Georgetown</v>
      </c>
    </row>
    <row r="1929" spans="15:33" x14ac:dyDescent="0.25">
      <c r="O1929" t="s">
        <v>3196</v>
      </c>
      <c r="P1929" s="6">
        <v>41993</v>
      </c>
      <c r="Q1929" t="s">
        <v>3073</v>
      </c>
      <c r="R1929" t="s">
        <v>3229</v>
      </c>
      <c r="S1929" t="s">
        <v>3721</v>
      </c>
      <c r="T1929">
        <v>65</v>
      </c>
      <c r="U1929">
        <v>60</v>
      </c>
      <c r="W1929" t="s">
        <v>368</v>
      </c>
      <c r="X1929">
        <v>1</v>
      </c>
      <c r="Y1929">
        <f t="shared" si="258"/>
        <v>5</v>
      </c>
      <c r="Z1929">
        <f t="shared" ca="1" si="259"/>
        <v>-1.8749994999999995</v>
      </c>
      <c r="AA1929">
        <f t="shared" ca="1" si="260"/>
        <v>6.8749994999999995</v>
      </c>
      <c r="AB1929">
        <f t="shared" ca="1" si="261"/>
        <v>-6.8749994999999995</v>
      </c>
      <c r="AC1929" s="2">
        <v>6.875</v>
      </c>
      <c r="AD1929" s="7">
        <f>VLOOKUP(P1929,Weights!$A:$B,2,0)*AC1929</f>
        <v>6.875</v>
      </c>
      <c r="AE1929">
        <f t="shared" ca="1" si="262"/>
        <v>47.265618125000245</v>
      </c>
      <c r="AF1929" t="str">
        <f t="shared" si="263"/>
        <v>Georgia Tech</v>
      </c>
      <c r="AG1929" t="str">
        <f t="shared" ca="1" si="264"/>
        <v>Vanderbilt</v>
      </c>
    </row>
    <row r="1930" spans="15:33" x14ac:dyDescent="0.25">
      <c r="O1930" t="s">
        <v>3275</v>
      </c>
      <c r="P1930" s="6">
        <v>41993</v>
      </c>
      <c r="Q1930" t="s">
        <v>3073</v>
      </c>
      <c r="R1930" t="s">
        <v>3718</v>
      </c>
      <c r="S1930" t="s">
        <v>3721</v>
      </c>
      <c r="T1930">
        <v>81</v>
      </c>
      <c r="U1930">
        <v>55</v>
      </c>
      <c r="W1930" t="s">
        <v>288</v>
      </c>
      <c r="X1930">
        <v>1</v>
      </c>
      <c r="Y1930">
        <f t="shared" si="258"/>
        <v>26</v>
      </c>
      <c r="Z1930">
        <f t="shared" ca="1" si="259"/>
        <v>23.375000499999999</v>
      </c>
      <c r="AA1930">
        <f t="shared" ca="1" si="260"/>
        <v>2.6249995000000013</v>
      </c>
      <c r="AB1930">
        <f t="shared" ca="1" si="261"/>
        <v>-2.6249995000000013</v>
      </c>
      <c r="AC1930" s="2">
        <v>2.625</v>
      </c>
      <c r="AD1930" s="7">
        <f>VLOOKUP(P1930,Weights!$A:$B,2,0)*AC1930</f>
        <v>2.625</v>
      </c>
      <c r="AE1930">
        <f t="shared" ca="1" si="262"/>
        <v>6.8906223750002562</v>
      </c>
      <c r="AF1930" t="str">
        <f t="shared" si="263"/>
        <v>Grand Canyon</v>
      </c>
      <c r="AG1930" t="str">
        <f t="shared" ca="1" si="264"/>
        <v>Grand Canyon</v>
      </c>
    </row>
    <row r="1931" spans="15:33" x14ac:dyDescent="0.25">
      <c r="O1931" t="s">
        <v>3141</v>
      </c>
      <c r="P1931" s="6">
        <v>41993</v>
      </c>
      <c r="Q1931" t="s">
        <v>3073</v>
      </c>
      <c r="R1931" t="s">
        <v>3313</v>
      </c>
      <c r="S1931" t="s">
        <v>3720</v>
      </c>
      <c r="T1931">
        <v>71</v>
      </c>
      <c r="U1931">
        <v>63</v>
      </c>
      <c r="W1931" t="s">
        <v>93</v>
      </c>
      <c r="X1931">
        <v>1</v>
      </c>
      <c r="Y1931">
        <f t="shared" si="258"/>
        <v>-8</v>
      </c>
      <c r="Z1931">
        <f t="shared" ca="1" si="259"/>
        <v>10.250000499999999</v>
      </c>
      <c r="AA1931">
        <f t="shared" ca="1" si="260"/>
        <v>-18.250000499999999</v>
      </c>
      <c r="AB1931">
        <f t="shared" ca="1" si="261"/>
        <v>18.250000499999999</v>
      </c>
      <c r="AC1931" s="2">
        <v>18.25</v>
      </c>
      <c r="AD1931" s="7">
        <f>VLOOKUP(P1931,Weights!$A:$B,2,0)*AC1931</f>
        <v>18.25</v>
      </c>
      <c r="AE1931">
        <f t="shared" ca="1" si="262"/>
        <v>333.06251825000021</v>
      </c>
      <c r="AF1931" t="str">
        <f t="shared" si="263"/>
        <v>South Carolina St</v>
      </c>
      <c r="AG1931" t="str">
        <f t="shared" ca="1" si="264"/>
        <v>Houston</v>
      </c>
    </row>
    <row r="1932" spans="15:33" x14ac:dyDescent="0.25">
      <c r="O1932" t="s">
        <v>3269</v>
      </c>
      <c r="P1932" s="6">
        <v>41993</v>
      </c>
      <c r="Q1932" t="s">
        <v>3074</v>
      </c>
      <c r="R1932" t="s">
        <v>3342</v>
      </c>
      <c r="S1932" t="s">
        <v>3720</v>
      </c>
      <c r="T1932">
        <v>59</v>
      </c>
      <c r="U1932">
        <v>50</v>
      </c>
      <c r="W1932" t="s">
        <v>805</v>
      </c>
      <c r="X1932">
        <v>1</v>
      </c>
      <c r="Y1932">
        <f t="shared" si="258"/>
        <v>-9</v>
      </c>
      <c r="Z1932">
        <f t="shared" ca="1" si="259"/>
        <v>-2.7500000000000009</v>
      </c>
      <c r="AA1932">
        <f t="shared" ca="1" si="260"/>
        <v>-6.2499999999999991</v>
      </c>
      <c r="AB1932">
        <f t="shared" ca="1" si="261"/>
        <v>6.2499999999999991</v>
      </c>
      <c r="AC1932" s="2">
        <v>6.25</v>
      </c>
      <c r="AD1932" s="7">
        <f>VLOOKUP(P1932,Weights!$A:$B,2,0)*AC1932</f>
        <v>6.25</v>
      </c>
      <c r="AE1932">
        <f t="shared" ca="1" si="262"/>
        <v>39.062499999999986</v>
      </c>
      <c r="AF1932" t="str">
        <f t="shared" si="263"/>
        <v>CSU Bakersfield</v>
      </c>
      <c r="AG1932" t="str">
        <f t="shared" ca="1" si="264"/>
        <v>CSU Bakersfield</v>
      </c>
    </row>
    <row r="1933" spans="15:33" x14ac:dyDescent="0.25">
      <c r="O1933" t="s">
        <v>3227</v>
      </c>
      <c r="P1933" s="6">
        <v>41993</v>
      </c>
      <c r="Q1933" t="s">
        <v>3074</v>
      </c>
      <c r="R1933" t="s">
        <v>3235</v>
      </c>
      <c r="S1933" t="s">
        <v>3721</v>
      </c>
      <c r="T1933">
        <v>62</v>
      </c>
      <c r="U1933">
        <v>59</v>
      </c>
      <c r="W1933" t="s">
        <v>196</v>
      </c>
      <c r="X1933">
        <v>1</v>
      </c>
      <c r="Y1933">
        <f t="shared" si="258"/>
        <v>3</v>
      </c>
      <c r="Z1933">
        <f t="shared" ca="1" si="259"/>
        <v>11.375</v>
      </c>
      <c r="AA1933">
        <f t="shared" ca="1" si="260"/>
        <v>-8.375</v>
      </c>
      <c r="AB1933">
        <f t="shared" ca="1" si="261"/>
        <v>8.375</v>
      </c>
      <c r="AC1933" s="2">
        <v>8.375</v>
      </c>
      <c r="AD1933" s="7">
        <f>VLOOKUP(P1933,Weights!$A:$B,2,0)*AC1933</f>
        <v>8.375</v>
      </c>
      <c r="AE1933">
        <f t="shared" ca="1" si="262"/>
        <v>70.140625</v>
      </c>
      <c r="AF1933" t="str">
        <f t="shared" si="263"/>
        <v>Illinois</v>
      </c>
      <c r="AG1933" t="str">
        <f t="shared" ca="1" si="264"/>
        <v>Illinois</v>
      </c>
    </row>
    <row r="1934" spans="15:33" x14ac:dyDescent="0.25">
      <c r="O1934" t="s">
        <v>3190</v>
      </c>
      <c r="P1934" s="6">
        <v>41993</v>
      </c>
      <c r="Q1934" t="s">
        <v>3073</v>
      </c>
      <c r="R1934" t="s">
        <v>3337</v>
      </c>
      <c r="S1934" t="s">
        <v>3720</v>
      </c>
      <c r="T1934">
        <v>60</v>
      </c>
      <c r="U1934">
        <v>56</v>
      </c>
      <c r="W1934" t="s">
        <v>744</v>
      </c>
      <c r="X1934">
        <v>1</v>
      </c>
      <c r="Y1934">
        <f t="shared" si="258"/>
        <v>-4</v>
      </c>
      <c r="Z1934">
        <f t="shared" ca="1" si="259"/>
        <v>4.3749999800000001</v>
      </c>
      <c r="AA1934">
        <f t="shared" ca="1" si="260"/>
        <v>-8.3749999800000001</v>
      </c>
      <c r="AB1934">
        <f t="shared" ca="1" si="261"/>
        <v>8.3749999800000001</v>
      </c>
      <c r="AC1934" s="2">
        <v>8.375</v>
      </c>
      <c r="AD1934" s="7">
        <f>VLOOKUP(P1934,Weights!$A:$B,2,0)*AC1934</f>
        <v>8.375</v>
      </c>
      <c r="AE1934">
        <f t="shared" ca="1" si="262"/>
        <v>70.140624665000004</v>
      </c>
      <c r="AF1934" t="str">
        <f t="shared" si="263"/>
        <v>Eastern Illinois</v>
      </c>
      <c r="AG1934" t="str">
        <f t="shared" ca="1" si="264"/>
        <v>Indiana St</v>
      </c>
    </row>
    <row r="1935" spans="15:33" x14ac:dyDescent="0.25">
      <c r="O1935" t="s">
        <v>3127</v>
      </c>
      <c r="P1935" s="6">
        <v>41993</v>
      </c>
      <c r="Q1935" t="s">
        <v>3074</v>
      </c>
      <c r="R1935" t="s">
        <v>3178</v>
      </c>
      <c r="S1935" t="s">
        <v>3720</v>
      </c>
      <c r="T1935">
        <v>56</v>
      </c>
      <c r="U1935">
        <v>44</v>
      </c>
      <c r="W1935" t="s">
        <v>305</v>
      </c>
      <c r="X1935">
        <v>1</v>
      </c>
      <c r="Y1935">
        <f t="shared" si="258"/>
        <v>-12</v>
      </c>
      <c r="Z1935">
        <f t="shared" ca="1" si="259"/>
        <v>4</v>
      </c>
      <c r="AA1935">
        <f t="shared" ca="1" si="260"/>
        <v>-16</v>
      </c>
      <c r="AB1935">
        <f t="shared" ca="1" si="261"/>
        <v>16</v>
      </c>
      <c r="AC1935" s="2">
        <v>16</v>
      </c>
      <c r="AD1935" s="7">
        <f>VLOOKUP(P1935,Weights!$A:$B,2,0)*AC1935</f>
        <v>16</v>
      </c>
      <c r="AE1935">
        <f t="shared" ca="1" si="262"/>
        <v>256</v>
      </c>
      <c r="AF1935" t="str">
        <f t="shared" si="263"/>
        <v>Northern Iowa</v>
      </c>
      <c r="AG1935" t="str">
        <f t="shared" ca="1" si="264"/>
        <v>Iowa</v>
      </c>
    </row>
    <row r="1936" spans="15:33" x14ac:dyDescent="0.25">
      <c r="O1936" t="s">
        <v>3714</v>
      </c>
      <c r="P1936" s="6">
        <v>41993</v>
      </c>
      <c r="Q1936" t="s">
        <v>3074</v>
      </c>
      <c r="R1936" t="s">
        <v>3288</v>
      </c>
      <c r="S1936" t="s">
        <v>3721</v>
      </c>
      <c r="T1936">
        <v>83</v>
      </c>
      <c r="U1936">
        <v>54</v>
      </c>
      <c r="W1936" t="s">
        <v>324</v>
      </c>
      <c r="X1936">
        <v>1</v>
      </c>
      <c r="Y1936">
        <f t="shared" si="258"/>
        <v>29</v>
      </c>
      <c r="Z1936">
        <f t="shared" ca="1" si="259"/>
        <v>25.249999499999998</v>
      </c>
      <c r="AA1936">
        <f t="shared" ca="1" si="260"/>
        <v>3.7500005000000023</v>
      </c>
      <c r="AB1936">
        <f t="shared" ca="1" si="261"/>
        <v>-3.7500005000000023</v>
      </c>
      <c r="AC1936" s="2">
        <v>3.75</v>
      </c>
      <c r="AD1936" s="7">
        <f>VLOOKUP(P1936,Weights!$A:$B,2,0)*AC1936</f>
        <v>3.75</v>
      </c>
      <c r="AE1936">
        <f t="shared" ca="1" si="262"/>
        <v>14.062503750000268</v>
      </c>
      <c r="AF1936" t="str">
        <f t="shared" si="263"/>
        <v>Iowa State</v>
      </c>
      <c r="AG1936" t="str">
        <f t="shared" ca="1" si="264"/>
        <v>Iowa State</v>
      </c>
    </row>
    <row r="1937" spans="15:33" x14ac:dyDescent="0.25">
      <c r="O1937" t="s">
        <v>3217</v>
      </c>
      <c r="P1937" s="6">
        <v>41993</v>
      </c>
      <c r="Q1937" t="s">
        <v>3073</v>
      </c>
      <c r="R1937" t="s">
        <v>3368</v>
      </c>
      <c r="S1937" t="s">
        <v>3720</v>
      </c>
      <c r="T1937">
        <v>75</v>
      </c>
      <c r="U1937">
        <v>72</v>
      </c>
      <c r="W1937" t="s">
        <v>95</v>
      </c>
      <c r="X1937">
        <v>1</v>
      </c>
      <c r="Y1937">
        <f t="shared" si="258"/>
        <v>-3</v>
      </c>
      <c r="Z1937">
        <f t="shared" ca="1" si="259"/>
        <v>-3</v>
      </c>
      <c r="AA1937">
        <f t="shared" ca="1" si="260"/>
        <v>0</v>
      </c>
      <c r="AB1937">
        <f t="shared" ca="1" si="261"/>
        <v>0</v>
      </c>
      <c r="AC1937" s="2">
        <v>0</v>
      </c>
      <c r="AD1937" s="7">
        <f>VLOOKUP(P1937,Weights!$A:$B,2,0)*AC1937</f>
        <v>0</v>
      </c>
      <c r="AE1937">
        <f t="shared" ca="1" si="262"/>
        <v>0</v>
      </c>
      <c r="AF1937" t="str">
        <f t="shared" si="263"/>
        <v>Valparaiso</v>
      </c>
      <c r="AG1937" t="str">
        <f t="shared" ca="1" si="264"/>
        <v>Valparaiso</v>
      </c>
    </row>
    <row r="1938" spans="15:33" x14ac:dyDescent="0.25">
      <c r="O1938" t="s">
        <v>3386</v>
      </c>
      <c r="P1938" s="6">
        <v>41993</v>
      </c>
      <c r="Q1938" t="s">
        <v>3073</v>
      </c>
      <c r="R1938" t="s">
        <v>3360</v>
      </c>
      <c r="S1938" t="s">
        <v>3721</v>
      </c>
      <c r="T1938">
        <v>71</v>
      </c>
      <c r="U1938">
        <v>65</v>
      </c>
      <c r="V1938" t="s">
        <v>3722</v>
      </c>
      <c r="W1938" t="s">
        <v>805</v>
      </c>
      <c r="X1938">
        <v>1</v>
      </c>
      <c r="Y1938">
        <f t="shared" si="258"/>
        <v>6</v>
      </c>
      <c r="Z1938">
        <f t="shared" ca="1" si="259"/>
        <v>4.125</v>
      </c>
      <c r="AA1938">
        <f t="shared" ca="1" si="260"/>
        <v>1.875</v>
      </c>
      <c r="AB1938">
        <f t="shared" ca="1" si="261"/>
        <v>-1.875</v>
      </c>
      <c r="AC1938" s="2">
        <v>1.875</v>
      </c>
      <c r="AD1938" s="7">
        <f>VLOOKUP(P1938,Weights!$A:$B,2,0)*AC1938</f>
        <v>1.875</v>
      </c>
      <c r="AE1938">
        <f t="shared" ca="1" si="262"/>
        <v>3.515625</v>
      </c>
      <c r="AF1938" t="str">
        <f t="shared" si="263"/>
        <v>IUPUI</v>
      </c>
      <c r="AG1938" t="str">
        <f t="shared" ca="1" si="264"/>
        <v>IUPUI</v>
      </c>
    </row>
    <row r="1939" spans="15:33" x14ac:dyDescent="0.25">
      <c r="O1939" t="s">
        <v>3216</v>
      </c>
      <c r="P1939" s="6">
        <v>41993</v>
      </c>
      <c r="Q1939" t="s">
        <v>3073</v>
      </c>
      <c r="R1939" t="s">
        <v>3718</v>
      </c>
      <c r="S1939" t="s">
        <v>3721</v>
      </c>
      <c r="T1939">
        <v>84</v>
      </c>
      <c r="U1939">
        <v>55</v>
      </c>
      <c r="W1939" t="s">
        <v>731</v>
      </c>
      <c r="X1939">
        <v>1</v>
      </c>
      <c r="Y1939">
        <f t="shared" si="258"/>
        <v>29</v>
      </c>
      <c r="Z1939">
        <f t="shared" ca="1" si="259"/>
        <v>14.5</v>
      </c>
      <c r="AA1939">
        <f t="shared" ca="1" si="260"/>
        <v>14.5</v>
      </c>
      <c r="AB1939">
        <f t="shared" ca="1" si="261"/>
        <v>-14.5</v>
      </c>
      <c r="AC1939" s="2">
        <v>14.5</v>
      </c>
      <c r="AD1939" s="7">
        <f>VLOOKUP(P1939,Weights!$A:$B,2,0)*AC1939</f>
        <v>14.5</v>
      </c>
      <c r="AE1939">
        <f t="shared" ca="1" si="262"/>
        <v>210.25</v>
      </c>
      <c r="AF1939" t="str">
        <f t="shared" si="263"/>
        <v>Jacksonville</v>
      </c>
      <c r="AG1939" t="str">
        <f t="shared" ca="1" si="264"/>
        <v>Jacksonville</v>
      </c>
    </row>
    <row r="1940" spans="15:33" x14ac:dyDescent="0.25">
      <c r="O1940" t="s">
        <v>3187</v>
      </c>
      <c r="P1940" s="6">
        <v>41993</v>
      </c>
      <c r="Q1940" t="s">
        <v>3073</v>
      </c>
      <c r="R1940" t="s">
        <v>3302</v>
      </c>
      <c r="S1940" t="s">
        <v>3720</v>
      </c>
      <c r="T1940">
        <v>80</v>
      </c>
      <c r="U1940">
        <v>71</v>
      </c>
      <c r="W1940" t="s">
        <v>244</v>
      </c>
      <c r="X1940">
        <v>1</v>
      </c>
      <c r="Y1940">
        <f t="shared" si="258"/>
        <v>-9</v>
      </c>
      <c r="Z1940">
        <f t="shared" ca="1" si="259"/>
        <v>-1.125</v>
      </c>
      <c r="AA1940">
        <f t="shared" ca="1" si="260"/>
        <v>-7.875</v>
      </c>
      <c r="AB1940">
        <f t="shared" ca="1" si="261"/>
        <v>7.875</v>
      </c>
      <c r="AC1940" s="2">
        <v>7.875</v>
      </c>
      <c r="AD1940" s="7">
        <f>VLOOKUP(P1940,Weights!$A:$B,2,0)*AC1940</f>
        <v>7.875</v>
      </c>
      <c r="AE1940">
        <f t="shared" ca="1" si="262"/>
        <v>62.015625</v>
      </c>
      <c r="AF1940" t="str">
        <f t="shared" si="263"/>
        <v>High Point</v>
      </c>
      <c r="AG1940" t="str">
        <f t="shared" ca="1" si="264"/>
        <v>High Point</v>
      </c>
    </row>
    <row r="1941" spans="15:33" x14ac:dyDescent="0.25">
      <c r="O1941" t="s">
        <v>3709</v>
      </c>
      <c r="P1941" s="6">
        <v>41993</v>
      </c>
      <c r="Q1941" t="s">
        <v>3073</v>
      </c>
      <c r="R1941" t="s">
        <v>3366</v>
      </c>
      <c r="S1941" t="s">
        <v>3721</v>
      </c>
      <c r="T1941">
        <v>96</v>
      </c>
      <c r="U1941">
        <v>69</v>
      </c>
      <c r="W1941" t="s">
        <v>324</v>
      </c>
      <c r="X1941">
        <v>1</v>
      </c>
      <c r="Y1941">
        <f t="shared" si="258"/>
        <v>27</v>
      </c>
      <c r="Z1941">
        <f t="shared" ca="1" si="259"/>
        <v>26.999999499999998</v>
      </c>
      <c r="AA1941">
        <f t="shared" ca="1" si="260"/>
        <v>5.0000000229033503E-7</v>
      </c>
      <c r="AB1941">
        <f t="shared" ca="1" si="261"/>
        <v>-5.0000000229033503E-7</v>
      </c>
      <c r="AC1941" s="2">
        <v>0</v>
      </c>
      <c r="AD1941" s="7">
        <f>VLOOKUP(P1941,Weights!$A:$B,2,0)*AC1941</f>
        <v>0</v>
      </c>
      <c r="AE1941">
        <f t="shared" ca="1" si="262"/>
        <v>2.5000000229033503E-13</v>
      </c>
      <c r="AF1941" t="str">
        <f t="shared" si="263"/>
        <v>Kansas</v>
      </c>
      <c r="AG1941" t="str">
        <f t="shared" ca="1" si="264"/>
        <v>Kansas</v>
      </c>
    </row>
    <row r="1942" spans="15:33" x14ac:dyDescent="0.25">
      <c r="O1942" t="s">
        <v>3245</v>
      </c>
      <c r="P1942" s="6">
        <v>41993</v>
      </c>
      <c r="Q1942" t="s">
        <v>3074</v>
      </c>
      <c r="R1942" t="s">
        <v>3100</v>
      </c>
      <c r="S1942" t="s">
        <v>3721</v>
      </c>
      <c r="T1942">
        <v>71</v>
      </c>
      <c r="U1942">
        <v>64</v>
      </c>
      <c r="W1942" t="s">
        <v>244</v>
      </c>
      <c r="X1942">
        <v>1</v>
      </c>
      <c r="Y1942">
        <f t="shared" si="258"/>
        <v>7</v>
      </c>
      <c r="Z1942">
        <f t="shared" ca="1" si="259"/>
        <v>1.1249999999999991</v>
      </c>
      <c r="AA1942">
        <f t="shared" ca="1" si="260"/>
        <v>5.8750000000000009</v>
      </c>
      <c r="AB1942">
        <f t="shared" ca="1" si="261"/>
        <v>-5.8750000000000009</v>
      </c>
      <c r="AC1942" s="2">
        <v>5.875</v>
      </c>
      <c r="AD1942" s="7">
        <f>VLOOKUP(P1942,Weights!$A:$B,2,0)*AC1942</f>
        <v>5.875</v>
      </c>
      <c r="AE1942">
        <f t="shared" ca="1" si="262"/>
        <v>34.515625000000007</v>
      </c>
      <c r="AF1942" t="str">
        <f t="shared" si="263"/>
        <v>Kansas St</v>
      </c>
      <c r="AG1942" t="str">
        <f t="shared" ca="1" si="264"/>
        <v>Kansas St</v>
      </c>
    </row>
    <row r="1943" spans="15:33" x14ac:dyDescent="0.25">
      <c r="O1943" t="s">
        <v>3129</v>
      </c>
      <c r="P1943" s="6">
        <v>41993</v>
      </c>
      <c r="Q1943" t="s">
        <v>3073</v>
      </c>
      <c r="R1943" t="s">
        <v>3091</v>
      </c>
      <c r="S1943" t="s">
        <v>3720</v>
      </c>
      <c r="T1943">
        <v>66</v>
      </c>
      <c r="U1943">
        <v>53</v>
      </c>
      <c r="W1943" t="s">
        <v>745</v>
      </c>
      <c r="X1943">
        <v>1</v>
      </c>
      <c r="Y1943">
        <f t="shared" si="258"/>
        <v>-13</v>
      </c>
      <c r="Z1943">
        <f t="shared" ca="1" si="259"/>
        <v>1.875</v>
      </c>
      <c r="AA1943">
        <f t="shared" ca="1" si="260"/>
        <v>-14.875</v>
      </c>
      <c r="AB1943">
        <f t="shared" ca="1" si="261"/>
        <v>14.875</v>
      </c>
      <c r="AC1943" s="2">
        <v>14.875</v>
      </c>
      <c r="AD1943" s="7">
        <f>VLOOKUP(P1943,Weights!$A:$B,2,0)*AC1943</f>
        <v>14.875</v>
      </c>
      <c r="AE1943">
        <f t="shared" ca="1" si="262"/>
        <v>221.265625</v>
      </c>
      <c r="AF1943" t="str">
        <f t="shared" si="263"/>
        <v>UMBC</v>
      </c>
      <c r="AG1943" t="str">
        <f t="shared" ca="1" si="264"/>
        <v>Kennesaw St</v>
      </c>
    </row>
    <row r="1944" spans="15:33" x14ac:dyDescent="0.25">
      <c r="O1944" t="s">
        <v>3309</v>
      </c>
      <c r="P1944" s="6">
        <v>41993</v>
      </c>
      <c r="Q1944" t="s">
        <v>3073</v>
      </c>
      <c r="R1944" t="s">
        <v>3718</v>
      </c>
      <c r="S1944" t="s">
        <v>3721</v>
      </c>
      <c r="T1944">
        <v>106</v>
      </c>
      <c r="U1944">
        <v>74</v>
      </c>
      <c r="W1944" t="s">
        <v>745</v>
      </c>
      <c r="X1944">
        <v>1</v>
      </c>
      <c r="Y1944">
        <f t="shared" si="258"/>
        <v>32</v>
      </c>
      <c r="Z1944">
        <f t="shared" ca="1" si="259"/>
        <v>21.375</v>
      </c>
      <c r="AA1944">
        <f t="shared" ca="1" si="260"/>
        <v>10.625</v>
      </c>
      <c r="AB1944">
        <f t="shared" ca="1" si="261"/>
        <v>-10.625</v>
      </c>
      <c r="AC1944" s="2">
        <v>10.625</v>
      </c>
      <c r="AD1944" s="7">
        <f>VLOOKUP(P1944,Weights!$A:$B,2,0)*AC1944</f>
        <v>10.625</v>
      </c>
      <c r="AE1944">
        <f t="shared" ca="1" si="262"/>
        <v>112.890625</v>
      </c>
      <c r="AF1944" t="str">
        <f t="shared" si="263"/>
        <v>Longwood</v>
      </c>
      <c r="AG1944" t="str">
        <f t="shared" ca="1" si="264"/>
        <v>Longwood</v>
      </c>
    </row>
    <row r="1945" spans="15:33" x14ac:dyDescent="0.25">
      <c r="O1945" t="s">
        <v>3384</v>
      </c>
      <c r="P1945" s="6">
        <v>41993</v>
      </c>
      <c r="Q1945" t="s">
        <v>3073</v>
      </c>
      <c r="R1945" t="s">
        <v>3341</v>
      </c>
      <c r="S1945" t="s">
        <v>3721</v>
      </c>
      <c r="T1945">
        <v>73</v>
      </c>
      <c r="U1945">
        <v>69</v>
      </c>
      <c r="W1945" t="s">
        <v>1820</v>
      </c>
      <c r="X1945">
        <v>1</v>
      </c>
      <c r="Y1945">
        <f t="shared" si="258"/>
        <v>4</v>
      </c>
      <c r="Z1945">
        <f t="shared" ca="1" si="259"/>
        <v>16.375000480000001</v>
      </c>
      <c r="AA1945">
        <f t="shared" ca="1" si="260"/>
        <v>-12.375000480000001</v>
      </c>
      <c r="AB1945">
        <f t="shared" ca="1" si="261"/>
        <v>12.375000480000001</v>
      </c>
      <c r="AC1945" s="2">
        <v>12.375</v>
      </c>
      <c r="AD1945" s="7">
        <f>VLOOKUP(P1945,Weights!$A:$B,2,0)*AC1945</f>
        <v>12.375</v>
      </c>
      <c r="AE1945">
        <f t="shared" ca="1" si="262"/>
        <v>153.14063688000024</v>
      </c>
      <c r="AF1945" t="str">
        <f t="shared" si="263"/>
        <v>Manhattan</v>
      </c>
      <c r="AG1945" t="str">
        <f t="shared" ca="1" si="264"/>
        <v>Manhattan</v>
      </c>
    </row>
    <row r="1946" spans="15:33" x14ac:dyDescent="0.25">
      <c r="O1946" t="s">
        <v>3188</v>
      </c>
      <c r="P1946" s="6">
        <v>41993</v>
      </c>
      <c r="Q1946" t="s">
        <v>3073</v>
      </c>
      <c r="R1946" t="s">
        <v>3130</v>
      </c>
      <c r="S1946" t="s">
        <v>3720</v>
      </c>
      <c r="T1946">
        <v>75</v>
      </c>
      <c r="U1946">
        <v>58</v>
      </c>
      <c r="W1946" t="s">
        <v>1838</v>
      </c>
      <c r="X1946">
        <v>1</v>
      </c>
      <c r="Y1946">
        <f t="shared" si="258"/>
        <v>-17</v>
      </c>
      <c r="Z1946">
        <f t="shared" ca="1" si="259"/>
        <v>-7.2500004799999997</v>
      </c>
      <c r="AA1946">
        <f t="shared" ca="1" si="260"/>
        <v>-9.7499995199999994</v>
      </c>
      <c r="AB1946">
        <f t="shared" ca="1" si="261"/>
        <v>9.7499995199999994</v>
      </c>
      <c r="AC1946" s="2">
        <v>9.75</v>
      </c>
      <c r="AD1946" s="7">
        <f>VLOOKUP(P1946,Weights!$A:$B,2,0)*AC1946</f>
        <v>9.75</v>
      </c>
      <c r="AE1946">
        <f t="shared" ca="1" si="262"/>
        <v>95.06249064000022</v>
      </c>
      <c r="AF1946" t="str">
        <f t="shared" si="263"/>
        <v>Saint Joseph's</v>
      </c>
      <c r="AG1946" t="str">
        <f t="shared" ca="1" si="264"/>
        <v>Saint Joseph's</v>
      </c>
    </row>
    <row r="1947" spans="15:33" x14ac:dyDescent="0.25">
      <c r="O1947" t="s">
        <v>3387</v>
      </c>
      <c r="P1947" s="6">
        <v>41993</v>
      </c>
      <c r="Q1947" t="s">
        <v>3073</v>
      </c>
      <c r="R1947" t="s">
        <v>3289</v>
      </c>
      <c r="S1947" t="s">
        <v>3720</v>
      </c>
      <c r="T1947">
        <v>83</v>
      </c>
      <c r="U1947">
        <v>69</v>
      </c>
      <c r="W1947" t="s">
        <v>116</v>
      </c>
      <c r="X1947">
        <v>1</v>
      </c>
      <c r="Y1947">
        <f t="shared" si="258"/>
        <v>-14</v>
      </c>
      <c r="Z1947">
        <f t="shared" ca="1" si="259"/>
        <v>-12</v>
      </c>
      <c r="AA1947">
        <f t="shared" ca="1" si="260"/>
        <v>-2</v>
      </c>
      <c r="AB1947">
        <f t="shared" ca="1" si="261"/>
        <v>2</v>
      </c>
      <c r="AC1947" s="2">
        <v>2</v>
      </c>
      <c r="AD1947" s="7">
        <f>VLOOKUP(P1947,Weights!$A:$B,2,0)*AC1947</f>
        <v>2</v>
      </c>
      <c r="AE1947">
        <f t="shared" ca="1" si="262"/>
        <v>4</v>
      </c>
      <c r="AF1947" t="str">
        <f t="shared" si="263"/>
        <v>Toledo</v>
      </c>
      <c r="AG1947" t="str">
        <f t="shared" ca="1" si="264"/>
        <v>Toledo</v>
      </c>
    </row>
    <row r="1948" spans="15:33" x14ac:dyDescent="0.25">
      <c r="O1948" t="s">
        <v>3137</v>
      </c>
      <c r="P1948" s="6">
        <v>41993</v>
      </c>
      <c r="Q1948" t="s">
        <v>3073</v>
      </c>
      <c r="R1948" t="s">
        <v>3159</v>
      </c>
      <c r="S1948" t="s">
        <v>3721</v>
      </c>
      <c r="T1948">
        <v>78</v>
      </c>
      <c r="U1948">
        <v>63</v>
      </c>
      <c r="W1948" t="s">
        <v>95</v>
      </c>
      <c r="X1948">
        <v>1</v>
      </c>
      <c r="Y1948">
        <f t="shared" si="258"/>
        <v>15</v>
      </c>
      <c r="Z1948">
        <f t="shared" ca="1" si="259"/>
        <v>12.375</v>
      </c>
      <c r="AA1948">
        <f t="shared" ca="1" si="260"/>
        <v>2.625</v>
      </c>
      <c r="AB1948">
        <f t="shared" ca="1" si="261"/>
        <v>-2.625</v>
      </c>
      <c r="AC1948" s="2">
        <v>2.625</v>
      </c>
      <c r="AD1948" s="7">
        <f>VLOOKUP(P1948,Weights!$A:$B,2,0)*AC1948</f>
        <v>2.625</v>
      </c>
      <c r="AE1948">
        <f t="shared" ca="1" si="262"/>
        <v>6.890625</v>
      </c>
      <c r="AF1948" t="str">
        <f t="shared" si="263"/>
        <v>Memphis</v>
      </c>
      <c r="AG1948" t="str">
        <f t="shared" ca="1" si="264"/>
        <v>Memphis</v>
      </c>
    </row>
    <row r="1949" spans="15:33" x14ac:dyDescent="0.25">
      <c r="O1949" t="s">
        <v>3153</v>
      </c>
      <c r="P1949" s="6">
        <v>41993</v>
      </c>
      <c r="Q1949" t="s">
        <v>3073</v>
      </c>
      <c r="R1949" t="s">
        <v>3149</v>
      </c>
      <c r="S1949" t="s">
        <v>3720</v>
      </c>
      <c r="T1949">
        <v>62</v>
      </c>
      <c r="U1949">
        <v>51</v>
      </c>
      <c r="W1949" t="s">
        <v>96</v>
      </c>
      <c r="X1949">
        <v>1</v>
      </c>
      <c r="Y1949">
        <f t="shared" si="258"/>
        <v>-11</v>
      </c>
      <c r="Z1949">
        <f t="shared" ca="1" si="259"/>
        <v>1.3750000000000018</v>
      </c>
      <c r="AA1949">
        <f t="shared" ca="1" si="260"/>
        <v>-12.375000000000002</v>
      </c>
      <c r="AB1949">
        <f t="shared" ca="1" si="261"/>
        <v>12.375000000000002</v>
      </c>
      <c r="AC1949" s="2">
        <v>12.375</v>
      </c>
      <c r="AD1949" s="7">
        <f>VLOOKUP(P1949,Weights!$A:$B,2,0)*AC1949</f>
        <v>12.375</v>
      </c>
      <c r="AE1949">
        <f t="shared" ca="1" si="262"/>
        <v>153.14062500000006</v>
      </c>
      <c r="AF1949" t="str">
        <f t="shared" si="263"/>
        <v>SMU</v>
      </c>
      <c r="AG1949" t="str">
        <f t="shared" ca="1" si="264"/>
        <v>Michigan</v>
      </c>
    </row>
    <row r="1950" spans="15:33" x14ac:dyDescent="0.25">
      <c r="O1950" t="s">
        <v>3323</v>
      </c>
      <c r="P1950" s="6">
        <v>41993</v>
      </c>
      <c r="Q1950" t="s">
        <v>3073</v>
      </c>
      <c r="R1950" t="s">
        <v>3409</v>
      </c>
      <c r="S1950" t="s">
        <v>3720</v>
      </c>
      <c r="T1950">
        <v>71</v>
      </c>
      <c r="U1950">
        <v>64</v>
      </c>
      <c r="V1950" t="s">
        <v>3722</v>
      </c>
      <c r="W1950" t="s">
        <v>305</v>
      </c>
      <c r="X1950">
        <v>1</v>
      </c>
      <c r="Y1950">
        <f t="shared" si="258"/>
        <v>-7</v>
      </c>
      <c r="Z1950">
        <f t="shared" ca="1" si="259"/>
        <v>23.124999499999998</v>
      </c>
      <c r="AA1950">
        <f t="shared" ca="1" si="260"/>
        <v>-30.124999499999998</v>
      </c>
      <c r="AB1950">
        <f t="shared" ca="1" si="261"/>
        <v>30.124999499999998</v>
      </c>
      <c r="AC1950" s="2">
        <v>30.125</v>
      </c>
      <c r="AD1950" s="7">
        <f>VLOOKUP(P1950,Weights!$A:$B,2,0)*AC1950</f>
        <v>30.125</v>
      </c>
      <c r="AE1950">
        <f t="shared" ca="1" si="262"/>
        <v>907.51559487500015</v>
      </c>
      <c r="AF1950" t="str">
        <f t="shared" si="263"/>
        <v>Texas Southern</v>
      </c>
      <c r="AG1950" t="str">
        <f t="shared" ca="1" si="264"/>
        <v>Michigan St</v>
      </c>
    </row>
    <row r="1951" spans="15:33" x14ac:dyDescent="0.25">
      <c r="O1951" t="s">
        <v>3394</v>
      </c>
      <c r="P1951" s="6">
        <v>41993</v>
      </c>
      <c r="Q1951" t="s">
        <v>3073</v>
      </c>
      <c r="R1951" t="s">
        <v>3392</v>
      </c>
      <c r="S1951" t="s">
        <v>3720</v>
      </c>
      <c r="T1951">
        <v>94</v>
      </c>
      <c r="U1951">
        <v>60</v>
      </c>
      <c r="W1951" t="s">
        <v>38</v>
      </c>
      <c r="X1951">
        <v>1</v>
      </c>
      <c r="Y1951">
        <f t="shared" si="258"/>
        <v>-34</v>
      </c>
      <c r="Z1951">
        <f t="shared" ca="1" si="259"/>
        <v>-21.625000500000002</v>
      </c>
      <c r="AA1951">
        <f t="shared" ca="1" si="260"/>
        <v>-12.374999499999998</v>
      </c>
      <c r="AB1951">
        <f t="shared" ca="1" si="261"/>
        <v>12.374999499999998</v>
      </c>
      <c r="AC1951" s="2">
        <v>12.375</v>
      </c>
      <c r="AD1951" s="7">
        <f>VLOOKUP(P1951,Weights!$A:$B,2,0)*AC1951</f>
        <v>12.375</v>
      </c>
      <c r="AE1951">
        <f t="shared" ca="1" si="262"/>
        <v>153.14061262500019</v>
      </c>
      <c r="AF1951" t="str">
        <f t="shared" si="263"/>
        <v>North Carolina Central</v>
      </c>
      <c r="AG1951" t="str">
        <f t="shared" ca="1" si="264"/>
        <v>North Carolina Central</v>
      </c>
    </row>
    <row r="1952" spans="15:33" x14ac:dyDescent="0.25">
      <c r="O1952" t="s">
        <v>3388</v>
      </c>
      <c r="P1952" s="6">
        <v>41993</v>
      </c>
      <c r="Q1952" t="s">
        <v>3073</v>
      </c>
      <c r="R1952" t="s">
        <v>3315</v>
      </c>
      <c r="S1952" t="s">
        <v>3720</v>
      </c>
      <c r="T1952">
        <v>77</v>
      </c>
      <c r="U1952">
        <v>65</v>
      </c>
      <c r="W1952" t="s">
        <v>16</v>
      </c>
      <c r="X1952">
        <v>1</v>
      </c>
      <c r="Y1952">
        <f t="shared" si="258"/>
        <v>-12</v>
      </c>
      <c r="Z1952">
        <f t="shared" ca="1" si="259"/>
        <v>-0.87499997699999998</v>
      </c>
      <c r="AA1952">
        <f t="shared" ca="1" si="260"/>
        <v>-11.125000023</v>
      </c>
      <c r="AB1952">
        <f t="shared" ca="1" si="261"/>
        <v>11.125000023</v>
      </c>
      <c r="AC1952" s="2">
        <v>11.125</v>
      </c>
      <c r="AD1952" s="7">
        <f>VLOOKUP(P1952,Weights!$A:$B,2,0)*AC1952</f>
        <v>11.125</v>
      </c>
      <c r="AE1952">
        <f t="shared" ca="1" si="262"/>
        <v>123.76562551175</v>
      </c>
      <c r="AF1952" t="str">
        <f t="shared" si="263"/>
        <v>Eastern Michigan</v>
      </c>
      <c r="AG1952" t="str">
        <f t="shared" ca="1" si="264"/>
        <v>Eastern Michigan</v>
      </c>
    </row>
    <row r="1953" spans="15:33" x14ac:dyDescent="0.25">
      <c r="O1953" t="s">
        <v>3150</v>
      </c>
      <c r="P1953" s="6">
        <v>41993</v>
      </c>
      <c r="Q1953" t="s">
        <v>3073</v>
      </c>
      <c r="R1953" t="s">
        <v>3193</v>
      </c>
      <c r="S1953" t="s">
        <v>3721</v>
      </c>
      <c r="T1953">
        <v>89</v>
      </c>
      <c r="U1953">
        <v>77</v>
      </c>
      <c r="W1953" t="s">
        <v>305</v>
      </c>
      <c r="X1953">
        <v>1</v>
      </c>
      <c r="Y1953">
        <f t="shared" si="258"/>
        <v>12</v>
      </c>
      <c r="Z1953">
        <f t="shared" ca="1" si="259"/>
        <v>1.25</v>
      </c>
      <c r="AA1953">
        <f t="shared" ca="1" si="260"/>
        <v>10.75</v>
      </c>
      <c r="AB1953">
        <f t="shared" ca="1" si="261"/>
        <v>-10.75</v>
      </c>
      <c r="AC1953" s="2">
        <v>10.75</v>
      </c>
      <c r="AD1953" s="7">
        <f>VLOOKUP(P1953,Weights!$A:$B,2,0)*AC1953</f>
        <v>10.75</v>
      </c>
      <c r="AE1953">
        <f t="shared" ca="1" si="262"/>
        <v>115.5625</v>
      </c>
      <c r="AF1953" t="str">
        <f t="shared" si="263"/>
        <v>Murray St</v>
      </c>
      <c r="AG1953" t="str">
        <f t="shared" ca="1" si="264"/>
        <v>Murray St</v>
      </c>
    </row>
    <row r="1954" spans="15:33" x14ac:dyDescent="0.25">
      <c r="O1954" t="s">
        <v>3135</v>
      </c>
      <c r="P1954" s="6">
        <v>41993</v>
      </c>
      <c r="Q1954" t="s">
        <v>3074</v>
      </c>
      <c r="R1954" t="s">
        <v>3385</v>
      </c>
      <c r="S1954" t="s">
        <v>3720</v>
      </c>
      <c r="T1954">
        <v>83</v>
      </c>
      <c r="U1954">
        <v>69</v>
      </c>
      <c r="W1954" t="s">
        <v>471</v>
      </c>
      <c r="X1954">
        <v>1</v>
      </c>
      <c r="Y1954">
        <f t="shared" si="258"/>
        <v>-14</v>
      </c>
      <c r="Z1954">
        <f t="shared" ca="1" si="259"/>
        <v>-4.3749999999999982</v>
      </c>
      <c r="AA1954">
        <f t="shared" ca="1" si="260"/>
        <v>-9.6250000000000018</v>
      </c>
      <c r="AB1954">
        <f t="shared" ca="1" si="261"/>
        <v>9.6250000000000018</v>
      </c>
      <c r="AC1954" s="2">
        <v>9.625</v>
      </c>
      <c r="AD1954" s="7">
        <f>VLOOKUP(P1954,Weights!$A:$B,2,0)*AC1954</f>
        <v>9.625</v>
      </c>
      <c r="AE1954">
        <f t="shared" ca="1" si="262"/>
        <v>92.640625000000028</v>
      </c>
      <c r="AF1954" t="str">
        <f t="shared" si="263"/>
        <v>West Virginia</v>
      </c>
      <c r="AG1954" t="str">
        <f t="shared" ca="1" si="264"/>
        <v>West Virginia</v>
      </c>
    </row>
    <row r="1955" spans="15:33" x14ac:dyDescent="0.25">
      <c r="O1955" t="s">
        <v>3241</v>
      </c>
      <c r="P1955" s="6">
        <v>41993</v>
      </c>
      <c r="Q1955" t="s">
        <v>3073</v>
      </c>
      <c r="R1955" t="s">
        <v>3274</v>
      </c>
      <c r="S1955" t="s">
        <v>3720</v>
      </c>
      <c r="T1955">
        <v>69</v>
      </c>
      <c r="U1955">
        <v>67</v>
      </c>
      <c r="W1955" t="s">
        <v>745</v>
      </c>
      <c r="X1955">
        <v>1</v>
      </c>
      <c r="Y1955">
        <f t="shared" si="258"/>
        <v>-2</v>
      </c>
      <c r="Z1955">
        <f t="shared" ca="1" si="259"/>
        <v>8.6250000200000017</v>
      </c>
      <c r="AA1955">
        <f t="shared" ca="1" si="260"/>
        <v>-10.625000020000002</v>
      </c>
      <c r="AB1955">
        <f t="shared" ca="1" si="261"/>
        <v>10.625000020000002</v>
      </c>
      <c r="AC1955" s="2">
        <v>10.625</v>
      </c>
      <c r="AD1955" s="7">
        <f>VLOOKUP(P1955,Weights!$A:$B,2,0)*AC1955</f>
        <v>10.625</v>
      </c>
      <c r="AE1955">
        <f t="shared" ca="1" si="262"/>
        <v>112.89062542500004</v>
      </c>
      <c r="AF1955" t="str">
        <f t="shared" si="263"/>
        <v>New Mexico</v>
      </c>
      <c r="AG1955" t="str">
        <f t="shared" ca="1" si="264"/>
        <v>New Mexico St</v>
      </c>
    </row>
    <row r="1956" spans="15:33" x14ac:dyDescent="0.25">
      <c r="O1956" t="s">
        <v>3705</v>
      </c>
      <c r="P1956" s="6">
        <v>41993</v>
      </c>
      <c r="Q1956" t="s">
        <v>3074</v>
      </c>
      <c r="R1956" t="s">
        <v>3324</v>
      </c>
      <c r="S1956" t="s">
        <v>3721</v>
      </c>
      <c r="T1956">
        <v>82</v>
      </c>
      <c r="U1956">
        <v>74</v>
      </c>
      <c r="W1956" t="s">
        <v>195</v>
      </c>
      <c r="X1956">
        <v>1</v>
      </c>
      <c r="Y1956">
        <f t="shared" si="258"/>
        <v>8</v>
      </c>
      <c r="Z1956">
        <f t="shared" ca="1" si="259"/>
        <v>1.75</v>
      </c>
      <c r="AA1956">
        <f t="shared" ca="1" si="260"/>
        <v>6.25</v>
      </c>
      <c r="AB1956">
        <f t="shared" ca="1" si="261"/>
        <v>-6.25</v>
      </c>
      <c r="AC1956" s="2">
        <v>6.25</v>
      </c>
      <c r="AD1956" s="7">
        <f>VLOOKUP(P1956,Weights!$A:$B,2,0)*AC1956</f>
        <v>6.25</v>
      </c>
      <c r="AE1956">
        <f t="shared" ca="1" si="262"/>
        <v>39.0625</v>
      </c>
      <c r="AF1956" t="str">
        <f t="shared" si="263"/>
        <v>North Carolina</v>
      </c>
      <c r="AG1956" t="str">
        <f t="shared" ca="1" si="264"/>
        <v>North Carolina</v>
      </c>
    </row>
    <row r="1957" spans="15:33" x14ac:dyDescent="0.25">
      <c r="O1957" t="s">
        <v>3243</v>
      </c>
      <c r="P1957" s="6">
        <v>41993</v>
      </c>
      <c r="Q1957" t="s">
        <v>3073</v>
      </c>
      <c r="R1957" t="s">
        <v>3320</v>
      </c>
      <c r="S1957" t="s">
        <v>3721</v>
      </c>
      <c r="T1957">
        <v>69</v>
      </c>
      <c r="U1957">
        <v>60</v>
      </c>
      <c r="W1957" t="s">
        <v>117</v>
      </c>
      <c r="X1957">
        <v>1</v>
      </c>
      <c r="Y1957">
        <f t="shared" si="258"/>
        <v>9</v>
      </c>
      <c r="Z1957">
        <f t="shared" ca="1" si="259"/>
        <v>9.0000004999999987</v>
      </c>
      <c r="AA1957">
        <f t="shared" ca="1" si="260"/>
        <v>-4.9999999873762135E-7</v>
      </c>
      <c r="AB1957">
        <f t="shared" ca="1" si="261"/>
        <v>4.9999999873762135E-7</v>
      </c>
      <c r="AC1957" s="2">
        <v>0</v>
      </c>
      <c r="AD1957" s="7">
        <f>VLOOKUP(P1957,Weights!$A:$B,2,0)*AC1957</f>
        <v>0</v>
      </c>
      <c r="AE1957">
        <f t="shared" ca="1" si="262"/>
        <v>2.4999999873762136E-13</v>
      </c>
      <c r="AF1957" t="str">
        <f t="shared" si="263"/>
        <v>Northern Colorado</v>
      </c>
      <c r="AG1957" t="str">
        <f t="shared" ca="1" si="264"/>
        <v>Northern Colorado</v>
      </c>
    </row>
    <row r="1958" spans="15:33" x14ac:dyDescent="0.25">
      <c r="O1958" t="s">
        <v>3203</v>
      </c>
      <c r="P1958" s="6">
        <v>41993</v>
      </c>
      <c r="Q1958" t="s">
        <v>3073</v>
      </c>
      <c r="R1958" t="s">
        <v>3110</v>
      </c>
      <c r="S1958" t="s">
        <v>3721</v>
      </c>
      <c r="T1958">
        <v>67</v>
      </c>
      <c r="U1958">
        <v>61</v>
      </c>
      <c r="W1958" t="s">
        <v>244</v>
      </c>
      <c r="X1958">
        <v>1</v>
      </c>
      <c r="Y1958">
        <f t="shared" si="258"/>
        <v>6</v>
      </c>
      <c r="Z1958">
        <f t="shared" ca="1" si="259"/>
        <v>8.0000000200000017</v>
      </c>
      <c r="AA1958">
        <f t="shared" ca="1" si="260"/>
        <v>-2.0000000200000017</v>
      </c>
      <c r="AB1958">
        <f t="shared" ca="1" si="261"/>
        <v>2.0000000200000017</v>
      </c>
      <c r="AC1958" s="2">
        <v>2</v>
      </c>
      <c r="AD1958" s="7">
        <f>VLOOKUP(P1958,Weights!$A:$B,2,0)*AC1958</f>
        <v>2</v>
      </c>
      <c r="AE1958">
        <f t="shared" ca="1" si="262"/>
        <v>4.0000000800000066</v>
      </c>
      <c r="AF1958" t="str">
        <f t="shared" si="263"/>
        <v>Northwestern</v>
      </c>
      <c r="AG1958" t="str">
        <f t="shared" ca="1" si="264"/>
        <v>Northwestern</v>
      </c>
    </row>
    <row r="1959" spans="15:33" x14ac:dyDescent="0.25">
      <c r="O1959" t="s">
        <v>3357</v>
      </c>
      <c r="P1959" s="6">
        <v>41993</v>
      </c>
      <c r="Q1959" t="s">
        <v>3073</v>
      </c>
      <c r="R1959" t="s">
        <v>3358</v>
      </c>
      <c r="S1959" t="s">
        <v>3721</v>
      </c>
      <c r="T1959">
        <v>89</v>
      </c>
      <c r="U1959">
        <v>85</v>
      </c>
      <c r="W1959" t="s">
        <v>229</v>
      </c>
      <c r="X1959">
        <v>1</v>
      </c>
      <c r="Y1959">
        <f t="shared" si="258"/>
        <v>4</v>
      </c>
      <c r="Z1959">
        <f t="shared" ca="1" si="259"/>
        <v>-3.875</v>
      </c>
      <c r="AA1959">
        <f t="shared" ca="1" si="260"/>
        <v>7.875</v>
      </c>
      <c r="AB1959">
        <f t="shared" ca="1" si="261"/>
        <v>-7.875</v>
      </c>
      <c r="AC1959" s="2">
        <v>7.875</v>
      </c>
      <c r="AD1959" s="7">
        <f>VLOOKUP(P1959,Weights!$A:$B,2,0)*AC1959</f>
        <v>7.875</v>
      </c>
      <c r="AE1959">
        <f t="shared" ca="1" si="262"/>
        <v>62.015625</v>
      </c>
      <c r="AF1959" t="str">
        <f t="shared" si="263"/>
        <v>Northwestern St</v>
      </c>
      <c r="AG1959" t="str">
        <f t="shared" ca="1" si="264"/>
        <v>UL Lafayette</v>
      </c>
    </row>
    <row r="1960" spans="15:33" x14ac:dyDescent="0.25">
      <c r="O1960" t="s">
        <v>3092</v>
      </c>
      <c r="P1960" s="6">
        <v>41993</v>
      </c>
      <c r="Q1960" t="s">
        <v>3074</v>
      </c>
      <c r="R1960" t="s">
        <v>3206</v>
      </c>
      <c r="S1960" t="s">
        <v>3721</v>
      </c>
      <c r="T1960">
        <v>94</v>
      </c>
      <c r="U1960">
        <v>63</v>
      </c>
      <c r="W1960" t="s">
        <v>657</v>
      </c>
      <c r="X1960">
        <v>1</v>
      </c>
      <c r="Y1960">
        <f t="shared" si="258"/>
        <v>31</v>
      </c>
      <c r="Z1960">
        <f t="shared" ca="1" si="259"/>
        <v>4.6249999999999982</v>
      </c>
      <c r="AA1960">
        <f t="shared" ca="1" si="260"/>
        <v>26.375</v>
      </c>
      <c r="AB1960">
        <f t="shared" ca="1" si="261"/>
        <v>-26.375</v>
      </c>
      <c r="AC1960" s="2">
        <v>26.375</v>
      </c>
      <c r="AD1960" s="7">
        <f>VLOOKUP(P1960,Weights!$A:$B,2,0)*AC1960</f>
        <v>26.375</v>
      </c>
      <c r="AE1960">
        <f t="shared" ca="1" si="262"/>
        <v>695.640625</v>
      </c>
      <c r="AF1960" t="str">
        <f t="shared" si="263"/>
        <v>Notre Dame</v>
      </c>
      <c r="AG1960" t="str">
        <f t="shared" ca="1" si="264"/>
        <v>Notre Dame</v>
      </c>
    </row>
    <row r="1961" spans="15:33" x14ac:dyDescent="0.25">
      <c r="O1961" t="s">
        <v>3702</v>
      </c>
      <c r="P1961" s="6">
        <v>41993</v>
      </c>
      <c r="Q1961" t="s">
        <v>3074</v>
      </c>
      <c r="R1961" t="s">
        <v>3395</v>
      </c>
      <c r="S1961" t="s">
        <v>3720</v>
      </c>
      <c r="T1961">
        <v>69</v>
      </c>
      <c r="U1961">
        <v>67</v>
      </c>
      <c r="W1961" t="s">
        <v>194</v>
      </c>
      <c r="X1961">
        <v>1</v>
      </c>
      <c r="Y1961">
        <f t="shared" si="258"/>
        <v>-2</v>
      </c>
      <c r="Z1961">
        <f t="shared" ca="1" si="259"/>
        <v>13.749999499999998</v>
      </c>
      <c r="AA1961">
        <f t="shared" ca="1" si="260"/>
        <v>-15.749999499999998</v>
      </c>
      <c r="AB1961">
        <f t="shared" ca="1" si="261"/>
        <v>15.749999499999998</v>
      </c>
      <c r="AC1961" s="2">
        <v>15.75</v>
      </c>
      <c r="AD1961" s="7">
        <f>VLOOKUP(P1961,Weights!$A:$B,2,0)*AC1961</f>
        <v>15.75</v>
      </c>
      <c r="AE1961">
        <f t="shared" ca="1" si="262"/>
        <v>248.06248425000018</v>
      </c>
      <c r="AF1961" t="str">
        <f t="shared" si="263"/>
        <v>Washington</v>
      </c>
      <c r="AG1961" t="str">
        <f t="shared" ca="1" si="264"/>
        <v>Oklahoma</v>
      </c>
    </row>
    <row r="1962" spans="15:33" x14ac:dyDescent="0.25">
      <c r="O1962" t="s">
        <v>3295</v>
      </c>
      <c r="P1962" s="6">
        <v>41993</v>
      </c>
      <c r="Q1962" t="s">
        <v>3073</v>
      </c>
      <c r="R1962" t="s">
        <v>3300</v>
      </c>
      <c r="S1962" t="s">
        <v>3721</v>
      </c>
      <c r="T1962">
        <v>83</v>
      </c>
      <c r="U1962">
        <v>70</v>
      </c>
      <c r="W1962" t="s">
        <v>195</v>
      </c>
      <c r="X1962">
        <v>1</v>
      </c>
      <c r="Y1962">
        <f t="shared" si="258"/>
        <v>13</v>
      </c>
      <c r="Z1962">
        <f t="shared" ca="1" si="259"/>
        <v>17.499999500000001</v>
      </c>
      <c r="AA1962">
        <f t="shared" ca="1" si="260"/>
        <v>-4.4999995000000013</v>
      </c>
      <c r="AB1962">
        <f t="shared" ca="1" si="261"/>
        <v>4.4999995000000013</v>
      </c>
      <c r="AC1962" s="2">
        <v>4.5</v>
      </c>
      <c r="AD1962" s="7">
        <f>VLOOKUP(P1962,Weights!$A:$B,2,0)*AC1962</f>
        <v>4.5</v>
      </c>
      <c r="AE1962">
        <f t="shared" ca="1" si="262"/>
        <v>20.24999550000026</v>
      </c>
      <c r="AF1962" t="str">
        <f t="shared" si="263"/>
        <v>Oregon</v>
      </c>
      <c r="AG1962" t="str">
        <f t="shared" ca="1" si="264"/>
        <v>Oregon</v>
      </c>
    </row>
    <row r="1963" spans="15:33" x14ac:dyDescent="0.25">
      <c r="O1963" t="s">
        <v>3390</v>
      </c>
      <c r="P1963" s="6">
        <v>41993</v>
      </c>
      <c r="Q1963" t="s">
        <v>3073</v>
      </c>
      <c r="R1963" t="s">
        <v>3329</v>
      </c>
      <c r="S1963" t="s">
        <v>3721</v>
      </c>
      <c r="T1963">
        <v>71</v>
      </c>
      <c r="U1963">
        <v>68</v>
      </c>
      <c r="W1963" t="s">
        <v>305</v>
      </c>
      <c r="X1963">
        <v>1</v>
      </c>
      <c r="Y1963">
        <f t="shared" si="258"/>
        <v>3</v>
      </c>
      <c r="Z1963">
        <f t="shared" ca="1" si="259"/>
        <v>3</v>
      </c>
      <c r="AA1963">
        <f t="shared" ca="1" si="260"/>
        <v>0</v>
      </c>
      <c r="AB1963">
        <f t="shared" ca="1" si="261"/>
        <v>0</v>
      </c>
      <c r="AC1963" s="2">
        <v>0</v>
      </c>
      <c r="AD1963" s="7">
        <f>VLOOKUP(P1963,Weights!$A:$B,2,0)*AC1963</f>
        <v>0</v>
      </c>
      <c r="AE1963">
        <f t="shared" ca="1" si="262"/>
        <v>0</v>
      </c>
      <c r="AF1963" t="str">
        <f t="shared" si="263"/>
        <v>Pacific</v>
      </c>
      <c r="AG1963" t="str">
        <f t="shared" ca="1" si="264"/>
        <v>Pacific</v>
      </c>
    </row>
    <row r="1964" spans="15:33" x14ac:dyDescent="0.25">
      <c r="O1964" t="s">
        <v>3174</v>
      </c>
      <c r="P1964" s="6">
        <v>41993</v>
      </c>
      <c r="Q1964" t="s">
        <v>3074</v>
      </c>
      <c r="R1964" t="s">
        <v>3181</v>
      </c>
      <c r="S1964" t="s">
        <v>3721</v>
      </c>
      <c r="T1964">
        <v>73</v>
      </c>
      <c r="U1964">
        <v>68</v>
      </c>
      <c r="W1964" t="s">
        <v>605</v>
      </c>
      <c r="X1964">
        <v>1</v>
      </c>
      <c r="Y1964">
        <f t="shared" si="258"/>
        <v>5</v>
      </c>
      <c r="Z1964">
        <f t="shared" ca="1" si="259"/>
        <v>12</v>
      </c>
      <c r="AA1964">
        <f t="shared" ca="1" si="260"/>
        <v>-7</v>
      </c>
      <c r="AB1964">
        <f t="shared" ca="1" si="261"/>
        <v>7</v>
      </c>
      <c r="AC1964" s="2">
        <v>7</v>
      </c>
      <c r="AD1964" s="7">
        <f>VLOOKUP(P1964,Weights!$A:$B,2,0)*AC1964</f>
        <v>7</v>
      </c>
      <c r="AE1964">
        <f t="shared" ca="1" si="262"/>
        <v>49</v>
      </c>
      <c r="AF1964" t="str">
        <f t="shared" si="263"/>
        <v>Penn State</v>
      </c>
      <c r="AG1964" t="str">
        <f t="shared" ca="1" si="264"/>
        <v>Penn State</v>
      </c>
    </row>
    <row r="1965" spans="15:33" x14ac:dyDescent="0.25">
      <c r="O1965" t="s">
        <v>3192</v>
      </c>
      <c r="P1965" s="6">
        <v>41993</v>
      </c>
      <c r="Q1965" t="s">
        <v>3073</v>
      </c>
      <c r="R1965" t="s">
        <v>3369</v>
      </c>
      <c r="S1965" t="s">
        <v>3721</v>
      </c>
      <c r="T1965">
        <v>81</v>
      </c>
      <c r="U1965">
        <v>77</v>
      </c>
      <c r="V1965" t="s">
        <v>3722</v>
      </c>
      <c r="W1965" t="s">
        <v>195</v>
      </c>
      <c r="X1965">
        <v>1</v>
      </c>
      <c r="Y1965">
        <f t="shared" si="258"/>
        <v>4</v>
      </c>
      <c r="Z1965">
        <f t="shared" ca="1" si="259"/>
        <v>9.1250000200000017</v>
      </c>
      <c r="AA1965">
        <f t="shared" ca="1" si="260"/>
        <v>-5.1250000200000017</v>
      </c>
      <c r="AB1965">
        <f t="shared" ca="1" si="261"/>
        <v>5.1250000200000017</v>
      </c>
      <c r="AC1965" s="2">
        <v>5.125</v>
      </c>
      <c r="AD1965" s="7">
        <f>VLOOKUP(P1965,Weights!$A:$B,2,0)*AC1965</f>
        <v>5.125</v>
      </c>
      <c r="AE1965">
        <f t="shared" ca="1" si="262"/>
        <v>26.265625205000017</v>
      </c>
      <c r="AF1965" t="str">
        <f t="shared" si="263"/>
        <v>Pittsburgh</v>
      </c>
      <c r="AG1965" t="str">
        <f t="shared" ca="1" si="264"/>
        <v>Pittsburgh</v>
      </c>
    </row>
    <row r="1966" spans="15:33" x14ac:dyDescent="0.25">
      <c r="O1966" t="s">
        <v>3286</v>
      </c>
      <c r="P1966" s="6">
        <v>41993</v>
      </c>
      <c r="Q1966" t="s">
        <v>3073</v>
      </c>
      <c r="R1966" t="s">
        <v>3266</v>
      </c>
      <c r="S1966" t="s">
        <v>3721</v>
      </c>
      <c r="T1966">
        <v>87</v>
      </c>
      <c r="U1966">
        <v>60</v>
      </c>
      <c r="W1966" t="s">
        <v>195</v>
      </c>
      <c r="X1966">
        <v>1</v>
      </c>
      <c r="Y1966">
        <f t="shared" si="258"/>
        <v>27</v>
      </c>
      <c r="Z1966">
        <f t="shared" ca="1" si="259"/>
        <v>19.250000499999999</v>
      </c>
      <c r="AA1966">
        <f t="shared" ca="1" si="260"/>
        <v>7.7499995000000013</v>
      </c>
      <c r="AB1966">
        <f t="shared" ca="1" si="261"/>
        <v>-7.7499995000000013</v>
      </c>
      <c r="AC1966" s="2">
        <v>7.75</v>
      </c>
      <c r="AD1966" s="7">
        <f>VLOOKUP(P1966,Weights!$A:$B,2,0)*AC1966</f>
        <v>7.75</v>
      </c>
      <c r="AE1966">
        <f t="shared" ca="1" si="262"/>
        <v>60.062492250000268</v>
      </c>
      <c r="AF1966" t="str">
        <f t="shared" si="263"/>
        <v>Portland</v>
      </c>
      <c r="AG1966" t="str">
        <f t="shared" ca="1" si="264"/>
        <v>Portland</v>
      </c>
    </row>
    <row r="1967" spans="15:33" x14ac:dyDescent="0.25">
      <c r="O1967" t="s">
        <v>3075</v>
      </c>
      <c r="P1967" s="6">
        <v>41993</v>
      </c>
      <c r="Q1967" t="s">
        <v>3073</v>
      </c>
      <c r="R1967" t="s">
        <v>3165</v>
      </c>
      <c r="S1967" t="s">
        <v>3721</v>
      </c>
      <c r="T1967">
        <v>85</v>
      </c>
      <c r="U1967">
        <v>65</v>
      </c>
      <c r="W1967" t="s">
        <v>196</v>
      </c>
      <c r="X1967">
        <v>1</v>
      </c>
      <c r="Y1967">
        <f t="shared" si="258"/>
        <v>20</v>
      </c>
      <c r="Z1967">
        <f t="shared" ca="1" si="259"/>
        <v>11.999999499999998</v>
      </c>
      <c r="AA1967">
        <f t="shared" ca="1" si="260"/>
        <v>8.0000005000000023</v>
      </c>
      <c r="AB1967">
        <f t="shared" ca="1" si="261"/>
        <v>-8.0000005000000023</v>
      </c>
      <c r="AC1967" s="2">
        <v>8</v>
      </c>
      <c r="AD1967" s="7">
        <f>VLOOKUP(P1967,Weights!$A:$B,2,0)*AC1967</f>
        <v>8</v>
      </c>
      <c r="AE1967">
        <f t="shared" ca="1" si="262"/>
        <v>64.000008000000292</v>
      </c>
      <c r="AF1967" t="str">
        <f t="shared" si="263"/>
        <v>Providence</v>
      </c>
      <c r="AG1967" t="str">
        <f t="shared" ca="1" si="264"/>
        <v>Providence</v>
      </c>
    </row>
    <row r="1968" spans="15:33" x14ac:dyDescent="0.25">
      <c r="O1968" t="s">
        <v>3117</v>
      </c>
      <c r="P1968" s="6">
        <v>41993</v>
      </c>
      <c r="Q1968" t="s">
        <v>3073</v>
      </c>
      <c r="R1968" t="s">
        <v>3156</v>
      </c>
      <c r="S1968" t="s">
        <v>3721</v>
      </c>
      <c r="T1968">
        <v>69</v>
      </c>
      <c r="U1968">
        <v>55</v>
      </c>
      <c r="W1968" t="s">
        <v>194</v>
      </c>
      <c r="X1968">
        <v>1</v>
      </c>
      <c r="Y1968">
        <f t="shared" si="258"/>
        <v>14</v>
      </c>
      <c r="Z1968">
        <f t="shared" ca="1" si="259"/>
        <v>12.12500002</v>
      </c>
      <c r="AA1968">
        <f t="shared" ca="1" si="260"/>
        <v>1.8749999800000001</v>
      </c>
      <c r="AB1968">
        <f t="shared" ca="1" si="261"/>
        <v>-1.8749999800000001</v>
      </c>
      <c r="AC1968" s="2">
        <v>1.875</v>
      </c>
      <c r="AD1968" s="7">
        <f>VLOOKUP(P1968,Weights!$A:$B,2,0)*AC1968</f>
        <v>1.875</v>
      </c>
      <c r="AE1968">
        <f t="shared" ca="1" si="262"/>
        <v>3.5156249250000009</v>
      </c>
      <c r="AF1968" t="str">
        <f t="shared" si="263"/>
        <v>Rhode Island</v>
      </c>
      <c r="AG1968" t="str">
        <f t="shared" ca="1" si="264"/>
        <v>Rhode Island</v>
      </c>
    </row>
    <row r="1969" spans="15:33" x14ac:dyDescent="0.25">
      <c r="O1969" t="s">
        <v>3166</v>
      </c>
      <c r="P1969" s="6">
        <v>41993</v>
      </c>
      <c r="Q1969" t="s">
        <v>3074</v>
      </c>
      <c r="R1969" t="s">
        <v>3334</v>
      </c>
      <c r="S1969" t="s">
        <v>3721</v>
      </c>
      <c r="T1969">
        <v>65</v>
      </c>
      <c r="U1969">
        <v>63</v>
      </c>
      <c r="W1969" t="s">
        <v>95</v>
      </c>
      <c r="X1969">
        <v>1</v>
      </c>
      <c r="Y1969">
        <f t="shared" si="258"/>
        <v>2</v>
      </c>
      <c r="Z1969">
        <f t="shared" ca="1" si="259"/>
        <v>3.125</v>
      </c>
      <c r="AA1969">
        <f t="shared" ca="1" si="260"/>
        <v>-1.125</v>
      </c>
      <c r="AB1969">
        <f t="shared" ca="1" si="261"/>
        <v>1.125</v>
      </c>
      <c r="AC1969" s="2">
        <v>1.125</v>
      </c>
      <c r="AD1969" s="7">
        <f>VLOOKUP(P1969,Weights!$A:$B,2,0)*AC1969</f>
        <v>1.125</v>
      </c>
      <c r="AE1969">
        <f t="shared" ca="1" si="262"/>
        <v>1.265625</v>
      </c>
      <c r="AF1969" t="str">
        <f t="shared" si="263"/>
        <v>Richmond</v>
      </c>
      <c r="AG1969" t="str">
        <f t="shared" ca="1" si="264"/>
        <v>Richmond</v>
      </c>
    </row>
    <row r="1970" spans="15:33" x14ac:dyDescent="0.25">
      <c r="O1970" t="s">
        <v>3108</v>
      </c>
      <c r="P1970" s="6">
        <v>41993</v>
      </c>
      <c r="Q1970" t="s">
        <v>3073</v>
      </c>
      <c r="R1970" t="s">
        <v>3078</v>
      </c>
      <c r="S1970" t="s">
        <v>3720</v>
      </c>
      <c r="T1970">
        <v>73</v>
      </c>
      <c r="U1970">
        <v>68</v>
      </c>
      <c r="W1970" t="s">
        <v>96</v>
      </c>
      <c r="X1970">
        <v>1</v>
      </c>
      <c r="Y1970">
        <f t="shared" si="258"/>
        <v>-5</v>
      </c>
      <c r="Z1970">
        <f t="shared" ca="1" si="259"/>
        <v>6.4999999800000001</v>
      </c>
      <c r="AA1970">
        <f t="shared" ca="1" si="260"/>
        <v>-11.49999998</v>
      </c>
      <c r="AB1970">
        <f t="shared" ca="1" si="261"/>
        <v>11.49999998</v>
      </c>
      <c r="AC1970" s="2">
        <v>11.5</v>
      </c>
      <c r="AD1970" s="7">
        <f>VLOOKUP(P1970,Weights!$A:$B,2,0)*AC1970</f>
        <v>11.5</v>
      </c>
      <c r="AE1970">
        <f t="shared" ca="1" si="262"/>
        <v>132.24999954</v>
      </c>
      <c r="AF1970" t="str">
        <f t="shared" si="263"/>
        <v>St. Francis (PA)</v>
      </c>
      <c r="AG1970" t="str">
        <f t="shared" ca="1" si="264"/>
        <v>Rutgers</v>
      </c>
    </row>
    <row r="1971" spans="15:33" x14ac:dyDescent="0.25">
      <c r="O1971" t="s">
        <v>3109</v>
      </c>
      <c r="P1971" s="6">
        <v>41993</v>
      </c>
      <c r="Q1971" t="s">
        <v>3073</v>
      </c>
      <c r="R1971" t="s">
        <v>3083</v>
      </c>
      <c r="S1971" t="s">
        <v>3721</v>
      </c>
      <c r="T1971">
        <v>73</v>
      </c>
      <c r="U1971">
        <v>60</v>
      </c>
      <c r="W1971" t="s">
        <v>95</v>
      </c>
      <c r="X1971">
        <v>1</v>
      </c>
      <c r="Y1971">
        <f t="shared" si="258"/>
        <v>13</v>
      </c>
      <c r="Z1971">
        <f t="shared" ca="1" si="259"/>
        <v>0.37500002000000004</v>
      </c>
      <c r="AA1971">
        <f t="shared" ca="1" si="260"/>
        <v>12.62499998</v>
      </c>
      <c r="AB1971">
        <f t="shared" ca="1" si="261"/>
        <v>-12.62499998</v>
      </c>
      <c r="AC1971" s="2">
        <v>12.625</v>
      </c>
      <c r="AD1971" s="7">
        <f>VLOOKUP(P1971,Weights!$A:$B,2,0)*AC1971</f>
        <v>12.625</v>
      </c>
      <c r="AE1971">
        <f t="shared" ca="1" si="262"/>
        <v>159.390624495</v>
      </c>
      <c r="AF1971" t="str">
        <f t="shared" si="263"/>
        <v>Sacred Heart</v>
      </c>
      <c r="AG1971" t="str">
        <f t="shared" ca="1" si="264"/>
        <v>Sacred Heart</v>
      </c>
    </row>
    <row r="1972" spans="15:33" x14ac:dyDescent="0.25">
      <c r="O1972" t="s">
        <v>3263</v>
      </c>
      <c r="P1972" s="6">
        <v>41993</v>
      </c>
      <c r="Q1972" t="s">
        <v>3073</v>
      </c>
      <c r="R1972" t="s">
        <v>3413</v>
      </c>
      <c r="S1972" t="s">
        <v>3721</v>
      </c>
      <c r="T1972">
        <v>61</v>
      </c>
      <c r="U1972">
        <v>44</v>
      </c>
      <c r="W1972" t="s">
        <v>244</v>
      </c>
      <c r="X1972">
        <v>1</v>
      </c>
      <c r="Y1972">
        <f t="shared" si="258"/>
        <v>17</v>
      </c>
      <c r="Z1972">
        <f t="shared" ca="1" si="259"/>
        <v>17</v>
      </c>
      <c r="AA1972">
        <f t="shared" ca="1" si="260"/>
        <v>0</v>
      </c>
      <c r="AB1972">
        <f t="shared" ca="1" si="261"/>
        <v>0</v>
      </c>
      <c r="AC1972" s="2">
        <v>0</v>
      </c>
      <c r="AD1972" s="7">
        <f>VLOOKUP(P1972,Weights!$A:$B,2,0)*AC1972</f>
        <v>0</v>
      </c>
      <c r="AE1972">
        <f t="shared" ca="1" si="262"/>
        <v>0</v>
      </c>
      <c r="AF1972" t="str">
        <f t="shared" si="263"/>
        <v>Sam Houston St</v>
      </c>
      <c r="AG1972" t="str">
        <f t="shared" ca="1" si="264"/>
        <v>Sam Houston St</v>
      </c>
    </row>
    <row r="1973" spans="15:33" x14ac:dyDescent="0.25">
      <c r="O1973" t="s">
        <v>3343</v>
      </c>
      <c r="P1973" s="6">
        <v>41993</v>
      </c>
      <c r="Q1973" t="s">
        <v>3073</v>
      </c>
      <c r="R1973" t="s">
        <v>3316</v>
      </c>
      <c r="S1973" t="s">
        <v>3721</v>
      </c>
      <c r="T1973">
        <v>70</v>
      </c>
      <c r="U1973">
        <v>57</v>
      </c>
      <c r="W1973" t="s">
        <v>195</v>
      </c>
      <c r="X1973">
        <v>1</v>
      </c>
      <c r="Y1973">
        <f t="shared" si="258"/>
        <v>13</v>
      </c>
      <c r="Z1973">
        <f t="shared" ca="1" si="259"/>
        <v>18.874999500000001</v>
      </c>
      <c r="AA1973">
        <f t="shared" ca="1" si="260"/>
        <v>-5.8749995000000013</v>
      </c>
      <c r="AB1973">
        <f t="shared" ca="1" si="261"/>
        <v>5.8749995000000013</v>
      </c>
      <c r="AC1973" s="2">
        <v>5.875</v>
      </c>
      <c r="AD1973" s="7">
        <f>VLOOKUP(P1973,Weights!$A:$B,2,0)*AC1973</f>
        <v>5.875</v>
      </c>
      <c r="AE1973">
        <f t="shared" ca="1" si="262"/>
        <v>34.515619125000264</v>
      </c>
      <c r="AF1973" t="str">
        <f t="shared" si="263"/>
        <v>San Diego St</v>
      </c>
      <c r="AG1973" t="str">
        <f t="shared" ca="1" si="264"/>
        <v>San Diego St</v>
      </c>
    </row>
    <row r="1974" spans="15:33" x14ac:dyDescent="0.25">
      <c r="O1974" t="s">
        <v>3330</v>
      </c>
      <c r="P1974" s="6">
        <v>41993</v>
      </c>
      <c r="Q1974" t="s">
        <v>3073</v>
      </c>
      <c r="R1974" t="s">
        <v>3346</v>
      </c>
      <c r="S1974" t="s">
        <v>3720</v>
      </c>
      <c r="T1974">
        <v>78</v>
      </c>
      <c r="U1974">
        <v>72</v>
      </c>
      <c r="W1974" t="s">
        <v>117</v>
      </c>
      <c r="X1974">
        <v>1</v>
      </c>
      <c r="Y1974">
        <f t="shared" si="258"/>
        <v>-6</v>
      </c>
      <c r="Z1974">
        <f t="shared" ca="1" si="259"/>
        <v>-0.5</v>
      </c>
      <c r="AA1974">
        <f t="shared" ca="1" si="260"/>
        <v>-5.5</v>
      </c>
      <c r="AB1974">
        <f t="shared" ca="1" si="261"/>
        <v>5.5</v>
      </c>
      <c r="AC1974" s="2">
        <v>5.5</v>
      </c>
      <c r="AD1974" s="7">
        <f>VLOOKUP(P1974,Weights!$A:$B,2,0)*AC1974</f>
        <v>5.5</v>
      </c>
      <c r="AE1974">
        <f t="shared" ca="1" si="262"/>
        <v>30.25</v>
      </c>
      <c r="AF1974" t="str">
        <f t="shared" si="263"/>
        <v>Northeastern</v>
      </c>
      <c r="AG1974" t="str">
        <f t="shared" ca="1" si="264"/>
        <v>Northeastern</v>
      </c>
    </row>
    <row r="1975" spans="15:33" x14ac:dyDescent="0.25">
      <c r="O1975" t="s">
        <v>3374</v>
      </c>
      <c r="P1975" s="6">
        <v>41993</v>
      </c>
      <c r="Q1975" t="s">
        <v>3073</v>
      </c>
      <c r="R1975" t="s">
        <v>3281</v>
      </c>
      <c r="S1975" t="s">
        <v>3721</v>
      </c>
      <c r="T1975">
        <v>61</v>
      </c>
      <c r="U1975">
        <v>56</v>
      </c>
      <c r="W1975" t="s">
        <v>728</v>
      </c>
      <c r="X1975">
        <v>1</v>
      </c>
      <c r="Y1975">
        <f t="shared" si="258"/>
        <v>5</v>
      </c>
      <c r="Z1975">
        <f t="shared" ca="1" si="259"/>
        <v>4.125</v>
      </c>
      <c r="AA1975">
        <f t="shared" ca="1" si="260"/>
        <v>0.875</v>
      </c>
      <c r="AB1975">
        <f t="shared" ca="1" si="261"/>
        <v>-0.875</v>
      </c>
      <c r="AC1975" s="2">
        <v>0.875</v>
      </c>
      <c r="AD1975" s="7">
        <f>VLOOKUP(P1975,Weights!$A:$B,2,0)*AC1975</f>
        <v>0.875</v>
      </c>
      <c r="AE1975">
        <f t="shared" ca="1" si="262"/>
        <v>0.765625</v>
      </c>
      <c r="AF1975" t="str">
        <f t="shared" si="263"/>
        <v>SIU-Edwardsville</v>
      </c>
      <c r="AG1975" t="str">
        <f t="shared" ca="1" si="264"/>
        <v>SIU-Edwardsville</v>
      </c>
    </row>
    <row r="1976" spans="15:33" x14ac:dyDescent="0.25">
      <c r="O1976" t="s">
        <v>3212</v>
      </c>
      <c r="P1976" s="6">
        <v>41993</v>
      </c>
      <c r="Q1976" t="s">
        <v>3074</v>
      </c>
      <c r="R1976" t="s">
        <v>3202</v>
      </c>
      <c r="S1976" t="s">
        <v>3721</v>
      </c>
      <c r="T1976">
        <v>53</v>
      </c>
      <c r="U1976">
        <v>51</v>
      </c>
      <c r="W1976" t="s">
        <v>306</v>
      </c>
      <c r="X1976">
        <v>1</v>
      </c>
      <c r="Y1976">
        <f t="shared" si="258"/>
        <v>2</v>
      </c>
      <c r="Z1976">
        <f t="shared" ca="1" si="259"/>
        <v>2.375</v>
      </c>
      <c r="AA1976">
        <f t="shared" ca="1" si="260"/>
        <v>-0.375</v>
      </c>
      <c r="AB1976">
        <f t="shared" ca="1" si="261"/>
        <v>0.375</v>
      </c>
      <c r="AC1976" s="2">
        <v>0.375</v>
      </c>
      <c r="AD1976" s="7">
        <f>VLOOKUP(P1976,Weights!$A:$B,2,0)*AC1976</f>
        <v>0.375</v>
      </c>
      <c r="AE1976">
        <f t="shared" ca="1" si="262"/>
        <v>0.140625</v>
      </c>
      <c r="AF1976" t="str">
        <f t="shared" si="263"/>
        <v>South Carolina Upstate</v>
      </c>
      <c r="AG1976" t="str">
        <f t="shared" ca="1" si="264"/>
        <v>South Carolina Upstate</v>
      </c>
    </row>
    <row r="1977" spans="15:33" x14ac:dyDescent="0.25">
      <c r="O1977" t="s">
        <v>3145</v>
      </c>
      <c r="P1977" s="6">
        <v>41993</v>
      </c>
      <c r="Q1977" t="s">
        <v>3074</v>
      </c>
      <c r="R1977" t="s">
        <v>3161</v>
      </c>
      <c r="S1977" t="s">
        <v>3720</v>
      </c>
      <c r="T1977">
        <v>75</v>
      </c>
      <c r="U1977">
        <v>62</v>
      </c>
      <c r="W1977" t="s">
        <v>16</v>
      </c>
      <c r="X1977">
        <v>1</v>
      </c>
      <c r="Y1977">
        <f t="shared" si="258"/>
        <v>-13</v>
      </c>
      <c r="Z1977">
        <f t="shared" ca="1" si="259"/>
        <v>-14.125</v>
      </c>
      <c r="AA1977">
        <f t="shared" ca="1" si="260"/>
        <v>1.125</v>
      </c>
      <c r="AB1977">
        <f t="shared" ca="1" si="261"/>
        <v>-1.125</v>
      </c>
      <c r="AC1977" s="2">
        <v>1.125</v>
      </c>
      <c r="AD1977" s="7">
        <f>VLOOKUP(P1977,Weights!$A:$B,2,0)*AC1977</f>
        <v>1.125</v>
      </c>
      <c r="AE1977">
        <f t="shared" ca="1" si="262"/>
        <v>1.265625</v>
      </c>
      <c r="AF1977" t="str">
        <f t="shared" si="263"/>
        <v>Florida St</v>
      </c>
      <c r="AG1977" t="str">
        <f t="shared" ca="1" si="264"/>
        <v>Florida St</v>
      </c>
    </row>
    <row r="1978" spans="15:33" x14ac:dyDescent="0.25">
      <c r="O1978" t="s">
        <v>3354</v>
      </c>
      <c r="P1978" s="6">
        <v>41993</v>
      </c>
      <c r="Q1978" t="s">
        <v>3073</v>
      </c>
      <c r="R1978" t="s">
        <v>3147</v>
      </c>
      <c r="S1978" t="s">
        <v>3721</v>
      </c>
      <c r="T1978">
        <v>61</v>
      </c>
      <c r="U1978">
        <v>56</v>
      </c>
      <c r="W1978" t="s">
        <v>744</v>
      </c>
      <c r="X1978">
        <v>1</v>
      </c>
      <c r="Y1978">
        <f t="shared" si="258"/>
        <v>5</v>
      </c>
      <c r="Z1978">
        <f t="shared" ca="1" si="259"/>
        <v>10.49999998</v>
      </c>
      <c r="AA1978">
        <f t="shared" ca="1" si="260"/>
        <v>-5.4999999800000001</v>
      </c>
      <c r="AB1978">
        <f t="shared" ca="1" si="261"/>
        <v>5.4999999800000001</v>
      </c>
      <c r="AC1978" s="2">
        <v>5.5</v>
      </c>
      <c r="AD1978" s="7">
        <f>VLOOKUP(P1978,Weights!$A:$B,2,0)*AC1978</f>
        <v>5.5</v>
      </c>
      <c r="AE1978">
        <f t="shared" ca="1" si="262"/>
        <v>30.249999780000003</v>
      </c>
      <c r="AF1978" t="str">
        <f t="shared" si="263"/>
        <v>St. Francis BRK</v>
      </c>
      <c r="AG1978" t="str">
        <f t="shared" ca="1" si="264"/>
        <v>St. Francis BRK</v>
      </c>
    </row>
    <row r="1979" spans="15:33" x14ac:dyDescent="0.25">
      <c r="O1979" t="s">
        <v>3336</v>
      </c>
      <c r="P1979" s="6">
        <v>41993</v>
      </c>
      <c r="Q1979" t="s">
        <v>3073</v>
      </c>
      <c r="R1979" t="s">
        <v>3718</v>
      </c>
      <c r="S1979" t="s">
        <v>3721</v>
      </c>
      <c r="T1979">
        <v>94</v>
      </c>
      <c r="U1979">
        <v>57</v>
      </c>
      <c r="W1979" t="s">
        <v>196</v>
      </c>
      <c r="X1979">
        <v>1</v>
      </c>
      <c r="Y1979">
        <f t="shared" si="258"/>
        <v>37</v>
      </c>
      <c r="Z1979">
        <f t="shared" ca="1" si="259"/>
        <v>39.875000499999999</v>
      </c>
      <c r="AA1979">
        <f t="shared" ca="1" si="260"/>
        <v>-2.8750004999999987</v>
      </c>
      <c r="AB1979">
        <f t="shared" ca="1" si="261"/>
        <v>2.8750004999999987</v>
      </c>
      <c r="AC1979" s="2">
        <v>2.875</v>
      </c>
      <c r="AD1979" s="7">
        <f>VLOOKUP(P1979,Weights!$A:$B,2,0)*AC1979</f>
        <v>2.875</v>
      </c>
      <c r="AE1979">
        <f t="shared" ca="1" si="262"/>
        <v>8.2656278750002432</v>
      </c>
      <c r="AF1979" t="str">
        <f t="shared" si="263"/>
        <v>Stephen F. Austin</v>
      </c>
      <c r="AG1979" t="str">
        <f t="shared" ca="1" si="264"/>
        <v>Stephen F. Austin</v>
      </c>
    </row>
    <row r="1980" spans="15:33" x14ac:dyDescent="0.25">
      <c r="O1980" t="s">
        <v>3244</v>
      </c>
      <c r="P1980" s="6">
        <v>41993</v>
      </c>
      <c r="Q1980" t="s">
        <v>3073</v>
      </c>
      <c r="R1980" t="s">
        <v>3298</v>
      </c>
      <c r="S1980" t="s">
        <v>3721</v>
      </c>
      <c r="T1980">
        <v>88</v>
      </c>
      <c r="U1980">
        <v>57</v>
      </c>
      <c r="W1980" t="s">
        <v>570</v>
      </c>
      <c r="X1980">
        <v>1</v>
      </c>
      <c r="Y1980">
        <f t="shared" si="258"/>
        <v>31</v>
      </c>
      <c r="Z1980">
        <f t="shared" ca="1" si="259"/>
        <v>23.749999500000001</v>
      </c>
      <c r="AA1980">
        <f t="shared" ca="1" si="260"/>
        <v>7.2500004999999987</v>
      </c>
      <c r="AB1980">
        <f t="shared" ca="1" si="261"/>
        <v>-7.2500004999999987</v>
      </c>
      <c r="AC1980" s="2">
        <v>7.25</v>
      </c>
      <c r="AD1980" s="7">
        <f>VLOOKUP(P1980,Weights!$A:$B,2,0)*AC1980</f>
        <v>7.25</v>
      </c>
      <c r="AE1980">
        <f t="shared" ca="1" si="262"/>
        <v>52.56250725000023</v>
      </c>
      <c r="AF1980" t="str">
        <f t="shared" si="263"/>
        <v>TCU</v>
      </c>
      <c r="AG1980" t="str">
        <f t="shared" ca="1" si="264"/>
        <v>TCU</v>
      </c>
    </row>
    <row r="1981" spans="15:33" x14ac:dyDescent="0.25">
      <c r="O1981" t="s">
        <v>3318</v>
      </c>
      <c r="P1981" s="6">
        <v>41993</v>
      </c>
      <c r="Q1981" t="s">
        <v>3073</v>
      </c>
      <c r="R1981" t="s">
        <v>3303</v>
      </c>
      <c r="S1981" t="s">
        <v>3721</v>
      </c>
      <c r="T1981">
        <v>77</v>
      </c>
      <c r="U1981">
        <v>60</v>
      </c>
      <c r="W1981" t="s">
        <v>194</v>
      </c>
      <c r="X1981">
        <v>1</v>
      </c>
      <c r="Y1981">
        <f t="shared" si="258"/>
        <v>17</v>
      </c>
      <c r="Z1981">
        <f t="shared" ca="1" si="259"/>
        <v>15.500000499999999</v>
      </c>
      <c r="AA1981">
        <f t="shared" ca="1" si="260"/>
        <v>1.4999995000000013</v>
      </c>
      <c r="AB1981">
        <f t="shared" ca="1" si="261"/>
        <v>-1.4999995000000013</v>
      </c>
      <c r="AC1981" s="2">
        <v>1.5</v>
      </c>
      <c r="AD1981" s="7">
        <f>VLOOKUP(P1981,Weights!$A:$B,2,0)*AC1981</f>
        <v>1.5</v>
      </c>
      <c r="AE1981">
        <f t="shared" ca="1" si="262"/>
        <v>2.2499985000002538</v>
      </c>
      <c r="AF1981" t="str">
        <f t="shared" si="263"/>
        <v>Tenn-Martin</v>
      </c>
      <c r="AG1981" t="str">
        <f t="shared" ca="1" si="264"/>
        <v>Tenn-Martin</v>
      </c>
    </row>
    <row r="1982" spans="15:33" x14ac:dyDescent="0.25">
      <c r="O1982" t="s">
        <v>3248</v>
      </c>
      <c r="P1982" s="6">
        <v>41993</v>
      </c>
      <c r="Q1982" t="s">
        <v>3073</v>
      </c>
      <c r="R1982" t="s">
        <v>3250</v>
      </c>
      <c r="S1982" t="s">
        <v>3721</v>
      </c>
      <c r="T1982">
        <v>78</v>
      </c>
      <c r="U1982">
        <v>68</v>
      </c>
      <c r="W1982" t="s">
        <v>817</v>
      </c>
      <c r="X1982">
        <v>1</v>
      </c>
      <c r="Y1982">
        <f t="shared" si="258"/>
        <v>10</v>
      </c>
      <c r="Z1982">
        <f t="shared" ca="1" si="259"/>
        <v>17.749999499999998</v>
      </c>
      <c r="AA1982">
        <f t="shared" ca="1" si="260"/>
        <v>-7.7499994999999977</v>
      </c>
      <c r="AB1982">
        <f t="shared" ca="1" si="261"/>
        <v>7.7499994999999977</v>
      </c>
      <c r="AC1982" s="2">
        <v>7.75</v>
      </c>
      <c r="AD1982" s="7">
        <f>VLOOKUP(P1982,Weights!$A:$B,2,0)*AC1982</f>
        <v>7.75</v>
      </c>
      <c r="AE1982">
        <f t="shared" ca="1" si="262"/>
        <v>60.062492250000211</v>
      </c>
      <c r="AF1982" t="str">
        <f t="shared" si="263"/>
        <v>Texas</v>
      </c>
      <c r="AG1982" t="str">
        <f t="shared" ca="1" si="264"/>
        <v>Texas</v>
      </c>
    </row>
    <row r="1983" spans="15:33" x14ac:dyDescent="0.25">
      <c r="O1983" t="s">
        <v>3408</v>
      </c>
      <c r="P1983" s="6">
        <v>41993</v>
      </c>
      <c r="Q1983" t="s">
        <v>3073</v>
      </c>
      <c r="R1983" t="s">
        <v>3718</v>
      </c>
      <c r="S1983" t="s">
        <v>3721</v>
      </c>
      <c r="T1983">
        <v>90</v>
      </c>
      <c r="U1983">
        <v>56</v>
      </c>
      <c r="W1983" t="s">
        <v>94</v>
      </c>
      <c r="X1983">
        <v>1</v>
      </c>
      <c r="Y1983">
        <f t="shared" si="258"/>
        <v>34</v>
      </c>
      <c r="Z1983">
        <f t="shared" ca="1" si="259"/>
        <v>27.875000500000002</v>
      </c>
      <c r="AA1983">
        <f t="shared" ca="1" si="260"/>
        <v>6.1249994999999977</v>
      </c>
      <c r="AB1983">
        <f t="shared" ca="1" si="261"/>
        <v>-6.1249994999999977</v>
      </c>
      <c r="AC1983" s="2">
        <v>6.125</v>
      </c>
      <c r="AD1983" s="7">
        <f>VLOOKUP(P1983,Weights!$A:$B,2,0)*AC1983</f>
        <v>6.125</v>
      </c>
      <c r="AE1983">
        <f t="shared" ca="1" si="262"/>
        <v>37.515618875000222</v>
      </c>
      <c r="AF1983" t="str">
        <f t="shared" si="263"/>
        <v>Texas State</v>
      </c>
      <c r="AG1983" t="str">
        <f t="shared" ca="1" si="264"/>
        <v>Texas State</v>
      </c>
    </row>
    <row r="1984" spans="15:33" x14ac:dyDescent="0.25">
      <c r="O1984" t="s">
        <v>3182</v>
      </c>
      <c r="P1984" s="6">
        <v>41993</v>
      </c>
      <c r="Q1984" t="s">
        <v>3073</v>
      </c>
      <c r="R1984" t="s">
        <v>3168</v>
      </c>
      <c r="S1984" t="s">
        <v>3720</v>
      </c>
      <c r="T1984">
        <v>67</v>
      </c>
      <c r="U1984">
        <v>53</v>
      </c>
      <c r="W1984" t="s">
        <v>244</v>
      </c>
      <c r="X1984">
        <v>1</v>
      </c>
      <c r="Y1984">
        <f t="shared" si="258"/>
        <v>-14</v>
      </c>
      <c r="Z1984">
        <f t="shared" ca="1" si="259"/>
        <v>-6</v>
      </c>
      <c r="AA1984">
        <f t="shared" ca="1" si="260"/>
        <v>-8</v>
      </c>
      <c r="AB1984">
        <f t="shared" ca="1" si="261"/>
        <v>8</v>
      </c>
      <c r="AC1984" s="2">
        <v>8</v>
      </c>
      <c r="AD1984" s="7">
        <f>VLOOKUP(P1984,Weights!$A:$B,2,0)*AC1984</f>
        <v>8</v>
      </c>
      <c r="AE1984">
        <f t="shared" ca="1" si="262"/>
        <v>64</v>
      </c>
      <c r="AF1984" t="str">
        <f t="shared" si="263"/>
        <v>La Salle</v>
      </c>
      <c r="AG1984" t="str">
        <f t="shared" ca="1" si="264"/>
        <v>La Salle</v>
      </c>
    </row>
    <row r="1985" spans="15:33" x14ac:dyDescent="0.25">
      <c r="O1985" t="s">
        <v>3296</v>
      </c>
      <c r="P1985" s="6">
        <v>41993</v>
      </c>
      <c r="Q1985" t="s">
        <v>3073</v>
      </c>
      <c r="R1985" t="s">
        <v>3404</v>
      </c>
      <c r="S1985" t="s">
        <v>3721</v>
      </c>
      <c r="T1985">
        <v>78</v>
      </c>
      <c r="U1985">
        <v>67</v>
      </c>
      <c r="W1985" t="s">
        <v>95</v>
      </c>
      <c r="X1985">
        <v>1</v>
      </c>
      <c r="Y1985">
        <f t="shared" si="258"/>
        <v>11</v>
      </c>
      <c r="Z1985">
        <f t="shared" ca="1" si="259"/>
        <v>10.500000499999999</v>
      </c>
      <c r="AA1985">
        <f t="shared" ca="1" si="260"/>
        <v>0.49999950000000126</v>
      </c>
      <c r="AB1985">
        <f t="shared" ca="1" si="261"/>
        <v>-0.49999950000000126</v>
      </c>
      <c r="AC1985" s="2">
        <v>0.5</v>
      </c>
      <c r="AD1985" s="7">
        <f>VLOOKUP(P1985,Weights!$A:$B,2,0)*AC1985</f>
        <v>0.5</v>
      </c>
      <c r="AE1985">
        <f t="shared" ca="1" si="262"/>
        <v>0.24999950000025126</v>
      </c>
      <c r="AF1985" t="str">
        <f t="shared" si="263"/>
        <v>UC Riverside</v>
      </c>
      <c r="AG1985" t="str">
        <f t="shared" ca="1" si="264"/>
        <v>UC Riverside</v>
      </c>
    </row>
    <row r="1986" spans="15:33" x14ac:dyDescent="0.25">
      <c r="O1986" t="s">
        <v>3282</v>
      </c>
      <c r="P1986" s="6">
        <v>41993</v>
      </c>
      <c r="Q1986" t="s">
        <v>3074</v>
      </c>
      <c r="R1986" t="s">
        <v>3713</v>
      </c>
      <c r="S1986" t="s">
        <v>3720</v>
      </c>
      <c r="T1986">
        <v>83</v>
      </c>
      <c r="U1986">
        <v>44</v>
      </c>
      <c r="W1986" t="s">
        <v>305</v>
      </c>
      <c r="X1986">
        <v>1</v>
      </c>
      <c r="Y1986">
        <f t="shared" ref="Y1986:Y2049" si="265">X1986*IF(S1986="W",(T1986-U1986),U1986-T1986)</f>
        <v>-39</v>
      </c>
      <c r="Z1986">
        <f t="shared" ref="Z1986:Z2049" ca="1" si="266">X1986*(IF(Q1986="A",-HomeEdge,IF(Q1986="H",HomeEdge,0))+VLOOKUP(O1986,TmList,2,0)-VLOOKUP(R1986,TmList,2,0))</f>
        <v>-12.624999999999998</v>
      </c>
      <c r="AA1986">
        <f t="shared" ref="AA1986:AA2049" ca="1" si="267">Y1986-Z1986</f>
        <v>-26.375</v>
      </c>
      <c r="AB1986">
        <f t="shared" ref="AB1986:AB2049" ca="1" si="268">-AA1986</f>
        <v>26.375</v>
      </c>
      <c r="AC1986" s="2">
        <v>26.375</v>
      </c>
      <c r="AD1986" s="7">
        <f>VLOOKUP(P1986,Weights!$A:$B,2,0)*AC1986</f>
        <v>26.375</v>
      </c>
      <c r="AE1986">
        <f t="shared" ref="AE1986:AE2049" ca="1" si="269">AA1986^2</f>
        <v>695.640625</v>
      </c>
      <c r="AF1986" t="str">
        <f t="shared" si="263"/>
        <v>Kentucky</v>
      </c>
      <c r="AG1986" t="str">
        <f t="shared" ca="1" si="264"/>
        <v>Kentucky</v>
      </c>
    </row>
    <row r="1987" spans="15:33" x14ac:dyDescent="0.25">
      <c r="O1987" t="s">
        <v>3240</v>
      </c>
      <c r="P1987" s="6">
        <v>41993</v>
      </c>
      <c r="Q1987" t="s">
        <v>3073</v>
      </c>
      <c r="R1987" t="s">
        <v>3406</v>
      </c>
      <c r="S1987" t="s">
        <v>3720</v>
      </c>
      <c r="T1987">
        <v>110</v>
      </c>
      <c r="U1987">
        <v>104</v>
      </c>
      <c r="V1987" t="s">
        <v>3724</v>
      </c>
      <c r="W1987" t="s">
        <v>745</v>
      </c>
      <c r="X1987">
        <v>1</v>
      </c>
      <c r="Y1987">
        <f t="shared" si="265"/>
        <v>-6</v>
      </c>
      <c r="Z1987">
        <f t="shared" ca="1" si="266"/>
        <v>0.375</v>
      </c>
      <c r="AA1987">
        <f t="shared" ca="1" si="267"/>
        <v>-6.375</v>
      </c>
      <c r="AB1987">
        <f t="shared" ca="1" si="268"/>
        <v>6.375</v>
      </c>
      <c r="AC1987" s="2">
        <v>6.375</v>
      </c>
      <c r="AD1987" s="7">
        <f>VLOOKUP(P1987,Weights!$A:$B,2,0)*AC1987</f>
        <v>6.375</v>
      </c>
      <c r="AE1987">
        <f t="shared" ca="1" si="269"/>
        <v>40.640625</v>
      </c>
      <c r="AF1987" t="str">
        <f t="shared" ref="AF1987:AF2050" si="270">IF(Y1987&gt;0,O1987,R1987)</f>
        <v>Incarnate Word</v>
      </c>
      <c r="AG1987" t="str">
        <f t="shared" ref="AG1987:AG2050" ca="1" si="271">IF(Z1987&gt;0,O1987,R1987)</f>
        <v>UMKC</v>
      </c>
    </row>
    <row r="1988" spans="15:33" x14ac:dyDescent="0.25">
      <c r="O1988" t="s">
        <v>3207</v>
      </c>
      <c r="P1988" s="6">
        <v>41993</v>
      </c>
      <c r="Q1988" t="s">
        <v>3073</v>
      </c>
      <c r="R1988" t="s">
        <v>3345</v>
      </c>
      <c r="S1988" t="s">
        <v>3720</v>
      </c>
      <c r="T1988">
        <v>71</v>
      </c>
      <c r="U1988">
        <v>64</v>
      </c>
      <c r="W1988" t="s">
        <v>1537</v>
      </c>
      <c r="X1988">
        <v>1</v>
      </c>
      <c r="Y1988">
        <f t="shared" si="265"/>
        <v>-7</v>
      </c>
      <c r="Z1988">
        <f t="shared" ca="1" si="266"/>
        <v>-1.0000000000000009</v>
      </c>
      <c r="AA1988">
        <f t="shared" ca="1" si="267"/>
        <v>-5.9999999999999991</v>
      </c>
      <c r="AB1988">
        <f t="shared" ca="1" si="268"/>
        <v>5.9999999999999991</v>
      </c>
      <c r="AC1988" s="2">
        <v>6</v>
      </c>
      <c r="AD1988" s="7">
        <f>VLOOKUP(P1988,Weights!$A:$B,2,0)*AC1988</f>
        <v>6</v>
      </c>
      <c r="AE1988">
        <f t="shared" ca="1" si="269"/>
        <v>35.999999999999986</v>
      </c>
      <c r="AF1988" t="str">
        <f t="shared" si="270"/>
        <v>Elon</v>
      </c>
      <c r="AG1988" t="str">
        <f t="shared" ca="1" si="271"/>
        <v>Elon</v>
      </c>
    </row>
    <row r="1989" spans="15:33" x14ac:dyDescent="0.25">
      <c r="O1989" t="s">
        <v>3148</v>
      </c>
      <c r="P1989" s="6">
        <v>41993</v>
      </c>
      <c r="Q1989" t="s">
        <v>3073</v>
      </c>
      <c r="R1989" t="s">
        <v>3139</v>
      </c>
      <c r="S1989" t="s">
        <v>3721</v>
      </c>
      <c r="T1989">
        <v>66</v>
      </c>
      <c r="U1989">
        <v>54</v>
      </c>
      <c r="W1989" t="s">
        <v>93</v>
      </c>
      <c r="X1989">
        <v>1</v>
      </c>
      <c r="Y1989">
        <f t="shared" si="265"/>
        <v>12</v>
      </c>
      <c r="Z1989">
        <f t="shared" ca="1" si="266"/>
        <v>5.9999999800000001</v>
      </c>
      <c r="AA1989">
        <f t="shared" ca="1" si="267"/>
        <v>6.0000000199999999</v>
      </c>
      <c r="AB1989">
        <f t="shared" ca="1" si="268"/>
        <v>-6.0000000199999999</v>
      </c>
      <c r="AC1989" s="2">
        <v>6</v>
      </c>
      <c r="AD1989" s="7">
        <f>VLOOKUP(P1989,Weights!$A:$B,2,0)*AC1989</f>
        <v>6</v>
      </c>
      <c r="AE1989">
        <f t="shared" ca="1" si="269"/>
        <v>36.000000239999999</v>
      </c>
      <c r="AF1989" t="str">
        <f t="shared" si="270"/>
        <v>UNC Wilmington</v>
      </c>
      <c r="AG1989" t="str">
        <f t="shared" ca="1" si="271"/>
        <v>UNC Wilmington</v>
      </c>
    </row>
    <row r="1990" spans="15:33" x14ac:dyDescent="0.25">
      <c r="O1990" t="s">
        <v>3077</v>
      </c>
      <c r="P1990" s="6">
        <v>41993</v>
      </c>
      <c r="Q1990" t="s">
        <v>3074</v>
      </c>
      <c r="R1990" t="s">
        <v>3287</v>
      </c>
      <c r="S1990" t="s">
        <v>3720</v>
      </c>
      <c r="T1990">
        <v>59</v>
      </c>
      <c r="U1990">
        <v>46</v>
      </c>
      <c r="W1990" t="s">
        <v>194</v>
      </c>
      <c r="X1990">
        <v>1</v>
      </c>
      <c r="Y1990">
        <f t="shared" si="265"/>
        <v>-13</v>
      </c>
      <c r="Z1990">
        <f t="shared" ca="1" si="266"/>
        <v>-12.999999499999998</v>
      </c>
      <c r="AA1990">
        <f t="shared" ca="1" si="267"/>
        <v>-5.0000000229033503E-7</v>
      </c>
      <c r="AB1990">
        <f t="shared" ca="1" si="268"/>
        <v>5.0000000229033503E-7</v>
      </c>
      <c r="AC1990" s="2">
        <v>0</v>
      </c>
      <c r="AD1990" s="7">
        <f>VLOOKUP(P1990,Weights!$A:$B,2,0)*AC1990</f>
        <v>0</v>
      </c>
      <c r="AE1990">
        <f t="shared" ca="1" si="269"/>
        <v>2.5000000229033503E-13</v>
      </c>
      <c r="AF1990" t="str">
        <f t="shared" si="270"/>
        <v>Utah</v>
      </c>
      <c r="AG1990" t="str">
        <f t="shared" ca="1" si="271"/>
        <v>Utah</v>
      </c>
    </row>
    <row r="1991" spans="15:33" x14ac:dyDescent="0.25">
      <c r="O1991" t="s">
        <v>3276</v>
      </c>
      <c r="P1991" s="6">
        <v>41993</v>
      </c>
      <c r="Q1991" t="s">
        <v>3073</v>
      </c>
      <c r="R1991" t="s">
        <v>3273</v>
      </c>
      <c r="S1991" t="s">
        <v>3720</v>
      </c>
      <c r="T1991">
        <v>68</v>
      </c>
      <c r="U1991">
        <v>65</v>
      </c>
      <c r="V1991" t="s">
        <v>3722</v>
      </c>
      <c r="W1991" t="s">
        <v>96</v>
      </c>
      <c r="X1991">
        <v>1</v>
      </c>
      <c r="Y1991">
        <f t="shared" si="265"/>
        <v>-3</v>
      </c>
      <c r="Z1991">
        <f t="shared" ca="1" si="266"/>
        <v>-0.75</v>
      </c>
      <c r="AA1991">
        <f t="shared" ca="1" si="267"/>
        <v>-2.25</v>
      </c>
      <c r="AB1991">
        <f t="shared" ca="1" si="268"/>
        <v>2.25</v>
      </c>
      <c r="AC1991" s="2">
        <v>2.25</v>
      </c>
      <c r="AD1991" s="7">
        <f>VLOOKUP(P1991,Weights!$A:$B,2,0)*AC1991</f>
        <v>2.25</v>
      </c>
      <c r="AE1991">
        <f t="shared" ca="1" si="269"/>
        <v>5.0625</v>
      </c>
      <c r="AF1991" t="str">
        <f t="shared" si="270"/>
        <v>South Dakota St</v>
      </c>
      <c r="AG1991" t="str">
        <f t="shared" ca="1" si="271"/>
        <v>South Dakota St</v>
      </c>
    </row>
    <row r="1992" spans="15:33" x14ac:dyDescent="0.25">
      <c r="O1992" t="s">
        <v>3299</v>
      </c>
      <c r="P1992" s="6">
        <v>41993</v>
      </c>
      <c r="Q1992" t="s">
        <v>3073</v>
      </c>
      <c r="R1992" t="s">
        <v>3718</v>
      </c>
      <c r="S1992" t="s">
        <v>3721</v>
      </c>
      <c r="T1992">
        <v>89</v>
      </c>
      <c r="U1992">
        <v>50</v>
      </c>
      <c r="W1992" t="s">
        <v>95</v>
      </c>
      <c r="X1992">
        <v>1</v>
      </c>
      <c r="Y1992">
        <f t="shared" si="265"/>
        <v>39</v>
      </c>
      <c r="Z1992">
        <f t="shared" ca="1" si="266"/>
        <v>30.875000480000001</v>
      </c>
      <c r="AA1992">
        <f t="shared" ca="1" si="267"/>
        <v>8.1249995199999994</v>
      </c>
      <c r="AB1992">
        <f t="shared" ca="1" si="268"/>
        <v>-8.1249995199999994</v>
      </c>
      <c r="AC1992" s="2">
        <v>8.125</v>
      </c>
      <c r="AD1992" s="7">
        <f>VLOOKUP(P1992,Weights!$A:$B,2,0)*AC1992</f>
        <v>8.125</v>
      </c>
      <c r="AE1992">
        <f t="shared" ca="1" si="269"/>
        <v>66.015617200000221</v>
      </c>
      <c r="AF1992" t="str">
        <f t="shared" si="270"/>
        <v>UT-Arlington</v>
      </c>
      <c r="AG1992" t="str">
        <f t="shared" ca="1" si="271"/>
        <v>UT-Arlington</v>
      </c>
    </row>
    <row r="1993" spans="15:33" x14ac:dyDescent="0.25">
      <c r="O1993" t="s">
        <v>3708</v>
      </c>
      <c r="P1993" s="6">
        <v>41993</v>
      </c>
      <c r="Q1993" t="s">
        <v>3073</v>
      </c>
      <c r="R1993" t="s">
        <v>3195</v>
      </c>
      <c r="S1993" t="s">
        <v>3721</v>
      </c>
      <c r="T1993">
        <v>82</v>
      </c>
      <c r="U1993">
        <v>77</v>
      </c>
      <c r="V1993" t="s">
        <v>3722</v>
      </c>
      <c r="W1993" t="s">
        <v>570</v>
      </c>
      <c r="X1993">
        <v>1</v>
      </c>
      <c r="Y1993">
        <f t="shared" si="265"/>
        <v>5</v>
      </c>
      <c r="Z1993">
        <f t="shared" ca="1" si="266"/>
        <v>16.874999500000001</v>
      </c>
      <c r="AA1993">
        <f t="shared" ca="1" si="267"/>
        <v>-11.874999500000001</v>
      </c>
      <c r="AB1993">
        <f t="shared" ca="1" si="268"/>
        <v>11.874999500000001</v>
      </c>
      <c r="AC1993" s="2">
        <v>11.875</v>
      </c>
      <c r="AD1993" s="7">
        <f>VLOOKUP(P1993,Weights!$A:$B,2,0)*AC1993</f>
        <v>11.875</v>
      </c>
      <c r="AE1993">
        <f t="shared" ca="1" si="269"/>
        <v>141.01561312500027</v>
      </c>
      <c r="AF1993" t="str">
        <f t="shared" si="270"/>
        <v>Villanova</v>
      </c>
      <c r="AG1993" t="str">
        <f t="shared" ca="1" si="271"/>
        <v>Villanova</v>
      </c>
    </row>
    <row r="1994" spans="15:33" x14ac:dyDescent="0.25">
      <c r="O1994" t="s">
        <v>3198</v>
      </c>
      <c r="P1994" s="6">
        <v>41993</v>
      </c>
      <c r="Q1994" t="s">
        <v>3073</v>
      </c>
      <c r="R1994" t="s">
        <v>3391</v>
      </c>
      <c r="S1994" t="s">
        <v>3721</v>
      </c>
      <c r="T1994">
        <v>64</v>
      </c>
      <c r="U1994">
        <v>61</v>
      </c>
      <c r="W1994" t="s">
        <v>95</v>
      </c>
      <c r="X1994">
        <v>1</v>
      </c>
      <c r="Y1994">
        <f t="shared" si="265"/>
        <v>3</v>
      </c>
      <c r="Z1994">
        <f t="shared" ca="1" si="266"/>
        <v>15.5</v>
      </c>
      <c r="AA1994">
        <f t="shared" ca="1" si="267"/>
        <v>-12.5</v>
      </c>
      <c r="AB1994">
        <f t="shared" ca="1" si="268"/>
        <v>12.5</v>
      </c>
      <c r="AC1994" s="2">
        <v>12.5</v>
      </c>
      <c r="AD1994" s="7">
        <f>VLOOKUP(P1994,Weights!$A:$B,2,0)*AC1994</f>
        <v>12.5</v>
      </c>
      <c r="AE1994">
        <f t="shared" ca="1" si="269"/>
        <v>156.25</v>
      </c>
      <c r="AF1994" t="str">
        <f t="shared" si="270"/>
        <v>Virginia Tech</v>
      </c>
      <c r="AG1994" t="str">
        <f t="shared" ca="1" si="271"/>
        <v>Virginia Tech</v>
      </c>
    </row>
    <row r="1995" spans="15:33" x14ac:dyDescent="0.25">
      <c r="O1995" t="s">
        <v>3380</v>
      </c>
      <c r="P1995" s="6">
        <v>41993</v>
      </c>
      <c r="Q1995" t="s">
        <v>3073</v>
      </c>
      <c r="R1995" t="s">
        <v>3327</v>
      </c>
      <c r="S1995" t="s">
        <v>3720</v>
      </c>
      <c r="T1995">
        <v>74</v>
      </c>
      <c r="U1995">
        <v>66</v>
      </c>
      <c r="W1995" t="s">
        <v>728</v>
      </c>
      <c r="X1995">
        <v>1</v>
      </c>
      <c r="Y1995">
        <f t="shared" si="265"/>
        <v>-8</v>
      </c>
      <c r="Z1995">
        <f t="shared" ca="1" si="266"/>
        <v>-4.0000000000000009</v>
      </c>
      <c r="AA1995">
        <f t="shared" ca="1" si="267"/>
        <v>-3.9999999999999991</v>
      </c>
      <c r="AB1995">
        <f t="shared" ca="1" si="268"/>
        <v>3.9999999999999991</v>
      </c>
      <c r="AC1995" s="2">
        <v>4</v>
      </c>
      <c r="AD1995" s="7">
        <f>VLOOKUP(P1995,Weights!$A:$B,2,0)*AC1995</f>
        <v>4</v>
      </c>
      <c r="AE1995">
        <f t="shared" ca="1" si="269"/>
        <v>15.999999999999993</v>
      </c>
      <c r="AF1995" t="str">
        <f t="shared" si="270"/>
        <v>Monmouth</v>
      </c>
      <c r="AG1995" t="str">
        <f t="shared" ca="1" si="271"/>
        <v>Monmouth</v>
      </c>
    </row>
    <row r="1996" spans="15:33" x14ac:dyDescent="0.25">
      <c r="O1996" t="s">
        <v>3200</v>
      </c>
      <c r="P1996" s="6">
        <v>41993</v>
      </c>
      <c r="Q1996" t="s">
        <v>3074</v>
      </c>
      <c r="R1996" t="s">
        <v>3144</v>
      </c>
      <c r="S1996" t="s">
        <v>3720</v>
      </c>
      <c r="T1996">
        <v>63</v>
      </c>
      <c r="U1996">
        <v>50</v>
      </c>
      <c r="W1996" t="s">
        <v>707</v>
      </c>
      <c r="X1996">
        <v>1</v>
      </c>
      <c r="Y1996">
        <f t="shared" si="265"/>
        <v>-13</v>
      </c>
      <c r="Z1996">
        <f t="shared" ca="1" si="266"/>
        <v>-5.6249999999999991</v>
      </c>
      <c r="AA1996">
        <f t="shared" ca="1" si="267"/>
        <v>-7.3750000000000009</v>
      </c>
      <c r="AB1996">
        <f t="shared" ca="1" si="268"/>
        <v>7.3750000000000009</v>
      </c>
      <c r="AC1996" s="2">
        <v>7.375</v>
      </c>
      <c r="AD1996" s="7">
        <f>VLOOKUP(P1996,Weights!$A:$B,2,0)*AC1996</f>
        <v>7.375</v>
      </c>
      <c r="AE1996">
        <f t="shared" ca="1" si="269"/>
        <v>54.390625000000014</v>
      </c>
      <c r="AF1996" t="str">
        <f t="shared" si="270"/>
        <v>Florida</v>
      </c>
      <c r="AG1996" t="str">
        <f t="shared" ca="1" si="271"/>
        <v>Florida</v>
      </c>
    </row>
    <row r="1997" spans="15:33" x14ac:dyDescent="0.25">
      <c r="O1997" t="s">
        <v>3270</v>
      </c>
      <c r="P1997" s="6">
        <v>41993</v>
      </c>
      <c r="Q1997" t="s">
        <v>3073</v>
      </c>
      <c r="R1997" t="s">
        <v>3277</v>
      </c>
      <c r="S1997" t="s">
        <v>3721</v>
      </c>
      <c r="T1997">
        <v>73</v>
      </c>
      <c r="U1997">
        <v>61</v>
      </c>
      <c r="W1997" t="s">
        <v>229</v>
      </c>
      <c r="X1997">
        <v>1</v>
      </c>
      <c r="Y1997">
        <f t="shared" si="265"/>
        <v>12</v>
      </c>
      <c r="Z1997">
        <f t="shared" ca="1" si="266"/>
        <v>6.7500000000000009</v>
      </c>
      <c r="AA1997">
        <f t="shared" ca="1" si="267"/>
        <v>5.2499999999999991</v>
      </c>
      <c r="AB1997">
        <f t="shared" ca="1" si="268"/>
        <v>-5.2499999999999991</v>
      </c>
      <c r="AC1997" s="2">
        <v>5.25</v>
      </c>
      <c r="AD1997" s="7">
        <f>VLOOKUP(P1997,Weights!$A:$B,2,0)*AC1997</f>
        <v>5.25</v>
      </c>
      <c r="AE1997">
        <f t="shared" ca="1" si="269"/>
        <v>27.562499999999989</v>
      </c>
      <c r="AF1997" t="str">
        <f t="shared" si="270"/>
        <v>Weber State</v>
      </c>
      <c r="AG1997" t="str">
        <f t="shared" ca="1" si="271"/>
        <v>Weber State</v>
      </c>
    </row>
    <row r="1998" spans="15:33" x14ac:dyDescent="0.25">
      <c r="O1998" t="s">
        <v>3204</v>
      </c>
      <c r="P1998" s="6">
        <v>41993</v>
      </c>
      <c r="Q1998" t="s">
        <v>3073</v>
      </c>
      <c r="R1998" t="s">
        <v>3711</v>
      </c>
      <c r="S1998" t="s">
        <v>3720</v>
      </c>
      <c r="T1998">
        <v>76</v>
      </c>
      <c r="U1998">
        <v>67</v>
      </c>
      <c r="W1998" t="s">
        <v>117</v>
      </c>
      <c r="X1998">
        <v>1</v>
      </c>
      <c r="Y1998">
        <f t="shared" si="265"/>
        <v>-9</v>
      </c>
      <c r="Z1998">
        <f t="shared" ca="1" si="266"/>
        <v>-12.874999519999999</v>
      </c>
      <c r="AA1998">
        <f t="shared" ca="1" si="267"/>
        <v>3.8749995199999994</v>
      </c>
      <c r="AB1998">
        <f t="shared" ca="1" si="268"/>
        <v>-3.8749995199999994</v>
      </c>
      <c r="AC1998" s="2">
        <v>3.875</v>
      </c>
      <c r="AD1998" s="7">
        <f>VLOOKUP(P1998,Weights!$A:$B,2,0)*AC1998</f>
        <v>3.875</v>
      </c>
      <c r="AE1998">
        <f t="shared" ca="1" si="269"/>
        <v>15.015621280000225</v>
      </c>
      <c r="AF1998" t="str">
        <f t="shared" si="270"/>
        <v>Louisville</v>
      </c>
      <c r="AG1998" t="str">
        <f t="shared" ca="1" si="271"/>
        <v>Louisville</v>
      </c>
    </row>
    <row r="1999" spans="15:33" x14ac:dyDescent="0.25">
      <c r="O1999" t="s">
        <v>3242</v>
      </c>
      <c r="P1999" s="6">
        <v>41993</v>
      </c>
      <c r="Q1999" t="s">
        <v>3073</v>
      </c>
      <c r="R1999" t="s">
        <v>3356</v>
      </c>
      <c r="S1999" t="s">
        <v>3721</v>
      </c>
      <c r="T1999">
        <v>57</v>
      </c>
      <c r="U1999">
        <v>39</v>
      </c>
      <c r="W1999" t="s">
        <v>369</v>
      </c>
      <c r="X1999">
        <v>1</v>
      </c>
      <c r="Y1999">
        <f t="shared" si="265"/>
        <v>18</v>
      </c>
      <c r="Z1999">
        <f t="shared" ca="1" si="266"/>
        <v>11.12499998</v>
      </c>
      <c r="AA1999">
        <f t="shared" ca="1" si="267"/>
        <v>6.8750000199999999</v>
      </c>
      <c r="AB1999">
        <f t="shared" ca="1" si="268"/>
        <v>-6.8750000199999999</v>
      </c>
      <c r="AC1999" s="2">
        <v>6.875</v>
      </c>
      <c r="AD1999" s="7">
        <f>VLOOKUP(P1999,Weights!$A:$B,2,0)*AC1999</f>
        <v>6.875</v>
      </c>
      <c r="AE1999">
        <f t="shared" ca="1" si="269"/>
        <v>47.265625274999998</v>
      </c>
      <c r="AF1999" t="str">
        <f t="shared" si="270"/>
        <v>Wyoming</v>
      </c>
      <c r="AG1999" t="str">
        <f t="shared" ca="1" si="271"/>
        <v>Wyoming</v>
      </c>
    </row>
    <row r="2000" spans="15:33" x14ac:dyDescent="0.25">
      <c r="O2000" t="s">
        <v>3081</v>
      </c>
      <c r="P2000" s="6">
        <v>41993</v>
      </c>
      <c r="Q2000" t="s">
        <v>3073</v>
      </c>
      <c r="R2000" t="s">
        <v>3097</v>
      </c>
      <c r="S2000" t="s">
        <v>3720</v>
      </c>
      <c r="T2000">
        <v>64</v>
      </c>
      <c r="U2000">
        <v>60</v>
      </c>
      <c r="W2000" t="s">
        <v>306</v>
      </c>
      <c r="X2000">
        <v>1</v>
      </c>
      <c r="Y2000">
        <f t="shared" si="265"/>
        <v>-4</v>
      </c>
      <c r="Z2000">
        <f t="shared" ca="1" si="266"/>
        <v>8.125</v>
      </c>
      <c r="AA2000">
        <f t="shared" ca="1" si="267"/>
        <v>-12.125</v>
      </c>
      <c r="AB2000">
        <f t="shared" ca="1" si="268"/>
        <v>12.125</v>
      </c>
      <c r="AC2000" s="2">
        <v>12.125</v>
      </c>
      <c r="AD2000" s="7">
        <f>VLOOKUP(P2000,Weights!$A:$B,2,0)*AC2000</f>
        <v>12.125</v>
      </c>
      <c r="AE2000">
        <f t="shared" ca="1" si="269"/>
        <v>147.015625</v>
      </c>
      <c r="AF2000" t="str">
        <f t="shared" si="270"/>
        <v>Albany</v>
      </c>
      <c r="AG2000" t="str">
        <f t="shared" ca="1" si="271"/>
        <v>Yale</v>
      </c>
    </row>
    <row r="2001" spans="15:33" x14ac:dyDescent="0.25">
      <c r="O2001" t="s">
        <v>3155</v>
      </c>
      <c r="P2001" s="6">
        <v>41994</v>
      </c>
      <c r="Q2001" t="s">
        <v>3073</v>
      </c>
      <c r="R2001" t="s">
        <v>3349</v>
      </c>
      <c r="S2001" t="s">
        <v>3721</v>
      </c>
      <c r="T2001">
        <v>60</v>
      </c>
      <c r="U2001">
        <v>59</v>
      </c>
      <c r="W2001" t="s">
        <v>195</v>
      </c>
      <c r="X2001">
        <v>1</v>
      </c>
      <c r="Y2001">
        <f t="shared" si="265"/>
        <v>1</v>
      </c>
      <c r="Z2001">
        <f t="shared" ca="1" si="266"/>
        <v>18</v>
      </c>
      <c r="AA2001">
        <f t="shared" ca="1" si="267"/>
        <v>-17</v>
      </c>
      <c r="AB2001">
        <f t="shared" ca="1" si="268"/>
        <v>17</v>
      </c>
      <c r="AC2001" s="2">
        <v>17</v>
      </c>
      <c r="AD2001" s="7">
        <f>VLOOKUP(P2001,Weights!$A:$B,2,0)*AC2001</f>
        <v>17</v>
      </c>
      <c r="AE2001">
        <f t="shared" ca="1" si="269"/>
        <v>289</v>
      </c>
      <c r="AF2001" t="str">
        <f t="shared" si="270"/>
        <v>Alabama</v>
      </c>
      <c r="AG2001" t="str">
        <f t="shared" ca="1" si="271"/>
        <v>Alabama</v>
      </c>
    </row>
    <row r="2002" spans="15:33" x14ac:dyDescent="0.25">
      <c r="O2002" t="s">
        <v>3093</v>
      </c>
      <c r="P2002" s="6">
        <v>41994</v>
      </c>
      <c r="Q2002" t="s">
        <v>3073</v>
      </c>
      <c r="R2002" t="s">
        <v>3088</v>
      </c>
      <c r="S2002" t="s">
        <v>3721</v>
      </c>
      <c r="T2002">
        <v>72</v>
      </c>
      <c r="U2002">
        <v>69</v>
      </c>
      <c r="V2002" t="s">
        <v>3722</v>
      </c>
      <c r="W2002" t="s">
        <v>368</v>
      </c>
      <c r="X2002">
        <v>1</v>
      </c>
      <c r="Y2002">
        <f t="shared" si="265"/>
        <v>3</v>
      </c>
      <c r="Z2002">
        <f t="shared" ca="1" si="266"/>
        <v>14.000000499999999</v>
      </c>
      <c r="AA2002">
        <f t="shared" ca="1" si="267"/>
        <v>-11.000000499999999</v>
      </c>
      <c r="AB2002">
        <f t="shared" ca="1" si="268"/>
        <v>11.000000499999999</v>
      </c>
      <c r="AC2002" s="2">
        <v>11</v>
      </c>
      <c r="AD2002" s="7">
        <f>VLOOKUP(P2002,Weights!$A:$B,2,0)*AC2002</f>
        <v>11</v>
      </c>
      <c r="AE2002">
        <f t="shared" ca="1" si="269"/>
        <v>121.00001100000023</v>
      </c>
      <c r="AF2002" t="str">
        <f t="shared" si="270"/>
        <v>Army</v>
      </c>
      <c r="AG2002" t="str">
        <f t="shared" ca="1" si="271"/>
        <v>Army</v>
      </c>
    </row>
    <row r="2003" spans="15:33" x14ac:dyDescent="0.25">
      <c r="O2003" t="s">
        <v>3095</v>
      </c>
      <c r="P2003" s="6">
        <v>41994</v>
      </c>
      <c r="Q2003" t="s">
        <v>3073</v>
      </c>
      <c r="R2003" t="s">
        <v>3132</v>
      </c>
      <c r="S2003" t="s">
        <v>3720</v>
      </c>
      <c r="T2003">
        <v>75</v>
      </c>
      <c r="U2003">
        <v>71</v>
      </c>
      <c r="W2003" t="s">
        <v>95</v>
      </c>
      <c r="X2003">
        <v>1</v>
      </c>
      <c r="Y2003">
        <f t="shared" si="265"/>
        <v>-4</v>
      </c>
      <c r="Z2003">
        <f t="shared" ca="1" si="266"/>
        <v>4.5</v>
      </c>
      <c r="AA2003">
        <f t="shared" ca="1" si="267"/>
        <v>-8.5</v>
      </c>
      <c r="AB2003">
        <f t="shared" ca="1" si="268"/>
        <v>8.5</v>
      </c>
      <c r="AC2003" s="2">
        <v>8.5</v>
      </c>
      <c r="AD2003" s="7">
        <f>VLOOKUP(P2003,Weights!$A:$B,2,0)*AC2003</f>
        <v>8.5</v>
      </c>
      <c r="AE2003">
        <f t="shared" ca="1" si="269"/>
        <v>72.25</v>
      </c>
      <c r="AF2003" t="str">
        <f t="shared" si="270"/>
        <v>USC</v>
      </c>
      <c r="AG2003" t="str">
        <f t="shared" ca="1" si="271"/>
        <v>Boston College</v>
      </c>
    </row>
    <row r="2004" spans="15:33" x14ac:dyDescent="0.25">
      <c r="O2004" t="s">
        <v>3367</v>
      </c>
      <c r="P2004" s="6">
        <v>41994</v>
      </c>
      <c r="Q2004" t="s">
        <v>3073</v>
      </c>
      <c r="R2004" t="s">
        <v>3718</v>
      </c>
      <c r="S2004" t="s">
        <v>3720</v>
      </c>
      <c r="T2004">
        <v>82</v>
      </c>
      <c r="U2004">
        <v>68</v>
      </c>
      <c r="W2004" t="s">
        <v>94</v>
      </c>
      <c r="X2004">
        <v>1</v>
      </c>
      <c r="Y2004">
        <f t="shared" si="265"/>
        <v>-14</v>
      </c>
      <c r="Z2004">
        <f t="shared" ca="1" si="266"/>
        <v>36.875000499999999</v>
      </c>
      <c r="AA2004">
        <f t="shared" ca="1" si="267"/>
        <v>-50.875000499999999</v>
      </c>
      <c r="AB2004">
        <f t="shared" ca="1" si="268"/>
        <v>50.875000499999999</v>
      </c>
      <c r="AC2004" s="2">
        <v>50.875</v>
      </c>
      <c r="AD2004" s="7">
        <f>VLOOKUP(P2004,Weights!$A:$B,2,0)*AC2004</f>
        <v>50.875</v>
      </c>
      <c r="AE2004">
        <f t="shared" ca="1" si="269"/>
        <v>2588.2656758749999</v>
      </c>
      <c r="AF2004" t="str">
        <f t="shared" si="270"/>
        <v>Other</v>
      </c>
      <c r="AG2004" t="str">
        <f t="shared" ca="1" si="271"/>
        <v>Bowling Green</v>
      </c>
    </row>
    <row r="2005" spans="15:33" x14ac:dyDescent="0.25">
      <c r="O2005" t="s">
        <v>3115</v>
      </c>
      <c r="P2005" s="6">
        <v>41994</v>
      </c>
      <c r="Q2005" t="s">
        <v>3073</v>
      </c>
      <c r="R2005" t="s">
        <v>3099</v>
      </c>
      <c r="S2005" t="s">
        <v>3721</v>
      </c>
      <c r="T2005">
        <v>67</v>
      </c>
      <c r="U2005">
        <v>48</v>
      </c>
      <c r="W2005" t="s">
        <v>1775</v>
      </c>
      <c r="X2005">
        <v>1</v>
      </c>
      <c r="Y2005">
        <f t="shared" si="265"/>
        <v>19</v>
      </c>
      <c r="Z2005">
        <f t="shared" ca="1" si="266"/>
        <v>10.625</v>
      </c>
      <c r="AA2005">
        <f t="shared" ca="1" si="267"/>
        <v>8.375</v>
      </c>
      <c r="AB2005">
        <f t="shared" ca="1" si="268"/>
        <v>-8.375</v>
      </c>
      <c r="AC2005" s="2">
        <v>8.375</v>
      </c>
      <c r="AD2005" s="7">
        <f>VLOOKUP(P2005,Weights!$A:$B,2,0)*AC2005</f>
        <v>8.375</v>
      </c>
      <c r="AE2005">
        <f t="shared" ca="1" si="269"/>
        <v>70.140625</v>
      </c>
      <c r="AF2005" t="str">
        <f t="shared" si="270"/>
        <v>Canisius</v>
      </c>
      <c r="AG2005" t="str">
        <f t="shared" ca="1" si="271"/>
        <v>Canisius</v>
      </c>
    </row>
    <row r="2006" spans="15:33" x14ac:dyDescent="0.25">
      <c r="O2006" t="s">
        <v>3314</v>
      </c>
      <c r="P2006" s="6">
        <v>41994</v>
      </c>
      <c r="Q2006" t="s">
        <v>3073</v>
      </c>
      <c r="R2006" t="s">
        <v>3308</v>
      </c>
      <c r="S2006" t="s">
        <v>3720</v>
      </c>
      <c r="T2006">
        <v>72</v>
      </c>
      <c r="U2006">
        <v>55</v>
      </c>
      <c r="W2006" t="s">
        <v>1420</v>
      </c>
      <c r="X2006">
        <v>1</v>
      </c>
      <c r="Y2006">
        <f t="shared" si="265"/>
        <v>-17</v>
      </c>
      <c r="Z2006">
        <f t="shared" ca="1" si="266"/>
        <v>-18.500000500000002</v>
      </c>
      <c r="AA2006">
        <f t="shared" ca="1" si="267"/>
        <v>1.5000005000000023</v>
      </c>
      <c r="AB2006">
        <f t="shared" ca="1" si="268"/>
        <v>-1.5000005000000023</v>
      </c>
      <c r="AC2006" s="2">
        <v>1.5</v>
      </c>
      <c r="AD2006" s="7">
        <f>VLOOKUP(P2006,Weights!$A:$B,2,0)*AC2006</f>
        <v>1.5</v>
      </c>
      <c r="AE2006">
        <f t="shared" ca="1" si="269"/>
        <v>2.2500015000002569</v>
      </c>
      <c r="AF2006" t="str">
        <f t="shared" si="270"/>
        <v>Coastal Carolina</v>
      </c>
      <c r="AG2006" t="str">
        <f t="shared" ca="1" si="271"/>
        <v>Coastal Carolina</v>
      </c>
    </row>
    <row r="2007" spans="15:33" x14ac:dyDescent="0.25">
      <c r="O2007" t="s">
        <v>3373</v>
      </c>
      <c r="P2007" s="6">
        <v>41994</v>
      </c>
      <c r="Q2007" t="s">
        <v>3073</v>
      </c>
      <c r="R2007" t="s">
        <v>3262</v>
      </c>
      <c r="S2007" t="s">
        <v>3721</v>
      </c>
      <c r="T2007">
        <v>69</v>
      </c>
      <c r="U2007">
        <v>65</v>
      </c>
      <c r="V2007" t="s">
        <v>3722</v>
      </c>
      <c r="W2007" t="s">
        <v>97</v>
      </c>
      <c r="X2007">
        <v>1</v>
      </c>
      <c r="Y2007">
        <f t="shared" si="265"/>
        <v>4</v>
      </c>
      <c r="Z2007">
        <f t="shared" ca="1" si="266"/>
        <v>3.8750000199999999</v>
      </c>
      <c r="AA2007">
        <f t="shared" ca="1" si="267"/>
        <v>0.12499998000000012</v>
      </c>
      <c r="AB2007">
        <f t="shared" ca="1" si="268"/>
        <v>-0.12499998000000012</v>
      </c>
      <c r="AC2007" s="2">
        <v>0.125</v>
      </c>
      <c r="AD2007" s="7">
        <f>VLOOKUP(P2007,Weights!$A:$B,2,0)*AC2007</f>
        <v>0.125</v>
      </c>
      <c r="AE2007">
        <f t="shared" ca="1" si="269"/>
        <v>1.5624995000000431E-2</v>
      </c>
      <c r="AF2007" t="str">
        <f t="shared" si="270"/>
        <v>Cleveland St</v>
      </c>
      <c r="AG2007" t="str">
        <f t="shared" ca="1" si="271"/>
        <v>Cleveland St</v>
      </c>
    </row>
    <row r="2008" spans="15:33" x14ac:dyDescent="0.25">
      <c r="O2008" t="s">
        <v>3189</v>
      </c>
      <c r="P2008" s="6">
        <v>41994</v>
      </c>
      <c r="Q2008" t="s">
        <v>3073</v>
      </c>
      <c r="R2008" t="s">
        <v>3106</v>
      </c>
      <c r="S2008" t="s">
        <v>3720</v>
      </c>
      <c r="T2008">
        <v>48</v>
      </c>
      <c r="U2008">
        <v>46</v>
      </c>
      <c r="W2008" t="s">
        <v>17</v>
      </c>
      <c r="X2008">
        <v>1</v>
      </c>
      <c r="Y2008">
        <f t="shared" si="265"/>
        <v>-2</v>
      </c>
      <c r="Z2008">
        <f t="shared" ca="1" si="266"/>
        <v>3.625</v>
      </c>
      <c r="AA2008">
        <f t="shared" ca="1" si="267"/>
        <v>-5.625</v>
      </c>
      <c r="AB2008">
        <f t="shared" ca="1" si="268"/>
        <v>5.625</v>
      </c>
      <c r="AC2008" s="2">
        <v>5.625</v>
      </c>
      <c r="AD2008" s="7">
        <f>VLOOKUP(P2008,Weights!$A:$B,2,0)*AC2008</f>
        <v>5.625</v>
      </c>
      <c r="AE2008">
        <f t="shared" ca="1" si="269"/>
        <v>31.640625</v>
      </c>
      <c r="AF2008" t="str">
        <f t="shared" si="270"/>
        <v>Bryant</v>
      </c>
      <c r="AG2008" t="str">
        <f t="shared" ca="1" si="271"/>
        <v>Denver</v>
      </c>
    </row>
    <row r="2009" spans="15:33" x14ac:dyDescent="0.25">
      <c r="O2009" t="s">
        <v>3378</v>
      </c>
      <c r="P2009" s="6">
        <v>41994</v>
      </c>
      <c r="Q2009" t="s">
        <v>3073</v>
      </c>
      <c r="R2009" t="s">
        <v>3401</v>
      </c>
      <c r="S2009" t="s">
        <v>3721</v>
      </c>
      <c r="T2009">
        <v>81</v>
      </c>
      <c r="U2009">
        <v>63</v>
      </c>
      <c r="W2009" t="s">
        <v>325</v>
      </c>
      <c r="X2009">
        <v>1</v>
      </c>
      <c r="Y2009">
        <f t="shared" si="265"/>
        <v>18</v>
      </c>
      <c r="Z2009">
        <f t="shared" ca="1" si="266"/>
        <v>13.125</v>
      </c>
      <c r="AA2009">
        <f t="shared" ca="1" si="267"/>
        <v>4.875</v>
      </c>
      <c r="AB2009">
        <f t="shared" ca="1" si="268"/>
        <v>-4.875</v>
      </c>
      <c r="AC2009" s="2">
        <v>4.875</v>
      </c>
      <c r="AD2009" s="7">
        <f>VLOOKUP(P2009,Weights!$A:$B,2,0)*AC2009</f>
        <v>4.875</v>
      </c>
      <c r="AE2009">
        <f t="shared" ca="1" si="269"/>
        <v>23.765625</v>
      </c>
      <c r="AF2009" t="str">
        <f t="shared" si="270"/>
        <v>Evansville</v>
      </c>
      <c r="AG2009" t="str">
        <f t="shared" ca="1" si="271"/>
        <v>Evansville</v>
      </c>
    </row>
    <row r="2010" spans="15:33" x14ac:dyDescent="0.25">
      <c r="O2010" t="s">
        <v>3111</v>
      </c>
      <c r="P2010" s="6">
        <v>41994</v>
      </c>
      <c r="Q2010" t="s">
        <v>3073</v>
      </c>
      <c r="R2010" t="s">
        <v>3105</v>
      </c>
      <c r="S2010" t="s">
        <v>3721</v>
      </c>
      <c r="T2010">
        <v>65</v>
      </c>
      <c r="U2010">
        <v>47</v>
      </c>
      <c r="W2010" t="s">
        <v>94</v>
      </c>
      <c r="X2010">
        <v>1</v>
      </c>
      <c r="Y2010">
        <f t="shared" si="265"/>
        <v>18</v>
      </c>
      <c r="Z2010">
        <f t="shared" ca="1" si="266"/>
        <v>4.4999995000000013</v>
      </c>
      <c r="AA2010">
        <f t="shared" ca="1" si="267"/>
        <v>13.500000499999999</v>
      </c>
      <c r="AB2010">
        <f t="shared" ca="1" si="268"/>
        <v>-13.500000499999999</v>
      </c>
      <c r="AC2010" s="2">
        <v>13.5</v>
      </c>
      <c r="AD2010" s="7">
        <f>VLOOKUP(P2010,Weights!$A:$B,2,0)*AC2010</f>
        <v>13.5</v>
      </c>
      <c r="AE2010">
        <f t="shared" ca="1" si="269"/>
        <v>182.25001350000022</v>
      </c>
      <c r="AF2010" t="str">
        <f t="shared" si="270"/>
        <v>Georgia</v>
      </c>
      <c r="AG2010" t="str">
        <f t="shared" ca="1" si="271"/>
        <v>Georgia</v>
      </c>
    </row>
    <row r="2011" spans="15:33" x14ac:dyDescent="0.25">
      <c r="O2011" t="s">
        <v>3363</v>
      </c>
      <c r="P2011" s="6">
        <v>41994</v>
      </c>
      <c r="Q2011" t="s">
        <v>3073</v>
      </c>
      <c r="R2011" t="s">
        <v>3185</v>
      </c>
      <c r="S2011" t="s">
        <v>3721</v>
      </c>
      <c r="T2011">
        <v>68</v>
      </c>
      <c r="U2011">
        <v>55</v>
      </c>
      <c r="W2011" t="s">
        <v>194</v>
      </c>
      <c r="X2011">
        <v>1</v>
      </c>
      <c r="Y2011">
        <f t="shared" si="265"/>
        <v>13</v>
      </c>
      <c r="Z2011">
        <f t="shared" ca="1" si="266"/>
        <v>19.125</v>
      </c>
      <c r="AA2011">
        <f t="shared" ca="1" si="267"/>
        <v>-6.125</v>
      </c>
      <c r="AB2011">
        <f t="shared" ca="1" si="268"/>
        <v>6.125</v>
      </c>
      <c r="AC2011" s="2">
        <v>6.125</v>
      </c>
      <c r="AD2011" s="7">
        <f>VLOOKUP(P2011,Weights!$A:$B,2,0)*AC2011</f>
        <v>6.125</v>
      </c>
      <c r="AE2011">
        <f t="shared" ca="1" si="269"/>
        <v>37.515625</v>
      </c>
      <c r="AF2011" t="str">
        <f t="shared" si="270"/>
        <v>Georgia St</v>
      </c>
      <c r="AG2011" t="str">
        <f t="shared" ca="1" si="271"/>
        <v>Georgia St</v>
      </c>
    </row>
    <row r="2012" spans="15:33" x14ac:dyDescent="0.25">
      <c r="O2012" t="s">
        <v>3371</v>
      </c>
      <c r="P2012" s="6">
        <v>41994</v>
      </c>
      <c r="Q2012" t="s">
        <v>3074</v>
      </c>
      <c r="R2012" t="s">
        <v>3160</v>
      </c>
      <c r="S2012" t="s">
        <v>3721</v>
      </c>
      <c r="T2012">
        <v>66</v>
      </c>
      <c r="U2012">
        <v>46</v>
      </c>
      <c r="W2012" t="s">
        <v>325</v>
      </c>
      <c r="X2012">
        <v>1</v>
      </c>
      <c r="Y2012">
        <f t="shared" si="265"/>
        <v>20</v>
      </c>
      <c r="Z2012">
        <f t="shared" ca="1" si="266"/>
        <v>8.25</v>
      </c>
      <c r="AA2012">
        <f t="shared" ca="1" si="267"/>
        <v>11.75</v>
      </c>
      <c r="AB2012">
        <f t="shared" ca="1" si="268"/>
        <v>-11.75</v>
      </c>
      <c r="AC2012" s="2">
        <v>11.75</v>
      </c>
      <c r="AD2012" s="7">
        <f>VLOOKUP(P2012,Weights!$A:$B,2,0)*AC2012</f>
        <v>11.75</v>
      </c>
      <c r="AE2012">
        <f t="shared" ca="1" si="269"/>
        <v>138.0625</v>
      </c>
      <c r="AF2012" t="str">
        <f t="shared" si="270"/>
        <v>Green Bay</v>
      </c>
      <c r="AG2012" t="str">
        <f t="shared" ca="1" si="271"/>
        <v>Green Bay</v>
      </c>
    </row>
    <row r="2013" spans="15:33" x14ac:dyDescent="0.25">
      <c r="O2013" t="s">
        <v>3293</v>
      </c>
      <c r="P2013" s="6">
        <v>41994</v>
      </c>
      <c r="Q2013" t="s">
        <v>3073</v>
      </c>
      <c r="R2013" t="s">
        <v>3268</v>
      </c>
      <c r="S2013" t="s">
        <v>3721</v>
      </c>
      <c r="T2013">
        <v>75</v>
      </c>
      <c r="U2013">
        <v>66</v>
      </c>
      <c r="W2013" t="s">
        <v>2012</v>
      </c>
      <c r="X2013">
        <v>1</v>
      </c>
      <c r="Y2013">
        <f t="shared" si="265"/>
        <v>9</v>
      </c>
      <c r="Z2013">
        <f t="shared" ca="1" si="266"/>
        <v>0</v>
      </c>
      <c r="AA2013">
        <f t="shared" ca="1" si="267"/>
        <v>9</v>
      </c>
      <c r="AB2013">
        <f t="shared" ca="1" si="268"/>
        <v>-9</v>
      </c>
      <c r="AC2013" s="2">
        <v>9</v>
      </c>
      <c r="AD2013" s="7">
        <f>VLOOKUP(P2013,Weights!$A:$B,2,0)*AC2013</f>
        <v>9</v>
      </c>
      <c r="AE2013">
        <f t="shared" ca="1" si="269"/>
        <v>81</v>
      </c>
      <c r="AF2013" t="str">
        <f t="shared" si="270"/>
        <v>Hampton</v>
      </c>
      <c r="AG2013" t="str">
        <f t="shared" ca="1" si="271"/>
        <v>Northern Arizona</v>
      </c>
    </row>
    <row r="2014" spans="15:33" x14ac:dyDescent="0.25">
      <c r="O2014" t="s">
        <v>3086</v>
      </c>
      <c r="P2014" s="6">
        <v>41994</v>
      </c>
      <c r="Q2014" t="s">
        <v>3073</v>
      </c>
      <c r="R2014" t="s">
        <v>3225</v>
      </c>
      <c r="S2014" t="s">
        <v>3721</v>
      </c>
      <c r="T2014">
        <v>82</v>
      </c>
      <c r="U2014">
        <v>69</v>
      </c>
      <c r="W2014" t="s">
        <v>58</v>
      </c>
      <c r="X2014">
        <v>1</v>
      </c>
      <c r="Y2014">
        <f t="shared" si="265"/>
        <v>13</v>
      </c>
      <c r="Z2014">
        <f t="shared" ca="1" si="266"/>
        <v>4.75</v>
      </c>
      <c r="AA2014">
        <f t="shared" ca="1" si="267"/>
        <v>8.25</v>
      </c>
      <c r="AB2014">
        <f t="shared" ca="1" si="268"/>
        <v>-8.25</v>
      </c>
      <c r="AC2014" s="2">
        <v>8.25</v>
      </c>
      <c r="AD2014" s="7">
        <f>VLOOKUP(P2014,Weights!$A:$B,2,0)*AC2014</f>
        <v>8.25</v>
      </c>
      <c r="AE2014">
        <f t="shared" ca="1" si="269"/>
        <v>68.0625</v>
      </c>
      <c r="AF2014" t="str">
        <f t="shared" si="270"/>
        <v>Hartford</v>
      </c>
      <c r="AG2014" t="str">
        <f t="shared" ca="1" si="271"/>
        <v>Hartford</v>
      </c>
    </row>
    <row r="2015" spans="15:33" x14ac:dyDescent="0.25">
      <c r="O2015" t="s">
        <v>3375</v>
      </c>
      <c r="P2015" s="6">
        <v>41994</v>
      </c>
      <c r="Q2015" t="s">
        <v>3074</v>
      </c>
      <c r="R2015" t="s">
        <v>3224</v>
      </c>
      <c r="S2015" t="s">
        <v>3721</v>
      </c>
      <c r="T2015">
        <v>53</v>
      </c>
      <c r="U2015">
        <v>52</v>
      </c>
      <c r="W2015" t="s">
        <v>368</v>
      </c>
      <c r="X2015">
        <v>1</v>
      </c>
      <c r="Y2015">
        <f t="shared" si="265"/>
        <v>1</v>
      </c>
      <c r="Z2015">
        <f t="shared" ca="1" si="266"/>
        <v>3.2500000199999999</v>
      </c>
      <c r="AA2015">
        <f t="shared" ca="1" si="267"/>
        <v>-2.2500000199999999</v>
      </c>
      <c r="AB2015">
        <f t="shared" ca="1" si="268"/>
        <v>2.2500000199999999</v>
      </c>
      <c r="AC2015" s="2">
        <v>2.25</v>
      </c>
      <c r="AD2015" s="7">
        <f>VLOOKUP(P2015,Weights!$A:$B,2,0)*AC2015</f>
        <v>2.25</v>
      </c>
      <c r="AE2015">
        <f t="shared" ca="1" si="269"/>
        <v>5.0625000899999995</v>
      </c>
      <c r="AF2015" t="str">
        <f t="shared" si="270"/>
        <v>Kent State</v>
      </c>
      <c r="AG2015" t="str">
        <f t="shared" ca="1" si="271"/>
        <v>Kent State</v>
      </c>
    </row>
    <row r="2016" spans="15:33" x14ac:dyDescent="0.25">
      <c r="O2016" t="s">
        <v>3215</v>
      </c>
      <c r="P2016" s="6">
        <v>41994</v>
      </c>
      <c r="Q2016" t="s">
        <v>3073</v>
      </c>
      <c r="R2016" t="s">
        <v>3233</v>
      </c>
      <c r="S2016" t="s">
        <v>3721</v>
      </c>
      <c r="T2016">
        <v>69</v>
      </c>
      <c r="U2016">
        <v>63</v>
      </c>
      <c r="W2016" t="s">
        <v>17</v>
      </c>
      <c r="X2016">
        <v>1</v>
      </c>
      <c r="Y2016">
        <f t="shared" si="265"/>
        <v>6</v>
      </c>
      <c r="Z2016">
        <f t="shared" ca="1" si="266"/>
        <v>6</v>
      </c>
      <c r="AA2016">
        <f t="shared" ca="1" si="267"/>
        <v>0</v>
      </c>
      <c r="AB2016">
        <f t="shared" ca="1" si="268"/>
        <v>0</v>
      </c>
      <c r="AC2016" s="2">
        <v>0</v>
      </c>
      <c r="AD2016" s="7">
        <f>VLOOKUP(P2016,Weights!$A:$B,2,0)*AC2016</f>
        <v>0</v>
      </c>
      <c r="AE2016">
        <f t="shared" ca="1" si="269"/>
        <v>0</v>
      </c>
      <c r="AF2016" t="str">
        <f t="shared" si="270"/>
        <v>Lipscomb</v>
      </c>
      <c r="AG2016" t="str">
        <f t="shared" ca="1" si="271"/>
        <v>Lipscomb</v>
      </c>
    </row>
    <row r="2017" spans="15:33" x14ac:dyDescent="0.25">
      <c r="O2017" t="s">
        <v>3290</v>
      </c>
      <c r="P2017" s="6">
        <v>41994</v>
      </c>
      <c r="Q2017" t="s">
        <v>3073</v>
      </c>
      <c r="R2017" t="s">
        <v>3228</v>
      </c>
      <c r="S2017" t="s">
        <v>3721</v>
      </c>
      <c r="T2017">
        <v>65</v>
      </c>
      <c r="U2017">
        <v>47</v>
      </c>
      <c r="W2017" t="s">
        <v>334</v>
      </c>
      <c r="X2017">
        <v>1</v>
      </c>
      <c r="Y2017">
        <f t="shared" si="265"/>
        <v>18</v>
      </c>
      <c r="Z2017">
        <f t="shared" ca="1" si="266"/>
        <v>13.375000499999999</v>
      </c>
      <c r="AA2017">
        <f t="shared" ca="1" si="267"/>
        <v>4.6249995000000013</v>
      </c>
      <c r="AB2017">
        <f t="shared" ca="1" si="268"/>
        <v>-4.6249995000000013</v>
      </c>
      <c r="AC2017" s="2">
        <v>4.625</v>
      </c>
      <c r="AD2017" s="7">
        <f>VLOOKUP(P2017,Weights!$A:$B,2,0)*AC2017</f>
        <v>4.625</v>
      </c>
      <c r="AE2017">
        <f t="shared" ca="1" si="269"/>
        <v>21.39062037500026</v>
      </c>
      <c r="AF2017" t="str">
        <f t="shared" si="270"/>
        <v>Middle Tennessee</v>
      </c>
      <c r="AG2017" t="str">
        <f t="shared" ca="1" si="271"/>
        <v>Middle Tennessee</v>
      </c>
    </row>
    <row r="2018" spans="15:33" x14ac:dyDescent="0.25">
      <c r="O2018" t="s">
        <v>3163</v>
      </c>
      <c r="P2018" s="6">
        <v>41994</v>
      </c>
      <c r="Q2018" t="s">
        <v>3073</v>
      </c>
      <c r="R2018" t="s">
        <v>3285</v>
      </c>
      <c r="S2018" t="s">
        <v>3720</v>
      </c>
      <c r="T2018">
        <v>67</v>
      </c>
      <c r="U2018">
        <v>62</v>
      </c>
      <c r="W2018" t="s">
        <v>743</v>
      </c>
      <c r="X2018">
        <v>1</v>
      </c>
      <c r="Y2018">
        <f t="shared" si="265"/>
        <v>-5</v>
      </c>
      <c r="Z2018">
        <f t="shared" ca="1" si="266"/>
        <v>4.8749999800000001</v>
      </c>
      <c r="AA2018">
        <f t="shared" ca="1" si="267"/>
        <v>-9.8749999800000001</v>
      </c>
      <c r="AB2018">
        <f t="shared" ca="1" si="268"/>
        <v>9.8749999800000001</v>
      </c>
      <c r="AC2018" s="2">
        <v>9.875</v>
      </c>
      <c r="AD2018" s="7">
        <f>VLOOKUP(P2018,Weights!$A:$B,2,0)*AC2018</f>
        <v>9.875</v>
      </c>
      <c r="AE2018">
        <f t="shared" ca="1" si="269"/>
        <v>97.515624604999999</v>
      </c>
      <c r="AF2018" t="str">
        <f t="shared" si="270"/>
        <v>South Dakota</v>
      </c>
      <c r="AG2018" t="str">
        <f t="shared" ca="1" si="271"/>
        <v>Montana</v>
      </c>
    </row>
    <row r="2019" spans="15:33" x14ac:dyDescent="0.25">
      <c r="O2019" t="s">
        <v>3407</v>
      </c>
      <c r="P2019" s="6">
        <v>41994</v>
      </c>
      <c r="Q2019" t="s">
        <v>3073</v>
      </c>
      <c r="R2019" t="s">
        <v>3402</v>
      </c>
      <c r="S2019" t="s">
        <v>3720</v>
      </c>
      <c r="T2019">
        <v>65</v>
      </c>
      <c r="U2019">
        <v>64</v>
      </c>
      <c r="W2019" t="s">
        <v>728</v>
      </c>
      <c r="X2019">
        <v>1</v>
      </c>
      <c r="Y2019">
        <f t="shared" si="265"/>
        <v>-1</v>
      </c>
      <c r="Z2019">
        <f t="shared" ca="1" si="266"/>
        <v>-6.1250005000000014</v>
      </c>
      <c r="AA2019">
        <f t="shared" ca="1" si="267"/>
        <v>5.1250005000000014</v>
      </c>
      <c r="AB2019">
        <f t="shared" ca="1" si="268"/>
        <v>-5.1250005000000014</v>
      </c>
      <c r="AC2019" s="2">
        <v>5.125</v>
      </c>
      <c r="AD2019" s="7">
        <f>VLOOKUP(P2019,Weights!$A:$B,2,0)*AC2019</f>
        <v>5.125</v>
      </c>
      <c r="AE2019">
        <f t="shared" ca="1" si="269"/>
        <v>26.265630125000264</v>
      </c>
      <c r="AF2019" t="str">
        <f t="shared" si="270"/>
        <v>Troy</v>
      </c>
      <c r="AG2019" t="str">
        <f t="shared" ca="1" si="271"/>
        <v>Troy</v>
      </c>
    </row>
    <row r="2020" spans="15:33" x14ac:dyDescent="0.25">
      <c r="O2020" t="s">
        <v>3256</v>
      </c>
      <c r="P2020" s="6">
        <v>41994</v>
      </c>
      <c r="Q2020" t="s">
        <v>3073</v>
      </c>
      <c r="R2020" t="s">
        <v>3252</v>
      </c>
      <c r="S2020" t="s">
        <v>3721</v>
      </c>
      <c r="T2020">
        <v>62</v>
      </c>
      <c r="U2020">
        <v>58</v>
      </c>
      <c r="W2020" t="s">
        <v>95</v>
      </c>
      <c r="X2020">
        <v>1</v>
      </c>
      <c r="Y2020">
        <f t="shared" si="265"/>
        <v>4</v>
      </c>
      <c r="Z2020">
        <f t="shared" ca="1" si="266"/>
        <v>-12.125</v>
      </c>
      <c r="AA2020">
        <f t="shared" ca="1" si="267"/>
        <v>16.125</v>
      </c>
      <c r="AB2020">
        <f t="shared" ca="1" si="268"/>
        <v>-16.125</v>
      </c>
      <c r="AC2020" s="2">
        <v>16.125</v>
      </c>
      <c r="AD2020" s="7">
        <f>VLOOKUP(P2020,Weights!$A:$B,2,0)*AC2020</f>
        <v>16.125</v>
      </c>
      <c r="AE2020">
        <f t="shared" ca="1" si="269"/>
        <v>260.015625</v>
      </c>
      <c r="AF2020" t="str">
        <f t="shared" si="270"/>
        <v>North Texas</v>
      </c>
      <c r="AG2020" t="str">
        <f t="shared" ca="1" si="271"/>
        <v>Creighton</v>
      </c>
    </row>
    <row r="2021" spans="15:33" x14ac:dyDescent="0.25">
      <c r="O2021" t="s">
        <v>3246</v>
      </c>
      <c r="P2021" s="6">
        <v>41994</v>
      </c>
      <c r="Q2021" t="s">
        <v>3073</v>
      </c>
      <c r="R2021" t="s">
        <v>3177</v>
      </c>
      <c r="S2021" t="s">
        <v>3720</v>
      </c>
      <c r="T2021">
        <v>73</v>
      </c>
      <c r="U2021">
        <v>64</v>
      </c>
      <c r="W2021" t="s">
        <v>325</v>
      </c>
      <c r="X2021">
        <v>1</v>
      </c>
      <c r="Y2021">
        <f t="shared" si="265"/>
        <v>-9</v>
      </c>
      <c r="Z2021">
        <f t="shared" ca="1" si="266"/>
        <v>4.1249999999999982</v>
      </c>
      <c r="AA2021">
        <f t="shared" ca="1" si="267"/>
        <v>-13.124999999999998</v>
      </c>
      <c r="AB2021">
        <f t="shared" ca="1" si="268"/>
        <v>13.124999999999998</v>
      </c>
      <c r="AC2021" s="2">
        <v>13.125</v>
      </c>
      <c r="AD2021" s="7">
        <f>VLOOKUP(P2021,Weights!$A:$B,2,0)*AC2021</f>
        <v>13.125</v>
      </c>
      <c r="AE2021">
        <f t="shared" ca="1" si="269"/>
        <v>172.26562499999994</v>
      </c>
      <c r="AF2021" t="str">
        <f t="shared" si="270"/>
        <v>Maryland</v>
      </c>
      <c r="AG2021" t="str">
        <f t="shared" ca="1" si="271"/>
        <v>Oklahoma St</v>
      </c>
    </row>
    <row r="2022" spans="15:33" x14ac:dyDescent="0.25">
      <c r="O2022" t="s">
        <v>3294</v>
      </c>
      <c r="P2022" s="6">
        <v>41994</v>
      </c>
      <c r="Q2022" t="s">
        <v>3073</v>
      </c>
      <c r="R2022" t="s">
        <v>3365</v>
      </c>
      <c r="S2022" t="s">
        <v>3721</v>
      </c>
      <c r="T2022">
        <v>77</v>
      </c>
      <c r="U2022">
        <v>72</v>
      </c>
      <c r="W2022" t="s">
        <v>96</v>
      </c>
      <c r="X2022">
        <v>1</v>
      </c>
      <c r="Y2022">
        <f t="shared" si="265"/>
        <v>5</v>
      </c>
      <c r="Z2022">
        <f t="shared" ca="1" si="266"/>
        <v>11.375000499999999</v>
      </c>
      <c r="AA2022">
        <f t="shared" ca="1" si="267"/>
        <v>-6.3750004999999987</v>
      </c>
      <c r="AB2022">
        <f t="shared" ca="1" si="268"/>
        <v>6.3750004999999987</v>
      </c>
      <c r="AC2022" s="2">
        <v>6.375</v>
      </c>
      <c r="AD2022" s="7">
        <f>VLOOKUP(P2022,Weights!$A:$B,2,0)*AC2022</f>
        <v>6.375</v>
      </c>
      <c r="AE2022">
        <f t="shared" ca="1" si="269"/>
        <v>40.640631375000233</v>
      </c>
      <c r="AF2022" t="str">
        <f t="shared" si="270"/>
        <v>Omaha</v>
      </c>
      <c r="AG2022" t="str">
        <f t="shared" ca="1" si="271"/>
        <v>Omaha</v>
      </c>
    </row>
    <row r="2023" spans="15:33" x14ac:dyDescent="0.25">
      <c r="O2023" t="s">
        <v>3098</v>
      </c>
      <c r="P2023" s="6">
        <v>41994</v>
      </c>
      <c r="Q2023" t="s">
        <v>3073</v>
      </c>
      <c r="R2023" t="s">
        <v>3258</v>
      </c>
      <c r="S2023" t="s">
        <v>3721</v>
      </c>
      <c r="T2023">
        <v>60</v>
      </c>
      <c r="U2023">
        <v>52</v>
      </c>
      <c r="W2023" t="s">
        <v>1876</v>
      </c>
      <c r="X2023">
        <v>1</v>
      </c>
      <c r="Y2023">
        <f t="shared" si="265"/>
        <v>8</v>
      </c>
      <c r="Z2023">
        <f t="shared" ca="1" si="266"/>
        <v>0.625</v>
      </c>
      <c r="AA2023">
        <f t="shared" ca="1" si="267"/>
        <v>7.375</v>
      </c>
      <c r="AB2023">
        <f t="shared" ca="1" si="268"/>
        <v>-7.375</v>
      </c>
      <c r="AC2023" s="2">
        <v>7.375</v>
      </c>
      <c r="AD2023" s="7">
        <f>VLOOKUP(P2023,Weights!$A:$B,2,0)*AC2023</f>
        <v>7.375</v>
      </c>
      <c r="AE2023">
        <f t="shared" ca="1" si="269"/>
        <v>54.390625</v>
      </c>
      <c r="AF2023" t="str">
        <f t="shared" si="270"/>
        <v>Quinnipiac</v>
      </c>
      <c r="AG2023" t="str">
        <f t="shared" ca="1" si="271"/>
        <v>Quinnipiac</v>
      </c>
    </row>
    <row r="2024" spans="15:33" x14ac:dyDescent="0.25">
      <c r="O2024" t="s">
        <v>3311</v>
      </c>
      <c r="P2024" s="6">
        <v>41994</v>
      </c>
      <c r="Q2024" t="s">
        <v>3073</v>
      </c>
      <c r="R2024" t="s">
        <v>3119</v>
      </c>
      <c r="S2024" t="s">
        <v>3721</v>
      </c>
      <c r="T2024">
        <v>74</v>
      </c>
      <c r="U2024">
        <v>61</v>
      </c>
      <c r="W2024" t="s">
        <v>305</v>
      </c>
      <c r="X2024">
        <v>1</v>
      </c>
      <c r="Y2024">
        <f t="shared" si="265"/>
        <v>13</v>
      </c>
      <c r="Z2024">
        <f t="shared" ca="1" si="266"/>
        <v>2.625</v>
      </c>
      <c r="AA2024">
        <f t="shared" ca="1" si="267"/>
        <v>10.375</v>
      </c>
      <c r="AB2024">
        <f t="shared" ca="1" si="268"/>
        <v>-10.375</v>
      </c>
      <c r="AC2024" s="2">
        <v>10.375</v>
      </c>
      <c r="AD2024" s="7">
        <f>VLOOKUP(P2024,Weights!$A:$B,2,0)*AC2024</f>
        <v>10.375</v>
      </c>
      <c r="AE2024">
        <f t="shared" ca="1" si="269"/>
        <v>107.640625</v>
      </c>
      <c r="AF2024" t="str">
        <f t="shared" si="270"/>
        <v>Radford</v>
      </c>
      <c r="AG2024" t="str">
        <f t="shared" ca="1" si="271"/>
        <v>Radford</v>
      </c>
    </row>
    <row r="2025" spans="15:33" x14ac:dyDescent="0.25">
      <c r="O2025" t="s">
        <v>3131</v>
      </c>
      <c r="P2025" s="6">
        <v>41994</v>
      </c>
      <c r="Q2025" t="s">
        <v>3073</v>
      </c>
      <c r="R2025" t="s">
        <v>3087</v>
      </c>
      <c r="S2025" t="s">
        <v>3721</v>
      </c>
      <c r="T2025">
        <v>58</v>
      </c>
      <c r="U2025">
        <v>55</v>
      </c>
      <c r="W2025" t="s">
        <v>305</v>
      </c>
      <c r="X2025">
        <v>1</v>
      </c>
      <c r="Y2025">
        <f t="shared" si="265"/>
        <v>3</v>
      </c>
      <c r="Z2025">
        <f t="shared" ca="1" si="266"/>
        <v>-4.375</v>
      </c>
      <c r="AA2025">
        <f t="shared" ca="1" si="267"/>
        <v>7.375</v>
      </c>
      <c r="AB2025">
        <f t="shared" ca="1" si="268"/>
        <v>-7.375</v>
      </c>
      <c r="AC2025" s="2">
        <v>7.375</v>
      </c>
      <c r="AD2025" s="7">
        <f>VLOOKUP(P2025,Weights!$A:$B,2,0)*AC2025</f>
        <v>7.375</v>
      </c>
      <c r="AE2025">
        <f t="shared" ca="1" si="269"/>
        <v>54.390625</v>
      </c>
      <c r="AF2025" t="str">
        <f t="shared" si="270"/>
        <v>Saint Louis</v>
      </c>
      <c r="AG2025" t="str">
        <f t="shared" ca="1" si="271"/>
        <v>Vermont</v>
      </c>
    </row>
    <row r="2026" spans="15:33" x14ac:dyDescent="0.25">
      <c r="O2026" t="s">
        <v>3218</v>
      </c>
      <c r="P2026" s="6">
        <v>41994</v>
      </c>
      <c r="Q2026" t="s">
        <v>3073</v>
      </c>
      <c r="R2026" t="s">
        <v>3411</v>
      </c>
      <c r="S2026" t="s">
        <v>3721</v>
      </c>
      <c r="T2026">
        <v>64</v>
      </c>
      <c r="U2026">
        <v>50</v>
      </c>
      <c r="W2026" t="s">
        <v>403</v>
      </c>
      <c r="X2026">
        <v>1</v>
      </c>
      <c r="Y2026">
        <f t="shared" si="265"/>
        <v>14</v>
      </c>
      <c r="Z2026">
        <f t="shared" ca="1" si="266"/>
        <v>-0.25</v>
      </c>
      <c r="AA2026">
        <f t="shared" ca="1" si="267"/>
        <v>14.25</v>
      </c>
      <c r="AB2026">
        <f t="shared" ca="1" si="268"/>
        <v>-14.25</v>
      </c>
      <c r="AC2026" s="2">
        <v>14.25</v>
      </c>
      <c r="AD2026" s="7">
        <f>VLOOKUP(P2026,Weights!$A:$B,2,0)*AC2026</f>
        <v>14.25</v>
      </c>
      <c r="AE2026">
        <f t="shared" ca="1" si="269"/>
        <v>203.0625</v>
      </c>
      <c r="AF2026" t="str">
        <f t="shared" si="270"/>
        <v>Samford</v>
      </c>
      <c r="AG2026" t="str">
        <f t="shared" ca="1" si="271"/>
        <v>UL Monroe</v>
      </c>
    </row>
    <row r="2027" spans="15:33" x14ac:dyDescent="0.25">
      <c r="O2027" t="s">
        <v>3389</v>
      </c>
      <c r="P2027" s="6">
        <v>41994</v>
      </c>
      <c r="Q2027" t="s">
        <v>3073</v>
      </c>
      <c r="R2027" t="s">
        <v>3718</v>
      </c>
      <c r="S2027" t="s">
        <v>3721</v>
      </c>
      <c r="T2027">
        <v>71</v>
      </c>
      <c r="U2027">
        <v>61</v>
      </c>
      <c r="W2027" t="s">
        <v>334</v>
      </c>
      <c r="X2027">
        <v>1</v>
      </c>
      <c r="Y2027">
        <f t="shared" si="265"/>
        <v>10</v>
      </c>
      <c r="Z2027">
        <f t="shared" ca="1" si="266"/>
        <v>35.875000499999999</v>
      </c>
      <c r="AA2027">
        <f t="shared" ca="1" si="267"/>
        <v>-25.875000499999999</v>
      </c>
      <c r="AB2027">
        <f t="shared" ca="1" si="268"/>
        <v>25.875000499999999</v>
      </c>
      <c r="AC2027" s="2">
        <v>25.875</v>
      </c>
      <c r="AD2027" s="7">
        <f>VLOOKUP(P2027,Weights!$A:$B,2,0)*AC2027</f>
        <v>25.875</v>
      </c>
      <c r="AE2027">
        <f t="shared" ca="1" si="269"/>
        <v>669.51565087500023</v>
      </c>
      <c r="AF2027" t="str">
        <f t="shared" si="270"/>
        <v>San Diego</v>
      </c>
      <c r="AG2027" t="str">
        <f t="shared" ca="1" si="271"/>
        <v>San Diego</v>
      </c>
    </row>
    <row r="2028" spans="15:33" x14ac:dyDescent="0.25">
      <c r="O2028" t="s">
        <v>3261</v>
      </c>
      <c r="P2028" s="6">
        <v>41994</v>
      </c>
      <c r="Q2028" t="s">
        <v>3073</v>
      </c>
      <c r="R2028" t="s">
        <v>3265</v>
      </c>
      <c r="S2028" t="s">
        <v>3721</v>
      </c>
      <c r="T2028">
        <v>66</v>
      </c>
      <c r="U2028">
        <v>47</v>
      </c>
      <c r="W2028" t="s">
        <v>97</v>
      </c>
      <c r="X2028">
        <v>1</v>
      </c>
      <c r="Y2028">
        <f t="shared" si="265"/>
        <v>19</v>
      </c>
      <c r="Z2028">
        <f t="shared" ca="1" si="266"/>
        <v>-1.875</v>
      </c>
      <c r="AA2028">
        <f t="shared" ca="1" si="267"/>
        <v>20.875</v>
      </c>
      <c r="AB2028">
        <f t="shared" ca="1" si="268"/>
        <v>-20.875</v>
      </c>
      <c r="AC2028" s="2">
        <v>20.875</v>
      </c>
      <c r="AD2028" s="7">
        <f>VLOOKUP(P2028,Weights!$A:$B,2,0)*AC2028</f>
        <v>20.875</v>
      </c>
      <c r="AE2028">
        <f t="shared" ca="1" si="269"/>
        <v>435.765625</v>
      </c>
      <c r="AF2028" t="str">
        <f t="shared" si="270"/>
        <v>Seattle</v>
      </c>
      <c r="AG2028" t="str">
        <f t="shared" ca="1" si="271"/>
        <v>Sacramento St</v>
      </c>
    </row>
    <row r="2029" spans="15:33" x14ac:dyDescent="0.25">
      <c r="O2029" t="s">
        <v>3199</v>
      </c>
      <c r="P2029" s="6">
        <v>41994</v>
      </c>
      <c r="Q2029" t="s">
        <v>3073</v>
      </c>
      <c r="R2029" t="s">
        <v>3718</v>
      </c>
      <c r="S2029" t="s">
        <v>3721</v>
      </c>
      <c r="T2029">
        <v>78</v>
      </c>
      <c r="U2029">
        <v>52</v>
      </c>
      <c r="W2029" t="s">
        <v>194</v>
      </c>
      <c r="X2029">
        <v>1</v>
      </c>
      <c r="Y2029">
        <f t="shared" si="265"/>
        <v>26</v>
      </c>
      <c r="Z2029">
        <f t="shared" ca="1" si="266"/>
        <v>38.125000499999999</v>
      </c>
      <c r="AA2029">
        <f t="shared" ca="1" si="267"/>
        <v>-12.125000499999999</v>
      </c>
      <c r="AB2029">
        <f t="shared" ca="1" si="268"/>
        <v>12.125000499999999</v>
      </c>
      <c r="AC2029" s="2">
        <v>12.125</v>
      </c>
      <c r="AD2029" s="7">
        <f>VLOOKUP(P2029,Weights!$A:$B,2,0)*AC2029</f>
        <v>12.125</v>
      </c>
      <c r="AE2029">
        <f t="shared" ca="1" si="269"/>
        <v>147.01563712500021</v>
      </c>
      <c r="AF2029" t="str">
        <f t="shared" si="270"/>
        <v>South Carolina</v>
      </c>
      <c r="AG2029" t="str">
        <f t="shared" ca="1" si="271"/>
        <v>South Carolina</v>
      </c>
    </row>
    <row r="2030" spans="15:33" x14ac:dyDescent="0.25">
      <c r="O2030" t="s">
        <v>3085</v>
      </c>
      <c r="P2030" s="6">
        <v>41994</v>
      </c>
      <c r="Q2030" t="s">
        <v>3073</v>
      </c>
      <c r="R2030" t="s">
        <v>3123</v>
      </c>
      <c r="S2030" t="s">
        <v>3721</v>
      </c>
      <c r="T2030">
        <v>67</v>
      </c>
      <c r="U2030">
        <v>52</v>
      </c>
      <c r="W2030" t="s">
        <v>97</v>
      </c>
      <c r="X2030">
        <v>1</v>
      </c>
      <c r="Y2030">
        <f t="shared" si="265"/>
        <v>15</v>
      </c>
      <c r="Z2030">
        <f t="shared" ca="1" si="266"/>
        <v>15</v>
      </c>
      <c r="AA2030">
        <f t="shared" ca="1" si="267"/>
        <v>0</v>
      </c>
      <c r="AB2030">
        <f t="shared" ca="1" si="268"/>
        <v>0</v>
      </c>
      <c r="AC2030" s="2">
        <v>0</v>
      </c>
      <c r="AD2030" s="7">
        <f>VLOOKUP(P2030,Weights!$A:$B,2,0)*AC2030</f>
        <v>0</v>
      </c>
      <c r="AE2030">
        <f t="shared" ca="1" si="269"/>
        <v>0</v>
      </c>
      <c r="AF2030" t="str">
        <f t="shared" si="270"/>
        <v>Stony Brook</v>
      </c>
      <c r="AG2030" t="str">
        <f t="shared" ca="1" si="271"/>
        <v>Stony Brook</v>
      </c>
    </row>
    <row r="2031" spans="15:33" x14ac:dyDescent="0.25">
      <c r="O2031" t="s">
        <v>3297</v>
      </c>
      <c r="P2031" s="6">
        <v>41994</v>
      </c>
      <c r="Q2031" t="s">
        <v>3074</v>
      </c>
      <c r="R2031" t="s">
        <v>3376</v>
      </c>
      <c r="S2031" t="s">
        <v>3721</v>
      </c>
      <c r="T2031">
        <v>55</v>
      </c>
      <c r="U2031">
        <v>47</v>
      </c>
      <c r="W2031" t="s">
        <v>117</v>
      </c>
      <c r="X2031">
        <v>1</v>
      </c>
      <c r="Y2031">
        <f t="shared" si="265"/>
        <v>8</v>
      </c>
      <c r="Z2031">
        <f t="shared" ca="1" si="266"/>
        <v>10.25</v>
      </c>
      <c r="AA2031">
        <f t="shared" ca="1" si="267"/>
        <v>-2.25</v>
      </c>
      <c r="AB2031">
        <f t="shared" ca="1" si="268"/>
        <v>2.25</v>
      </c>
      <c r="AC2031" s="2">
        <v>2.25</v>
      </c>
      <c r="AD2031" s="7">
        <f>VLOOKUP(P2031,Weights!$A:$B,2,0)*AC2031</f>
        <v>2.25</v>
      </c>
      <c r="AE2031">
        <f t="shared" ca="1" si="269"/>
        <v>5.0625</v>
      </c>
      <c r="AF2031" t="str">
        <f t="shared" si="270"/>
        <v>UC Irvine</v>
      </c>
      <c r="AG2031" t="str">
        <f t="shared" ca="1" si="271"/>
        <v>UC Irvine</v>
      </c>
    </row>
    <row r="2032" spans="15:33" x14ac:dyDescent="0.25">
      <c r="O2032" t="s">
        <v>3305</v>
      </c>
      <c r="P2032" s="6">
        <v>41994</v>
      </c>
      <c r="Q2032" t="s">
        <v>3073</v>
      </c>
      <c r="R2032" t="s">
        <v>3370</v>
      </c>
      <c r="S2032" t="s">
        <v>3720</v>
      </c>
      <c r="T2032">
        <v>66</v>
      </c>
      <c r="U2032">
        <v>62</v>
      </c>
      <c r="W2032" t="s">
        <v>744</v>
      </c>
      <c r="X2032">
        <v>1</v>
      </c>
      <c r="Y2032">
        <f t="shared" si="265"/>
        <v>-4</v>
      </c>
      <c r="Z2032">
        <f t="shared" ca="1" si="266"/>
        <v>2.875</v>
      </c>
      <c r="AA2032">
        <f t="shared" ca="1" si="267"/>
        <v>-6.875</v>
      </c>
      <c r="AB2032">
        <f t="shared" ca="1" si="268"/>
        <v>6.875</v>
      </c>
      <c r="AC2032" s="2">
        <v>6.875</v>
      </c>
      <c r="AD2032" s="7">
        <f>VLOOKUP(P2032,Weights!$A:$B,2,0)*AC2032</f>
        <v>6.875</v>
      </c>
      <c r="AE2032">
        <f t="shared" ca="1" si="269"/>
        <v>47.265625</v>
      </c>
      <c r="AF2032" t="str">
        <f t="shared" si="270"/>
        <v>Western Carolina</v>
      </c>
      <c r="AG2032" t="str">
        <f t="shared" ca="1" si="271"/>
        <v>UNC Asheville</v>
      </c>
    </row>
    <row r="2033" spans="15:33" x14ac:dyDescent="0.25">
      <c r="O2033" t="s">
        <v>3353</v>
      </c>
      <c r="P2033" s="6">
        <v>41994</v>
      </c>
      <c r="Q2033" t="s">
        <v>3073</v>
      </c>
      <c r="R2033" t="s">
        <v>3414</v>
      </c>
      <c r="S2033" t="s">
        <v>3721</v>
      </c>
      <c r="T2033">
        <v>78</v>
      </c>
      <c r="U2033">
        <v>45</v>
      </c>
      <c r="W2033" t="s">
        <v>244</v>
      </c>
      <c r="X2033">
        <v>1</v>
      </c>
      <c r="Y2033">
        <f t="shared" si="265"/>
        <v>33</v>
      </c>
      <c r="Z2033">
        <f t="shared" ca="1" si="266"/>
        <v>25.625000500000002</v>
      </c>
      <c r="AA2033">
        <f t="shared" ca="1" si="267"/>
        <v>7.3749994999999977</v>
      </c>
      <c r="AB2033">
        <f t="shared" ca="1" si="268"/>
        <v>-7.3749994999999977</v>
      </c>
      <c r="AC2033" s="2">
        <v>7.375</v>
      </c>
      <c r="AD2033" s="7">
        <f>VLOOKUP(P2033,Weights!$A:$B,2,0)*AC2033</f>
        <v>7.375</v>
      </c>
      <c r="AE2033">
        <f t="shared" ca="1" si="269"/>
        <v>54.390617625000218</v>
      </c>
      <c r="AF2033" t="str">
        <f t="shared" si="270"/>
        <v>UTEP</v>
      </c>
      <c r="AG2033" t="str">
        <f t="shared" ca="1" si="271"/>
        <v>UTEP</v>
      </c>
    </row>
    <row r="2034" spans="15:33" x14ac:dyDescent="0.25">
      <c r="O2034" t="s">
        <v>3368</v>
      </c>
      <c r="P2034" s="6">
        <v>41994</v>
      </c>
      <c r="Q2034" t="s">
        <v>3073</v>
      </c>
      <c r="R2034" t="s">
        <v>3718</v>
      </c>
      <c r="S2034" t="s">
        <v>3721</v>
      </c>
      <c r="T2034">
        <v>82</v>
      </c>
      <c r="U2034">
        <v>55</v>
      </c>
      <c r="W2034" t="s">
        <v>1673</v>
      </c>
      <c r="X2034">
        <v>1</v>
      </c>
      <c r="Y2034">
        <f t="shared" si="265"/>
        <v>27</v>
      </c>
      <c r="Z2034">
        <f t="shared" ca="1" si="266"/>
        <v>36.125000499999999</v>
      </c>
      <c r="AA2034">
        <f t="shared" ca="1" si="267"/>
        <v>-9.1250004999999987</v>
      </c>
      <c r="AB2034">
        <f t="shared" ca="1" si="268"/>
        <v>9.1250004999999987</v>
      </c>
      <c r="AC2034" s="2">
        <v>9.125</v>
      </c>
      <c r="AD2034" s="7">
        <f>VLOOKUP(P2034,Weights!$A:$B,2,0)*AC2034</f>
        <v>9.125</v>
      </c>
      <c r="AE2034">
        <f t="shared" ca="1" si="269"/>
        <v>83.265634125000233</v>
      </c>
      <c r="AF2034" t="str">
        <f t="shared" si="270"/>
        <v>Valparaiso</v>
      </c>
      <c r="AG2034" t="str">
        <f t="shared" ca="1" si="271"/>
        <v>Valparaiso</v>
      </c>
    </row>
    <row r="2035" spans="15:33" x14ac:dyDescent="0.25">
      <c r="O2035" t="s">
        <v>3710</v>
      </c>
      <c r="P2035" s="6">
        <v>41994</v>
      </c>
      <c r="Q2035" t="s">
        <v>3073</v>
      </c>
      <c r="R2035" t="s">
        <v>3151</v>
      </c>
      <c r="S2035" t="s">
        <v>3721</v>
      </c>
      <c r="T2035">
        <v>76</v>
      </c>
      <c r="U2035">
        <v>27</v>
      </c>
      <c r="W2035" t="s">
        <v>570</v>
      </c>
      <c r="X2035">
        <v>1</v>
      </c>
      <c r="Y2035">
        <f t="shared" si="265"/>
        <v>49</v>
      </c>
      <c r="Z2035">
        <f t="shared" ca="1" si="266"/>
        <v>16.999999499999998</v>
      </c>
      <c r="AA2035">
        <f t="shared" ca="1" si="267"/>
        <v>32.000000499999999</v>
      </c>
      <c r="AB2035">
        <f t="shared" ca="1" si="268"/>
        <v>-32.000000499999999</v>
      </c>
      <c r="AC2035" s="2">
        <v>32</v>
      </c>
      <c r="AD2035" s="7">
        <f>VLOOKUP(P2035,Weights!$A:$B,2,0)*AC2035</f>
        <v>32</v>
      </c>
      <c r="AE2035">
        <f t="shared" ca="1" si="269"/>
        <v>1024.0000320000001</v>
      </c>
      <c r="AF2035" t="str">
        <f t="shared" si="270"/>
        <v>Virginia</v>
      </c>
      <c r="AG2035" t="str">
        <f t="shared" ca="1" si="271"/>
        <v>Virginia</v>
      </c>
    </row>
    <row r="2036" spans="15:33" x14ac:dyDescent="0.25">
      <c r="O2036" t="s">
        <v>3271</v>
      </c>
      <c r="P2036" s="6">
        <v>41994</v>
      </c>
      <c r="Q2036" t="s">
        <v>3073</v>
      </c>
      <c r="R2036" t="s">
        <v>3717</v>
      </c>
      <c r="S2036" t="s">
        <v>3721</v>
      </c>
      <c r="T2036">
        <v>82</v>
      </c>
      <c r="U2036">
        <v>53</v>
      </c>
      <c r="W2036" t="s">
        <v>16</v>
      </c>
      <c r="X2036">
        <v>1</v>
      </c>
      <c r="Y2036">
        <f t="shared" si="265"/>
        <v>29</v>
      </c>
      <c r="Z2036">
        <f t="shared" ca="1" si="266"/>
        <v>19.875000480000001</v>
      </c>
      <c r="AA2036">
        <f t="shared" ca="1" si="267"/>
        <v>9.1249995199999994</v>
      </c>
      <c r="AB2036">
        <f t="shared" ca="1" si="268"/>
        <v>-9.1249995199999994</v>
      </c>
      <c r="AC2036" s="2">
        <v>9.125</v>
      </c>
      <c r="AD2036" s="7">
        <f>VLOOKUP(P2036,Weights!$A:$B,2,0)*AC2036</f>
        <v>9.125</v>
      </c>
      <c r="AE2036">
        <f t="shared" ca="1" si="269"/>
        <v>83.265616240000213</v>
      </c>
      <c r="AF2036" t="str">
        <f t="shared" si="270"/>
        <v>Washington St</v>
      </c>
      <c r="AG2036" t="str">
        <f t="shared" ca="1" si="271"/>
        <v>Washington St</v>
      </c>
    </row>
    <row r="2037" spans="15:33" x14ac:dyDescent="0.25">
      <c r="O2037" t="s">
        <v>3304</v>
      </c>
      <c r="P2037" s="6">
        <v>41994</v>
      </c>
      <c r="Q2037" t="s">
        <v>3073</v>
      </c>
      <c r="R2037" t="s">
        <v>3718</v>
      </c>
      <c r="S2037" t="s">
        <v>3721</v>
      </c>
      <c r="T2037">
        <v>100</v>
      </c>
      <c r="U2037">
        <v>72</v>
      </c>
      <c r="W2037" t="s">
        <v>16</v>
      </c>
      <c r="X2037">
        <v>1</v>
      </c>
      <c r="Y2037">
        <f t="shared" si="265"/>
        <v>28</v>
      </c>
      <c r="Z2037">
        <f t="shared" ca="1" si="266"/>
        <v>28.250000500000002</v>
      </c>
      <c r="AA2037">
        <f t="shared" ca="1" si="267"/>
        <v>-0.25000050000000229</v>
      </c>
      <c r="AB2037">
        <f t="shared" ca="1" si="268"/>
        <v>0.25000050000000229</v>
      </c>
      <c r="AC2037" s="2">
        <v>0.25</v>
      </c>
      <c r="AD2037" s="7">
        <f>VLOOKUP(P2037,Weights!$A:$B,2,0)*AC2037</f>
        <v>0.25</v>
      </c>
      <c r="AE2037">
        <f t="shared" ca="1" si="269"/>
        <v>6.250025000025114E-2</v>
      </c>
      <c r="AF2037" t="str">
        <f t="shared" si="270"/>
        <v>Winthrop</v>
      </c>
      <c r="AG2037" t="str">
        <f t="shared" ca="1" si="271"/>
        <v>Winthrop</v>
      </c>
    </row>
    <row r="2038" spans="15:33" x14ac:dyDescent="0.25">
      <c r="O2038" t="s">
        <v>3339</v>
      </c>
      <c r="P2038" s="6">
        <v>41995</v>
      </c>
      <c r="Q2038" t="s">
        <v>3073</v>
      </c>
      <c r="R2038" t="s">
        <v>3320</v>
      </c>
      <c r="S2038" t="s">
        <v>3721</v>
      </c>
      <c r="T2038">
        <v>66</v>
      </c>
      <c r="U2038">
        <v>65</v>
      </c>
      <c r="V2038" t="s">
        <v>3722</v>
      </c>
      <c r="W2038" t="s">
        <v>244</v>
      </c>
      <c r="X2038">
        <v>1</v>
      </c>
      <c r="Y2038">
        <f t="shared" si="265"/>
        <v>1</v>
      </c>
      <c r="Z2038">
        <f t="shared" ca="1" si="266"/>
        <v>10.625000499999999</v>
      </c>
      <c r="AA2038">
        <f t="shared" ca="1" si="267"/>
        <v>-9.6250004999999987</v>
      </c>
      <c r="AB2038">
        <f t="shared" ca="1" si="268"/>
        <v>9.6250004999999987</v>
      </c>
      <c r="AC2038" s="2">
        <v>9.625</v>
      </c>
      <c r="AD2038" s="7">
        <f>VLOOKUP(P2038,Weights!$A:$B,2,0)*AC2038</f>
        <v>9.625</v>
      </c>
      <c r="AE2038">
        <f t="shared" ca="1" si="269"/>
        <v>92.640634625000231</v>
      </c>
      <c r="AF2038" t="str">
        <f t="shared" si="270"/>
        <v>Air Force</v>
      </c>
      <c r="AG2038" t="str">
        <f t="shared" ca="1" si="271"/>
        <v>Air Force</v>
      </c>
    </row>
    <row r="2039" spans="15:33" x14ac:dyDescent="0.25">
      <c r="O2039" t="s">
        <v>3097</v>
      </c>
      <c r="P2039" s="6">
        <v>41995</v>
      </c>
      <c r="Q2039" t="s">
        <v>3073</v>
      </c>
      <c r="R2039" t="s">
        <v>3382</v>
      </c>
      <c r="S2039" t="s">
        <v>3721</v>
      </c>
      <c r="T2039">
        <v>77</v>
      </c>
      <c r="U2039">
        <v>66</v>
      </c>
      <c r="W2039" t="s">
        <v>16</v>
      </c>
      <c r="X2039">
        <v>1</v>
      </c>
      <c r="Y2039">
        <f t="shared" si="265"/>
        <v>11</v>
      </c>
      <c r="Z2039">
        <f t="shared" ca="1" si="266"/>
        <v>14</v>
      </c>
      <c r="AA2039">
        <f t="shared" ca="1" si="267"/>
        <v>-3</v>
      </c>
      <c r="AB2039">
        <f t="shared" ca="1" si="268"/>
        <v>3</v>
      </c>
      <c r="AC2039" s="2">
        <v>3</v>
      </c>
      <c r="AD2039" s="7">
        <f>VLOOKUP(P2039,Weights!$A:$B,2,0)*AC2039</f>
        <v>3</v>
      </c>
      <c r="AE2039">
        <f t="shared" ca="1" si="269"/>
        <v>9</v>
      </c>
      <c r="AF2039" t="str">
        <f t="shared" si="270"/>
        <v>Albany</v>
      </c>
      <c r="AG2039" t="str">
        <f t="shared" ca="1" si="271"/>
        <v>Albany</v>
      </c>
    </row>
    <row r="2040" spans="15:33" x14ac:dyDescent="0.25">
      <c r="O2040" t="s">
        <v>3414</v>
      </c>
      <c r="P2040" s="6">
        <v>41995</v>
      </c>
      <c r="Q2040" t="s">
        <v>3074</v>
      </c>
      <c r="R2040" t="s">
        <v>3224</v>
      </c>
      <c r="S2040" t="s">
        <v>3720</v>
      </c>
      <c r="T2040">
        <v>61</v>
      </c>
      <c r="U2040">
        <v>50</v>
      </c>
      <c r="W2040" t="s">
        <v>38</v>
      </c>
      <c r="X2040">
        <v>1</v>
      </c>
      <c r="Y2040">
        <f t="shared" si="265"/>
        <v>-11</v>
      </c>
      <c r="Z2040">
        <f t="shared" ca="1" si="266"/>
        <v>-17.625000480000001</v>
      </c>
      <c r="AA2040">
        <f t="shared" ca="1" si="267"/>
        <v>6.6250004800000006</v>
      </c>
      <c r="AB2040">
        <f t="shared" ca="1" si="268"/>
        <v>-6.6250004800000006</v>
      </c>
      <c r="AC2040" s="2">
        <v>6.625</v>
      </c>
      <c r="AD2040" s="7">
        <f>VLOOKUP(P2040,Weights!$A:$B,2,0)*AC2040</f>
        <v>6.625</v>
      </c>
      <c r="AE2040">
        <f t="shared" ca="1" si="269"/>
        <v>43.890631360000242</v>
      </c>
      <c r="AF2040" t="str">
        <f t="shared" si="270"/>
        <v>North Dakota St</v>
      </c>
      <c r="AG2040" t="str">
        <f t="shared" ca="1" si="271"/>
        <v>North Dakota St</v>
      </c>
    </row>
    <row r="2041" spans="15:33" x14ac:dyDescent="0.25">
      <c r="O2041" t="s">
        <v>3170</v>
      </c>
      <c r="P2041" s="6">
        <v>41995</v>
      </c>
      <c r="Q2041" t="s">
        <v>3073</v>
      </c>
      <c r="R2041" t="s">
        <v>3281</v>
      </c>
      <c r="S2041" t="s">
        <v>3721</v>
      </c>
      <c r="T2041">
        <v>84</v>
      </c>
      <c r="U2041">
        <v>54</v>
      </c>
      <c r="W2041" t="s">
        <v>325</v>
      </c>
      <c r="X2041">
        <v>1</v>
      </c>
      <c r="Y2041">
        <f t="shared" si="265"/>
        <v>30</v>
      </c>
      <c r="Z2041">
        <f t="shared" ca="1" si="266"/>
        <v>21.124999500000001</v>
      </c>
      <c r="AA2041">
        <f t="shared" ca="1" si="267"/>
        <v>8.8750004999999987</v>
      </c>
      <c r="AB2041">
        <f t="shared" ca="1" si="268"/>
        <v>-8.8750004999999987</v>
      </c>
      <c r="AC2041" s="2">
        <v>8.875</v>
      </c>
      <c r="AD2041" s="7">
        <f>VLOOKUP(P2041,Weights!$A:$B,2,0)*AC2041</f>
        <v>8.875</v>
      </c>
      <c r="AE2041">
        <f t="shared" ca="1" si="269"/>
        <v>78.765633875000233</v>
      </c>
      <c r="AF2041" t="str">
        <f t="shared" si="270"/>
        <v>Arkansas</v>
      </c>
      <c r="AG2041" t="str">
        <f t="shared" ca="1" si="271"/>
        <v>Arkansas</v>
      </c>
    </row>
    <row r="2042" spans="15:33" x14ac:dyDescent="0.25">
      <c r="O2042" t="s">
        <v>3403</v>
      </c>
      <c r="P2042" s="6">
        <v>41995</v>
      </c>
      <c r="Q2042" t="s">
        <v>3073</v>
      </c>
      <c r="R2042" t="s">
        <v>3356</v>
      </c>
      <c r="S2042" t="s">
        <v>3721</v>
      </c>
      <c r="T2042">
        <v>70</v>
      </c>
      <c r="U2042">
        <v>66</v>
      </c>
      <c r="W2042" t="s">
        <v>817</v>
      </c>
      <c r="X2042">
        <v>1</v>
      </c>
      <c r="Y2042">
        <f t="shared" si="265"/>
        <v>4</v>
      </c>
      <c r="Z2042">
        <f t="shared" ca="1" si="266"/>
        <v>27.499999499999998</v>
      </c>
      <c r="AA2042">
        <f t="shared" ca="1" si="267"/>
        <v>-23.499999499999998</v>
      </c>
      <c r="AB2042">
        <f t="shared" ca="1" si="268"/>
        <v>23.499999499999998</v>
      </c>
      <c r="AC2042" s="2">
        <v>23.5</v>
      </c>
      <c r="AD2042" s="7">
        <f>VLOOKUP(P2042,Weights!$A:$B,2,0)*AC2042</f>
        <v>23.5</v>
      </c>
      <c r="AE2042">
        <f t="shared" ca="1" si="269"/>
        <v>552.24997650000012</v>
      </c>
      <c r="AF2042" t="str">
        <f t="shared" si="270"/>
        <v>Baylor</v>
      </c>
      <c r="AG2042" t="str">
        <f t="shared" ca="1" si="271"/>
        <v>Baylor</v>
      </c>
    </row>
    <row r="2043" spans="15:33" x14ac:dyDescent="0.25">
      <c r="O2043" t="s">
        <v>3376</v>
      </c>
      <c r="P2043" s="6">
        <v>41995</v>
      </c>
      <c r="Q2043" t="s">
        <v>3074</v>
      </c>
      <c r="R2043" t="s">
        <v>3160</v>
      </c>
      <c r="S2043" t="s">
        <v>3720</v>
      </c>
      <c r="T2043">
        <v>64</v>
      </c>
      <c r="U2043">
        <v>54</v>
      </c>
      <c r="W2043" t="s">
        <v>745</v>
      </c>
      <c r="X2043">
        <v>1</v>
      </c>
      <c r="Y2043">
        <f t="shared" si="265"/>
        <v>-10</v>
      </c>
      <c r="Z2043">
        <f t="shared" ca="1" si="266"/>
        <v>0</v>
      </c>
      <c r="AA2043">
        <f t="shared" ca="1" si="267"/>
        <v>-10</v>
      </c>
      <c r="AB2043">
        <f t="shared" ca="1" si="268"/>
        <v>10</v>
      </c>
      <c r="AC2043" s="2">
        <v>10</v>
      </c>
      <c r="AD2043" s="7">
        <f>VLOOKUP(P2043,Weights!$A:$B,2,0)*AC2043</f>
        <v>10</v>
      </c>
      <c r="AE2043">
        <f t="shared" ca="1" si="269"/>
        <v>100</v>
      </c>
      <c r="AF2043" t="str">
        <f t="shared" si="270"/>
        <v>Arkansas-Little Rock</v>
      </c>
      <c r="AG2043" t="str">
        <f t="shared" ca="1" si="271"/>
        <v>Arkansas-Little Rock</v>
      </c>
    </row>
    <row r="2044" spans="15:33" x14ac:dyDescent="0.25">
      <c r="O2044" t="s">
        <v>3101</v>
      </c>
      <c r="P2044" s="6">
        <v>41995</v>
      </c>
      <c r="Q2044" t="s">
        <v>3073</v>
      </c>
      <c r="R2044" t="s">
        <v>3318</v>
      </c>
      <c r="S2044" t="s">
        <v>3721</v>
      </c>
      <c r="T2044">
        <v>64</v>
      </c>
      <c r="U2044">
        <v>37</v>
      </c>
      <c r="W2044" t="s">
        <v>196</v>
      </c>
      <c r="X2044">
        <v>1</v>
      </c>
      <c r="Y2044">
        <f t="shared" si="265"/>
        <v>27</v>
      </c>
      <c r="Z2044">
        <f t="shared" ca="1" si="266"/>
        <v>21.749999499999998</v>
      </c>
      <c r="AA2044">
        <f t="shared" ca="1" si="267"/>
        <v>5.2500005000000023</v>
      </c>
      <c r="AB2044">
        <f t="shared" ca="1" si="268"/>
        <v>-5.2500005000000023</v>
      </c>
      <c r="AC2044" s="2">
        <v>5.25</v>
      </c>
      <c r="AD2044" s="7">
        <f>VLOOKUP(P2044,Weights!$A:$B,2,0)*AC2044</f>
        <v>5.25</v>
      </c>
      <c r="AE2044">
        <f t="shared" ca="1" si="269"/>
        <v>27.562505250000275</v>
      </c>
      <c r="AF2044" t="str">
        <f t="shared" si="270"/>
        <v>Butler</v>
      </c>
      <c r="AG2044" t="str">
        <f t="shared" ca="1" si="271"/>
        <v>Butler</v>
      </c>
    </row>
    <row r="2045" spans="15:33" x14ac:dyDescent="0.25">
      <c r="O2045" t="s">
        <v>3222</v>
      </c>
      <c r="P2045" s="6">
        <v>41995</v>
      </c>
      <c r="Q2045" t="s">
        <v>3073</v>
      </c>
      <c r="R2045" t="s">
        <v>3712</v>
      </c>
      <c r="S2045" t="s">
        <v>3720</v>
      </c>
      <c r="T2045">
        <v>68</v>
      </c>
      <c r="U2045">
        <v>56</v>
      </c>
      <c r="W2045" t="s">
        <v>369</v>
      </c>
      <c r="X2045">
        <v>1</v>
      </c>
      <c r="Y2045">
        <f t="shared" si="265"/>
        <v>-12</v>
      </c>
      <c r="Z2045">
        <f t="shared" ca="1" si="266"/>
        <v>-11.999999499999998</v>
      </c>
      <c r="AA2045">
        <f t="shared" ca="1" si="267"/>
        <v>-5.0000000229033503E-7</v>
      </c>
      <c r="AB2045">
        <f t="shared" ca="1" si="268"/>
        <v>5.0000000229033503E-7</v>
      </c>
      <c r="AC2045" s="2">
        <v>0</v>
      </c>
      <c r="AD2045" s="7">
        <f>VLOOKUP(P2045,Weights!$A:$B,2,0)*AC2045</f>
        <v>0</v>
      </c>
      <c r="AE2045">
        <f t="shared" ca="1" si="269"/>
        <v>2.5000000229033503E-13</v>
      </c>
      <c r="AF2045" t="str">
        <f t="shared" si="270"/>
        <v>Wisconsin</v>
      </c>
      <c r="AG2045" t="str">
        <f t="shared" ca="1" si="271"/>
        <v>Wisconsin</v>
      </c>
    </row>
    <row r="2046" spans="15:33" x14ac:dyDescent="0.25">
      <c r="O2046" t="s">
        <v>3128</v>
      </c>
      <c r="P2046" s="6">
        <v>41995</v>
      </c>
      <c r="Q2046" t="s">
        <v>3073</v>
      </c>
      <c r="R2046" t="s">
        <v>3121</v>
      </c>
      <c r="S2046" t="s">
        <v>3720</v>
      </c>
      <c r="T2046">
        <v>67</v>
      </c>
      <c r="U2046">
        <v>55</v>
      </c>
      <c r="W2046" t="s">
        <v>151</v>
      </c>
      <c r="X2046">
        <v>1</v>
      </c>
      <c r="Y2046">
        <f t="shared" si="265"/>
        <v>-12</v>
      </c>
      <c r="Z2046">
        <f t="shared" ca="1" si="266"/>
        <v>-6.0000004999999996</v>
      </c>
      <c r="AA2046">
        <f t="shared" ca="1" si="267"/>
        <v>-5.9999995000000004</v>
      </c>
      <c r="AB2046">
        <f t="shared" ca="1" si="268"/>
        <v>5.9999995000000004</v>
      </c>
      <c r="AC2046" s="2">
        <v>6</v>
      </c>
      <c r="AD2046" s="7">
        <f>VLOOKUP(P2046,Weights!$A:$B,2,0)*AC2046</f>
        <v>6</v>
      </c>
      <c r="AE2046">
        <f t="shared" ca="1" si="269"/>
        <v>35.999994000000257</v>
      </c>
      <c r="AF2046" t="str">
        <f t="shared" si="270"/>
        <v>Brown</v>
      </c>
      <c r="AG2046" t="str">
        <f t="shared" ca="1" si="271"/>
        <v>Brown</v>
      </c>
    </row>
    <row r="2047" spans="15:33" x14ac:dyDescent="0.25">
      <c r="O2047" t="s">
        <v>3234</v>
      </c>
      <c r="P2047" s="6">
        <v>41995</v>
      </c>
      <c r="Q2047" t="s">
        <v>3073</v>
      </c>
      <c r="R2047" t="s">
        <v>3154</v>
      </c>
      <c r="S2047" t="s">
        <v>3721</v>
      </c>
      <c r="T2047">
        <v>83</v>
      </c>
      <c r="U2047">
        <v>67</v>
      </c>
      <c r="W2047" t="s">
        <v>131</v>
      </c>
      <c r="X2047">
        <v>1</v>
      </c>
      <c r="Y2047">
        <f t="shared" si="265"/>
        <v>16</v>
      </c>
      <c r="Z2047">
        <f t="shared" ca="1" si="266"/>
        <v>3.25</v>
      </c>
      <c r="AA2047">
        <f t="shared" ca="1" si="267"/>
        <v>12.75</v>
      </c>
      <c r="AB2047">
        <f t="shared" ca="1" si="268"/>
        <v>-12.75</v>
      </c>
      <c r="AC2047" s="2">
        <v>12.75</v>
      </c>
      <c r="AD2047" s="7">
        <f>VLOOKUP(P2047,Weights!$A:$B,2,0)*AC2047</f>
        <v>12.75</v>
      </c>
      <c r="AE2047">
        <f t="shared" ca="1" si="269"/>
        <v>162.5625</v>
      </c>
      <c r="AF2047" t="str">
        <f t="shared" si="270"/>
        <v>Chattanooga</v>
      </c>
      <c r="AG2047" t="str">
        <f t="shared" ca="1" si="271"/>
        <v>Chattanooga</v>
      </c>
    </row>
    <row r="2048" spans="15:33" x14ac:dyDescent="0.25">
      <c r="O2048" t="s">
        <v>3197</v>
      </c>
      <c r="P2048" s="6">
        <v>41995</v>
      </c>
      <c r="Q2048" t="s">
        <v>3073</v>
      </c>
      <c r="R2048" t="s">
        <v>3369</v>
      </c>
      <c r="S2048" t="s">
        <v>3721</v>
      </c>
      <c r="T2048">
        <v>70</v>
      </c>
      <c r="U2048">
        <v>60</v>
      </c>
      <c r="W2048" t="s">
        <v>244</v>
      </c>
      <c r="X2048">
        <v>1</v>
      </c>
      <c r="Y2048">
        <f t="shared" si="265"/>
        <v>10</v>
      </c>
      <c r="Z2048">
        <f t="shared" ca="1" si="266"/>
        <v>8.3750000200000017</v>
      </c>
      <c r="AA2048">
        <f t="shared" ca="1" si="267"/>
        <v>1.6249999799999983</v>
      </c>
      <c r="AB2048">
        <f t="shared" ca="1" si="268"/>
        <v>-1.6249999799999983</v>
      </c>
      <c r="AC2048" s="2">
        <v>1.625</v>
      </c>
      <c r="AD2048" s="7">
        <f>VLOOKUP(P2048,Weights!$A:$B,2,0)*AC2048</f>
        <v>1.625</v>
      </c>
      <c r="AE2048">
        <f t="shared" ca="1" si="269"/>
        <v>2.6406249349999951</v>
      </c>
      <c r="AF2048" t="str">
        <f t="shared" si="270"/>
        <v>Clemson</v>
      </c>
      <c r="AG2048" t="str">
        <f t="shared" ca="1" si="271"/>
        <v>Clemson</v>
      </c>
    </row>
    <row r="2049" spans="15:33" x14ac:dyDescent="0.25">
      <c r="O2049" t="s">
        <v>3279</v>
      </c>
      <c r="P2049" s="6">
        <v>41995</v>
      </c>
      <c r="Q2049" t="s">
        <v>3073</v>
      </c>
      <c r="R2049" t="s">
        <v>3301</v>
      </c>
      <c r="S2049" t="s">
        <v>3721</v>
      </c>
      <c r="T2049">
        <v>75</v>
      </c>
      <c r="U2049">
        <v>54</v>
      </c>
      <c r="W2049" t="s">
        <v>571</v>
      </c>
      <c r="X2049">
        <v>1</v>
      </c>
      <c r="Y2049">
        <f t="shared" si="265"/>
        <v>21</v>
      </c>
      <c r="Z2049">
        <f t="shared" ca="1" si="266"/>
        <v>12.25000002</v>
      </c>
      <c r="AA2049">
        <f t="shared" ca="1" si="267"/>
        <v>8.7499999800000001</v>
      </c>
      <c r="AB2049">
        <f t="shared" ca="1" si="268"/>
        <v>-8.7499999800000001</v>
      </c>
      <c r="AC2049" s="2">
        <v>8.75</v>
      </c>
      <c r="AD2049" s="7">
        <f>VLOOKUP(P2049,Weights!$A:$B,2,0)*AC2049</f>
        <v>8.75</v>
      </c>
      <c r="AE2049">
        <f t="shared" ca="1" si="269"/>
        <v>76.562499650000007</v>
      </c>
      <c r="AF2049" t="str">
        <f t="shared" si="270"/>
        <v>Colorado St</v>
      </c>
      <c r="AG2049" t="str">
        <f t="shared" ca="1" si="271"/>
        <v>Colorado St</v>
      </c>
    </row>
    <row r="2050" spans="15:33" x14ac:dyDescent="0.25">
      <c r="O2050" t="s">
        <v>3136</v>
      </c>
      <c r="P2050" s="6">
        <v>41995</v>
      </c>
      <c r="Q2050" t="s">
        <v>3074</v>
      </c>
      <c r="R2050" t="s">
        <v>3116</v>
      </c>
      <c r="S2050" t="s">
        <v>3721</v>
      </c>
      <c r="T2050">
        <v>80</v>
      </c>
      <c r="U2050">
        <v>65</v>
      </c>
      <c r="W2050" t="s">
        <v>116</v>
      </c>
      <c r="X2050">
        <v>1</v>
      </c>
      <c r="Y2050">
        <f t="shared" ref="Y2050:Y2113" si="272">X2050*IF(S2050="W",(T2050-U2050),U2050-T2050)</f>
        <v>15</v>
      </c>
      <c r="Z2050">
        <f t="shared" ref="Z2050:Z2113" ca="1" si="273">X2050*(IF(Q2050="A",-HomeEdge,IF(Q2050="H",HomeEdge,0))+VLOOKUP(O2050,TmList,2,0)-VLOOKUP(R2050,TmList,2,0))</f>
        <v>4.25</v>
      </c>
      <c r="AA2050">
        <f t="shared" ref="AA2050:AA2113" ca="1" si="274">Y2050-Z2050</f>
        <v>10.75</v>
      </c>
      <c r="AB2050">
        <f t="shared" ref="AB2050:AB2113" ca="1" si="275">-AA2050</f>
        <v>-10.75</v>
      </c>
      <c r="AC2050" s="2">
        <v>10.75</v>
      </c>
      <c r="AD2050" s="7">
        <f>VLOOKUP(P2050,Weights!$A:$B,2,0)*AC2050</f>
        <v>10.75</v>
      </c>
      <c r="AE2050">
        <f t="shared" ref="AE2050:AE2113" ca="1" si="276">AA2050^2</f>
        <v>115.5625</v>
      </c>
      <c r="AF2050" t="str">
        <f t="shared" si="270"/>
        <v>Connecticut</v>
      </c>
      <c r="AG2050" t="str">
        <f t="shared" ca="1" si="271"/>
        <v>Connecticut</v>
      </c>
    </row>
    <row r="2051" spans="15:33" x14ac:dyDescent="0.25">
      <c r="O2051" t="s">
        <v>3332</v>
      </c>
      <c r="P2051" s="6">
        <v>41995</v>
      </c>
      <c r="Q2051" t="s">
        <v>3073</v>
      </c>
      <c r="R2051" t="s">
        <v>3364</v>
      </c>
      <c r="S2051" t="s">
        <v>3721</v>
      </c>
      <c r="T2051">
        <v>82</v>
      </c>
      <c r="U2051">
        <v>77</v>
      </c>
      <c r="W2051" t="s">
        <v>288</v>
      </c>
      <c r="X2051">
        <v>1</v>
      </c>
      <c r="Y2051">
        <f t="shared" si="272"/>
        <v>5</v>
      </c>
      <c r="Z2051">
        <f t="shared" ca="1" si="273"/>
        <v>0.375</v>
      </c>
      <c r="AA2051">
        <f t="shared" ca="1" si="274"/>
        <v>4.625</v>
      </c>
      <c r="AB2051">
        <f t="shared" ca="1" si="275"/>
        <v>-4.625</v>
      </c>
      <c r="AC2051" s="2">
        <v>4.625</v>
      </c>
      <c r="AD2051" s="7">
        <f>VLOOKUP(P2051,Weights!$A:$B,2,0)*AC2051</f>
        <v>4.625</v>
      </c>
      <c r="AE2051">
        <f t="shared" ca="1" si="276"/>
        <v>21.390625</v>
      </c>
      <c r="AF2051" t="str">
        <f t="shared" ref="AF2051:AF2114" si="277">IF(Y2051&gt;0,O2051,R2051)</f>
        <v>CS Fullerton</v>
      </c>
      <c r="AG2051" t="str">
        <f t="shared" ref="AG2051:AG2114" ca="1" si="278">IF(Z2051&gt;0,O2051,R2051)</f>
        <v>CS Fullerton</v>
      </c>
    </row>
    <row r="2052" spans="15:33" x14ac:dyDescent="0.25">
      <c r="O2052" t="s">
        <v>3255</v>
      </c>
      <c r="P2052" s="6">
        <v>41995</v>
      </c>
      <c r="Q2052" t="s">
        <v>3074</v>
      </c>
      <c r="R2052" t="s">
        <v>3231</v>
      </c>
      <c r="S2052" t="s">
        <v>3720</v>
      </c>
      <c r="T2052">
        <v>82</v>
      </c>
      <c r="U2052">
        <v>68</v>
      </c>
      <c r="W2052" t="s">
        <v>96</v>
      </c>
      <c r="X2052">
        <v>1</v>
      </c>
      <c r="Y2052">
        <f t="shared" si="272"/>
        <v>-14</v>
      </c>
      <c r="Z2052">
        <f t="shared" ca="1" si="273"/>
        <v>-1.25</v>
      </c>
      <c r="AA2052">
        <f t="shared" ca="1" si="274"/>
        <v>-12.75</v>
      </c>
      <c r="AB2052">
        <f t="shared" ca="1" si="275"/>
        <v>12.75</v>
      </c>
      <c r="AC2052" s="2">
        <v>12.75</v>
      </c>
      <c r="AD2052" s="7">
        <f>VLOOKUP(P2052,Weights!$A:$B,2,0)*AC2052</f>
        <v>12.75</v>
      </c>
      <c r="AE2052">
        <f t="shared" ca="1" si="276"/>
        <v>162.5625</v>
      </c>
      <c r="AF2052" t="str">
        <f t="shared" si="277"/>
        <v>Colorado</v>
      </c>
      <c r="AG2052" t="str">
        <f t="shared" ca="1" si="278"/>
        <v>Colorado</v>
      </c>
    </row>
    <row r="2053" spans="15:33" x14ac:dyDescent="0.25">
      <c r="O2053" t="s">
        <v>3288</v>
      </c>
      <c r="P2053" s="6">
        <v>41995</v>
      </c>
      <c r="Q2053" t="s">
        <v>3073</v>
      </c>
      <c r="R2053" t="s">
        <v>3718</v>
      </c>
      <c r="S2053" t="s">
        <v>3721</v>
      </c>
      <c r="T2053">
        <v>84</v>
      </c>
      <c r="U2053">
        <v>62</v>
      </c>
      <c r="W2053" t="s">
        <v>730</v>
      </c>
      <c r="X2053">
        <v>1</v>
      </c>
      <c r="Y2053">
        <f t="shared" si="272"/>
        <v>22</v>
      </c>
      <c r="Z2053">
        <f t="shared" ca="1" si="273"/>
        <v>25.875000500000002</v>
      </c>
      <c r="AA2053">
        <f t="shared" ca="1" si="274"/>
        <v>-3.8750005000000023</v>
      </c>
      <c r="AB2053">
        <f t="shared" ca="1" si="275"/>
        <v>3.8750005000000023</v>
      </c>
      <c r="AC2053" s="2">
        <v>3.875</v>
      </c>
      <c r="AD2053" s="7">
        <f>VLOOKUP(P2053,Weights!$A:$B,2,0)*AC2053</f>
        <v>3.875</v>
      </c>
      <c r="AE2053">
        <f t="shared" ca="1" si="276"/>
        <v>15.015628875000267</v>
      </c>
      <c r="AF2053" t="str">
        <f t="shared" si="277"/>
        <v>Drake</v>
      </c>
      <c r="AG2053" t="str">
        <f t="shared" ca="1" si="278"/>
        <v>Drake</v>
      </c>
    </row>
    <row r="2054" spans="15:33" x14ac:dyDescent="0.25">
      <c r="O2054" t="s">
        <v>3139</v>
      </c>
      <c r="P2054" s="6">
        <v>41995</v>
      </c>
      <c r="Q2054" t="s">
        <v>3073</v>
      </c>
      <c r="R2054" t="s">
        <v>3220</v>
      </c>
      <c r="S2054" t="s">
        <v>3721</v>
      </c>
      <c r="T2054">
        <v>75</v>
      </c>
      <c r="U2054">
        <v>57</v>
      </c>
      <c r="W2054" t="s">
        <v>97</v>
      </c>
      <c r="X2054">
        <v>1</v>
      </c>
      <c r="Y2054">
        <f t="shared" si="272"/>
        <v>18</v>
      </c>
      <c r="Z2054">
        <f t="shared" ca="1" si="273"/>
        <v>20.000000500000002</v>
      </c>
      <c r="AA2054">
        <f t="shared" ca="1" si="274"/>
        <v>-2.0000005000000023</v>
      </c>
      <c r="AB2054">
        <f t="shared" ca="1" si="275"/>
        <v>2.0000005000000023</v>
      </c>
      <c r="AC2054" s="2">
        <v>2</v>
      </c>
      <c r="AD2054" s="7">
        <f>VLOOKUP(P2054,Weights!$A:$B,2,0)*AC2054</f>
        <v>2</v>
      </c>
      <c r="AE2054">
        <f t="shared" ca="1" si="276"/>
        <v>4.0000020000002587</v>
      </c>
      <c r="AF2054" t="str">
        <f t="shared" si="277"/>
        <v>East Carolina</v>
      </c>
      <c r="AG2054" t="str">
        <f t="shared" ca="1" si="278"/>
        <v>East Carolina</v>
      </c>
    </row>
    <row r="2055" spans="15:33" x14ac:dyDescent="0.25">
      <c r="O2055" t="s">
        <v>3236</v>
      </c>
      <c r="P2055" s="6">
        <v>41995</v>
      </c>
      <c r="Q2055" t="s">
        <v>3073</v>
      </c>
      <c r="R2055" t="s">
        <v>3718</v>
      </c>
      <c r="S2055" t="s">
        <v>3721</v>
      </c>
      <c r="T2055">
        <v>87</v>
      </c>
      <c r="U2055">
        <v>81</v>
      </c>
      <c r="W2055" t="s">
        <v>306</v>
      </c>
      <c r="X2055">
        <v>1</v>
      </c>
      <c r="Y2055">
        <f t="shared" si="272"/>
        <v>6</v>
      </c>
      <c r="Z2055">
        <f t="shared" ca="1" si="273"/>
        <v>34.500000499999999</v>
      </c>
      <c r="AA2055">
        <f t="shared" ca="1" si="274"/>
        <v>-28.500000499999999</v>
      </c>
      <c r="AB2055">
        <f t="shared" ca="1" si="275"/>
        <v>28.500000499999999</v>
      </c>
      <c r="AC2055" s="2">
        <v>28.5</v>
      </c>
      <c r="AD2055" s="7">
        <f>VLOOKUP(P2055,Weights!$A:$B,2,0)*AC2055</f>
        <v>28.5</v>
      </c>
      <c r="AE2055">
        <f t="shared" ca="1" si="276"/>
        <v>812.25002850000021</v>
      </c>
      <c r="AF2055" t="str">
        <f t="shared" si="277"/>
        <v>Eastern Washington</v>
      </c>
      <c r="AG2055" t="str">
        <f t="shared" ca="1" si="278"/>
        <v>Eastern Washington</v>
      </c>
    </row>
    <row r="2056" spans="15:33" x14ac:dyDescent="0.25">
      <c r="O2056" t="s">
        <v>3147</v>
      </c>
      <c r="P2056" s="6">
        <v>41995</v>
      </c>
      <c r="Q2056" t="s">
        <v>3073</v>
      </c>
      <c r="R2056" t="s">
        <v>3377</v>
      </c>
      <c r="S2056" t="s">
        <v>3721</v>
      </c>
      <c r="T2056">
        <v>69</v>
      </c>
      <c r="U2056">
        <v>66</v>
      </c>
      <c r="W2056" t="s">
        <v>95</v>
      </c>
      <c r="X2056">
        <v>1</v>
      </c>
      <c r="Y2056">
        <f t="shared" si="272"/>
        <v>3</v>
      </c>
      <c r="Z2056">
        <f t="shared" ca="1" si="273"/>
        <v>-2.9999999800000001</v>
      </c>
      <c r="AA2056">
        <f t="shared" ca="1" si="274"/>
        <v>5.9999999800000001</v>
      </c>
      <c r="AB2056">
        <f t="shared" ca="1" si="275"/>
        <v>-5.9999999800000001</v>
      </c>
      <c r="AC2056" s="2">
        <v>6</v>
      </c>
      <c r="AD2056" s="7">
        <f>VLOOKUP(P2056,Weights!$A:$B,2,0)*AC2056</f>
        <v>6</v>
      </c>
      <c r="AE2056">
        <f t="shared" ca="1" si="276"/>
        <v>35.999999760000001</v>
      </c>
      <c r="AF2056" t="str">
        <f t="shared" si="277"/>
        <v>Florida Atlantic</v>
      </c>
      <c r="AG2056" t="str">
        <f t="shared" ca="1" si="278"/>
        <v>Eastern Kentucky</v>
      </c>
    </row>
    <row r="2057" spans="15:33" x14ac:dyDescent="0.25">
      <c r="O2057" t="s">
        <v>3161</v>
      </c>
      <c r="P2057" s="6">
        <v>41995</v>
      </c>
      <c r="Q2057" t="s">
        <v>3073</v>
      </c>
      <c r="R2057" t="s">
        <v>3213</v>
      </c>
      <c r="S2057" t="s">
        <v>3721</v>
      </c>
      <c r="T2057">
        <v>63</v>
      </c>
      <c r="U2057">
        <v>59</v>
      </c>
      <c r="W2057" t="s">
        <v>58</v>
      </c>
      <c r="X2057">
        <v>1</v>
      </c>
      <c r="Y2057">
        <f t="shared" si="272"/>
        <v>4</v>
      </c>
      <c r="Z2057">
        <f t="shared" ca="1" si="273"/>
        <v>26.250000499999999</v>
      </c>
      <c r="AA2057">
        <f t="shared" ca="1" si="274"/>
        <v>-22.250000499999999</v>
      </c>
      <c r="AB2057">
        <f t="shared" ca="1" si="275"/>
        <v>22.250000499999999</v>
      </c>
      <c r="AC2057" s="2">
        <v>22.25</v>
      </c>
      <c r="AD2057" s="7">
        <f>VLOOKUP(P2057,Weights!$A:$B,2,0)*AC2057</f>
        <v>22.25</v>
      </c>
      <c r="AE2057">
        <f t="shared" ca="1" si="276"/>
        <v>495.0625222500002</v>
      </c>
      <c r="AF2057" t="str">
        <f t="shared" si="277"/>
        <v>Florida St</v>
      </c>
      <c r="AG2057" t="str">
        <f t="shared" ca="1" si="278"/>
        <v>Florida St</v>
      </c>
    </row>
    <row r="2058" spans="15:33" x14ac:dyDescent="0.25">
      <c r="O2058" t="s">
        <v>3118</v>
      </c>
      <c r="P2058" s="6">
        <v>41995</v>
      </c>
      <c r="Q2058" t="s">
        <v>3074</v>
      </c>
      <c r="R2058" t="s">
        <v>3384</v>
      </c>
      <c r="S2058" t="s">
        <v>3720</v>
      </c>
      <c r="T2058">
        <v>71</v>
      </c>
      <c r="U2058">
        <v>57</v>
      </c>
      <c r="W2058" t="s">
        <v>14</v>
      </c>
      <c r="X2058">
        <v>1</v>
      </c>
      <c r="Y2058">
        <f t="shared" si="272"/>
        <v>-14</v>
      </c>
      <c r="Z2058">
        <f t="shared" ca="1" si="273"/>
        <v>-3.8749999800000001</v>
      </c>
      <c r="AA2058">
        <f t="shared" ca="1" si="274"/>
        <v>-10.12500002</v>
      </c>
      <c r="AB2058">
        <f t="shared" ca="1" si="275"/>
        <v>10.12500002</v>
      </c>
      <c r="AC2058" s="2">
        <v>10.125</v>
      </c>
      <c r="AD2058" s="7">
        <f>VLOOKUP(P2058,Weights!$A:$B,2,0)*AC2058</f>
        <v>10.125</v>
      </c>
      <c r="AE2058">
        <f t="shared" ca="1" si="276"/>
        <v>102.51562540499999</v>
      </c>
      <c r="AF2058" t="str">
        <f t="shared" si="277"/>
        <v>Manhattan</v>
      </c>
      <c r="AG2058" t="str">
        <f t="shared" ca="1" si="278"/>
        <v>Manhattan</v>
      </c>
    </row>
    <row r="2059" spans="15:33" x14ac:dyDescent="0.25">
      <c r="O2059" t="s">
        <v>3126</v>
      </c>
      <c r="P2059" s="6">
        <v>41995</v>
      </c>
      <c r="Q2059" t="s">
        <v>3074</v>
      </c>
      <c r="R2059" t="s">
        <v>3191</v>
      </c>
      <c r="S2059" t="s">
        <v>3721</v>
      </c>
      <c r="T2059">
        <v>77</v>
      </c>
      <c r="U2059">
        <v>49</v>
      </c>
      <c r="W2059" t="s">
        <v>194</v>
      </c>
      <c r="X2059">
        <v>1</v>
      </c>
      <c r="Y2059">
        <f t="shared" si="272"/>
        <v>28</v>
      </c>
      <c r="Z2059">
        <f t="shared" ca="1" si="273"/>
        <v>14.75</v>
      </c>
      <c r="AA2059">
        <f t="shared" ca="1" si="274"/>
        <v>13.25</v>
      </c>
      <c r="AB2059">
        <f t="shared" ca="1" si="275"/>
        <v>-13.25</v>
      </c>
      <c r="AC2059" s="2">
        <v>13.25</v>
      </c>
      <c r="AD2059" s="7">
        <f>VLOOKUP(P2059,Weights!$A:$B,2,0)*AC2059</f>
        <v>13.25</v>
      </c>
      <c r="AE2059">
        <f t="shared" ca="1" si="276"/>
        <v>175.5625</v>
      </c>
      <c r="AF2059" t="str">
        <f t="shared" si="277"/>
        <v>George Washington</v>
      </c>
      <c r="AG2059" t="str">
        <f t="shared" ca="1" si="278"/>
        <v>George Washington</v>
      </c>
    </row>
    <row r="2060" spans="15:33" x14ac:dyDescent="0.25">
      <c r="O2060" t="s">
        <v>3355</v>
      </c>
      <c r="P2060" s="6">
        <v>41995</v>
      </c>
      <c r="Q2060" t="s">
        <v>3073</v>
      </c>
      <c r="R2060" t="s">
        <v>3718</v>
      </c>
      <c r="S2060" t="s">
        <v>3721</v>
      </c>
      <c r="T2060">
        <v>90</v>
      </c>
      <c r="U2060">
        <v>57</v>
      </c>
      <c r="W2060" t="s">
        <v>193</v>
      </c>
      <c r="X2060">
        <v>1</v>
      </c>
      <c r="Y2060">
        <f t="shared" si="272"/>
        <v>33</v>
      </c>
      <c r="Z2060">
        <f t="shared" ca="1" si="273"/>
        <v>33.000000499999999</v>
      </c>
      <c r="AA2060">
        <f t="shared" ca="1" si="274"/>
        <v>-4.9999999873762135E-7</v>
      </c>
      <c r="AB2060">
        <f t="shared" ca="1" si="275"/>
        <v>4.9999999873762135E-7</v>
      </c>
      <c r="AC2060" s="2">
        <v>0</v>
      </c>
      <c r="AD2060" s="7">
        <f>VLOOKUP(P2060,Weights!$A:$B,2,0)*AC2060</f>
        <v>0</v>
      </c>
      <c r="AE2060">
        <f t="shared" ca="1" si="276"/>
        <v>2.4999999873762136E-13</v>
      </c>
      <c r="AF2060" t="str">
        <f t="shared" si="277"/>
        <v>Georgia Southern</v>
      </c>
      <c r="AG2060" t="str">
        <f t="shared" ca="1" si="278"/>
        <v>Georgia Southern</v>
      </c>
    </row>
    <row r="2061" spans="15:33" x14ac:dyDescent="0.25">
      <c r="O2061" t="s">
        <v>3141</v>
      </c>
      <c r="P2061" s="6">
        <v>41995</v>
      </c>
      <c r="Q2061" t="s">
        <v>3074</v>
      </c>
      <c r="R2061" t="s">
        <v>3280</v>
      </c>
      <c r="S2061" t="s">
        <v>3720</v>
      </c>
      <c r="T2061">
        <v>75</v>
      </c>
      <c r="U2061">
        <v>73</v>
      </c>
      <c r="V2061" t="s">
        <v>3722</v>
      </c>
      <c r="W2061" t="s">
        <v>116</v>
      </c>
      <c r="X2061">
        <v>1</v>
      </c>
      <c r="Y2061">
        <f t="shared" si="272"/>
        <v>-2</v>
      </c>
      <c r="Z2061">
        <f t="shared" ca="1" si="273"/>
        <v>-13.5</v>
      </c>
      <c r="AA2061">
        <f t="shared" ca="1" si="274"/>
        <v>11.5</v>
      </c>
      <c r="AB2061">
        <f t="shared" ca="1" si="275"/>
        <v>-11.5</v>
      </c>
      <c r="AC2061" s="2">
        <v>11.5</v>
      </c>
      <c r="AD2061" s="7">
        <f>VLOOKUP(P2061,Weights!$A:$B,2,0)*AC2061</f>
        <v>11.5</v>
      </c>
      <c r="AE2061">
        <f t="shared" ca="1" si="276"/>
        <v>132.25</v>
      </c>
      <c r="AF2061" t="str">
        <f t="shared" si="277"/>
        <v>Boise State</v>
      </c>
      <c r="AG2061" t="str">
        <f t="shared" ca="1" si="278"/>
        <v>Boise State</v>
      </c>
    </row>
    <row r="2062" spans="15:33" x14ac:dyDescent="0.25">
      <c r="O2062" t="s">
        <v>3193</v>
      </c>
      <c r="P2062" s="6">
        <v>41995</v>
      </c>
      <c r="Q2062" t="s">
        <v>3073</v>
      </c>
      <c r="R2062" t="s">
        <v>3217</v>
      </c>
      <c r="S2062" t="s">
        <v>3721</v>
      </c>
      <c r="T2062">
        <v>68</v>
      </c>
      <c r="U2062">
        <v>43</v>
      </c>
      <c r="W2062" t="s">
        <v>244</v>
      </c>
      <c r="X2062">
        <v>1</v>
      </c>
      <c r="Y2062">
        <f t="shared" si="272"/>
        <v>25</v>
      </c>
      <c r="Z2062">
        <f t="shared" ca="1" si="273"/>
        <v>11</v>
      </c>
      <c r="AA2062">
        <f t="shared" ca="1" si="274"/>
        <v>14</v>
      </c>
      <c r="AB2062">
        <f t="shared" ca="1" si="275"/>
        <v>-14</v>
      </c>
      <c r="AC2062" s="2">
        <v>14</v>
      </c>
      <c r="AD2062" s="7">
        <f>VLOOKUP(P2062,Weights!$A:$B,2,0)*AC2062</f>
        <v>14</v>
      </c>
      <c r="AE2062">
        <f t="shared" ca="1" si="276"/>
        <v>196</v>
      </c>
      <c r="AF2062" t="str">
        <f t="shared" si="277"/>
        <v>Illinois St</v>
      </c>
      <c r="AG2062" t="str">
        <f t="shared" ca="1" si="278"/>
        <v>Illinois St</v>
      </c>
    </row>
    <row r="2063" spans="15:33" x14ac:dyDescent="0.25">
      <c r="O2063" t="s">
        <v>3152</v>
      </c>
      <c r="P2063" s="6">
        <v>41995</v>
      </c>
      <c r="Q2063" t="s">
        <v>3073</v>
      </c>
      <c r="R2063" t="s">
        <v>3405</v>
      </c>
      <c r="S2063" t="s">
        <v>3721</v>
      </c>
      <c r="T2063">
        <v>79</v>
      </c>
      <c r="U2063">
        <v>59</v>
      </c>
      <c r="W2063" t="s">
        <v>369</v>
      </c>
      <c r="X2063">
        <v>1</v>
      </c>
      <c r="Y2063">
        <f t="shared" si="272"/>
        <v>20</v>
      </c>
      <c r="Z2063">
        <f t="shared" ca="1" si="273"/>
        <v>21.624999500000001</v>
      </c>
      <c r="AA2063">
        <f t="shared" ca="1" si="274"/>
        <v>-1.6249995000000013</v>
      </c>
      <c r="AB2063">
        <f t="shared" ca="1" si="275"/>
        <v>1.6249995000000013</v>
      </c>
      <c r="AC2063" s="2">
        <v>1.625</v>
      </c>
      <c r="AD2063" s="7">
        <f>VLOOKUP(P2063,Weights!$A:$B,2,0)*AC2063</f>
        <v>1.625</v>
      </c>
      <c r="AE2063">
        <f t="shared" ca="1" si="276"/>
        <v>2.6406233750002541</v>
      </c>
      <c r="AF2063" t="str">
        <f t="shared" si="277"/>
        <v>Indiana</v>
      </c>
      <c r="AG2063" t="str">
        <f t="shared" ca="1" si="278"/>
        <v>Indiana</v>
      </c>
    </row>
    <row r="2064" spans="15:33" x14ac:dyDescent="0.25">
      <c r="O2064" t="s">
        <v>3127</v>
      </c>
      <c r="P2064" s="6">
        <v>41995</v>
      </c>
      <c r="Q2064" t="s">
        <v>3073</v>
      </c>
      <c r="R2064" t="s">
        <v>3211</v>
      </c>
      <c r="S2064" t="s">
        <v>3721</v>
      </c>
      <c r="T2064">
        <v>80</v>
      </c>
      <c r="U2064">
        <v>70</v>
      </c>
      <c r="W2064" t="s">
        <v>306</v>
      </c>
      <c r="X2064">
        <v>1</v>
      </c>
      <c r="Y2064">
        <f t="shared" si="272"/>
        <v>10</v>
      </c>
      <c r="Z2064">
        <f t="shared" ca="1" si="273"/>
        <v>15.499999499999998</v>
      </c>
      <c r="AA2064">
        <f t="shared" ca="1" si="274"/>
        <v>-5.4999994999999977</v>
      </c>
      <c r="AB2064">
        <f t="shared" ca="1" si="275"/>
        <v>5.4999994999999977</v>
      </c>
      <c r="AC2064" s="2">
        <v>5.5</v>
      </c>
      <c r="AD2064" s="7">
        <f>VLOOKUP(P2064,Weights!$A:$B,2,0)*AC2064</f>
        <v>5.5</v>
      </c>
      <c r="AE2064">
        <f t="shared" ca="1" si="276"/>
        <v>30.249994500000223</v>
      </c>
      <c r="AF2064" t="str">
        <f t="shared" si="277"/>
        <v>Iowa</v>
      </c>
      <c r="AG2064" t="str">
        <f t="shared" ca="1" si="278"/>
        <v>Iowa</v>
      </c>
    </row>
    <row r="2065" spans="15:33" x14ac:dyDescent="0.25">
      <c r="O2065" t="s">
        <v>3348</v>
      </c>
      <c r="P2065" s="6">
        <v>41995</v>
      </c>
      <c r="Q2065" t="s">
        <v>3073</v>
      </c>
      <c r="R2065" t="s">
        <v>3392</v>
      </c>
      <c r="S2065" t="s">
        <v>3720</v>
      </c>
      <c r="T2065">
        <v>67</v>
      </c>
      <c r="U2065">
        <v>64</v>
      </c>
      <c r="V2065" t="s">
        <v>3722</v>
      </c>
      <c r="W2065" t="s">
        <v>153</v>
      </c>
      <c r="X2065">
        <v>1</v>
      </c>
      <c r="Y2065">
        <f t="shared" si="272"/>
        <v>-3</v>
      </c>
      <c r="Z2065">
        <f t="shared" ca="1" si="273"/>
        <v>-13.625000499999999</v>
      </c>
      <c r="AA2065">
        <f t="shared" ca="1" si="274"/>
        <v>10.625000499999999</v>
      </c>
      <c r="AB2065">
        <f t="shared" ca="1" si="275"/>
        <v>-10.625000499999999</v>
      </c>
      <c r="AC2065" s="2">
        <v>10.625</v>
      </c>
      <c r="AD2065" s="7">
        <f>VLOOKUP(P2065,Weights!$A:$B,2,0)*AC2065</f>
        <v>10.625</v>
      </c>
      <c r="AE2065">
        <f t="shared" ca="1" si="276"/>
        <v>112.89063562500023</v>
      </c>
      <c r="AF2065" t="str">
        <f t="shared" si="277"/>
        <v>North Carolina Central</v>
      </c>
      <c r="AG2065" t="str">
        <f t="shared" ca="1" si="278"/>
        <v>North Carolina Central</v>
      </c>
    </row>
    <row r="2066" spans="15:33" x14ac:dyDescent="0.25">
      <c r="O2066" t="s">
        <v>3187</v>
      </c>
      <c r="P2066" s="6">
        <v>41995</v>
      </c>
      <c r="Q2066" t="s">
        <v>3073</v>
      </c>
      <c r="R2066" t="s">
        <v>3292</v>
      </c>
      <c r="S2066" t="s">
        <v>3720</v>
      </c>
      <c r="T2066">
        <v>74</v>
      </c>
      <c r="U2066">
        <v>71</v>
      </c>
      <c r="V2066" t="s">
        <v>3722</v>
      </c>
      <c r="W2066" t="s">
        <v>334</v>
      </c>
      <c r="X2066">
        <v>1</v>
      </c>
      <c r="Y2066">
        <f t="shared" si="272"/>
        <v>-3</v>
      </c>
      <c r="Z2066">
        <f t="shared" ca="1" si="273"/>
        <v>-1.25</v>
      </c>
      <c r="AA2066">
        <f t="shared" ca="1" si="274"/>
        <v>-1.75</v>
      </c>
      <c r="AB2066">
        <f t="shared" ca="1" si="275"/>
        <v>1.75</v>
      </c>
      <c r="AC2066" s="2">
        <v>1.75</v>
      </c>
      <c r="AD2066" s="7">
        <f>VLOOKUP(P2066,Weights!$A:$B,2,0)*AC2066</f>
        <v>1.75</v>
      </c>
      <c r="AE2066">
        <f t="shared" ca="1" si="276"/>
        <v>3.0625</v>
      </c>
      <c r="AF2066" t="str">
        <f t="shared" si="277"/>
        <v>Norfolk St</v>
      </c>
      <c r="AG2066" t="str">
        <f t="shared" ca="1" si="278"/>
        <v>Norfolk St</v>
      </c>
    </row>
    <row r="2067" spans="15:33" x14ac:dyDescent="0.25">
      <c r="O2067" t="s">
        <v>3129</v>
      </c>
      <c r="P2067" s="6">
        <v>41995</v>
      </c>
      <c r="Q2067" t="s">
        <v>3073</v>
      </c>
      <c r="R2067" t="s">
        <v>3345</v>
      </c>
      <c r="S2067" t="s">
        <v>3720</v>
      </c>
      <c r="T2067">
        <v>67</v>
      </c>
      <c r="U2067">
        <v>65</v>
      </c>
      <c r="W2067" t="s">
        <v>731</v>
      </c>
      <c r="X2067">
        <v>1</v>
      </c>
      <c r="Y2067">
        <f t="shared" si="272"/>
        <v>-2</v>
      </c>
      <c r="Z2067">
        <f t="shared" ca="1" si="273"/>
        <v>-6.1250004999999996</v>
      </c>
      <c r="AA2067">
        <f t="shared" ca="1" si="274"/>
        <v>4.1250004999999996</v>
      </c>
      <c r="AB2067">
        <f t="shared" ca="1" si="275"/>
        <v>-4.1250004999999996</v>
      </c>
      <c r="AC2067" s="2">
        <v>4.125</v>
      </c>
      <c r="AD2067" s="7">
        <f>VLOOKUP(P2067,Weights!$A:$B,2,0)*AC2067</f>
        <v>4.125</v>
      </c>
      <c r="AE2067">
        <f t="shared" ca="1" si="276"/>
        <v>17.015629125000245</v>
      </c>
      <c r="AF2067" t="str">
        <f t="shared" si="277"/>
        <v>Elon</v>
      </c>
      <c r="AG2067" t="str">
        <f t="shared" ca="1" si="278"/>
        <v>Elon</v>
      </c>
    </row>
    <row r="2068" spans="15:33" x14ac:dyDescent="0.25">
      <c r="O2068" t="s">
        <v>3362</v>
      </c>
      <c r="P2068" s="6">
        <v>41995</v>
      </c>
      <c r="Q2068" t="s">
        <v>3073</v>
      </c>
      <c r="R2068" t="s">
        <v>3352</v>
      </c>
      <c r="S2068" t="s">
        <v>3721</v>
      </c>
      <c r="T2068">
        <v>79</v>
      </c>
      <c r="U2068">
        <v>72</v>
      </c>
      <c r="V2068" t="s">
        <v>3722</v>
      </c>
      <c r="W2068" t="s">
        <v>16</v>
      </c>
      <c r="X2068">
        <v>1</v>
      </c>
      <c r="Y2068">
        <f t="shared" si="272"/>
        <v>7</v>
      </c>
      <c r="Z2068">
        <f t="shared" ca="1" si="273"/>
        <v>2.875</v>
      </c>
      <c r="AA2068">
        <f t="shared" ca="1" si="274"/>
        <v>4.125</v>
      </c>
      <c r="AB2068">
        <f t="shared" ca="1" si="275"/>
        <v>-4.125</v>
      </c>
      <c r="AC2068" s="2">
        <v>4.125</v>
      </c>
      <c r="AD2068" s="7">
        <f>VLOOKUP(P2068,Weights!$A:$B,2,0)*AC2068</f>
        <v>4.125</v>
      </c>
      <c r="AE2068">
        <f t="shared" ca="1" si="276"/>
        <v>17.015625</v>
      </c>
      <c r="AF2068" t="str">
        <f t="shared" si="277"/>
        <v>Lamar</v>
      </c>
      <c r="AG2068" t="str">
        <f t="shared" ca="1" si="278"/>
        <v>Lamar</v>
      </c>
    </row>
    <row r="2069" spans="15:33" x14ac:dyDescent="0.25">
      <c r="O2069" t="s">
        <v>3183</v>
      </c>
      <c r="P2069" s="6">
        <v>41995</v>
      </c>
      <c r="Q2069" t="s">
        <v>3073</v>
      </c>
      <c r="R2069" t="s">
        <v>3164</v>
      </c>
      <c r="S2069" t="s">
        <v>3721</v>
      </c>
      <c r="T2069">
        <v>71</v>
      </c>
      <c r="U2069">
        <v>47</v>
      </c>
      <c r="W2069" t="s">
        <v>325</v>
      </c>
      <c r="X2069">
        <v>1</v>
      </c>
      <c r="Y2069">
        <f t="shared" si="272"/>
        <v>24</v>
      </c>
      <c r="Z2069">
        <f t="shared" ca="1" si="273"/>
        <v>18</v>
      </c>
      <c r="AA2069">
        <f t="shared" ca="1" si="274"/>
        <v>6</v>
      </c>
      <c r="AB2069">
        <f t="shared" ca="1" si="275"/>
        <v>-6</v>
      </c>
      <c r="AC2069" s="2">
        <v>6</v>
      </c>
      <c r="AD2069" s="7">
        <f>VLOOKUP(P2069,Weights!$A:$B,2,0)*AC2069</f>
        <v>6</v>
      </c>
      <c r="AE2069">
        <f t="shared" ca="1" si="276"/>
        <v>36</v>
      </c>
      <c r="AF2069" t="str">
        <f t="shared" si="277"/>
        <v>LSU</v>
      </c>
      <c r="AG2069" t="str">
        <f t="shared" ca="1" si="278"/>
        <v>LSU</v>
      </c>
    </row>
    <row r="2070" spans="15:33" x14ac:dyDescent="0.25">
      <c r="O2070" t="s">
        <v>3254</v>
      </c>
      <c r="P2070" s="6">
        <v>41995</v>
      </c>
      <c r="Q2070" t="s">
        <v>3073</v>
      </c>
      <c r="R2070" t="s">
        <v>3278</v>
      </c>
      <c r="S2070" t="s">
        <v>3721</v>
      </c>
      <c r="T2070">
        <v>67</v>
      </c>
      <c r="U2070">
        <v>54</v>
      </c>
      <c r="W2070" t="s">
        <v>244</v>
      </c>
      <c r="X2070">
        <v>1</v>
      </c>
      <c r="Y2070">
        <f t="shared" si="272"/>
        <v>13</v>
      </c>
      <c r="Z2070">
        <f t="shared" ca="1" si="273"/>
        <v>18.125</v>
      </c>
      <c r="AA2070">
        <f t="shared" ca="1" si="274"/>
        <v>-5.125</v>
      </c>
      <c r="AB2070">
        <f t="shared" ca="1" si="275"/>
        <v>5.125</v>
      </c>
      <c r="AC2070" s="2">
        <v>5.125</v>
      </c>
      <c r="AD2070" s="7">
        <f>VLOOKUP(P2070,Weights!$A:$B,2,0)*AC2070</f>
        <v>5.125</v>
      </c>
      <c r="AE2070">
        <f t="shared" ca="1" si="276"/>
        <v>26.265625</v>
      </c>
      <c r="AF2070" t="str">
        <f t="shared" si="277"/>
        <v>Marquette</v>
      </c>
      <c r="AG2070" t="str">
        <f t="shared" ca="1" si="278"/>
        <v>Marquette</v>
      </c>
    </row>
    <row r="2071" spans="15:33" x14ac:dyDescent="0.25">
      <c r="O2071" t="s">
        <v>3387</v>
      </c>
      <c r="P2071" s="6">
        <v>41995</v>
      </c>
      <c r="Q2071" t="s">
        <v>3073</v>
      </c>
      <c r="R2071" t="s">
        <v>3102</v>
      </c>
      <c r="S2071" t="s">
        <v>3720</v>
      </c>
      <c r="T2071">
        <v>87</v>
      </c>
      <c r="U2071">
        <v>58</v>
      </c>
      <c r="W2071" t="s">
        <v>117</v>
      </c>
      <c r="X2071">
        <v>1</v>
      </c>
      <c r="Y2071">
        <f t="shared" si="272"/>
        <v>-29</v>
      </c>
      <c r="Z2071">
        <f t="shared" ca="1" si="273"/>
        <v>-16.249999500000001</v>
      </c>
      <c r="AA2071">
        <f t="shared" ca="1" si="274"/>
        <v>-12.750000499999999</v>
      </c>
      <c r="AB2071">
        <f t="shared" ca="1" si="275"/>
        <v>12.750000499999999</v>
      </c>
      <c r="AC2071" s="2">
        <v>12.75</v>
      </c>
      <c r="AD2071" s="7">
        <f>VLOOKUP(P2071,Weights!$A:$B,2,0)*AC2071</f>
        <v>12.75</v>
      </c>
      <c r="AE2071">
        <f t="shared" ca="1" si="276"/>
        <v>162.56251275000022</v>
      </c>
      <c r="AF2071" t="str">
        <f t="shared" si="277"/>
        <v>Central Michigan</v>
      </c>
      <c r="AG2071" t="str">
        <f t="shared" ca="1" si="278"/>
        <v>Central Michigan</v>
      </c>
    </row>
    <row r="2072" spans="15:33" x14ac:dyDescent="0.25">
      <c r="O2072" t="s">
        <v>3194</v>
      </c>
      <c r="P2072" s="6">
        <v>41995</v>
      </c>
      <c r="Q2072" t="s">
        <v>3074</v>
      </c>
      <c r="R2072" t="s">
        <v>3075</v>
      </c>
      <c r="S2072" t="s">
        <v>3720</v>
      </c>
      <c r="T2072">
        <v>76</v>
      </c>
      <c r="U2072">
        <v>62</v>
      </c>
      <c r="W2072" t="s">
        <v>196</v>
      </c>
      <c r="X2072">
        <v>1</v>
      </c>
      <c r="Y2072">
        <f t="shared" si="272"/>
        <v>-14</v>
      </c>
      <c r="Z2072">
        <f t="shared" ca="1" si="273"/>
        <v>-0.5</v>
      </c>
      <c r="AA2072">
        <f t="shared" ca="1" si="274"/>
        <v>-13.5</v>
      </c>
      <c r="AB2072">
        <f t="shared" ca="1" si="275"/>
        <v>13.5</v>
      </c>
      <c r="AC2072" s="2">
        <v>13.5</v>
      </c>
      <c r="AD2072" s="7">
        <f>VLOOKUP(P2072,Weights!$A:$B,2,0)*AC2072</f>
        <v>13.5</v>
      </c>
      <c r="AE2072">
        <f t="shared" ca="1" si="276"/>
        <v>182.25</v>
      </c>
      <c r="AF2072" t="str">
        <f t="shared" si="277"/>
        <v>Providence</v>
      </c>
      <c r="AG2072" t="str">
        <f t="shared" ca="1" si="278"/>
        <v>Providence</v>
      </c>
    </row>
    <row r="2073" spans="15:33" x14ac:dyDescent="0.25">
      <c r="O2073" t="s">
        <v>3153</v>
      </c>
      <c r="P2073" s="6">
        <v>41995</v>
      </c>
      <c r="Q2073" t="s">
        <v>3073</v>
      </c>
      <c r="R2073" t="s">
        <v>3350</v>
      </c>
      <c r="S2073" t="s">
        <v>3721</v>
      </c>
      <c r="T2073">
        <v>72</v>
      </c>
      <c r="U2073">
        <v>56</v>
      </c>
      <c r="W2073" t="s">
        <v>334</v>
      </c>
      <c r="X2073">
        <v>1</v>
      </c>
      <c r="Y2073">
        <f t="shared" si="272"/>
        <v>16</v>
      </c>
      <c r="Z2073">
        <f t="shared" ca="1" si="273"/>
        <v>21.875000499999999</v>
      </c>
      <c r="AA2073">
        <f t="shared" ca="1" si="274"/>
        <v>-5.8750004999999987</v>
      </c>
      <c r="AB2073">
        <f t="shared" ca="1" si="275"/>
        <v>5.8750004999999987</v>
      </c>
      <c r="AC2073" s="2">
        <v>5.875</v>
      </c>
      <c r="AD2073" s="7">
        <f>VLOOKUP(P2073,Weights!$A:$B,2,0)*AC2073</f>
        <v>5.875</v>
      </c>
      <c r="AE2073">
        <f t="shared" ca="1" si="276"/>
        <v>34.515630875000234</v>
      </c>
      <c r="AF2073" t="str">
        <f t="shared" si="277"/>
        <v>Michigan</v>
      </c>
      <c r="AG2073" t="str">
        <f t="shared" ca="1" si="278"/>
        <v>Michigan</v>
      </c>
    </row>
    <row r="2074" spans="15:33" x14ac:dyDescent="0.25">
      <c r="O2074" t="s">
        <v>3323</v>
      </c>
      <c r="P2074" s="6">
        <v>41995</v>
      </c>
      <c r="Q2074" t="s">
        <v>3073</v>
      </c>
      <c r="R2074" t="s">
        <v>3391</v>
      </c>
      <c r="S2074" t="s">
        <v>3721</v>
      </c>
      <c r="T2074">
        <v>82</v>
      </c>
      <c r="U2074">
        <v>56</v>
      </c>
      <c r="W2074" t="s">
        <v>306</v>
      </c>
      <c r="X2074">
        <v>1</v>
      </c>
      <c r="Y2074">
        <f t="shared" si="272"/>
        <v>26</v>
      </c>
      <c r="Z2074">
        <f t="shared" ca="1" si="273"/>
        <v>28.999999500000001</v>
      </c>
      <c r="AA2074">
        <f t="shared" ca="1" si="274"/>
        <v>-2.9999995000000013</v>
      </c>
      <c r="AB2074">
        <f t="shared" ca="1" si="275"/>
        <v>2.9999995000000013</v>
      </c>
      <c r="AC2074" s="2">
        <v>3</v>
      </c>
      <c r="AD2074" s="7">
        <f>VLOOKUP(P2074,Weights!$A:$B,2,0)*AC2074</f>
        <v>3</v>
      </c>
      <c r="AE2074">
        <f t="shared" ca="1" si="276"/>
        <v>8.999997000000258</v>
      </c>
      <c r="AF2074" t="str">
        <f t="shared" si="277"/>
        <v>Michigan St</v>
      </c>
      <c r="AG2074" t="str">
        <f t="shared" ca="1" si="278"/>
        <v>Michigan St</v>
      </c>
    </row>
    <row r="2075" spans="15:33" x14ac:dyDescent="0.25">
      <c r="O2075" t="s">
        <v>3124</v>
      </c>
      <c r="P2075" s="6">
        <v>41995</v>
      </c>
      <c r="Q2075" t="s">
        <v>3073</v>
      </c>
      <c r="R2075" t="s">
        <v>3338</v>
      </c>
      <c r="S2075" t="s">
        <v>3721</v>
      </c>
      <c r="T2075">
        <v>86</v>
      </c>
      <c r="U2075">
        <v>76</v>
      </c>
      <c r="W2075" t="s">
        <v>369</v>
      </c>
      <c r="X2075">
        <v>1</v>
      </c>
      <c r="Y2075">
        <f t="shared" si="272"/>
        <v>10</v>
      </c>
      <c r="Z2075">
        <f t="shared" ca="1" si="273"/>
        <v>18.999999500000001</v>
      </c>
      <c r="AA2075">
        <f t="shared" ca="1" si="274"/>
        <v>-8.9999995000000013</v>
      </c>
      <c r="AB2075">
        <f t="shared" ca="1" si="275"/>
        <v>8.9999995000000013</v>
      </c>
      <c r="AC2075" s="2">
        <v>9</v>
      </c>
      <c r="AD2075" s="7">
        <f>VLOOKUP(P2075,Weights!$A:$B,2,0)*AC2075</f>
        <v>9</v>
      </c>
      <c r="AE2075">
        <f t="shared" ca="1" si="276"/>
        <v>80.999991000000279</v>
      </c>
      <c r="AF2075" t="str">
        <f t="shared" si="277"/>
        <v>Minnesota</v>
      </c>
      <c r="AG2075" t="str">
        <f t="shared" ca="1" si="278"/>
        <v>Minnesota</v>
      </c>
    </row>
    <row r="2076" spans="15:33" x14ac:dyDescent="0.25">
      <c r="O2076" t="s">
        <v>3388</v>
      </c>
      <c r="P2076" s="6">
        <v>41995</v>
      </c>
      <c r="Q2076" t="s">
        <v>3073</v>
      </c>
      <c r="R2076" t="s">
        <v>3159</v>
      </c>
      <c r="S2076" t="s">
        <v>3721</v>
      </c>
      <c r="T2076">
        <v>52</v>
      </c>
      <c r="U2076">
        <v>45</v>
      </c>
      <c r="W2076" t="s">
        <v>97</v>
      </c>
      <c r="X2076">
        <v>1</v>
      </c>
      <c r="Y2076">
        <f t="shared" si="272"/>
        <v>7</v>
      </c>
      <c r="Z2076">
        <f t="shared" ca="1" si="273"/>
        <v>2.125</v>
      </c>
      <c r="AA2076">
        <f t="shared" ca="1" si="274"/>
        <v>4.875</v>
      </c>
      <c r="AB2076">
        <f t="shared" ca="1" si="275"/>
        <v>-4.875</v>
      </c>
      <c r="AC2076" s="2">
        <v>4.875</v>
      </c>
      <c r="AD2076" s="7">
        <f>VLOOKUP(P2076,Weights!$A:$B,2,0)*AC2076</f>
        <v>4.875</v>
      </c>
      <c r="AE2076">
        <f t="shared" ca="1" si="276"/>
        <v>23.765625</v>
      </c>
      <c r="AF2076" t="str">
        <f t="shared" si="277"/>
        <v>Missouri St</v>
      </c>
      <c r="AG2076" t="str">
        <f t="shared" ca="1" si="278"/>
        <v>Missouri St</v>
      </c>
    </row>
    <row r="2077" spans="15:33" x14ac:dyDescent="0.25">
      <c r="O2077" t="s">
        <v>3096</v>
      </c>
      <c r="P2077" s="6">
        <v>41995</v>
      </c>
      <c r="Q2077" t="s">
        <v>3073</v>
      </c>
      <c r="R2077" t="s">
        <v>3089</v>
      </c>
      <c r="S2077" t="s">
        <v>3721</v>
      </c>
      <c r="T2077">
        <v>69</v>
      </c>
      <c r="U2077">
        <v>68</v>
      </c>
      <c r="W2077" t="s">
        <v>15</v>
      </c>
      <c r="X2077">
        <v>1</v>
      </c>
      <c r="Y2077">
        <f t="shared" si="272"/>
        <v>1</v>
      </c>
      <c r="Z2077">
        <f t="shared" ca="1" si="273"/>
        <v>13.500000499999999</v>
      </c>
      <c r="AA2077">
        <f t="shared" ca="1" si="274"/>
        <v>-12.500000499999999</v>
      </c>
      <c r="AB2077">
        <f t="shared" ca="1" si="275"/>
        <v>12.500000499999999</v>
      </c>
      <c r="AC2077" s="2">
        <v>12.5</v>
      </c>
      <c r="AD2077" s="7">
        <f>VLOOKUP(P2077,Weights!$A:$B,2,0)*AC2077</f>
        <v>12.5</v>
      </c>
      <c r="AE2077">
        <f t="shared" ca="1" si="276"/>
        <v>156.25001250000022</v>
      </c>
      <c r="AF2077" t="str">
        <f t="shared" si="277"/>
        <v>Mt. St. Mary's</v>
      </c>
      <c r="AG2077" t="str">
        <f t="shared" ca="1" si="278"/>
        <v>Mt. St. Mary's</v>
      </c>
    </row>
    <row r="2078" spans="15:33" x14ac:dyDescent="0.25">
      <c r="O2078" t="s">
        <v>3325</v>
      </c>
      <c r="P2078" s="6">
        <v>41995</v>
      </c>
      <c r="Q2078" t="s">
        <v>3073</v>
      </c>
      <c r="R2078" t="s">
        <v>3182</v>
      </c>
      <c r="S2078" t="s">
        <v>3721</v>
      </c>
      <c r="T2078">
        <v>61</v>
      </c>
      <c r="U2078">
        <v>56</v>
      </c>
      <c r="W2078" t="s">
        <v>745</v>
      </c>
      <c r="X2078">
        <v>1</v>
      </c>
      <c r="Y2078">
        <f t="shared" si="272"/>
        <v>5</v>
      </c>
      <c r="Z2078">
        <f t="shared" ca="1" si="273"/>
        <v>1.75</v>
      </c>
      <c r="AA2078">
        <f t="shared" ca="1" si="274"/>
        <v>3.25</v>
      </c>
      <c r="AB2078">
        <f t="shared" ca="1" si="275"/>
        <v>-3.25</v>
      </c>
      <c r="AC2078" s="2">
        <v>3.25</v>
      </c>
      <c r="AD2078" s="7">
        <f>VLOOKUP(P2078,Weights!$A:$B,2,0)*AC2078</f>
        <v>3.25</v>
      </c>
      <c r="AE2078">
        <f t="shared" ca="1" si="276"/>
        <v>10.5625</v>
      </c>
      <c r="AF2078" t="str">
        <f t="shared" si="277"/>
        <v>Navy</v>
      </c>
      <c r="AG2078" t="str">
        <f t="shared" ca="1" si="278"/>
        <v>Navy</v>
      </c>
    </row>
    <row r="2079" spans="15:33" x14ac:dyDescent="0.25">
      <c r="O2079" t="s">
        <v>3328</v>
      </c>
      <c r="P2079" s="6">
        <v>41995</v>
      </c>
      <c r="Q2079" t="s">
        <v>3073</v>
      </c>
      <c r="R2079" t="s">
        <v>3326</v>
      </c>
      <c r="S2079" t="s">
        <v>3721</v>
      </c>
      <c r="T2079">
        <v>83</v>
      </c>
      <c r="U2079">
        <v>55</v>
      </c>
      <c r="W2079" t="s">
        <v>805</v>
      </c>
      <c r="X2079">
        <v>1</v>
      </c>
      <c r="Y2079">
        <f t="shared" si="272"/>
        <v>28</v>
      </c>
      <c r="Z2079">
        <f t="shared" ca="1" si="273"/>
        <v>3.875</v>
      </c>
      <c r="AA2079">
        <f t="shared" ca="1" si="274"/>
        <v>24.125</v>
      </c>
      <c r="AB2079">
        <f t="shared" ca="1" si="275"/>
        <v>-24.125</v>
      </c>
      <c r="AC2079" s="2">
        <v>24.125</v>
      </c>
      <c r="AD2079" s="7">
        <f>VLOOKUP(P2079,Weights!$A:$B,2,0)*AC2079</f>
        <v>24.125</v>
      </c>
      <c r="AE2079">
        <f t="shared" ca="1" si="276"/>
        <v>582.015625</v>
      </c>
      <c r="AF2079" t="str">
        <f t="shared" si="277"/>
        <v>Nevada</v>
      </c>
      <c r="AG2079" t="str">
        <f t="shared" ca="1" si="278"/>
        <v>Nevada</v>
      </c>
    </row>
    <row r="2080" spans="15:33" x14ac:dyDescent="0.25">
      <c r="O2080" t="s">
        <v>3083</v>
      </c>
      <c r="P2080" s="6">
        <v>41995</v>
      </c>
      <c r="Q2080" t="s">
        <v>3073</v>
      </c>
      <c r="R2080" t="s">
        <v>3107</v>
      </c>
      <c r="S2080" t="s">
        <v>3720</v>
      </c>
      <c r="T2080">
        <v>73</v>
      </c>
      <c r="U2080">
        <v>72</v>
      </c>
      <c r="V2080" t="s">
        <v>3722</v>
      </c>
      <c r="W2080" t="s">
        <v>96</v>
      </c>
      <c r="X2080">
        <v>1</v>
      </c>
      <c r="Y2080">
        <f t="shared" si="272"/>
        <v>-1</v>
      </c>
      <c r="Z2080">
        <f t="shared" ca="1" si="273"/>
        <v>7.9999999800000001</v>
      </c>
      <c r="AA2080">
        <f t="shared" ca="1" si="274"/>
        <v>-8.9999999800000001</v>
      </c>
      <c r="AB2080">
        <f t="shared" ca="1" si="275"/>
        <v>8.9999999800000001</v>
      </c>
      <c r="AC2080" s="2">
        <v>9</v>
      </c>
      <c r="AD2080" s="7">
        <f>VLOOKUP(P2080,Weights!$A:$B,2,0)*AC2080</f>
        <v>9</v>
      </c>
      <c r="AE2080">
        <f t="shared" ca="1" si="276"/>
        <v>80.999999639999999</v>
      </c>
      <c r="AF2080" t="str">
        <f t="shared" si="277"/>
        <v>LIU Brooklyn</v>
      </c>
      <c r="AG2080" t="str">
        <f t="shared" ca="1" si="278"/>
        <v>New Hampshire</v>
      </c>
    </row>
    <row r="2081" spans="15:33" x14ac:dyDescent="0.25">
      <c r="O2081" t="s">
        <v>3241</v>
      </c>
      <c r="P2081" s="6">
        <v>41995</v>
      </c>
      <c r="Q2081" t="s">
        <v>3073</v>
      </c>
      <c r="R2081" t="s">
        <v>3718</v>
      </c>
      <c r="S2081" t="s">
        <v>3721</v>
      </c>
      <c r="T2081">
        <v>78</v>
      </c>
      <c r="U2081">
        <v>39</v>
      </c>
      <c r="W2081" t="s">
        <v>756</v>
      </c>
      <c r="X2081">
        <v>1</v>
      </c>
      <c r="Y2081">
        <f t="shared" si="272"/>
        <v>39</v>
      </c>
      <c r="Z2081">
        <f t="shared" ca="1" si="273"/>
        <v>37.875000499999999</v>
      </c>
      <c r="AA2081">
        <f t="shared" ca="1" si="274"/>
        <v>1.1249995000000013</v>
      </c>
      <c r="AB2081">
        <f t="shared" ca="1" si="275"/>
        <v>-1.1249995000000013</v>
      </c>
      <c r="AC2081" s="2">
        <v>1.125</v>
      </c>
      <c r="AD2081" s="7">
        <f>VLOOKUP(P2081,Weights!$A:$B,2,0)*AC2081</f>
        <v>1.125</v>
      </c>
      <c r="AE2081">
        <f t="shared" ca="1" si="276"/>
        <v>1.2656238750002529</v>
      </c>
      <c r="AF2081" t="str">
        <f t="shared" si="277"/>
        <v>New Mexico St</v>
      </c>
      <c r="AG2081" t="str">
        <f t="shared" ca="1" si="278"/>
        <v>New Mexico St</v>
      </c>
    </row>
    <row r="2082" spans="15:33" x14ac:dyDescent="0.25">
      <c r="O2082" t="s">
        <v>3243</v>
      </c>
      <c r="P2082" s="6">
        <v>41995</v>
      </c>
      <c r="Q2082" t="s">
        <v>3073</v>
      </c>
      <c r="R2082" t="s">
        <v>3331</v>
      </c>
      <c r="S2082" t="s">
        <v>3720</v>
      </c>
      <c r="T2082">
        <v>73</v>
      </c>
      <c r="U2082">
        <v>63</v>
      </c>
      <c r="W2082" t="s">
        <v>16</v>
      </c>
      <c r="X2082">
        <v>1</v>
      </c>
      <c r="Y2082">
        <f t="shared" si="272"/>
        <v>-10</v>
      </c>
      <c r="Z2082">
        <f t="shared" ca="1" si="273"/>
        <v>-5.5</v>
      </c>
      <c r="AA2082">
        <f t="shared" ca="1" si="274"/>
        <v>-4.5</v>
      </c>
      <c r="AB2082">
        <f t="shared" ca="1" si="275"/>
        <v>4.5</v>
      </c>
      <c r="AC2082" s="2">
        <v>4.5</v>
      </c>
      <c r="AD2082" s="7">
        <f>VLOOKUP(P2082,Weights!$A:$B,2,0)*AC2082</f>
        <v>4.5</v>
      </c>
      <c r="AE2082">
        <f t="shared" ca="1" si="276"/>
        <v>20.25</v>
      </c>
      <c r="AF2082" t="str">
        <f t="shared" si="277"/>
        <v>UC Davis</v>
      </c>
      <c r="AG2082" t="str">
        <f t="shared" ca="1" si="278"/>
        <v>UC Davis</v>
      </c>
    </row>
    <row r="2083" spans="15:33" x14ac:dyDescent="0.25">
      <c r="O2083" t="s">
        <v>3214</v>
      </c>
      <c r="P2083" s="6">
        <v>41995</v>
      </c>
      <c r="Q2083" t="s">
        <v>3073</v>
      </c>
      <c r="R2083" t="s">
        <v>3237</v>
      </c>
      <c r="S2083" t="s">
        <v>3721</v>
      </c>
      <c r="T2083">
        <v>81</v>
      </c>
      <c r="U2083">
        <v>68</v>
      </c>
      <c r="W2083" t="s">
        <v>97</v>
      </c>
      <c r="X2083">
        <v>1</v>
      </c>
      <c r="Y2083">
        <f t="shared" si="272"/>
        <v>13</v>
      </c>
      <c r="Z2083">
        <f t="shared" ca="1" si="273"/>
        <v>-1.8750000000000009</v>
      </c>
      <c r="AA2083">
        <f t="shared" ca="1" si="274"/>
        <v>14.875</v>
      </c>
      <c r="AB2083">
        <f t="shared" ca="1" si="275"/>
        <v>-14.875</v>
      </c>
      <c r="AC2083" s="2">
        <v>14.875</v>
      </c>
      <c r="AD2083" s="7">
        <f>VLOOKUP(P2083,Weights!$A:$B,2,0)*AC2083</f>
        <v>14.875</v>
      </c>
      <c r="AE2083">
        <f t="shared" ca="1" si="276"/>
        <v>221.265625</v>
      </c>
      <c r="AF2083" t="str">
        <f t="shared" si="277"/>
        <v>Northern Kentucky</v>
      </c>
      <c r="AG2083" t="str">
        <f t="shared" ca="1" si="278"/>
        <v>Idaho</v>
      </c>
    </row>
    <row r="2084" spans="15:33" x14ac:dyDescent="0.25">
      <c r="O2084" t="s">
        <v>3203</v>
      </c>
      <c r="P2084" s="6">
        <v>41995</v>
      </c>
      <c r="Q2084" t="s">
        <v>3073</v>
      </c>
      <c r="R2084" t="s">
        <v>3162</v>
      </c>
      <c r="S2084" t="s">
        <v>3721</v>
      </c>
      <c r="T2084">
        <v>63</v>
      </c>
      <c r="U2084">
        <v>46</v>
      </c>
      <c r="W2084" t="s">
        <v>305</v>
      </c>
      <c r="X2084">
        <v>1</v>
      </c>
      <c r="Y2084">
        <f t="shared" si="272"/>
        <v>17</v>
      </c>
      <c r="Z2084">
        <f t="shared" ca="1" si="273"/>
        <v>17</v>
      </c>
      <c r="AA2084">
        <f t="shared" ca="1" si="274"/>
        <v>0</v>
      </c>
      <c r="AB2084">
        <f t="shared" ca="1" si="275"/>
        <v>0</v>
      </c>
      <c r="AC2084" s="2">
        <v>0</v>
      </c>
      <c r="AD2084" s="7">
        <f>VLOOKUP(P2084,Weights!$A:$B,2,0)*AC2084</f>
        <v>0</v>
      </c>
      <c r="AE2084">
        <f t="shared" ca="1" si="276"/>
        <v>0</v>
      </c>
      <c r="AF2084" t="str">
        <f t="shared" si="277"/>
        <v>Northwestern</v>
      </c>
      <c r="AG2084" t="str">
        <f t="shared" ca="1" si="278"/>
        <v>Northwestern</v>
      </c>
    </row>
    <row r="2085" spans="15:33" x14ac:dyDescent="0.25">
      <c r="O2085" t="s">
        <v>3092</v>
      </c>
      <c r="P2085" s="6">
        <v>41995</v>
      </c>
      <c r="Q2085" t="s">
        <v>3073</v>
      </c>
      <c r="R2085" t="s">
        <v>3103</v>
      </c>
      <c r="S2085" t="s">
        <v>3721</v>
      </c>
      <c r="T2085">
        <v>91</v>
      </c>
      <c r="U2085">
        <v>66</v>
      </c>
      <c r="W2085" t="s">
        <v>658</v>
      </c>
      <c r="X2085">
        <v>1</v>
      </c>
      <c r="Y2085">
        <f t="shared" si="272"/>
        <v>25</v>
      </c>
      <c r="Z2085">
        <f t="shared" ca="1" si="273"/>
        <v>23.624999499999998</v>
      </c>
      <c r="AA2085">
        <f t="shared" ca="1" si="274"/>
        <v>1.3750005000000023</v>
      </c>
      <c r="AB2085">
        <f t="shared" ca="1" si="275"/>
        <v>-1.3750005000000023</v>
      </c>
      <c r="AC2085" s="2">
        <v>1.375</v>
      </c>
      <c r="AD2085" s="7">
        <f>VLOOKUP(P2085,Weights!$A:$B,2,0)*AC2085</f>
        <v>1.375</v>
      </c>
      <c r="AE2085">
        <f t="shared" ca="1" si="276"/>
        <v>1.8906263750002563</v>
      </c>
      <c r="AF2085" t="str">
        <f t="shared" si="277"/>
        <v>Notre Dame</v>
      </c>
      <c r="AG2085" t="str">
        <f t="shared" ca="1" si="278"/>
        <v>Notre Dame</v>
      </c>
    </row>
    <row r="2086" spans="15:33" x14ac:dyDescent="0.25">
      <c r="O2086" t="s">
        <v>3324</v>
      </c>
      <c r="P2086" s="6">
        <v>41995</v>
      </c>
      <c r="Q2086" t="s">
        <v>3073</v>
      </c>
      <c r="R2086" t="s">
        <v>3169</v>
      </c>
      <c r="S2086" t="s">
        <v>3721</v>
      </c>
      <c r="T2086">
        <v>93</v>
      </c>
      <c r="U2086">
        <v>55</v>
      </c>
      <c r="W2086" t="s">
        <v>369</v>
      </c>
      <c r="X2086">
        <v>1</v>
      </c>
      <c r="Y2086">
        <f t="shared" si="272"/>
        <v>38</v>
      </c>
      <c r="Z2086">
        <f t="shared" ca="1" si="273"/>
        <v>22.749999499999998</v>
      </c>
      <c r="AA2086">
        <f t="shared" ca="1" si="274"/>
        <v>15.250000500000002</v>
      </c>
      <c r="AB2086">
        <f t="shared" ca="1" si="275"/>
        <v>-15.250000500000002</v>
      </c>
      <c r="AC2086" s="2">
        <v>15.25</v>
      </c>
      <c r="AD2086" s="7">
        <f>VLOOKUP(P2086,Weights!$A:$B,2,0)*AC2086</f>
        <v>15.25</v>
      </c>
      <c r="AE2086">
        <f t="shared" ca="1" si="276"/>
        <v>232.56251525000033</v>
      </c>
      <c r="AF2086" t="str">
        <f t="shared" si="277"/>
        <v>Ohio State</v>
      </c>
      <c r="AG2086" t="str">
        <f t="shared" ca="1" si="278"/>
        <v>Ohio State</v>
      </c>
    </row>
    <row r="2087" spans="15:33" x14ac:dyDescent="0.25">
      <c r="O2087" t="s">
        <v>3702</v>
      </c>
      <c r="P2087" s="6">
        <v>41995</v>
      </c>
      <c r="Q2087" t="s">
        <v>3073</v>
      </c>
      <c r="R2087" t="s">
        <v>3270</v>
      </c>
      <c r="S2087" t="s">
        <v>3721</v>
      </c>
      <c r="T2087">
        <v>85</v>
      </c>
      <c r="U2087">
        <v>51</v>
      </c>
      <c r="W2087" t="s">
        <v>195</v>
      </c>
      <c r="X2087">
        <v>1</v>
      </c>
      <c r="Y2087">
        <f t="shared" si="272"/>
        <v>34</v>
      </c>
      <c r="Z2087">
        <f t="shared" ca="1" si="273"/>
        <v>26.624999499999998</v>
      </c>
      <c r="AA2087">
        <f t="shared" ca="1" si="274"/>
        <v>7.3750005000000023</v>
      </c>
      <c r="AB2087">
        <f t="shared" ca="1" si="275"/>
        <v>-7.3750005000000023</v>
      </c>
      <c r="AC2087" s="2">
        <v>7.375</v>
      </c>
      <c r="AD2087" s="7">
        <f>VLOOKUP(P2087,Weights!$A:$B,2,0)*AC2087</f>
        <v>7.375</v>
      </c>
      <c r="AE2087">
        <f t="shared" ca="1" si="276"/>
        <v>54.390632375000287</v>
      </c>
      <c r="AF2087" t="str">
        <f t="shared" si="277"/>
        <v>Oklahoma</v>
      </c>
      <c r="AG2087" t="str">
        <f t="shared" ca="1" si="278"/>
        <v>Oklahoma</v>
      </c>
    </row>
    <row r="2088" spans="15:33" x14ac:dyDescent="0.25">
      <c r="O2088" t="s">
        <v>3186</v>
      </c>
      <c r="P2088" s="6">
        <v>41995</v>
      </c>
      <c r="Q2088" t="s">
        <v>3073</v>
      </c>
      <c r="R2088" t="s">
        <v>3344</v>
      </c>
      <c r="S2088" t="s">
        <v>3721</v>
      </c>
      <c r="T2088">
        <v>69</v>
      </c>
      <c r="U2088">
        <v>62</v>
      </c>
      <c r="W2088" t="s">
        <v>817</v>
      </c>
      <c r="X2088">
        <v>1</v>
      </c>
      <c r="Y2088">
        <f t="shared" si="272"/>
        <v>7</v>
      </c>
      <c r="Z2088">
        <f t="shared" ca="1" si="273"/>
        <v>6.2499999999999991</v>
      </c>
      <c r="AA2088">
        <f t="shared" ca="1" si="274"/>
        <v>0.75000000000000089</v>
      </c>
      <c r="AB2088">
        <f t="shared" ca="1" si="275"/>
        <v>-0.75000000000000089</v>
      </c>
      <c r="AC2088" s="2">
        <v>0.75</v>
      </c>
      <c r="AD2088" s="7">
        <f>VLOOKUP(P2088,Weights!$A:$B,2,0)*AC2088</f>
        <v>0.75</v>
      </c>
      <c r="AE2088">
        <f t="shared" ca="1" si="276"/>
        <v>0.56250000000000133</v>
      </c>
      <c r="AF2088" t="str">
        <f t="shared" si="277"/>
        <v>Old Dominion</v>
      </c>
      <c r="AG2088" t="str">
        <f t="shared" ca="1" si="278"/>
        <v>Old Dominion</v>
      </c>
    </row>
    <row r="2089" spans="15:33" x14ac:dyDescent="0.25">
      <c r="O2089" t="s">
        <v>3295</v>
      </c>
      <c r="P2089" s="6">
        <v>41995</v>
      </c>
      <c r="Q2089" t="s">
        <v>3073</v>
      </c>
      <c r="R2089" t="s">
        <v>3133</v>
      </c>
      <c r="S2089" t="s">
        <v>3721</v>
      </c>
      <c r="T2089">
        <v>82</v>
      </c>
      <c r="U2089">
        <v>78</v>
      </c>
      <c r="V2089" t="s">
        <v>3722</v>
      </c>
      <c r="W2089" t="s">
        <v>196</v>
      </c>
      <c r="X2089">
        <v>1</v>
      </c>
      <c r="Y2089">
        <f t="shared" si="272"/>
        <v>4</v>
      </c>
      <c r="Z2089">
        <f t="shared" ca="1" si="273"/>
        <v>7.9999995000000004</v>
      </c>
      <c r="AA2089">
        <f t="shared" ca="1" si="274"/>
        <v>-3.9999995000000004</v>
      </c>
      <c r="AB2089">
        <f t="shared" ca="1" si="275"/>
        <v>3.9999995000000004</v>
      </c>
      <c r="AC2089" s="2">
        <v>4</v>
      </c>
      <c r="AD2089" s="7">
        <f>VLOOKUP(P2089,Weights!$A:$B,2,0)*AC2089</f>
        <v>4</v>
      </c>
      <c r="AE2089">
        <f t="shared" ca="1" si="276"/>
        <v>15.999996000000253</v>
      </c>
      <c r="AF2089" t="str">
        <f t="shared" si="277"/>
        <v>Oregon</v>
      </c>
      <c r="AG2089" t="str">
        <f t="shared" ca="1" si="278"/>
        <v>Oregon</v>
      </c>
    </row>
    <row r="2090" spans="15:33" x14ac:dyDescent="0.25">
      <c r="O2090" t="s">
        <v>3174</v>
      </c>
      <c r="P2090" s="6">
        <v>41995</v>
      </c>
      <c r="Q2090" t="s">
        <v>3073</v>
      </c>
      <c r="R2090" t="s">
        <v>3104</v>
      </c>
      <c r="S2090" t="s">
        <v>3721</v>
      </c>
      <c r="T2090">
        <v>69</v>
      </c>
      <c r="U2090">
        <v>49</v>
      </c>
      <c r="W2090" t="s">
        <v>606</v>
      </c>
      <c r="X2090">
        <v>1</v>
      </c>
      <c r="Y2090">
        <f t="shared" si="272"/>
        <v>20</v>
      </c>
      <c r="Z2090">
        <f t="shared" ca="1" si="273"/>
        <v>14.625</v>
      </c>
      <c r="AA2090">
        <f t="shared" ca="1" si="274"/>
        <v>5.375</v>
      </c>
      <c r="AB2090">
        <f t="shared" ca="1" si="275"/>
        <v>-5.375</v>
      </c>
      <c r="AC2090" s="2">
        <v>5.375</v>
      </c>
      <c r="AD2090" s="7">
        <f>VLOOKUP(P2090,Weights!$A:$B,2,0)*AC2090</f>
        <v>5.375</v>
      </c>
      <c r="AE2090">
        <f t="shared" ca="1" si="276"/>
        <v>28.890625</v>
      </c>
      <c r="AF2090" t="str">
        <f t="shared" si="277"/>
        <v>Penn State</v>
      </c>
      <c r="AG2090" t="str">
        <f t="shared" ca="1" si="278"/>
        <v>Penn State</v>
      </c>
    </row>
    <row r="2091" spans="15:33" x14ac:dyDescent="0.25">
      <c r="O2091" t="s">
        <v>3286</v>
      </c>
      <c r="P2091" s="6">
        <v>41995</v>
      </c>
      <c r="Q2091" t="s">
        <v>3073</v>
      </c>
      <c r="R2091" t="s">
        <v>3718</v>
      </c>
      <c r="S2091" t="s">
        <v>3721</v>
      </c>
      <c r="T2091">
        <v>71</v>
      </c>
      <c r="U2091">
        <v>49</v>
      </c>
      <c r="W2091" t="s">
        <v>196</v>
      </c>
      <c r="X2091">
        <v>1</v>
      </c>
      <c r="Y2091">
        <f t="shared" si="272"/>
        <v>22</v>
      </c>
      <c r="Z2091">
        <f t="shared" ca="1" si="273"/>
        <v>35.625000499999999</v>
      </c>
      <c r="AA2091">
        <f t="shared" ca="1" si="274"/>
        <v>-13.625000499999999</v>
      </c>
      <c r="AB2091">
        <f t="shared" ca="1" si="275"/>
        <v>13.625000499999999</v>
      </c>
      <c r="AC2091" s="2">
        <v>13.625</v>
      </c>
      <c r="AD2091" s="7">
        <f>VLOOKUP(P2091,Weights!$A:$B,2,0)*AC2091</f>
        <v>13.625</v>
      </c>
      <c r="AE2091">
        <f t="shared" ca="1" si="276"/>
        <v>185.64063862500021</v>
      </c>
      <c r="AF2091" t="str">
        <f t="shared" si="277"/>
        <v>Portland</v>
      </c>
      <c r="AG2091" t="str">
        <f t="shared" ca="1" si="278"/>
        <v>Portland</v>
      </c>
    </row>
    <row r="2092" spans="15:33" x14ac:dyDescent="0.25">
      <c r="O2092" t="s">
        <v>3264</v>
      </c>
      <c r="P2092" s="6">
        <v>41995</v>
      </c>
      <c r="Q2092" t="s">
        <v>3073</v>
      </c>
      <c r="R2092" t="s">
        <v>3718</v>
      </c>
      <c r="S2092" t="s">
        <v>3721</v>
      </c>
      <c r="T2092">
        <v>94</v>
      </c>
      <c r="U2092">
        <v>52</v>
      </c>
      <c r="W2092" t="s">
        <v>95</v>
      </c>
      <c r="X2092">
        <v>1</v>
      </c>
      <c r="Y2092">
        <f t="shared" si="272"/>
        <v>42</v>
      </c>
      <c r="Z2092">
        <f t="shared" ca="1" si="273"/>
        <v>26.750000500000002</v>
      </c>
      <c r="AA2092">
        <f t="shared" ca="1" si="274"/>
        <v>15.249999499999998</v>
      </c>
      <c r="AB2092">
        <f t="shared" ca="1" si="275"/>
        <v>-15.249999499999998</v>
      </c>
      <c r="AC2092" s="2">
        <v>15.25</v>
      </c>
      <c r="AD2092" s="7">
        <f>VLOOKUP(P2092,Weights!$A:$B,2,0)*AC2092</f>
        <v>15.25</v>
      </c>
      <c r="AE2092">
        <f t="shared" ca="1" si="276"/>
        <v>232.56248475000018</v>
      </c>
      <c r="AF2092" t="str">
        <f t="shared" si="277"/>
        <v>Portland St</v>
      </c>
      <c r="AG2092" t="str">
        <f t="shared" ca="1" si="278"/>
        <v>Portland St</v>
      </c>
    </row>
    <row r="2093" spans="15:33" x14ac:dyDescent="0.25">
      <c r="O2093" t="s">
        <v>3114</v>
      </c>
      <c r="P2093" s="6">
        <v>41995</v>
      </c>
      <c r="Q2093" t="s">
        <v>3073</v>
      </c>
      <c r="R2093" t="s">
        <v>3307</v>
      </c>
      <c r="S2093" t="s">
        <v>3721</v>
      </c>
      <c r="T2093">
        <v>65</v>
      </c>
      <c r="U2093">
        <v>47</v>
      </c>
      <c r="W2093" t="s">
        <v>756</v>
      </c>
      <c r="X2093">
        <v>1</v>
      </c>
      <c r="Y2093">
        <f t="shared" si="272"/>
        <v>18</v>
      </c>
      <c r="Z2093">
        <f t="shared" ca="1" si="273"/>
        <v>18.000000499999999</v>
      </c>
      <c r="AA2093">
        <f t="shared" ca="1" si="274"/>
        <v>-4.9999999873762135E-7</v>
      </c>
      <c r="AB2093">
        <f t="shared" ca="1" si="275"/>
        <v>4.9999999873762135E-7</v>
      </c>
      <c r="AC2093" s="2">
        <v>0</v>
      </c>
      <c r="AD2093" s="7">
        <f>VLOOKUP(P2093,Weights!$A:$B,2,0)*AC2093</f>
        <v>0</v>
      </c>
      <c r="AE2093">
        <f t="shared" ca="1" si="276"/>
        <v>2.4999999873762136E-13</v>
      </c>
      <c r="AF2093" t="str">
        <f t="shared" si="277"/>
        <v>Princeton</v>
      </c>
      <c r="AG2093" t="str">
        <f t="shared" ca="1" si="278"/>
        <v>Princeton</v>
      </c>
    </row>
    <row r="2094" spans="15:33" x14ac:dyDescent="0.25">
      <c r="O2094" t="s">
        <v>3206</v>
      </c>
      <c r="P2094" s="6">
        <v>41995</v>
      </c>
      <c r="Q2094" t="s">
        <v>3073</v>
      </c>
      <c r="R2094" t="s">
        <v>3306</v>
      </c>
      <c r="S2094" t="s">
        <v>3720</v>
      </c>
      <c r="T2094">
        <v>89</v>
      </c>
      <c r="U2094">
        <v>84</v>
      </c>
      <c r="W2094" t="s">
        <v>447</v>
      </c>
      <c r="X2094">
        <v>1</v>
      </c>
      <c r="Y2094">
        <f t="shared" si="272"/>
        <v>-5</v>
      </c>
      <c r="Z2094">
        <f t="shared" ca="1" si="273"/>
        <v>20.624999499999998</v>
      </c>
      <c r="AA2094">
        <f t="shared" ca="1" si="274"/>
        <v>-25.624999499999998</v>
      </c>
      <c r="AB2094">
        <f t="shared" ca="1" si="275"/>
        <v>25.624999499999998</v>
      </c>
      <c r="AC2094" s="2">
        <v>25.625</v>
      </c>
      <c r="AD2094" s="7">
        <f>VLOOKUP(P2094,Weights!$A:$B,2,0)*AC2094</f>
        <v>25.625</v>
      </c>
      <c r="AE2094">
        <f t="shared" ca="1" si="276"/>
        <v>656.64059937500008</v>
      </c>
      <c r="AF2094" t="str">
        <f t="shared" si="277"/>
        <v>Gardner-Webb</v>
      </c>
      <c r="AG2094" t="str">
        <f t="shared" ca="1" si="278"/>
        <v>Purdue</v>
      </c>
    </row>
    <row r="2095" spans="15:33" x14ac:dyDescent="0.25">
      <c r="O2095" t="s">
        <v>3175</v>
      </c>
      <c r="P2095" s="6">
        <v>41995</v>
      </c>
      <c r="Q2095" t="s">
        <v>3073</v>
      </c>
      <c r="R2095" t="s">
        <v>3157</v>
      </c>
      <c r="S2095" t="s">
        <v>3721</v>
      </c>
      <c r="T2095">
        <v>84</v>
      </c>
      <c r="U2095">
        <v>81</v>
      </c>
      <c r="W2095" t="s">
        <v>744</v>
      </c>
      <c r="X2095">
        <v>1</v>
      </c>
      <c r="Y2095">
        <f t="shared" si="272"/>
        <v>3</v>
      </c>
      <c r="Z2095">
        <f t="shared" ca="1" si="273"/>
        <v>10.625</v>
      </c>
      <c r="AA2095">
        <f t="shared" ca="1" si="274"/>
        <v>-7.625</v>
      </c>
      <c r="AB2095">
        <f t="shared" ca="1" si="275"/>
        <v>7.625</v>
      </c>
      <c r="AC2095" s="2">
        <v>7.625</v>
      </c>
      <c r="AD2095" s="7">
        <f>VLOOKUP(P2095,Weights!$A:$B,2,0)*AC2095</f>
        <v>7.625</v>
      </c>
      <c r="AE2095">
        <f t="shared" ca="1" si="276"/>
        <v>58.140625</v>
      </c>
      <c r="AF2095" t="str">
        <f t="shared" si="277"/>
        <v>Robert Morris</v>
      </c>
      <c r="AG2095" t="str">
        <f t="shared" ca="1" si="278"/>
        <v>Robert Morris</v>
      </c>
    </row>
    <row r="2096" spans="15:33" x14ac:dyDescent="0.25">
      <c r="O2096" t="s">
        <v>3291</v>
      </c>
      <c r="P2096" s="6">
        <v>41995</v>
      </c>
      <c r="Q2096" t="s">
        <v>3073</v>
      </c>
      <c r="R2096" t="s">
        <v>3346</v>
      </c>
      <c r="S2096" t="s">
        <v>3721</v>
      </c>
      <c r="T2096">
        <v>72</v>
      </c>
      <c r="U2096">
        <v>68</v>
      </c>
      <c r="V2096" t="s">
        <v>3722</v>
      </c>
      <c r="W2096" t="s">
        <v>194</v>
      </c>
      <c r="X2096">
        <v>1</v>
      </c>
      <c r="Y2096">
        <f t="shared" si="272"/>
        <v>4</v>
      </c>
      <c r="Z2096">
        <f t="shared" ca="1" si="273"/>
        <v>9.75</v>
      </c>
      <c r="AA2096">
        <f t="shared" ca="1" si="274"/>
        <v>-5.75</v>
      </c>
      <c r="AB2096">
        <f t="shared" ca="1" si="275"/>
        <v>5.75</v>
      </c>
      <c r="AC2096" s="2">
        <v>5.75</v>
      </c>
      <c r="AD2096" s="7">
        <f>VLOOKUP(P2096,Weights!$A:$B,2,0)*AC2096</f>
        <v>5.75</v>
      </c>
      <c r="AE2096">
        <f t="shared" ca="1" si="276"/>
        <v>33.0625</v>
      </c>
      <c r="AF2096" t="str">
        <f t="shared" si="277"/>
        <v>Saint Mary's</v>
      </c>
      <c r="AG2096" t="str">
        <f t="shared" ca="1" si="278"/>
        <v>Saint Mary's</v>
      </c>
    </row>
    <row r="2097" spans="15:33" x14ac:dyDescent="0.25">
      <c r="O2097" t="s">
        <v>3343</v>
      </c>
      <c r="P2097" s="6">
        <v>41995</v>
      </c>
      <c r="Q2097" t="s">
        <v>3073</v>
      </c>
      <c r="R2097" t="s">
        <v>3296</v>
      </c>
      <c r="S2097" t="s">
        <v>3721</v>
      </c>
      <c r="T2097">
        <v>61</v>
      </c>
      <c r="U2097">
        <v>33</v>
      </c>
      <c r="W2097" t="s">
        <v>196</v>
      </c>
      <c r="X2097">
        <v>1</v>
      </c>
      <c r="Y2097">
        <f t="shared" si="272"/>
        <v>28</v>
      </c>
      <c r="Z2097">
        <f t="shared" ca="1" si="273"/>
        <v>16.124999500000001</v>
      </c>
      <c r="AA2097">
        <f t="shared" ca="1" si="274"/>
        <v>11.875000499999999</v>
      </c>
      <c r="AB2097">
        <f t="shared" ca="1" si="275"/>
        <v>-11.875000499999999</v>
      </c>
      <c r="AC2097" s="2">
        <v>11.875</v>
      </c>
      <c r="AD2097" s="7">
        <f>VLOOKUP(P2097,Weights!$A:$B,2,0)*AC2097</f>
        <v>11.875</v>
      </c>
      <c r="AE2097">
        <f t="shared" ca="1" si="276"/>
        <v>141.01563687500021</v>
      </c>
      <c r="AF2097" t="str">
        <f t="shared" si="277"/>
        <v>San Diego St</v>
      </c>
      <c r="AG2097" t="str">
        <f t="shared" ca="1" si="278"/>
        <v>San Diego St</v>
      </c>
    </row>
    <row r="2098" spans="15:33" x14ac:dyDescent="0.25">
      <c r="O2098" t="s">
        <v>3397</v>
      </c>
      <c r="P2098" s="6">
        <v>41995</v>
      </c>
      <c r="Q2098" t="s">
        <v>3074</v>
      </c>
      <c r="R2098" t="s">
        <v>3253</v>
      </c>
      <c r="S2098" t="s">
        <v>3720</v>
      </c>
      <c r="T2098">
        <v>82</v>
      </c>
      <c r="U2098">
        <v>51</v>
      </c>
      <c r="W2098" t="s">
        <v>17</v>
      </c>
      <c r="X2098">
        <v>1</v>
      </c>
      <c r="Y2098">
        <f t="shared" si="272"/>
        <v>-31</v>
      </c>
      <c r="Z2098">
        <f t="shared" ca="1" si="273"/>
        <v>-13.125</v>
      </c>
      <c r="AA2098">
        <f t="shared" ca="1" si="274"/>
        <v>-17.875</v>
      </c>
      <c r="AB2098">
        <f t="shared" ca="1" si="275"/>
        <v>17.875</v>
      </c>
      <c r="AC2098" s="2">
        <v>17.875</v>
      </c>
      <c r="AD2098" s="7">
        <f>VLOOKUP(P2098,Weights!$A:$B,2,0)*AC2098</f>
        <v>17.875</v>
      </c>
      <c r="AE2098">
        <f t="shared" ca="1" si="276"/>
        <v>319.515625</v>
      </c>
      <c r="AF2098" t="str">
        <f t="shared" si="277"/>
        <v>Ole Miss</v>
      </c>
      <c r="AG2098" t="str">
        <f t="shared" ca="1" si="278"/>
        <v>Ole Miss</v>
      </c>
    </row>
    <row r="2099" spans="15:33" x14ac:dyDescent="0.25">
      <c r="O2099" t="s">
        <v>3374</v>
      </c>
      <c r="P2099" s="6">
        <v>41995</v>
      </c>
      <c r="Q2099" t="s">
        <v>3073</v>
      </c>
      <c r="R2099" t="s">
        <v>3257</v>
      </c>
      <c r="S2099" t="s">
        <v>3721</v>
      </c>
      <c r="T2099">
        <v>63</v>
      </c>
      <c r="U2099">
        <v>38</v>
      </c>
      <c r="W2099" t="s">
        <v>743</v>
      </c>
      <c r="X2099">
        <v>1</v>
      </c>
      <c r="Y2099">
        <f t="shared" si="272"/>
        <v>25</v>
      </c>
      <c r="Z2099">
        <f t="shared" ca="1" si="273"/>
        <v>10.750000499999999</v>
      </c>
      <c r="AA2099">
        <f t="shared" ca="1" si="274"/>
        <v>14.249999500000001</v>
      </c>
      <c r="AB2099">
        <f t="shared" ca="1" si="275"/>
        <v>-14.249999500000001</v>
      </c>
      <c r="AC2099" s="2">
        <v>14.25</v>
      </c>
      <c r="AD2099" s="7">
        <f>VLOOKUP(P2099,Weights!$A:$B,2,0)*AC2099</f>
        <v>14.25</v>
      </c>
      <c r="AE2099">
        <f t="shared" ca="1" si="276"/>
        <v>203.06248575000029</v>
      </c>
      <c r="AF2099" t="str">
        <f t="shared" si="277"/>
        <v>SIU-Edwardsville</v>
      </c>
      <c r="AG2099" t="str">
        <f t="shared" ca="1" si="278"/>
        <v>SIU-Edwardsville</v>
      </c>
    </row>
    <row r="2100" spans="15:33" x14ac:dyDescent="0.25">
      <c r="O2100" t="s">
        <v>3313</v>
      </c>
      <c r="P2100" s="6">
        <v>41995</v>
      </c>
      <c r="Q2100" t="s">
        <v>3074</v>
      </c>
      <c r="R2100" t="s">
        <v>3173</v>
      </c>
      <c r="S2100" t="s">
        <v>3720</v>
      </c>
      <c r="T2100">
        <v>65</v>
      </c>
      <c r="U2100">
        <v>59</v>
      </c>
      <c r="W2100" t="s">
        <v>2085</v>
      </c>
      <c r="X2100">
        <v>1</v>
      </c>
      <c r="Y2100">
        <f t="shared" si="272"/>
        <v>-6</v>
      </c>
      <c r="Z2100">
        <f t="shared" ca="1" si="273"/>
        <v>1.75</v>
      </c>
      <c r="AA2100">
        <f t="shared" ca="1" si="274"/>
        <v>-7.75</v>
      </c>
      <c r="AB2100">
        <f t="shared" ca="1" si="275"/>
        <v>7.75</v>
      </c>
      <c r="AC2100" s="2">
        <v>7.75</v>
      </c>
      <c r="AD2100" s="7">
        <f>VLOOKUP(P2100,Weights!$A:$B,2,0)*AC2100</f>
        <v>7.75</v>
      </c>
      <c r="AE2100">
        <f t="shared" ca="1" si="276"/>
        <v>60.0625</v>
      </c>
      <c r="AF2100" t="str">
        <f t="shared" si="277"/>
        <v>Abilene Christian</v>
      </c>
      <c r="AG2100" t="str">
        <f t="shared" ca="1" si="278"/>
        <v>South Carolina St</v>
      </c>
    </row>
    <row r="2101" spans="15:33" x14ac:dyDescent="0.25">
      <c r="O2101" t="s">
        <v>3396</v>
      </c>
      <c r="P2101" s="6">
        <v>41995</v>
      </c>
      <c r="Q2101" t="s">
        <v>3073</v>
      </c>
      <c r="R2101" t="s">
        <v>3150</v>
      </c>
      <c r="S2101" t="s">
        <v>3720</v>
      </c>
      <c r="T2101">
        <v>83</v>
      </c>
      <c r="U2101">
        <v>71</v>
      </c>
      <c r="W2101" t="s">
        <v>118</v>
      </c>
      <c r="X2101">
        <v>1</v>
      </c>
      <c r="Y2101">
        <f t="shared" si="272"/>
        <v>-12</v>
      </c>
      <c r="Z2101">
        <f t="shared" ca="1" si="273"/>
        <v>-4.125</v>
      </c>
      <c r="AA2101">
        <f t="shared" ca="1" si="274"/>
        <v>-7.875</v>
      </c>
      <c r="AB2101">
        <f t="shared" ca="1" si="275"/>
        <v>7.875</v>
      </c>
      <c r="AC2101" s="2">
        <v>7.875</v>
      </c>
      <c r="AD2101" s="7">
        <f>VLOOKUP(P2101,Weights!$A:$B,2,0)*AC2101</f>
        <v>7.875</v>
      </c>
      <c r="AE2101">
        <f t="shared" ca="1" si="276"/>
        <v>62.015625</v>
      </c>
      <c r="AF2101" t="str">
        <f t="shared" si="277"/>
        <v>Murray St</v>
      </c>
      <c r="AG2101" t="str">
        <f t="shared" ca="1" si="278"/>
        <v>Murray St</v>
      </c>
    </row>
    <row r="2102" spans="15:33" x14ac:dyDescent="0.25">
      <c r="O2102" t="s">
        <v>3267</v>
      </c>
      <c r="P2102" s="6">
        <v>41995</v>
      </c>
      <c r="Q2102" t="s">
        <v>3074</v>
      </c>
      <c r="R2102" t="s">
        <v>3412</v>
      </c>
      <c r="S2102" t="s">
        <v>3720</v>
      </c>
      <c r="T2102">
        <v>70</v>
      </c>
      <c r="U2102">
        <v>61</v>
      </c>
      <c r="W2102" t="s">
        <v>728</v>
      </c>
      <c r="X2102">
        <v>1</v>
      </c>
      <c r="Y2102">
        <f t="shared" si="272"/>
        <v>-9</v>
      </c>
      <c r="Z2102">
        <f t="shared" ca="1" si="273"/>
        <v>5.1250004999999987</v>
      </c>
      <c r="AA2102">
        <f t="shared" ca="1" si="274"/>
        <v>-14.125000499999999</v>
      </c>
      <c r="AB2102">
        <f t="shared" ca="1" si="275"/>
        <v>14.125000499999999</v>
      </c>
      <c r="AC2102" s="2">
        <v>14.125</v>
      </c>
      <c r="AD2102" s="7">
        <f>VLOOKUP(P2102,Weights!$A:$B,2,0)*AC2102</f>
        <v>14.125</v>
      </c>
      <c r="AE2102">
        <f t="shared" ca="1" si="276"/>
        <v>199.51563912500021</v>
      </c>
      <c r="AF2102" t="str">
        <f t="shared" si="277"/>
        <v>Arkansas-Pine Bluff</v>
      </c>
      <c r="AG2102" t="str">
        <f t="shared" ca="1" si="278"/>
        <v>Southern Utah</v>
      </c>
    </row>
    <row r="2103" spans="15:33" x14ac:dyDescent="0.25">
      <c r="O2103" t="s">
        <v>3171</v>
      </c>
      <c r="P2103" s="6">
        <v>41995</v>
      </c>
      <c r="Q2103" t="s">
        <v>3073</v>
      </c>
      <c r="R2103" t="s">
        <v>3125</v>
      </c>
      <c r="S2103" t="s">
        <v>3720</v>
      </c>
      <c r="T2103">
        <v>82</v>
      </c>
      <c r="U2103">
        <v>80</v>
      </c>
      <c r="W2103" t="s">
        <v>194</v>
      </c>
      <c r="X2103">
        <v>1</v>
      </c>
      <c r="Y2103">
        <f t="shared" si="272"/>
        <v>-2</v>
      </c>
      <c r="Z2103">
        <f t="shared" ca="1" si="273"/>
        <v>13.5</v>
      </c>
      <c r="AA2103">
        <f t="shared" ca="1" si="274"/>
        <v>-15.5</v>
      </c>
      <c r="AB2103">
        <f t="shared" ca="1" si="275"/>
        <v>15.5</v>
      </c>
      <c r="AC2103" s="2">
        <v>15.5</v>
      </c>
      <c r="AD2103" s="7">
        <f>VLOOKUP(P2103,Weights!$A:$B,2,0)*AC2103</f>
        <v>15.5</v>
      </c>
      <c r="AE2103">
        <f t="shared" ca="1" si="276"/>
        <v>240.25</v>
      </c>
      <c r="AF2103" t="str">
        <f t="shared" si="277"/>
        <v>Maryland-Eastern Shore</v>
      </c>
      <c r="AG2103" t="str">
        <f t="shared" ca="1" si="278"/>
        <v>St. Bonaventure</v>
      </c>
    </row>
    <row r="2104" spans="15:33" x14ac:dyDescent="0.25">
      <c r="O2104" t="s">
        <v>3201</v>
      </c>
      <c r="P2104" s="6">
        <v>41995</v>
      </c>
      <c r="Q2104" t="s">
        <v>3073</v>
      </c>
      <c r="R2104" t="s">
        <v>3250</v>
      </c>
      <c r="S2104" t="s">
        <v>3721</v>
      </c>
      <c r="T2104">
        <v>66</v>
      </c>
      <c r="U2104">
        <v>49</v>
      </c>
      <c r="W2104" t="s">
        <v>817</v>
      </c>
      <c r="X2104">
        <v>1</v>
      </c>
      <c r="Y2104">
        <f t="shared" si="272"/>
        <v>17</v>
      </c>
      <c r="Z2104">
        <f t="shared" ca="1" si="273"/>
        <v>13.624999500000001</v>
      </c>
      <c r="AA2104">
        <f t="shared" ca="1" si="274"/>
        <v>3.3750004999999987</v>
      </c>
      <c r="AB2104">
        <f t="shared" ca="1" si="275"/>
        <v>-3.3750004999999987</v>
      </c>
      <c r="AC2104" s="2">
        <v>3.375</v>
      </c>
      <c r="AD2104" s="7">
        <f>VLOOKUP(P2104,Weights!$A:$B,2,0)*AC2104</f>
        <v>3.375</v>
      </c>
      <c r="AE2104">
        <f t="shared" ca="1" si="276"/>
        <v>11.390628375000242</v>
      </c>
      <c r="AF2104" t="str">
        <f t="shared" si="277"/>
        <v>St. John's</v>
      </c>
      <c r="AG2104" t="str">
        <f t="shared" ca="1" si="278"/>
        <v>St. John's</v>
      </c>
    </row>
    <row r="2105" spans="15:33" x14ac:dyDescent="0.25">
      <c r="O2105" t="s">
        <v>3195</v>
      </c>
      <c r="P2105" s="6">
        <v>41995</v>
      </c>
      <c r="Q2105" t="s">
        <v>3073</v>
      </c>
      <c r="R2105" t="s">
        <v>3076</v>
      </c>
      <c r="S2105" t="s">
        <v>3721</v>
      </c>
      <c r="T2105">
        <v>78</v>
      </c>
      <c r="U2105">
        <v>43</v>
      </c>
      <c r="W2105" t="s">
        <v>244</v>
      </c>
      <c r="X2105">
        <v>1</v>
      </c>
      <c r="Y2105">
        <f t="shared" si="272"/>
        <v>35</v>
      </c>
      <c r="Z2105">
        <f t="shared" ca="1" si="273"/>
        <v>12.25000002</v>
      </c>
      <c r="AA2105">
        <f t="shared" ca="1" si="274"/>
        <v>22.749999979999998</v>
      </c>
      <c r="AB2105">
        <f t="shared" ca="1" si="275"/>
        <v>-22.749999979999998</v>
      </c>
      <c r="AC2105" s="2">
        <v>22.75</v>
      </c>
      <c r="AD2105" s="7">
        <f>VLOOKUP(P2105,Weights!$A:$B,2,0)*AC2105</f>
        <v>22.75</v>
      </c>
      <c r="AE2105">
        <f t="shared" ca="1" si="276"/>
        <v>517.56249908999996</v>
      </c>
      <c r="AF2105" t="str">
        <f t="shared" si="277"/>
        <v>Syracuse</v>
      </c>
      <c r="AG2105" t="str">
        <f t="shared" ca="1" si="278"/>
        <v>Syracuse</v>
      </c>
    </row>
    <row r="2106" spans="15:33" x14ac:dyDescent="0.25">
      <c r="O2106" t="s">
        <v>3244</v>
      </c>
      <c r="P2106" s="6">
        <v>41995</v>
      </c>
      <c r="Q2106" t="s">
        <v>3073</v>
      </c>
      <c r="R2106" t="s">
        <v>3415</v>
      </c>
      <c r="S2106" t="s">
        <v>3721</v>
      </c>
      <c r="T2106">
        <v>80</v>
      </c>
      <c r="U2106">
        <v>39</v>
      </c>
      <c r="W2106" t="s">
        <v>571</v>
      </c>
      <c r="X2106">
        <v>1</v>
      </c>
      <c r="Y2106">
        <f t="shared" si="272"/>
        <v>41</v>
      </c>
      <c r="Z2106">
        <f t="shared" ca="1" si="273"/>
        <v>39.875</v>
      </c>
      <c r="AA2106">
        <f t="shared" ca="1" si="274"/>
        <v>1.125</v>
      </c>
      <c r="AB2106">
        <f t="shared" ca="1" si="275"/>
        <v>-1.125</v>
      </c>
      <c r="AC2106" s="2">
        <v>1.125</v>
      </c>
      <c r="AD2106" s="7">
        <f>VLOOKUP(P2106,Weights!$A:$B,2,0)*AC2106</f>
        <v>1.125</v>
      </c>
      <c r="AE2106">
        <f t="shared" ca="1" si="276"/>
        <v>1.265625</v>
      </c>
      <c r="AF2106" t="str">
        <f t="shared" si="277"/>
        <v>TCU</v>
      </c>
      <c r="AG2106" t="str">
        <f t="shared" ca="1" si="278"/>
        <v>TCU</v>
      </c>
    </row>
    <row r="2107" spans="15:33" x14ac:dyDescent="0.25">
      <c r="O2107" t="s">
        <v>3140</v>
      </c>
      <c r="P2107" s="6">
        <v>41995</v>
      </c>
      <c r="Q2107" t="s">
        <v>3073</v>
      </c>
      <c r="R2107" t="s">
        <v>3709</v>
      </c>
      <c r="S2107" t="s">
        <v>3721</v>
      </c>
      <c r="T2107">
        <v>77</v>
      </c>
      <c r="U2107">
        <v>52</v>
      </c>
      <c r="W2107" t="s">
        <v>305</v>
      </c>
      <c r="X2107">
        <v>1</v>
      </c>
      <c r="Y2107">
        <f t="shared" si="272"/>
        <v>25</v>
      </c>
      <c r="Z2107">
        <f t="shared" ca="1" si="273"/>
        <v>-12.499999499999998</v>
      </c>
      <c r="AA2107">
        <f t="shared" ca="1" si="274"/>
        <v>37.499999500000001</v>
      </c>
      <c r="AB2107">
        <f t="shared" ca="1" si="275"/>
        <v>-37.499999500000001</v>
      </c>
      <c r="AC2107" s="2">
        <v>37.5</v>
      </c>
      <c r="AD2107" s="7">
        <f>VLOOKUP(P2107,Weights!$A:$B,2,0)*AC2107</f>
        <v>37.5</v>
      </c>
      <c r="AE2107">
        <f t="shared" ca="1" si="276"/>
        <v>1406.2499625000003</v>
      </c>
      <c r="AF2107" t="str">
        <f t="shared" si="277"/>
        <v>Temple</v>
      </c>
      <c r="AG2107" t="str">
        <f t="shared" ca="1" si="278"/>
        <v>Kansas</v>
      </c>
    </row>
    <row r="2108" spans="15:33" x14ac:dyDescent="0.25">
      <c r="O2108" t="s">
        <v>3251</v>
      </c>
      <c r="P2108" s="6">
        <v>41995</v>
      </c>
      <c r="Q2108" t="s">
        <v>3073</v>
      </c>
      <c r="R2108" t="s">
        <v>3223</v>
      </c>
      <c r="S2108" t="s">
        <v>3721</v>
      </c>
      <c r="T2108">
        <v>64</v>
      </c>
      <c r="U2108">
        <v>54</v>
      </c>
      <c r="W2108" t="s">
        <v>95</v>
      </c>
      <c r="X2108">
        <v>1</v>
      </c>
      <c r="Y2108">
        <f t="shared" si="272"/>
        <v>10</v>
      </c>
      <c r="Z2108">
        <f t="shared" ca="1" si="273"/>
        <v>9.7500000200000017</v>
      </c>
      <c r="AA2108">
        <f t="shared" ca="1" si="274"/>
        <v>0.24999997999999835</v>
      </c>
      <c r="AB2108">
        <f t="shared" ca="1" si="275"/>
        <v>-0.24999997999999835</v>
      </c>
      <c r="AC2108" s="2">
        <v>0.25</v>
      </c>
      <c r="AD2108" s="7">
        <f>VLOOKUP(P2108,Weights!$A:$B,2,0)*AC2108</f>
        <v>0.25</v>
      </c>
      <c r="AE2108">
        <f t="shared" ca="1" si="276"/>
        <v>6.2499989999999575E-2</v>
      </c>
      <c r="AF2108" t="str">
        <f t="shared" si="277"/>
        <v>Tennessee</v>
      </c>
      <c r="AG2108" t="str">
        <f t="shared" ca="1" si="278"/>
        <v>Tennessee</v>
      </c>
    </row>
    <row r="2109" spans="15:33" x14ac:dyDescent="0.25">
      <c r="O2109" t="s">
        <v>3247</v>
      </c>
      <c r="P2109" s="6">
        <v>41995</v>
      </c>
      <c r="Q2109" t="s">
        <v>3074</v>
      </c>
      <c r="R2109" t="s">
        <v>3158</v>
      </c>
      <c r="S2109" t="s">
        <v>3720</v>
      </c>
      <c r="T2109">
        <v>62</v>
      </c>
      <c r="U2109">
        <v>44</v>
      </c>
      <c r="W2109" t="s">
        <v>325</v>
      </c>
      <c r="X2109">
        <v>1</v>
      </c>
      <c r="Y2109">
        <f t="shared" si="272"/>
        <v>-18</v>
      </c>
      <c r="Z2109">
        <f t="shared" ca="1" si="273"/>
        <v>1.875</v>
      </c>
      <c r="AA2109">
        <f t="shared" ca="1" si="274"/>
        <v>-19.875</v>
      </c>
      <c r="AB2109">
        <f t="shared" ca="1" si="275"/>
        <v>19.875</v>
      </c>
      <c r="AC2109" s="2">
        <v>19.875</v>
      </c>
      <c r="AD2109" s="7">
        <f>VLOOKUP(P2109,Weights!$A:$B,2,0)*AC2109</f>
        <v>19.875</v>
      </c>
      <c r="AE2109">
        <f t="shared" ca="1" si="276"/>
        <v>395.015625</v>
      </c>
      <c r="AF2109" t="str">
        <f t="shared" si="277"/>
        <v>Loyola (Chi)</v>
      </c>
      <c r="AG2109" t="str">
        <f t="shared" ca="1" si="278"/>
        <v>Texas Tech</v>
      </c>
    </row>
    <row r="2110" spans="15:33" x14ac:dyDescent="0.25">
      <c r="O2110" t="s">
        <v>3143</v>
      </c>
      <c r="P2110" s="6">
        <v>41995</v>
      </c>
      <c r="Q2110" t="s">
        <v>3073</v>
      </c>
      <c r="R2110" t="s">
        <v>3406</v>
      </c>
      <c r="S2110" t="s">
        <v>3721</v>
      </c>
      <c r="T2110">
        <v>76</v>
      </c>
      <c r="U2110">
        <v>47</v>
      </c>
      <c r="W2110" t="s">
        <v>334</v>
      </c>
      <c r="X2110">
        <v>1</v>
      </c>
      <c r="Y2110">
        <f t="shared" si="272"/>
        <v>29</v>
      </c>
      <c r="Z2110">
        <f t="shared" ca="1" si="273"/>
        <v>11.75</v>
      </c>
      <c r="AA2110">
        <f t="shared" ca="1" si="274"/>
        <v>17.25</v>
      </c>
      <c r="AB2110">
        <f t="shared" ca="1" si="275"/>
        <v>-17.25</v>
      </c>
      <c r="AC2110" s="2">
        <v>17.25</v>
      </c>
      <c r="AD2110" s="7">
        <f>VLOOKUP(P2110,Weights!$A:$B,2,0)*AC2110</f>
        <v>17.25</v>
      </c>
      <c r="AE2110">
        <f t="shared" ca="1" si="276"/>
        <v>297.5625</v>
      </c>
      <c r="AF2110" t="str">
        <f t="shared" si="277"/>
        <v>Tulsa</v>
      </c>
      <c r="AG2110" t="str">
        <f t="shared" ca="1" si="278"/>
        <v>Tulsa</v>
      </c>
    </row>
    <row r="2111" spans="15:33" x14ac:dyDescent="0.25">
      <c r="O2111" t="s">
        <v>3297</v>
      </c>
      <c r="P2111" s="6">
        <v>41995</v>
      </c>
      <c r="Q2111" t="s">
        <v>3074</v>
      </c>
      <c r="R2111" t="s">
        <v>3371</v>
      </c>
      <c r="S2111" t="s">
        <v>3721</v>
      </c>
      <c r="T2111">
        <v>72</v>
      </c>
      <c r="U2111">
        <v>70</v>
      </c>
      <c r="W2111" t="s">
        <v>96</v>
      </c>
      <c r="X2111">
        <v>1</v>
      </c>
      <c r="Y2111">
        <f t="shared" si="272"/>
        <v>2</v>
      </c>
      <c r="Z2111">
        <f t="shared" ca="1" si="273"/>
        <v>2</v>
      </c>
      <c r="AA2111">
        <f t="shared" ca="1" si="274"/>
        <v>0</v>
      </c>
      <c r="AB2111">
        <f t="shared" ca="1" si="275"/>
        <v>0</v>
      </c>
      <c r="AC2111" s="2">
        <v>0</v>
      </c>
      <c r="AD2111" s="7">
        <f>VLOOKUP(P2111,Weights!$A:$B,2,0)*AC2111</f>
        <v>0</v>
      </c>
      <c r="AE2111">
        <f t="shared" ca="1" si="276"/>
        <v>0</v>
      </c>
      <c r="AF2111" t="str">
        <f t="shared" si="277"/>
        <v>UC Irvine</v>
      </c>
      <c r="AG2111" t="str">
        <f t="shared" ca="1" si="278"/>
        <v>UC Irvine</v>
      </c>
    </row>
    <row r="2112" spans="15:33" x14ac:dyDescent="0.25">
      <c r="O2112" t="s">
        <v>3138</v>
      </c>
      <c r="P2112" s="6">
        <v>41995</v>
      </c>
      <c r="Q2112" t="s">
        <v>3073</v>
      </c>
      <c r="R2112" t="s">
        <v>3322</v>
      </c>
      <c r="S2112" t="s">
        <v>3721</v>
      </c>
      <c r="T2112">
        <v>70</v>
      </c>
      <c r="U2112">
        <v>65</v>
      </c>
      <c r="W2112" t="s">
        <v>244</v>
      </c>
      <c r="X2112">
        <v>1</v>
      </c>
      <c r="Y2112">
        <f t="shared" si="272"/>
        <v>5</v>
      </c>
      <c r="Z2112">
        <f t="shared" ca="1" si="273"/>
        <v>7.2500004999999996</v>
      </c>
      <c r="AA2112">
        <f t="shared" ca="1" si="274"/>
        <v>-2.2500004999999996</v>
      </c>
      <c r="AB2112">
        <f t="shared" ca="1" si="275"/>
        <v>2.2500004999999996</v>
      </c>
      <c r="AC2112" s="2">
        <v>2.25</v>
      </c>
      <c r="AD2112" s="7">
        <f>VLOOKUP(P2112,Weights!$A:$B,2,0)*AC2112</f>
        <v>2.25</v>
      </c>
      <c r="AE2112">
        <f t="shared" ca="1" si="276"/>
        <v>5.0625022500002483</v>
      </c>
      <c r="AF2112" t="str">
        <f t="shared" si="277"/>
        <v>UCF</v>
      </c>
      <c r="AG2112" t="str">
        <f t="shared" ca="1" si="278"/>
        <v>UCF</v>
      </c>
    </row>
    <row r="2113" spans="15:33" x14ac:dyDescent="0.25">
      <c r="O2113" t="s">
        <v>3240</v>
      </c>
      <c r="P2113" s="6">
        <v>41995</v>
      </c>
      <c r="Q2113" t="s">
        <v>3073</v>
      </c>
      <c r="R2113" t="s">
        <v>3232</v>
      </c>
      <c r="S2113" t="s">
        <v>3720</v>
      </c>
      <c r="T2113">
        <v>81</v>
      </c>
      <c r="U2113">
        <v>60</v>
      </c>
      <c r="W2113" t="s">
        <v>731</v>
      </c>
      <c r="X2113">
        <v>1</v>
      </c>
      <c r="Y2113">
        <f t="shared" si="272"/>
        <v>-21</v>
      </c>
      <c r="Z2113">
        <f t="shared" ca="1" si="273"/>
        <v>-2</v>
      </c>
      <c r="AA2113">
        <f t="shared" ca="1" si="274"/>
        <v>-19</v>
      </c>
      <c r="AB2113">
        <f t="shared" ca="1" si="275"/>
        <v>19</v>
      </c>
      <c r="AC2113" s="2">
        <v>19</v>
      </c>
      <c r="AD2113" s="7">
        <f>VLOOKUP(P2113,Weights!$A:$B,2,0)*AC2113</f>
        <v>19</v>
      </c>
      <c r="AE2113">
        <f t="shared" ca="1" si="276"/>
        <v>361</v>
      </c>
      <c r="AF2113" t="str">
        <f t="shared" si="277"/>
        <v>Tennessee Tech</v>
      </c>
      <c r="AG2113" t="str">
        <f t="shared" ca="1" si="278"/>
        <v>Tennessee Tech</v>
      </c>
    </row>
    <row r="2114" spans="15:33" x14ac:dyDescent="0.25">
      <c r="O2114" t="s">
        <v>3353</v>
      </c>
      <c r="P2114" s="6">
        <v>41995</v>
      </c>
      <c r="Q2114" t="s">
        <v>3073</v>
      </c>
      <c r="R2114" t="s">
        <v>3375</v>
      </c>
      <c r="S2114" t="s">
        <v>3721</v>
      </c>
      <c r="T2114">
        <v>78</v>
      </c>
      <c r="U2114">
        <v>75</v>
      </c>
      <c r="W2114" t="s">
        <v>305</v>
      </c>
      <c r="X2114">
        <v>1</v>
      </c>
      <c r="Y2114">
        <f t="shared" ref="Y2114:Y2177" si="279">X2114*IF(S2114="W",(T2114-U2114),U2114-T2114)</f>
        <v>3</v>
      </c>
      <c r="Z2114">
        <f t="shared" ref="Z2114:Z2177" ca="1" si="280">X2114*(IF(Q2114="A",-HomeEdge,IF(Q2114="H",HomeEdge,0))+VLOOKUP(O2114,TmList,2,0)-VLOOKUP(R2114,TmList,2,0))</f>
        <v>4.75</v>
      </c>
      <c r="AA2114">
        <f t="shared" ref="AA2114:AA2177" ca="1" si="281">Y2114-Z2114</f>
        <v>-1.75</v>
      </c>
      <c r="AB2114">
        <f t="shared" ref="AB2114:AB2177" ca="1" si="282">-AA2114</f>
        <v>1.75</v>
      </c>
      <c r="AC2114" s="2">
        <v>1.75</v>
      </c>
      <c r="AD2114" s="7">
        <f>VLOOKUP(P2114,Weights!$A:$B,2,0)*AC2114</f>
        <v>1.75</v>
      </c>
      <c r="AE2114">
        <f t="shared" ref="AE2114:AE2177" ca="1" si="283">AA2114^2</f>
        <v>3.0625</v>
      </c>
      <c r="AF2114" t="str">
        <f t="shared" si="277"/>
        <v>UTEP</v>
      </c>
      <c r="AG2114" t="str">
        <f t="shared" ca="1" si="278"/>
        <v>UTEP</v>
      </c>
    </row>
    <row r="2115" spans="15:33" x14ac:dyDescent="0.25">
      <c r="O2115" t="s">
        <v>3229</v>
      </c>
      <c r="P2115" s="6">
        <v>41995</v>
      </c>
      <c r="Q2115" t="s">
        <v>3073</v>
      </c>
      <c r="R2115" t="s">
        <v>3259</v>
      </c>
      <c r="S2115" t="s">
        <v>3721</v>
      </c>
      <c r="T2115">
        <v>79</v>
      </c>
      <c r="U2115">
        <v>50</v>
      </c>
      <c r="W2115" t="s">
        <v>195</v>
      </c>
      <c r="X2115">
        <v>1</v>
      </c>
      <c r="Y2115">
        <f t="shared" si="279"/>
        <v>29</v>
      </c>
      <c r="Z2115">
        <f t="shared" ca="1" si="280"/>
        <v>20.374999500000001</v>
      </c>
      <c r="AA2115">
        <f t="shared" ca="1" si="281"/>
        <v>8.6250004999999987</v>
      </c>
      <c r="AB2115">
        <f t="shared" ca="1" si="282"/>
        <v>-8.6250004999999987</v>
      </c>
      <c r="AC2115" s="2">
        <v>8.625</v>
      </c>
      <c r="AD2115" s="7">
        <f>VLOOKUP(P2115,Weights!$A:$B,2,0)*AC2115</f>
        <v>8.625</v>
      </c>
      <c r="AE2115">
        <f t="shared" ca="1" si="283"/>
        <v>74.390633625000234</v>
      </c>
      <c r="AF2115" t="str">
        <f t="shared" ref="AF2115:AF2178" si="284">IF(Y2115&gt;0,O2115,R2115)</f>
        <v>Vanderbilt</v>
      </c>
      <c r="AG2115" t="str">
        <f t="shared" ref="AG2115:AG2178" ca="1" si="285">IF(Z2115&gt;0,O2115,R2115)</f>
        <v>Vanderbilt</v>
      </c>
    </row>
    <row r="2116" spans="15:33" x14ac:dyDescent="0.25">
      <c r="O2116" t="s">
        <v>3180</v>
      </c>
      <c r="P2116" s="6">
        <v>41995</v>
      </c>
      <c r="Q2116" t="s">
        <v>3073</v>
      </c>
      <c r="R2116" t="s">
        <v>3319</v>
      </c>
      <c r="S2116" t="s">
        <v>3721</v>
      </c>
      <c r="T2116">
        <v>84</v>
      </c>
      <c r="U2116">
        <v>60</v>
      </c>
      <c r="W2116" t="s">
        <v>196</v>
      </c>
      <c r="X2116">
        <v>1</v>
      </c>
      <c r="Y2116">
        <f t="shared" si="279"/>
        <v>24</v>
      </c>
      <c r="Z2116">
        <f t="shared" ca="1" si="280"/>
        <v>15.999999500000001</v>
      </c>
      <c r="AA2116">
        <f t="shared" ca="1" si="281"/>
        <v>8.0000004999999987</v>
      </c>
      <c r="AB2116">
        <f t="shared" ca="1" si="282"/>
        <v>-8.0000004999999987</v>
      </c>
      <c r="AC2116" s="2">
        <v>8</v>
      </c>
      <c r="AD2116" s="7">
        <f>VLOOKUP(P2116,Weights!$A:$B,2,0)*AC2116</f>
        <v>8</v>
      </c>
      <c r="AE2116">
        <f t="shared" ca="1" si="283"/>
        <v>64.000008000000236</v>
      </c>
      <c r="AF2116" t="str">
        <f t="shared" si="284"/>
        <v>Virginia Commonwealth</v>
      </c>
      <c r="AG2116" t="str">
        <f t="shared" ca="1" si="285"/>
        <v>Virginia Commonwealth</v>
      </c>
    </row>
    <row r="2117" spans="15:33" x14ac:dyDescent="0.25">
      <c r="O2117" t="s">
        <v>3198</v>
      </c>
      <c r="P2117" s="6">
        <v>41995</v>
      </c>
      <c r="Q2117" t="s">
        <v>3073</v>
      </c>
      <c r="R2117" t="s">
        <v>3351</v>
      </c>
      <c r="S2117" t="s">
        <v>3721</v>
      </c>
      <c r="T2117">
        <v>87</v>
      </c>
      <c r="U2117">
        <v>74</v>
      </c>
      <c r="W2117" t="s">
        <v>244</v>
      </c>
      <c r="X2117">
        <v>1</v>
      </c>
      <c r="Y2117">
        <f t="shared" si="279"/>
        <v>13</v>
      </c>
      <c r="Z2117">
        <f t="shared" ca="1" si="280"/>
        <v>13.25</v>
      </c>
      <c r="AA2117">
        <f t="shared" ca="1" si="281"/>
        <v>-0.25</v>
      </c>
      <c r="AB2117">
        <f t="shared" ca="1" si="282"/>
        <v>0.25</v>
      </c>
      <c r="AC2117" s="2">
        <v>0.25</v>
      </c>
      <c r="AD2117" s="7">
        <f>VLOOKUP(P2117,Weights!$A:$B,2,0)*AC2117</f>
        <v>0.25</v>
      </c>
      <c r="AE2117">
        <f t="shared" ca="1" si="283"/>
        <v>6.25E-2</v>
      </c>
      <c r="AF2117" t="str">
        <f t="shared" si="284"/>
        <v>Virginia Tech</v>
      </c>
      <c r="AG2117" t="str">
        <f t="shared" ca="1" si="285"/>
        <v>Virginia Tech</v>
      </c>
    </row>
    <row r="2118" spans="15:33" x14ac:dyDescent="0.25">
      <c r="O2118" t="s">
        <v>3200</v>
      </c>
      <c r="P2118" s="6">
        <v>41995</v>
      </c>
      <c r="Q2118" t="s">
        <v>3073</v>
      </c>
      <c r="R2118" t="s">
        <v>3079</v>
      </c>
      <c r="S2118" t="s">
        <v>3721</v>
      </c>
      <c r="T2118">
        <v>60</v>
      </c>
      <c r="U2118">
        <v>53</v>
      </c>
      <c r="W2118" t="s">
        <v>489</v>
      </c>
      <c r="X2118">
        <v>1</v>
      </c>
      <c r="Y2118">
        <f t="shared" si="279"/>
        <v>7</v>
      </c>
      <c r="Z2118">
        <f t="shared" ca="1" si="280"/>
        <v>9.125</v>
      </c>
      <c r="AA2118">
        <f t="shared" ca="1" si="281"/>
        <v>-2.125</v>
      </c>
      <c r="AB2118">
        <f t="shared" ca="1" si="282"/>
        <v>2.125</v>
      </c>
      <c r="AC2118" s="2">
        <v>2.125</v>
      </c>
      <c r="AD2118" s="7">
        <f>VLOOKUP(P2118,Weights!$A:$B,2,0)*AC2118</f>
        <v>2.125</v>
      </c>
      <c r="AE2118">
        <f t="shared" ca="1" si="283"/>
        <v>4.515625</v>
      </c>
      <c r="AF2118" t="str">
        <f t="shared" si="284"/>
        <v>Wake Forest</v>
      </c>
      <c r="AG2118" t="str">
        <f t="shared" ca="1" si="285"/>
        <v>Wake Forest</v>
      </c>
    </row>
    <row r="2119" spans="15:33" x14ac:dyDescent="0.25">
      <c r="O2119" t="s">
        <v>3395</v>
      </c>
      <c r="P2119" s="6">
        <v>41995</v>
      </c>
      <c r="Q2119" t="s">
        <v>3073</v>
      </c>
      <c r="R2119" t="s">
        <v>3142</v>
      </c>
      <c r="S2119" t="s">
        <v>3721</v>
      </c>
      <c r="T2119">
        <v>66</v>
      </c>
      <c r="U2119">
        <v>57</v>
      </c>
      <c r="W2119" t="s">
        <v>570</v>
      </c>
      <c r="X2119">
        <v>1</v>
      </c>
      <c r="Y2119">
        <f t="shared" si="279"/>
        <v>9</v>
      </c>
      <c r="Z2119">
        <f t="shared" ca="1" si="280"/>
        <v>11.75</v>
      </c>
      <c r="AA2119">
        <f t="shared" ca="1" si="281"/>
        <v>-2.75</v>
      </c>
      <c r="AB2119">
        <f t="shared" ca="1" si="282"/>
        <v>2.75</v>
      </c>
      <c r="AC2119" s="2">
        <v>2.75</v>
      </c>
      <c r="AD2119" s="7">
        <f>VLOOKUP(P2119,Weights!$A:$B,2,0)*AC2119</f>
        <v>2.75</v>
      </c>
      <c r="AE2119">
        <f t="shared" ca="1" si="283"/>
        <v>7.5625</v>
      </c>
      <c r="AF2119" t="str">
        <f t="shared" si="284"/>
        <v>Washington</v>
      </c>
      <c r="AG2119" t="str">
        <f t="shared" ca="1" si="285"/>
        <v>Washington</v>
      </c>
    </row>
    <row r="2120" spans="15:33" x14ac:dyDescent="0.25">
      <c r="O2120" t="s">
        <v>3385</v>
      </c>
      <c r="P2120" s="6">
        <v>41995</v>
      </c>
      <c r="Q2120" t="s">
        <v>3073</v>
      </c>
      <c r="R2120" t="s">
        <v>3310</v>
      </c>
      <c r="S2120" t="s">
        <v>3721</v>
      </c>
      <c r="T2120">
        <v>77</v>
      </c>
      <c r="U2120">
        <v>44</v>
      </c>
      <c r="W2120" t="s">
        <v>605</v>
      </c>
      <c r="X2120">
        <v>1</v>
      </c>
      <c r="Y2120">
        <f t="shared" si="279"/>
        <v>33</v>
      </c>
      <c r="Z2120">
        <f t="shared" ca="1" si="280"/>
        <v>17.374999499999998</v>
      </c>
      <c r="AA2120">
        <f t="shared" ca="1" si="281"/>
        <v>15.625000500000002</v>
      </c>
      <c r="AB2120">
        <f t="shared" ca="1" si="282"/>
        <v>-15.625000500000002</v>
      </c>
      <c r="AC2120" s="2">
        <v>15.625</v>
      </c>
      <c r="AD2120" s="7">
        <f>VLOOKUP(P2120,Weights!$A:$B,2,0)*AC2120</f>
        <v>15.625</v>
      </c>
      <c r="AE2120">
        <f t="shared" ca="1" si="283"/>
        <v>244.14064062500032</v>
      </c>
      <c r="AF2120" t="str">
        <f t="shared" si="284"/>
        <v>West Virginia</v>
      </c>
      <c r="AG2120" t="str">
        <f t="shared" ca="1" si="285"/>
        <v>West Virginia</v>
      </c>
    </row>
    <row r="2121" spans="15:33" x14ac:dyDescent="0.25">
      <c r="O2121" t="s">
        <v>3110</v>
      </c>
      <c r="P2121" s="6">
        <v>41995</v>
      </c>
      <c r="Q2121" t="s">
        <v>3073</v>
      </c>
      <c r="R2121" t="s">
        <v>3400</v>
      </c>
      <c r="S2121" t="s">
        <v>3721</v>
      </c>
      <c r="T2121">
        <v>71</v>
      </c>
      <c r="U2121">
        <v>62</v>
      </c>
      <c r="W2121" t="s">
        <v>244</v>
      </c>
      <c r="X2121">
        <v>1</v>
      </c>
      <c r="Y2121">
        <f t="shared" si="279"/>
        <v>9</v>
      </c>
      <c r="Z2121">
        <f t="shared" ca="1" si="280"/>
        <v>15.125000480000001</v>
      </c>
      <c r="AA2121">
        <f t="shared" ca="1" si="281"/>
        <v>-6.1250004800000006</v>
      </c>
      <c r="AB2121">
        <f t="shared" ca="1" si="282"/>
        <v>6.1250004800000006</v>
      </c>
      <c r="AC2121" s="2">
        <v>6.125</v>
      </c>
      <c r="AD2121" s="7">
        <f>VLOOKUP(P2121,Weights!$A:$B,2,0)*AC2121</f>
        <v>6.125</v>
      </c>
      <c r="AE2121">
        <f t="shared" ca="1" si="283"/>
        <v>37.515630880000238</v>
      </c>
      <c r="AF2121" t="str">
        <f t="shared" si="284"/>
        <v>Western Michigan</v>
      </c>
      <c r="AG2121" t="str">
        <f t="shared" ca="1" si="285"/>
        <v>Western Michigan</v>
      </c>
    </row>
    <row r="2122" spans="15:33" x14ac:dyDescent="0.25">
      <c r="O2122" t="s">
        <v>3706</v>
      </c>
      <c r="P2122" s="6">
        <v>41995</v>
      </c>
      <c r="Q2122" t="s">
        <v>3074</v>
      </c>
      <c r="R2122" t="s">
        <v>3340</v>
      </c>
      <c r="S2122" t="s">
        <v>3721</v>
      </c>
      <c r="T2122">
        <v>80</v>
      </c>
      <c r="U2122">
        <v>53</v>
      </c>
      <c r="W2122" t="s">
        <v>324</v>
      </c>
      <c r="X2122">
        <v>1</v>
      </c>
      <c r="Y2122">
        <f t="shared" si="279"/>
        <v>27</v>
      </c>
      <c r="Z2122">
        <f t="shared" ca="1" si="280"/>
        <v>17.499999500000001</v>
      </c>
      <c r="AA2122">
        <f t="shared" ca="1" si="281"/>
        <v>9.5000004999999987</v>
      </c>
      <c r="AB2122">
        <f t="shared" ca="1" si="282"/>
        <v>-9.5000004999999987</v>
      </c>
      <c r="AC2122" s="2">
        <v>9.5</v>
      </c>
      <c r="AD2122" s="7">
        <f>VLOOKUP(P2122,Weights!$A:$B,2,0)*AC2122</f>
        <v>9.5</v>
      </c>
      <c r="AE2122">
        <f t="shared" ca="1" si="283"/>
        <v>90.250009500000232</v>
      </c>
      <c r="AF2122" t="str">
        <f t="shared" si="284"/>
        <v>Wichita St</v>
      </c>
      <c r="AG2122" t="str">
        <f t="shared" ca="1" si="285"/>
        <v>Wichita St</v>
      </c>
    </row>
    <row r="2123" spans="15:33" x14ac:dyDescent="0.25">
      <c r="O2123" t="s">
        <v>3173</v>
      </c>
      <c r="P2123" s="6">
        <v>41996</v>
      </c>
      <c r="Q2123" t="s">
        <v>3074</v>
      </c>
      <c r="R2123" t="s">
        <v>3412</v>
      </c>
      <c r="S2123" t="s">
        <v>3721</v>
      </c>
      <c r="T2123">
        <v>69</v>
      </c>
      <c r="U2123">
        <v>61</v>
      </c>
      <c r="W2123" t="s">
        <v>97</v>
      </c>
      <c r="X2123">
        <v>1</v>
      </c>
      <c r="Y2123">
        <f t="shared" si="279"/>
        <v>8</v>
      </c>
      <c r="Z2123">
        <f t="shared" ca="1" si="280"/>
        <v>0.75</v>
      </c>
      <c r="AA2123">
        <f t="shared" ca="1" si="281"/>
        <v>7.25</v>
      </c>
      <c r="AB2123">
        <f t="shared" ca="1" si="282"/>
        <v>-7.25</v>
      </c>
      <c r="AC2123" s="2">
        <v>7.25</v>
      </c>
      <c r="AD2123" s="7">
        <f>VLOOKUP(P2123,Weights!$A:$B,2,0)*AC2123</f>
        <v>7.25</v>
      </c>
      <c r="AE2123">
        <f t="shared" ca="1" si="283"/>
        <v>52.5625</v>
      </c>
      <c r="AF2123" t="str">
        <f t="shared" si="284"/>
        <v>Abilene Christian</v>
      </c>
      <c r="AG2123" t="str">
        <f t="shared" ca="1" si="285"/>
        <v>Abilene Christian</v>
      </c>
    </row>
    <row r="2124" spans="15:33" x14ac:dyDescent="0.25">
      <c r="O2124" t="s">
        <v>3372</v>
      </c>
      <c r="P2124" s="6">
        <v>41996</v>
      </c>
      <c r="Q2124" t="s">
        <v>3073</v>
      </c>
      <c r="R2124" t="s">
        <v>3156</v>
      </c>
      <c r="S2124" t="s">
        <v>3721</v>
      </c>
      <c r="T2124">
        <v>93</v>
      </c>
      <c r="U2124">
        <v>54</v>
      </c>
      <c r="W2124" t="s">
        <v>334</v>
      </c>
      <c r="X2124">
        <v>1</v>
      </c>
      <c r="Y2124">
        <f t="shared" si="279"/>
        <v>39</v>
      </c>
      <c r="Z2124">
        <f t="shared" ca="1" si="280"/>
        <v>11.875000020000002</v>
      </c>
      <c r="AA2124">
        <f t="shared" ca="1" si="281"/>
        <v>27.124999979999998</v>
      </c>
      <c r="AB2124">
        <f t="shared" ca="1" si="282"/>
        <v>-27.124999979999998</v>
      </c>
      <c r="AC2124" s="2">
        <v>27.125</v>
      </c>
      <c r="AD2124" s="7">
        <f>VLOOKUP(P2124,Weights!$A:$B,2,0)*AC2124</f>
        <v>27.125</v>
      </c>
      <c r="AE2124">
        <f t="shared" ca="1" si="283"/>
        <v>735.76562391499988</v>
      </c>
      <c r="AF2124" t="str">
        <f t="shared" si="284"/>
        <v>Arizona St</v>
      </c>
      <c r="AG2124" t="str">
        <f t="shared" ca="1" si="285"/>
        <v>Arizona St</v>
      </c>
    </row>
    <row r="2125" spans="15:33" x14ac:dyDescent="0.25">
      <c r="O2125" t="s">
        <v>3260</v>
      </c>
      <c r="P2125" s="6">
        <v>41996</v>
      </c>
      <c r="Q2125" t="s">
        <v>3073</v>
      </c>
      <c r="R2125" t="s">
        <v>3409</v>
      </c>
      <c r="S2125" t="s">
        <v>3721</v>
      </c>
      <c r="T2125">
        <v>61</v>
      </c>
      <c r="U2125">
        <v>60</v>
      </c>
      <c r="W2125" t="s">
        <v>96</v>
      </c>
      <c r="X2125">
        <v>1</v>
      </c>
      <c r="Y2125">
        <f t="shared" si="279"/>
        <v>1</v>
      </c>
      <c r="Z2125">
        <f t="shared" ca="1" si="280"/>
        <v>7.1249999800000001</v>
      </c>
      <c r="AA2125">
        <f t="shared" ca="1" si="281"/>
        <v>-6.1249999800000001</v>
      </c>
      <c r="AB2125">
        <f t="shared" ca="1" si="282"/>
        <v>6.1249999800000001</v>
      </c>
      <c r="AC2125" s="2">
        <v>6.125</v>
      </c>
      <c r="AD2125" s="7">
        <f>VLOOKUP(P2125,Weights!$A:$B,2,0)*AC2125</f>
        <v>6.125</v>
      </c>
      <c r="AE2125">
        <f t="shared" ca="1" si="283"/>
        <v>37.515624755000005</v>
      </c>
      <c r="AF2125" t="str">
        <f t="shared" si="284"/>
        <v>Auburn</v>
      </c>
      <c r="AG2125" t="str">
        <f t="shared" ca="1" si="285"/>
        <v>Auburn</v>
      </c>
    </row>
    <row r="2126" spans="15:33" x14ac:dyDescent="0.25">
      <c r="O2126" t="s">
        <v>3184</v>
      </c>
      <c r="P2126" s="6">
        <v>41996</v>
      </c>
      <c r="Q2126" t="s">
        <v>3073</v>
      </c>
      <c r="R2126" t="s">
        <v>3165</v>
      </c>
      <c r="S2126" t="s">
        <v>3721</v>
      </c>
      <c r="T2126">
        <v>77</v>
      </c>
      <c r="U2126">
        <v>71</v>
      </c>
      <c r="V2126" t="s">
        <v>3722</v>
      </c>
      <c r="W2126" t="s">
        <v>427</v>
      </c>
      <c r="X2126">
        <v>1</v>
      </c>
      <c r="Y2126">
        <f t="shared" si="279"/>
        <v>6</v>
      </c>
      <c r="Z2126">
        <f t="shared" ca="1" si="280"/>
        <v>10.124999500000001</v>
      </c>
      <c r="AA2126">
        <f t="shared" ca="1" si="281"/>
        <v>-4.1249995000000013</v>
      </c>
      <c r="AB2126">
        <f t="shared" ca="1" si="282"/>
        <v>4.1249995000000013</v>
      </c>
      <c r="AC2126" s="2">
        <v>4.125</v>
      </c>
      <c r="AD2126" s="7">
        <f>VLOOKUP(P2126,Weights!$A:$B,2,0)*AC2126</f>
        <v>4.125</v>
      </c>
      <c r="AE2126">
        <f t="shared" ca="1" si="283"/>
        <v>17.015620875000259</v>
      </c>
      <c r="AF2126" t="str">
        <f t="shared" si="284"/>
        <v>BYU</v>
      </c>
      <c r="AG2126" t="str">
        <f t="shared" ca="1" si="285"/>
        <v>BYU</v>
      </c>
    </row>
    <row r="2127" spans="15:33" x14ac:dyDescent="0.25">
      <c r="O2127" t="s">
        <v>3312</v>
      </c>
      <c r="P2127" s="6">
        <v>41996</v>
      </c>
      <c r="Q2127" t="s">
        <v>3073</v>
      </c>
      <c r="R2127" t="s">
        <v>3148</v>
      </c>
      <c r="S2127" t="s">
        <v>3721</v>
      </c>
      <c r="T2127">
        <v>69</v>
      </c>
      <c r="U2127">
        <v>63</v>
      </c>
      <c r="W2127" t="s">
        <v>97</v>
      </c>
      <c r="X2127">
        <v>1</v>
      </c>
      <c r="Y2127">
        <f t="shared" si="279"/>
        <v>6</v>
      </c>
      <c r="Z2127">
        <f t="shared" ca="1" si="280"/>
        <v>-4.749999980000001</v>
      </c>
      <c r="AA2127">
        <f t="shared" ca="1" si="281"/>
        <v>10.749999980000002</v>
      </c>
      <c r="AB2127">
        <f t="shared" ca="1" si="282"/>
        <v>-10.749999980000002</v>
      </c>
      <c r="AC2127" s="2">
        <v>10.75</v>
      </c>
      <c r="AD2127" s="7">
        <f>VLOOKUP(P2127,Weights!$A:$B,2,0)*AC2127</f>
        <v>10.75</v>
      </c>
      <c r="AE2127">
        <f t="shared" ca="1" si="283"/>
        <v>115.56249957000004</v>
      </c>
      <c r="AF2127" t="str">
        <f t="shared" si="284"/>
        <v>Campbell</v>
      </c>
      <c r="AG2127" t="str">
        <f t="shared" ca="1" si="285"/>
        <v>UNC Wilmington</v>
      </c>
    </row>
    <row r="2128" spans="15:33" x14ac:dyDescent="0.25">
      <c r="O2128" t="s">
        <v>3113</v>
      </c>
      <c r="P2128" s="6">
        <v>41996</v>
      </c>
      <c r="Q2128" t="s">
        <v>3073</v>
      </c>
      <c r="R2128" t="s">
        <v>3380</v>
      </c>
      <c r="S2128" t="s">
        <v>3721</v>
      </c>
      <c r="T2128">
        <v>72</v>
      </c>
      <c r="U2128">
        <v>48</v>
      </c>
      <c r="W2128" t="s">
        <v>195</v>
      </c>
      <c r="X2128">
        <v>1</v>
      </c>
      <c r="Y2128">
        <f t="shared" si="279"/>
        <v>24</v>
      </c>
      <c r="Z2128">
        <f t="shared" ca="1" si="280"/>
        <v>20.75</v>
      </c>
      <c r="AA2128">
        <f t="shared" ca="1" si="281"/>
        <v>3.25</v>
      </c>
      <c r="AB2128">
        <f t="shared" ca="1" si="282"/>
        <v>-3.25</v>
      </c>
      <c r="AC2128" s="2">
        <v>3.25</v>
      </c>
      <c r="AD2128" s="7">
        <f>VLOOKUP(P2128,Weights!$A:$B,2,0)*AC2128</f>
        <v>3.25</v>
      </c>
      <c r="AE2128">
        <f t="shared" ca="1" si="283"/>
        <v>10.5625</v>
      </c>
      <c r="AF2128" t="str">
        <f t="shared" si="284"/>
        <v>Cincinnati</v>
      </c>
      <c r="AG2128" t="str">
        <f t="shared" ca="1" si="285"/>
        <v>Cincinnati</v>
      </c>
    </row>
    <row r="2129" spans="15:33" x14ac:dyDescent="0.25">
      <c r="O2129" t="s">
        <v>3373</v>
      </c>
      <c r="P2129" s="6">
        <v>41996</v>
      </c>
      <c r="Q2129" t="s">
        <v>3073</v>
      </c>
      <c r="R2129" t="s">
        <v>3337</v>
      </c>
      <c r="S2129" t="s">
        <v>3720</v>
      </c>
      <c r="T2129">
        <v>67</v>
      </c>
      <c r="U2129">
        <v>65</v>
      </c>
      <c r="W2129" t="s">
        <v>288</v>
      </c>
      <c r="X2129">
        <v>1</v>
      </c>
      <c r="Y2129">
        <f t="shared" si="279"/>
        <v>-2</v>
      </c>
      <c r="Z2129">
        <f t="shared" ca="1" si="280"/>
        <v>6.375</v>
      </c>
      <c r="AA2129">
        <f t="shared" ca="1" si="281"/>
        <v>-8.375</v>
      </c>
      <c r="AB2129">
        <f t="shared" ca="1" si="282"/>
        <v>8.375</v>
      </c>
      <c r="AC2129" s="2">
        <v>8.375</v>
      </c>
      <c r="AD2129" s="7">
        <f>VLOOKUP(P2129,Weights!$A:$B,2,0)*AC2129</f>
        <v>8.375</v>
      </c>
      <c r="AE2129">
        <f t="shared" ca="1" si="283"/>
        <v>70.140625</v>
      </c>
      <c r="AF2129" t="str">
        <f t="shared" si="284"/>
        <v>Eastern Illinois</v>
      </c>
      <c r="AG2129" t="str">
        <f t="shared" ca="1" si="285"/>
        <v>Cleveland St</v>
      </c>
    </row>
    <row r="2130" spans="15:33" x14ac:dyDescent="0.25">
      <c r="O2130" t="s">
        <v>3176</v>
      </c>
      <c r="P2130" s="6">
        <v>41996</v>
      </c>
      <c r="Q2130" t="s">
        <v>3073</v>
      </c>
      <c r="R2130" t="s">
        <v>3196</v>
      </c>
      <c r="S2130" t="s">
        <v>3721</v>
      </c>
      <c r="T2130">
        <v>75</v>
      </c>
      <c r="U2130">
        <v>61</v>
      </c>
      <c r="W2130" t="s">
        <v>325</v>
      </c>
      <c r="X2130">
        <v>1</v>
      </c>
      <c r="Y2130">
        <f t="shared" si="279"/>
        <v>14</v>
      </c>
      <c r="Z2130">
        <f t="shared" ca="1" si="280"/>
        <v>7.3749999999999991</v>
      </c>
      <c r="AA2130">
        <f t="shared" ca="1" si="281"/>
        <v>6.6250000000000009</v>
      </c>
      <c r="AB2130">
        <f t="shared" ca="1" si="282"/>
        <v>-6.6250000000000009</v>
      </c>
      <c r="AC2130" s="2">
        <v>6.625</v>
      </c>
      <c r="AD2130" s="7">
        <f>VLOOKUP(P2130,Weights!$A:$B,2,0)*AC2130</f>
        <v>6.625</v>
      </c>
      <c r="AE2130">
        <f t="shared" ca="1" si="283"/>
        <v>43.890625000000014</v>
      </c>
      <c r="AF2130" t="str">
        <f t="shared" si="284"/>
        <v>Dayton</v>
      </c>
      <c r="AG2130" t="str">
        <f t="shared" ca="1" si="285"/>
        <v>Dayton</v>
      </c>
    </row>
    <row r="2131" spans="15:33" x14ac:dyDescent="0.25">
      <c r="O2131" t="s">
        <v>3255</v>
      </c>
      <c r="P2131" s="6">
        <v>41996</v>
      </c>
      <c r="Q2131" t="s">
        <v>3074</v>
      </c>
      <c r="R2131" t="s">
        <v>3191</v>
      </c>
      <c r="S2131" t="s">
        <v>3720</v>
      </c>
      <c r="T2131">
        <v>99</v>
      </c>
      <c r="U2131">
        <v>78</v>
      </c>
      <c r="W2131" t="s">
        <v>97</v>
      </c>
      <c r="X2131">
        <v>1</v>
      </c>
      <c r="Y2131">
        <f t="shared" si="279"/>
        <v>-21</v>
      </c>
      <c r="Z2131">
        <f t="shared" ca="1" si="280"/>
        <v>12.625</v>
      </c>
      <c r="AA2131">
        <f t="shared" ca="1" si="281"/>
        <v>-33.625</v>
      </c>
      <c r="AB2131">
        <f t="shared" ca="1" si="282"/>
        <v>33.625</v>
      </c>
      <c r="AC2131" s="2">
        <v>33.625</v>
      </c>
      <c r="AD2131" s="7">
        <f>VLOOKUP(P2131,Weights!$A:$B,2,0)*AC2131</f>
        <v>33.625</v>
      </c>
      <c r="AE2131">
        <f t="shared" ca="1" si="283"/>
        <v>1130.640625</v>
      </c>
      <c r="AF2131" t="str">
        <f t="shared" si="284"/>
        <v>Ohio</v>
      </c>
      <c r="AG2131" t="str">
        <f t="shared" ca="1" si="285"/>
        <v>DePaul</v>
      </c>
    </row>
    <row r="2132" spans="15:33" x14ac:dyDescent="0.25">
      <c r="O2132" t="s">
        <v>3315</v>
      </c>
      <c r="P2132" s="6">
        <v>41996</v>
      </c>
      <c r="Q2132" t="s">
        <v>3073</v>
      </c>
      <c r="R2132" t="s">
        <v>3350</v>
      </c>
      <c r="S2132" t="s">
        <v>3721</v>
      </c>
      <c r="T2132">
        <v>87</v>
      </c>
      <c r="U2132">
        <v>64</v>
      </c>
      <c r="W2132" t="s">
        <v>369</v>
      </c>
      <c r="X2132">
        <v>1</v>
      </c>
      <c r="Y2132">
        <f t="shared" si="279"/>
        <v>23</v>
      </c>
      <c r="Z2132">
        <f t="shared" ca="1" si="280"/>
        <v>14.625000477</v>
      </c>
      <c r="AA2132">
        <f t="shared" ca="1" si="281"/>
        <v>8.3749995229999996</v>
      </c>
      <c r="AB2132">
        <f t="shared" ca="1" si="282"/>
        <v>-8.3749995229999996</v>
      </c>
      <c r="AC2132" s="2">
        <v>8.375</v>
      </c>
      <c r="AD2132" s="7">
        <f>VLOOKUP(P2132,Weights!$A:$B,2,0)*AC2132</f>
        <v>8.375</v>
      </c>
      <c r="AE2132">
        <f t="shared" ca="1" si="283"/>
        <v>70.140617010250224</v>
      </c>
      <c r="AF2132" t="str">
        <f t="shared" si="284"/>
        <v>Eastern Michigan</v>
      </c>
      <c r="AG2132" t="str">
        <f t="shared" ca="1" si="285"/>
        <v>Eastern Michigan</v>
      </c>
    </row>
    <row r="2133" spans="15:33" x14ac:dyDescent="0.25">
      <c r="O2133" t="s">
        <v>3126</v>
      </c>
      <c r="P2133" s="6">
        <v>41996</v>
      </c>
      <c r="Q2133" t="s">
        <v>3074</v>
      </c>
      <c r="R2133" t="s">
        <v>3231</v>
      </c>
      <c r="S2133" t="s">
        <v>3721</v>
      </c>
      <c r="T2133">
        <v>53</v>
      </c>
      <c r="U2133">
        <v>50</v>
      </c>
      <c r="W2133" t="s">
        <v>195</v>
      </c>
      <c r="X2133">
        <v>1</v>
      </c>
      <c r="Y2133">
        <f t="shared" si="279"/>
        <v>3</v>
      </c>
      <c r="Z2133">
        <f t="shared" ca="1" si="280"/>
        <v>0.87499999999999911</v>
      </c>
      <c r="AA2133">
        <f t="shared" ca="1" si="281"/>
        <v>2.1250000000000009</v>
      </c>
      <c r="AB2133">
        <f t="shared" ca="1" si="282"/>
        <v>-2.1250000000000009</v>
      </c>
      <c r="AC2133" s="2">
        <v>2.125</v>
      </c>
      <c r="AD2133" s="7">
        <f>VLOOKUP(P2133,Weights!$A:$B,2,0)*AC2133</f>
        <v>2.125</v>
      </c>
      <c r="AE2133">
        <f t="shared" ca="1" si="283"/>
        <v>4.5156250000000036</v>
      </c>
      <c r="AF2133" t="str">
        <f t="shared" si="284"/>
        <v>George Washington</v>
      </c>
      <c r="AG2133" t="str">
        <f t="shared" ca="1" si="285"/>
        <v>George Washington</v>
      </c>
    </row>
    <row r="2134" spans="15:33" x14ac:dyDescent="0.25">
      <c r="O2134" t="s">
        <v>3275</v>
      </c>
      <c r="P2134" s="6">
        <v>41996</v>
      </c>
      <c r="Q2134" t="s">
        <v>3073</v>
      </c>
      <c r="R2134" t="s">
        <v>3274</v>
      </c>
      <c r="S2134" t="s">
        <v>3721</v>
      </c>
      <c r="T2134">
        <v>68</v>
      </c>
      <c r="U2134">
        <v>65</v>
      </c>
      <c r="W2134" t="s">
        <v>768</v>
      </c>
      <c r="X2134">
        <v>1</v>
      </c>
      <c r="Y2134">
        <f t="shared" si="279"/>
        <v>3</v>
      </c>
      <c r="Z2134">
        <f t="shared" ca="1" si="280"/>
        <v>-5.874999980000001</v>
      </c>
      <c r="AA2134">
        <f t="shared" ca="1" si="281"/>
        <v>8.8749999800000019</v>
      </c>
      <c r="AB2134">
        <f t="shared" ca="1" si="282"/>
        <v>-8.8749999800000019</v>
      </c>
      <c r="AC2134" s="2">
        <v>8.875</v>
      </c>
      <c r="AD2134" s="7">
        <f>VLOOKUP(P2134,Weights!$A:$B,2,0)*AC2134</f>
        <v>8.875</v>
      </c>
      <c r="AE2134">
        <f t="shared" ca="1" si="283"/>
        <v>78.765624645000031</v>
      </c>
      <c r="AF2134" t="str">
        <f t="shared" si="284"/>
        <v>Grand Canyon</v>
      </c>
      <c r="AG2134" t="str">
        <f t="shared" ca="1" si="285"/>
        <v>New Mexico</v>
      </c>
    </row>
    <row r="2135" spans="15:33" x14ac:dyDescent="0.25">
      <c r="O2135" t="s">
        <v>3208</v>
      </c>
      <c r="P2135" s="6">
        <v>41996</v>
      </c>
      <c r="Q2135" t="s">
        <v>3073</v>
      </c>
      <c r="R2135" t="s">
        <v>3134</v>
      </c>
      <c r="S2135" t="s">
        <v>3721</v>
      </c>
      <c r="T2135">
        <v>66</v>
      </c>
      <c r="U2135">
        <v>58</v>
      </c>
      <c r="W2135" t="s">
        <v>196</v>
      </c>
      <c r="X2135">
        <v>1</v>
      </c>
      <c r="Y2135">
        <f t="shared" si="279"/>
        <v>8</v>
      </c>
      <c r="Z2135">
        <f t="shared" ca="1" si="280"/>
        <v>2.3750000000000009</v>
      </c>
      <c r="AA2135">
        <f t="shared" ca="1" si="281"/>
        <v>5.6249999999999991</v>
      </c>
      <c r="AB2135">
        <f t="shared" ca="1" si="282"/>
        <v>-5.6249999999999991</v>
      </c>
      <c r="AC2135" s="2">
        <v>5.625</v>
      </c>
      <c r="AD2135" s="7">
        <f>VLOOKUP(P2135,Weights!$A:$B,2,0)*AC2135</f>
        <v>5.625</v>
      </c>
      <c r="AE2135">
        <f t="shared" ca="1" si="283"/>
        <v>31.640624999999989</v>
      </c>
      <c r="AF2135" t="str">
        <f t="shared" si="284"/>
        <v>Hawaii</v>
      </c>
      <c r="AG2135" t="str">
        <f t="shared" ca="1" si="285"/>
        <v>Hawaii</v>
      </c>
    </row>
    <row r="2136" spans="15:33" x14ac:dyDescent="0.25">
      <c r="O2136" t="s">
        <v>3208</v>
      </c>
      <c r="P2136" s="6">
        <v>41996</v>
      </c>
      <c r="Q2136" t="s">
        <v>3073</v>
      </c>
      <c r="R2136" t="s">
        <v>3706</v>
      </c>
      <c r="S2136" t="s">
        <v>3720</v>
      </c>
      <c r="T2136">
        <v>80</v>
      </c>
      <c r="U2136">
        <v>79</v>
      </c>
      <c r="V2136" t="s">
        <v>3722</v>
      </c>
      <c r="W2136" t="s">
        <v>306</v>
      </c>
      <c r="X2136">
        <v>1</v>
      </c>
      <c r="Y2136">
        <f t="shared" si="279"/>
        <v>-1</v>
      </c>
      <c r="Z2136">
        <f t="shared" ca="1" si="280"/>
        <v>-7.1249994999999995</v>
      </c>
      <c r="AA2136">
        <f t="shared" ca="1" si="281"/>
        <v>6.1249994999999995</v>
      </c>
      <c r="AB2136">
        <f t="shared" ca="1" si="282"/>
        <v>-6.1249994999999995</v>
      </c>
      <c r="AC2136" s="2">
        <v>6.125</v>
      </c>
      <c r="AD2136" s="7">
        <f>VLOOKUP(P2136,Weights!$A:$B,2,0)*AC2136</f>
        <v>6.125</v>
      </c>
      <c r="AE2136">
        <f t="shared" ca="1" si="283"/>
        <v>37.515618875000243</v>
      </c>
      <c r="AF2136" t="str">
        <f t="shared" si="284"/>
        <v>Wichita St</v>
      </c>
      <c r="AG2136" t="str">
        <f t="shared" ca="1" si="285"/>
        <v>Wichita St</v>
      </c>
    </row>
    <row r="2137" spans="15:33" x14ac:dyDescent="0.25">
      <c r="O2137" t="s">
        <v>3112</v>
      </c>
      <c r="P2137" s="6">
        <v>41996</v>
      </c>
      <c r="Q2137" t="s">
        <v>3073</v>
      </c>
      <c r="R2137" t="s">
        <v>3168</v>
      </c>
      <c r="S2137" t="s">
        <v>3720</v>
      </c>
      <c r="T2137">
        <v>83</v>
      </c>
      <c r="U2137">
        <v>74</v>
      </c>
      <c r="W2137" t="s">
        <v>244</v>
      </c>
      <c r="X2137">
        <v>1</v>
      </c>
      <c r="Y2137">
        <f t="shared" si="279"/>
        <v>-9</v>
      </c>
      <c r="Z2137">
        <f t="shared" ca="1" si="280"/>
        <v>3.375</v>
      </c>
      <c r="AA2137">
        <f t="shared" ca="1" si="281"/>
        <v>-12.375</v>
      </c>
      <c r="AB2137">
        <f t="shared" ca="1" si="282"/>
        <v>12.375</v>
      </c>
      <c r="AC2137" s="2">
        <v>12.375</v>
      </c>
      <c r="AD2137" s="7">
        <f>VLOOKUP(P2137,Weights!$A:$B,2,0)*AC2137</f>
        <v>12.375</v>
      </c>
      <c r="AE2137">
        <f t="shared" ca="1" si="283"/>
        <v>153.140625</v>
      </c>
      <c r="AF2137" t="str">
        <f t="shared" si="284"/>
        <v>La Salle</v>
      </c>
      <c r="AG2137" t="str">
        <f t="shared" ca="1" si="285"/>
        <v>Hofstra</v>
      </c>
    </row>
    <row r="2138" spans="15:33" x14ac:dyDescent="0.25">
      <c r="O2138" t="s">
        <v>3141</v>
      </c>
      <c r="P2138" s="6">
        <v>41996</v>
      </c>
      <c r="Q2138" t="s">
        <v>3074</v>
      </c>
      <c r="R2138" t="s">
        <v>3247</v>
      </c>
      <c r="S2138" t="s">
        <v>3721</v>
      </c>
      <c r="T2138">
        <v>82</v>
      </c>
      <c r="U2138">
        <v>69</v>
      </c>
      <c r="W2138" t="s">
        <v>95</v>
      </c>
      <c r="X2138">
        <v>1</v>
      </c>
      <c r="Y2138">
        <f t="shared" si="279"/>
        <v>13</v>
      </c>
      <c r="Z2138">
        <f t="shared" ca="1" si="280"/>
        <v>-8.25</v>
      </c>
      <c r="AA2138">
        <f t="shared" ca="1" si="281"/>
        <v>21.25</v>
      </c>
      <c r="AB2138">
        <f t="shared" ca="1" si="282"/>
        <v>-21.25</v>
      </c>
      <c r="AC2138" s="2">
        <v>21.25</v>
      </c>
      <c r="AD2138" s="7">
        <f>VLOOKUP(P2138,Weights!$A:$B,2,0)*AC2138</f>
        <v>21.25</v>
      </c>
      <c r="AE2138">
        <f t="shared" ca="1" si="283"/>
        <v>451.5625</v>
      </c>
      <c r="AF2138" t="str">
        <f t="shared" si="284"/>
        <v>Houston</v>
      </c>
      <c r="AG2138" t="str">
        <f t="shared" ca="1" si="285"/>
        <v>Texas Tech</v>
      </c>
    </row>
    <row r="2139" spans="15:33" x14ac:dyDescent="0.25">
      <c r="O2139" t="s">
        <v>3209</v>
      </c>
      <c r="P2139" s="6">
        <v>41996</v>
      </c>
      <c r="Q2139" t="s">
        <v>3073</v>
      </c>
      <c r="R2139" t="s">
        <v>3221</v>
      </c>
      <c r="S2139" t="s">
        <v>3721</v>
      </c>
      <c r="T2139">
        <v>86</v>
      </c>
      <c r="U2139">
        <v>67</v>
      </c>
      <c r="W2139" t="s">
        <v>1806</v>
      </c>
      <c r="X2139">
        <v>1</v>
      </c>
      <c r="Y2139">
        <f t="shared" si="279"/>
        <v>19</v>
      </c>
      <c r="Z2139">
        <f t="shared" ca="1" si="280"/>
        <v>7.875</v>
      </c>
      <c r="AA2139">
        <f t="shared" ca="1" si="281"/>
        <v>11.125</v>
      </c>
      <c r="AB2139">
        <f t="shared" ca="1" si="282"/>
        <v>-11.125</v>
      </c>
      <c r="AC2139" s="2">
        <v>11.125</v>
      </c>
      <c r="AD2139" s="7">
        <f>VLOOKUP(P2139,Weights!$A:$B,2,0)*AC2139</f>
        <v>11.125</v>
      </c>
      <c r="AE2139">
        <f t="shared" ca="1" si="283"/>
        <v>123.765625</v>
      </c>
      <c r="AF2139" t="str">
        <f t="shared" si="284"/>
        <v>Iona</v>
      </c>
      <c r="AG2139" t="str">
        <f t="shared" ca="1" si="285"/>
        <v>Iona</v>
      </c>
    </row>
    <row r="2140" spans="15:33" x14ac:dyDescent="0.25">
      <c r="O2140" t="s">
        <v>3711</v>
      </c>
      <c r="P2140" s="6">
        <v>41996</v>
      </c>
      <c r="Q2140" t="s">
        <v>3073</v>
      </c>
      <c r="R2140" t="s">
        <v>3283</v>
      </c>
      <c r="S2140" t="s">
        <v>3721</v>
      </c>
      <c r="T2140">
        <v>80</v>
      </c>
      <c r="U2140">
        <v>55</v>
      </c>
      <c r="W2140" t="s">
        <v>570</v>
      </c>
      <c r="X2140">
        <v>1</v>
      </c>
      <c r="Y2140">
        <f t="shared" si="279"/>
        <v>25</v>
      </c>
      <c r="Z2140">
        <f t="shared" ca="1" si="280"/>
        <v>24.874999499999998</v>
      </c>
      <c r="AA2140">
        <f t="shared" ca="1" si="281"/>
        <v>0.12500050000000229</v>
      </c>
      <c r="AB2140">
        <f t="shared" ca="1" si="282"/>
        <v>-0.12500050000000229</v>
      </c>
      <c r="AC2140" s="2">
        <v>0.125</v>
      </c>
      <c r="AD2140" s="7">
        <f>VLOOKUP(P2140,Weights!$A:$B,2,0)*AC2140</f>
        <v>0.125</v>
      </c>
      <c r="AE2140">
        <f t="shared" ca="1" si="283"/>
        <v>1.5625125000250574E-2</v>
      </c>
      <c r="AF2140" t="str">
        <f t="shared" si="284"/>
        <v>Louisville</v>
      </c>
      <c r="AG2140" t="str">
        <f t="shared" ca="1" si="285"/>
        <v>Louisville</v>
      </c>
    </row>
    <row r="2141" spans="15:33" x14ac:dyDescent="0.25">
      <c r="O2141" t="s">
        <v>3158</v>
      </c>
      <c r="P2141" s="6">
        <v>41996</v>
      </c>
      <c r="Q2141" t="s">
        <v>3074</v>
      </c>
      <c r="R2141" t="s">
        <v>3280</v>
      </c>
      <c r="S2141" t="s">
        <v>3721</v>
      </c>
      <c r="T2141">
        <v>48</v>
      </c>
      <c r="U2141">
        <v>45</v>
      </c>
      <c r="W2141" t="s">
        <v>369</v>
      </c>
      <c r="X2141">
        <v>1</v>
      </c>
      <c r="Y2141">
        <f t="shared" si="279"/>
        <v>3</v>
      </c>
      <c r="Z2141">
        <f t="shared" ca="1" si="280"/>
        <v>-7.1249999999999991</v>
      </c>
      <c r="AA2141">
        <f t="shared" ca="1" si="281"/>
        <v>10.125</v>
      </c>
      <c r="AB2141">
        <f t="shared" ca="1" si="282"/>
        <v>-10.125</v>
      </c>
      <c r="AC2141" s="2">
        <v>10.125</v>
      </c>
      <c r="AD2141" s="7">
        <f>VLOOKUP(P2141,Weights!$A:$B,2,0)*AC2141</f>
        <v>10.125</v>
      </c>
      <c r="AE2141">
        <f t="shared" ca="1" si="283"/>
        <v>102.515625</v>
      </c>
      <c r="AF2141" t="str">
        <f t="shared" si="284"/>
        <v>Loyola (Chi)</v>
      </c>
      <c r="AG2141" t="str">
        <f t="shared" ca="1" si="285"/>
        <v>Boise State</v>
      </c>
    </row>
    <row r="2142" spans="15:33" x14ac:dyDescent="0.25">
      <c r="O2142" t="s">
        <v>3137</v>
      </c>
      <c r="P2142" s="6">
        <v>41996</v>
      </c>
      <c r="Q2142" t="s">
        <v>3073</v>
      </c>
      <c r="R2142" t="s">
        <v>3272</v>
      </c>
      <c r="S2142" t="s">
        <v>3721</v>
      </c>
      <c r="T2142">
        <v>78</v>
      </c>
      <c r="U2142">
        <v>51</v>
      </c>
      <c r="W2142" t="s">
        <v>244</v>
      </c>
      <c r="X2142">
        <v>1</v>
      </c>
      <c r="Y2142">
        <f t="shared" si="279"/>
        <v>27</v>
      </c>
      <c r="Z2142">
        <f t="shared" ca="1" si="280"/>
        <v>20.500000499999999</v>
      </c>
      <c r="AA2142">
        <f t="shared" ca="1" si="281"/>
        <v>6.4999995000000013</v>
      </c>
      <c r="AB2142">
        <f t="shared" ca="1" si="282"/>
        <v>-6.4999995000000013</v>
      </c>
      <c r="AC2142" s="2">
        <v>6.5</v>
      </c>
      <c r="AD2142" s="7">
        <f>VLOOKUP(P2142,Weights!$A:$B,2,0)*AC2142</f>
        <v>6.5</v>
      </c>
      <c r="AE2142">
        <f t="shared" ca="1" si="283"/>
        <v>42.249993500000265</v>
      </c>
      <c r="AF2142" t="str">
        <f t="shared" si="284"/>
        <v>Memphis</v>
      </c>
      <c r="AG2142" t="str">
        <f t="shared" ca="1" si="285"/>
        <v>Memphis</v>
      </c>
    </row>
    <row r="2143" spans="15:33" x14ac:dyDescent="0.25">
      <c r="O2143" t="s">
        <v>3202</v>
      </c>
      <c r="P2143" s="6">
        <v>41996</v>
      </c>
      <c r="Q2143" t="s">
        <v>3073</v>
      </c>
      <c r="R2143" t="s">
        <v>3216</v>
      </c>
      <c r="S2143" t="s">
        <v>3721</v>
      </c>
      <c r="T2143">
        <v>70</v>
      </c>
      <c r="U2143">
        <v>47</v>
      </c>
      <c r="W2143" t="s">
        <v>96</v>
      </c>
      <c r="X2143">
        <v>1</v>
      </c>
      <c r="Y2143">
        <f t="shared" si="279"/>
        <v>23</v>
      </c>
      <c r="Z2143">
        <f t="shared" ca="1" si="280"/>
        <v>23.000000500000002</v>
      </c>
      <c r="AA2143">
        <f t="shared" ca="1" si="281"/>
        <v>-5.0000000229033503E-7</v>
      </c>
      <c r="AB2143">
        <f t="shared" ca="1" si="282"/>
        <v>5.0000000229033503E-7</v>
      </c>
      <c r="AC2143" s="2">
        <v>0</v>
      </c>
      <c r="AD2143" s="7">
        <f>VLOOKUP(P2143,Weights!$A:$B,2,0)*AC2143</f>
        <v>0</v>
      </c>
      <c r="AE2143">
        <f t="shared" ca="1" si="283"/>
        <v>2.5000000229033503E-13</v>
      </c>
      <c r="AF2143" t="str">
        <f t="shared" si="284"/>
        <v>Mississippi St</v>
      </c>
      <c r="AG2143" t="str">
        <f t="shared" ca="1" si="285"/>
        <v>Mississippi St</v>
      </c>
    </row>
    <row r="2144" spans="15:33" x14ac:dyDescent="0.25">
      <c r="O2144" t="s">
        <v>3327</v>
      </c>
      <c r="P2144" s="6">
        <v>41996</v>
      </c>
      <c r="Q2144" t="s">
        <v>3073</v>
      </c>
      <c r="R2144" t="s">
        <v>3354</v>
      </c>
      <c r="S2144" t="s">
        <v>3720</v>
      </c>
      <c r="T2144">
        <v>71</v>
      </c>
      <c r="U2144">
        <v>46</v>
      </c>
      <c r="W2144" t="s">
        <v>1849</v>
      </c>
      <c r="X2144">
        <v>1</v>
      </c>
      <c r="Y2144">
        <f t="shared" si="279"/>
        <v>-25</v>
      </c>
      <c r="Z2144">
        <f t="shared" ca="1" si="280"/>
        <v>1.0000000199999999</v>
      </c>
      <c r="AA2144">
        <f t="shared" ca="1" si="281"/>
        <v>-26.000000020000002</v>
      </c>
      <c r="AB2144">
        <f t="shared" ca="1" si="282"/>
        <v>26.000000020000002</v>
      </c>
      <c r="AC2144" s="2">
        <v>26</v>
      </c>
      <c r="AD2144" s="7">
        <f>VLOOKUP(P2144,Weights!$A:$B,2,0)*AC2144</f>
        <v>26</v>
      </c>
      <c r="AE2144">
        <f t="shared" ca="1" si="283"/>
        <v>676.00000104000014</v>
      </c>
      <c r="AF2144" t="str">
        <f t="shared" si="284"/>
        <v>St. Francis BRK</v>
      </c>
      <c r="AG2144" t="str">
        <f t="shared" ca="1" si="285"/>
        <v>Monmouth</v>
      </c>
    </row>
    <row r="2145" spans="15:33" x14ac:dyDescent="0.25">
      <c r="O2145" t="s">
        <v>3266</v>
      </c>
      <c r="P2145" s="6">
        <v>41996</v>
      </c>
      <c r="Q2145" t="s">
        <v>3073</v>
      </c>
      <c r="R2145" t="s">
        <v>3242</v>
      </c>
      <c r="S2145" t="s">
        <v>3720</v>
      </c>
      <c r="T2145">
        <v>61</v>
      </c>
      <c r="U2145">
        <v>51</v>
      </c>
      <c r="W2145" t="s">
        <v>730</v>
      </c>
      <c r="X2145">
        <v>1</v>
      </c>
      <c r="Y2145">
        <f t="shared" si="279"/>
        <v>-10</v>
      </c>
      <c r="Z2145">
        <f t="shared" ca="1" si="280"/>
        <v>-10.000000479999999</v>
      </c>
      <c r="AA2145">
        <f t="shared" ca="1" si="281"/>
        <v>4.7999999885917077E-7</v>
      </c>
      <c r="AB2145">
        <f t="shared" ca="1" si="282"/>
        <v>-4.7999999885917077E-7</v>
      </c>
      <c r="AC2145" s="2">
        <v>0</v>
      </c>
      <c r="AD2145" s="7">
        <f>VLOOKUP(P2145,Weights!$A:$B,2,0)*AC2145</f>
        <v>0</v>
      </c>
      <c r="AE2145">
        <f t="shared" ca="1" si="283"/>
        <v>2.3039999890480394E-13</v>
      </c>
      <c r="AF2145" t="str">
        <f t="shared" si="284"/>
        <v>Wyoming</v>
      </c>
      <c r="AG2145" t="str">
        <f t="shared" ca="1" si="285"/>
        <v>Wyoming</v>
      </c>
    </row>
    <row r="2146" spans="15:33" x14ac:dyDescent="0.25">
      <c r="O2146" t="s">
        <v>3135</v>
      </c>
      <c r="P2146" s="6">
        <v>41996</v>
      </c>
      <c r="Q2146" t="s">
        <v>3073</v>
      </c>
      <c r="R2146" t="s">
        <v>3317</v>
      </c>
      <c r="S2146" t="s">
        <v>3721</v>
      </c>
      <c r="T2146">
        <v>73</v>
      </c>
      <c r="U2146">
        <v>65</v>
      </c>
      <c r="W2146" t="s">
        <v>197</v>
      </c>
      <c r="X2146">
        <v>1</v>
      </c>
      <c r="Y2146">
        <f t="shared" si="279"/>
        <v>8</v>
      </c>
      <c r="Z2146">
        <f t="shared" ca="1" si="280"/>
        <v>11.874999499999998</v>
      </c>
      <c r="AA2146">
        <f t="shared" ca="1" si="281"/>
        <v>-3.8749994999999977</v>
      </c>
      <c r="AB2146">
        <f t="shared" ca="1" si="282"/>
        <v>3.8749994999999977</v>
      </c>
      <c r="AC2146" s="2">
        <v>3.875</v>
      </c>
      <c r="AD2146" s="7">
        <f>VLOOKUP(P2146,Weights!$A:$B,2,0)*AC2146</f>
        <v>3.875</v>
      </c>
      <c r="AE2146">
        <f t="shared" ca="1" si="283"/>
        <v>15.015621125000232</v>
      </c>
      <c r="AF2146" t="str">
        <f t="shared" si="284"/>
        <v>NC State</v>
      </c>
      <c r="AG2146" t="str">
        <f t="shared" ca="1" si="285"/>
        <v>NC State</v>
      </c>
    </row>
    <row r="2147" spans="15:33" x14ac:dyDescent="0.25">
      <c r="O2147" t="s">
        <v>3134</v>
      </c>
      <c r="P2147" s="6">
        <v>41996</v>
      </c>
      <c r="Q2147" t="s">
        <v>3074</v>
      </c>
      <c r="R2147" t="s">
        <v>3340</v>
      </c>
      <c r="S2147" t="s">
        <v>3721</v>
      </c>
      <c r="T2147">
        <v>50</v>
      </c>
      <c r="U2147">
        <v>42</v>
      </c>
      <c r="V2147" t="s">
        <v>3722</v>
      </c>
      <c r="W2147" t="s">
        <v>244</v>
      </c>
      <c r="X2147">
        <v>1</v>
      </c>
      <c r="Y2147">
        <f t="shared" si="279"/>
        <v>8</v>
      </c>
      <c r="Z2147">
        <f t="shared" ca="1" si="280"/>
        <v>8</v>
      </c>
      <c r="AA2147">
        <f t="shared" ca="1" si="281"/>
        <v>0</v>
      </c>
      <c r="AB2147">
        <f t="shared" ca="1" si="282"/>
        <v>0</v>
      </c>
      <c r="AC2147" s="2">
        <v>0</v>
      </c>
      <c r="AD2147" s="7">
        <f>VLOOKUP(P2147,Weights!$A:$B,2,0)*AC2147</f>
        <v>0</v>
      </c>
      <c r="AE2147">
        <f t="shared" ca="1" si="283"/>
        <v>0</v>
      </c>
      <c r="AF2147" t="str">
        <f t="shared" si="284"/>
        <v>Nebraska</v>
      </c>
      <c r="AG2147" t="str">
        <f t="shared" ca="1" si="285"/>
        <v>Nebraska</v>
      </c>
    </row>
    <row r="2148" spans="15:33" x14ac:dyDescent="0.25">
      <c r="O2148" t="s">
        <v>3082</v>
      </c>
      <c r="P2148" s="6">
        <v>41996</v>
      </c>
      <c r="Q2148" t="s">
        <v>3073</v>
      </c>
      <c r="R2148" t="s">
        <v>3359</v>
      </c>
      <c r="S2148" t="s">
        <v>3720</v>
      </c>
      <c r="T2148">
        <v>74</v>
      </c>
      <c r="U2148">
        <v>69</v>
      </c>
      <c r="W2148" t="s">
        <v>1860</v>
      </c>
      <c r="X2148">
        <v>1</v>
      </c>
      <c r="Y2148">
        <f t="shared" si="279"/>
        <v>-5</v>
      </c>
      <c r="Z2148">
        <f t="shared" ca="1" si="280"/>
        <v>-1.3750004999999996</v>
      </c>
      <c r="AA2148">
        <f t="shared" ca="1" si="281"/>
        <v>-3.6249995000000004</v>
      </c>
      <c r="AB2148">
        <f t="shared" ca="1" si="282"/>
        <v>3.6249995000000004</v>
      </c>
      <c r="AC2148" s="2">
        <v>3.625</v>
      </c>
      <c r="AD2148" s="7">
        <f>VLOOKUP(P2148,Weights!$A:$B,2,0)*AC2148</f>
        <v>3.625</v>
      </c>
      <c r="AE2148">
        <f t="shared" ca="1" si="283"/>
        <v>13.140621375000253</v>
      </c>
      <c r="AF2148" t="str">
        <f t="shared" si="284"/>
        <v>Arkansas St</v>
      </c>
      <c r="AG2148" t="str">
        <f t="shared" ca="1" si="285"/>
        <v>Arkansas St</v>
      </c>
    </row>
    <row r="2149" spans="15:33" x14ac:dyDescent="0.25">
      <c r="O2149" t="s">
        <v>3256</v>
      </c>
      <c r="P2149" s="6">
        <v>41996</v>
      </c>
      <c r="Q2149" t="s">
        <v>3073</v>
      </c>
      <c r="R2149" t="s">
        <v>3413</v>
      </c>
      <c r="S2149" t="s">
        <v>3720</v>
      </c>
      <c r="T2149">
        <v>70</v>
      </c>
      <c r="U2149">
        <v>67</v>
      </c>
      <c r="W2149" t="s">
        <v>96</v>
      </c>
      <c r="X2149">
        <v>1</v>
      </c>
      <c r="Y2149">
        <f t="shared" si="279"/>
        <v>-3</v>
      </c>
      <c r="Z2149">
        <f t="shared" ca="1" si="280"/>
        <v>3.6250000000000009</v>
      </c>
      <c r="AA2149">
        <f t="shared" ca="1" si="281"/>
        <v>-6.6250000000000009</v>
      </c>
      <c r="AB2149">
        <f t="shared" ca="1" si="282"/>
        <v>6.6250000000000009</v>
      </c>
      <c r="AC2149" s="2">
        <v>6.625</v>
      </c>
      <c r="AD2149" s="7">
        <f>VLOOKUP(P2149,Weights!$A:$B,2,0)*AC2149</f>
        <v>6.625</v>
      </c>
      <c r="AE2149">
        <f t="shared" ca="1" si="283"/>
        <v>43.890625000000014</v>
      </c>
      <c r="AF2149" t="str">
        <f t="shared" si="284"/>
        <v>Prairie View</v>
      </c>
      <c r="AG2149" t="str">
        <f t="shared" ca="1" si="285"/>
        <v>North Texas</v>
      </c>
    </row>
    <row r="2150" spans="15:33" x14ac:dyDescent="0.25">
      <c r="O2150" t="s">
        <v>3192</v>
      </c>
      <c r="P2150" s="6">
        <v>41996</v>
      </c>
      <c r="Q2150" t="s">
        <v>3073</v>
      </c>
      <c r="R2150" t="s">
        <v>3099</v>
      </c>
      <c r="S2150" t="s">
        <v>3721</v>
      </c>
      <c r="T2150">
        <v>58</v>
      </c>
      <c r="U2150">
        <v>39</v>
      </c>
      <c r="W2150" t="s">
        <v>196</v>
      </c>
      <c r="X2150">
        <v>1</v>
      </c>
      <c r="Y2150">
        <f t="shared" si="279"/>
        <v>19</v>
      </c>
      <c r="Z2150">
        <f t="shared" ca="1" si="280"/>
        <v>15</v>
      </c>
      <c r="AA2150">
        <f t="shared" ca="1" si="281"/>
        <v>4</v>
      </c>
      <c r="AB2150">
        <f t="shared" ca="1" si="282"/>
        <v>-4</v>
      </c>
      <c r="AC2150" s="2">
        <v>4</v>
      </c>
      <c r="AD2150" s="7">
        <f>VLOOKUP(P2150,Weights!$A:$B,2,0)*AC2150</f>
        <v>4</v>
      </c>
      <c r="AE2150">
        <f t="shared" ca="1" si="283"/>
        <v>16</v>
      </c>
      <c r="AF2150" t="str">
        <f t="shared" si="284"/>
        <v>Pittsburgh</v>
      </c>
      <c r="AG2150" t="str">
        <f t="shared" ca="1" si="285"/>
        <v>Pittsburgh</v>
      </c>
    </row>
    <row r="2151" spans="15:33" x14ac:dyDescent="0.25">
      <c r="O2151" t="s">
        <v>3166</v>
      </c>
      <c r="P2151" s="6">
        <v>41996</v>
      </c>
      <c r="Q2151" t="s">
        <v>3073</v>
      </c>
      <c r="R2151" t="s">
        <v>3386</v>
      </c>
      <c r="S2151" t="s">
        <v>3721</v>
      </c>
      <c r="T2151">
        <v>57</v>
      </c>
      <c r="U2151">
        <v>53</v>
      </c>
      <c r="W2151" t="s">
        <v>244</v>
      </c>
      <c r="X2151">
        <v>1</v>
      </c>
      <c r="Y2151">
        <f t="shared" si="279"/>
        <v>4</v>
      </c>
      <c r="Z2151">
        <f t="shared" ca="1" si="280"/>
        <v>17.75</v>
      </c>
      <c r="AA2151">
        <f t="shared" ca="1" si="281"/>
        <v>-13.75</v>
      </c>
      <c r="AB2151">
        <f t="shared" ca="1" si="282"/>
        <v>13.75</v>
      </c>
      <c r="AC2151" s="2">
        <v>13.75</v>
      </c>
      <c r="AD2151" s="7">
        <f>VLOOKUP(P2151,Weights!$A:$B,2,0)*AC2151</f>
        <v>13.75</v>
      </c>
      <c r="AE2151">
        <f t="shared" ca="1" si="283"/>
        <v>189.0625</v>
      </c>
      <c r="AF2151" t="str">
        <f t="shared" si="284"/>
        <v>Richmond</v>
      </c>
      <c r="AG2151" t="str">
        <f t="shared" ca="1" si="285"/>
        <v>Richmond</v>
      </c>
    </row>
    <row r="2152" spans="15:33" x14ac:dyDescent="0.25">
      <c r="O2152" t="s">
        <v>3108</v>
      </c>
      <c r="P2152" s="6">
        <v>41996</v>
      </c>
      <c r="Q2152" t="s">
        <v>3073</v>
      </c>
      <c r="R2152" t="s">
        <v>3109</v>
      </c>
      <c r="S2152" t="s">
        <v>3721</v>
      </c>
      <c r="T2152">
        <v>79</v>
      </c>
      <c r="U2152">
        <v>54</v>
      </c>
      <c r="W2152" t="s">
        <v>334</v>
      </c>
      <c r="X2152">
        <v>1</v>
      </c>
      <c r="Y2152">
        <f t="shared" si="279"/>
        <v>25</v>
      </c>
      <c r="Z2152">
        <f t="shared" ca="1" si="280"/>
        <v>6.7499999800000001</v>
      </c>
      <c r="AA2152">
        <f t="shared" ca="1" si="281"/>
        <v>18.250000020000002</v>
      </c>
      <c r="AB2152">
        <f t="shared" ca="1" si="282"/>
        <v>-18.250000020000002</v>
      </c>
      <c r="AC2152" s="2">
        <v>18.25</v>
      </c>
      <c r="AD2152" s="7">
        <f>VLOOKUP(P2152,Weights!$A:$B,2,0)*AC2152</f>
        <v>18.25</v>
      </c>
      <c r="AE2152">
        <f t="shared" ca="1" si="283"/>
        <v>333.06250073000007</v>
      </c>
      <c r="AF2152" t="str">
        <f t="shared" si="284"/>
        <v>Rutgers</v>
      </c>
      <c r="AG2152" t="str">
        <f t="shared" ca="1" si="285"/>
        <v>Rutgers</v>
      </c>
    </row>
    <row r="2153" spans="15:33" x14ac:dyDescent="0.25">
      <c r="O2153" t="s">
        <v>3381</v>
      </c>
      <c r="P2153" s="6">
        <v>41996</v>
      </c>
      <c r="Q2153" t="s">
        <v>3073</v>
      </c>
      <c r="R2153" t="s">
        <v>3347</v>
      </c>
      <c r="S2153" t="s">
        <v>3721</v>
      </c>
      <c r="T2153">
        <v>69</v>
      </c>
      <c r="U2153">
        <v>60</v>
      </c>
      <c r="W2153" t="s">
        <v>1899</v>
      </c>
      <c r="X2153">
        <v>1</v>
      </c>
      <c r="Y2153">
        <f t="shared" si="279"/>
        <v>9</v>
      </c>
      <c r="Z2153">
        <f t="shared" ca="1" si="280"/>
        <v>10.625</v>
      </c>
      <c r="AA2153">
        <f t="shared" ca="1" si="281"/>
        <v>-1.625</v>
      </c>
      <c r="AB2153">
        <f t="shared" ca="1" si="282"/>
        <v>1.625</v>
      </c>
      <c r="AC2153" s="2">
        <v>1.625</v>
      </c>
      <c r="AD2153" s="7">
        <f>VLOOKUP(P2153,Weights!$A:$B,2,0)*AC2153</f>
        <v>1.625</v>
      </c>
      <c r="AE2153">
        <f t="shared" ca="1" si="283"/>
        <v>2.640625</v>
      </c>
      <c r="AF2153" t="str">
        <f t="shared" si="284"/>
        <v>Saint Peter's</v>
      </c>
      <c r="AG2153" t="str">
        <f t="shared" ca="1" si="285"/>
        <v>Saint Peter's</v>
      </c>
    </row>
    <row r="2154" spans="15:33" x14ac:dyDescent="0.25">
      <c r="O2154" t="s">
        <v>3330</v>
      </c>
      <c r="P2154" s="6">
        <v>41996</v>
      </c>
      <c r="Q2154" t="s">
        <v>3073</v>
      </c>
      <c r="R2154" t="s">
        <v>3333</v>
      </c>
      <c r="S2154" t="s">
        <v>3720</v>
      </c>
      <c r="T2154">
        <v>69</v>
      </c>
      <c r="U2154">
        <v>58</v>
      </c>
      <c r="W2154" t="s">
        <v>16</v>
      </c>
      <c r="X2154">
        <v>1</v>
      </c>
      <c r="Y2154">
        <f t="shared" si="279"/>
        <v>-11</v>
      </c>
      <c r="Z2154">
        <f t="shared" ca="1" si="280"/>
        <v>1.6250000200000001</v>
      </c>
      <c r="AA2154">
        <f t="shared" ca="1" si="281"/>
        <v>-12.62500002</v>
      </c>
      <c r="AB2154">
        <f t="shared" ca="1" si="282"/>
        <v>12.62500002</v>
      </c>
      <c r="AC2154" s="2">
        <v>12.625</v>
      </c>
      <c r="AD2154" s="7">
        <f>VLOOKUP(P2154,Weights!$A:$B,2,0)*AC2154</f>
        <v>12.625</v>
      </c>
      <c r="AE2154">
        <f t="shared" ca="1" si="283"/>
        <v>159.390625505</v>
      </c>
      <c r="AF2154" t="str">
        <f t="shared" si="284"/>
        <v>Cal Poly</v>
      </c>
      <c r="AG2154" t="str">
        <f t="shared" ca="1" si="285"/>
        <v>Santa Clara</v>
      </c>
    </row>
    <row r="2155" spans="15:33" x14ac:dyDescent="0.25">
      <c r="O2155" t="s">
        <v>3080</v>
      </c>
      <c r="P2155" s="6">
        <v>41996</v>
      </c>
      <c r="Q2155" t="s">
        <v>3073</v>
      </c>
      <c r="R2155" t="s">
        <v>3119</v>
      </c>
      <c r="S2155" t="s">
        <v>3720</v>
      </c>
      <c r="T2155">
        <v>75</v>
      </c>
      <c r="U2155">
        <v>57</v>
      </c>
      <c r="W2155" t="s">
        <v>1820</v>
      </c>
      <c r="X2155">
        <v>1</v>
      </c>
      <c r="Y2155">
        <f t="shared" si="279"/>
        <v>-18</v>
      </c>
      <c r="Z2155">
        <f t="shared" ca="1" si="280"/>
        <v>-0.75</v>
      </c>
      <c r="AA2155">
        <f t="shared" ca="1" si="281"/>
        <v>-17.25</v>
      </c>
      <c r="AB2155">
        <f t="shared" ca="1" si="282"/>
        <v>17.25</v>
      </c>
      <c r="AC2155" s="2">
        <v>17.25</v>
      </c>
      <c r="AD2155" s="7">
        <f>VLOOKUP(P2155,Weights!$A:$B,2,0)*AC2155</f>
        <v>17.25</v>
      </c>
      <c r="AE2155">
        <f t="shared" ca="1" si="283"/>
        <v>297.5625</v>
      </c>
      <c r="AF2155" t="str">
        <f t="shared" si="284"/>
        <v>Cornell</v>
      </c>
      <c r="AG2155" t="str">
        <f t="shared" ca="1" si="285"/>
        <v>Cornell</v>
      </c>
    </row>
    <row r="2156" spans="15:33" x14ac:dyDescent="0.25">
      <c r="O2156" t="s">
        <v>3360</v>
      </c>
      <c r="P2156" s="6">
        <v>41996</v>
      </c>
      <c r="Q2156" t="s">
        <v>3073</v>
      </c>
      <c r="R2156" t="s">
        <v>3393</v>
      </c>
      <c r="S2156" t="s">
        <v>3720</v>
      </c>
      <c r="T2156">
        <v>73</v>
      </c>
      <c r="U2156">
        <v>60</v>
      </c>
      <c r="W2156" t="s">
        <v>729</v>
      </c>
      <c r="X2156">
        <v>1</v>
      </c>
      <c r="Y2156">
        <f t="shared" si="279"/>
        <v>-13</v>
      </c>
      <c r="Z2156">
        <f t="shared" ca="1" si="280"/>
        <v>1.75</v>
      </c>
      <c r="AA2156">
        <f t="shared" ca="1" si="281"/>
        <v>-14.75</v>
      </c>
      <c r="AB2156">
        <f t="shared" ca="1" si="282"/>
        <v>14.75</v>
      </c>
      <c r="AC2156" s="2">
        <v>14.75</v>
      </c>
      <c r="AD2156" s="7">
        <f>VLOOKUP(P2156,Weights!$A:$B,2,0)*AC2156</f>
        <v>14.75</v>
      </c>
      <c r="AE2156">
        <f t="shared" ca="1" si="283"/>
        <v>217.5625</v>
      </c>
      <c r="AF2156" t="str">
        <f t="shared" si="284"/>
        <v>Howard</v>
      </c>
      <c r="AG2156" t="str">
        <f t="shared" ca="1" si="285"/>
        <v>South Alabama</v>
      </c>
    </row>
    <row r="2157" spans="15:33" x14ac:dyDescent="0.25">
      <c r="O2157" t="s">
        <v>3145</v>
      </c>
      <c r="P2157" s="6">
        <v>41996</v>
      </c>
      <c r="Q2157" t="s">
        <v>3073</v>
      </c>
      <c r="R2157" t="s">
        <v>3322</v>
      </c>
      <c r="S2157" t="s">
        <v>3721</v>
      </c>
      <c r="T2157">
        <v>78</v>
      </c>
      <c r="U2157">
        <v>63</v>
      </c>
      <c r="W2157" t="s">
        <v>97</v>
      </c>
      <c r="X2157">
        <v>1</v>
      </c>
      <c r="Y2157">
        <f t="shared" si="279"/>
        <v>15</v>
      </c>
      <c r="Z2157">
        <f t="shared" ca="1" si="280"/>
        <v>7.1250004999999996</v>
      </c>
      <c r="AA2157">
        <f t="shared" ca="1" si="281"/>
        <v>7.8749995000000004</v>
      </c>
      <c r="AB2157">
        <f t="shared" ca="1" si="282"/>
        <v>-7.8749995000000004</v>
      </c>
      <c r="AC2157" s="2">
        <v>7.875</v>
      </c>
      <c r="AD2157" s="7">
        <f>VLOOKUP(P2157,Weights!$A:$B,2,0)*AC2157</f>
        <v>7.875</v>
      </c>
      <c r="AE2157">
        <f t="shared" ca="1" si="283"/>
        <v>62.015617125000254</v>
      </c>
      <c r="AF2157" t="str">
        <f t="shared" si="284"/>
        <v>South Florida</v>
      </c>
      <c r="AG2157" t="str">
        <f t="shared" ca="1" si="285"/>
        <v>South Florida</v>
      </c>
    </row>
    <row r="2158" spans="15:33" x14ac:dyDescent="0.25">
      <c r="O2158" t="s">
        <v>3267</v>
      </c>
      <c r="P2158" s="6">
        <v>41996</v>
      </c>
      <c r="Q2158" t="s">
        <v>3074</v>
      </c>
      <c r="R2158" t="s">
        <v>3313</v>
      </c>
      <c r="S2158" t="s">
        <v>3721</v>
      </c>
      <c r="T2158">
        <v>66</v>
      </c>
      <c r="U2158">
        <v>56</v>
      </c>
      <c r="W2158" t="s">
        <v>743</v>
      </c>
      <c r="X2158">
        <v>1</v>
      </c>
      <c r="Y2158">
        <f t="shared" si="279"/>
        <v>10</v>
      </c>
      <c r="Z2158">
        <f t="shared" ca="1" si="280"/>
        <v>2.6250004999999987</v>
      </c>
      <c r="AA2158">
        <f t="shared" ca="1" si="281"/>
        <v>7.3749995000000013</v>
      </c>
      <c r="AB2158">
        <f t="shared" ca="1" si="282"/>
        <v>-7.3749995000000013</v>
      </c>
      <c r="AC2158" s="2">
        <v>7.375</v>
      </c>
      <c r="AD2158" s="7">
        <f>VLOOKUP(P2158,Weights!$A:$B,2,0)*AC2158</f>
        <v>7.375</v>
      </c>
      <c r="AE2158">
        <f t="shared" ca="1" si="283"/>
        <v>54.390617625000267</v>
      </c>
      <c r="AF2158" t="str">
        <f t="shared" si="284"/>
        <v>Southern Utah</v>
      </c>
      <c r="AG2158" t="str">
        <f t="shared" ca="1" si="285"/>
        <v>Southern Utah</v>
      </c>
    </row>
    <row r="2159" spans="15:33" x14ac:dyDescent="0.25">
      <c r="O2159" t="s">
        <v>3085</v>
      </c>
      <c r="P2159" s="6">
        <v>41996</v>
      </c>
      <c r="Q2159" t="s">
        <v>3073</v>
      </c>
      <c r="R2159" t="s">
        <v>3399</v>
      </c>
      <c r="S2159" t="s">
        <v>3721</v>
      </c>
      <c r="T2159">
        <v>59</v>
      </c>
      <c r="U2159">
        <v>47</v>
      </c>
      <c r="W2159" t="s">
        <v>118</v>
      </c>
      <c r="X2159">
        <v>1</v>
      </c>
      <c r="Y2159">
        <f t="shared" si="279"/>
        <v>12</v>
      </c>
      <c r="Z2159">
        <f t="shared" ca="1" si="280"/>
        <v>10</v>
      </c>
      <c r="AA2159">
        <f t="shared" ca="1" si="281"/>
        <v>2</v>
      </c>
      <c r="AB2159">
        <f t="shared" ca="1" si="282"/>
        <v>-2</v>
      </c>
      <c r="AC2159" s="2">
        <v>2</v>
      </c>
      <c r="AD2159" s="7">
        <f>VLOOKUP(P2159,Weights!$A:$B,2,0)*AC2159</f>
        <v>2</v>
      </c>
      <c r="AE2159">
        <f t="shared" ca="1" si="283"/>
        <v>4</v>
      </c>
      <c r="AF2159" t="str">
        <f t="shared" si="284"/>
        <v>Stony Brook</v>
      </c>
      <c r="AG2159" t="str">
        <f t="shared" ca="1" si="285"/>
        <v>Stony Brook</v>
      </c>
    </row>
    <row r="2160" spans="15:33" x14ac:dyDescent="0.25">
      <c r="O2160" t="s">
        <v>3248</v>
      </c>
      <c r="P2160" s="6">
        <v>41996</v>
      </c>
      <c r="Q2160" t="s">
        <v>3073</v>
      </c>
      <c r="R2160" t="s">
        <v>3146</v>
      </c>
      <c r="S2160" t="s">
        <v>3720</v>
      </c>
      <c r="T2160">
        <v>74</v>
      </c>
      <c r="U2160">
        <v>71</v>
      </c>
      <c r="V2160" t="s">
        <v>3722</v>
      </c>
      <c r="W2160" t="s">
        <v>369</v>
      </c>
      <c r="X2160">
        <v>1</v>
      </c>
      <c r="Y2160">
        <f t="shared" si="279"/>
        <v>-3</v>
      </c>
      <c r="Z2160">
        <f t="shared" ca="1" si="280"/>
        <v>8.7499999999999982</v>
      </c>
      <c r="AA2160">
        <f t="shared" ca="1" si="281"/>
        <v>-11.749999999999998</v>
      </c>
      <c r="AB2160">
        <f t="shared" ca="1" si="282"/>
        <v>11.749999999999998</v>
      </c>
      <c r="AC2160" s="2">
        <v>11.75</v>
      </c>
      <c r="AD2160" s="7">
        <f>VLOOKUP(P2160,Weights!$A:$B,2,0)*AC2160</f>
        <v>11.75</v>
      </c>
      <c r="AE2160">
        <f t="shared" ca="1" si="283"/>
        <v>138.06249999999997</v>
      </c>
      <c r="AF2160" t="str">
        <f t="shared" si="284"/>
        <v>Stanford</v>
      </c>
      <c r="AG2160" t="str">
        <f t="shared" ca="1" si="285"/>
        <v>Texas</v>
      </c>
    </row>
    <row r="2161" spans="15:33" x14ac:dyDescent="0.25">
      <c r="O2161" t="s">
        <v>3077</v>
      </c>
      <c r="P2161" s="6">
        <v>41996</v>
      </c>
      <c r="Q2161" t="s">
        <v>3073</v>
      </c>
      <c r="R2161" t="s">
        <v>3715</v>
      </c>
      <c r="S2161" t="s">
        <v>3721</v>
      </c>
      <c r="T2161">
        <v>71</v>
      </c>
      <c r="U2161">
        <v>67</v>
      </c>
      <c r="W2161" t="s">
        <v>195</v>
      </c>
      <c r="X2161">
        <v>1</v>
      </c>
      <c r="Y2161">
        <f t="shared" si="279"/>
        <v>4</v>
      </c>
      <c r="Z2161">
        <f t="shared" ca="1" si="280"/>
        <v>-12.749999499999998</v>
      </c>
      <c r="AA2161">
        <f t="shared" ca="1" si="281"/>
        <v>16.749999499999998</v>
      </c>
      <c r="AB2161">
        <f t="shared" ca="1" si="282"/>
        <v>-16.749999499999998</v>
      </c>
      <c r="AC2161" s="2">
        <v>16.75</v>
      </c>
      <c r="AD2161" s="7">
        <f>VLOOKUP(P2161,Weights!$A:$B,2,0)*AC2161</f>
        <v>16.75</v>
      </c>
      <c r="AE2161">
        <f t="shared" ca="1" si="283"/>
        <v>280.56248325000018</v>
      </c>
      <c r="AF2161" t="str">
        <f t="shared" si="284"/>
        <v>UNLV</v>
      </c>
      <c r="AG2161" t="str">
        <f t="shared" ca="1" si="285"/>
        <v>Arizona</v>
      </c>
    </row>
    <row r="2162" spans="15:33" x14ac:dyDescent="0.25">
      <c r="O2162" t="s">
        <v>3287</v>
      </c>
      <c r="P2162" s="6">
        <v>41996</v>
      </c>
      <c r="Q2162" t="s">
        <v>3073</v>
      </c>
      <c r="R2162" t="s">
        <v>3273</v>
      </c>
      <c r="S2162" t="s">
        <v>3721</v>
      </c>
      <c r="T2162">
        <v>80</v>
      </c>
      <c r="U2162">
        <v>66</v>
      </c>
      <c r="W2162" t="s">
        <v>325</v>
      </c>
      <c r="X2162">
        <v>1</v>
      </c>
      <c r="Y2162">
        <f t="shared" si="279"/>
        <v>14</v>
      </c>
      <c r="Z2162">
        <f t="shared" ca="1" si="280"/>
        <v>16.249999499999998</v>
      </c>
      <c r="AA2162">
        <f t="shared" ca="1" si="281"/>
        <v>-2.2499994999999977</v>
      </c>
      <c r="AB2162">
        <f t="shared" ca="1" si="282"/>
        <v>2.2499994999999977</v>
      </c>
      <c r="AC2162" s="2">
        <v>2.25</v>
      </c>
      <c r="AD2162" s="7">
        <f>VLOOKUP(P2162,Weights!$A:$B,2,0)*AC2162</f>
        <v>2.25</v>
      </c>
      <c r="AE2162">
        <f t="shared" ca="1" si="283"/>
        <v>5.0624977500002393</v>
      </c>
      <c r="AF2162" t="str">
        <f t="shared" si="284"/>
        <v>Utah</v>
      </c>
      <c r="AG2162" t="str">
        <f t="shared" ca="1" si="285"/>
        <v>Utah</v>
      </c>
    </row>
    <row r="2163" spans="15:33" x14ac:dyDescent="0.25">
      <c r="O2163" t="s">
        <v>3277</v>
      </c>
      <c r="P2163" s="6">
        <v>41996</v>
      </c>
      <c r="Q2163" t="s">
        <v>3073</v>
      </c>
      <c r="R2163" t="s">
        <v>3269</v>
      </c>
      <c r="S2163" t="s">
        <v>3721</v>
      </c>
      <c r="T2163">
        <v>51</v>
      </c>
      <c r="U2163">
        <v>47</v>
      </c>
      <c r="W2163" t="s">
        <v>744</v>
      </c>
      <c r="X2163">
        <v>1</v>
      </c>
      <c r="Y2163">
        <f t="shared" si="279"/>
        <v>4</v>
      </c>
      <c r="Z2163">
        <f t="shared" ca="1" si="280"/>
        <v>2.875</v>
      </c>
      <c r="AA2163">
        <f t="shared" ca="1" si="281"/>
        <v>1.125</v>
      </c>
      <c r="AB2163">
        <f t="shared" ca="1" si="282"/>
        <v>-1.125</v>
      </c>
      <c r="AC2163" s="2">
        <v>1.125</v>
      </c>
      <c r="AD2163" s="7">
        <f>VLOOKUP(P2163,Weights!$A:$B,2,0)*AC2163</f>
        <v>1.125</v>
      </c>
      <c r="AE2163">
        <f t="shared" ca="1" si="283"/>
        <v>1.265625</v>
      </c>
      <c r="AF2163" t="str">
        <f t="shared" si="284"/>
        <v>Utah Valley</v>
      </c>
      <c r="AG2163" t="str">
        <f t="shared" ca="1" si="285"/>
        <v>Utah Valley</v>
      </c>
    </row>
    <row r="2164" spans="15:33" x14ac:dyDescent="0.25">
      <c r="O2164" t="s">
        <v>3708</v>
      </c>
      <c r="P2164" s="6">
        <v>41996</v>
      </c>
      <c r="Q2164" t="s">
        <v>3073</v>
      </c>
      <c r="R2164" t="s">
        <v>3090</v>
      </c>
      <c r="S2164" t="s">
        <v>3721</v>
      </c>
      <c r="T2164">
        <v>92</v>
      </c>
      <c r="U2164">
        <v>67</v>
      </c>
      <c r="W2164" t="s">
        <v>571</v>
      </c>
      <c r="X2164">
        <v>1</v>
      </c>
      <c r="Y2164">
        <f t="shared" si="279"/>
        <v>25</v>
      </c>
      <c r="Z2164">
        <f t="shared" ca="1" si="280"/>
        <v>26.749999519999999</v>
      </c>
      <c r="AA2164">
        <f t="shared" ca="1" si="281"/>
        <v>-1.7499995199999994</v>
      </c>
      <c r="AB2164">
        <f t="shared" ca="1" si="282"/>
        <v>1.7499995199999994</v>
      </c>
      <c r="AC2164" s="2">
        <v>1.75</v>
      </c>
      <c r="AD2164" s="7">
        <f>VLOOKUP(P2164,Weights!$A:$B,2,0)*AC2164</f>
        <v>1.75</v>
      </c>
      <c r="AE2164">
        <f t="shared" ca="1" si="283"/>
        <v>3.0624983200002283</v>
      </c>
      <c r="AF2164" t="str">
        <f t="shared" si="284"/>
        <v>Villanova</v>
      </c>
      <c r="AG2164" t="str">
        <f t="shared" ca="1" si="285"/>
        <v>Villanova</v>
      </c>
    </row>
    <row r="2165" spans="15:33" x14ac:dyDescent="0.25">
      <c r="O2165" t="s">
        <v>3179</v>
      </c>
      <c r="P2165" s="6">
        <v>41996</v>
      </c>
      <c r="Q2165" t="s">
        <v>3073</v>
      </c>
      <c r="R2165" t="s">
        <v>3167</v>
      </c>
      <c r="S2165" t="s">
        <v>3720</v>
      </c>
      <c r="T2165">
        <v>68</v>
      </c>
      <c r="U2165">
        <v>60</v>
      </c>
      <c r="W2165" t="s">
        <v>447</v>
      </c>
      <c r="X2165">
        <v>1</v>
      </c>
      <c r="Y2165">
        <f t="shared" si="279"/>
        <v>-8</v>
      </c>
      <c r="Z2165">
        <f t="shared" ca="1" si="280"/>
        <v>-4.749999980000001</v>
      </c>
      <c r="AA2165">
        <f t="shared" ca="1" si="281"/>
        <v>-3.250000019999999</v>
      </c>
      <c r="AB2165">
        <f t="shared" ca="1" si="282"/>
        <v>3.250000019999999</v>
      </c>
      <c r="AC2165" s="2">
        <v>3.25</v>
      </c>
      <c r="AD2165" s="7">
        <f>VLOOKUP(P2165,Weights!$A:$B,2,0)*AC2165</f>
        <v>3.25</v>
      </c>
      <c r="AE2165">
        <f t="shared" ca="1" si="283"/>
        <v>10.562500129999993</v>
      </c>
      <c r="AF2165" t="str">
        <f t="shared" si="284"/>
        <v>George Mason</v>
      </c>
      <c r="AG2165" t="str">
        <f t="shared" ca="1" si="285"/>
        <v>George Mason</v>
      </c>
    </row>
    <row r="2166" spans="15:33" x14ac:dyDescent="0.25">
      <c r="O2166" t="s">
        <v>3255</v>
      </c>
      <c r="P2166" s="6">
        <v>41998</v>
      </c>
      <c r="Q2166" t="s">
        <v>3074</v>
      </c>
      <c r="R2166" t="s">
        <v>3340</v>
      </c>
      <c r="S2166" t="s">
        <v>3720</v>
      </c>
      <c r="T2166">
        <v>72</v>
      </c>
      <c r="U2166">
        <v>69</v>
      </c>
      <c r="W2166" t="s">
        <v>288</v>
      </c>
      <c r="X2166">
        <v>1</v>
      </c>
      <c r="Y2166">
        <f t="shared" si="279"/>
        <v>-3</v>
      </c>
      <c r="Z2166">
        <f t="shared" ca="1" si="280"/>
        <v>7.875</v>
      </c>
      <c r="AA2166">
        <f t="shared" ca="1" si="281"/>
        <v>-10.875</v>
      </c>
      <c r="AB2166">
        <f t="shared" ca="1" si="282"/>
        <v>10.875</v>
      </c>
      <c r="AC2166" s="2">
        <v>10.875</v>
      </c>
      <c r="AD2166" s="7">
        <f>VLOOKUP(P2166,Weights!$A:$B,2,0)*AC2166</f>
        <v>10.875</v>
      </c>
      <c r="AE2166">
        <f t="shared" ca="1" si="283"/>
        <v>118.265625</v>
      </c>
      <c r="AF2166" t="str">
        <f t="shared" si="284"/>
        <v>Loyola Marymount</v>
      </c>
      <c r="AG2166" t="str">
        <f t="shared" ca="1" si="285"/>
        <v>DePaul</v>
      </c>
    </row>
    <row r="2167" spans="15:33" x14ac:dyDescent="0.25">
      <c r="O2167" t="s">
        <v>3126</v>
      </c>
      <c r="P2167" s="6">
        <v>41998</v>
      </c>
      <c r="Q2167" t="s">
        <v>3074</v>
      </c>
      <c r="R2167" t="s">
        <v>3706</v>
      </c>
      <c r="S2167" t="s">
        <v>3721</v>
      </c>
      <c r="T2167">
        <v>60</v>
      </c>
      <c r="U2167">
        <v>54</v>
      </c>
      <c r="W2167" t="s">
        <v>196</v>
      </c>
      <c r="X2167">
        <v>1</v>
      </c>
      <c r="Y2167">
        <f t="shared" si="279"/>
        <v>6</v>
      </c>
      <c r="Z2167">
        <f t="shared" ca="1" si="280"/>
        <v>-7.4999995000000013</v>
      </c>
      <c r="AA2167">
        <f t="shared" ca="1" si="281"/>
        <v>13.499999500000001</v>
      </c>
      <c r="AB2167">
        <f t="shared" ca="1" si="282"/>
        <v>-13.499999500000001</v>
      </c>
      <c r="AC2167" s="2">
        <v>13.5</v>
      </c>
      <c r="AD2167" s="7">
        <f>VLOOKUP(P2167,Weights!$A:$B,2,0)*AC2167</f>
        <v>13.5</v>
      </c>
      <c r="AE2167">
        <f t="shared" ca="1" si="283"/>
        <v>182.24998650000029</v>
      </c>
      <c r="AF2167" t="str">
        <f t="shared" si="284"/>
        <v>George Washington</v>
      </c>
      <c r="AG2167" t="str">
        <f t="shared" ca="1" si="285"/>
        <v>Wichita St</v>
      </c>
    </row>
    <row r="2168" spans="15:33" x14ac:dyDescent="0.25">
      <c r="O2168" t="s">
        <v>3208</v>
      </c>
      <c r="P2168" s="6">
        <v>41998</v>
      </c>
      <c r="Q2168" t="s">
        <v>3073</v>
      </c>
      <c r="R2168" t="s">
        <v>3231</v>
      </c>
      <c r="S2168" t="s">
        <v>3721</v>
      </c>
      <c r="T2168">
        <v>69</v>
      </c>
      <c r="U2168">
        <v>66</v>
      </c>
      <c r="W2168" t="s">
        <v>791</v>
      </c>
      <c r="X2168">
        <v>1</v>
      </c>
      <c r="Y2168">
        <f t="shared" si="279"/>
        <v>3</v>
      </c>
      <c r="Z2168">
        <f t="shared" ca="1" si="280"/>
        <v>1.2500000000000009</v>
      </c>
      <c r="AA2168">
        <f t="shared" ca="1" si="281"/>
        <v>1.7499999999999991</v>
      </c>
      <c r="AB2168">
        <f t="shared" ca="1" si="282"/>
        <v>-1.7499999999999991</v>
      </c>
      <c r="AC2168" s="2">
        <v>1.75</v>
      </c>
      <c r="AD2168" s="7">
        <f>VLOOKUP(P2168,Weights!$A:$B,2,0)*AC2168</f>
        <v>1.75</v>
      </c>
      <c r="AE2168">
        <f t="shared" ca="1" si="283"/>
        <v>3.0624999999999969</v>
      </c>
      <c r="AF2168" t="str">
        <f t="shared" si="284"/>
        <v>Hawaii</v>
      </c>
      <c r="AG2168" t="str">
        <f t="shared" ca="1" si="285"/>
        <v>Hawaii</v>
      </c>
    </row>
    <row r="2169" spans="15:33" x14ac:dyDescent="0.25">
      <c r="O2169" t="s">
        <v>3134</v>
      </c>
      <c r="P2169" s="6">
        <v>41998</v>
      </c>
      <c r="Q2169" t="s">
        <v>3074</v>
      </c>
      <c r="R2169" t="s">
        <v>3191</v>
      </c>
      <c r="S2169" t="s">
        <v>3721</v>
      </c>
      <c r="T2169">
        <v>71</v>
      </c>
      <c r="U2169">
        <v>58</v>
      </c>
      <c r="W2169" t="s">
        <v>305</v>
      </c>
      <c r="X2169">
        <v>1</v>
      </c>
      <c r="Y2169">
        <f t="shared" si="279"/>
        <v>13</v>
      </c>
      <c r="Z2169">
        <f t="shared" ca="1" si="280"/>
        <v>12.75</v>
      </c>
      <c r="AA2169">
        <f t="shared" ca="1" si="281"/>
        <v>0.25</v>
      </c>
      <c r="AB2169">
        <f t="shared" ca="1" si="282"/>
        <v>-0.25</v>
      </c>
      <c r="AC2169" s="2">
        <v>0.25</v>
      </c>
      <c r="AD2169" s="7">
        <f>VLOOKUP(P2169,Weights!$A:$B,2,0)*AC2169</f>
        <v>0.25</v>
      </c>
      <c r="AE2169">
        <f t="shared" ca="1" si="283"/>
        <v>6.25E-2</v>
      </c>
      <c r="AF2169" t="str">
        <f t="shared" si="284"/>
        <v>Nebraska</v>
      </c>
      <c r="AG2169" t="str">
        <f t="shared" ca="1" si="285"/>
        <v>Nebraska</v>
      </c>
    </row>
    <row r="2170" spans="15:33" x14ac:dyDescent="0.25">
      <c r="O2170" t="s">
        <v>3184</v>
      </c>
      <c r="P2170" s="6">
        <v>42000</v>
      </c>
      <c r="Q2170" t="s">
        <v>3073</v>
      </c>
      <c r="R2170" t="s">
        <v>3707</v>
      </c>
      <c r="S2170" t="s">
        <v>3720</v>
      </c>
      <c r="T2170">
        <v>87</v>
      </c>
      <c r="U2170">
        <v>80</v>
      </c>
      <c r="W2170" t="s">
        <v>623</v>
      </c>
      <c r="X2170">
        <v>1</v>
      </c>
      <c r="Y2170">
        <f t="shared" si="279"/>
        <v>-7</v>
      </c>
      <c r="Z2170">
        <f t="shared" ca="1" si="280"/>
        <v>-5.9999999999999982</v>
      </c>
      <c r="AA2170">
        <f t="shared" ca="1" si="281"/>
        <v>-1.0000000000000018</v>
      </c>
      <c r="AB2170">
        <f t="shared" ca="1" si="282"/>
        <v>1.0000000000000018</v>
      </c>
      <c r="AC2170" s="2">
        <v>1</v>
      </c>
      <c r="AD2170" s="7">
        <f>VLOOKUP(P2170,Weights!$A:$B,2,0)*AC2170</f>
        <v>1</v>
      </c>
      <c r="AE2170">
        <f t="shared" ca="1" si="283"/>
        <v>1.0000000000000036</v>
      </c>
      <c r="AF2170" t="str">
        <f t="shared" si="284"/>
        <v>Gonzaga</v>
      </c>
      <c r="AG2170" t="str">
        <f t="shared" ca="1" si="285"/>
        <v>Gonzaga</v>
      </c>
    </row>
    <row r="2171" spans="15:33" x14ac:dyDescent="0.25">
      <c r="O2171" t="s">
        <v>3249</v>
      </c>
      <c r="P2171" s="6">
        <v>42000</v>
      </c>
      <c r="Q2171" t="s">
        <v>3074</v>
      </c>
      <c r="R2171" t="s">
        <v>3152</v>
      </c>
      <c r="S2171" t="s">
        <v>3721</v>
      </c>
      <c r="T2171">
        <v>91</v>
      </c>
      <c r="U2171">
        <v>87</v>
      </c>
      <c r="V2171" t="s">
        <v>3722</v>
      </c>
      <c r="W2171" t="s">
        <v>195</v>
      </c>
      <c r="X2171">
        <v>1</v>
      </c>
      <c r="Y2171">
        <f t="shared" si="279"/>
        <v>4</v>
      </c>
      <c r="Z2171">
        <f t="shared" ca="1" si="280"/>
        <v>2.125</v>
      </c>
      <c r="AA2171">
        <f t="shared" ca="1" si="281"/>
        <v>1.875</v>
      </c>
      <c r="AB2171">
        <f t="shared" ca="1" si="282"/>
        <v>-1.875</v>
      </c>
      <c r="AC2171" s="2">
        <v>1.875</v>
      </c>
      <c r="AD2171" s="7">
        <f>VLOOKUP(P2171,Weights!$A:$B,2,0)*AC2171</f>
        <v>1.875</v>
      </c>
      <c r="AE2171">
        <f t="shared" ca="1" si="283"/>
        <v>3.515625</v>
      </c>
      <c r="AF2171" t="str">
        <f t="shared" si="284"/>
        <v>Georgetown</v>
      </c>
      <c r="AG2171" t="str">
        <f t="shared" ca="1" si="285"/>
        <v>Georgetown</v>
      </c>
    </row>
    <row r="2172" spans="15:33" x14ac:dyDescent="0.25">
      <c r="O2172" t="s">
        <v>3111</v>
      </c>
      <c r="P2172" s="6">
        <v>42000</v>
      </c>
      <c r="Q2172" t="s">
        <v>3073</v>
      </c>
      <c r="R2172" t="s">
        <v>3223</v>
      </c>
      <c r="S2172" t="s">
        <v>3721</v>
      </c>
      <c r="T2172">
        <v>86</v>
      </c>
      <c r="U2172">
        <v>77</v>
      </c>
      <c r="V2172" t="s">
        <v>3724</v>
      </c>
      <c r="W2172" t="s">
        <v>194</v>
      </c>
      <c r="X2172">
        <v>1</v>
      </c>
      <c r="Y2172">
        <f t="shared" si="279"/>
        <v>9</v>
      </c>
      <c r="Z2172">
        <f t="shared" ca="1" si="280"/>
        <v>15.124999520000001</v>
      </c>
      <c r="AA2172">
        <f t="shared" ca="1" si="281"/>
        <v>-6.1249995200000011</v>
      </c>
      <c r="AB2172">
        <f t="shared" ca="1" si="282"/>
        <v>6.1249995200000011</v>
      </c>
      <c r="AC2172" s="2">
        <v>6.125</v>
      </c>
      <c r="AD2172" s="7">
        <f>VLOOKUP(P2172,Weights!$A:$B,2,0)*AC2172</f>
        <v>6.125</v>
      </c>
      <c r="AE2172">
        <f t="shared" ca="1" si="283"/>
        <v>37.515619120000245</v>
      </c>
      <c r="AF2172" t="str">
        <f t="shared" si="284"/>
        <v>Georgia</v>
      </c>
      <c r="AG2172" t="str">
        <f t="shared" ca="1" si="285"/>
        <v>Georgia</v>
      </c>
    </row>
    <row r="2173" spans="15:33" x14ac:dyDescent="0.25">
      <c r="O2173" t="s">
        <v>3371</v>
      </c>
      <c r="P2173" s="6">
        <v>42000</v>
      </c>
      <c r="Q2173" t="s">
        <v>3073</v>
      </c>
      <c r="R2173" t="s">
        <v>3363</v>
      </c>
      <c r="S2173" t="s">
        <v>3721</v>
      </c>
      <c r="T2173">
        <v>78</v>
      </c>
      <c r="U2173">
        <v>61</v>
      </c>
      <c r="W2173" t="s">
        <v>427</v>
      </c>
      <c r="X2173">
        <v>1</v>
      </c>
      <c r="Y2173">
        <f t="shared" si="279"/>
        <v>17</v>
      </c>
      <c r="Z2173">
        <f t="shared" ca="1" si="280"/>
        <v>0.25</v>
      </c>
      <c r="AA2173">
        <f t="shared" ca="1" si="281"/>
        <v>16.75</v>
      </c>
      <c r="AB2173">
        <f t="shared" ca="1" si="282"/>
        <v>-16.75</v>
      </c>
      <c r="AC2173" s="2">
        <v>16.75</v>
      </c>
      <c r="AD2173" s="7">
        <f>VLOOKUP(P2173,Weights!$A:$B,2,0)*AC2173</f>
        <v>16.75</v>
      </c>
      <c r="AE2173">
        <f t="shared" ca="1" si="283"/>
        <v>280.5625</v>
      </c>
      <c r="AF2173" t="str">
        <f t="shared" si="284"/>
        <v>Green Bay</v>
      </c>
      <c r="AG2173" t="str">
        <f t="shared" ca="1" si="285"/>
        <v>Green Bay</v>
      </c>
    </row>
    <row r="2174" spans="15:33" x14ac:dyDescent="0.25">
      <c r="O2174" t="s">
        <v>3227</v>
      </c>
      <c r="P2174" s="6">
        <v>42000</v>
      </c>
      <c r="Q2174" t="s">
        <v>3073</v>
      </c>
      <c r="R2174" t="s">
        <v>3129</v>
      </c>
      <c r="S2174" t="s">
        <v>3721</v>
      </c>
      <c r="T2174">
        <v>93</v>
      </c>
      <c r="U2174">
        <v>45</v>
      </c>
      <c r="W2174" t="s">
        <v>427</v>
      </c>
      <c r="X2174">
        <v>1</v>
      </c>
      <c r="Y2174">
        <f t="shared" si="279"/>
        <v>48</v>
      </c>
      <c r="Z2174">
        <f t="shared" ca="1" si="280"/>
        <v>25.625000499999999</v>
      </c>
      <c r="AA2174">
        <f t="shared" ca="1" si="281"/>
        <v>22.374999500000001</v>
      </c>
      <c r="AB2174">
        <f t="shared" ca="1" si="282"/>
        <v>-22.374999500000001</v>
      </c>
      <c r="AC2174" s="2">
        <v>22.375</v>
      </c>
      <c r="AD2174" s="7">
        <f>VLOOKUP(P2174,Weights!$A:$B,2,0)*AC2174</f>
        <v>22.375</v>
      </c>
      <c r="AE2174">
        <f t="shared" ca="1" si="283"/>
        <v>500.64060262500033</v>
      </c>
      <c r="AF2174" t="str">
        <f t="shared" si="284"/>
        <v>Illinois</v>
      </c>
      <c r="AG2174" t="str">
        <f t="shared" ca="1" si="285"/>
        <v>Illinois</v>
      </c>
    </row>
    <row r="2175" spans="15:33" x14ac:dyDescent="0.25">
      <c r="O2175" t="s">
        <v>3216</v>
      </c>
      <c r="P2175" s="6">
        <v>42000</v>
      </c>
      <c r="Q2175" t="s">
        <v>3073</v>
      </c>
      <c r="R2175" t="s">
        <v>3320</v>
      </c>
      <c r="S2175" t="s">
        <v>3721</v>
      </c>
      <c r="T2175">
        <v>75</v>
      </c>
      <c r="U2175">
        <v>61</v>
      </c>
      <c r="W2175" t="s">
        <v>733</v>
      </c>
      <c r="X2175">
        <v>1</v>
      </c>
      <c r="Y2175">
        <f t="shared" si="279"/>
        <v>14</v>
      </c>
      <c r="Z2175">
        <f t="shared" ca="1" si="280"/>
        <v>-4.0000000000000018</v>
      </c>
      <c r="AA2175">
        <f t="shared" ca="1" si="281"/>
        <v>18</v>
      </c>
      <c r="AB2175">
        <f t="shared" ca="1" si="282"/>
        <v>-18</v>
      </c>
      <c r="AC2175" s="2">
        <v>18</v>
      </c>
      <c r="AD2175" s="7">
        <f>VLOOKUP(P2175,Weights!$A:$B,2,0)*AC2175</f>
        <v>18</v>
      </c>
      <c r="AE2175">
        <f t="shared" ca="1" si="283"/>
        <v>324</v>
      </c>
      <c r="AF2175" t="str">
        <f t="shared" si="284"/>
        <v>Jacksonville</v>
      </c>
      <c r="AG2175" t="str">
        <f t="shared" ca="1" si="285"/>
        <v>Jacksonville St</v>
      </c>
    </row>
    <row r="2176" spans="15:33" x14ac:dyDescent="0.25">
      <c r="O2176" t="s">
        <v>3711</v>
      </c>
      <c r="P2176" s="6">
        <v>42000</v>
      </c>
      <c r="Q2176" t="s">
        <v>3073</v>
      </c>
      <c r="R2176" t="s">
        <v>3713</v>
      </c>
      <c r="S2176" t="s">
        <v>3720</v>
      </c>
      <c r="T2176">
        <v>58</v>
      </c>
      <c r="U2176">
        <v>50</v>
      </c>
      <c r="W2176" t="s">
        <v>605</v>
      </c>
      <c r="X2176">
        <v>1</v>
      </c>
      <c r="Y2176">
        <f t="shared" si="279"/>
        <v>-8</v>
      </c>
      <c r="Z2176">
        <f t="shared" ca="1" si="280"/>
        <v>-6.5</v>
      </c>
      <c r="AA2176">
        <f t="shared" ca="1" si="281"/>
        <v>-1.5</v>
      </c>
      <c r="AB2176">
        <f t="shared" ca="1" si="282"/>
        <v>1.5</v>
      </c>
      <c r="AC2176" s="2">
        <v>1.5</v>
      </c>
      <c r="AD2176" s="7">
        <f>VLOOKUP(P2176,Weights!$A:$B,2,0)*AC2176</f>
        <v>1.5</v>
      </c>
      <c r="AE2176">
        <f t="shared" ca="1" si="283"/>
        <v>2.25</v>
      </c>
      <c r="AF2176" t="str">
        <f t="shared" si="284"/>
        <v>Kentucky</v>
      </c>
      <c r="AG2176" t="str">
        <f t="shared" ca="1" si="285"/>
        <v>Kentucky</v>
      </c>
    </row>
    <row r="2177" spans="15:33" x14ac:dyDescent="0.25">
      <c r="O2177" t="s">
        <v>3177</v>
      </c>
      <c r="P2177" s="6">
        <v>42000</v>
      </c>
      <c r="Q2177" t="s">
        <v>3073</v>
      </c>
      <c r="R2177" t="s">
        <v>3369</v>
      </c>
      <c r="S2177" t="s">
        <v>3721</v>
      </c>
      <c r="T2177">
        <v>72</v>
      </c>
      <c r="U2177">
        <v>56</v>
      </c>
      <c r="W2177" t="s">
        <v>606</v>
      </c>
      <c r="X2177">
        <v>1</v>
      </c>
      <c r="Y2177">
        <f t="shared" si="279"/>
        <v>16</v>
      </c>
      <c r="Z2177">
        <f t="shared" ca="1" si="280"/>
        <v>15.749999519999999</v>
      </c>
      <c r="AA2177">
        <f t="shared" ca="1" si="281"/>
        <v>0.25000048000000064</v>
      </c>
      <c r="AB2177">
        <f t="shared" ca="1" si="282"/>
        <v>-0.25000048000000064</v>
      </c>
      <c r="AC2177" s="2">
        <v>0.25</v>
      </c>
      <c r="AD2177" s="7">
        <f>VLOOKUP(P2177,Weights!$A:$B,2,0)*AC2177</f>
        <v>0.25</v>
      </c>
      <c r="AE2177">
        <f t="shared" ca="1" si="283"/>
        <v>6.2500240000230717E-2</v>
      </c>
      <c r="AF2177" t="str">
        <f t="shared" si="284"/>
        <v>Maryland</v>
      </c>
      <c r="AG2177" t="str">
        <f t="shared" ca="1" si="285"/>
        <v>Maryland</v>
      </c>
    </row>
    <row r="2178" spans="15:33" x14ac:dyDescent="0.25">
      <c r="O2178" t="s">
        <v>3124</v>
      </c>
      <c r="P2178" s="6">
        <v>42000</v>
      </c>
      <c r="Q2178" t="s">
        <v>3073</v>
      </c>
      <c r="R2178" t="s">
        <v>3148</v>
      </c>
      <c r="S2178" t="s">
        <v>3721</v>
      </c>
      <c r="T2178">
        <v>108</v>
      </c>
      <c r="U2178">
        <v>82</v>
      </c>
      <c r="W2178" t="s">
        <v>840</v>
      </c>
      <c r="X2178">
        <v>1</v>
      </c>
      <c r="Y2178">
        <f t="shared" ref="Y2178:Y2241" si="286">X2178*IF(S2178="W",(T2178-U2178),U2178-T2178)</f>
        <v>26</v>
      </c>
      <c r="Z2178">
        <f t="shared" ref="Z2178:Z2241" ca="1" si="287">X2178*(IF(Q2178="A",-HomeEdge,IF(Q2178="H",HomeEdge,0))+VLOOKUP(O2178,TmList,2,0)-VLOOKUP(R2178,TmList,2,0))</f>
        <v>16.124999519999999</v>
      </c>
      <c r="AA2178">
        <f t="shared" ref="AA2178:AA2241" ca="1" si="288">Y2178-Z2178</f>
        <v>9.8750004800000006</v>
      </c>
      <c r="AB2178">
        <f t="shared" ref="AB2178:AB2241" ca="1" si="289">-AA2178</f>
        <v>-9.8750004800000006</v>
      </c>
      <c r="AC2178" s="2">
        <v>9.875</v>
      </c>
      <c r="AD2178" s="7">
        <f>VLOOKUP(P2178,Weights!$A:$B,2,0)*AC2178</f>
        <v>9.875</v>
      </c>
      <c r="AE2178">
        <f t="shared" ref="AE2178:AE2241" ca="1" si="290">AA2178^2</f>
        <v>97.515634480000244</v>
      </c>
      <c r="AF2178" t="str">
        <f t="shared" si="284"/>
        <v>Minnesota</v>
      </c>
      <c r="AG2178" t="str">
        <f t="shared" ca="1" si="285"/>
        <v>Minnesota</v>
      </c>
    </row>
    <row r="2179" spans="15:33" x14ac:dyDescent="0.25">
      <c r="O2179" t="s">
        <v>3241</v>
      </c>
      <c r="P2179" s="6">
        <v>42000</v>
      </c>
      <c r="Q2179" t="s">
        <v>3073</v>
      </c>
      <c r="R2179" t="s">
        <v>3279</v>
      </c>
      <c r="S2179" t="s">
        <v>3720</v>
      </c>
      <c r="T2179">
        <v>58</v>
      </c>
      <c r="U2179">
        <v>57</v>
      </c>
      <c r="V2179" t="s">
        <v>3722</v>
      </c>
      <c r="W2179" t="s">
        <v>757</v>
      </c>
      <c r="X2179">
        <v>1</v>
      </c>
      <c r="Y2179">
        <f t="shared" si="286"/>
        <v>-1</v>
      </c>
      <c r="Z2179">
        <f t="shared" ca="1" si="287"/>
        <v>0.75000000000000178</v>
      </c>
      <c r="AA2179">
        <f t="shared" ca="1" si="288"/>
        <v>-1.7500000000000018</v>
      </c>
      <c r="AB2179">
        <f t="shared" ca="1" si="289"/>
        <v>1.7500000000000018</v>
      </c>
      <c r="AC2179" s="2">
        <v>1.75</v>
      </c>
      <c r="AD2179" s="7">
        <f>VLOOKUP(P2179,Weights!$A:$B,2,0)*AC2179</f>
        <v>1.75</v>
      </c>
      <c r="AE2179">
        <f t="shared" ca="1" si="290"/>
        <v>3.0625000000000062</v>
      </c>
      <c r="AF2179" t="str">
        <f t="shared" ref="AF2179:AF2242" si="291">IF(Y2179&gt;0,O2179,R2179)</f>
        <v>Colorado St</v>
      </c>
      <c r="AG2179" t="str">
        <f t="shared" ref="AG2179:AG2242" ca="1" si="292">IF(Z2179&gt;0,O2179,R2179)</f>
        <v>New Mexico St</v>
      </c>
    </row>
    <row r="2180" spans="15:33" x14ac:dyDescent="0.25">
      <c r="O2180" t="s">
        <v>3705</v>
      </c>
      <c r="P2180" s="6">
        <v>42000</v>
      </c>
      <c r="Q2180" t="s">
        <v>3073</v>
      </c>
      <c r="R2180" t="s">
        <v>3154</v>
      </c>
      <c r="S2180" t="s">
        <v>3721</v>
      </c>
      <c r="T2180">
        <v>89</v>
      </c>
      <c r="U2180">
        <v>58</v>
      </c>
      <c r="W2180" t="s">
        <v>196</v>
      </c>
      <c r="X2180">
        <v>1</v>
      </c>
      <c r="Y2180">
        <f t="shared" si="286"/>
        <v>31</v>
      </c>
      <c r="Z2180">
        <f t="shared" ca="1" si="287"/>
        <v>21.624999519999999</v>
      </c>
      <c r="AA2180">
        <f t="shared" ca="1" si="288"/>
        <v>9.3750004800000006</v>
      </c>
      <c r="AB2180">
        <f t="shared" ca="1" si="289"/>
        <v>-9.3750004800000006</v>
      </c>
      <c r="AC2180" s="2">
        <v>9.375</v>
      </c>
      <c r="AD2180" s="7">
        <f>VLOOKUP(P2180,Weights!$A:$B,2,0)*AC2180</f>
        <v>9.375</v>
      </c>
      <c r="AE2180">
        <f t="shared" ca="1" si="290"/>
        <v>87.890634000000247</v>
      </c>
      <c r="AF2180" t="str">
        <f t="shared" si="291"/>
        <v>North Carolina</v>
      </c>
      <c r="AG2180" t="str">
        <f t="shared" ca="1" si="292"/>
        <v>North Carolina</v>
      </c>
    </row>
    <row r="2181" spans="15:33" x14ac:dyDescent="0.25">
      <c r="O2181" t="s">
        <v>3203</v>
      </c>
      <c r="P2181" s="6">
        <v>42000</v>
      </c>
      <c r="Q2181" t="s">
        <v>3073</v>
      </c>
      <c r="R2181" t="s">
        <v>3214</v>
      </c>
      <c r="S2181" t="s">
        <v>3721</v>
      </c>
      <c r="T2181">
        <v>76</v>
      </c>
      <c r="U2181">
        <v>55</v>
      </c>
      <c r="W2181" t="s">
        <v>306</v>
      </c>
      <c r="X2181">
        <v>1</v>
      </c>
      <c r="Y2181">
        <f t="shared" si="286"/>
        <v>21</v>
      </c>
      <c r="Z2181">
        <f t="shared" ca="1" si="287"/>
        <v>16.625</v>
      </c>
      <c r="AA2181">
        <f t="shared" ca="1" si="288"/>
        <v>4.375</v>
      </c>
      <c r="AB2181">
        <f t="shared" ca="1" si="289"/>
        <v>-4.375</v>
      </c>
      <c r="AC2181" s="2">
        <v>4.375</v>
      </c>
      <c r="AD2181" s="7">
        <f>VLOOKUP(P2181,Weights!$A:$B,2,0)*AC2181</f>
        <v>4.375</v>
      </c>
      <c r="AE2181">
        <f t="shared" ca="1" si="290"/>
        <v>19.140625</v>
      </c>
      <c r="AF2181" t="str">
        <f t="shared" si="291"/>
        <v>Northwestern</v>
      </c>
      <c r="AG2181" t="str">
        <f t="shared" ca="1" si="292"/>
        <v>Northwestern</v>
      </c>
    </row>
    <row r="2182" spans="15:33" x14ac:dyDescent="0.25">
      <c r="O2182" t="s">
        <v>3324</v>
      </c>
      <c r="P2182" s="6">
        <v>42000</v>
      </c>
      <c r="Q2182" t="s">
        <v>3073</v>
      </c>
      <c r="R2182" t="s">
        <v>3179</v>
      </c>
      <c r="S2182" t="s">
        <v>3721</v>
      </c>
      <c r="T2182">
        <v>100</v>
      </c>
      <c r="U2182">
        <v>55</v>
      </c>
      <c r="W2182" t="s">
        <v>840</v>
      </c>
      <c r="X2182">
        <v>1</v>
      </c>
      <c r="Y2182">
        <f t="shared" si="286"/>
        <v>45</v>
      </c>
      <c r="Z2182">
        <f t="shared" ca="1" si="287"/>
        <v>28.999999500000001</v>
      </c>
      <c r="AA2182">
        <f t="shared" ca="1" si="288"/>
        <v>16.000000499999999</v>
      </c>
      <c r="AB2182">
        <f t="shared" ca="1" si="289"/>
        <v>-16.000000499999999</v>
      </c>
      <c r="AC2182" s="2">
        <v>16</v>
      </c>
      <c r="AD2182" s="7">
        <f>VLOOKUP(P2182,Weights!$A:$B,2,0)*AC2182</f>
        <v>16</v>
      </c>
      <c r="AE2182">
        <f t="shared" ca="1" si="290"/>
        <v>256.00001600000019</v>
      </c>
      <c r="AF2182" t="str">
        <f t="shared" si="291"/>
        <v>Ohio State</v>
      </c>
      <c r="AG2182" t="str">
        <f t="shared" ca="1" si="292"/>
        <v>Ohio State</v>
      </c>
    </row>
    <row r="2183" spans="15:33" x14ac:dyDescent="0.25">
      <c r="O2183" t="s">
        <v>3390</v>
      </c>
      <c r="P2183" s="6">
        <v>42000</v>
      </c>
      <c r="Q2183" t="s">
        <v>3073</v>
      </c>
      <c r="R2183" t="s">
        <v>3262</v>
      </c>
      <c r="S2183" t="s">
        <v>3720</v>
      </c>
      <c r="T2183">
        <v>77</v>
      </c>
      <c r="U2183">
        <v>71</v>
      </c>
      <c r="W2183" t="s">
        <v>548</v>
      </c>
      <c r="X2183">
        <v>1</v>
      </c>
      <c r="Y2183">
        <f t="shared" si="286"/>
        <v>-6</v>
      </c>
      <c r="Z2183">
        <f t="shared" ca="1" si="287"/>
        <v>-0.87499998000000001</v>
      </c>
      <c r="AA2183">
        <f t="shared" ca="1" si="288"/>
        <v>-5.1250000199999999</v>
      </c>
      <c r="AB2183">
        <f t="shared" ca="1" si="289"/>
        <v>5.1250000199999999</v>
      </c>
      <c r="AC2183" s="2">
        <v>5.125</v>
      </c>
      <c r="AD2183" s="7">
        <f>VLOOKUP(P2183,Weights!$A:$B,2,0)*AC2183</f>
        <v>5.125</v>
      </c>
      <c r="AE2183">
        <f t="shared" ca="1" si="290"/>
        <v>26.265625204999999</v>
      </c>
      <c r="AF2183" t="str">
        <f t="shared" si="291"/>
        <v>San Francisco</v>
      </c>
      <c r="AG2183" t="str">
        <f t="shared" ca="1" si="292"/>
        <v>San Francisco</v>
      </c>
    </row>
    <row r="2184" spans="15:33" x14ac:dyDescent="0.25">
      <c r="O2184" t="s">
        <v>3334</v>
      </c>
      <c r="P2184" s="6">
        <v>42000</v>
      </c>
      <c r="Q2184" t="s">
        <v>3073</v>
      </c>
      <c r="R2184" t="s">
        <v>3386</v>
      </c>
      <c r="S2184" t="s">
        <v>3720</v>
      </c>
      <c r="T2184">
        <v>55</v>
      </c>
      <c r="U2184">
        <v>53</v>
      </c>
      <c r="W2184" t="s">
        <v>244</v>
      </c>
      <c r="X2184">
        <v>1</v>
      </c>
      <c r="Y2184">
        <f t="shared" si="286"/>
        <v>-2</v>
      </c>
      <c r="Z2184">
        <f t="shared" ca="1" si="287"/>
        <v>14.625</v>
      </c>
      <c r="AA2184">
        <f t="shared" ca="1" si="288"/>
        <v>-16.625</v>
      </c>
      <c r="AB2184">
        <f t="shared" ca="1" si="289"/>
        <v>16.625</v>
      </c>
      <c r="AC2184" s="2">
        <v>16.625</v>
      </c>
      <c r="AD2184" s="7">
        <f>VLOOKUP(P2184,Weights!$A:$B,2,0)*AC2184</f>
        <v>16.625</v>
      </c>
      <c r="AE2184">
        <f t="shared" ca="1" si="290"/>
        <v>276.390625</v>
      </c>
      <c r="AF2184" t="str">
        <f t="shared" si="291"/>
        <v>IUPUI</v>
      </c>
      <c r="AG2184" t="str">
        <f t="shared" ca="1" si="292"/>
        <v>Pepperdine</v>
      </c>
    </row>
    <row r="2185" spans="15:33" x14ac:dyDescent="0.25">
      <c r="O2185" t="s">
        <v>3291</v>
      </c>
      <c r="P2185" s="6">
        <v>42000</v>
      </c>
      <c r="Q2185" t="s">
        <v>3073</v>
      </c>
      <c r="R2185" t="s">
        <v>3330</v>
      </c>
      <c r="S2185" t="s">
        <v>3721</v>
      </c>
      <c r="T2185">
        <v>73</v>
      </c>
      <c r="U2185">
        <v>60</v>
      </c>
      <c r="W2185" t="s">
        <v>2931</v>
      </c>
      <c r="X2185">
        <v>1</v>
      </c>
      <c r="Y2185">
        <f t="shared" si="286"/>
        <v>13</v>
      </c>
      <c r="Z2185">
        <f t="shared" ca="1" si="287"/>
        <v>13.375</v>
      </c>
      <c r="AA2185">
        <f t="shared" ca="1" si="288"/>
        <v>-0.375</v>
      </c>
      <c r="AB2185">
        <f t="shared" ca="1" si="289"/>
        <v>0.375</v>
      </c>
      <c r="AC2185" s="2">
        <v>0.375</v>
      </c>
      <c r="AD2185" s="7">
        <f>VLOOKUP(P2185,Weights!$A:$B,2,0)*AC2185</f>
        <v>0.375</v>
      </c>
      <c r="AE2185">
        <f t="shared" ca="1" si="290"/>
        <v>0.140625</v>
      </c>
      <c r="AF2185" t="str">
        <f t="shared" si="291"/>
        <v>Saint Mary's</v>
      </c>
      <c r="AG2185" t="str">
        <f t="shared" ca="1" si="292"/>
        <v>Saint Mary's</v>
      </c>
    </row>
    <row r="2186" spans="15:33" x14ac:dyDescent="0.25">
      <c r="O2186" t="s">
        <v>3389</v>
      </c>
      <c r="P2186" s="6">
        <v>42000</v>
      </c>
      <c r="Q2186" t="s">
        <v>3073</v>
      </c>
      <c r="R2186" t="s">
        <v>3286</v>
      </c>
      <c r="S2186" t="s">
        <v>3720</v>
      </c>
      <c r="T2186">
        <v>61</v>
      </c>
      <c r="U2186">
        <v>58</v>
      </c>
      <c r="W2186" t="s">
        <v>59</v>
      </c>
      <c r="X2186">
        <v>1</v>
      </c>
      <c r="Y2186">
        <f t="shared" si="286"/>
        <v>-3</v>
      </c>
      <c r="Z2186">
        <f t="shared" ca="1" si="287"/>
        <v>3.375</v>
      </c>
      <c r="AA2186">
        <f t="shared" ca="1" si="288"/>
        <v>-6.375</v>
      </c>
      <c r="AB2186">
        <f t="shared" ca="1" si="289"/>
        <v>6.375</v>
      </c>
      <c r="AC2186" s="2">
        <v>6.375</v>
      </c>
      <c r="AD2186" s="7">
        <f>VLOOKUP(P2186,Weights!$A:$B,2,0)*AC2186</f>
        <v>6.375</v>
      </c>
      <c r="AE2186">
        <f t="shared" ca="1" si="290"/>
        <v>40.640625</v>
      </c>
      <c r="AF2186" t="str">
        <f t="shared" si="291"/>
        <v>Portland</v>
      </c>
      <c r="AG2186" t="str">
        <f t="shared" ca="1" si="292"/>
        <v>San Diego</v>
      </c>
    </row>
    <row r="2187" spans="15:33" x14ac:dyDescent="0.25">
      <c r="O2187" t="s">
        <v>3343</v>
      </c>
      <c r="P2187" s="6">
        <v>42000</v>
      </c>
      <c r="Q2187" t="s">
        <v>3073</v>
      </c>
      <c r="R2187" t="s">
        <v>3718</v>
      </c>
      <c r="S2187" t="s">
        <v>3721</v>
      </c>
      <c r="T2187">
        <v>72</v>
      </c>
      <c r="U2187">
        <v>50</v>
      </c>
      <c r="W2187" t="s">
        <v>427</v>
      </c>
      <c r="X2187">
        <v>1</v>
      </c>
      <c r="Y2187">
        <f t="shared" si="286"/>
        <v>22</v>
      </c>
      <c r="Z2187">
        <f t="shared" ca="1" si="287"/>
        <v>42.125</v>
      </c>
      <c r="AA2187">
        <f t="shared" ca="1" si="288"/>
        <v>-20.125</v>
      </c>
      <c r="AB2187">
        <f t="shared" ca="1" si="289"/>
        <v>20.125</v>
      </c>
      <c r="AC2187" s="2">
        <v>20.125</v>
      </c>
      <c r="AD2187" s="7">
        <f>VLOOKUP(P2187,Weights!$A:$B,2,0)*AC2187</f>
        <v>20.125</v>
      </c>
      <c r="AE2187">
        <f t="shared" ca="1" si="290"/>
        <v>405.015625</v>
      </c>
      <c r="AF2187" t="str">
        <f t="shared" si="291"/>
        <v>San Diego St</v>
      </c>
      <c r="AG2187" t="str">
        <f t="shared" ca="1" si="292"/>
        <v>San Diego St</v>
      </c>
    </row>
    <row r="2188" spans="15:33" x14ac:dyDescent="0.25">
      <c r="O2188" t="s">
        <v>3105</v>
      </c>
      <c r="P2188" s="6">
        <v>42000</v>
      </c>
      <c r="Q2188" t="s">
        <v>3073</v>
      </c>
      <c r="R2188" t="s">
        <v>3088</v>
      </c>
      <c r="S2188" t="s">
        <v>3721</v>
      </c>
      <c r="T2188">
        <v>72</v>
      </c>
      <c r="U2188">
        <v>43</v>
      </c>
      <c r="W2188" t="s">
        <v>369</v>
      </c>
      <c r="X2188">
        <v>1</v>
      </c>
      <c r="Y2188">
        <f t="shared" si="286"/>
        <v>29</v>
      </c>
      <c r="Z2188">
        <f t="shared" ca="1" si="287"/>
        <v>27.625000499999999</v>
      </c>
      <c r="AA2188">
        <f t="shared" ca="1" si="288"/>
        <v>1.3749995000000013</v>
      </c>
      <c r="AB2188">
        <f t="shared" ca="1" si="289"/>
        <v>-1.3749995000000013</v>
      </c>
      <c r="AC2188" s="2">
        <v>1.375</v>
      </c>
      <c r="AD2188" s="7">
        <f>VLOOKUP(P2188,Weights!$A:$B,2,0)*AC2188</f>
        <v>1.375</v>
      </c>
      <c r="AE2188">
        <f t="shared" ca="1" si="290"/>
        <v>1.8906236250002535</v>
      </c>
      <c r="AF2188" t="str">
        <f t="shared" si="291"/>
        <v>Seton Hall</v>
      </c>
      <c r="AG2188" t="str">
        <f t="shared" ca="1" si="292"/>
        <v>Seton Hall</v>
      </c>
    </row>
    <row r="2189" spans="15:33" x14ac:dyDescent="0.25">
      <c r="O2189" t="s">
        <v>3251</v>
      </c>
      <c r="P2189" s="6">
        <v>42000</v>
      </c>
      <c r="Q2189" t="s">
        <v>3073</v>
      </c>
      <c r="R2189" t="s">
        <v>3228</v>
      </c>
      <c r="S2189" t="s">
        <v>3721</v>
      </c>
      <c r="T2189">
        <v>67</v>
      </c>
      <c r="U2189">
        <v>46</v>
      </c>
      <c r="W2189" t="s">
        <v>244</v>
      </c>
      <c r="X2189">
        <v>1</v>
      </c>
      <c r="Y2189">
        <f t="shared" si="286"/>
        <v>21</v>
      </c>
      <c r="Z2189">
        <f t="shared" ca="1" si="287"/>
        <v>21.000000499999999</v>
      </c>
      <c r="AA2189">
        <f t="shared" ca="1" si="288"/>
        <v>-4.9999999873762135E-7</v>
      </c>
      <c r="AB2189">
        <f t="shared" ca="1" si="289"/>
        <v>4.9999999873762135E-7</v>
      </c>
      <c r="AC2189" s="2">
        <v>0</v>
      </c>
      <c r="AD2189" s="7">
        <f>VLOOKUP(P2189,Weights!$A:$B,2,0)*AC2189</f>
        <v>0</v>
      </c>
      <c r="AE2189">
        <f t="shared" ca="1" si="290"/>
        <v>2.4999999873762136E-13</v>
      </c>
      <c r="AF2189" t="str">
        <f t="shared" si="291"/>
        <v>Tennessee</v>
      </c>
      <c r="AG2189" t="str">
        <f t="shared" ca="1" si="292"/>
        <v>Tennessee</v>
      </c>
    </row>
    <row r="2190" spans="15:33" x14ac:dyDescent="0.25">
      <c r="O2190" t="s">
        <v>3077</v>
      </c>
      <c r="P2190" s="6">
        <v>42000</v>
      </c>
      <c r="Q2190" t="s">
        <v>3073</v>
      </c>
      <c r="R2190" t="s">
        <v>3267</v>
      </c>
      <c r="S2190" t="s">
        <v>3721</v>
      </c>
      <c r="T2190">
        <v>79</v>
      </c>
      <c r="U2190">
        <v>45</v>
      </c>
      <c r="W2190" t="s">
        <v>196</v>
      </c>
      <c r="X2190">
        <v>1</v>
      </c>
      <c r="Y2190">
        <f t="shared" si="286"/>
        <v>34</v>
      </c>
      <c r="Z2190">
        <f t="shared" ca="1" si="287"/>
        <v>17</v>
      </c>
      <c r="AA2190">
        <f t="shared" ca="1" si="288"/>
        <v>17</v>
      </c>
      <c r="AB2190">
        <f t="shared" ca="1" si="289"/>
        <v>-17</v>
      </c>
      <c r="AC2190" s="2">
        <v>17</v>
      </c>
      <c r="AD2190" s="7">
        <f>VLOOKUP(P2190,Weights!$A:$B,2,0)*AC2190</f>
        <v>17</v>
      </c>
      <c r="AE2190">
        <f t="shared" ca="1" si="290"/>
        <v>289</v>
      </c>
      <c r="AF2190" t="str">
        <f t="shared" si="291"/>
        <v>UNLV</v>
      </c>
      <c r="AG2190" t="str">
        <f t="shared" ca="1" si="292"/>
        <v>UNLV</v>
      </c>
    </row>
    <row r="2191" spans="15:33" x14ac:dyDescent="0.25">
      <c r="O2191" t="s">
        <v>3276</v>
      </c>
      <c r="P2191" s="6">
        <v>42000</v>
      </c>
      <c r="Q2191" t="s">
        <v>3073</v>
      </c>
      <c r="R2191" t="s">
        <v>3718</v>
      </c>
      <c r="S2191" t="s">
        <v>3721</v>
      </c>
      <c r="T2191">
        <v>75</v>
      </c>
      <c r="U2191">
        <v>63</v>
      </c>
      <c r="W2191" t="s">
        <v>334</v>
      </c>
      <c r="X2191">
        <v>1</v>
      </c>
      <c r="Y2191">
        <f t="shared" si="286"/>
        <v>12</v>
      </c>
      <c r="Z2191">
        <f t="shared" ca="1" si="287"/>
        <v>33.000000499999999</v>
      </c>
      <c r="AA2191">
        <f t="shared" ca="1" si="288"/>
        <v>-21.000000499999999</v>
      </c>
      <c r="AB2191">
        <f t="shared" ca="1" si="289"/>
        <v>21.000000499999999</v>
      </c>
      <c r="AC2191" s="2">
        <v>21</v>
      </c>
      <c r="AD2191" s="7">
        <f>VLOOKUP(P2191,Weights!$A:$B,2,0)*AC2191</f>
        <v>21</v>
      </c>
      <c r="AE2191">
        <f t="shared" ca="1" si="290"/>
        <v>441.00002100000017</v>
      </c>
      <c r="AF2191" t="str">
        <f t="shared" si="291"/>
        <v>Utah State</v>
      </c>
      <c r="AG2191" t="str">
        <f t="shared" ca="1" si="292"/>
        <v>Utah State</v>
      </c>
    </row>
    <row r="2192" spans="15:33" x14ac:dyDescent="0.25">
      <c r="O2192" t="s">
        <v>3277</v>
      </c>
      <c r="P2192" s="6">
        <v>42000</v>
      </c>
      <c r="Q2192" t="s">
        <v>3073</v>
      </c>
      <c r="R2192" t="s">
        <v>3265</v>
      </c>
      <c r="S2192" t="s">
        <v>3720</v>
      </c>
      <c r="T2192">
        <v>74</v>
      </c>
      <c r="U2192">
        <v>49</v>
      </c>
      <c r="W2192" t="s">
        <v>745</v>
      </c>
      <c r="X2192">
        <v>1</v>
      </c>
      <c r="Y2192">
        <f t="shared" si="286"/>
        <v>-25</v>
      </c>
      <c r="Z2192">
        <f t="shared" ca="1" si="287"/>
        <v>-4.1250000000000009</v>
      </c>
      <c r="AA2192">
        <f t="shared" ca="1" si="288"/>
        <v>-20.875</v>
      </c>
      <c r="AB2192">
        <f t="shared" ca="1" si="289"/>
        <v>20.875</v>
      </c>
      <c r="AC2192" s="2">
        <v>20.875</v>
      </c>
      <c r="AD2192" s="7">
        <f>VLOOKUP(P2192,Weights!$A:$B,2,0)*AC2192</f>
        <v>20.875</v>
      </c>
      <c r="AE2192">
        <f t="shared" ca="1" si="290"/>
        <v>435.765625</v>
      </c>
      <c r="AF2192" t="str">
        <f t="shared" si="291"/>
        <v>Sacramento St</v>
      </c>
      <c r="AG2192" t="str">
        <f t="shared" ca="1" si="292"/>
        <v>Sacramento St</v>
      </c>
    </row>
    <row r="2193" spans="15:33" x14ac:dyDescent="0.25">
      <c r="O2193" t="s">
        <v>3198</v>
      </c>
      <c r="P2193" s="6">
        <v>42000</v>
      </c>
      <c r="Q2193" t="s">
        <v>3073</v>
      </c>
      <c r="R2193" t="s">
        <v>3303</v>
      </c>
      <c r="S2193" t="s">
        <v>3721</v>
      </c>
      <c r="T2193">
        <v>87</v>
      </c>
      <c r="U2193">
        <v>65</v>
      </c>
      <c r="W2193" t="s">
        <v>305</v>
      </c>
      <c r="X2193">
        <v>1</v>
      </c>
      <c r="Y2193">
        <f t="shared" si="286"/>
        <v>22</v>
      </c>
      <c r="Z2193">
        <f t="shared" ca="1" si="287"/>
        <v>20.625000499999999</v>
      </c>
      <c r="AA2193">
        <f t="shared" ca="1" si="288"/>
        <v>1.3749995000000013</v>
      </c>
      <c r="AB2193">
        <f t="shared" ca="1" si="289"/>
        <v>-1.3749995000000013</v>
      </c>
      <c r="AC2193" s="2">
        <v>1.375</v>
      </c>
      <c r="AD2193" s="7">
        <f>VLOOKUP(P2193,Weights!$A:$B,2,0)*AC2193</f>
        <v>1.375</v>
      </c>
      <c r="AE2193">
        <f t="shared" ca="1" si="290"/>
        <v>1.8906236250002535</v>
      </c>
      <c r="AF2193" t="str">
        <f t="shared" si="291"/>
        <v>Virginia Tech</v>
      </c>
      <c r="AG2193" t="str">
        <f t="shared" ca="1" si="292"/>
        <v>Virginia Tech</v>
      </c>
    </row>
    <row r="2194" spans="15:33" x14ac:dyDescent="0.25">
      <c r="O2194" t="s">
        <v>3270</v>
      </c>
      <c r="P2194" s="6">
        <v>42000</v>
      </c>
      <c r="Q2194" t="s">
        <v>3073</v>
      </c>
      <c r="R2194" t="s">
        <v>3718</v>
      </c>
      <c r="S2194" t="s">
        <v>3721</v>
      </c>
      <c r="T2194">
        <v>109</v>
      </c>
      <c r="U2194">
        <v>59</v>
      </c>
      <c r="W2194" t="s">
        <v>16</v>
      </c>
      <c r="X2194">
        <v>1</v>
      </c>
      <c r="Y2194">
        <f t="shared" si="286"/>
        <v>50</v>
      </c>
      <c r="Z2194">
        <f t="shared" ca="1" si="287"/>
        <v>25.625000500000002</v>
      </c>
      <c r="AA2194">
        <f t="shared" ca="1" si="288"/>
        <v>24.374999499999998</v>
      </c>
      <c r="AB2194">
        <f t="shared" ca="1" si="289"/>
        <v>-24.374999499999998</v>
      </c>
      <c r="AC2194" s="2">
        <v>24.375</v>
      </c>
      <c r="AD2194" s="7">
        <f>VLOOKUP(P2194,Weights!$A:$B,2,0)*AC2194</f>
        <v>24.375</v>
      </c>
      <c r="AE2194">
        <f t="shared" ca="1" si="290"/>
        <v>594.14060062500016</v>
      </c>
      <c r="AF2194" t="str">
        <f t="shared" si="291"/>
        <v>Weber State</v>
      </c>
      <c r="AG2194" t="str">
        <f t="shared" ca="1" si="292"/>
        <v>Weber State</v>
      </c>
    </row>
    <row r="2195" spans="15:33" x14ac:dyDescent="0.25">
      <c r="O2195" t="s">
        <v>3204</v>
      </c>
      <c r="P2195" s="6">
        <v>42000</v>
      </c>
      <c r="Q2195" t="s">
        <v>3073</v>
      </c>
      <c r="R2195" t="s">
        <v>3718</v>
      </c>
      <c r="S2195" t="s">
        <v>3721</v>
      </c>
      <c r="T2195">
        <v>89</v>
      </c>
      <c r="U2195">
        <v>42</v>
      </c>
      <c r="W2195" t="s">
        <v>96</v>
      </c>
      <c r="X2195">
        <v>1</v>
      </c>
      <c r="Y2195">
        <f t="shared" si="286"/>
        <v>47</v>
      </c>
      <c r="Z2195">
        <f t="shared" ca="1" si="287"/>
        <v>31.125000480000001</v>
      </c>
      <c r="AA2195">
        <f t="shared" ca="1" si="288"/>
        <v>15.874999519999999</v>
      </c>
      <c r="AB2195">
        <f t="shared" ca="1" si="289"/>
        <v>-15.874999519999999</v>
      </c>
      <c r="AC2195" s="2">
        <v>15.875</v>
      </c>
      <c r="AD2195" s="7">
        <f>VLOOKUP(P2195,Weights!$A:$B,2,0)*AC2195</f>
        <v>15.875</v>
      </c>
      <c r="AE2195">
        <f t="shared" ca="1" si="290"/>
        <v>252.01560976000022</v>
      </c>
      <c r="AF2195" t="str">
        <f t="shared" si="291"/>
        <v>Western Kentucky</v>
      </c>
      <c r="AG2195" t="str">
        <f t="shared" ca="1" si="292"/>
        <v>Western Kentucky</v>
      </c>
    </row>
    <row r="2196" spans="15:33" x14ac:dyDescent="0.25">
      <c r="O2196" t="s">
        <v>3155</v>
      </c>
      <c r="P2196" s="6">
        <v>42001</v>
      </c>
      <c r="Q2196" t="s">
        <v>3073</v>
      </c>
      <c r="R2196" t="s">
        <v>3282</v>
      </c>
      <c r="S2196" t="s">
        <v>3721</v>
      </c>
      <c r="T2196">
        <v>56</v>
      </c>
      <c r="U2196">
        <v>50</v>
      </c>
      <c r="W2196" t="s">
        <v>196</v>
      </c>
      <c r="X2196">
        <v>1</v>
      </c>
      <c r="Y2196">
        <f t="shared" si="286"/>
        <v>6</v>
      </c>
      <c r="Z2196">
        <f t="shared" ca="1" si="287"/>
        <v>-2.1249994999999995</v>
      </c>
      <c r="AA2196">
        <f t="shared" ca="1" si="288"/>
        <v>8.1249994999999995</v>
      </c>
      <c r="AB2196">
        <f t="shared" ca="1" si="289"/>
        <v>-8.1249994999999995</v>
      </c>
      <c r="AC2196" s="2">
        <v>8.125</v>
      </c>
      <c r="AD2196" s="7">
        <f>VLOOKUP(P2196,Weights!$A:$B,2,0)*AC2196</f>
        <v>8.125</v>
      </c>
      <c r="AE2196">
        <f t="shared" ca="1" si="290"/>
        <v>66.015616875000248</v>
      </c>
      <c r="AF2196" t="str">
        <f t="shared" si="291"/>
        <v>Alabama</v>
      </c>
      <c r="AG2196" t="str">
        <f t="shared" ca="1" si="292"/>
        <v>UCLA</v>
      </c>
    </row>
    <row r="2197" spans="15:33" x14ac:dyDescent="0.25">
      <c r="O2197" t="s">
        <v>3372</v>
      </c>
      <c r="P2197" s="6">
        <v>42001</v>
      </c>
      <c r="Q2197" t="s">
        <v>3073</v>
      </c>
      <c r="R2197" t="s">
        <v>3151</v>
      </c>
      <c r="S2197" t="s">
        <v>3721</v>
      </c>
      <c r="T2197">
        <v>56</v>
      </c>
      <c r="U2197">
        <v>46</v>
      </c>
      <c r="W2197" t="s">
        <v>447</v>
      </c>
      <c r="X2197">
        <v>1</v>
      </c>
      <c r="Y2197">
        <f t="shared" si="286"/>
        <v>10</v>
      </c>
      <c r="Z2197">
        <f t="shared" ca="1" si="287"/>
        <v>3.7500000000000009</v>
      </c>
      <c r="AA2197">
        <f t="shared" ca="1" si="288"/>
        <v>6.2499999999999991</v>
      </c>
      <c r="AB2197">
        <f t="shared" ca="1" si="289"/>
        <v>-6.2499999999999991</v>
      </c>
      <c r="AC2197" s="2">
        <v>6.25</v>
      </c>
      <c r="AD2197" s="7">
        <f>VLOOKUP(P2197,Weights!$A:$B,2,0)*AC2197</f>
        <v>6.25</v>
      </c>
      <c r="AE2197">
        <f t="shared" ca="1" si="290"/>
        <v>39.062499999999986</v>
      </c>
      <c r="AF2197" t="str">
        <f t="shared" si="291"/>
        <v>Arizona St</v>
      </c>
      <c r="AG2197" t="str">
        <f t="shared" ca="1" si="292"/>
        <v>Arizona St</v>
      </c>
    </row>
    <row r="2198" spans="15:33" x14ac:dyDescent="0.25">
      <c r="O2198" t="s">
        <v>3170</v>
      </c>
      <c r="P2198" s="6">
        <v>42001</v>
      </c>
      <c r="Q2198" t="s">
        <v>3073</v>
      </c>
      <c r="R2198" t="s">
        <v>3357</v>
      </c>
      <c r="S2198" t="s">
        <v>3721</v>
      </c>
      <c r="T2198">
        <v>100</v>
      </c>
      <c r="U2198">
        <v>92</v>
      </c>
      <c r="W2198" t="s">
        <v>369</v>
      </c>
      <c r="X2198">
        <v>1</v>
      </c>
      <c r="Y2198">
        <f t="shared" si="286"/>
        <v>8</v>
      </c>
      <c r="Z2198">
        <f t="shared" ca="1" si="287"/>
        <v>18.999999500000001</v>
      </c>
      <c r="AA2198">
        <f t="shared" ca="1" si="288"/>
        <v>-10.999999500000001</v>
      </c>
      <c r="AB2198">
        <f t="shared" ca="1" si="289"/>
        <v>10.999999500000001</v>
      </c>
      <c r="AC2198" s="2">
        <v>11</v>
      </c>
      <c r="AD2198" s="7">
        <f>VLOOKUP(P2198,Weights!$A:$B,2,0)*AC2198</f>
        <v>11</v>
      </c>
      <c r="AE2198">
        <f t="shared" ca="1" si="290"/>
        <v>120.99998900000028</v>
      </c>
      <c r="AF2198" t="str">
        <f t="shared" si="291"/>
        <v>Arkansas</v>
      </c>
      <c r="AG2198" t="str">
        <f t="shared" ca="1" si="292"/>
        <v>Arkansas</v>
      </c>
    </row>
    <row r="2199" spans="15:33" x14ac:dyDescent="0.25">
      <c r="O2199" t="s">
        <v>3093</v>
      </c>
      <c r="P2199" s="6">
        <v>42001</v>
      </c>
      <c r="Q2199" t="s">
        <v>3073</v>
      </c>
      <c r="R2199" t="s">
        <v>3718</v>
      </c>
      <c r="S2199" t="s">
        <v>3721</v>
      </c>
      <c r="T2199">
        <v>93</v>
      </c>
      <c r="U2199">
        <v>48</v>
      </c>
      <c r="W2199" t="s">
        <v>325</v>
      </c>
      <c r="X2199">
        <v>1</v>
      </c>
      <c r="Y2199">
        <f t="shared" si="286"/>
        <v>45</v>
      </c>
      <c r="Z2199">
        <f t="shared" ca="1" si="287"/>
        <v>28.000000500000002</v>
      </c>
      <c r="AA2199">
        <f t="shared" ca="1" si="288"/>
        <v>16.999999499999998</v>
      </c>
      <c r="AB2199">
        <f t="shared" ca="1" si="289"/>
        <v>-16.999999499999998</v>
      </c>
      <c r="AC2199" s="2">
        <v>17</v>
      </c>
      <c r="AD2199" s="7">
        <f>VLOOKUP(P2199,Weights!$A:$B,2,0)*AC2199</f>
        <v>17</v>
      </c>
      <c r="AE2199">
        <f t="shared" ca="1" si="290"/>
        <v>288.99998300000016</v>
      </c>
      <c r="AF2199" t="str">
        <f t="shared" si="291"/>
        <v>Army</v>
      </c>
      <c r="AG2199" t="str">
        <f t="shared" ca="1" si="292"/>
        <v>Army</v>
      </c>
    </row>
    <row r="2200" spans="15:33" x14ac:dyDescent="0.25">
      <c r="O2200" t="s">
        <v>3316</v>
      </c>
      <c r="P2200" s="6">
        <v>42001</v>
      </c>
      <c r="Q2200" t="s">
        <v>3073</v>
      </c>
      <c r="R2200" t="s">
        <v>3309</v>
      </c>
      <c r="S2200" t="s">
        <v>3721</v>
      </c>
      <c r="T2200">
        <v>69</v>
      </c>
      <c r="U2200">
        <v>64</v>
      </c>
      <c r="W2200" t="s">
        <v>15</v>
      </c>
      <c r="X2200">
        <v>1</v>
      </c>
      <c r="Y2200">
        <f t="shared" si="286"/>
        <v>5</v>
      </c>
      <c r="Z2200">
        <f t="shared" ca="1" si="287"/>
        <v>8.1250004999999987</v>
      </c>
      <c r="AA2200">
        <f t="shared" ca="1" si="288"/>
        <v>-3.1250004999999987</v>
      </c>
      <c r="AB2200">
        <f t="shared" ca="1" si="289"/>
        <v>3.1250004999999987</v>
      </c>
      <c r="AC2200" s="2">
        <v>3.125</v>
      </c>
      <c r="AD2200" s="7">
        <f>VLOOKUP(P2200,Weights!$A:$B,2,0)*AC2200</f>
        <v>3.125</v>
      </c>
      <c r="AE2200">
        <f t="shared" ca="1" si="290"/>
        <v>9.7656281250002426</v>
      </c>
      <c r="AF2200" t="str">
        <f t="shared" si="291"/>
        <v>Ball State</v>
      </c>
      <c r="AG2200" t="str">
        <f t="shared" ca="1" si="292"/>
        <v>Ball State</v>
      </c>
    </row>
    <row r="2201" spans="15:33" x14ac:dyDescent="0.25">
      <c r="O2201" t="s">
        <v>3376</v>
      </c>
      <c r="P2201" s="6">
        <v>42001</v>
      </c>
      <c r="Q2201" t="s">
        <v>3073</v>
      </c>
      <c r="R2201" t="s">
        <v>3162</v>
      </c>
      <c r="S2201" t="s">
        <v>3721</v>
      </c>
      <c r="T2201">
        <v>68</v>
      </c>
      <c r="U2201">
        <v>60</v>
      </c>
      <c r="W2201" t="s">
        <v>756</v>
      </c>
      <c r="X2201">
        <v>1</v>
      </c>
      <c r="Y2201">
        <f t="shared" si="286"/>
        <v>8</v>
      </c>
      <c r="Z2201">
        <f t="shared" ca="1" si="287"/>
        <v>8</v>
      </c>
      <c r="AA2201">
        <f t="shared" ca="1" si="288"/>
        <v>0</v>
      </c>
      <c r="AB2201">
        <f t="shared" ca="1" si="289"/>
        <v>0</v>
      </c>
      <c r="AC2201" s="2">
        <v>0</v>
      </c>
      <c r="AD2201" s="7">
        <f>VLOOKUP(P2201,Weights!$A:$B,2,0)*AC2201</f>
        <v>0</v>
      </c>
      <c r="AE2201">
        <f t="shared" ca="1" si="290"/>
        <v>0</v>
      </c>
      <c r="AF2201" t="str">
        <f t="shared" si="291"/>
        <v>Bradley</v>
      </c>
      <c r="AG2201" t="str">
        <f t="shared" ca="1" si="292"/>
        <v>Bradley</v>
      </c>
    </row>
    <row r="2202" spans="15:33" x14ac:dyDescent="0.25">
      <c r="O2202" t="s">
        <v>3121</v>
      </c>
      <c r="P2202" s="6">
        <v>42001</v>
      </c>
      <c r="Q2202" t="s">
        <v>3073</v>
      </c>
      <c r="R2202" t="s">
        <v>3109</v>
      </c>
      <c r="S2202" t="s">
        <v>3721</v>
      </c>
      <c r="T2202">
        <v>79</v>
      </c>
      <c r="U2202">
        <v>76</v>
      </c>
      <c r="W2202" t="s">
        <v>118</v>
      </c>
      <c r="X2202">
        <v>1</v>
      </c>
      <c r="Y2202">
        <f t="shared" si="286"/>
        <v>3</v>
      </c>
      <c r="Z2202">
        <f t="shared" ca="1" si="287"/>
        <v>2</v>
      </c>
      <c r="AA2202">
        <f t="shared" ca="1" si="288"/>
        <v>1</v>
      </c>
      <c r="AB2202">
        <f t="shared" ca="1" si="289"/>
        <v>-1</v>
      </c>
      <c r="AC2202" s="2">
        <v>1</v>
      </c>
      <c r="AD2202" s="7">
        <f>VLOOKUP(P2202,Weights!$A:$B,2,0)*AC2202</f>
        <v>1</v>
      </c>
      <c r="AE2202">
        <f t="shared" ca="1" si="290"/>
        <v>1</v>
      </c>
      <c r="AF2202" t="str">
        <f t="shared" si="291"/>
        <v>Brown</v>
      </c>
      <c r="AG2202" t="str">
        <f t="shared" ca="1" si="292"/>
        <v>Brown</v>
      </c>
    </row>
    <row r="2203" spans="15:33" x14ac:dyDescent="0.25">
      <c r="O2203" t="s">
        <v>3101</v>
      </c>
      <c r="P2203" s="6">
        <v>42001</v>
      </c>
      <c r="Q2203" t="s">
        <v>3073</v>
      </c>
      <c r="R2203" t="s">
        <v>3230</v>
      </c>
      <c r="S2203" t="s">
        <v>3721</v>
      </c>
      <c r="T2203">
        <v>67</v>
      </c>
      <c r="U2203">
        <v>56</v>
      </c>
      <c r="W2203" t="s">
        <v>427</v>
      </c>
      <c r="X2203">
        <v>1</v>
      </c>
      <c r="Y2203">
        <f t="shared" si="286"/>
        <v>11</v>
      </c>
      <c r="Z2203">
        <f t="shared" ca="1" si="287"/>
        <v>20.999999519999999</v>
      </c>
      <c r="AA2203">
        <f t="shared" ca="1" si="288"/>
        <v>-9.9999995199999994</v>
      </c>
      <c r="AB2203">
        <f t="shared" ca="1" si="289"/>
        <v>9.9999995199999994</v>
      </c>
      <c r="AC2203" s="2">
        <v>10</v>
      </c>
      <c r="AD2203" s="7">
        <f>VLOOKUP(P2203,Weights!$A:$B,2,0)*AC2203</f>
        <v>10</v>
      </c>
      <c r="AE2203">
        <f t="shared" ca="1" si="290"/>
        <v>99.999990400000215</v>
      </c>
      <c r="AF2203" t="str">
        <f t="shared" si="291"/>
        <v>Butler</v>
      </c>
      <c r="AG2203" t="str">
        <f t="shared" ca="1" si="292"/>
        <v>Butler</v>
      </c>
    </row>
    <row r="2204" spans="15:33" x14ac:dyDescent="0.25">
      <c r="O2204" t="s">
        <v>3222</v>
      </c>
      <c r="P2204" s="6">
        <v>42001</v>
      </c>
      <c r="Q2204" t="s">
        <v>3073</v>
      </c>
      <c r="R2204" t="s">
        <v>3342</v>
      </c>
      <c r="S2204" t="s">
        <v>3720</v>
      </c>
      <c r="T2204">
        <v>55</v>
      </c>
      <c r="U2204">
        <v>52</v>
      </c>
      <c r="W2204" t="s">
        <v>427</v>
      </c>
      <c r="X2204">
        <v>1</v>
      </c>
      <c r="Y2204">
        <f t="shared" si="286"/>
        <v>-3</v>
      </c>
      <c r="Z2204">
        <f t="shared" ca="1" si="287"/>
        <v>16.25</v>
      </c>
      <c r="AA2204">
        <f t="shared" ca="1" si="288"/>
        <v>-19.25</v>
      </c>
      <c r="AB2204">
        <f t="shared" ca="1" si="289"/>
        <v>19.25</v>
      </c>
      <c r="AC2204" s="2">
        <v>19.25</v>
      </c>
      <c r="AD2204" s="7">
        <f>VLOOKUP(P2204,Weights!$A:$B,2,0)*AC2204</f>
        <v>19.25</v>
      </c>
      <c r="AE2204">
        <f t="shared" ca="1" si="290"/>
        <v>370.5625</v>
      </c>
      <c r="AF2204" t="str">
        <f t="shared" si="291"/>
        <v>CSU Bakersfield</v>
      </c>
      <c r="AG2204" t="str">
        <f t="shared" ca="1" si="292"/>
        <v>California</v>
      </c>
    </row>
    <row r="2205" spans="15:33" x14ac:dyDescent="0.25">
      <c r="O2205" t="s">
        <v>3116</v>
      </c>
      <c r="P2205" s="6">
        <v>42001</v>
      </c>
      <c r="Q2205" t="s">
        <v>3073</v>
      </c>
      <c r="R2205" t="s">
        <v>3076</v>
      </c>
      <c r="S2205" t="s">
        <v>3721</v>
      </c>
      <c r="T2205">
        <v>69</v>
      </c>
      <c r="U2205">
        <v>64</v>
      </c>
      <c r="W2205" t="s">
        <v>244</v>
      </c>
      <c r="X2205">
        <v>1</v>
      </c>
      <c r="Y2205">
        <f t="shared" si="286"/>
        <v>5</v>
      </c>
      <c r="Z2205">
        <f t="shared" ca="1" si="287"/>
        <v>5.1250000199999999</v>
      </c>
      <c r="AA2205">
        <f t="shared" ca="1" si="288"/>
        <v>-0.12500001999999988</v>
      </c>
      <c r="AB2205">
        <f t="shared" ca="1" si="289"/>
        <v>0.12500001999999988</v>
      </c>
      <c r="AC2205" s="2">
        <v>0.125</v>
      </c>
      <c r="AD2205" s="7">
        <f>VLOOKUP(P2205,Weights!$A:$B,2,0)*AC2205</f>
        <v>0.125</v>
      </c>
      <c r="AE2205">
        <f t="shared" ca="1" si="290"/>
        <v>1.5625005000000369E-2</v>
      </c>
      <c r="AF2205" t="str">
        <f t="shared" si="291"/>
        <v>Columbia</v>
      </c>
      <c r="AG2205" t="str">
        <f t="shared" ca="1" si="292"/>
        <v>Columbia</v>
      </c>
    </row>
    <row r="2206" spans="15:33" x14ac:dyDescent="0.25">
      <c r="O2206" t="s">
        <v>3136</v>
      </c>
      <c r="P2206" s="6">
        <v>42001</v>
      </c>
      <c r="Q2206" t="s">
        <v>3073</v>
      </c>
      <c r="R2206" t="s">
        <v>3128</v>
      </c>
      <c r="S2206" t="s">
        <v>3721</v>
      </c>
      <c r="T2206">
        <v>81</v>
      </c>
      <c r="U2206">
        <v>48</v>
      </c>
      <c r="W2206" t="s">
        <v>95</v>
      </c>
      <c r="X2206">
        <v>1</v>
      </c>
      <c r="Y2206">
        <f t="shared" si="286"/>
        <v>33</v>
      </c>
      <c r="Z2206">
        <f t="shared" ca="1" si="287"/>
        <v>23.000000499999999</v>
      </c>
      <c r="AA2206">
        <f t="shared" ca="1" si="288"/>
        <v>9.9999995000000013</v>
      </c>
      <c r="AB2206">
        <f t="shared" ca="1" si="289"/>
        <v>-9.9999995000000013</v>
      </c>
      <c r="AC2206" s="2">
        <v>10</v>
      </c>
      <c r="AD2206" s="7">
        <f>VLOOKUP(P2206,Weights!$A:$B,2,0)*AC2206</f>
        <v>10</v>
      </c>
      <c r="AE2206">
        <f t="shared" ca="1" si="290"/>
        <v>99.999990000000281</v>
      </c>
      <c r="AF2206" t="str">
        <f t="shared" si="291"/>
        <v>Connecticut</v>
      </c>
      <c r="AG2206" t="str">
        <f t="shared" ca="1" si="292"/>
        <v>Connecticut</v>
      </c>
    </row>
    <row r="2207" spans="15:33" x14ac:dyDescent="0.25">
      <c r="O2207" t="s">
        <v>3119</v>
      </c>
      <c r="P2207" s="6">
        <v>42001</v>
      </c>
      <c r="Q2207" t="s">
        <v>3073</v>
      </c>
      <c r="R2207" t="s">
        <v>3381</v>
      </c>
      <c r="S2207" t="s">
        <v>3720</v>
      </c>
      <c r="T2207">
        <v>59</v>
      </c>
      <c r="U2207">
        <v>52</v>
      </c>
      <c r="V2207" t="s">
        <v>3722</v>
      </c>
      <c r="W2207" t="s">
        <v>97</v>
      </c>
      <c r="X2207">
        <v>1</v>
      </c>
      <c r="Y2207">
        <f t="shared" si="286"/>
        <v>-7</v>
      </c>
      <c r="Z2207">
        <f t="shared" ca="1" si="287"/>
        <v>4</v>
      </c>
      <c r="AA2207">
        <f t="shared" ca="1" si="288"/>
        <v>-11</v>
      </c>
      <c r="AB2207">
        <f t="shared" ca="1" si="289"/>
        <v>11</v>
      </c>
      <c r="AC2207" s="2">
        <v>11</v>
      </c>
      <c r="AD2207" s="7">
        <f>VLOOKUP(P2207,Weights!$A:$B,2,0)*AC2207</f>
        <v>11</v>
      </c>
      <c r="AE2207">
        <f t="shared" ca="1" si="290"/>
        <v>121</v>
      </c>
      <c r="AF2207" t="str">
        <f t="shared" si="291"/>
        <v>Saint Peter's</v>
      </c>
      <c r="AG2207" t="str">
        <f t="shared" ca="1" si="292"/>
        <v>Cornell</v>
      </c>
    </row>
    <row r="2208" spans="15:33" x14ac:dyDescent="0.25">
      <c r="O2208" t="s">
        <v>3181</v>
      </c>
      <c r="P2208" s="6">
        <v>42001</v>
      </c>
      <c r="Q2208" t="s">
        <v>3073</v>
      </c>
      <c r="R2208" t="s">
        <v>3209</v>
      </c>
      <c r="S2208" t="s">
        <v>3720</v>
      </c>
      <c r="T2208">
        <v>81</v>
      </c>
      <c r="U2208">
        <v>62</v>
      </c>
      <c r="W2208" t="s">
        <v>151</v>
      </c>
      <c r="X2208">
        <v>1</v>
      </c>
      <c r="Y2208">
        <f t="shared" si="286"/>
        <v>-19</v>
      </c>
      <c r="Z2208">
        <f t="shared" ca="1" si="287"/>
        <v>-4.5</v>
      </c>
      <c r="AA2208">
        <f t="shared" ca="1" si="288"/>
        <v>-14.5</v>
      </c>
      <c r="AB2208">
        <f t="shared" ca="1" si="289"/>
        <v>14.5</v>
      </c>
      <c r="AC2208" s="2">
        <v>14.5</v>
      </c>
      <c r="AD2208" s="7">
        <f>VLOOKUP(P2208,Weights!$A:$B,2,0)*AC2208</f>
        <v>14.5</v>
      </c>
      <c r="AE2208">
        <f t="shared" ca="1" si="290"/>
        <v>210.25</v>
      </c>
      <c r="AF2208" t="str">
        <f t="shared" si="291"/>
        <v>Iona</v>
      </c>
      <c r="AG2208" t="str">
        <f t="shared" ca="1" si="292"/>
        <v>Iona</v>
      </c>
    </row>
    <row r="2209" spans="15:33" x14ac:dyDescent="0.25">
      <c r="O2209" t="s">
        <v>3120</v>
      </c>
      <c r="P2209" s="6">
        <v>42001</v>
      </c>
      <c r="Q2209" t="s">
        <v>3073</v>
      </c>
      <c r="R2209" t="s">
        <v>3125</v>
      </c>
      <c r="S2209" t="s">
        <v>3720</v>
      </c>
      <c r="T2209">
        <v>78</v>
      </c>
      <c r="U2209">
        <v>69</v>
      </c>
      <c r="W2209" t="s">
        <v>15</v>
      </c>
      <c r="X2209">
        <v>1</v>
      </c>
      <c r="Y2209">
        <f t="shared" si="286"/>
        <v>-9</v>
      </c>
      <c r="Z2209">
        <f t="shared" ca="1" si="287"/>
        <v>7.3749999800000001</v>
      </c>
      <c r="AA2209">
        <f t="shared" ca="1" si="288"/>
        <v>-16.374999979999998</v>
      </c>
      <c r="AB2209">
        <f t="shared" ca="1" si="289"/>
        <v>16.374999979999998</v>
      </c>
      <c r="AC2209" s="2">
        <v>16.375</v>
      </c>
      <c r="AD2209" s="7">
        <f>VLOOKUP(P2209,Weights!$A:$B,2,0)*AC2209</f>
        <v>16.375</v>
      </c>
      <c r="AE2209">
        <f t="shared" ca="1" si="290"/>
        <v>268.14062434499994</v>
      </c>
      <c r="AF2209" t="str">
        <f t="shared" si="291"/>
        <v>Maryland-Eastern Shore</v>
      </c>
      <c r="AG2209" t="str">
        <f t="shared" ca="1" si="292"/>
        <v>Duquesne</v>
      </c>
    </row>
    <row r="2210" spans="15:33" x14ac:dyDescent="0.25">
      <c r="O2210" t="s">
        <v>3139</v>
      </c>
      <c r="P2210" s="6">
        <v>42001</v>
      </c>
      <c r="Q2210" t="s">
        <v>3073</v>
      </c>
      <c r="R2210" t="s">
        <v>3207</v>
      </c>
      <c r="S2210" t="s">
        <v>3721</v>
      </c>
      <c r="T2210">
        <v>71</v>
      </c>
      <c r="U2210">
        <v>50</v>
      </c>
      <c r="W2210" t="s">
        <v>118</v>
      </c>
      <c r="X2210">
        <v>1</v>
      </c>
      <c r="Y2210">
        <f t="shared" si="286"/>
        <v>21</v>
      </c>
      <c r="Z2210">
        <f t="shared" ca="1" si="287"/>
        <v>7.7500000000000009</v>
      </c>
      <c r="AA2210">
        <f t="shared" ca="1" si="288"/>
        <v>13.25</v>
      </c>
      <c r="AB2210">
        <f t="shared" ca="1" si="289"/>
        <v>-13.25</v>
      </c>
      <c r="AC2210" s="2">
        <v>13.25</v>
      </c>
      <c r="AD2210" s="7">
        <f>VLOOKUP(P2210,Weights!$A:$B,2,0)*AC2210</f>
        <v>13.25</v>
      </c>
      <c r="AE2210">
        <f t="shared" ca="1" si="290"/>
        <v>175.5625</v>
      </c>
      <c r="AF2210" t="str">
        <f t="shared" si="291"/>
        <v>East Carolina</v>
      </c>
      <c r="AG2210" t="str">
        <f t="shared" ca="1" si="292"/>
        <v>East Carolina</v>
      </c>
    </row>
    <row r="2211" spans="15:33" x14ac:dyDescent="0.25">
      <c r="O2211" t="s">
        <v>3315</v>
      </c>
      <c r="P2211" s="6">
        <v>42001</v>
      </c>
      <c r="Q2211" t="s">
        <v>3073</v>
      </c>
      <c r="R2211" t="s">
        <v>3718</v>
      </c>
      <c r="S2211" t="s">
        <v>3721</v>
      </c>
      <c r="T2211">
        <v>100</v>
      </c>
      <c r="U2211">
        <v>42</v>
      </c>
      <c r="W2211" t="s">
        <v>840</v>
      </c>
      <c r="X2211">
        <v>1</v>
      </c>
      <c r="Y2211">
        <f t="shared" si="286"/>
        <v>58</v>
      </c>
      <c r="Z2211">
        <f t="shared" ca="1" si="287"/>
        <v>31.875000477</v>
      </c>
      <c r="AA2211">
        <f t="shared" ca="1" si="288"/>
        <v>26.124999523</v>
      </c>
      <c r="AB2211">
        <f t="shared" ca="1" si="289"/>
        <v>-26.124999523</v>
      </c>
      <c r="AC2211" s="2">
        <v>26.125</v>
      </c>
      <c r="AD2211" s="7">
        <f>VLOOKUP(P2211,Weights!$A:$B,2,0)*AC2211</f>
        <v>26.125</v>
      </c>
      <c r="AE2211">
        <f t="shared" ca="1" si="290"/>
        <v>682.51560007675016</v>
      </c>
      <c r="AF2211" t="str">
        <f t="shared" si="291"/>
        <v>Eastern Michigan</v>
      </c>
      <c r="AG2211" t="str">
        <f t="shared" ca="1" si="292"/>
        <v>Eastern Michigan</v>
      </c>
    </row>
    <row r="2212" spans="15:33" x14ac:dyDescent="0.25">
      <c r="O2212" t="s">
        <v>3345</v>
      </c>
      <c r="P2212" s="6">
        <v>42001</v>
      </c>
      <c r="Q2212" t="s">
        <v>3073</v>
      </c>
      <c r="R2212" t="s">
        <v>3188</v>
      </c>
      <c r="S2212" t="s">
        <v>3721</v>
      </c>
      <c r="T2212">
        <v>69</v>
      </c>
      <c r="U2212">
        <v>64</v>
      </c>
      <c r="W2212" t="s">
        <v>447</v>
      </c>
      <c r="X2212">
        <v>1</v>
      </c>
      <c r="Y2212">
        <f t="shared" si="286"/>
        <v>5</v>
      </c>
      <c r="Z2212">
        <f t="shared" ca="1" si="287"/>
        <v>9.6250004999999987</v>
      </c>
      <c r="AA2212">
        <f t="shared" ca="1" si="288"/>
        <v>-4.6250004999999987</v>
      </c>
      <c r="AB2212">
        <f t="shared" ca="1" si="289"/>
        <v>4.6250004999999987</v>
      </c>
      <c r="AC2212" s="2">
        <v>4.625</v>
      </c>
      <c r="AD2212" s="7">
        <f>VLOOKUP(P2212,Weights!$A:$B,2,0)*AC2212</f>
        <v>4.625</v>
      </c>
      <c r="AE2212">
        <f t="shared" ca="1" si="290"/>
        <v>21.390629625000237</v>
      </c>
      <c r="AF2212" t="str">
        <f t="shared" si="291"/>
        <v>Elon</v>
      </c>
      <c r="AG2212" t="str">
        <f t="shared" ca="1" si="292"/>
        <v>Elon</v>
      </c>
    </row>
    <row r="2213" spans="15:33" x14ac:dyDescent="0.25">
      <c r="O2213" t="s">
        <v>3378</v>
      </c>
      <c r="P2213" s="6">
        <v>42001</v>
      </c>
      <c r="Q2213" t="s">
        <v>3073</v>
      </c>
      <c r="R2213" t="s">
        <v>3350</v>
      </c>
      <c r="S2213" t="s">
        <v>3721</v>
      </c>
      <c r="T2213">
        <v>85</v>
      </c>
      <c r="U2213">
        <v>80</v>
      </c>
      <c r="W2213" t="s">
        <v>369</v>
      </c>
      <c r="X2213">
        <v>1</v>
      </c>
      <c r="Y2213">
        <f t="shared" si="286"/>
        <v>5</v>
      </c>
      <c r="Z2213">
        <f t="shared" ca="1" si="287"/>
        <v>16.875000499999999</v>
      </c>
      <c r="AA2213">
        <f t="shared" ca="1" si="288"/>
        <v>-11.875000499999999</v>
      </c>
      <c r="AB2213">
        <f t="shared" ca="1" si="289"/>
        <v>11.875000499999999</v>
      </c>
      <c r="AC2213" s="2">
        <v>11.875</v>
      </c>
      <c r="AD2213" s="7">
        <f>VLOOKUP(P2213,Weights!$A:$B,2,0)*AC2213</f>
        <v>11.875</v>
      </c>
      <c r="AE2213">
        <f t="shared" ca="1" si="290"/>
        <v>141.01563687500021</v>
      </c>
      <c r="AF2213" t="str">
        <f t="shared" si="291"/>
        <v>Evansville</v>
      </c>
      <c r="AG2213" t="str">
        <f t="shared" ca="1" si="292"/>
        <v>Evansville</v>
      </c>
    </row>
    <row r="2214" spans="15:33" x14ac:dyDescent="0.25">
      <c r="O2214" t="s">
        <v>3382</v>
      </c>
      <c r="P2214" s="6">
        <v>42001</v>
      </c>
      <c r="Q2214" t="s">
        <v>3074</v>
      </c>
      <c r="R2214" t="s">
        <v>3123</v>
      </c>
      <c r="S2214" t="s">
        <v>3720</v>
      </c>
      <c r="T2214">
        <v>61</v>
      </c>
      <c r="U2214">
        <v>59</v>
      </c>
      <c r="V2214" t="s">
        <v>3722</v>
      </c>
      <c r="W2214" t="s">
        <v>1791</v>
      </c>
      <c r="X2214">
        <v>1</v>
      </c>
      <c r="Y2214">
        <f t="shared" si="286"/>
        <v>-2</v>
      </c>
      <c r="Z2214">
        <f t="shared" ca="1" si="287"/>
        <v>-1.125</v>
      </c>
      <c r="AA2214">
        <f t="shared" ca="1" si="288"/>
        <v>-0.875</v>
      </c>
      <c r="AB2214">
        <f t="shared" ca="1" si="289"/>
        <v>0.875</v>
      </c>
      <c r="AC2214" s="2">
        <v>0.875</v>
      </c>
      <c r="AD2214" s="7">
        <f>VLOOKUP(P2214,Weights!$A:$B,2,0)*AC2214</f>
        <v>0.875</v>
      </c>
      <c r="AE2214">
        <f t="shared" ca="1" si="290"/>
        <v>0.765625</v>
      </c>
      <c r="AF2214" t="str">
        <f t="shared" si="291"/>
        <v>Loyola (MD)</v>
      </c>
      <c r="AG2214" t="str">
        <f t="shared" ca="1" si="292"/>
        <v>Loyola (MD)</v>
      </c>
    </row>
    <row r="2215" spans="15:33" x14ac:dyDescent="0.25">
      <c r="O2215" t="s">
        <v>3118</v>
      </c>
      <c r="P2215" s="6">
        <v>42001</v>
      </c>
      <c r="Q2215" t="s">
        <v>3073</v>
      </c>
      <c r="R2215" t="s">
        <v>3393</v>
      </c>
      <c r="S2215" t="s">
        <v>3721</v>
      </c>
      <c r="T2215">
        <v>74</v>
      </c>
      <c r="U2215">
        <v>59</v>
      </c>
      <c r="W2215" t="s">
        <v>15</v>
      </c>
      <c r="X2215">
        <v>1</v>
      </c>
      <c r="Y2215">
        <f t="shared" si="286"/>
        <v>15</v>
      </c>
      <c r="Z2215">
        <f t="shared" ca="1" si="287"/>
        <v>5.5</v>
      </c>
      <c r="AA2215">
        <f t="shared" ca="1" si="288"/>
        <v>9.5</v>
      </c>
      <c r="AB2215">
        <f t="shared" ca="1" si="289"/>
        <v>-9.5</v>
      </c>
      <c r="AC2215" s="2">
        <v>9.5</v>
      </c>
      <c r="AD2215" s="7">
        <f>VLOOKUP(P2215,Weights!$A:$B,2,0)*AC2215</f>
        <v>9.5</v>
      </c>
      <c r="AE2215">
        <f t="shared" ca="1" si="290"/>
        <v>90.25</v>
      </c>
      <c r="AF2215" t="str">
        <f t="shared" si="291"/>
        <v>Fordham</v>
      </c>
      <c r="AG2215" t="str">
        <f t="shared" ca="1" si="292"/>
        <v>Fordham</v>
      </c>
    </row>
    <row r="2216" spans="15:33" x14ac:dyDescent="0.25">
      <c r="O2216" t="s">
        <v>3329</v>
      </c>
      <c r="P2216" s="6">
        <v>42001</v>
      </c>
      <c r="Q2216" t="s">
        <v>3073</v>
      </c>
      <c r="R2216" t="s">
        <v>3718</v>
      </c>
      <c r="S2216" t="s">
        <v>3721</v>
      </c>
      <c r="T2216">
        <v>93</v>
      </c>
      <c r="U2216">
        <v>62</v>
      </c>
      <c r="W2216" t="s">
        <v>756</v>
      </c>
      <c r="X2216">
        <v>1</v>
      </c>
      <c r="Y2216">
        <f t="shared" si="286"/>
        <v>31</v>
      </c>
      <c r="Z2216">
        <f t="shared" ca="1" si="287"/>
        <v>28.500000500000002</v>
      </c>
      <c r="AA2216">
        <f t="shared" ca="1" si="288"/>
        <v>2.4999994999999977</v>
      </c>
      <c r="AB2216">
        <f t="shared" ca="1" si="289"/>
        <v>-2.4999994999999977</v>
      </c>
      <c r="AC2216" s="2">
        <v>2.5</v>
      </c>
      <c r="AD2216" s="7">
        <f>VLOOKUP(P2216,Weights!$A:$B,2,0)*AC2216</f>
        <v>2.5</v>
      </c>
      <c r="AE2216">
        <f t="shared" ca="1" si="290"/>
        <v>6.2499975000002381</v>
      </c>
      <c r="AF2216" t="str">
        <f t="shared" si="291"/>
        <v>Fresno St</v>
      </c>
      <c r="AG2216" t="str">
        <f t="shared" ca="1" si="292"/>
        <v>Fresno St</v>
      </c>
    </row>
    <row r="2217" spans="15:33" x14ac:dyDescent="0.25">
      <c r="O2217" t="s">
        <v>3275</v>
      </c>
      <c r="P2217" s="6">
        <v>42001</v>
      </c>
      <c r="Q2217" t="s">
        <v>3073</v>
      </c>
      <c r="R2217" t="s">
        <v>3173</v>
      </c>
      <c r="S2217" t="s">
        <v>3721</v>
      </c>
      <c r="T2217">
        <v>83</v>
      </c>
      <c r="U2217">
        <v>81</v>
      </c>
      <c r="W2217" t="s">
        <v>1332</v>
      </c>
      <c r="X2217">
        <v>1</v>
      </c>
      <c r="Y2217">
        <f t="shared" si="286"/>
        <v>2</v>
      </c>
      <c r="Z2217">
        <f t="shared" ca="1" si="287"/>
        <v>7.7500004999999987</v>
      </c>
      <c r="AA2217">
        <f t="shared" ca="1" si="288"/>
        <v>-5.7500004999999987</v>
      </c>
      <c r="AB2217">
        <f t="shared" ca="1" si="289"/>
        <v>5.7500004999999987</v>
      </c>
      <c r="AC2217" s="2">
        <v>5.75</v>
      </c>
      <c r="AD2217" s="7">
        <f>VLOOKUP(P2217,Weights!$A:$B,2,0)*AC2217</f>
        <v>5.75</v>
      </c>
      <c r="AE2217">
        <f t="shared" ca="1" si="290"/>
        <v>33.062505750000234</v>
      </c>
      <c r="AF2217" t="str">
        <f t="shared" si="291"/>
        <v>Grand Canyon</v>
      </c>
      <c r="AG2217" t="str">
        <f t="shared" ca="1" si="292"/>
        <v>Grand Canyon</v>
      </c>
    </row>
    <row r="2218" spans="15:33" x14ac:dyDescent="0.25">
      <c r="O2218" t="s">
        <v>3302</v>
      </c>
      <c r="P2218" s="6">
        <v>42001</v>
      </c>
      <c r="Q2218" t="s">
        <v>3073</v>
      </c>
      <c r="R2218" t="s">
        <v>3718</v>
      </c>
      <c r="S2218" t="s">
        <v>3721</v>
      </c>
      <c r="T2218">
        <v>85</v>
      </c>
      <c r="U2218">
        <v>48</v>
      </c>
      <c r="W2218" t="s">
        <v>196</v>
      </c>
      <c r="X2218">
        <v>1</v>
      </c>
      <c r="Y2218">
        <f t="shared" si="286"/>
        <v>37</v>
      </c>
      <c r="Z2218">
        <f t="shared" ca="1" si="287"/>
        <v>34.250000499999999</v>
      </c>
      <c r="AA2218">
        <f t="shared" ca="1" si="288"/>
        <v>2.7499995000000013</v>
      </c>
      <c r="AB2218">
        <f t="shared" ca="1" si="289"/>
        <v>-2.7499995000000013</v>
      </c>
      <c r="AC2218" s="2">
        <v>2.75</v>
      </c>
      <c r="AD2218" s="7">
        <f>VLOOKUP(P2218,Weights!$A:$B,2,0)*AC2218</f>
        <v>2.75</v>
      </c>
      <c r="AE2218">
        <f t="shared" ca="1" si="290"/>
        <v>7.5624972500002565</v>
      </c>
      <c r="AF2218" t="str">
        <f t="shared" si="291"/>
        <v>High Point</v>
      </c>
      <c r="AG2218" t="str">
        <f t="shared" ca="1" si="292"/>
        <v>High Point</v>
      </c>
    </row>
    <row r="2219" spans="15:33" x14ac:dyDescent="0.25">
      <c r="O2219" t="s">
        <v>3112</v>
      </c>
      <c r="P2219" s="6">
        <v>42001</v>
      </c>
      <c r="Q2219" t="s">
        <v>3074</v>
      </c>
      <c r="R2219" t="s">
        <v>3107</v>
      </c>
      <c r="S2219" t="s">
        <v>3721</v>
      </c>
      <c r="T2219">
        <v>88</v>
      </c>
      <c r="U2219">
        <v>62</v>
      </c>
      <c r="W2219" t="s">
        <v>305</v>
      </c>
      <c r="X2219">
        <v>1</v>
      </c>
      <c r="Y2219">
        <f t="shared" si="286"/>
        <v>26</v>
      </c>
      <c r="Z2219">
        <f t="shared" ca="1" si="287"/>
        <v>9.375</v>
      </c>
      <c r="AA2219">
        <f t="shared" ca="1" si="288"/>
        <v>16.625</v>
      </c>
      <c r="AB2219">
        <f t="shared" ca="1" si="289"/>
        <v>-16.625</v>
      </c>
      <c r="AC2219" s="2">
        <v>16.625</v>
      </c>
      <c r="AD2219" s="7">
        <f>VLOOKUP(P2219,Weights!$A:$B,2,0)*AC2219</f>
        <v>16.625</v>
      </c>
      <c r="AE2219">
        <f t="shared" ca="1" si="290"/>
        <v>276.390625</v>
      </c>
      <c r="AF2219" t="str">
        <f t="shared" si="291"/>
        <v>Hofstra</v>
      </c>
      <c r="AG2219" t="str">
        <f t="shared" ca="1" si="292"/>
        <v>Hofstra</v>
      </c>
    </row>
    <row r="2220" spans="15:33" x14ac:dyDescent="0.25">
      <c r="O2220" t="s">
        <v>3141</v>
      </c>
      <c r="P2220" s="6">
        <v>42001</v>
      </c>
      <c r="Q2220" t="s">
        <v>3073</v>
      </c>
      <c r="R2220" t="s">
        <v>3394</v>
      </c>
      <c r="S2220" t="s">
        <v>3721</v>
      </c>
      <c r="T2220">
        <v>80</v>
      </c>
      <c r="U2220">
        <v>53</v>
      </c>
      <c r="W2220" t="s">
        <v>244</v>
      </c>
      <c r="X2220">
        <v>1</v>
      </c>
      <c r="Y2220">
        <f t="shared" si="286"/>
        <v>27</v>
      </c>
      <c r="Z2220">
        <f t="shared" ca="1" si="287"/>
        <v>18.625000500000002</v>
      </c>
      <c r="AA2220">
        <f t="shared" ca="1" si="288"/>
        <v>8.3749994999999977</v>
      </c>
      <c r="AB2220">
        <f t="shared" ca="1" si="289"/>
        <v>-8.3749994999999977</v>
      </c>
      <c r="AC2220" s="2">
        <v>8.375</v>
      </c>
      <c r="AD2220" s="7">
        <f>VLOOKUP(P2220,Weights!$A:$B,2,0)*AC2220</f>
        <v>8.375</v>
      </c>
      <c r="AE2220">
        <f t="shared" ca="1" si="290"/>
        <v>70.140616625000206</v>
      </c>
      <c r="AF2220" t="str">
        <f t="shared" si="291"/>
        <v>Houston</v>
      </c>
      <c r="AG2220" t="str">
        <f t="shared" ca="1" si="292"/>
        <v>Houston</v>
      </c>
    </row>
    <row r="2221" spans="15:33" x14ac:dyDescent="0.25">
      <c r="O2221" t="s">
        <v>3190</v>
      </c>
      <c r="P2221" s="6">
        <v>42001</v>
      </c>
      <c r="Q2221" t="s">
        <v>3073</v>
      </c>
      <c r="R2221" t="s">
        <v>3240</v>
      </c>
      <c r="S2221" t="s">
        <v>3720</v>
      </c>
      <c r="T2221">
        <v>73</v>
      </c>
      <c r="U2221">
        <v>70</v>
      </c>
      <c r="V2221" t="s">
        <v>3723</v>
      </c>
      <c r="W2221" t="s">
        <v>745</v>
      </c>
      <c r="X2221">
        <v>1</v>
      </c>
      <c r="Y2221">
        <f t="shared" si="286"/>
        <v>-3</v>
      </c>
      <c r="Z2221">
        <f t="shared" ca="1" si="287"/>
        <v>9.3749999800000001</v>
      </c>
      <c r="AA2221">
        <f t="shared" ca="1" si="288"/>
        <v>-12.37499998</v>
      </c>
      <c r="AB2221">
        <f t="shared" ca="1" si="289"/>
        <v>12.37499998</v>
      </c>
      <c r="AC2221" s="2">
        <v>12.375</v>
      </c>
      <c r="AD2221" s="7">
        <f>VLOOKUP(P2221,Weights!$A:$B,2,0)*AC2221</f>
        <v>12.375</v>
      </c>
      <c r="AE2221">
        <f t="shared" ca="1" si="290"/>
        <v>153.14062450500001</v>
      </c>
      <c r="AF2221" t="str">
        <f t="shared" si="291"/>
        <v>UMKC</v>
      </c>
      <c r="AG2221" t="str">
        <f t="shared" ca="1" si="292"/>
        <v>Indiana St</v>
      </c>
    </row>
    <row r="2222" spans="15:33" x14ac:dyDescent="0.25">
      <c r="O2222" t="s">
        <v>3217</v>
      </c>
      <c r="P2222" s="6">
        <v>42001</v>
      </c>
      <c r="Q2222" t="s">
        <v>3073</v>
      </c>
      <c r="R2222" t="s">
        <v>3718</v>
      </c>
      <c r="S2222" t="s">
        <v>3721</v>
      </c>
      <c r="T2222">
        <v>80</v>
      </c>
      <c r="U2222">
        <v>46</v>
      </c>
      <c r="W2222" t="s">
        <v>334</v>
      </c>
      <c r="X2222">
        <v>1</v>
      </c>
      <c r="Y2222">
        <f t="shared" si="286"/>
        <v>34</v>
      </c>
      <c r="Z2222">
        <f t="shared" ca="1" si="287"/>
        <v>30.000000500000002</v>
      </c>
      <c r="AA2222">
        <f t="shared" ca="1" si="288"/>
        <v>3.9999994999999977</v>
      </c>
      <c r="AB2222">
        <f t="shared" ca="1" si="289"/>
        <v>-3.9999994999999977</v>
      </c>
      <c r="AC2222" s="2">
        <v>4</v>
      </c>
      <c r="AD2222" s="7">
        <f>VLOOKUP(P2222,Weights!$A:$B,2,0)*AC2222</f>
        <v>4</v>
      </c>
      <c r="AE2222">
        <f t="shared" ca="1" si="290"/>
        <v>15.999996000000232</v>
      </c>
      <c r="AF2222" t="str">
        <f t="shared" si="291"/>
        <v>IPFW</v>
      </c>
      <c r="AG2222" t="str">
        <f t="shared" ca="1" si="292"/>
        <v>IPFW</v>
      </c>
    </row>
    <row r="2223" spans="15:33" x14ac:dyDescent="0.25">
      <c r="O2223" t="s">
        <v>3245</v>
      </c>
      <c r="P2223" s="6">
        <v>42001</v>
      </c>
      <c r="Q2223" t="s">
        <v>3073</v>
      </c>
      <c r="R2223" t="s">
        <v>3409</v>
      </c>
      <c r="S2223" t="s">
        <v>3720</v>
      </c>
      <c r="T2223">
        <v>58</v>
      </c>
      <c r="U2223">
        <v>56</v>
      </c>
      <c r="W2223" t="s">
        <v>334</v>
      </c>
      <c r="X2223">
        <v>1</v>
      </c>
      <c r="Y2223">
        <f t="shared" si="286"/>
        <v>-2</v>
      </c>
      <c r="Z2223">
        <f t="shared" ca="1" si="287"/>
        <v>15.125</v>
      </c>
      <c r="AA2223">
        <f t="shared" ca="1" si="288"/>
        <v>-17.125</v>
      </c>
      <c r="AB2223">
        <f t="shared" ca="1" si="289"/>
        <v>17.125</v>
      </c>
      <c r="AC2223" s="2">
        <v>17.125</v>
      </c>
      <c r="AD2223" s="7">
        <f>VLOOKUP(P2223,Weights!$A:$B,2,0)*AC2223</f>
        <v>17.125</v>
      </c>
      <c r="AE2223">
        <f t="shared" ca="1" si="290"/>
        <v>293.265625</v>
      </c>
      <c r="AF2223" t="str">
        <f t="shared" si="291"/>
        <v>Texas Southern</v>
      </c>
      <c r="AG2223" t="str">
        <f t="shared" ca="1" si="292"/>
        <v>Kansas St</v>
      </c>
    </row>
    <row r="2224" spans="15:33" x14ac:dyDescent="0.25">
      <c r="O2224" t="s">
        <v>3366</v>
      </c>
      <c r="P2224" s="6">
        <v>42001</v>
      </c>
      <c r="Q2224" t="s">
        <v>3073</v>
      </c>
      <c r="R2224" t="s">
        <v>3090</v>
      </c>
      <c r="S2224" t="s">
        <v>3721</v>
      </c>
      <c r="T2224">
        <v>76</v>
      </c>
      <c r="U2224">
        <v>71</v>
      </c>
      <c r="W2224" t="s">
        <v>195</v>
      </c>
      <c r="X2224">
        <v>1</v>
      </c>
      <c r="Y2224">
        <f t="shared" si="286"/>
        <v>5</v>
      </c>
      <c r="Z2224">
        <f t="shared" ca="1" si="287"/>
        <v>0.25000001999999999</v>
      </c>
      <c r="AA2224">
        <f t="shared" ca="1" si="288"/>
        <v>4.7499999800000001</v>
      </c>
      <c r="AB2224">
        <f t="shared" ca="1" si="289"/>
        <v>-4.7499999800000001</v>
      </c>
      <c r="AC2224" s="2">
        <v>4.75</v>
      </c>
      <c r="AD2224" s="7">
        <f>VLOOKUP(P2224,Weights!$A:$B,2,0)*AC2224</f>
        <v>4.75</v>
      </c>
      <c r="AE2224">
        <f t="shared" ca="1" si="290"/>
        <v>22.562499810000002</v>
      </c>
      <c r="AF2224" t="str">
        <f t="shared" si="291"/>
        <v>Lafayette</v>
      </c>
      <c r="AG2224" t="str">
        <f t="shared" ca="1" si="292"/>
        <v>Lafayette</v>
      </c>
    </row>
    <row r="2225" spans="15:33" x14ac:dyDescent="0.25">
      <c r="O2225" t="s">
        <v>3307</v>
      </c>
      <c r="P2225" s="6">
        <v>42001</v>
      </c>
      <c r="Q2225" t="s">
        <v>3073</v>
      </c>
      <c r="R2225" t="s">
        <v>3718</v>
      </c>
      <c r="S2225" t="s">
        <v>3721</v>
      </c>
      <c r="T2225">
        <v>78</v>
      </c>
      <c r="U2225">
        <v>58</v>
      </c>
      <c r="W2225" t="s">
        <v>288</v>
      </c>
      <c r="X2225">
        <v>1</v>
      </c>
      <c r="Y2225">
        <f t="shared" si="286"/>
        <v>20</v>
      </c>
      <c r="Z2225">
        <f t="shared" ca="1" si="287"/>
        <v>18</v>
      </c>
      <c r="AA2225">
        <f t="shared" ca="1" si="288"/>
        <v>2</v>
      </c>
      <c r="AB2225">
        <f t="shared" ca="1" si="289"/>
        <v>-2</v>
      </c>
      <c r="AC2225" s="2">
        <v>2</v>
      </c>
      <c r="AD2225" s="7">
        <f>VLOOKUP(P2225,Weights!$A:$B,2,0)*AC2225</f>
        <v>2</v>
      </c>
      <c r="AE2225">
        <f t="shared" ca="1" si="290"/>
        <v>4</v>
      </c>
      <c r="AF2225" t="str">
        <f t="shared" si="291"/>
        <v>Liberty</v>
      </c>
      <c r="AG2225" t="str">
        <f t="shared" ca="1" si="292"/>
        <v>Liberty</v>
      </c>
    </row>
    <row r="2226" spans="15:33" x14ac:dyDescent="0.25">
      <c r="O2226" t="s">
        <v>3254</v>
      </c>
      <c r="P2226" s="6">
        <v>42001</v>
      </c>
      <c r="Q2226" t="s">
        <v>3073</v>
      </c>
      <c r="R2226" t="s">
        <v>3341</v>
      </c>
      <c r="S2226" t="s">
        <v>3721</v>
      </c>
      <c r="T2226">
        <v>81</v>
      </c>
      <c r="U2226">
        <v>53</v>
      </c>
      <c r="W2226" t="s">
        <v>305</v>
      </c>
      <c r="X2226">
        <v>1</v>
      </c>
      <c r="Y2226">
        <f t="shared" si="286"/>
        <v>28</v>
      </c>
      <c r="Z2226">
        <f t="shared" ca="1" si="287"/>
        <v>23.875000499999999</v>
      </c>
      <c r="AA2226">
        <f t="shared" ca="1" si="288"/>
        <v>4.1249995000000013</v>
      </c>
      <c r="AB2226">
        <f t="shared" ca="1" si="289"/>
        <v>-4.1249995000000013</v>
      </c>
      <c r="AC2226" s="2">
        <v>4.125</v>
      </c>
      <c r="AD2226" s="7">
        <f>VLOOKUP(P2226,Weights!$A:$B,2,0)*AC2226</f>
        <v>4.125</v>
      </c>
      <c r="AE2226">
        <f t="shared" ca="1" si="290"/>
        <v>17.015620875000259</v>
      </c>
      <c r="AF2226" t="str">
        <f t="shared" si="291"/>
        <v>Marquette</v>
      </c>
      <c r="AG2226" t="str">
        <f t="shared" ca="1" si="292"/>
        <v>Marquette</v>
      </c>
    </row>
    <row r="2227" spans="15:33" x14ac:dyDescent="0.25">
      <c r="O2227" t="s">
        <v>3327</v>
      </c>
      <c r="P2227" s="6">
        <v>42001</v>
      </c>
      <c r="Q2227" t="s">
        <v>3073</v>
      </c>
      <c r="R2227" t="s">
        <v>3108</v>
      </c>
      <c r="S2227" t="s">
        <v>3720</v>
      </c>
      <c r="T2227">
        <v>59</v>
      </c>
      <c r="U2227">
        <v>58</v>
      </c>
      <c r="W2227" t="s">
        <v>1036</v>
      </c>
      <c r="X2227">
        <v>1</v>
      </c>
      <c r="Y2227">
        <f t="shared" si="286"/>
        <v>-1</v>
      </c>
      <c r="Z2227">
        <f t="shared" ca="1" si="287"/>
        <v>1.1250000200000001</v>
      </c>
      <c r="AA2227">
        <f t="shared" ca="1" si="288"/>
        <v>-2.1250000199999999</v>
      </c>
      <c r="AB2227">
        <f t="shared" ca="1" si="289"/>
        <v>2.1250000199999999</v>
      </c>
      <c r="AC2227" s="2">
        <v>2.125</v>
      </c>
      <c r="AD2227" s="7">
        <f>VLOOKUP(P2227,Weights!$A:$B,2,0)*AC2227</f>
        <v>2.125</v>
      </c>
      <c r="AE2227">
        <f t="shared" ca="1" si="290"/>
        <v>4.5156250849999999</v>
      </c>
      <c r="AF2227" t="str">
        <f t="shared" si="291"/>
        <v>Rutgers</v>
      </c>
      <c r="AG2227" t="str">
        <f t="shared" ca="1" si="292"/>
        <v>Monmouth</v>
      </c>
    </row>
    <row r="2228" spans="15:33" x14ac:dyDescent="0.25">
      <c r="O2228" t="s">
        <v>3328</v>
      </c>
      <c r="P2228" s="6">
        <v>42001</v>
      </c>
      <c r="Q2228" t="s">
        <v>3073</v>
      </c>
      <c r="R2228" t="s">
        <v>3718</v>
      </c>
      <c r="S2228" t="s">
        <v>3721</v>
      </c>
      <c r="T2228">
        <v>81</v>
      </c>
      <c r="U2228">
        <v>67</v>
      </c>
      <c r="W2228" t="s">
        <v>745</v>
      </c>
      <c r="X2228">
        <v>1</v>
      </c>
      <c r="Y2228">
        <f t="shared" si="286"/>
        <v>14</v>
      </c>
      <c r="Z2228">
        <f t="shared" ca="1" si="287"/>
        <v>23.500000499999999</v>
      </c>
      <c r="AA2228">
        <f t="shared" ca="1" si="288"/>
        <v>-9.5000004999999987</v>
      </c>
      <c r="AB2228">
        <f t="shared" ca="1" si="289"/>
        <v>9.5000004999999987</v>
      </c>
      <c r="AC2228" s="2">
        <v>9.5</v>
      </c>
      <c r="AD2228" s="7">
        <f>VLOOKUP(P2228,Weights!$A:$B,2,0)*AC2228</f>
        <v>9.5</v>
      </c>
      <c r="AE2228">
        <f t="shared" ca="1" si="290"/>
        <v>90.250009500000232</v>
      </c>
      <c r="AF2228" t="str">
        <f t="shared" si="291"/>
        <v>Nevada</v>
      </c>
      <c r="AG2228" t="str">
        <f t="shared" ca="1" si="292"/>
        <v>Nevada</v>
      </c>
    </row>
    <row r="2229" spans="15:33" x14ac:dyDescent="0.25">
      <c r="O2229" t="s">
        <v>3239</v>
      </c>
      <c r="P2229" s="6">
        <v>42001</v>
      </c>
      <c r="Q2229" t="s">
        <v>3073</v>
      </c>
      <c r="R2229" t="s">
        <v>3718</v>
      </c>
      <c r="S2229" t="s">
        <v>3721</v>
      </c>
      <c r="T2229">
        <v>58</v>
      </c>
      <c r="U2229">
        <v>54</v>
      </c>
      <c r="W2229" t="s">
        <v>2035</v>
      </c>
      <c r="X2229">
        <v>1</v>
      </c>
      <c r="Y2229">
        <f t="shared" si="286"/>
        <v>4</v>
      </c>
      <c r="Z2229">
        <f t="shared" ca="1" si="287"/>
        <v>19.75</v>
      </c>
      <c r="AA2229">
        <f t="shared" ca="1" si="288"/>
        <v>-15.75</v>
      </c>
      <c r="AB2229">
        <f t="shared" ca="1" si="289"/>
        <v>15.75</v>
      </c>
      <c r="AC2229" s="2">
        <v>15.75</v>
      </c>
      <c r="AD2229" s="7">
        <f>VLOOKUP(P2229,Weights!$A:$B,2,0)*AC2229</f>
        <v>15.75</v>
      </c>
      <c r="AE2229">
        <f t="shared" ca="1" si="290"/>
        <v>248.0625</v>
      </c>
      <c r="AF2229" t="str">
        <f t="shared" si="291"/>
        <v>North Carolina A&amp;T</v>
      </c>
      <c r="AG2229" t="str">
        <f t="shared" ca="1" si="292"/>
        <v>North Carolina A&amp;T</v>
      </c>
    </row>
    <row r="2230" spans="15:33" x14ac:dyDescent="0.25">
      <c r="O2230" t="s">
        <v>3224</v>
      </c>
      <c r="P2230" s="6">
        <v>42001</v>
      </c>
      <c r="Q2230" t="s">
        <v>3073</v>
      </c>
      <c r="R2230" t="s">
        <v>3718</v>
      </c>
      <c r="S2230" t="s">
        <v>3721</v>
      </c>
      <c r="T2230">
        <v>83</v>
      </c>
      <c r="U2230">
        <v>59</v>
      </c>
      <c r="W2230" t="s">
        <v>447</v>
      </c>
      <c r="X2230">
        <v>1</v>
      </c>
      <c r="Y2230">
        <f t="shared" si="286"/>
        <v>24</v>
      </c>
      <c r="Z2230">
        <f t="shared" ca="1" si="287"/>
        <v>30.875000480000001</v>
      </c>
      <c r="AA2230">
        <f t="shared" ca="1" si="288"/>
        <v>-6.8750004800000006</v>
      </c>
      <c r="AB2230">
        <f t="shared" ca="1" si="289"/>
        <v>6.8750004800000006</v>
      </c>
      <c r="AC2230" s="2">
        <v>6.875</v>
      </c>
      <c r="AD2230" s="7">
        <f>VLOOKUP(P2230,Weights!$A:$B,2,0)*AC2230</f>
        <v>6.875</v>
      </c>
      <c r="AE2230">
        <f t="shared" ca="1" si="290"/>
        <v>47.265631600000241</v>
      </c>
      <c r="AF2230" t="str">
        <f t="shared" si="291"/>
        <v>North Dakota St</v>
      </c>
      <c r="AG2230" t="str">
        <f t="shared" ca="1" si="292"/>
        <v>North Dakota St</v>
      </c>
    </row>
    <row r="2231" spans="15:33" x14ac:dyDescent="0.25">
      <c r="O2231" t="s">
        <v>3268</v>
      </c>
      <c r="P2231" s="6">
        <v>42001</v>
      </c>
      <c r="Q2231" t="s">
        <v>3073</v>
      </c>
      <c r="R2231" t="s">
        <v>3718</v>
      </c>
      <c r="S2231" t="s">
        <v>3721</v>
      </c>
      <c r="T2231">
        <v>71</v>
      </c>
      <c r="U2231">
        <v>45</v>
      </c>
      <c r="W2231" t="s">
        <v>756</v>
      </c>
      <c r="X2231">
        <v>1</v>
      </c>
      <c r="Y2231">
        <f t="shared" si="286"/>
        <v>26</v>
      </c>
      <c r="Z2231">
        <f t="shared" ca="1" si="287"/>
        <v>29.375000500000002</v>
      </c>
      <c r="AA2231">
        <f t="shared" ca="1" si="288"/>
        <v>-3.3750005000000023</v>
      </c>
      <c r="AB2231">
        <f t="shared" ca="1" si="289"/>
        <v>3.3750005000000023</v>
      </c>
      <c r="AC2231" s="2">
        <v>3.375</v>
      </c>
      <c r="AD2231" s="7">
        <f>VLOOKUP(P2231,Weights!$A:$B,2,0)*AC2231</f>
        <v>3.375</v>
      </c>
      <c r="AE2231">
        <f t="shared" ca="1" si="290"/>
        <v>11.390628375000265</v>
      </c>
      <c r="AF2231" t="str">
        <f t="shared" si="291"/>
        <v>Northern Arizona</v>
      </c>
      <c r="AG2231" t="str">
        <f t="shared" ca="1" si="292"/>
        <v>Northern Arizona</v>
      </c>
    </row>
    <row r="2232" spans="15:33" x14ac:dyDescent="0.25">
      <c r="O2232" t="s">
        <v>3178</v>
      </c>
      <c r="P2232" s="6">
        <v>42001</v>
      </c>
      <c r="Q2232" t="s">
        <v>3073</v>
      </c>
      <c r="R2232" t="s">
        <v>3273</v>
      </c>
      <c r="S2232" t="s">
        <v>3721</v>
      </c>
      <c r="T2232">
        <v>74</v>
      </c>
      <c r="U2232">
        <v>63</v>
      </c>
      <c r="W2232" t="s">
        <v>605</v>
      </c>
      <c r="X2232">
        <v>1</v>
      </c>
      <c r="Y2232">
        <f t="shared" si="286"/>
        <v>11</v>
      </c>
      <c r="Z2232">
        <f t="shared" ca="1" si="287"/>
        <v>8.2499995000000013</v>
      </c>
      <c r="AA2232">
        <f t="shared" ca="1" si="288"/>
        <v>2.7500004999999987</v>
      </c>
      <c r="AB2232">
        <f t="shared" ca="1" si="289"/>
        <v>-2.7500004999999987</v>
      </c>
      <c r="AC2232" s="2">
        <v>2.75</v>
      </c>
      <c r="AD2232" s="7">
        <f>VLOOKUP(P2232,Weights!$A:$B,2,0)*AC2232</f>
        <v>2.75</v>
      </c>
      <c r="AE2232">
        <f t="shared" ca="1" si="290"/>
        <v>7.5625027500002426</v>
      </c>
      <c r="AF2232" t="str">
        <f t="shared" si="291"/>
        <v>Northern Iowa</v>
      </c>
      <c r="AG2232" t="str">
        <f t="shared" ca="1" si="292"/>
        <v>Northern Iowa</v>
      </c>
    </row>
    <row r="2233" spans="15:33" x14ac:dyDescent="0.25">
      <c r="O2233" t="s">
        <v>3159</v>
      </c>
      <c r="P2233" s="6">
        <v>42001</v>
      </c>
      <c r="Q2233" t="s">
        <v>3073</v>
      </c>
      <c r="R2233" t="s">
        <v>3718</v>
      </c>
      <c r="S2233" t="s">
        <v>3721</v>
      </c>
      <c r="T2233">
        <v>94</v>
      </c>
      <c r="U2233">
        <v>42</v>
      </c>
      <c r="W2233" t="s">
        <v>17</v>
      </c>
      <c r="X2233">
        <v>1</v>
      </c>
      <c r="Y2233">
        <f t="shared" si="286"/>
        <v>52</v>
      </c>
      <c r="Z2233">
        <f t="shared" ca="1" si="287"/>
        <v>28.875000500000002</v>
      </c>
      <c r="AA2233">
        <f t="shared" ca="1" si="288"/>
        <v>23.124999499999998</v>
      </c>
      <c r="AB2233">
        <f t="shared" ca="1" si="289"/>
        <v>-23.124999499999998</v>
      </c>
      <c r="AC2233" s="2">
        <v>23.125</v>
      </c>
      <c r="AD2233" s="7">
        <f>VLOOKUP(P2233,Weights!$A:$B,2,0)*AC2233</f>
        <v>23.125</v>
      </c>
      <c r="AE2233">
        <f t="shared" ca="1" si="290"/>
        <v>534.76560187500013</v>
      </c>
      <c r="AF2233" t="str">
        <f t="shared" si="291"/>
        <v>Oral Roberts</v>
      </c>
      <c r="AG2233" t="str">
        <f t="shared" ca="1" si="292"/>
        <v>Oral Roberts</v>
      </c>
    </row>
    <row r="2234" spans="15:33" x14ac:dyDescent="0.25">
      <c r="O2234" t="s">
        <v>3311</v>
      </c>
      <c r="P2234" s="6">
        <v>42001</v>
      </c>
      <c r="Q2234" t="s">
        <v>3073</v>
      </c>
      <c r="R2234" t="s">
        <v>3718</v>
      </c>
      <c r="S2234" t="s">
        <v>3721</v>
      </c>
      <c r="T2234">
        <v>119</v>
      </c>
      <c r="U2234">
        <v>69</v>
      </c>
      <c r="W2234" t="s">
        <v>306</v>
      </c>
      <c r="X2234">
        <v>1</v>
      </c>
      <c r="Y2234">
        <f t="shared" si="286"/>
        <v>50</v>
      </c>
      <c r="Z2234">
        <f t="shared" ca="1" si="287"/>
        <v>30.125000500000002</v>
      </c>
      <c r="AA2234">
        <f t="shared" ca="1" si="288"/>
        <v>19.874999499999998</v>
      </c>
      <c r="AB2234">
        <f t="shared" ca="1" si="289"/>
        <v>-19.874999499999998</v>
      </c>
      <c r="AC2234" s="2">
        <v>19.875</v>
      </c>
      <c r="AD2234" s="7">
        <f>VLOOKUP(P2234,Weights!$A:$B,2,0)*AC2234</f>
        <v>19.875</v>
      </c>
      <c r="AE2234">
        <f t="shared" ca="1" si="290"/>
        <v>395.01560512500015</v>
      </c>
      <c r="AF2234" t="str">
        <f t="shared" si="291"/>
        <v>Radford</v>
      </c>
      <c r="AG2234" t="str">
        <f t="shared" ca="1" si="292"/>
        <v>Radford</v>
      </c>
    </row>
    <row r="2235" spans="15:33" x14ac:dyDescent="0.25">
      <c r="O2235" t="s">
        <v>3166</v>
      </c>
      <c r="P2235" s="6">
        <v>42001</v>
      </c>
      <c r="Q2235" t="s">
        <v>3073</v>
      </c>
      <c r="R2235" t="s">
        <v>3200</v>
      </c>
      <c r="S2235" t="s">
        <v>3720</v>
      </c>
      <c r="T2235">
        <v>65</v>
      </c>
      <c r="U2235">
        <v>63</v>
      </c>
      <c r="W2235" t="s">
        <v>334</v>
      </c>
      <c r="X2235">
        <v>1</v>
      </c>
      <c r="Y2235">
        <f t="shared" si="286"/>
        <v>-2</v>
      </c>
      <c r="Z2235">
        <f t="shared" ca="1" si="287"/>
        <v>6.6250000000000009</v>
      </c>
      <c r="AA2235">
        <f t="shared" ca="1" si="288"/>
        <v>-8.625</v>
      </c>
      <c r="AB2235">
        <f t="shared" ca="1" si="289"/>
        <v>8.625</v>
      </c>
      <c r="AC2235" s="2">
        <v>8.625</v>
      </c>
      <c r="AD2235" s="7">
        <f>VLOOKUP(P2235,Weights!$A:$B,2,0)*AC2235</f>
        <v>8.625</v>
      </c>
      <c r="AE2235">
        <f t="shared" ca="1" si="290"/>
        <v>74.390625</v>
      </c>
      <c r="AF2235" t="str">
        <f t="shared" si="291"/>
        <v>Wake Forest</v>
      </c>
      <c r="AG2235" t="str">
        <f t="shared" ca="1" si="292"/>
        <v>Richmond</v>
      </c>
    </row>
    <row r="2236" spans="15:33" x14ac:dyDescent="0.25">
      <c r="O2236" t="s">
        <v>3218</v>
      </c>
      <c r="P2236" s="6">
        <v>42001</v>
      </c>
      <c r="Q2236" t="s">
        <v>3073</v>
      </c>
      <c r="R2236" t="s">
        <v>3312</v>
      </c>
      <c r="S2236" t="s">
        <v>3721</v>
      </c>
      <c r="T2236">
        <v>65</v>
      </c>
      <c r="U2236">
        <v>56</v>
      </c>
      <c r="W2236" t="s">
        <v>99</v>
      </c>
      <c r="X2236">
        <v>1</v>
      </c>
      <c r="Y2236">
        <f t="shared" si="286"/>
        <v>9</v>
      </c>
      <c r="Z2236">
        <f t="shared" ca="1" si="287"/>
        <v>6.6250000000000009</v>
      </c>
      <c r="AA2236">
        <f t="shared" ca="1" si="288"/>
        <v>2.3749999999999991</v>
      </c>
      <c r="AB2236">
        <f t="shared" ca="1" si="289"/>
        <v>-2.3749999999999991</v>
      </c>
      <c r="AC2236" s="2">
        <v>2.375</v>
      </c>
      <c r="AD2236" s="7">
        <f>VLOOKUP(P2236,Weights!$A:$B,2,0)*AC2236</f>
        <v>2.375</v>
      </c>
      <c r="AE2236">
        <f t="shared" ca="1" si="290"/>
        <v>5.6406249999999956</v>
      </c>
      <c r="AF2236" t="str">
        <f t="shared" si="291"/>
        <v>Samford</v>
      </c>
      <c r="AG2236" t="str">
        <f t="shared" ca="1" si="292"/>
        <v>Samford</v>
      </c>
    </row>
    <row r="2237" spans="15:33" x14ac:dyDescent="0.25">
      <c r="O2237" t="s">
        <v>3397</v>
      </c>
      <c r="P2237" s="6">
        <v>42001</v>
      </c>
      <c r="Q2237" t="s">
        <v>3073</v>
      </c>
      <c r="R2237" t="s">
        <v>3718</v>
      </c>
      <c r="S2237" t="s">
        <v>3721</v>
      </c>
      <c r="T2237">
        <v>94</v>
      </c>
      <c r="U2237">
        <v>66</v>
      </c>
      <c r="W2237" t="s">
        <v>288</v>
      </c>
      <c r="X2237">
        <v>1</v>
      </c>
      <c r="Y2237">
        <f t="shared" si="286"/>
        <v>28</v>
      </c>
      <c r="Z2237">
        <f t="shared" ca="1" si="287"/>
        <v>28.000000500000002</v>
      </c>
      <c r="AA2237">
        <f t="shared" ca="1" si="288"/>
        <v>-5.0000000229033503E-7</v>
      </c>
      <c r="AB2237">
        <f t="shared" ca="1" si="289"/>
        <v>5.0000000229033503E-7</v>
      </c>
      <c r="AC2237" s="2">
        <v>0</v>
      </c>
      <c r="AD2237" s="7">
        <f>VLOOKUP(P2237,Weights!$A:$B,2,0)*AC2237</f>
        <v>0</v>
      </c>
      <c r="AE2237">
        <f t="shared" ca="1" si="290"/>
        <v>2.5000000229033503E-13</v>
      </c>
      <c r="AF2237" t="str">
        <f t="shared" si="291"/>
        <v>SE Missouri St</v>
      </c>
      <c r="AG2237" t="str">
        <f t="shared" ca="1" si="292"/>
        <v>SE Missouri St</v>
      </c>
    </row>
    <row r="2238" spans="15:33" x14ac:dyDescent="0.25">
      <c r="O2238" t="s">
        <v>3080</v>
      </c>
      <c r="P2238" s="6">
        <v>42001</v>
      </c>
      <c r="Q2238" t="s">
        <v>3073</v>
      </c>
      <c r="R2238" t="s">
        <v>3079</v>
      </c>
      <c r="S2238" t="s">
        <v>3721</v>
      </c>
      <c r="T2238">
        <v>73</v>
      </c>
      <c r="U2238">
        <v>71</v>
      </c>
      <c r="W2238" t="s">
        <v>1821</v>
      </c>
      <c r="X2238">
        <v>1</v>
      </c>
      <c r="Y2238">
        <f t="shared" si="286"/>
        <v>2</v>
      </c>
      <c r="Z2238">
        <f t="shared" ca="1" si="287"/>
        <v>-0.25</v>
      </c>
      <c r="AA2238">
        <f t="shared" ca="1" si="288"/>
        <v>2.25</v>
      </c>
      <c r="AB2238">
        <f t="shared" ca="1" si="289"/>
        <v>-2.25</v>
      </c>
      <c r="AC2238" s="2">
        <v>2.25</v>
      </c>
      <c r="AD2238" s="7">
        <f>VLOOKUP(P2238,Weights!$A:$B,2,0)*AC2238</f>
        <v>2.25</v>
      </c>
      <c r="AE2238">
        <f t="shared" ca="1" si="290"/>
        <v>5.0625</v>
      </c>
      <c r="AF2238" t="str">
        <f t="shared" si="291"/>
        <v>Siena</v>
      </c>
      <c r="AG2238" t="str">
        <f t="shared" ca="1" si="292"/>
        <v>Bucknell</v>
      </c>
    </row>
    <row r="2239" spans="15:33" x14ac:dyDescent="0.25">
      <c r="O2239" t="s">
        <v>3374</v>
      </c>
      <c r="P2239" s="6">
        <v>42001</v>
      </c>
      <c r="Q2239" t="s">
        <v>3073</v>
      </c>
      <c r="R2239" t="s">
        <v>3718</v>
      </c>
      <c r="S2239" t="s">
        <v>3721</v>
      </c>
      <c r="T2239">
        <v>104</v>
      </c>
      <c r="U2239">
        <v>56</v>
      </c>
      <c r="W2239" t="s">
        <v>744</v>
      </c>
      <c r="X2239">
        <v>1</v>
      </c>
      <c r="Y2239">
        <f t="shared" si="286"/>
        <v>48</v>
      </c>
      <c r="Z2239">
        <f t="shared" ca="1" si="287"/>
        <v>26.875000500000002</v>
      </c>
      <c r="AA2239">
        <f t="shared" ca="1" si="288"/>
        <v>21.124999499999998</v>
      </c>
      <c r="AB2239">
        <f t="shared" ca="1" si="289"/>
        <v>-21.124999499999998</v>
      </c>
      <c r="AC2239" s="2">
        <v>21.125</v>
      </c>
      <c r="AD2239" s="7">
        <f>VLOOKUP(P2239,Weights!$A:$B,2,0)*AC2239</f>
        <v>21.125</v>
      </c>
      <c r="AE2239">
        <f t="shared" ca="1" si="290"/>
        <v>446.26560387500018</v>
      </c>
      <c r="AF2239" t="str">
        <f t="shared" si="291"/>
        <v>SIU-Edwardsville</v>
      </c>
      <c r="AG2239" t="str">
        <f t="shared" ca="1" si="292"/>
        <v>SIU-Edwardsville</v>
      </c>
    </row>
    <row r="2240" spans="15:33" x14ac:dyDescent="0.25">
      <c r="O2240" t="s">
        <v>3285</v>
      </c>
      <c r="P2240" s="6">
        <v>42001</v>
      </c>
      <c r="Q2240" t="s">
        <v>3073</v>
      </c>
      <c r="R2240" t="s">
        <v>3281</v>
      </c>
      <c r="S2240" t="s">
        <v>3721</v>
      </c>
      <c r="T2240">
        <v>84</v>
      </c>
      <c r="U2240">
        <v>60</v>
      </c>
      <c r="W2240" t="s">
        <v>784</v>
      </c>
      <c r="X2240">
        <v>1</v>
      </c>
      <c r="Y2240">
        <f t="shared" si="286"/>
        <v>24</v>
      </c>
      <c r="Z2240">
        <f t="shared" ca="1" si="287"/>
        <v>6.875</v>
      </c>
      <c r="AA2240">
        <f t="shared" ca="1" si="288"/>
        <v>17.125</v>
      </c>
      <c r="AB2240">
        <f t="shared" ca="1" si="289"/>
        <v>-17.125</v>
      </c>
      <c r="AC2240" s="2">
        <v>17.125</v>
      </c>
      <c r="AD2240" s="7">
        <f>VLOOKUP(P2240,Weights!$A:$B,2,0)*AC2240</f>
        <v>17.125</v>
      </c>
      <c r="AE2240">
        <f t="shared" ca="1" si="290"/>
        <v>293.265625</v>
      </c>
      <c r="AF2240" t="str">
        <f t="shared" si="291"/>
        <v>South Dakota</v>
      </c>
      <c r="AG2240" t="str">
        <f t="shared" ca="1" si="292"/>
        <v>South Dakota</v>
      </c>
    </row>
    <row r="2241" spans="15:33" x14ac:dyDescent="0.25">
      <c r="O2241" t="s">
        <v>3145</v>
      </c>
      <c r="P2241" s="6">
        <v>42001</v>
      </c>
      <c r="Q2241" t="s">
        <v>3073</v>
      </c>
      <c r="R2241" t="s">
        <v>3367</v>
      </c>
      <c r="S2241" t="s">
        <v>3720</v>
      </c>
      <c r="T2241">
        <v>79</v>
      </c>
      <c r="U2241">
        <v>70</v>
      </c>
      <c r="W2241" t="s">
        <v>288</v>
      </c>
      <c r="X2241">
        <v>1</v>
      </c>
      <c r="Y2241">
        <f t="shared" si="286"/>
        <v>-9</v>
      </c>
      <c r="Z2241">
        <f t="shared" ca="1" si="287"/>
        <v>-8.875</v>
      </c>
      <c r="AA2241">
        <f t="shared" ca="1" si="288"/>
        <v>-0.125</v>
      </c>
      <c r="AB2241">
        <f t="shared" ca="1" si="289"/>
        <v>0.125</v>
      </c>
      <c r="AC2241" s="2">
        <v>0.125</v>
      </c>
      <c r="AD2241" s="7">
        <f>VLOOKUP(P2241,Weights!$A:$B,2,0)*AC2241</f>
        <v>0.125</v>
      </c>
      <c r="AE2241">
        <f t="shared" ca="1" si="290"/>
        <v>1.5625E-2</v>
      </c>
      <c r="AF2241" t="str">
        <f t="shared" si="291"/>
        <v>Bowling Green</v>
      </c>
      <c r="AG2241" t="str">
        <f t="shared" ca="1" si="292"/>
        <v>Bowling Green</v>
      </c>
    </row>
    <row r="2242" spans="15:33" x14ac:dyDescent="0.25">
      <c r="O2242" t="s">
        <v>3195</v>
      </c>
      <c r="P2242" s="6">
        <v>42001</v>
      </c>
      <c r="Q2242" t="s">
        <v>3073</v>
      </c>
      <c r="R2242" t="s">
        <v>3250</v>
      </c>
      <c r="S2242" t="s">
        <v>3721</v>
      </c>
      <c r="T2242">
        <v>85</v>
      </c>
      <c r="U2242">
        <v>67</v>
      </c>
      <c r="W2242" t="s">
        <v>305</v>
      </c>
      <c r="X2242">
        <v>1</v>
      </c>
      <c r="Y2242">
        <f t="shared" ref="Y2242:Y2305" si="293">X2242*IF(S2242="W",(T2242-U2242),U2242-T2242)</f>
        <v>18</v>
      </c>
      <c r="Z2242">
        <f t="shared" ref="Z2242:Z2305" ca="1" si="294">X2242*(IF(Q2242="A",-HomeEdge,IF(Q2242="H",HomeEdge,0))+VLOOKUP(O2242,TmList,2,0)-VLOOKUP(R2242,TmList,2,0))</f>
        <v>11</v>
      </c>
      <c r="AA2242">
        <f t="shared" ref="AA2242:AA2305" ca="1" si="295">Y2242-Z2242</f>
        <v>7</v>
      </c>
      <c r="AB2242">
        <f t="shared" ref="AB2242:AB2305" ca="1" si="296">-AA2242</f>
        <v>-7</v>
      </c>
      <c r="AC2242" s="2">
        <v>7</v>
      </c>
      <c r="AD2242" s="7">
        <f>VLOOKUP(P2242,Weights!$A:$B,2,0)*AC2242</f>
        <v>7</v>
      </c>
      <c r="AE2242">
        <f t="shared" ref="AE2242:AE2305" ca="1" si="297">AA2242^2</f>
        <v>49</v>
      </c>
      <c r="AF2242" t="str">
        <f t="shared" si="291"/>
        <v>Syracuse</v>
      </c>
      <c r="AG2242" t="str">
        <f t="shared" ca="1" si="292"/>
        <v>Syracuse</v>
      </c>
    </row>
    <row r="2243" spans="15:33" x14ac:dyDescent="0.25">
      <c r="O2243" t="s">
        <v>3140</v>
      </c>
      <c r="P2243" s="6">
        <v>42001</v>
      </c>
      <c r="Q2243" t="s">
        <v>3073</v>
      </c>
      <c r="R2243" t="s">
        <v>3300</v>
      </c>
      <c r="S2243" t="s">
        <v>3721</v>
      </c>
      <c r="T2243">
        <v>66</v>
      </c>
      <c r="U2243">
        <v>56</v>
      </c>
      <c r="W2243" t="s">
        <v>306</v>
      </c>
      <c r="X2243">
        <v>1</v>
      </c>
      <c r="Y2243">
        <f t="shared" si="293"/>
        <v>10</v>
      </c>
      <c r="Z2243">
        <f t="shared" ca="1" si="294"/>
        <v>12.25</v>
      </c>
      <c r="AA2243">
        <f t="shared" ca="1" si="295"/>
        <v>-2.25</v>
      </c>
      <c r="AB2243">
        <f t="shared" ca="1" si="296"/>
        <v>2.25</v>
      </c>
      <c r="AC2243" s="2">
        <v>2.25</v>
      </c>
      <c r="AD2243" s="7">
        <f>VLOOKUP(P2243,Weights!$A:$B,2,0)*AC2243</f>
        <v>2.25</v>
      </c>
      <c r="AE2243">
        <f t="shared" ca="1" si="297"/>
        <v>5.0625</v>
      </c>
      <c r="AF2243" t="str">
        <f t="shared" ref="AF2243:AF2306" si="298">IF(Y2243&gt;0,O2243,R2243)</f>
        <v>Temple</v>
      </c>
      <c r="AG2243" t="str">
        <f t="shared" ref="AG2243:AG2306" ca="1" si="299">IF(Z2243&gt;0,O2243,R2243)</f>
        <v>Temple</v>
      </c>
    </row>
    <row r="2244" spans="15:33" x14ac:dyDescent="0.25">
      <c r="O2244" t="s">
        <v>3142</v>
      </c>
      <c r="P2244" s="6">
        <v>42001</v>
      </c>
      <c r="Q2244" t="s">
        <v>3074</v>
      </c>
      <c r="R2244" t="s">
        <v>3201</v>
      </c>
      <c r="S2244" t="s">
        <v>3720</v>
      </c>
      <c r="T2244">
        <v>82</v>
      </c>
      <c r="U2244">
        <v>57</v>
      </c>
      <c r="W2244" t="s">
        <v>196</v>
      </c>
      <c r="X2244">
        <v>1</v>
      </c>
      <c r="Y2244">
        <f t="shared" si="293"/>
        <v>-25</v>
      </c>
      <c r="Z2244">
        <f t="shared" ca="1" si="294"/>
        <v>-16.999999500000001</v>
      </c>
      <c r="AA2244">
        <f t="shared" ca="1" si="295"/>
        <v>-8.0000004999999987</v>
      </c>
      <c r="AB2244">
        <f t="shared" ca="1" si="296"/>
        <v>8.0000004999999987</v>
      </c>
      <c r="AC2244" s="2">
        <v>8</v>
      </c>
      <c r="AD2244" s="7">
        <f>VLOOKUP(P2244,Weights!$A:$B,2,0)*AC2244</f>
        <v>8</v>
      </c>
      <c r="AE2244">
        <f t="shared" ca="1" si="297"/>
        <v>64.000008000000236</v>
      </c>
      <c r="AF2244" t="str">
        <f t="shared" si="298"/>
        <v>St. John's</v>
      </c>
      <c r="AG2244" t="str">
        <f t="shared" ca="1" si="299"/>
        <v>St. John's</v>
      </c>
    </row>
    <row r="2245" spans="15:33" x14ac:dyDescent="0.25">
      <c r="O2245" t="s">
        <v>3091</v>
      </c>
      <c r="P2245" s="6">
        <v>42001</v>
      </c>
      <c r="Q2245" t="s">
        <v>3073</v>
      </c>
      <c r="R2245" t="s">
        <v>3379</v>
      </c>
      <c r="S2245" t="s">
        <v>3720</v>
      </c>
      <c r="T2245">
        <v>58</v>
      </c>
      <c r="U2245">
        <v>55</v>
      </c>
      <c r="W2245" t="s">
        <v>152</v>
      </c>
      <c r="X2245">
        <v>1</v>
      </c>
      <c r="Y2245">
        <f t="shared" si="293"/>
        <v>-3</v>
      </c>
      <c r="Z2245">
        <f t="shared" ca="1" si="294"/>
        <v>-5.1250004999999996</v>
      </c>
      <c r="AA2245">
        <f t="shared" ca="1" si="295"/>
        <v>2.1250004999999996</v>
      </c>
      <c r="AB2245">
        <f t="shared" ca="1" si="296"/>
        <v>-2.1250004999999996</v>
      </c>
      <c r="AC2245" s="2">
        <v>2.125</v>
      </c>
      <c r="AD2245" s="7">
        <f>VLOOKUP(P2245,Weights!$A:$B,2,0)*AC2245</f>
        <v>2.125</v>
      </c>
      <c r="AE2245">
        <f t="shared" ca="1" si="297"/>
        <v>4.5156271250002487</v>
      </c>
      <c r="AF2245" t="str">
        <f t="shared" si="298"/>
        <v>Lehigh</v>
      </c>
      <c r="AG2245" t="str">
        <f t="shared" ca="1" si="299"/>
        <v>Lehigh</v>
      </c>
    </row>
    <row r="2246" spans="15:33" x14ac:dyDescent="0.25">
      <c r="O2246" t="s">
        <v>3395</v>
      </c>
      <c r="P2246" s="6">
        <v>42001</v>
      </c>
      <c r="Q2246" t="s">
        <v>3073</v>
      </c>
      <c r="R2246" t="s">
        <v>3085</v>
      </c>
      <c r="S2246" t="s">
        <v>3720</v>
      </c>
      <c r="T2246">
        <v>62</v>
      </c>
      <c r="U2246">
        <v>57</v>
      </c>
      <c r="W2246" t="s">
        <v>605</v>
      </c>
      <c r="X2246">
        <v>1</v>
      </c>
      <c r="Y2246">
        <f t="shared" si="293"/>
        <v>-5</v>
      </c>
      <c r="Z2246">
        <f t="shared" ca="1" si="294"/>
        <v>2.875</v>
      </c>
      <c r="AA2246">
        <f t="shared" ca="1" si="295"/>
        <v>-7.875</v>
      </c>
      <c r="AB2246">
        <f t="shared" ca="1" si="296"/>
        <v>7.875</v>
      </c>
      <c r="AC2246" s="2">
        <v>7.875</v>
      </c>
      <c r="AD2246" s="7">
        <f>VLOOKUP(P2246,Weights!$A:$B,2,0)*AC2246</f>
        <v>7.875</v>
      </c>
      <c r="AE2246">
        <f t="shared" ca="1" si="297"/>
        <v>62.015625</v>
      </c>
      <c r="AF2246" t="str">
        <f t="shared" si="298"/>
        <v>Stony Brook</v>
      </c>
      <c r="AG2246" t="str">
        <f t="shared" ca="1" si="299"/>
        <v>Washington</v>
      </c>
    </row>
    <row r="2247" spans="15:33" x14ac:dyDescent="0.25">
      <c r="O2247" t="s">
        <v>3271</v>
      </c>
      <c r="P2247" s="6">
        <v>42001</v>
      </c>
      <c r="Q2247" t="s">
        <v>3073</v>
      </c>
      <c r="R2247" t="s">
        <v>3331</v>
      </c>
      <c r="S2247" t="s">
        <v>3721</v>
      </c>
      <c r="T2247">
        <v>90</v>
      </c>
      <c r="U2247">
        <v>83</v>
      </c>
      <c r="W2247" t="s">
        <v>97</v>
      </c>
      <c r="X2247">
        <v>1</v>
      </c>
      <c r="Y2247">
        <f t="shared" si="293"/>
        <v>7</v>
      </c>
      <c r="Z2247">
        <f t="shared" ca="1" si="294"/>
        <v>-1.8750000199999999</v>
      </c>
      <c r="AA2247">
        <f t="shared" ca="1" si="295"/>
        <v>8.8750000199999999</v>
      </c>
      <c r="AB2247">
        <f t="shared" ca="1" si="296"/>
        <v>-8.8750000199999999</v>
      </c>
      <c r="AC2247" s="2">
        <v>8.875</v>
      </c>
      <c r="AD2247" s="7">
        <f>VLOOKUP(P2247,Weights!$A:$B,2,0)*AC2247</f>
        <v>8.875</v>
      </c>
      <c r="AE2247">
        <f t="shared" ca="1" si="297"/>
        <v>78.765625354999997</v>
      </c>
      <c r="AF2247" t="str">
        <f t="shared" si="298"/>
        <v>Washington St</v>
      </c>
      <c r="AG2247" t="str">
        <f t="shared" ca="1" si="299"/>
        <v>UC Davis</v>
      </c>
    </row>
    <row r="2248" spans="15:33" x14ac:dyDescent="0.25">
      <c r="O2248" t="s">
        <v>3712</v>
      </c>
      <c r="P2248" s="6">
        <v>42001</v>
      </c>
      <c r="Q2248" t="s">
        <v>3073</v>
      </c>
      <c r="R2248" t="s">
        <v>3284</v>
      </c>
      <c r="S2248" t="s">
        <v>3721</v>
      </c>
      <c r="T2248">
        <v>68</v>
      </c>
      <c r="U2248">
        <v>56</v>
      </c>
      <c r="W2248" t="s">
        <v>606</v>
      </c>
      <c r="X2248">
        <v>1</v>
      </c>
      <c r="Y2248">
        <f t="shared" si="293"/>
        <v>12</v>
      </c>
      <c r="Z2248">
        <f t="shared" ca="1" si="294"/>
        <v>15.499999499999999</v>
      </c>
      <c r="AA2248">
        <f t="shared" ca="1" si="295"/>
        <v>-3.4999994999999995</v>
      </c>
      <c r="AB2248">
        <f t="shared" ca="1" si="296"/>
        <v>3.4999994999999995</v>
      </c>
      <c r="AC2248" s="2">
        <v>3.5</v>
      </c>
      <c r="AD2248" s="7">
        <f>VLOOKUP(P2248,Weights!$A:$B,2,0)*AC2248</f>
        <v>3.5</v>
      </c>
      <c r="AE2248">
        <f t="shared" ca="1" si="297"/>
        <v>12.249996500000247</v>
      </c>
      <c r="AF2248" t="str">
        <f t="shared" si="298"/>
        <v>Wisconsin</v>
      </c>
      <c r="AG2248" t="str">
        <f t="shared" ca="1" si="299"/>
        <v>Wisconsin</v>
      </c>
    </row>
    <row r="2249" spans="15:33" x14ac:dyDescent="0.25">
      <c r="O2249" t="s">
        <v>3210</v>
      </c>
      <c r="P2249" s="6">
        <v>42001</v>
      </c>
      <c r="Q2249" t="s">
        <v>3073</v>
      </c>
      <c r="R2249" t="s">
        <v>3221</v>
      </c>
      <c r="S2249" t="s">
        <v>3721</v>
      </c>
      <c r="T2249">
        <v>71</v>
      </c>
      <c r="U2249">
        <v>57</v>
      </c>
      <c r="W2249" t="s">
        <v>196</v>
      </c>
      <c r="X2249">
        <v>1</v>
      </c>
      <c r="Y2249">
        <f t="shared" si="293"/>
        <v>14</v>
      </c>
      <c r="Z2249">
        <f t="shared" ca="1" si="294"/>
        <v>18.749999499999998</v>
      </c>
      <c r="AA2249">
        <f t="shared" ca="1" si="295"/>
        <v>-4.7499994999999977</v>
      </c>
      <c r="AB2249">
        <f t="shared" ca="1" si="296"/>
        <v>4.7499994999999977</v>
      </c>
      <c r="AC2249" s="2">
        <v>4.75</v>
      </c>
      <c r="AD2249" s="7">
        <f>VLOOKUP(P2249,Weights!$A:$B,2,0)*AC2249</f>
        <v>4.75</v>
      </c>
      <c r="AE2249">
        <f t="shared" ca="1" si="297"/>
        <v>22.562495250000229</v>
      </c>
      <c r="AF2249" t="str">
        <f t="shared" si="298"/>
        <v>Xavier</v>
      </c>
      <c r="AG2249" t="str">
        <f t="shared" ca="1" si="299"/>
        <v>Xavier</v>
      </c>
    </row>
    <row r="2250" spans="15:33" x14ac:dyDescent="0.25">
      <c r="O2250" t="s">
        <v>3260</v>
      </c>
      <c r="P2250" s="6">
        <v>42002</v>
      </c>
      <c r="Q2250" t="s">
        <v>3073</v>
      </c>
      <c r="R2250" t="s">
        <v>3290</v>
      </c>
      <c r="S2250" t="s">
        <v>3721</v>
      </c>
      <c r="T2250">
        <v>64</v>
      </c>
      <c r="U2250">
        <v>48</v>
      </c>
      <c r="W2250" t="s">
        <v>334</v>
      </c>
      <c r="X2250">
        <v>1</v>
      </c>
      <c r="Y2250">
        <f t="shared" si="293"/>
        <v>16</v>
      </c>
      <c r="Z2250">
        <f t="shared" ca="1" si="294"/>
        <v>5.8749999800000001</v>
      </c>
      <c r="AA2250">
        <f t="shared" ca="1" si="295"/>
        <v>10.12500002</v>
      </c>
      <c r="AB2250">
        <f t="shared" ca="1" si="296"/>
        <v>-10.12500002</v>
      </c>
      <c r="AC2250" s="2">
        <v>10.125</v>
      </c>
      <c r="AD2250" s="7">
        <f>VLOOKUP(P2250,Weights!$A:$B,2,0)*AC2250</f>
        <v>10.125</v>
      </c>
      <c r="AE2250">
        <f t="shared" ca="1" si="297"/>
        <v>102.51562540499999</v>
      </c>
      <c r="AF2250" t="str">
        <f t="shared" si="298"/>
        <v>Auburn</v>
      </c>
      <c r="AG2250" t="str">
        <f t="shared" ca="1" si="299"/>
        <v>Auburn</v>
      </c>
    </row>
    <row r="2251" spans="15:33" x14ac:dyDescent="0.25">
      <c r="O2251" t="s">
        <v>3095</v>
      </c>
      <c r="P2251" s="6">
        <v>42002</v>
      </c>
      <c r="Q2251" t="s">
        <v>3073</v>
      </c>
      <c r="R2251" t="s">
        <v>3084</v>
      </c>
      <c r="S2251" t="s">
        <v>3721</v>
      </c>
      <c r="T2251">
        <v>70</v>
      </c>
      <c r="U2251">
        <v>47</v>
      </c>
      <c r="W2251" t="s">
        <v>244</v>
      </c>
      <c r="X2251">
        <v>1</v>
      </c>
      <c r="Y2251">
        <f t="shared" si="293"/>
        <v>23</v>
      </c>
      <c r="Z2251">
        <f t="shared" ca="1" si="294"/>
        <v>15.625</v>
      </c>
      <c r="AA2251">
        <f t="shared" ca="1" si="295"/>
        <v>7.375</v>
      </c>
      <c r="AB2251">
        <f t="shared" ca="1" si="296"/>
        <v>-7.375</v>
      </c>
      <c r="AC2251" s="2">
        <v>7.375</v>
      </c>
      <c r="AD2251" s="7">
        <f>VLOOKUP(P2251,Weights!$A:$B,2,0)*AC2251</f>
        <v>7.375</v>
      </c>
      <c r="AE2251">
        <f t="shared" ca="1" si="297"/>
        <v>54.390625</v>
      </c>
      <c r="AF2251" t="str">
        <f t="shared" si="298"/>
        <v>Boston College</v>
      </c>
      <c r="AG2251" t="str">
        <f t="shared" ca="1" si="299"/>
        <v>Boston College</v>
      </c>
    </row>
    <row r="2252" spans="15:33" x14ac:dyDescent="0.25">
      <c r="O2252" t="s">
        <v>3094</v>
      </c>
      <c r="P2252" s="6">
        <v>42002</v>
      </c>
      <c r="Q2252" t="s">
        <v>3073</v>
      </c>
      <c r="R2252" t="s">
        <v>3718</v>
      </c>
      <c r="S2252" t="s">
        <v>3721</v>
      </c>
      <c r="T2252">
        <v>69</v>
      </c>
      <c r="U2252">
        <v>46</v>
      </c>
      <c r="W2252" t="s">
        <v>744</v>
      </c>
      <c r="X2252">
        <v>1</v>
      </c>
      <c r="Y2252">
        <f t="shared" si="293"/>
        <v>23</v>
      </c>
      <c r="Z2252">
        <f t="shared" ca="1" si="294"/>
        <v>28.250000500000002</v>
      </c>
      <c r="AA2252">
        <f t="shared" ca="1" si="295"/>
        <v>-5.2500005000000023</v>
      </c>
      <c r="AB2252">
        <f t="shared" ca="1" si="296"/>
        <v>5.2500005000000023</v>
      </c>
      <c r="AC2252" s="2">
        <v>5.25</v>
      </c>
      <c r="AD2252" s="7">
        <f>VLOOKUP(P2252,Weights!$A:$B,2,0)*AC2252</f>
        <v>5.25</v>
      </c>
      <c r="AE2252">
        <f t="shared" ca="1" si="297"/>
        <v>27.562505250000275</v>
      </c>
      <c r="AF2252" t="str">
        <f t="shared" si="298"/>
        <v>Boston University</v>
      </c>
      <c r="AG2252" t="str">
        <f t="shared" ca="1" si="299"/>
        <v>Boston University</v>
      </c>
    </row>
    <row r="2253" spans="15:33" x14ac:dyDescent="0.25">
      <c r="O2253" t="s">
        <v>3184</v>
      </c>
      <c r="P2253" s="6">
        <v>42002</v>
      </c>
      <c r="Q2253" t="s">
        <v>3073</v>
      </c>
      <c r="R2253" t="s">
        <v>3286</v>
      </c>
      <c r="S2253" t="s">
        <v>3721</v>
      </c>
      <c r="T2253">
        <v>97</v>
      </c>
      <c r="U2253">
        <v>88</v>
      </c>
      <c r="W2253" t="s">
        <v>624</v>
      </c>
      <c r="X2253">
        <v>1</v>
      </c>
      <c r="Y2253">
        <f t="shared" si="293"/>
        <v>9</v>
      </c>
      <c r="Z2253">
        <f t="shared" ca="1" si="294"/>
        <v>11.374999500000001</v>
      </c>
      <c r="AA2253">
        <f t="shared" ca="1" si="295"/>
        <v>-2.3749995000000013</v>
      </c>
      <c r="AB2253">
        <f t="shared" ca="1" si="296"/>
        <v>2.3749995000000013</v>
      </c>
      <c r="AC2253" s="2">
        <v>2.375</v>
      </c>
      <c r="AD2253" s="7">
        <f>VLOOKUP(P2253,Weights!$A:$B,2,0)*AC2253</f>
        <v>2.375</v>
      </c>
      <c r="AE2253">
        <f t="shared" ca="1" si="297"/>
        <v>5.6406226250002556</v>
      </c>
      <c r="AF2253" t="str">
        <f t="shared" si="298"/>
        <v>BYU</v>
      </c>
      <c r="AG2253" t="str">
        <f t="shared" ca="1" si="299"/>
        <v>BYU</v>
      </c>
    </row>
    <row r="2254" spans="15:33" x14ac:dyDescent="0.25">
      <c r="O2254" t="s">
        <v>3314</v>
      </c>
      <c r="P2254" s="6">
        <v>42002</v>
      </c>
      <c r="Q2254" t="s">
        <v>3073</v>
      </c>
      <c r="R2254" t="s">
        <v>3238</v>
      </c>
      <c r="S2254" t="s">
        <v>3720</v>
      </c>
      <c r="T2254">
        <v>95</v>
      </c>
      <c r="U2254">
        <v>60</v>
      </c>
      <c r="W2254" t="s">
        <v>2578</v>
      </c>
      <c r="X2254">
        <v>1</v>
      </c>
      <c r="Y2254">
        <f t="shared" si="293"/>
        <v>-35</v>
      </c>
      <c r="Z2254">
        <f t="shared" ca="1" si="294"/>
        <v>-15.375000500000002</v>
      </c>
      <c r="AA2254">
        <f t="shared" ca="1" si="295"/>
        <v>-19.624999499999998</v>
      </c>
      <c r="AB2254">
        <f t="shared" ca="1" si="296"/>
        <v>19.624999499999998</v>
      </c>
      <c r="AC2254" s="2">
        <v>19.625</v>
      </c>
      <c r="AD2254" s="7">
        <f>VLOOKUP(P2254,Weights!$A:$B,2,0)*AC2254</f>
        <v>19.625</v>
      </c>
      <c r="AE2254">
        <f t="shared" ca="1" si="297"/>
        <v>385.14060537500018</v>
      </c>
      <c r="AF2254" t="str">
        <f t="shared" si="298"/>
        <v>Morehead St</v>
      </c>
      <c r="AG2254" t="str">
        <f t="shared" ca="1" si="299"/>
        <v>Morehead St</v>
      </c>
    </row>
    <row r="2255" spans="15:33" x14ac:dyDescent="0.25">
      <c r="O2255" t="s">
        <v>3301</v>
      </c>
      <c r="P2255" s="6">
        <v>42002</v>
      </c>
      <c r="Q2255" t="s">
        <v>3073</v>
      </c>
      <c r="R2255" t="s">
        <v>3718</v>
      </c>
      <c r="S2255" t="s">
        <v>3721</v>
      </c>
      <c r="T2255">
        <v>81</v>
      </c>
      <c r="U2255">
        <v>47</v>
      </c>
      <c r="W2255" t="s">
        <v>96</v>
      </c>
      <c r="X2255">
        <v>1</v>
      </c>
      <c r="Y2255">
        <f t="shared" si="293"/>
        <v>34</v>
      </c>
      <c r="Z2255">
        <f t="shared" ca="1" si="294"/>
        <v>31.125000480000001</v>
      </c>
      <c r="AA2255">
        <f t="shared" ca="1" si="295"/>
        <v>2.8749995199999994</v>
      </c>
      <c r="AB2255">
        <f t="shared" ca="1" si="296"/>
        <v>-2.8749995199999994</v>
      </c>
      <c r="AC2255" s="2">
        <v>2.875</v>
      </c>
      <c r="AD2255" s="7">
        <f>VLOOKUP(P2255,Weights!$A:$B,2,0)*AC2255</f>
        <v>2.875</v>
      </c>
      <c r="AE2255">
        <f t="shared" ca="1" si="297"/>
        <v>8.2656222400002264</v>
      </c>
      <c r="AF2255" t="str">
        <f t="shared" si="298"/>
        <v>Charleston Southern</v>
      </c>
      <c r="AG2255" t="str">
        <f t="shared" ca="1" si="299"/>
        <v>Charleston Southern</v>
      </c>
    </row>
    <row r="2256" spans="15:33" x14ac:dyDescent="0.25">
      <c r="O2256" t="s">
        <v>3234</v>
      </c>
      <c r="P2256" s="6">
        <v>42002</v>
      </c>
      <c r="Q2256" t="s">
        <v>3073</v>
      </c>
      <c r="R2256" t="s">
        <v>3215</v>
      </c>
      <c r="S2256" t="s">
        <v>3721</v>
      </c>
      <c r="T2256">
        <v>78</v>
      </c>
      <c r="U2256">
        <v>60</v>
      </c>
      <c r="W2256" t="s">
        <v>1451</v>
      </c>
      <c r="X2256">
        <v>1</v>
      </c>
      <c r="Y2256">
        <f t="shared" si="293"/>
        <v>18</v>
      </c>
      <c r="Z2256">
        <f t="shared" ca="1" si="294"/>
        <v>13.625000480000001</v>
      </c>
      <c r="AA2256">
        <f t="shared" ca="1" si="295"/>
        <v>4.3749995199999994</v>
      </c>
      <c r="AB2256">
        <f t="shared" ca="1" si="296"/>
        <v>-4.3749995199999994</v>
      </c>
      <c r="AC2256" s="2">
        <v>4.375</v>
      </c>
      <c r="AD2256" s="7">
        <f>VLOOKUP(P2256,Weights!$A:$B,2,0)*AC2256</f>
        <v>4.375</v>
      </c>
      <c r="AE2256">
        <f t="shared" ca="1" si="297"/>
        <v>19.140620800000224</v>
      </c>
      <c r="AF2256" t="str">
        <f t="shared" si="298"/>
        <v>Chattanooga</v>
      </c>
      <c r="AG2256" t="str">
        <f t="shared" ca="1" si="299"/>
        <v>Chattanooga</v>
      </c>
    </row>
    <row r="2257" spans="15:33" x14ac:dyDescent="0.25">
      <c r="O2257" t="s">
        <v>3257</v>
      </c>
      <c r="P2257" s="6">
        <v>42002</v>
      </c>
      <c r="Q2257" t="s">
        <v>3073</v>
      </c>
      <c r="R2257" t="s">
        <v>3294</v>
      </c>
      <c r="S2257" t="s">
        <v>3721</v>
      </c>
      <c r="T2257">
        <v>69</v>
      </c>
      <c r="U2257">
        <v>66</v>
      </c>
      <c r="W2257" t="s">
        <v>746</v>
      </c>
      <c r="X2257">
        <v>1</v>
      </c>
      <c r="Y2257">
        <f t="shared" si="293"/>
        <v>3</v>
      </c>
      <c r="Z2257">
        <f t="shared" ca="1" si="294"/>
        <v>-3.1250004999999996</v>
      </c>
      <c r="AA2257">
        <f t="shared" ca="1" si="295"/>
        <v>6.1250004999999996</v>
      </c>
      <c r="AB2257">
        <f t="shared" ca="1" si="296"/>
        <v>-6.1250004999999996</v>
      </c>
      <c r="AC2257" s="2">
        <v>6.125</v>
      </c>
      <c r="AD2257" s="7">
        <f>VLOOKUP(P2257,Weights!$A:$B,2,0)*AC2257</f>
        <v>6.125</v>
      </c>
      <c r="AE2257">
        <f t="shared" ca="1" si="297"/>
        <v>37.515631125000247</v>
      </c>
      <c r="AF2257" t="str">
        <f t="shared" si="298"/>
        <v>Chicago St</v>
      </c>
      <c r="AG2257" t="str">
        <f t="shared" ca="1" si="299"/>
        <v>Omaha</v>
      </c>
    </row>
    <row r="2258" spans="15:33" x14ac:dyDescent="0.25">
      <c r="O2258" t="s">
        <v>3283</v>
      </c>
      <c r="P2258" s="6">
        <v>42002</v>
      </c>
      <c r="Q2258" t="s">
        <v>3073</v>
      </c>
      <c r="R2258" t="s">
        <v>3336</v>
      </c>
      <c r="S2258" t="s">
        <v>3720</v>
      </c>
      <c r="T2258">
        <v>61</v>
      </c>
      <c r="U2258">
        <v>57</v>
      </c>
      <c r="W2258" t="s">
        <v>1342</v>
      </c>
      <c r="X2258">
        <v>1</v>
      </c>
      <c r="Y2258">
        <f t="shared" si="293"/>
        <v>-4</v>
      </c>
      <c r="Z2258">
        <f t="shared" ca="1" si="294"/>
        <v>-11.375</v>
      </c>
      <c r="AA2258">
        <f t="shared" ca="1" si="295"/>
        <v>7.375</v>
      </c>
      <c r="AB2258">
        <f t="shared" ca="1" si="296"/>
        <v>-7.375</v>
      </c>
      <c r="AC2258" s="2">
        <v>7.375</v>
      </c>
      <c r="AD2258" s="7">
        <f>VLOOKUP(P2258,Weights!$A:$B,2,0)*AC2258</f>
        <v>7.375</v>
      </c>
      <c r="AE2258">
        <f t="shared" ca="1" si="297"/>
        <v>54.390625</v>
      </c>
      <c r="AF2258" t="str">
        <f t="shared" si="298"/>
        <v>Stephen F. Austin</v>
      </c>
      <c r="AG2258" t="str">
        <f t="shared" ca="1" si="299"/>
        <v>Stephen F. Austin</v>
      </c>
    </row>
    <row r="2259" spans="15:33" x14ac:dyDescent="0.25">
      <c r="O2259" t="s">
        <v>3189</v>
      </c>
      <c r="P2259" s="6">
        <v>42002</v>
      </c>
      <c r="Q2259" t="s">
        <v>3073</v>
      </c>
      <c r="R2259" t="s">
        <v>3130</v>
      </c>
      <c r="S2259" t="s">
        <v>3721</v>
      </c>
      <c r="T2259">
        <v>77</v>
      </c>
      <c r="U2259">
        <v>73</v>
      </c>
      <c r="V2259" t="s">
        <v>3722</v>
      </c>
      <c r="W2259" t="s">
        <v>288</v>
      </c>
      <c r="X2259">
        <v>1</v>
      </c>
      <c r="Y2259">
        <f t="shared" si="293"/>
        <v>4</v>
      </c>
      <c r="Z2259">
        <f t="shared" ca="1" si="294"/>
        <v>0.25000001999999999</v>
      </c>
      <c r="AA2259">
        <f t="shared" ca="1" si="295"/>
        <v>3.7499999800000001</v>
      </c>
      <c r="AB2259">
        <f t="shared" ca="1" si="296"/>
        <v>-3.7499999800000001</v>
      </c>
      <c r="AC2259" s="2">
        <v>3.75</v>
      </c>
      <c r="AD2259" s="7">
        <f>VLOOKUP(P2259,Weights!$A:$B,2,0)*AC2259</f>
        <v>3.75</v>
      </c>
      <c r="AE2259">
        <f t="shared" ca="1" si="297"/>
        <v>14.062499850000002</v>
      </c>
      <c r="AF2259" t="str">
        <f t="shared" si="298"/>
        <v>Denver</v>
      </c>
      <c r="AG2259" t="str">
        <f t="shared" ca="1" si="299"/>
        <v>Denver</v>
      </c>
    </row>
    <row r="2260" spans="15:33" x14ac:dyDescent="0.25">
      <c r="O2260" t="s">
        <v>3704</v>
      </c>
      <c r="P2260" s="6">
        <v>42002</v>
      </c>
      <c r="Q2260" t="s">
        <v>3073</v>
      </c>
      <c r="R2260" t="s">
        <v>3289</v>
      </c>
      <c r="S2260" t="s">
        <v>3721</v>
      </c>
      <c r="T2260">
        <v>86</v>
      </c>
      <c r="U2260">
        <v>69</v>
      </c>
      <c r="W2260" t="s">
        <v>570</v>
      </c>
      <c r="X2260">
        <v>1</v>
      </c>
      <c r="Y2260">
        <f t="shared" si="293"/>
        <v>17</v>
      </c>
      <c r="Z2260">
        <f t="shared" ca="1" si="294"/>
        <v>21.249999499999998</v>
      </c>
      <c r="AA2260">
        <f t="shared" ca="1" si="295"/>
        <v>-4.2499994999999977</v>
      </c>
      <c r="AB2260">
        <f t="shared" ca="1" si="296"/>
        <v>4.2499994999999977</v>
      </c>
      <c r="AC2260" s="2">
        <v>4.25</v>
      </c>
      <c r="AD2260" s="7">
        <f>VLOOKUP(P2260,Weights!$A:$B,2,0)*AC2260</f>
        <v>4.25</v>
      </c>
      <c r="AE2260">
        <f t="shared" ca="1" si="297"/>
        <v>18.062495750000231</v>
      </c>
      <c r="AF2260" t="str">
        <f t="shared" si="298"/>
        <v>Duke</v>
      </c>
      <c r="AG2260" t="str">
        <f t="shared" ca="1" si="299"/>
        <v>Duke</v>
      </c>
    </row>
    <row r="2261" spans="15:33" x14ac:dyDescent="0.25">
      <c r="O2261" t="s">
        <v>3220</v>
      </c>
      <c r="P2261" s="6">
        <v>42002</v>
      </c>
      <c r="Q2261" t="s">
        <v>3073</v>
      </c>
      <c r="R2261" t="s">
        <v>3225</v>
      </c>
      <c r="S2261" t="s">
        <v>3720</v>
      </c>
      <c r="T2261">
        <v>76</v>
      </c>
      <c r="U2261">
        <v>55</v>
      </c>
      <c r="W2261" t="s">
        <v>2001</v>
      </c>
      <c r="X2261">
        <v>1</v>
      </c>
      <c r="Y2261">
        <f t="shared" si="293"/>
        <v>-21</v>
      </c>
      <c r="Z2261">
        <f t="shared" ca="1" si="294"/>
        <v>-10.375000500000002</v>
      </c>
      <c r="AA2261">
        <f t="shared" ca="1" si="295"/>
        <v>-10.624999499999998</v>
      </c>
      <c r="AB2261">
        <f t="shared" ca="1" si="296"/>
        <v>10.624999499999998</v>
      </c>
      <c r="AC2261" s="2">
        <v>10.625</v>
      </c>
      <c r="AD2261" s="7">
        <f>VLOOKUP(P2261,Weights!$A:$B,2,0)*AC2261</f>
        <v>10.625</v>
      </c>
      <c r="AE2261">
        <f t="shared" ca="1" si="297"/>
        <v>112.8906143750002</v>
      </c>
      <c r="AF2261" t="str">
        <f t="shared" si="298"/>
        <v>Florida International</v>
      </c>
      <c r="AG2261" t="str">
        <f t="shared" ca="1" si="299"/>
        <v>Florida International</v>
      </c>
    </row>
    <row r="2262" spans="15:33" x14ac:dyDescent="0.25">
      <c r="O2262" t="s">
        <v>3208</v>
      </c>
      <c r="P2262" s="6">
        <v>42002</v>
      </c>
      <c r="Q2262" t="s">
        <v>3073</v>
      </c>
      <c r="R2262" t="s">
        <v>3356</v>
      </c>
      <c r="S2262" t="s">
        <v>3721</v>
      </c>
      <c r="T2262">
        <v>71</v>
      </c>
      <c r="U2262">
        <v>57</v>
      </c>
      <c r="W2262" t="s">
        <v>792</v>
      </c>
      <c r="X2262">
        <v>1</v>
      </c>
      <c r="Y2262">
        <f t="shared" si="293"/>
        <v>14</v>
      </c>
      <c r="Z2262">
        <f t="shared" ca="1" si="294"/>
        <v>15.75</v>
      </c>
      <c r="AA2262">
        <f t="shared" ca="1" si="295"/>
        <v>-1.75</v>
      </c>
      <c r="AB2262">
        <f t="shared" ca="1" si="296"/>
        <v>1.75</v>
      </c>
      <c r="AC2262" s="2">
        <v>1.75</v>
      </c>
      <c r="AD2262" s="7">
        <f>VLOOKUP(P2262,Weights!$A:$B,2,0)*AC2262</f>
        <v>1.75</v>
      </c>
      <c r="AE2262">
        <f t="shared" ca="1" si="297"/>
        <v>3.0625</v>
      </c>
      <c r="AF2262" t="str">
        <f t="shared" si="298"/>
        <v>Hawaii</v>
      </c>
      <c r="AG2262" t="str">
        <f t="shared" ca="1" si="299"/>
        <v>Hawaii</v>
      </c>
    </row>
    <row r="2263" spans="15:33" x14ac:dyDescent="0.25">
      <c r="O2263" t="s">
        <v>3193</v>
      </c>
      <c r="P2263" s="6">
        <v>42002</v>
      </c>
      <c r="Q2263" t="s">
        <v>3073</v>
      </c>
      <c r="R2263" t="s">
        <v>3718</v>
      </c>
      <c r="S2263" t="s">
        <v>3721</v>
      </c>
      <c r="T2263">
        <v>99</v>
      </c>
      <c r="U2263">
        <v>57</v>
      </c>
      <c r="W2263" t="s">
        <v>305</v>
      </c>
      <c r="X2263">
        <v>1</v>
      </c>
      <c r="Y2263">
        <f t="shared" si="293"/>
        <v>42</v>
      </c>
      <c r="Z2263">
        <f t="shared" ca="1" si="294"/>
        <v>37.875000499999999</v>
      </c>
      <c r="AA2263">
        <f t="shared" ca="1" si="295"/>
        <v>4.1249995000000013</v>
      </c>
      <c r="AB2263">
        <f t="shared" ca="1" si="296"/>
        <v>-4.1249995000000013</v>
      </c>
      <c r="AC2263" s="2">
        <v>4.125</v>
      </c>
      <c r="AD2263" s="7">
        <f>VLOOKUP(P2263,Weights!$A:$B,2,0)*AC2263</f>
        <v>4.125</v>
      </c>
      <c r="AE2263">
        <f t="shared" ca="1" si="297"/>
        <v>17.015620875000259</v>
      </c>
      <c r="AF2263" t="str">
        <f t="shared" si="298"/>
        <v>Illinois St</v>
      </c>
      <c r="AG2263" t="str">
        <f t="shared" ca="1" si="299"/>
        <v>Illinois St</v>
      </c>
    </row>
    <row r="2264" spans="15:33" x14ac:dyDescent="0.25">
      <c r="O2264" t="s">
        <v>3187</v>
      </c>
      <c r="P2264" s="6">
        <v>42002</v>
      </c>
      <c r="Q2264" t="s">
        <v>3073</v>
      </c>
      <c r="R2264" t="s">
        <v>3368</v>
      </c>
      <c r="S2264" t="s">
        <v>3720</v>
      </c>
      <c r="T2264">
        <v>79</v>
      </c>
      <c r="U2264">
        <v>52</v>
      </c>
      <c r="W2264" t="s">
        <v>118</v>
      </c>
      <c r="X2264">
        <v>1</v>
      </c>
      <c r="Y2264">
        <f t="shared" si="293"/>
        <v>-27</v>
      </c>
      <c r="Z2264">
        <f t="shared" ca="1" si="294"/>
        <v>-3</v>
      </c>
      <c r="AA2264">
        <f t="shared" ca="1" si="295"/>
        <v>-24</v>
      </c>
      <c r="AB2264">
        <f t="shared" ca="1" si="296"/>
        <v>24</v>
      </c>
      <c r="AC2264" s="2">
        <v>24</v>
      </c>
      <c r="AD2264" s="7">
        <f>VLOOKUP(P2264,Weights!$A:$B,2,0)*AC2264</f>
        <v>24</v>
      </c>
      <c r="AE2264">
        <f t="shared" ca="1" si="297"/>
        <v>576</v>
      </c>
      <c r="AF2264" t="str">
        <f t="shared" si="298"/>
        <v>Valparaiso</v>
      </c>
      <c r="AG2264" t="str">
        <f t="shared" ca="1" si="299"/>
        <v>Valparaiso</v>
      </c>
    </row>
    <row r="2265" spans="15:33" x14ac:dyDescent="0.25">
      <c r="O2265" t="s">
        <v>3317</v>
      </c>
      <c r="P2265" s="6">
        <v>42002</v>
      </c>
      <c r="Q2265" t="s">
        <v>3073</v>
      </c>
      <c r="R2265" t="s">
        <v>3718</v>
      </c>
      <c r="S2265" t="s">
        <v>3721</v>
      </c>
      <c r="T2265">
        <v>74</v>
      </c>
      <c r="U2265">
        <v>52</v>
      </c>
      <c r="W2265" t="s">
        <v>306</v>
      </c>
      <c r="X2265">
        <v>1</v>
      </c>
      <c r="Y2265">
        <f t="shared" si="293"/>
        <v>22</v>
      </c>
      <c r="Z2265">
        <f t="shared" ca="1" si="294"/>
        <v>36.750000499999999</v>
      </c>
      <c r="AA2265">
        <f t="shared" ca="1" si="295"/>
        <v>-14.750000499999999</v>
      </c>
      <c r="AB2265">
        <f t="shared" ca="1" si="296"/>
        <v>14.750000499999999</v>
      </c>
      <c r="AC2265" s="2">
        <v>14.75</v>
      </c>
      <c r="AD2265" s="7">
        <f>VLOOKUP(P2265,Weights!$A:$B,2,0)*AC2265</f>
        <v>14.75</v>
      </c>
      <c r="AE2265">
        <f t="shared" ca="1" si="297"/>
        <v>217.56251475000022</v>
      </c>
      <c r="AF2265" t="str">
        <f t="shared" si="298"/>
        <v>Louisiana Tech</v>
      </c>
      <c r="AG2265" t="str">
        <f t="shared" ca="1" si="299"/>
        <v>Louisiana Tech</v>
      </c>
    </row>
    <row r="2266" spans="15:33" x14ac:dyDescent="0.25">
      <c r="O2266" t="s">
        <v>3340</v>
      </c>
      <c r="P2266" s="6">
        <v>42002</v>
      </c>
      <c r="Q2266" t="s">
        <v>3073</v>
      </c>
      <c r="R2266" t="s">
        <v>3334</v>
      </c>
      <c r="S2266" t="s">
        <v>3720</v>
      </c>
      <c r="T2266">
        <v>69</v>
      </c>
      <c r="U2266">
        <v>56</v>
      </c>
      <c r="W2266" t="s">
        <v>1744</v>
      </c>
      <c r="X2266">
        <v>1</v>
      </c>
      <c r="Y2266">
        <f t="shared" si="293"/>
        <v>-13</v>
      </c>
      <c r="Z2266">
        <f t="shared" ca="1" si="294"/>
        <v>-3.375</v>
      </c>
      <c r="AA2266">
        <f t="shared" ca="1" si="295"/>
        <v>-9.625</v>
      </c>
      <c r="AB2266">
        <f t="shared" ca="1" si="296"/>
        <v>9.625</v>
      </c>
      <c r="AC2266" s="2">
        <v>9.625</v>
      </c>
      <c r="AD2266" s="7">
        <f>VLOOKUP(P2266,Weights!$A:$B,2,0)*AC2266</f>
        <v>9.625</v>
      </c>
      <c r="AE2266">
        <f t="shared" ca="1" si="297"/>
        <v>92.640625</v>
      </c>
      <c r="AF2266" t="str">
        <f t="shared" si="298"/>
        <v>Pepperdine</v>
      </c>
      <c r="AG2266" t="str">
        <f t="shared" ca="1" si="299"/>
        <v>Pepperdine</v>
      </c>
    </row>
    <row r="2267" spans="15:33" x14ac:dyDescent="0.25">
      <c r="O2267" t="s">
        <v>3183</v>
      </c>
      <c r="P2267" s="6">
        <v>42002</v>
      </c>
      <c r="Q2267" t="s">
        <v>3073</v>
      </c>
      <c r="R2267" t="s">
        <v>3185</v>
      </c>
      <c r="S2267" t="s">
        <v>3721</v>
      </c>
      <c r="T2267">
        <v>87</v>
      </c>
      <c r="U2267">
        <v>67</v>
      </c>
      <c r="W2267" t="s">
        <v>369</v>
      </c>
      <c r="X2267">
        <v>1</v>
      </c>
      <c r="Y2267">
        <f t="shared" si="293"/>
        <v>20</v>
      </c>
      <c r="Z2267">
        <f t="shared" ca="1" si="294"/>
        <v>21.125</v>
      </c>
      <c r="AA2267">
        <f t="shared" ca="1" si="295"/>
        <v>-1.125</v>
      </c>
      <c r="AB2267">
        <f t="shared" ca="1" si="296"/>
        <v>1.125</v>
      </c>
      <c r="AC2267" s="2">
        <v>1.125</v>
      </c>
      <c r="AD2267" s="7">
        <f>VLOOKUP(P2267,Weights!$A:$B,2,0)*AC2267</f>
        <v>1.125</v>
      </c>
      <c r="AE2267">
        <f t="shared" ca="1" si="297"/>
        <v>1.265625</v>
      </c>
      <c r="AF2267" t="str">
        <f t="shared" si="298"/>
        <v>LSU</v>
      </c>
      <c r="AG2267" t="str">
        <f t="shared" ca="1" si="299"/>
        <v>LSU</v>
      </c>
    </row>
    <row r="2268" spans="15:33" x14ac:dyDescent="0.25">
      <c r="O2268" t="s">
        <v>3169</v>
      </c>
      <c r="P2268" s="6">
        <v>42002</v>
      </c>
      <c r="Q2268" t="s">
        <v>3073</v>
      </c>
      <c r="R2268" t="s">
        <v>3718</v>
      </c>
      <c r="S2268" t="s">
        <v>3721</v>
      </c>
      <c r="T2268">
        <v>69</v>
      </c>
      <c r="U2268">
        <v>46</v>
      </c>
      <c r="W2268" t="s">
        <v>745</v>
      </c>
      <c r="X2268">
        <v>1</v>
      </c>
      <c r="Y2268">
        <f t="shared" si="293"/>
        <v>23</v>
      </c>
      <c r="Z2268">
        <f t="shared" ca="1" si="294"/>
        <v>29.250000500000002</v>
      </c>
      <c r="AA2268">
        <f t="shared" ca="1" si="295"/>
        <v>-6.2500005000000023</v>
      </c>
      <c r="AB2268">
        <f t="shared" ca="1" si="296"/>
        <v>6.2500005000000023</v>
      </c>
      <c r="AC2268" s="2">
        <v>6.25</v>
      </c>
      <c r="AD2268" s="7">
        <f>VLOOKUP(P2268,Weights!$A:$B,2,0)*AC2268</f>
        <v>6.25</v>
      </c>
      <c r="AE2268">
        <f t="shared" ca="1" si="297"/>
        <v>39.062506250000276</v>
      </c>
      <c r="AF2268" t="str">
        <f t="shared" si="298"/>
        <v>Miami (OH)</v>
      </c>
      <c r="AG2268" t="str">
        <f t="shared" ca="1" si="299"/>
        <v>Miami (OH)</v>
      </c>
    </row>
    <row r="2269" spans="15:33" x14ac:dyDescent="0.25">
      <c r="O2269" t="s">
        <v>3392</v>
      </c>
      <c r="P2269" s="6">
        <v>42002</v>
      </c>
      <c r="Q2269" t="s">
        <v>3073</v>
      </c>
      <c r="R2269" t="s">
        <v>3386</v>
      </c>
      <c r="S2269" t="s">
        <v>3721</v>
      </c>
      <c r="T2269">
        <v>70</v>
      </c>
      <c r="U2269">
        <v>49</v>
      </c>
      <c r="W2269" t="s">
        <v>1304</v>
      </c>
      <c r="X2269">
        <v>1</v>
      </c>
      <c r="Y2269">
        <f t="shared" si="293"/>
        <v>21</v>
      </c>
      <c r="Z2269">
        <f t="shared" ca="1" si="294"/>
        <v>15</v>
      </c>
      <c r="AA2269">
        <f t="shared" ca="1" si="295"/>
        <v>6</v>
      </c>
      <c r="AB2269">
        <f t="shared" ca="1" si="296"/>
        <v>-6</v>
      </c>
      <c r="AC2269" s="2">
        <v>6</v>
      </c>
      <c r="AD2269" s="7">
        <f>VLOOKUP(P2269,Weights!$A:$B,2,0)*AC2269</f>
        <v>6</v>
      </c>
      <c r="AE2269">
        <f t="shared" ca="1" si="297"/>
        <v>36</v>
      </c>
      <c r="AF2269" t="str">
        <f t="shared" si="298"/>
        <v>North Carolina Central</v>
      </c>
      <c r="AG2269" t="str">
        <f t="shared" ca="1" si="299"/>
        <v>North Carolina Central</v>
      </c>
    </row>
    <row r="2270" spans="15:33" x14ac:dyDescent="0.25">
      <c r="O2270" t="s">
        <v>3103</v>
      </c>
      <c r="P2270" s="6">
        <v>42002</v>
      </c>
      <c r="Q2270" t="s">
        <v>3073</v>
      </c>
      <c r="R2270" t="s">
        <v>3293</v>
      </c>
      <c r="S2270" t="s">
        <v>3721</v>
      </c>
      <c r="T2270">
        <v>83</v>
      </c>
      <c r="U2270">
        <v>51</v>
      </c>
      <c r="W2270" t="s">
        <v>117</v>
      </c>
      <c r="X2270">
        <v>1</v>
      </c>
      <c r="Y2270">
        <f t="shared" si="293"/>
        <v>32</v>
      </c>
      <c r="Z2270">
        <f t="shared" ca="1" si="294"/>
        <v>6.875</v>
      </c>
      <c r="AA2270">
        <f t="shared" ca="1" si="295"/>
        <v>25.125</v>
      </c>
      <c r="AB2270">
        <f t="shared" ca="1" si="296"/>
        <v>-25.125</v>
      </c>
      <c r="AC2270" s="2">
        <v>25.125</v>
      </c>
      <c r="AD2270" s="7">
        <f>VLOOKUP(P2270,Weights!$A:$B,2,0)*AC2270</f>
        <v>25.125</v>
      </c>
      <c r="AE2270">
        <f t="shared" ca="1" si="297"/>
        <v>631.265625</v>
      </c>
      <c r="AF2270" t="str">
        <f t="shared" si="298"/>
        <v>Northern Illinois</v>
      </c>
      <c r="AG2270" t="str">
        <f t="shared" ca="1" si="299"/>
        <v>Northern Illinois</v>
      </c>
    </row>
    <row r="2271" spans="15:33" x14ac:dyDescent="0.25">
      <c r="O2271" t="s">
        <v>3186</v>
      </c>
      <c r="P2271" s="6">
        <v>42002</v>
      </c>
      <c r="Q2271" t="s">
        <v>3073</v>
      </c>
      <c r="R2271" t="s">
        <v>3096</v>
      </c>
      <c r="S2271" t="s">
        <v>3721</v>
      </c>
      <c r="T2271">
        <v>69</v>
      </c>
      <c r="U2271">
        <v>35</v>
      </c>
      <c r="W2271" t="s">
        <v>605</v>
      </c>
      <c r="X2271">
        <v>1</v>
      </c>
      <c r="Y2271">
        <f t="shared" si="293"/>
        <v>34</v>
      </c>
      <c r="Z2271">
        <f t="shared" ca="1" si="294"/>
        <v>13</v>
      </c>
      <c r="AA2271">
        <f t="shared" ca="1" si="295"/>
        <v>21</v>
      </c>
      <c r="AB2271">
        <f t="shared" ca="1" si="296"/>
        <v>-21</v>
      </c>
      <c r="AC2271" s="2">
        <v>21</v>
      </c>
      <c r="AD2271" s="7">
        <f>VLOOKUP(P2271,Weights!$A:$B,2,0)*AC2271</f>
        <v>21</v>
      </c>
      <c r="AE2271">
        <f t="shared" ca="1" si="297"/>
        <v>441</v>
      </c>
      <c r="AF2271" t="str">
        <f t="shared" si="298"/>
        <v>Old Dominion</v>
      </c>
      <c r="AG2271" t="str">
        <f t="shared" ca="1" si="299"/>
        <v>Old Dominion</v>
      </c>
    </row>
    <row r="2272" spans="15:33" x14ac:dyDescent="0.25">
      <c r="O2272" t="s">
        <v>3295</v>
      </c>
      <c r="P2272" s="6">
        <v>42002</v>
      </c>
      <c r="Q2272" t="s">
        <v>3073</v>
      </c>
      <c r="R2272" t="s">
        <v>3297</v>
      </c>
      <c r="S2272" t="s">
        <v>3721</v>
      </c>
      <c r="T2272">
        <v>69</v>
      </c>
      <c r="U2272">
        <v>67</v>
      </c>
      <c r="V2272" t="s">
        <v>3722</v>
      </c>
      <c r="W2272" t="s">
        <v>427</v>
      </c>
      <c r="X2272">
        <v>1</v>
      </c>
      <c r="Y2272">
        <f t="shared" si="293"/>
        <v>2</v>
      </c>
      <c r="Z2272">
        <f t="shared" ca="1" si="294"/>
        <v>6.8749995000000004</v>
      </c>
      <c r="AA2272">
        <f t="shared" ca="1" si="295"/>
        <v>-4.8749995000000004</v>
      </c>
      <c r="AB2272">
        <f t="shared" ca="1" si="296"/>
        <v>4.8749995000000004</v>
      </c>
      <c r="AC2272" s="2">
        <v>4.875</v>
      </c>
      <c r="AD2272" s="7">
        <f>VLOOKUP(P2272,Weights!$A:$B,2,0)*AC2272</f>
        <v>4.875</v>
      </c>
      <c r="AE2272">
        <f t="shared" ca="1" si="297"/>
        <v>23.765620125000254</v>
      </c>
      <c r="AF2272" t="str">
        <f t="shared" si="298"/>
        <v>Oregon</v>
      </c>
      <c r="AG2272" t="str">
        <f t="shared" ca="1" si="299"/>
        <v>Oregon</v>
      </c>
    </row>
    <row r="2273" spans="15:33" x14ac:dyDescent="0.25">
      <c r="O2273" t="s">
        <v>3390</v>
      </c>
      <c r="P2273" s="6">
        <v>42002</v>
      </c>
      <c r="Q2273" t="s">
        <v>3073</v>
      </c>
      <c r="R2273" t="s">
        <v>3330</v>
      </c>
      <c r="S2273" t="s">
        <v>3720</v>
      </c>
      <c r="T2273">
        <v>57</v>
      </c>
      <c r="U2273">
        <v>40</v>
      </c>
      <c r="W2273" t="s">
        <v>549</v>
      </c>
      <c r="X2273">
        <v>1</v>
      </c>
      <c r="Y2273">
        <f t="shared" si="293"/>
        <v>-17</v>
      </c>
      <c r="Z2273">
        <f t="shared" ca="1" si="294"/>
        <v>0.875</v>
      </c>
      <c r="AA2273">
        <f t="shared" ca="1" si="295"/>
        <v>-17.875</v>
      </c>
      <c r="AB2273">
        <f t="shared" ca="1" si="296"/>
        <v>17.875</v>
      </c>
      <c r="AC2273" s="2">
        <v>17.875</v>
      </c>
      <c r="AD2273" s="7">
        <f>VLOOKUP(P2273,Weights!$A:$B,2,0)*AC2273</f>
        <v>17.875</v>
      </c>
      <c r="AE2273">
        <f t="shared" ca="1" si="297"/>
        <v>319.515625</v>
      </c>
      <c r="AF2273" t="str">
        <f t="shared" si="298"/>
        <v>Santa Clara</v>
      </c>
      <c r="AG2273" t="str">
        <f t="shared" ca="1" si="299"/>
        <v>Pacific</v>
      </c>
    </row>
    <row r="2274" spans="15:33" x14ac:dyDescent="0.25">
      <c r="O2274" t="s">
        <v>3098</v>
      </c>
      <c r="P2274" s="6">
        <v>42002</v>
      </c>
      <c r="Q2274" t="s">
        <v>3073</v>
      </c>
      <c r="R2274" t="s">
        <v>3088</v>
      </c>
      <c r="S2274" t="s">
        <v>3721</v>
      </c>
      <c r="T2274">
        <v>81</v>
      </c>
      <c r="U2274">
        <v>64</v>
      </c>
      <c r="W2274" t="s">
        <v>1877</v>
      </c>
      <c r="X2274">
        <v>1</v>
      </c>
      <c r="Y2274">
        <f t="shared" si="293"/>
        <v>17</v>
      </c>
      <c r="Z2274">
        <f t="shared" ca="1" si="294"/>
        <v>16.500000499999999</v>
      </c>
      <c r="AA2274">
        <f t="shared" ca="1" si="295"/>
        <v>0.49999950000000126</v>
      </c>
      <c r="AB2274">
        <f t="shared" ca="1" si="296"/>
        <v>-0.49999950000000126</v>
      </c>
      <c r="AC2274" s="2">
        <v>0.5</v>
      </c>
      <c r="AD2274" s="7">
        <f>VLOOKUP(P2274,Weights!$A:$B,2,0)*AC2274</f>
        <v>0.5</v>
      </c>
      <c r="AE2274">
        <f t="shared" ca="1" si="297"/>
        <v>0.24999950000025126</v>
      </c>
      <c r="AF2274" t="str">
        <f t="shared" si="298"/>
        <v>Quinnipiac</v>
      </c>
      <c r="AG2274" t="str">
        <f t="shared" ca="1" si="299"/>
        <v>Quinnipiac</v>
      </c>
    </row>
    <row r="2275" spans="15:33" x14ac:dyDescent="0.25">
      <c r="O2275" t="s">
        <v>3291</v>
      </c>
      <c r="P2275" s="6">
        <v>42002</v>
      </c>
      <c r="Q2275" t="s">
        <v>3073</v>
      </c>
      <c r="R2275" t="s">
        <v>3262</v>
      </c>
      <c r="S2275" t="s">
        <v>3721</v>
      </c>
      <c r="T2275">
        <v>69</v>
      </c>
      <c r="U2275">
        <v>56</v>
      </c>
      <c r="W2275" t="s">
        <v>2932</v>
      </c>
      <c r="X2275">
        <v>1</v>
      </c>
      <c r="Y2275">
        <f t="shared" si="293"/>
        <v>13</v>
      </c>
      <c r="Z2275">
        <f t="shared" ca="1" si="294"/>
        <v>11.62500002</v>
      </c>
      <c r="AA2275">
        <f t="shared" ca="1" si="295"/>
        <v>1.3749999800000001</v>
      </c>
      <c r="AB2275">
        <f t="shared" ca="1" si="296"/>
        <v>-1.3749999800000001</v>
      </c>
      <c r="AC2275" s="2">
        <v>1.375</v>
      </c>
      <c r="AD2275" s="7">
        <f>VLOOKUP(P2275,Weights!$A:$B,2,0)*AC2275</f>
        <v>1.375</v>
      </c>
      <c r="AE2275">
        <f t="shared" ca="1" si="297"/>
        <v>1.8906249450000008</v>
      </c>
      <c r="AF2275" t="str">
        <f t="shared" si="298"/>
        <v>Saint Mary's</v>
      </c>
      <c r="AG2275" t="str">
        <f t="shared" ca="1" si="299"/>
        <v>Saint Mary's</v>
      </c>
    </row>
    <row r="2276" spans="15:33" x14ac:dyDescent="0.25">
      <c r="O2276" t="s">
        <v>3263</v>
      </c>
      <c r="P2276" s="6">
        <v>42002</v>
      </c>
      <c r="Q2276" t="s">
        <v>3073</v>
      </c>
      <c r="R2276" t="s">
        <v>3718</v>
      </c>
      <c r="S2276" t="s">
        <v>3721</v>
      </c>
      <c r="T2276">
        <v>102</v>
      </c>
      <c r="U2276">
        <v>47</v>
      </c>
      <c r="W2276" t="s">
        <v>305</v>
      </c>
      <c r="X2276">
        <v>1</v>
      </c>
      <c r="Y2276">
        <f t="shared" si="293"/>
        <v>55</v>
      </c>
      <c r="Z2276">
        <f t="shared" ca="1" si="294"/>
        <v>37.625000499999999</v>
      </c>
      <c r="AA2276">
        <f t="shared" ca="1" si="295"/>
        <v>17.374999500000001</v>
      </c>
      <c r="AB2276">
        <f t="shared" ca="1" si="296"/>
        <v>-17.374999500000001</v>
      </c>
      <c r="AC2276" s="2">
        <v>17.375</v>
      </c>
      <c r="AD2276" s="7">
        <f>VLOOKUP(P2276,Weights!$A:$B,2,0)*AC2276</f>
        <v>17.375</v>
      </c>
      <c r="AE2276">
        <f t="shared" ca="1" si="297"/>
        <v>301.89060762500031</v>
      </c>
      <c r="AF2276" t="str">
        <f t="shared" si="298"/>
        <v>Sam Houston St</v>
      </c>
      <c r="AG2276" t="str">
        <f t="shared" ca="1" si="299"/>
        <v>Sam Houston St</v>
      </c>
    </row>
    <row r="2277" spans="15:33" x14ac:dyDescent="0.25">
      <c r="O2277" t="s">
        <v>3389</v>
      </c>
      <c r="P2277" s="6">
        <v>42002</v>
      </c>
      <c r="Q2277" t="s">
        <v>3073</v>
      </c>
      <c r="R2277" t="s">
        <v>3707</v>
      </c>
      <c r="S2277" t="s">
        <v>3720</v>
      </c>
      <c r="T2277">
        <v>60</v>
      </c>
      <c r="U2277">
        <v>48</v>
      </c>
      <c r="W2277" t="s">
        <v>2941</v>
      </c>
      <c r="X2277">
        <v>1</v>
      </c>
      <c r="Y2277">
        <f t="shared" si="293"/>
        <v>-12</v>
      </c>
      <c r="Z2277">
        <f t="shared" ca="1" si="294"/>
        <v>-13.999999499999998</v>
      </c>
      <c r="AA2277">
        <f t="shared" ca="1" si="295"/>
        <v>1.9999994999999977</v>
      </c>
      <c r="AB2277">
        <f t="shared" ca="1" si="296"/>
        <v>-1.9999994999999977</v>
      </c>
      <c r="AC2277" s="2">
        <v>2</v>
      </c>
      <c r="AD2277" s="7">
        <f>VLOOKUP(P2277,Weights!$A:$B,2,0)*AC2277</f>
        <v>2</v>
      </c>
      <c r="AE2277">
        <f t="shared" ca="1" si="297"/>
        <v>3.9999980000002409</v>
      </c>
      <c r="AF2277" t="str">
        <f t="shared" si="298"/>
        <v>Gonzaga</v>
      </c>
      <c r="AG2277" t="str">
        <f t="shared" ca="1" si="299"/>
        <v>Gonzaga</v>
      </c>
    </row>
    <row r="2278" spans="15:33" x14ac:dyDescent="0.25">
      <c r="O2278" t="s">
        <v>3149</v>
      </c>
      <c r="P2278" s="6">
        <v>42002</v>
      </c>
      <c r="Q2278" t="s">
        <v>3073</v>
      </c>
      <c r="R2278" t="s">
        <v>3718</v>
      </c>
      <c r="S2278" t="s">
        <v>3721</v>
      </c>
      <c r="T2278">
        <v>70</v>
      </c>
      <c r="U2278">
        <v>61</v>
      </c>
      <c r="W2278" t="s">
        <v>196</v>
      </c>
      <c r="X2278">
        <v>1</v>
      </c>
      <c r="Y2278">
        <f t="shared" si="293"/>
        <v>9</v>
      </c>
      <c r="Z2278">
        <f t="shared" ca="1" si="294"/>
        <v>40.875000499999999</v>
      </c>
      <c r="AA2278">
        <f t="shared" ca="1" si="295"/>
        <v>-31.875000499999999</v>
      </c>
      <c r="AB2278">
        <f t="shared" ca="1" si="296"/>
        <v>31.875000499999999</v>
      </c>
      <c r="AC2278" s="2">
        <v>31.875</v>
      </c>
      <c r="AD2278" s="7">
        <f>VLOOKUP(P2278,Weights!$A:$B,2,0)*AC2278</f>
        <v>31.875</v>
      </c>
      <c r="AE2278">
        <f t="shared" ca="1" si="297"/>
        <v>1016.0156568750002</v>
      </c>
      <c r="AF2278" t="str">
        <f t="shared" si="298"/>
        <v>SMU</v>
      </c>
      <c r="AG2278" t="str">
        <f t="shared" ca="1" si="299"/>
        <v>SMU</v>
      </c>
    </row>
    <row r="2279" spans="15:33" x14ac:dyDescent="0.25">
      <c r="O2279" t="s">
        <v>3146</v>
      </c>
      <c r="P2279" s="6">
        <v>42002</v>
      </c>
      <c r="Q2279" t="s">
        <v>3073</v>
      </c>
      <c r="R2279" t="s">
        <v>3412</v>
      </c>
      <c r="S2279" t="s">
        <v>3721</v>
      </c>
      <c r="T2279">
        <v>74</v>
      </c>
      <c r="U2279">
        <v>39</v>
      </c>
      <c r="W2279" t="s">
        <v>195</v>
      </c>
      <c r="X2279">
        <v>1</v>
      </c>
      <c r="Y2279">
        <f t="shared" si="293"/>
        <v>35</v>
      </c>
      <c r="Z2279">
        <f t="shared" ca="1" si="294"/>
        <v>27.375</v>
      </c>
      <c r="AA2279">
        <f t="shared" ca="1" si="295"/>
        <v>7.625</v>
      </c>
      <c r="AB2279">
        <f t="shared" ca="1" si="296"/>
        <v>-7.625</v>
      </c>
      <c r="AC2279" s="2">
        <v>7.625</v>
      </c>
      <c r="AD2279" s="7">
        <f>VLOOKUP(P2279,Weights!$A:$B,2,0)*AC2279</f>
        <v>7.625</v>
      </c>
      <c r="AE2279">
        <f t="shared" ca="1" si="297"/>
        <v>58.140625</v>
      </c>
      <c r="AF2279" t="str">
        <f t="shared" si="298"/>
        <v>Stanford</v>
      </c>
      <c r="AG2279" t="str">
        <f t="shared" ca="1" si="299"/>
        <v>Stanford</v>
      </c>
    </row>
    <row r="2280" spans="15:33" x14ac:dyDescent="0.25">
      <c r="O2280" t="s">
        <v>3244</v>
      </c>
      <c r="P2280" s="6">
        <v>42002</v>
      </c>
      <c r="Q2280" t="s">
        <v>3073</v>
      </c>
      <c r="R2280" t="s">
        <v>3228</v>
      </c>
      <c r="S2280" t="s">
        <v>3721</v>
      </c>
      <c r="T2280">
        <v>60</v>
      </c>
      <c r="U2280">
        <v>40</v>
      </c>
      <c r="W2280" t="s">
        <v>880</v>
      </c>
      <c r="X2280">
        <v>1</v>
      </c>
      <c r="Y2280">
        <f t="shared" si="293"/>
        <v>20</v>
      </c>
      <c r="Z2280">
        <f t="shared" ca="1" si="294"/>
        <v>26.125</v>
      </c>
      <c r="AA2280">
        <f t="shared" ca="1" si="295"/>
        <v>-6.125</v>
      </c>
      <c r="AB2280">
        <f t="shared" ca="1" si="296"/>
        <v>6.125</v>
      </c>
      <c r="AC2280" s="2">
        <v>6.125</v>
      </c>
      <c r="AD2280" s="7">
        <f>VLOOKUP(P2280,Weights!$A:$B,2,0)*AC2280</f>
        <v>6.125</v>
      </c>
      <c r="AE2280">
        <f t="shared" ca="1" si="297"/>
        <v>37.515625</v>
      </c>
      <c r="AF2280" t="str">
        <f t="shared" si="298"/>
        <v>TCU</v>
      </c>
      <c r="AG2280" t="str">
        <f t="shared" ca="1" si="299"/>
        <v>TCU</v>
      </c>
    </row>
    <row r="2281" spans="15:33" x14ac:dyDescent="0.25">
      <c r="O2281" t="s">
        <v>3232</v>
      </c>
      <c r="P2281" s="6">
        <v>42002</v>
      </c>
      <c r="Q2281" t="s">
        <v>3073</v>
      </c>
      <c r="R2281" t="s">
        <v>3211</v>
      </c>
      <c r="S2281" t="s">
        <v>3721</v>
      </c>
      <c r="T2281">
        <v>87</v>
      </c>
      <c r="U2281">
        <v>84</v>
      </c>
      <c r="W2281" t="s">
        <v>447</v>
      </c>
      <c r="X2281">
        <v>1</v>
      </c>
      <c r="Y2281">
        <f t="shared" si="293"/>
        <v>3</v>
      </c>
      <c r="Z2281">
        <f t="shared" ca="1" si="294"/>
        <v>-0.5</v>
      </c>
      <c r="AA2281">
        <f t="shared" ca="1" si="295"/>
        <v>3.5</v>
      </c>
      <c r="AB2281">
        <f t="shared" ca="1" si="296"/>
        <v>-3.5</v>
      </c>
      <c r="AC2281" s="2">
        <v>3.5</v>
      </c>
      <c r="AD2281" s="7">
        <f>VLOOKUP(P2281,Weights!$A:$B,2,0)*AC2281</f>
        <v>3.5</v>
      </c>
      <c r="AE2281">
        <f t="shared" ca="1" si="297"/>
        <v>12.25</v>
      </c>
      <c r="AF2281" t="str">
        <f t="shared" si="298"/>
        <v>Tennessee Tech</v>
      </c>
      <c r="AG2281" t="str">
        <f t="shared" ca="1" si="299"/>
        <v>North Florida</v>
      </c>
    </row>
    <row r="2282" spans="15:33" x14ac:dyDescent="0.25">
      <c r="O2282" t="s">
        <v>3248</v>
      </c>
      <c r="P2282" s="6">
        <v>42002</v>
      </c>
      <c r="Q2282" t="s">
        <v>3073</v>
      </c>
      <c r="R2282" t="s">
        <v>3352</v>
      </c>
      <c r="S2282" t="s">
        <v>3721</v>
      </c>
      <c r="T2282">
        <v>66</v>
      </c>
      <c r="U2282">
        <v>55</v>
      </c>
      <c r="W2282" t="s">
        <v>840</v>
      </c>
      <c r="X2282">
        <v>1</v>
      </c>
      <c r="Y2282">
        <f t="shared" si="293"/>
        <v>11</v>
      </c>
      <c r="Z2282">
        <f t="shared" ca="1" si="294"/>
        <v>25.999999499999998</v>
      </c>
      <c r="AA2282">
        <f t="shared" ca="1" si="295"/>
        <v>-14.999999499999998</v>
      </c>
      <c r="AB2282">
        <f t="shared" ca="1" si="296"/>
        <v>14.999999499999998</v>
      </c>
      <c r="AC2282" s="2">
        <v>15</v>
      </c>
      <c r="AD2282" s="7">
        <f>VLOOKUP(P2282,Weights!$A:$B,2,0)*AC2282</f>
        <v>15</v>
      </c>
      <c r="AE2282">
        <f t="shared" ca="1" si="297"/>
        <v>224.99998500000018</v>
      </c>
      <c r="AF2282" t="str">
        <f t="shared" si="298"/>
        <v>Texas</v>
      </c>
      <c r="AG2282" t="str">
        <f t="shared" ca="1" si="299"/>
        <v>Texas</v>
      </c>
    </row>
    <row r="2283" spans="15:33" x14ac:dyDescent="0.25">
      <c r="O2283" t="s">
        <v>3247</v>
      </c>
      <c r="P2283" s="6">
        <v>42002</v>
      </c>
      <c r="Q2283" t="s">
        <v>3073</v>
      </c>
      <c r="R2283" t="s">
        <v>3256</v>
      </c>
      <c r="S2283" t="s">
        <v>3721</v>
      </c>
      <c r="T2283">
        <v>60</v>
      </c>
      <c r="U2283">
        <v>45</v>
      </c>
      <c r="W2283" t="s">
        <v>427</v>
      </c>
      <c r="X2283">
        <v>1</v>
      </c>
      <c r="Y2283">
        <f t="shared" si="293"/>
        <v>15</v>
      </c>
      <c r="Z2283">
        <f t="shared" ca="1" si="294"/>
        <v>14.75</v>
      </c>
      <c r="AA2283">
        <f t="shared" ca="1" si="295"/>
        <v>0.25</v>
      </c>
      <c r="AB2283">
        <f t="shared" ca="1" si="296"/>
        <v>-0.25</v>
      </c>
      <c r="AC2283" s="2">
        <v>0.25</v>
      </c>
      <c r="AD2283" s="7">
        <f>VLOOKUP(P2283,Weights!$A:$B,2,0)*AC2283</f>
        <v>0.25</v>
      </c>
      <c r="AE2283">
        <f t="shared" ca="1" si="297"/>
        <v>6.25E-2</v>
      </c>
      <c r="AF2283" t="str">
        <f t="shared" si="298"/>
        <v>Texas Tech</v>
      </c>
      <c r="AG2283" t="str">
        <f t="shared" ca="1" si="299"/>
        <v>Texas Tech</v>
      </c>
    </row>
    <row r="2284" spans="15:33" x14ac:dyDescent="0.25">
      <c r="O2284" t="s">
        <v>3182</v>
      </c>
      <c r="P2284" s="6">
        <v>42002</v>
      </c>
      <c r="Q2284" t="s">
        <v>3073</v>
      </c>
      <c r="R2284" t="s">
        <v>3347</v>
      </c>
      <c r="S2284" t="s">
        <v>3720</v>
      </c>
      <c r="T2284">
        <v>85</v>
      </c>
      <c r="U2284">
        <v>84</v>
      </c>
      <c r="V2284" t="s">
        <v>3722</v>
      </c>
      <c r="W2284" t="s">
        <v>118</v>
      </c>
      <c r="X2284">
        <v>1</v>
      </c>
      <c r="Y2284">
        <f t="shared" si="293"/>
        <v>-1</v>
      </c>
      <c r="Z2284">
        <f t="shared" ca="1" si="294"/>
        <v>7.3750000000000009</v>
      </c>
      <c r="AA2284">
        <f t="shared" ca="1" si="295"/>
        <v>-8.375</v>
      </c>
      <c r="AB2284">
        <f t="shared" ca="1" si="296"/>
        <v>8.375</v>
      </c>
      <c r="AC2284" s="2">
        <v>8.375</v>
      </c>
      <c r="AD2284" s="7">
        <f>VLOOKUP(P2284,Weights!$A:$B,2,0)*AC2284</f>
        <v>8.375</v>
      </c>
      <c r="AE2284">
        <f t="shared" ca="1" si="297"/>
        <v>70.140625</v>
      </c>
      <c r="AF2284" t="str">
        <f t="shared" si="298"/>
        <v>Fairleigh Dickinson</v>
      </c>
      <c r="AG2284" t="str">
        <f t="shared" ca="1" si="299"/>
        <v>Towson</v>
      </c>
    </row>
    <row r="2285" spans="15:33" x14ac:dyDescent="0.25">
      <c r="O2285" t="s">
        <v>3180</v>
      </c>
      <c r="P2285" s="6">
        <v>42002</v>
      </c>
      <c r="Q2285" t="s">
        <v>3073</v>
      </c>
      <c r="R2285" t="s">
        <v>3373</v>
      </c>
      <c r="S2285" t="s">
        <v>3721</v>
      </c>
      <c r="T2285">
        <v>72</v>
      </c>
      <c r="U2285">
        <v>63</v>
      </c>
      <c r="W2285" t="s">
        <v>427</v>
      </c>
      <c r="X2285">
        <v>1</v>
      </c>
      <c r="Y2285">
        <f t="shared" si="293"/>
        <v>9</v>
      </c>
      <c r="Z2285">
        <f t="shared" ca="1" si="294"/>
        <v>13.624999500000001</v>
      </c>
      <c r="AA2285">
        <f t="shared" ca="1" si="295"/>
        <v>-4.6249995000000013</v>
      </c>
      <c r="AB2285">
        <f t="shared" ca="1" si="296"/>
        <v>4.6249995000000013</v>
      </c>
      <c r="AC2285" s="2">
        <v>4.625</v>
      </c>
      <c r="AD2285" s="7">
        <f>VLOOKUP(P2285,Weights!$A:$B,2,0)*AC2285</f>
        <v>4.625</v>
      </c>
      <c r="AE2285">
        <f t="shared" ca="1" si="297"/>
        <v>21.39062037500026</v>
      </c>
      <c r="AF2285" t="str">
        <f t="shared" si="298"/>
        <v>Virginia Commonwealth</v>
      </c>
      <c r="AG2285" t="str">
        <f t="shared" ca="1" si="299"/>
        <v>Virginia Commonwealth</v>
      </c>
    </row>
    <row r="2286" spans="15:33" x14ac:dyDescent="0.25">
      <c r="O2286" t="s">
        <v>3380</v>
      </c>
      <c r="P2286" s="6">
        <v>42002</v>
      </c>
      <c r="Q2286" t="s">
        <v>3073</v>
      </c>
      <c r="R2286" t="s">
        <v>3383</v>
      </c>
      <c r="S2286" t="s">
        <v>3720</v>
      </c>
      <c r="T2286">
        <v>76</v>
      </c>
      <c r="U2286">
        <v>71</v>
      </c>
      <c r="W2286" t="s">
        <v>151</v>
      </c>
      <c r="X2286">
        <v>1</v>
      </c>
      <c r="Y2286">
        <f t="shared" si="293"/>
        <v>-5</v>
      </c>
      <c r="Z2286">
        <f t="shared" ca="1" si="294"/>
        <v>-3.7500000000000009</v>
      </c>
      <c r="AA2286">
        <f t="shared" ca="1" si="295"/>
        <v>-1.2499999999999991</v>
      </c>
      <c r="AB2286">
        <f t="shared" ca="1" si="296"/>
        <v>1.2499999999999991</v>
      </c>
      <c r="AC2286" s="2">
        <v>1.25</v>
      </c>
      <c r="AD2286" s="7">
        <f>VLOOKUP(P2286,Weights!$A:$B,2,0)*AC2286</f>
        <v>1.25</v>
      </c>
      <c r="AE2286">
        <f t="shared" ca="1" si="297"/>
        <v>1.5624999999999978</v>
      </c>
      <c r="AF2286" t="str">
        <f t="shared" si="298"/>
        <v>Rider</v>
      </c>
      <c r="AG2286" t="str">
        <f t="shared" ca="1" si="299"/>
        <v>Rider</v>
      </c>
    </row>
    <row r="2287" spans="15:33" x14ac:dyDescent="0.25">
      <c r="O2287" t="s">
        <v>3204</v>
      </c>
      <c r="P2287" s="6">
        <v>42002</v>
      </c>
      <c r="Q2287" t="s">
        <v>3073</v>
      </c>
      <c r="R2287" t="s">
        <v>3718</v>
      </c>
      <c r="S2287" t="s">
        <v>3721</v>
      </c>
      <c r="T2287">
        <v>104</v>
      </c>
      <c r="U2287">
        <v>62</v>
      </c>
      <c r="W2287" t="s">
        <v>334</v>
      </c>
      <c r="X2287">
        <v>1</v>
      </c>
      <c r="Y2287">
        <f t="shared" si="293"/>
        <v>42</v>
      </c>
      <c r="Z2287">
        <f t="shared" ca="1" si="294"/>
        <v>31.125000480000001</v>
      </c>
      <c r="AA2287">
        <f t="shared" ca="1" si="295"/>
        <v>10.874999519999999</v>
      </c>
      <c r="AB2287">
        <f t="shared" ca="1" si="296"/>
        <v>-10.874999519999999</v>
      </c>
      <c r="AC2287" s="2">
        <v>10.875</v>
      </c>
      <c r="AD2287" s="7">
        <f>VLOOKUP(P2287,Weights!$A:$B,2,0)*AC2287</f>
        <v>10.875</v>
      </c>
      <c r="AE2287">
        <f t="shared" ca="1" si="297"/>
        <v>118.26561456000022</v>
      </c>
      <c r="AF2287" t="str">
        <f t="shared" si="298"/>
        <v>Western Kentucky</v>
      </c>
      <c r="AG2287" t="str">
        <f t="shared" ca="1" si="299"/>
        <v>Western Kentucky</v>
      </c>
    </row>
    <row r="2288" spans="15:33" x14ac:dyDescent="0.25">
      <c r="O2288" t="s">
        <v>3122</v>
      </c>
      <c r="P2288" s="6">
        <v>42003</v>
      </c>
      <c r="Q2288" t="s">
        <v>3073</v>
      </c>
      <c r="R2288" t="s">
        <v>3326</v>
      </c>
      <c r="S2288" t="s">
        <v>3721</v>
      </c>
      <c r="T2288">
        <v>70</v>
      </c>
      <c r="U2288">
        <v>63</v>
      </c>
      <c r="W2288" t="s">
        <v>305</v>
      </c>
      <c r="X2288">
        <v>1</v>
      </c>
      <c r="Y2288">
        <f t="shared" si="293"/>
        <v>7</v>
      </c>
      <c r="Z2288">
        <f t="shared" ca="1" si="294"/>
        <v>15.625</v>
      </c>
      <c r="AA2288">
        <f t="shared" ca="1" si="295"/>
        <v>-8.625</v>
      </c>
      <c r="AB2288">
        <f t="shared" ca="1" si="296"/>
        <v>8.625</v>
      </c>
      <c r="AC2288" s="2">
        <v>8.625</v>
      </c>
      <c r="AD2288" s="7">
        <f>VLOOKUP(P2288,Weights!$A:$B,2,0)*AC2288</f>
        <v>8.625</v>
      </c>
      <c r="AE2288">
        <f t="shared" ca="1" si="297"/>
        <v>74.390625</v>
      </c>
      <c r="AF2288" t="str">
        <f t="shared" si="298"/>
        <v>Akron</v>
      </c>
      <c r="AG2288" t="str">
        <f t="shared" ca="1" si="299"/>
        <v>Akron</v>
      </c>
    </row>
    <row r="2289" spans="15:33" x14ac:dyDescent="0.25">
      <c r="O2289" t="s">
        <v>3401</v>
      </c>
      <c r="P2289" s="6">
        <v>42003</v>
      </c>
      <c r="Q2289" t="s">
        <v>3073</v>
      </c>
      <c r="R2289" t="s">
        <v>3718</v>
      </c>
      <c r="S2289" t="s">
        <v>3721</v>
      </c>
      <c r="T2289">
        <v>76</v>
      </c>
      <c r="U2289">
        <v>65</v>
      </c>
      <c r="W2289" t="s">
        <v>229</v>
      </c>
      <c r="X2289">
        <v>1</v>
      </c>
      <c r="Y2289">
        <f t="shared" si="293"/>
        <v>11</v>
      </c>
      <c r="Z2289">
        <f t="shared" ca="1" si="294"/>
        <v>24.125000500000002</v>
      </c>
      <c r="AA2289">
        <f t="shared" ca="1" si="295"/>
        <v>-13.125000500000002</v>
      </c>
      <c r="AB2289">
        <f t="shared" ca="1" si="296"/>
        <v>13.125000500000002</v>
      </c>
      <c r="AC2289" s="2">
        <v>13.125</v>
      </c>
      <c r="AD2289" s="7">
        <f>VLOOKUP(P2289,Weights!$A:$B,2,0)*AC2289</f>
        <v>13.125</v>
      </c>
      <c r="AE2289">
        <f t="shared" ca="1" si="297"/>
        <v>172.26563812500032</v>
      </c>
      <c r="AF2289" t="str">
        <f t="shared" si="298"/>
        <v>Alabama St</v>
      </c>
      <c r="AG2289" t="str">
        <f t="shared" ca="1" si="299"/>
        <v>Alabama St</v>
      </c>
    </row>
    <row r="2290" spans="15:33" x14ac:dyDescent="0.25">
      <c r="O2290" t="s">
        <v>3414</v>
      </c>
      <c r="P2290" s="6">
        <v>42003</v>
      </c>
      <c r="Q2290" t="s">
        <v>3073</v>
      </c>
      <c r="R2290" t="s">
        <v>3718</v>
      </c>
      <c r="S2290" t="s">
        <v>3720</v>
      </c>
      <c r="T2290">
        <v>79</v>
      </c>
      <c r="U2290">
        <v>70</v>
      </c>
      <c r="W2290" t="s">
        <v>39</v>
      </c>
      <c r="X2290">
        <v>1</v>
      </c>
      <c r="Y2290">
        <f t="shared" si="293"/>
        <v>-9</v>
      </c>
      <c r="Z2290">
        <f t="shared" ca="1" si="294"/>
        <v>13.25</v>
      </c>
      <c r="AA2290">
        <f t="shared" ca="1" si="295"/>
        <v>-22.25</v>
      </c>
      <c r="AB2290">
        <f t="shared" ca="1" si="296"/>
        <v>22.25</v>
      </c>
      <c r="AC2290" s="2">
        <v>22.25</v>
      </c>
      <c r="AD2290" s="7">
        <f>VLOOKUP(P2290,Weights!$A:$B,2,0)*AC2290</f>
        <v>22.25</v>
      </c>
      <c r="AE2290">
        <f t="shared" ca="1" si="297"/>
        <v>495.0625</v>
      </c>
      <c r="AF2290" t="str">
        <f t="shared" si="298"/>
        <v>Other</v>
      </c>
      <c r="AG2290" t="str">
        <f t="shared" ca="1" si="299"/>
        <v>Alcorn St</v>
      </c>
    </row>
    <row r="2291" spans="15:33" x14ac:dyDescent="0.25">
      <c r="O2291" t="s">
        <v>3160</v>
      </c>
      <c r="P2291" s="6">
        <v>42003</v>
      </c>
      <c r="Q2291" t="s">
        <v>3073</v>
      </c>
      <c r="R2291" t="s">
        <v>3358</v>
      </c>
      <c r="S2291" t="s">
        <v>3720</v>
      </c>
      <c r="T2291">
        <v>83</v>
      </c>
      <c r="U2291">
        <v>79</v>
      </c>
      <c r="V2291" t="s">
        <v>3722</v>
      </c>
      <c r="W2291" t="s">
        <v>707</v>
      </c>
      <c r="X2291">
        <v>1</v>
      </c>
      <c r="Y2291">
        <f t="shared" si="293"/>
        <v>-4</v>
      </c>
      <c r="Z2291">
        <f t="shared" ca="1" si="294"/>
        <v>-4</v>
      </c>
      <c r="AA2291">
        <f t="shared" ca="1" si="295"/>
        <v>0</v>
      </c>
      <c r="AB2291">
        <f t="shared" ca="1" si="296"/>
        <v>0</v>
      </c>
      <c r="AC2291" s="2">
        <v>0</v>
      </c>
      <c r="AD2291" s="7">
        <f>VLOOKUP(P2291,Weights!$A:$B,2,0)*AC2291</f>
        <v>0</v>
      </c>
      <c r="AE2291">
        <f t="shared" ca="1" si="297"/>
        <v>0</v>
      </c>
      <c r="AF2291" t="str">
        <f t="shared" si="298"/>
        <v>UL Lafayette</v>
      </c>
      <c r="AG2291" t="str">
        <f t="shared" ca="1" si="299"/>
        <v>UL Lafayette</v>
      </c>
    </row>
    <row r="2292" spans="15:33" x14ac:dyDescent="0.25">
      <c r="O2292" t="s">
        <v>3403</v>
      </c>
      <c r="P2292" s="6">
        <v>42003</v>
      </c>
      <c r="Q2292" t="s">
        <v>3073</v>
      </c>
      <c r="R2292" t="s">
        <v>3292</v>
      </c>
      <c r="S2292" t="s">
        <v>3721</v>
      </c>
      <c r="T2292">
        <v>92</v>
      </c>
      <c r="U2292">
        <v>51</v>
      </c>
      <c r="W2292" t="s">
        <v>605</v>
      </c>
      <c r="X2292">
        <v>1</v>
      </c>
      <c r="Y2292">
        <f t="shared" si="293"/>
        <v>41</v>
      </c>
      <c r="Z2292">
        <f t="shared" ca="1" si="294"/>
        <v>17.749999499999998</v>
      </c>
      <c r="AA2292">
        <f t="shared" ca="1" si="295"/>
        <v>23.250000500000002</v>
      </c>
      <c r="AB2292">
        <f t="shared" ca="1" si="296"/>
        <v>-23.250000500000002</v>
      </c>
      <c r="AC2292" s="2">
        <v>23.25</v>
      </c>
      <c r="AD2292" s="7">
        <f>VLOOKUP(P2292,Weights!$A:$B,2,0)*AC2292</f>
        <v>23.25</v>
      </c>
      <c r="AE2292">
        <f t="shared" ca="1" si="297"/>
        <v>540.56252325000037</v>
      </c>
      <c r="AF2292" t="str">
        <f t="shared" si="298"/>
        <v>Baylor</v>
      </c>
      <c r="AG2292" t="str">
        <f t="shared" ca="1" si="299"/>
        <v>Baylor</v>
      </c>
    </row>
    <row r="2293" spans="15:33" x14ac:dyDescent="0.25">
      <c r="O2293" t="s">
        <v>3089</v>
      </c>
      <c r="P2293" s="6">
        <v>42003</v>
      </c>
      <c r="Q2293" t="s">
        <v>3073</v>
      </c>
      <c r="R2293" t="s">
        <v>3284</v>
      </c>
      <c r="S2293" t="s">
        <v>3720</v>
      </c>
      <c r="T2293">
        <v>76</v>
      </c>
      <c r="U2293">
        <v>50</v>
      </c>
      <c r="W2293" t="s">
        <v>41</v>
      </c>
      <c r="X2293">
        <v>1</v>
      </c>
      <c r="Y2293">
        <f t="shared" si="293"/>
        <v>-26</v>
      </c>
      <c r="Z2293">
        <f t="shared" ca="1" si="294"/>
        <v>-18.000000499999999</v>
      </c>
      <c r="AA2293">
        <f t="shared" ca="1" si="295"/>
        <v>-7.9999995000000013</v>
      </c>
      <c r="AB2293">
        <f t="shared" ca="1" si="296"/>
        <v>7.9999995000000013</v>
      </c>
      <c r="AC2293" s="2">
        <v>8</v>
      </c>
      <c r="AD2293" s="7">
        <f>VLOOKUP(P2293,Weights!$A:$B,2,0)*AC2293</f>
        <v>8</v>
      </c>
      <c r="AE2293">
        <f t="shared" ca="1" si="297"/>
        <v>63.999992000000269</v>
      </c>
      <c r="AF2293" t="str">
        <f t="shared" si="298"/>
        <v>Buffalo</v>
      </c>
      <c r="AG2293" t="str">
        <f t="shared" ca="1" si="299"/>
        <v>Buffalo</v>
      </c>
    </row>
    <row r="2294" spans="15:33" x14ac:dyDescent="0.25">
      <c r="O2294" t="s">
        <v>3115</v>
      </c>
      <c r="P2294" s="6">
        <v>42003</v>
      </c>
      <c r="Q2294" t="s">
        <v>3073</v>
      </c>
      <c r="R2294" t="s">
        <v>3240</v>
      </c>
      <c r="S2294" t="s">
        <v>3721</v>
      </c>
      <c r="T2294">
        <v>67</v>
      </c>
      <c r="U2294">
        <v>55</v>
      </c>
      <c r="W2294" t="s">
        <v>1776</v>
      </c>
      <c r="X2294">
        <v>1</v>
      </c>
      <c r="Y2294">
        <f t="shared" si="293"/>
        <v>12</v>
      </c>
      <c r="Z2294">
        <f t="shared" ca="1" si="294"/>
        <v>12</v>
      </c>
      <c r="AA2294">
        <f t="shared" ca="1" si="295"/>
        <v>0</v>
      </c>
      <c r="AB2294">
        <f t="shared" ca="1" si="296"/>
        <v>0</v>
      </c>
      <c r="AC2294" s="2">
        <v>0</v>
      </c>
      <c r="AD2294" s="7">
        <f>VLOOKUP(P2294,Weights!$A:$B,2,0)*AC2294</f>
        <v>0</v>
      </c>
      <c r="AE2294">
        <f t="shared" ca="1" si="297"/>
        <v>0</v>
      </c>
      <c r="AF2294" t="str">
        <f t="shared" si="298"/>
        <v>Canisius</v>
      </c>
      <c r="AG2294" t="str">
        <f t="shared" ca="1" si="299"/>
        <v>Canisius</v>
      </c>
    </row>
    <row r="2295" spans="15:33" x14ac:dyDescent="0.25">
      <c r="O2295" t="s">
        <v>3197</v>
      </c>
      <c r="P2295" s="6">
        <v>42003</v>
      </c>
      <c r="Q2295" t="s">
        <v>3073</v>
      </c>
      <c r="R2295" t="s">
        <v>3175</v>
      </c>
      <c r="S2295" t="s">
        <v>3721</v>
      </c>
      <c r="T2295">
        <v>64</v>
      </c>
      <c r="U2295">
        <v>57</v>
      </c>
      <c r="W2295" t="s">
        <v>305</v>
      </c>
      <c r="X2295">
        <v>1</v>
      </c>
      <c r="Y2295">
        <f t="shared" si="293"/>
        <v>7</v>
      </c>
      <c r="Z2295">
        <f t="shared" ca="1" si="294"/>
        <v>7.0000000000000009</v>
      </c>
      <c r="AA2295">
        <f t="shared" ca="1" si="295"/>
        <v>0</v>
      </c>
      <c r="AB2295">
        <f t="shared" ca="1" si="296"/>
        <v>0</v>
      </c>
      <c r="AC2295" s="2">
        <v>0</v>
      </c>
      <c r="AD2295" s="7">
        <f>VLOOKUP(P2295,Weights!$A:$B,2,0)*AC2295</f>
        <v>0</v>
      </c>
      <c r="AE2295">
        <f t="shared" ca="1" si="297"/>
        <v>0</v>
      </c>
      <c r="AF2295" t="str">
        <f t="shared" si="298"/>
        <v>Clemson</v>
      </c>
      <c r="AG2295" t="str">
        <f t="shared" ca="1" si="299"/>
        <v>Clemson</v>
      </c>
    </row>
    <row r="2296" spans="15:33" x14ac:dyDescent="0.25">
      <c r="O2296" t="s">
        <v>3350</v>
      </c>
      <c r="P2296" s="6">
        <v>42003</v>
      </c>
      <c r="Q2296" t="s">
        <v>3073</v>
      </c>
      <c r="R2296" t="s">
        <v>3377</v>
      </c>
      <c r="S2296" t="s">
        <v>3720</v>
      </c>
      <c r="T2296">
        <v>66</v>
      </c>
      <c r="U2296">
        <v>63</v>
      </c>
      <c r="W2296" t="s">
        <v>80</v>
      </c>
      <c r="X2296">
        <v>1</v>
      </c>
      <c r="Y2296">
        <f t="shared" si="293"/>
        <v>-3</v>
      </c>
      <c r="Z2296">
        <f t="shared" ca="1" si="294"/>
        <v>-7.6250004799999997</v>
      </c>
      <c r="AA2296">
        <f t="shared" ca="1" si="295"/>
        <v>4.6250004799999997</v>
      </c>
      <c r="AB2296">
        <f t="shared" ca="1" si="296"/>
        <v>-4.6250004799999997</v>
      </c>
      <c r="AC2296" s="2">
        <v>4.625</v>
      </c>
      <c r="AD2296" s="7">
        <f>VLOOKUP(P2296,Weights!$A:$B,2,0)*AC2296</f>
        <v>4.625</v>
      </c>
      <c r="AE2296">
        <f t="shared" ca="1" si="297"/>
        <v>21.390629440000229</v>
      </c>
      <c r="AF2296" t="str">
        <f t="shared" si="298"/>
        <v>Eastern Kentucky</v>
      </c>
      <c r="AG2296" t="str">
        <f t="shared" ca="1" si="299"/>
        <v>Eastern Kentucky</v>
      </c>
    </row>
    <row r="2297" spans="15:33" x14ac:dyDescent="0.25">
      <c r="O2297" t="s">
        <v>3332</v>
      </c>
      <c r="P2297" s="6">
        <v>42003</v>
      </c>
      <c r="Q2297" t="s">
        <v>3073</v>
      </c>
      <c r="R2297" t="s">
        <v>3718</v>
      </c>
      <c r="S2297" t="s">
        <v>3721</v>
      </c>
      <c r="T2297">
        <v>77</v>
      </c>
      <c r="U2297">
        <v>45</v>
      </c>
      <c r="W2297" t="s">
        <v>768</v>
      </c>
      <c r="X2297">
        <v>1</v>
      </c>
      <c r="Y2297">
        <f t="shared" si="293"/>
        <v>32</v>
      </c>
      <c r="Z2297">
        <f t="shared" ca="1" si="294"/>
        <v>24.125000500000002</v>
      </c>
      <c r="AA2297">
        <f t="shared" ca="1" si="295"/>
        <v>7.8749994999999977</v>
      </c>
      <c r="AB2297">
        <f t="shared" ca="1" si="296"/>
        <v>-7.8749994999999977</v>
      </c>
      <c r="AC2297" s="2">
        <v>7.875</v>
      </c>
      <c r="AD2297" s="7">
        <f>VLOOKUP(P2297,Weights!$A:$B,2,0)*AC2297</f>
        <v>7.875</v>
      </c>
      <c r="AE2297">
        <f t="shared" ca="1" si="297"/>
        <v>62.015617125000212</v>
      </c>
      <c r="AF2297" t="str">
        <f t="shared" si="298"/>
        <v>CS Fullerton</v>
      </c>
      <c r="AG2297" t="str">
        <f t="shared" ca="1" si="299"/>
        <v>CS Fullerton</v>
      </c>
    </row>
    <row r="2298" spans="15:33" x14ac:dyDescent="0.25">
      <c r="O2298" t="s">
        <v>3176</v>
      </c>
      <c r="P2298" s="6">
        <v>42003</v>
      </c>
      <c r="Q2298" t="s">
        <v>3073</v>
      </c>
      <c r="R2298" t="s">
        <v>3253</v>
      </c>
      <c r="S2298" t="s">
        <v>3721</v>
      </c>
      <c r="T2298">
        <v>78</v>
      </c>
      <c r="U2298">
        <v>74</v>
      </c>
      <c r="W2298" t="s">
        <v>369</v>
      </c>
      <c r="X2298">
        <v>1</v>
      </c>
      <c r="Y2298">
        <f t="shared" si="293"/>
        <v>4</v>
      </c>
      <c r="Z2298">
        <f t="shared" ca="1" si="294"/>
        <v>3.125</v>
      </c>
      <c r="AA2298">
        <f t="shared" ca="1" si="295"/>
        <v>0.875</v>
      </c>
      <c r="AB2298">
        <f t="shared" ca="1" si="296"/>
        <v>-0.875</v>
      </c>
      <c r="AC2298" s="2">
        <v>0.875</v>
      </c>
      <c r="AD2298" s="7">
        <f>VLOOKUP(P2298,Weights!$A:$B,2,0)*AC2298</f>
        <v>0.875</v>
      </c>
      <c r="AE2298">
        <f t="shared" ca="1" si="297"/>
        <v>0.765625</v>
      </c>
      <c r="AF2298" t="str">
        <f t="shared" si="298"/>
        <v>Dayton</v>
      </c>
      <c r="AG2298" t="str">
        <f t="shared" ca="1" si="299"/>
        <v>Dayton</v>
      </c>
    </row>
    <row r="2299" spans="15:33" x14ac:dyDescent="0.25">
      <c r="O2299" t="s">
        <v>3157</v>
      </c>
      <c r="P2299" s="6">
        <v>42003</v>
      </c>
      <c r="Q2299" t="s">
        <v>3073</v>
      </c>
      <c r="R2299" t="s">
        <v>3171</v>
      </c>
      <c r="S2299" t="s">
        <v>3721</v>
      </c>
      <c r="T2299">
        <v>82</v>
      </c>
      <c r="U2299">
        <v>77</v>
      </c>
      <c r="W2299" t="s">
        <v>38</v>
      </c>
      <c r="X2299">
        <v>1</v>
      </c>
      <c r="Y2299">
        <f t="shared" si="293"/>
        <v>5</v>
      </c>
      <c r="Z2299">
        <f t="shared" ca="1" si="294"/>
        <v>-8.5</v>
      </c>
      <c r="AA2299">
        <f t="shared" ca="1" si="295"/>
        <v>13.5</v>
      </c>
      <c r="AB2299">
        <f t="shared" ca="1" si="296"/>
        <v>-13.5</v>
      </c>
      <c r="AC2299" s="2">
        <v>13.5</v>
      </c>
      <c r="AD2299" s="7">
        <f>VLOOKUP(P2299,Weights!$A:$B,2,0)*AC2299</f>
        <v>13.5</v>
      </c>
      <c r="AE2299">
        <f t="shared" ca="1" si="297"/>
        <v>182.25</v>
      </c>
      <c r="AF2299" t="str">
        <f t="shared" si="298"/>
        <v>Delaware</v>
      </c>
      <c r="AG2299" t="str">
        <f t="shared" ca="1" si="299"/>
        <v>St. Bonaventure</v>
      </c>
    </row>
    <row r="2300" spans="15:33" x14ac:dyDescent="0.25">
      <c r="O2300" t="s">
        <v>3156</v>
      </c>
      <c r="P2300" s="6">
        <v>42003</v>
      </c>
      <c r="Q2300" t="s">
        <v>3073</v>
      </c>
      <c r="R2300" t="s">
        <v>3159</v>
      </c>
      <c r="S2300" t="s">
        <v>3720</v>
      </c>
      <c r="T2300">
        <v>77</v>
      </c>
      <c r="U2300">
        <v>73</v>
      </c>
      <c r="V2300" t="s">
        <v>3722</v>
      </c>
      <c r="W2300" t="s">
        <v>784</v>
      </c>
      <c r="X2300">
        <v>1</v>
      </c>
      <c r="Y2300">
        <f t="shared" si="293"/>
        <v>-4</v>
      </c>
      <c r="Z2300">
        <f t="shared" ca="1" si="294"/>
        <v>5.2499999800000001</v>
      </c>
      <c r="AA2300">
        <f t="shared" ca="1" si="295"/>
        <v>-9.2499999800000001</v>
      </c>
      <c r="AB2300">
        <f t="shared" ca="1" si="296"/>
        <v>9.2499999800000001</v>
      </c>
      <c r="AC2300" s="2">
        <v>9.25</v>
      </c>
      <c r="AD2300" s="7">
        <f>VLOOKUP(P2300,Weights!$A:$B,2,0)*AC2300</f>
        <v>9.25</v>
      </c>
      <c r="AE2300">
        <f t="shared" ca="1" si="297"/>
        <v>85.562499630000005</v>
      </c>
      <c r="AF2300" t="str">
        <f t="shared" si="298"/>
        <v>Oral Roberts</v>
      </c>
      <c r="AG2300" t="str">
        <f t="shared" ca="1" si="299"/>
        <v>Detroit</v>
      </c>
    </row>
    <row r="2301" spans="15:33" x14ac:dyDescent="0.25">
      <c r="O2301" t="s">
        <v>3120</v>
      </c>
      <c r="P2301" s="6">
        <v>42003</v>
      </c>
      <c r="Q2301" t="s">
        <v>3073</v>
      </c>
      <c r="R2301" t="s">
        <v>3365</v>
      </c>
      <c r="S2301" t="s">
        <v>3721</v>
      </c>
      <c r="T2301">
        <v>78</v>
      </c>
      <c r="U2301">
        <v>72</v>
      </c>
      <c r="W2301" t="s">
        <v>16</v>
      </c>
      <c r="X2301">
        <v>1</v>
      </c>
      <c r="Y2301">
        <f t="shared" si="293"/>
        <v>6</v>
      </c>
      <c r="Z2301">
        <f t="shared" ca="1" si="294"/>
        <v>17.375000480000001</v>
      </c>
      <c r="AA2301">
        <f t="shared" ca="1" si="295"/>
        <v>-11.375000480000001</v>
      </c>
      <c r="AB2301">
        <f t="shared" ca="1" si="296"/>
        <v>11.375000480000001</v>
      </c>
      <c r="AC2301" s="2">
        <v>11.375</v>
      </c>
      <c r="AD2301" s="7">
        <f>VLOOKUP(P2301,Weights!$A:$B,2,0)*AC2301</f>
        <v>11.375</v>
      </c>
      <c r="AE2301">
        <f t="shared" ca="1" si="297"/>
        <v>129.39063592000025</v>
      </c>
      <c r="AF2301" t="str">
        <f t="shared" si="298"/>
        <v>Duquesne</v>
      </c>
      <c r="AG2301" t="str">
        <f t="shared" ca="1" si="299"/>
        <v>Duquesne</v>
      </c>
    </row>
    <row r="2302" spans="15:33" x14ac:dyDescent="0.25">
      <c r="O2302" t="s">
        <v>3161</v>
      </c>
      <c r="P2302" s="6">
        <v>42003</v>
      </c>
      <c r="Q2302" t="s">
        <v>3073</v>
      </c>
      <c r="R2302" t="s">
        <v>3144</v>
      </c>
      <c r="S2302" t="s">
        <v>3721</v>
      </c>
      <c r="T2302">
        <v>65</v>
      </c>
      <c r="U2302">
        <v>63</v>
      </c>
      <c r="W2302" t="s">
        <v>548</v>
      </c>
      <c r="X2302">
        <v>1</v>
      </c>
      <c r="Y2302">
        <f t="shared" si="293"/>
        <v>2</v>
      </c>
      <c r="Z2302">
        <f t="shared" ca="1" si="294"/>
        <v>0.37500000000000178</v>
      </c>
      <c r="AA2302">
        <f t="shared" ca="1" si="295"/>
        <v>1.6249999999999982</v>
      </c>
      <c r="AB2302">
        <f t="shared" ca="1" si="296"/>
        <v>-1.6249999999999982</v>
      </c>
      <c r="AC2302" s="2">
        <v>1.625</v>
      </c>
      <c r="AD2302" s="7">
        <f>VLOOKUP(P2302,Weights!$A:$B,2,0)*AC2302</f>
        <v>1.625</v>
      </c>
      <c r="AE2302">
        <f t="shared" ca="1" si="297"/>
        <v>2.6406249999999942</v>
      </c>
      <c r="AF2302" t="str">
        <f t="shared" si="298"/>
        <v>Florida St</v>
      </c>
      <c r="AG2302" t="str">
        <f t="shared" ca="1" si="299"/>
        <v>Florida St</v>
      </c>
    </row>
    <row r="2303" spans="15:33" x14ac:dyDescent="0.25">
      <c r="O2303" t="s">
        <v>3338</v>
      </c>
      <c r="P2303" s="6">
        <v>42003</v>
      </c>
      <c r="Q2303" t="s">
        <v>3073</v>
      </c>
      <c r="R2303" t="s">
        <v>3718</v>
      </c>
      <c r="S2303" t="s">
        <v>3721</v>
      </c>
      <c r="T2303">
        <v>72</v>
      </c>
      <c r="U2303">
        <v>35</v>
      </c>
      <c r="W2303" t="s">
        <v>2539</v>
      </c>
      <c r="X2303">
        <v>1</v>
      </c>
      <c r="Y2303">
        <f t="shared" si="293"/>
        <v>37</v>
      </c>
      <c r="Z2303">
        <f t="shared" ca="1" si="294"/>
        <v>28.375000500000002</v>
      </c>
      <c r="AA2303">
        <f t="shared" ca="1" si="295"/>
        <v>8.6249994999999977</v>
      </c>
      <c r="AB2303">
        <f t="shared" ca="1" si="296"/>
        <v>-8.6249994999999977</v>
      </c>
      <c r="AC2303" s="2">
        <v>8.625</v>
      </c>
      <c r="AD2303" s="7">
        <f>VLOOKUP(P2303,Weights!$A:$B,2,0)*AC2303</f>
        <v>8.625</v>
      </c>
      <c r="AE2303">
        <f t="shared" ca="1" si="297"/>
        <v>74.390616375000207</v>
      </c>
      <c r="AF2303" t="str">
        <f t="shared" si="298"/>
        <v>Furman</v>
      </c>
      <c r="AG2303" t="str">
        <f t="shared" ca="1" si="299"/>
        <v>Furman</v>
      </c>
    </row>
    <row r="2304" spans="15:33" x14ac:dyDescent="0.25">
      <c r="O2304" t="s">
        <v>3126</v>
      </c>
      <c r="P2304" s="6">
        <v>42003</v>
      </c>
      <c r="Q2304" t="s">
        <v>3073</v>
      </c>
      <c r="R2304" t="s">
        <v>3351</v>
      </c>
      <c r="S2304" t="s">
        <v>3721</v>
      </c>
      <c r="T2304">
        <v>80</v>
      </c>
      <c r="U2304">
        <v>60</v>
      </c>
      <c r="W2304" t="s">
        <v>427</v>
      </c>
      <c r="X2304">
        <v>1</v>
      </c>
      <c r="Y2304">
        <f t="shared" si="293"/>
        <v>20</v>
      </c>
      <c r="Z2304">
        <f t="shared" ca="1" si="294"/>
        <v>18</v>
      </c>
      <c r="AA2304">
        <f t="shared" ca="1" si="295"/>
        <v>2</v>
      </c>
      <c r="AB2304">
        <f t="shared" ca="1" si="296"/>
        <v>-2</v>
      </c>
      <c r="AC2304" s="2">
        <v>2</v>
      </c>
      <c r="AD2304" s="7">
        <f>VLOOKUP(P2304,Weights!$A:$B,2,0)*AC2304</f>
        <v>2</v>
      </c>
      <c r="AE2304">
        <f t="shared" ca="1" si="297"/>
        <v>4</v>
      </c>
      <c r="AF2304" t="str">
        <f t="shared" si="298"/>
        <v>George Washington</v>
      </c>
      <c r="AG2304" t="str">
        <f t="shared" ca="1" si="299"/>
        <v>George Washington</v>
      </c>
    </row>
    <row r="2305" spans="15:33" x14ac:dyDescent="0.25">
      <c r="O2305" t="s">
        <v>3363</v>
      </c>
      <c r="P2305" s="6">
        <v>42003</v>
      </c>
      <c r="Q2305" t="s">
        <v>3073</v>
      </c>
      <c r="R2305" t="s">
        <v>3411</v>
      </c>
      <c r="S2305" t="s">
        <v>3721</v>
      </c>
      <c r="T2305">
        <v>65</v>
      </c>
      <c r="U2305">
        <v>45</v>
      </c>
      <c r="W2305" t="s">
        <v>260</v>
      </c>
      <c r="X2305">
        <v>1</v>
      </c>
      <c r="Y2305">
        <f t="shared" si="293"/>
        <v>20</v>
      </c>
      <c r="Z2305">
        <f t="shared" ca="1" si="294"/>
        <v>11.875</v>
      </c>
      <c r="AA2305">
        <f t="shared" ca="1" si="295"/>
        <v>8.125</v>
      </c>
      <c r="AB2305">
        <f t="shared" ca="1" si="296"/>
        <v>-8.125</v>
      </c>
      <c r="AC2305" s="2">
        <v>8.125</v>
      </c>
      <c r="AD2305" s="7">
        <f>VLOOKUP(P2305,Weights!$A:$B,2,0)*AC2305</f>
        <v>8.125</v>
      </c>
      <c r="AE2305">
        <f t="shared" ca="1" si="297"/>
        <v>66.015625</v>
      </c>
      <c r="AF2305" t="str">
        <f t="shared" si="298"/>
        <v>Georgia St</v>
      </c>
      <c r="AG2305" t="str">
        <f t="shared" ca="1" si="299"/>
        <v>Georgia St</v>
      </c>
    </row>
    <row r="2306" spans="15:33" x14ac:dyDescent="0.25">
      <c r="O2306" t="s">
        <v>3196</v>
      </c>
      <c r="P2306" s="6">
        <v>42003</v>
      </c>
      <c r="Q2306" t="s">
        <v>3073</v>
      </c>
      <c r="R2306" t="s">
        <v>3205</v>
      </c>
      <c r="S2306" t="s">
        <v>3721</v>
      </c>
      <c r="T2306">
        <v>67</v>
      </c>
      <c r="U2306">
        <v>66</v>
      </c>
      <c r="W2306" t="s">
        <v>196</v>
      </c>
      <c r="X2306">
        <v>1</v>
      </c>
      <c r="Y2306">
        <f t="shared" ref="Y2306:Y2369" si="300">X2306*IF(S2306="W",(T2306-U2306),U2306-T2306)</f>
        <v>1</v>
      </c>
      <c r="Z2306">
        <f t="shared" ref="Z2306:Z2369" ca="1" si="301">X2306*(IF(Q2306="A",-HomeEdge,IF(Q2306="H",HomeEdge,0))+VLOOKUP(O2306,TmList,2,0)-VLOOKUP(R2306,TmList,2,0))</f>
        <v>7.3750000200000008</v>
      </c>
      <c r="AA2306">
        <f t="shared" ref="AA2306:AA2369" ca="1" si="302">Y2306-Z2306</f>
        <v>-6.3750000200000008</v>
      </c>
      <c r="AB2306">
        <f t="shared" ref="AB2306:AB2369" ca="1" si="303">-AA2306</f>
        <v>6.3750000200000008</v>
      </c>
      <c r="AC2306" s="2">
        <v>6.375</v>
      </c>
      <c r="AD2306" s="7">
        <f>VLOOKUP(P2306,Weights!$A:$B,2,0)*AC2306</f>
        <v>6.375</v>
      </c>
      <c r="AE2306">
        <f t="shared" ref="AE2306:AE2369" ca="1" si="304">AA2306^2</f>
        <v>40.64062525500001</v>
      </c>
      <c r="AF2306" t="str">
        <f t="shared" si="298"/>
        <v>Georgia Tech</v>
      </c>
      <c r="AG2306" t="str">
        <f t="shared" ca="1" si="299"/>
        <v>Georgia Tech</v>
      </c>
    </row>
    <row r="2307" spans="15:33" x14ac:dyDescent="0.25">
      <c r="O2307" t="s">
        <v>3275</v>
      </c>
      <c r="P2307" s="6">
        <v>42003</v>
      </c>
      <c r="Q2307" t="s">
        <v>3073</v>
      </c>
      <c r="R2307" t="s">
        <v>3151</v>
      </c>
      <c r="S2307" t="s">
        <v>3720</v>
      </c>
      <c r="T2307">
        <v>72</v>
      </c>
      <c r="U2307">
        <v>59</v>
      </c>
      <c r="W2307" t="s">
        <v>1703</v>
      </c>
      <c r="X2307">
        <v>1</v>
      </c>
      <c r="Y2307">
        <f t="shared" si="300"/>
        <v>-13</v>
      </c>
      <c r="Z2307">
        <f t="shared" ca="1" si="301"/>
        <v>-12.625</v>
      </c>
      <c r="AA2307">
        <f t="shared" ca="1" si="302"/>
        <v>-0.375</v>
      </c>
      <c r="AB2307">
        <f t="shared" ca="1" si="303"/>
        <v>0.375</v>
      </c>
      <c r="AC2307" s="2">
        <v>0.375</v>
      </c>
      <c r="AD2307" s="7">
        <f>VLOOKUP(P2307,Weights!$A:$B,2,0)*AC2307</f>
        <v>0.375</v>
      </c>
      <c r="AE2307">
        <f t="shared" ca="1" si="304"/>
        <v>0.140625</v>
      </c>
      <c r="AF2307" t="str">
        <f t="shared" ref="AF2307:AF2370" si="305">IF(Y2307&gt;0,O2307,R2307)</f>
        <v>Harvard</v>
      </c>
      <c r="AG2307" t="str">
        <f t="shared" ref="AG2307:AG2370" ca="1" si="306">IF(Z2307&gt;0,O2307,R2307)</f>
        <v>Harvard</v>
      </c>
    </row>
    <row r="2308" spans="15:33" x14ac:dyDescent="0.25">
      <c r="O2308" t="s">
        <v>3208</v>
      </c>
      <c r="P2308" s="6">
        <v>42003</v>
      </c>
      <c r="Q2308" t="s">
        <v>3073</v>
      </c>
      <c r="R2308" t="s">
        <v>3413</v>
      </c>
      <c r="S2308" t="s">
        <v>3721</v>
      </c>
      <c r="T2308">
        <v>76</v>
      </c>
      <c r="U2308">
        <v>68</v>
      </c>
      <c r="W2308" t="s">
        <v>793</v>
      </c>
      <c r="X2308">
        <v>1</v>
      </c>
      <c r="Y2308">
        <f t="shared" si="300"/>
        <v>8</v>
      </c>
      <c r="Z2308">
        <f t="shared" ca="1" si="301"/>
        <v>16.625</v>
      </c>
      <c r="AA2308">
        <f t="shared" ca="1" si="302"/>
        <v>-8.625</v>
      </c>
      <c r="AB2308">
        <f t="shared" ca="1" si="303"/>
        <v>8.625</v>
      </c>
      <c r="AC2308" s="2">
        <v>8.625</v>
      </c>
      <c r="AD2308" s="7">
        <f>VLOOKUP(P2308,Weights!$A:$B,2,0)*AC2308</f>
        <v>8.625</v>
      </c>
      <c r="AE2308">
        <f t="shared" ca="1" si="304"/>
        <v>74.390625</v>
      </c>
      <c r="AF2308" t="str">
        <f t="shared" si="305"/>
        <v>Hawaii</v>
      </c>
      <c r="AG2308" t="str">
        <f t="shared" ca="1" si="306"/>
        <v>Hawaii</v>
      </c>
    </row>
    <row r="2309" spans="15:33" x14ac:dyDescent="0.25">
      <c r="O2309" t="s">
        <v>3404</v>
      </c>
      <c r="P2309" s="6">
        <v>42003</v>
      </c>
      <c r="Q2309" t="s">
        <v>3073</v>
      </c>
      <c r="R2309" t="s">
        <v>3718</v>
      </c>
      <c r="S2309" t="s">
        <v>3721</v>
      </c>
      <c r="T2309">
        <v>98</v>
      </c>
      <c r="U2309">
        <v>47</v>
      </c>
      <c r="W2309" t="s">
        <v>117</v>
      </c>
      <c r="X2309">
        <v>1</v>
      </c>
      <c r="Y2309">
        <f t="shared" si="300"/>
        <v>51</v>
      </c>
      <c r="Z2309">
        <f t="shared" ca="1" si="301"/>
        <v>21.75</v>
      </c>
      <c r="AA2309">
        <f t="shared" ca="1" si="302"/>
        <v>29.25</v>
      </c>
      <c r="AB2309">
        <f t="shared" ca="1" si="303"/>
        <v>-29.25</v>
      </c>
      <c r="AC2309" s="2">
        <v>29.25</v>
      </c>
      <c r="AD2309" s="7">
        <f>VLOOKUP(P2309,Weights!$A:$B,2,0)*AC2309</f>
        <v>29.25</v>
      </c>
      <c r="AE2309">
        <f t="shared" ca="1" si="304"/>
        <v>855.5625</v>
      </c>
      <c r="AF2309" t="str">
        <f t="shared" si="305"/>
        <v>Houston Baptist</v>
      </c>
      <c r="AG2309" t="str">
        <f t="shared" ca="1" si="306"/>
        <v>Houston Baptist</v>
      </c>
    </row>
    <row r="2310" spans="15:33" x14ac:dyDescent="0.25">
      <c r="O2310" t="s">
        <v>3217</v>
      </c>
      <c r="P2310" s="6">
        <v>42003</v>
      </c>
      <c r="Q2310" t="s">
        <v>3073</v>
      </c>
      <c r="R2310" t="s">
        <v>3333</v>
      </c>
      <c r="S2310" t="s">
        <v>3720</v>
      </c>
      <c r="T2310">
        <v>71</v>
      </c>
      <c r="U2310">
        <v>57</v>
      </c>
      <c r="W2310" t="s">
        <v>118</v>
      </c>
      <c r="X2310">
        <v>1</v>
      </c>
      <c r="Y2310">
        <f t="shared" si="300"/>
        <v>-14</v>
      </c>
      <c r="Z2310">
        <f t="shared" ca="1" si="301"/>
        <v>1.0000000200000001</v>
      </c>
      <c r="AA2310">
        <f t="shared" ca="1" si="302"/>
        <v>-15.00000002</v>
      </c>
      <c r="AB2310">
        <f t="shared" ca="1" si="303"/>
        <v>15.00000002</v>
      </c>
      <c r="AC2310" s="2">
        <v>15</v>
      </c>
      <c r="AD2310" s="7">
        <f>VLOOKUP(P2310,Weights!$A:$B,2,0)*AC2310</f>
        <v>15</v>
      </c>
      <c r="AE2310">
        <f t="shared" ca="1" si="304"/>
        <v>225.00000059999999</v>
      </c>
      <c r="AF2310" t="str">
        <f t="shared" si="305"/>
        <v>Cal Poly</v>
      </c>
      <c r="AG2310" t="str">
        <f t="shared" ca="1" si="306"/>
        <v>IPFW</v>
      </c>
    </row>
    <row r="2311" spans="15:33" x14ac:dyDescent="0.25">
      <c r="O2311" t="s">
        <v>3216</v>
      </c>
      <c r="P2311" s="6">
        <v>42003</v>
      </c>
      <c r="Q2311" t="s">
        <v>3073</v>
      </c>
      <c r="R2311" t="s">
        <v>3147</v>
      </c>
      <c r="S2311" t="s">
        <v>3720</v>
      </c>
      <c r="T2311">
        <v>68</v>
      </c>
      <c r="U2311">
        <v>50</v>
      </c>
      <c r="W2311" t="s">
        <v>734</v>
      </c>
      <c r="X2311">
        <v>1</v>
      </c>
      <c r="Y2311">
        <f t="shared" si="300"/>
        <v>-18</v>
      </c>
      <c r="Z2311">
        <f t="shared" ca="1" si="301"/>
        <v>-7.3750005000000014</v>
      </c>
      <c r="AA2311">
        <f t="shared" ca="1" si="302"/>
        <v>-10.624999499999998</v>
      </c>
      <c r="AB2311">
        <f t="shared" ca="1" si="303"/>
        <v>10.624999499999998</v>
      </c>
      <c r="AC2311" s="2">
        <v>10.625</v>
      </c>
      <c r="AD2311" s="7">
        <f>VLOOKUP(P2311,Weights!$A:$B,2,0)*AC2311</f>
        <v>10.625</v>
      </c>
      <c r="AE2311">
        <f t="shared" ca="1" si="304"/>
        <v>112.8906143750002</v>
      </c>
      <c r="AF2311" t="str">
        <f t="shared" si="305"/>
        <v>Florida Atlantic</v>
      </c>
      <c r="AG2311" t="str">
        <f t="shared" ca="1" si="306"/>
        <v>Florida Atlantic</v>
      </c>
    </row>
    <row r="2312" spans="15:33" x14ac:dyDescent="0.25">
      <c r="O2312" t="s">
        <v>3709</v>
      </c>
      <c r="P2312" s="6">
        <v>42003</v>
      </c>
      <c r="Q2312" t="s">
        <v>3073</v>
      </c>
      <c r="R2312" t="s">
        <v>3375</v>
      </c>
      <c r="S2312" t="s">
        <v>3721</v>
      </c>
      <c r="T2312">
        <v>78</v>
      </c>
      <c r="U2312">
        <v>62</v>
      </c>
      <c r="W2312" t="s">
        <v>369</v>
      </c>
      <c r="X2312">
        <v>1</v>
      </c>
      <c r="Y2312">
        <f t="shared" si="300"/>
        <v>16</v>
      </c>
      <c r="Z2312">
        <f t="shared" ca="1" si="301"/>
        <v>21.249999499999998</v>
      </c>
      <c r="AA2312">
        <f t="shared" ca="1" si="302"/>
        <v>-5.2499994999999977</v>
      </c>
      <c r="AB2312">
        <f t="shared" ca="1" si="303"/>
        <v>5.2499994999999977</v>
      </c>
      <c r="AC2312" s="2">
        <v>5.25</v>
      </c>
      <c r="AD2312" s="7">
        <f>VLOOKUP(P2312,Weights!$A:$B,2,0)*AC2312</f>
        <v>5.25</v>
      </c>
      <c r="AE2312">
        <f t="shared" ca="1" si="304"/>
        <v>27.562494750000226</v>
      </c>
      <c r="AF2312" t="str">
        <f t="shared" si="305"/>
        <v>Kansas</v>
      </c>
      <c r="AG2312" t="str">
        <f t="shared" ca="1" si="306"/>
        <v>Kansas</v>
      </c>
    </row>
    <row r="2313" spans="15:33" x14ac:dyDescent="0.25">
      <c r="O2313" t="s">
        <v>3168</v>
      </c>
      <c r="P2313" s="6">
        <v>42003</v>
      </c>
      <c r="Q2313" t="s">
        <v>3073</v>
      </c>
      <c r="R2313" t="s">
        <v>3259</v>
      </c>
      <c r="S2313" t="s">
        <v>3721</v>
      </c>
      <c r="T2313">
        <v>84</v>
      </c>
      <c r="U2313">
        <v>67</v>
      </c>
      <c r="W2313" t="s">
        <v>447</v>
      </c>
      <c r="X2313">
        <v>1</v>
      </c>
      <c r="Y2313">
        <f t="shared" si="300"/>
        <v>17</v>
      </c>
      <c r="Z2313">
        <f t="shared" ca="1" si="301"/>
        <v>14.125</v>
      </c>
      <c r="AA2313">
        <f t="shared" ca="1" si="302"/>
        <v>2.875</v>
      </c>
      <c r="AB2313">
        <f t="shared" ca="1" si="303"/>
        <v>-2.875</v>
      </c>
      <c r="AC2313" s="2">
        <v>2.875</v>
      </c>
      <c r="AD2313" s="7">
        <f>VLOOKUP(P2313,Weights!$A:$B,2,0)*AC2313</f>
        <v>2.875</v>
      </c>
      <c r="AE2313">
        <f t="shared" ca="1" si="304"/>
        <v>8.265625</v>
      </c>
      <c r="AF2313" t="str">
        <f t="shared" si="305"/>
        <v>La Salle</v>
      </c>
      <c r="AG2313" t="str">
        <f t="shared" ca="1" si="306"/>
        <v>La Salle</v>
      </c>
    </row>
    <row r="2314" spans="15:33" x14ac:dyDescent="0.25">
      <c r="O2314" t="s">
        <v>3362</v>
      </c>
      <c r="P2314" s="6">
        <v>42003</v>
      </c>
      <c r="Q2314" t="s">
        <v>3073</v>
      </c>
      <c r="R2314" t="s">
        <v>3718</v>
      </c>
      <c r="S2314" t="s">
        <v>3721</v>
      </c>
      <c r="T2314">
        <v>85</v>
      </c>
      <c r="U2314">
        <v>59</v>
      </c>
      <c r="W2314" t="s">
        <v>97</v>
      </c>
      <c r="X2314">
        <v>1</v>
      </c>
      <c r="Y2314">
        <f t="shared" si="300"/>
        <v>26</v>
      </c>
      <c r="Z2314">
        <f t="shared" ca="1" si="301"/>
        <v>24.750000500000002</v>
      </c>
      <c r="AA2314">
        <f t="shared" ca="1" si="302"/>
        <v>1.2499994999999977</v>
      </c>
      <c r="AB2314">
        <f t="shared" ca="1" si="303"/>
        <v>-1.2499994999999977</v>
      </c>
      <c r="AC2314" s="2">
        <v>1.25</v>
      </c>
      <c r="AD2314" s="7">
        <f>VLOOKUP(P2314,Weights!$A:$B,2,0)*AC2314</f>
        <v>1.25</v>
      </c>
      <c r="AE2314">
        <f t="shared" ca="1" si="304"/>
        <v>1.5624987500002443</v>
      </c>
      <c r="AF2314" t="str">
        <f t="shared" si="305"/>
        <v>Lamar</v>
      </c>
      <c r="AG2314" t="str">
        <f t="shared" ca="1" si="306"/>
        <v>Lamar</v>
      </c>
    </row>
    <row r="2315" spans="15:33" x14ac:dyDescent="0.25">
      <c r="O2315" t="s">
        <v>3711</v>
      </c>
      <c r="P2315" s="6">
        <v>42003</v>
      </c>
      <c r="Q2315" t="s">
        <v>3073</v>
      </c>
      <c r="R2315" t="s">
        <v>3250</v>
      </c>
      <c r="S2315" t="s">
        <v>3721</v>
      </c>
      <c r="T2315">
        <v>63</v>
      </c>
      <c r="U2315">
        <v>48</v>
      </c>
      <c r="W2315" t="s">
        <v>606</v>
      </c>
      <c r="X2315">
        <v>1</v>
      </c>
      <c r="Y2315">
        <f t="shared" si="300"/>
        <v>15</v>
      </c>
      <c r="Z2315">
        <f t="shared" ca="1" si="301"/>
        <v>16.999999499999998</v>
      </c>
      <c r="AA2315">
        <f t="shared" ca="1" si="302"/>
        <v>-1.9999994999999977</v>
      </c>
      <c r="AB2315">
        <f t="shared" ca="1" si="303"/>
        <v>1.9999994999999977</v>
      </c>
      <c r="AC2315" s="2">
        <v>2</v>
      </c>
      <c r="AD2315" s="7">
        <f>VLOOKUP(P2315,Weights!$A:$B,2,0)*AC2315</f>
        <v>2</v>
      </c>
      <c r="AE2315">
        <f t="shared" ca="1" si="304"/>
        <v>3.9999980000002409</v>
      </c>
      <c r="AF2315" t="str">
        <f t="shared" si="305"/>
        <v>Louisville</v>
      </c>
      <c r="AG2315" t="str">
        <f t="shared" ca="1" si="306"/>
        <v>Louisville</v>
      </c>
    </row>
    <row r="2316" spans="15:33" x14ac:dyDescent="0.25">
      <c r="O2316" t="s">
        <v>3165</v>
      </c>
      <c r="P2316" s="6">
        <v>42003</v>
      </c>
      <c r="Q2316" t="s">
        <v>3073</v>
      </c>
      <c r="R2316" t="s">
        <v>3209</v>
      </c>
      <c r="S2316" t="s">
        <v>3721</v>
      </c>
      <c r="T2316">
        <v>87</v>
      </c>
      <c r="U2316">
        <v>82</v>
      </c>
      <c r="W2316" t="s">
        <v>118</v>
      </c>
      <c r="X2316">
        <v>1</v>
      </c>
      <c r="Y2316">
        <f t="shared" si="300"/>
        <v>5</v>
      </c>
      <c r="Z2316">
        <f t="shared" ca="1" si="301"/>
        <v>5.0000000000000009</v>
      </c>
      <c r="AA2316">
        <f t="shared" ca="1" si="302"/>
        <v>0</v>
      </c>
      <c r="AB2316">
        <f t="shared" ca="1" si="303"/>
        <v>0</v>
      </c>
      <c r="AC2316" s="2">
        <v>0</v>
      </c>
      <c r="AD2316" s="7">
        <f>VLOOKUP(P2316,Weights!$A:$B,2,0)*AC2316</f>
        <v>0</v>
      </c>
      <c r="AE2316">
        <f t="shared" ca="1" si="304"/>
        <v>0</v>
      </c>
      <c r="AF2316" t="str">
        <f t="shared" si="305"/>
        <v>Massachusetts</v>
      </c>
      <c r="AG2316" t="str">
        <f t="shared" ca="1" si="306"/>
        <v>Massachusetts</v>
      </c>
    </row>
    <row r="2317" spans="15:33" x14ac:dyDescent="0.25">
      <c r="O2317" t="s">
        <v>3194</v>
      </c>
      <c r="P2317" s="6">
        <v>42003</v>
      </c>
      <c r="Q2317" t="s">
        <v>3073</v>
      </c>
      <c r="R2317" t="s">
        <v>3164</v>
      </c>
      <c r="S2317" t="s">
        <v>3721</v>
      </c>
      <c r="T2317">
        <v>67</v>
      </c>
      <c r="U2317">
        <v>40</v>
      </c>
      <c r="W2317" t="s">
        <v>427</v>
      </c>
      <c r="X2317">
        <v>1</v>
      </c>
      <c r="Y2317">
        <f t="shared" si="300"/>
        <v>27</v>
      </c>
      <c r="Z2317">
        <f t="shared" ca="1" si="301"/>
        <v>22.249999499999998</v>
      </c>
      <c r="AA2317">
        <f t="shared" ca="1" si="302"/>
        <v>4.7500005000000023</v>
      </c>
      <c r="AB2317">
        <f t="shared" ca="1" si="303"/>
        <v>-4.7500005000000023</v>
      </c>
      <c r="AC2317" s="2">
        <v>4.75</v>
      </c>
      <c r="AD2317" s="7">
        <f>VLOOKUP(P2317,Weights!$A:$B,2,0)*AC2317</f>
        <v>4.75</v>
      </c>
      <c r="AE2317">
        <f t="shared" ca="1" si="304"/>
        <v>22.562504750000272</v>
      </c>
      <c r="AF2317" t="str">
        <f t="shared" si="305"/>
        <v>Miami (FL)</v>
      </c>
      <c r="AG2317" t="str">
        <f t="shared" ca="1" si="306"/>
        <v>Miami (FL)</v>
      </c>
    </row>
    <row r="2318" spans="15:33" x14ac:dyDescent="0.25">
      <c r="O2318" t="s">
        <v>3153</v>
      </c>
      <c r="P2318" s="6">
        <v>42003</v>
      </c>
      <c r="Q2318" t="s">
        <v>3073</v>
      </c>
      <c r="R2318" t="s">
        <v>3227</v>
      </c>
      <c r="S2318" t="s">
        <v>3721</v>
      </c>
      <c r="T2318">
        <v>73</v>
      </c>
      <c r="U2318">
        <v>65</v>
      </c>
      <c r="V2318" t="s">
        <v>3722</v>
      </c>
      <c r="W2318" t="s">
        <v>335</v>
      </c>
      <c r="X2318">
        <v>1</v>
      </c>
      <c r="Y2318">
        <f t="shared" si="300"/>
        <v>8</v>
      </c>
      <c r="Z2318">
        <f t="shared" ca="1" si="301"/>
        <v>1.1250000000000018</v>
      </c>
      <c r="AA2318">
        <f t="shared" ca="1" si="302"/>
        <v>6.8749999999999982</v>
      </c>
      <c r="AB2318">
        <f t="shared" ca="1" si="303"/>
        <v>-6.8749999999999982</v>
      </c>
      <c r="AC2318" s="2">
        <v>6.875</v>
      </c>
      <c r="AD2318" s="7">
        <f>VLOOKUP(P2318,Weights!$A:$B,2,0)*AC2318</f>
        <v>6.875</v>
      </c>
      <c r="AE2318">
        <f t="shared" ca="1" si="304"/>
        <v>47.265624999999979</v>
      </c>
      <c r="AF2318" t="str">
        <f t="shared" si="305"/>
        <v>Michigan</v>
      </c>
      <c r="AG2318" t="str">
        <f t="shared" ca="1" si="306"/>
        <v>Michigan</v>
      </c>
    </row>
    <row r="2319" spans="15:33" x14ac:dyDescent="0.25">
      <c r="O2319" t="s">
        <v>3323</v>
      </c>
      <c r="P2319" s="6">
        <v>42003</v>
      </c>
      <c r="Q2319" t="s">
        <v>3073</v>
      </c>
      <c r="R2319" t="s">
        <v>3177</v>
      </c>
      <c r="S2319" t="s">
        <v>3720</v>
      </c>
      <c r="T2319">
        <v>68</v>
      </c>
      <c r="U2319">
        <v>66</v>
      </c>
      <c r="V2319" t="s">
        <v>3723</v>
      </c>
      <c r="W2319" t="s">
        <v>919</v>
      </c>
      <c r="X2319">
        <v>1</v>
      </c>
      <c r="Y2319">
        <f t="shared" si="300"/>
        <v>-2</v>
      </c>
      <c r="Z2319">
        <f t="shared" ca="1" si="301"/>
        <v>7.1249999999999982</v>
      </c>
      <c r="AA2319">
        <f t="shared" ca="1" si="302"/>
        <v>-9.1249999999999982</v>
      </c>
      <c r="AB2319">
        <f t="shared" ca="1" si="303"/>
        <v>9.1249999999999982</v>
      </c>
      <c r="AC2319" s="2">
        <v>9.125</v>
      </c>
      <c r="AD2319" s="7">
        <f>VLOOKUP(P2319,Weights!$A:$B,2,0)*AC2319</f>
        <v>9.125</v>
      </c>
      <c r="AE2319">
        <f t="shared" ca="1" si="304"/>
        <v>83.265624999999972</v>
      </c>
      <c r="AF2319" t="str">
        <f t="shared" si="305"/>
        <v>Maryland</v>
      </c>
      <c r="AG2319" t="str">
        <f t="shared" ca="1" si="306"/>
        <v>Michigan St</v>
      </c>
    </row>
    <row r="2320" spans="15:33" x14ac:dyDescent="0.25">
      <c r="O2320" t="s">
        <v>3202</v>
      </c>
      <c r="P2320" s="6">
        <v>42003</v>
      </c>
      <c r="Q2320" t="s">
        <v>3073</v>
      </c>
      <c r="R2320" t="s">
        <v>3387</v>
      </c>
      <c r="S2320" t="s">
        <v>3720</v>
      </c>
      <c r="T2320">
        <v>66</v>
      </c>
      <c r="U2320">
        <v>47</v>
      </c>
      <c r="W2320" t="s">
        <v>97</v>
      </c>
      <c r="X2320">
        <v>1</v>
      </c>
      <c r="Y2320">
        <f t="shared" si="300"/>
        <v>-19</v>
      </c>
      <c r="Z2320">
        <f t="shared" ca="1" si="301"/>
        <v>14.875</v>
      </c>
      <c r="AA2320">
        <f t="shared" ca="1" si="302"/>
        <v>-33.875</v>
      </c>
      <c r="AB2320">
        <f t="shared" ca="1" si="303"/>
        <v>33.875</v>
      </c>
      <c r="AC2320" s="2">
        <v>33.875</v>
      </c>
      <c r="AD2320" s="7">
        <f>VLOOKUP(P2320,Weights!$A:$B,2,0)*AC2320</f>
        <v>33.875</v>
      </c>
      <c r="AE2320">
        <f t="shared" ca="1" si="304"/>
        <v>1147.515625</v>
      </c>
      <c r="AF2320" t="str">
        <f t="shared" si="305"/>
        <v>McNeese St</v>
      </c>
      <c r="AG2320" t="str">
        <f t="shared" ca="1" si="306"/>
        <v>Mississippi St</v>
      </c>
    </row>
    <row r="2321" spans="15:33" x14ac:dyDescent="0.25">
      <c r="O2321" t="s">
        <v>3150</v>
      </c>
      <c r="P2321" s="6">
        <v>42003</v>
      </c>
      <c r="Q2321" t="s">
        <v>3073</v>
      </c>
      <c r="R2321" t="s">
        <v>3400</v>
      </c>
      <c r="S2321" t="s">
        <v>3721</v>
      </c>
      <c r="T2321">
        <v>76</v>
      </c>
      <c r="U2321">
        <v>39</v>
      </c>
      <c r="W2321" t="s">
        <v>791</v>
      </c>
      <c r="X2321">
        <v>1</v>
      </c>
      <c r="Y2321">
        <f t="shared" si="300"/>
        <v>37</v>
      </c>
      <c r="Z2321">
        <f t="shared" ca="1" si="301"/>
        <v>19.125000499999999</v>
      </c>
      <c r="AA2321">
        <f t="shared" ca="1" si="302"/>
        <v>17.874999500000001</v>
      </c>
      <c r="AB2321">
        <f t="shared" ca="1" si="303"/>
        <v>-17.874999500000001</v>
      </c>
      <c r="AC2321" s="2">
        <v>17.875</v>
      </c>
      <c r="AD2321" s="7">
        <f>VLOOKUP(P2321,Weights!$A:$B,2,0)*AC2321</f>
        <v>17.875</v>
      </c>
      <c r="AE2321">
        <f t="shared" ca="1" si="304"/>
        <v>319.51560712500032</v>
      </c>
      <c r="AF2321" t="str">
        <f t="shared" si="305"/>
        <v>Murray St</v>
      </c>
      <c r="AG2321" t="str">
        <f t="shared" ca="1" si="306"/>
        <v>Murray St</v>
      </c>
    </row>
    <row r="2322" spans="15:33" x14ac:dyDescent="0.25">
      <c r="O2322" t="s">
        <v>3090</v>
      </c>
      <c r="P2322" s="6">
        <v>42003</v>
      </c>
      <c r="Q2322" t="s">
        <v>3073</v>
      </c>
      <c r="R2322" t="s">
        <v>3078</v>
      </c>
      <c r="S2322" t="s">
        <v>3721</v>
      </c>
      <c r="T2322">
        <v>77</v>
      </c>
      <c r="U2322">
        <v>65</v>
      </c>
      <c r="W2322" t="s">
        <v>758</v>
      </c>
      <c r="X2322">
        <v>1</v>
      </c>
      <c r="Y2322">
        <f t="shared" si="300"/>
        <v>12</v>
      </c>
      <c r="Z2322">
        <f t="shared" ca="1" si="301"/>
        <v>5.4999999800000001</v>
      </c>
      <c r="AA2322">
        <f t="shared" ca="1" si="302"/>
        <v>6.5000000199999999</v>
      </c>
      <c r="AB2322">
        <f t="shared" ca="1" si="303"/>
        <v>-6.5000000199999999</v>
      </c>
      <c r="AC2322" s="2">
        <v>6.5</v>
      </c>
      <c r="AD2322" s="7">
        <f>VLOOKUP(P2322,Weights!$A:$B,2,0)*AC2322</f>
        <v>6.5</v>
      </c>
      <c r="AE2322">
        <f t="shared" ca="1" si="304"/>
        <v>42.25000026</v>
      </c>
      <c r="AF2322" t="str">
        <f t="shared" si="305"/>
        <v>N.J.I.T.</v>
      </c>
      <c r="AG2322" t="str">
        <f t="shared" ca="1" si="306"/>
        <v>N.J.I.T.</v>
      </c>
    </row>
    <row r="2323" spans="15:33" x14ac:dyDescent="0.25">
      <c r="O2323" t="s">
        <v>3135</v>
      </c>
      <c r="P2323" s="6">
        <v>42003</v>
      </c>
      <c r="Q2323" t="s">
        <v>3073</v>
      </c>
      <c r="R2323" t="s">
        <v>3113</v>
      </c>
      <c r="S2323" t="s">
        <v>3720</v>
      </c>
      <c r="T2323">
        <v>76</v>
      </c>
      <c r="U2323">
        <v>60</v>
      </c>
      <c r="W2323" t="s">
        <v>307</v>
      </c>
      <c r="X2323">
        <v>1</v>
      </c>
      <c r="Y2323">
        <f t="shared" si="300"/>
        <v>-16</v>
      </c>
      <c r="Z2323">
        <f t="shared" ca="1" si="301"/>
        <v>7.8749994999999995</v>
      </c>
      <c r="AA2323">
        <f t="shared" ca="1" si="302"/>
        <v>-23.874999500000001</v>
      </c>
      <c r="AB2323">
        <f t="shared" ca="1" si="303"/>
        <v>23.874999500000001</v>
      </c>
      <c r="AC2323" s="2">
        <v>23.875</v>
      </c>
      <c r="AD2323" s="7">
        <f>VLOOKUP(P2323,Weights!$A:$B,2,0)*AC2323</f>
        <v>23.875</v>
      </c>
      <c r="AE2323">
        <f t="shared" ca="1" si="304"/>
        <v>570.01560112500033</v>
      </c>
      <c r="AF2323" t="str">
        <f t="shared" si="305"/>
        <v>Cincinnati</v>
      </c>
      <c r="AG2323" t="str">
        <f t="shared" ca="1" si="306"/>
        <v>NC State</v>
      </c>
    </row>
    <row r="2324" spans="15:33" x14ac:dyDescent="0.25">
      <c r="O2324" t="s">
        <v>3241</v>
      </c>
      <c r="P2324" s="6">
        <v>42003</v>
      </c>
      <c r="Q2324" t="s">
        <v>3073</v>
      </c>
      <c r="R2324" t="s">
        <v>3409</v>
      </c>
      <c r="S2324" t="s">
        <v>3721</v>
      </c>
      <c r="T2324">
        <v>54</v>
      </c>
      <c r="U2324">
        <v>52</v>
      </c>
      <c r="W2324" t="s">
        <v>758</v>
      </c>
      <c r="X2324">
        <v>1</v>
      </c>
      <c r="Y2324">
        <f t="shared" si="300"/>
        <v>2</v>
      </c>
      <c r="Z2324">
        <f t="shared" ca="1" si="301"/>
        <v>12.25</v>
      </c>
      <c r="AA2324">
        <f t="shared" ca="1" si="302"/>
        <v>-10.25</v>
      </c>
      <c r="AB2324">
        <f t="shared" ca="1" si="303"/>
        <v>10.25</v>
      </c>
      <c r="AC2324" s="2">
        <v>10.25</v>
      </c>
      <c r="AD2324" s="7">
        <f>VLOOKUP(P2324,Weights!$A:$B,2,0)*AC2324</f>
        <v>10.25</v>
      </c>
      <c r="AE2324">
        <f t="shared" ca="1" si="304"/>
        <v>105.0625</v>
      </c>
      <c r="AF2324" t="str">
        <f t="shared" si="305"/>
        <v>New Mexico St</v>
      </c>
      <c r="AG2324" t="str">
        <f t="shared" ca="1" si="306"/>
        <v>New Mexico St</v>
      </c>
    </row>
    <row r="2325" spans="15:33" x14ac:dyDescent="0.25">
      <c r="O2325" t="s">
        <v>3405</v>
      </c>
      <c r="P2325" s="6">
        <v>42003</v>
      </c>
      <c r="Q2325" t="s">
        <v>3073</v>
      </c>
      <c r="R2325" t="s">
        <v>3718</v>
      </c>
      <c r="S2325" t="s">
        <v>3721</v>
      </c>
      <c r="T2325">
        <v>90</v>
      </c>
      <c r="U2325">
        <v>60</v>
      </c>
      <c r="W2325" t="s">
        <v>229</v>
      </c>
      <c r="X2325">
        <v>1</v>
      </c>
      <c r="Y2325">
        <f t="shared" si="300"/>
        <v>30</v>
      </c>
      <c r="Z2325">
        <f t="shared" ca="1" si="301"/>
        <v>23.875000500000002</v>
      </c>
      <c r="AA2325">
        <f t="shared" ca="1" si="302"/>
        <v>6.1249994999999977</v>
      </c>
      <c r="AB2325">
        <f t="shared" ca="1" si="303"/>
        <v>-6.1249994999999977</v>
      </c>
      <c r="AC2325" s="2">
        <v>6.125</v>
      </c>
      <c r="AD2325" s="7">
        <f>VLOOKUP(P2325,Weights!$A:$B,2,0)*AC2325</f>
        <v>6.125</v>
      </c>
      <c r="AE2325">
        <f t="shared" ca="1" si="304"/>
        <v>37.515618875000222</v>
      </c>
      <c r="AF2325" t="str">
        <f t="shared" si="305"/>
        <v>New Orleans</v>
      </c>
      <c r="AG2325" t="str">
        <f t="shared" ca="1" si="306"/>
        <v>New Orleans</v>
      </c>
    </row>
    <row r="2326" spans="15:33" x14ac:dyDescent="0.25">
      <c r="O2326" t="s">
        <v>3082</v>
      </c>
      <c r="P2326" s="6">
        <v>42003</v>
      </c>
      <c r="Q2326" t="s">
        <v>3073</v>
      </c>
      <c r="R2326" t="s">
        <v>3097</v>
      </c>
      <c r="S2326" t="s">
        <v>3721</v>
      </c>
      <c r="T2326">
        <v>65</v>
      </c>
      <c r="U2326">
        <v>47</v>
      </c>
      <c r="W2326" t="s">
        <v>1861</v>
      </c>
      <c r="X2326">
        <v>1</v>
      </c>
      <c r="Y2326">
        <f t="shared" si="300"/>
        <v>18</v>
      </c>
      <c r="Z2326">
        <f t="shared" ca="1" si="301"/>
        <v>-9.8750004999999987</v>
      </c>
      <c r="AA2326">
        <f t="shared" ca="1" si="302"/>
        <v>27.875000499999999</v>
      </c>
      <c r="AB2326">
        <f t="shared" ca="1" si="303"/>
        <v>-27.875000499999999</v>
      </c>
      <c r="AC2326" s="2">
        <v>27.875</v>
      </c>
      <c r="AD2326" s="7">
        <f>VLOOKUP(P2326,Weights!$A:$B,2,0)*AC2326</f>
        <v>27.875</v>
      </c>
      <c r="AE2326">
        <f t="shared" ca="1" si="304"/>
        <v>777.01565287500023</v>
      </c>
      <c r="AF2326" t="str">
        <f t="shared" si="305"/>
        <v>Niagara</v>
      </c>
      <c r="AG2326" t="str">
        <f t="shared" ca="1" si="306"/>
        <v>Albany</v>
      </c>
    </row>
    <row r="2327" spans="15:33" x14ac:dyDescent="0.25">
      <c r="O2327" t="s">
        <v>3407</v>
      </c>
      <c r="P2327" s="6">
        <v>42003</v>
      </c>
      <c r="Q2327" t="s">
        <v>3073</v>
      </c>
      <c r="R2327" t="s">
        <v>3718</v>
      </c>
      <c r="S2327" t="s">
        <v>3721</v>
      </c>
      <c r="T2327">
        <v>71</v>
      </c>
      <c r="U2327">
        <v>64</v>
      </c>
      <c r="W2327" t="s">
        <v>743</v>
      </c>
      <c r="X2327">
        <v>1</v>
      </c>
      <c r="Y2327">
        <f t="shared" si="300"/>
        <v>7</v>
      </c>
      <c r="Z2327">
        <f t="shared" ca="1" si="301"/>
        <v>14.875</v>
      </c>
      <c r="AA2327">
        <f t="shared" ca="1" si="302"/>
        <v>-7.875</v>
      </c>
      <c r="AB2327">
        <f t="shared" ca="1" si="303"/>
        <v>7.875</v>
      </c>
      <c r="AC2327" s="2">
        <v>7.875</v>
      </c>
      <c r="AD2327" s="7">
        <f>VLOOKUP(P2327,Weights!$A:$B,2,0)*AC2327</f>
        <v>7.875</v>
      </c>
      <c r="AE2327">
        <f t="shared" ca="1" si="304"/>
        <v>62.015625</v>
      </c>
      <c r="AF2327" t="str">
        <f t="shared" si="305"/>
        <v>Nicholls St</v>
      </c>
      <c r="AG2327" t="str">
        <f t="shared" ca="1" si="306"/>
        <v>Nicholls St</v>
      </c>
    </row>
    <row r="2328" spans="15:33" x14ac:dyDescent="0.25">
      <c r="O2328" t="s">
        <v>3705</v>
      </c>
      <c r="P2328" s="6">
        <v>42003</v>
      </c>
      <c r="Q2328" t="s">
        <v>3073</v>
      </c>
      <c r="R2328" t="s">
        <v>3344</v>
      </c>
      <c r="S2328" t="s">
        <v>3721</v>
      </c>
      <c r="T2328">
        <v>86</v>
      </c>
      <c r="U2328">
        <v>64</v>
      </c>
      <c r="W2328" t="s">
        <v>427</v>
      </c>
      <c r="X2328">
        <v>1</v>
      </c>
      <c r="Y2328">
        <f t="shared" si="300"/>
        <v>22</v>
      </c>
      <c r="Z2328">
        <f t="shared" ca="1" si="301"/>
        <v>16.874999499999998</v>
      </c>
      <c r="AA2328">
        <f t="shared" ca="1" si="302"/>
        <v>5.1250005000000023</v>
      </c>
      <c r="AB2328">
        <f t="shared" ca="1" si="303"/>
        <v>-5.1250005000000023</v>
      </c>
      <c r="AC2328" s="2">
        <v>5.125</v>
      </c>
      <c r="AD2328" s="7">
        <f>VLOOKUP(P2328,Weights!$A:$B,2,0)*AC2328</f>
        <v>5.125</v>
      </c>
      <c r="AE2328">
        <f t="shared" ca="1" si="304"/>
        <v>26.265630125000275</v>
      </c>
      <c r="AF2328" t="str">
        <f t="shared" si="305"/>
        <v>North Carolina</v>
      </c>
      <c r="AG2328" t="str">
        <f t="shared" ca="1" si="306"/>
        <v>North Carolina</v>
      </c>
    </row>
    <row r="2329" spans="15:33" x14ac:dyDescent="0.25">
      <c r="O2329" t="s">
        <v>3092</v>
      </c>
      <c r="P2329" s="6">
        <v>42003</v>
      </c>
      <c r="Q2329" t="s">
        <v>3073</v>
      </c>
      <c r="R2329" t="s">
        <v>3086</v>
      </c>
      <c r="S2329" t="s">
        <v>3721</v>
      </c>
      <c r="T2329">
        <v>87</v>
      </c>
      <c r="U2329">
        <v>60</v>
      </c>
      <c r="W2329" t="s">
        <v>607</v>
      </c>
      <c r="X2329">
        <v>1</v>
      </c>
      <c r="Y2329">
        <f t="shared" si="300"/>
        <v>27</v>
      </c>
      <c r="Z2329">
        <f t="shared" ca="1" si="301"/>
        <v>26.999999499999998</v>
      </c>
      <c r="AA2329">
        <f t="shared" ca="1" si="302"/>
        <v>5.0000000229033503E-7</v>
      </c>
      <c r="AB2329">
        <f t="shared" ca="1" si="303"/>
        <v>-5.0000000229033503E-7</v>
      </c>
      <c r="AC2329" s="2">
        <v>0</v>
      </c>
      <c r="AD2329" s="7">
        <f>VLOOKUP(P2329,Weights!$A:$B,2,0)*AC2329</f>
        <v>0</v>
      </c>
      <c r="AE2329">
        <f t="shared" ca="1" si="304"/>
        <v>2.5000000229033503E-13</v>
      </c>
      <c r="AF2329" t="str">
        <f t="shared" si="305"/>
        <v>Notre Dame</v>
      </c>
      <c r="AG2329" t="str">
        <f t="shared" ca="1" si="306"/>
        <v>Notre Dame</v>
      </c>
    </row>
    <row r="2330" spans="15:33" x14ac:dyDescent="0.25">
      <c r="O2330" t="s">
        <v>3191</v>
      </c>
      <c r="P2330" s="6">
        <v>42003</v>
      </c>
      <c r="Q2330" t="s">
        <v>3073</v>
      </c>
      <c r="R2330" t="s">
        <v>3148</v>
      </c>
      <c r="S2330" t="s">
        <v>3721</v>
      </c>
      <c r="T2330">
        <v>72</v>
      </c>
      <c r="U2330">
        <v>53</v>
      </c>
      <c r="W2330" t="s">
        <v>16</v>
      </c>
      <c r="X2330">
        <v>1</v>
      </c>
      <c r="Y2330">
        <f t="shared" si="300"/>
        <v>19</v>
      </c>
      <c r="Z2330">
        <f t="shared" ca="1" si="301"/>
        <v>-2.8749999800000001</v>
      </c>
      <c r="AA2330">
        <f t="shared" ca="1" si="302"/>
        <v>21.874999979999998</v>
      </c>
      <c r="AB2330">
        <f t="shared" ca="1" si="303"/>
        <v>-21.874999979999998</v>
      </c>
      <c r="AC2330" s="2">
        <v>21.875</v>
      </c>
      <c r="AD2330" s="7">
        <f>VLOOKUP(P2330,Weights!$A:$B,2,0)*AC2330</f>
        <v>21.875</v>
      </c>
      <c r="AE2330">
        <f t="shared" ca="1" si="304"/>
        <v>478.51562412499993</v>
      </c>
      <c r="AF2330" t="str">
        <f t="shared" si="305"/>
        <v>Ohio</v>
      </c>
      <c r="AG2330" t="str">
        <f t="shared" ca="1" si="306"/>
        <v>UNC Wilmington</v>
      </c>
    </row>
    <row r="2331" spans="15:33" x14ac:dyDescent="0.25">
      <c r="O2331" t="s">
        <v>3324</v>
      </c>
      <c r="P2331" s="6">
        <v>42003</v>
      </c>
      <c r="Q2331" t="s">
        <v>3073</v>
      </c>
      <c r="R2331" t="s">
        <v>3127</v>
      </c>
      <c r="S2331" t="s">
        <v>3720</v>
      </c>
      <c r="T2331">
        <v>71</v>
      </c>
      <c r="U2331">
        <v>65</v>
      </c>
      <c r="W2331" t="s">
        <v>1256</v>
      </c>
      <c r="X2331">
        <v>1</v>
      </c>
      <c r="Y2331">
        <f t="shared" si="300"/>
        <v>-6</v>
      </c>
      <c r="Z2331">
        <f t="shared" ca="1" si="301"/>
        <v>5.9999999999999982</v>
      </c>
      <c r="AA2331">
        <f t="shared" ca="1" si="302"/>
        <v>-11.999999999999998</v>
      </c>
      <c r="AB2331">
        <f t="shared" ca="1" si="303"/>
        <v>11.999999999999998</v>
      </c>
      <c r="AC2331" s="2">
        <v>12</v>
      </c>
      <c r="AD2331" s="7">
        <f>VLOOKUP(P2331,Weights!$A:$B,2,0)*AC2331</f>
        <v>12</v>
      </c>
      <c r="AE2331">
        <f t="shared" ca="1" si="304"/>
        <v>143.99999999999994</v>
      </c>
      <c r="AF2331" t="str">
        <f t="shared" si="305"/>
        <v>Iowa</v>
      </c>
      <c r="AG2331" t="str">
        <f t="shared" ca="1" si="306"/>
        <v>Ohio State</v>
      </c>
    </row>
    <row r="2332" spans="15:33" x14ac:dyDescent="0.25">
      <c r="O2332" t="s">
        <v>3246</v>
      </c>
      <c r="P2332" s="6">
        <v>42003</v>
      </c>
      <c r="Q2332" t="s">
        <v>3074</v>
      </c>
      <c r="R2332" t="s">
        <v>3235</v>
      </c>
      <c r="S2332" t="s">
        <v>3721</v>
      </c>
      <c r="T2332">
        <v>74</v>
      </c>
      <c r="U2332">
        <v>72</v>
      </c>
      <c r="V2332" t="s">
        <v>3722</v>
      </c>
      <c r="W2332" t="s">
        <v>369</v>
      </c>
      <c r="X2332">
        <v>1</v>
      </c>
      <c r="Y2332">
        <f t="shared" si="300"/>
        <v>2</v>
      </c>
      <c r="Z2332">
        <f t="shared" ca="1" si="301"/>
        <v>15.999999500000001</v>
      </c>
      <c r="AA2332">
        <f t="shared" ca="1" si="302"/>
        <v>-13.999999500000001</v>
      </c>
      <c r="AB2332">
        <f t="shared" ca="1" si="303"/>
        <v>13.999999500000001</v>
      </c>
      <c r="AC2332" s="2">
        <v>14</v>
      </c>
      <c r="AD2332" s="7">
        <f>VLOOKUP(P2332,Weights!$A:$B,2,0)*AC2332</f>
        <v>14</v>
      </c>
      <c r="AE2332">
        <f t="shared" ca="1" si="304"/>
        <v>195.99998600000029</v>
      </c>
      <c r="AF2332" t="str">
        <f t="shared" si="305"/>
        <v>Oklahoma St</v>
      </c>
      <c r="AG2332" t="str">
        <f t="shared" ca="1" si="306"/>
        <v>Oklahoma St</v>
      </c>
    </row>
    <row r="2333" spans="15:33" x14ac:dyDescent="0.25">
      <c r="O2333" t="s">
        <v>3258</v>
      </c>
      <c r="P2333" s="6">
        <v>42003</v>
      </c>
      <c r="Q2333" t="s">
        <v>3073</v>
      </c>
      <c r="R2333" t="s">
        <v>3133</v>
      </c>
      <c r="S2333" t="s">
        <v>3721</v>
      </c>
      <c r="T2333">
        <v>76</v>
      </c>
      <c r="U2333">
        <v>64</v>
      </c>
      <c r="W2333" t="s">
        <v>196</v>
      </c>
      <c r="X2333">
        <v>1</v>
      </c>
      <c r="Y2333">
        <f t="shared" si="300"/>
        <v>12</v>
      </c>
      <c r="Z2333">
        <f t="shared" ca="1" si="301"/>
        <v>-0.875</v>
      </c>
      <c r="AA2333">
        <f t="shared" ca="1" si="302"/>
        <v>12.875</v>
      </c>
      <c r="AB2333">
        <f t="shared" ca="1" si="303"/>
        <v>-12.875</v>
      </c>
      <c r="AC2333" s="2">
        <v>12.875</v>
      </c>
      <c r="AD2333" s="7">
        <f>VLOOKUP(P2333,Weights!$A:$B,2,0)*AC2333</f>
        <v>12.875</v>
      </c>
      <c r="AE2333">
        <f t="shared" ca="1" si="304"/>
        <v>165.765625</v>
      </c>
      <c r="AF2333" t="str">
        <f t="shared" si="305"/>
        <v>Oregon St</v>
      </c>
      <c r="AG2333" t="str">
        <f t="shared" ca="1" si="306"/>
        <v>UC Santa Barbara</v>
      </c>
    </row>
    <row r="2334" spans="15:33" x14ac:dyDescent="0.25">
      <c r="O2334" t="s">
        <v>3192</v>
      </c>
      <c r="P2334" s="6">
        <v>42003</v>
      </c>
      <c r="Q2334" t="s">
        <v>3073</v>
      </c>
      <c r="R2334" t="s">
        <v>3221</v>
      </c>
      <c r="S2334" t="s">
        <v>3721</v>
      </c>
      <c r="T2334">
        <v>71</v>
      </c>
      <c r="U2334">
        <v>54</v>
      </c>
      <c r="W2334" t="s">
        <v>427</v>
      </c>
      <c r="X2334">
        <v>1</v>
      </c>
      <c r="Y2334">
        <f t="shared" si="300"/>
        <v>17</v>
      </c>
      <c r="Z2334">
        <f t="shared" ca="1" si="301"/>
        <v>11</v>
      </c>
      <c r="AA2334">
        <f t="shared" ca="1" si="302"/>
        <v>6</v>
      </c>
      <c r="AB2334">
        <f t="shared" ca="1" si="303"/>
        <v>-6</v>
      </c>
      <c r="AC2334" s="2">
        <v>6</v>
      </c>
      <c r="AD2334" s="7">
        <f>VLOOKUP(P2334,Weights!$A:$B,2,0)*AC2334</f>
        <v>6</v>
      </c>
      <c r="AE2334">
        <f t="shared" ca="1" si="304"/>
        <v>36</v>
      </c>
      <c r="AF2334" t="str">
        <f t="shared" si="305"/>
        <v>Pittsburgh</v>
      </c>
      <c r="AG2334" t="str">
        <f t="shared" ca="1" si="306"/>
        <v>Pittsburgh</v>
      </c>
    </row>
    <row r="2335" spans="15:33" x14ac:dyDescent="0.25">
      <c r="O2335" t="s">
        <v>3108</v>
      </c>
      <c r="P2335" s="6">
        <v>42003</v>
      </c>
      <c r="Q2335" t="s">
        <v>3073</v>
      </c>
      <c r="R2335" t="s">
        <v>3203</v>
      </c>
      <c r="S2335" t="s">
        <v>3720</v>
      </c>
      <c r="T2335">
        <v>51</v>
      </c>
      <c r="U2335">
        <v>47</v>
      </c>
      <c r="W2335" t="s">
        <v>448</v>
      </c>
      <c r="X2335">
        <v>1</v>
      </c>
      <c r="Y2335">
        <f t="shared" si="300"/>
        <v>-4</v>
      </c>
      <c r="Z2335">
        <f t="shared" ca="1" si="301"/>
        <v>-1.5000000199999999</v>
      </c>
      <c r="AA2335">
        <f t="shared" ca="1" si="302"/>
        <v>-2.4999999800000001</v>
      </c>
      <c r="AB2335">
        <f t="shared" ca="1" si="303"/>
        <v>2.4999999800000001</v>
      </c>
      <c r="AC2335" s="2">
        <v>2.5</v>
      </c>
      <c r="AD2335" s="7">
        <f>VLOOKUP(P2335,Weights!$A:$B,2,0)*AC2335</f>
        <v>2.5</v>
      </c>
      <c r="AE2335">
        <f t="shared" ca="1" si="304"/>
        <v>6.2499999000000006</v>
      </c>
      <c r="AF2335" t="str">
        <f t="shared" si="305"/>
        <v>Northwestern</v>
      </c>
      <c r="AG2335" t="str">
        <f t="shared" ca="1" si="306"/>
        <v>Northwestern</v>
      </c>
    </row>
    <row r="2336" spans="15:33" x14ac:dyDescent="0.25">
      <c r="O2336" t="s">
        <v>3109</v>
      </c>
      <c r="P2336" s="6">
        <v>42003</v>
      </c>
      <c r="Q2336" t="s">
        <v>3073</v>
      </c>
      <c r="R2336" t="s">
        <v>3081</v>
      </c>
      <c r="S2336" t="s">
        <v>3720</v>
      </c>
      <c r="T2336">
        <v>70</v>
      </c>
      <c r="U2336">
        <v>64</v>
      </c>
      <c r="W2336" t="s">
        <v>288</v>
      </c>
      <c r="X2336">
        <v>1</v>
      </c>
      <c r="Y2336">
        <f t="shared" si="300"/>
        <v>-6</v>
      </c>
      <c r="Z2336">
        <f t="shared" ca="1" si="301"/>
        <v>-6.75</v>
      </c>
      <c r="AA2336">
        <f t="shared" ca="1" si="302"/>
        <v>0.75</v>
      </c>
      <c r="AB2336">
        <f t="shared" ca="1" si="303"/>
        <v>-0.75</v>
      </c>
      <c r="AC2336" s="2">
        <v>0.75</v>
      </c>
      <c r="AD2336" s="7">
        <f>VLOOKUP(P2336,Weights!$A:$B,2,0)*AC2336</f>
        <v>0.75</v>
      </c>
      <c r="AE2336">
        <f t="shared" ca="1" si="304"/>
        <v>0.5625</v>
      </c>
      <c r="AF2336" t="str">
        <f t="shared" si="305"/>
        <v>Yale</v>
      </c>
      <c r="AG2336" t="str">
        <f t="shared" ca="1" si="306"/>
        <v>Yale</v>
      </c>
    </row>
    <row r="2337" spans="15:33" x14ac:dyDescent="0.25">
      <c r="O2337" t="s">
        <v>3218</v>
      </c>
      <c r="P2337" s="6">
        <v>42003</v>
      </c>
      <c r="Q2337" t="s">
        <v>3073</v>
      </c>
      <c r="R2337" t="s">
        <v>3718</v>
      </c>
      <c r="S2337" t="s">
        <v>3721</v>
      </c>
      <c r="T2337">
        <v>94</v>
      </c>
      <c r="U2337">
        <v>60</v>
      </c>
      <c r="W2337" t="s">
        <v>100</v>
      </c>
      <c r="X2337">
        <v>1</v>
      </c>
      <c r="Y2337">
        <f t="shared" si="300"/>
        <v>34</v>
      </c>
      <c r="Z2337">
        <f t="shared" ca="1" si="301"/>
        <v>26.875000500000002</v>
      </c>
      <c r="AA2337">
        <f t="shared" ca="1" si="302"/>
        <v>7.1249994999999977</v>
      </c>
      <c r="AB2337">
        <f t="shared" ca="1" si="303"/>
        <v>-7.1249994999999977</v>
      </c>
      <c r="AC2337" s="2">
        <v>7.125</v>
      </c>
      <c r="AD2337" s="7">
        <f>VLOOKUP(P2337,Weights!$A:$B,2,0)*AC2337</f>
        <v>7.125</v>
      </c>
      <c r="AE2337">
        <f t="shared" ca="1" si="304"/>
        <v>50.765617875000217</v>
      </c>
      <c r="AF2337" t="str">
        <f t="shared" si="305"/>
        <v>Samford</v>
      </c>
      <c r="AG2337" t="str">
        <f t="shared" ca="1" si="306"/>
        <v>Samford</v>
      </c>
    </row>
    <row r="2338" spans="15:33" x14ac:dyDescent="0.25">
      <c r="O2338" t="s">
        <v>3261</v>
      </c>
      <c r="P2338" s="6">
        <v>42003</v>
      </c>
      <c r="Q2338" t="s">
        <v>3073</v>
      </c>
      <c r="R2338" t="s">
        <v>3331</v>
      </c>
      <c r="S2338" t="s">
        <v>3721</v>
      </c>
      <c r="T2338">
        <v>76</v>
      </c>
      <c r="U2338">
        <v>67</v>
      </c>
      <c r="W2338" t="s">
        <v>118</v>
      </c>
      <c r="X2338">
        <v>1</v>
      </c>
      <c r="Y2338">
        <f t="shared" si="300"/>
        <v>9</v>
      </c>
      <c r="Z2338">
        <f t="shared" ca="1" si="301"/>
        <v>-8.75</v>
      </c>
      <c r="AA2338">
        <f t="shared" ca="1" si="302"/>
        <v>17.75</v>
      </c>
      <c r="AB2338">
        <f t="shared" ca="1" si="303"/>
        <v>-17.75</v>
      </c>
      <c r="AC2338" s="2">
        <v>17.75</v>
      </c>
      <c r="AD2338" s="7">
        <f>VLOOKUP(P2338,Weights!$A:$B,2,0)*AC2338</f>
        <v>17.75</v>
      </c>
      <c r="AE2338">
        <f t="shared" ca="1" si="304"/>
        <v>315.0625</v>
      </c>
      <c r="AF2338" t="str">
        <f t="shared" si="305"/>
        <v>Seattle</v>
      </c>
      <c r="AG2338" t="str">
        <f t="shared" ca="1" si="306"/>
        <v>UC Davis</v>
      </c>
    </row>
    <row r="2339" spans="15:33" x14ac:dyDescent="0.25">
      <c r="O2339" t="s">
        <v>3360</v>
      </c>
      <c r="P2339" s="6">
        <v>42003</v>
      </c>
      <c r="Q2339" t="s">
        <v>3073</v>
      </c>
      <c r="R2339" t="s">
        <v>3359</v>
      </c>
      <c r="S2339" t="s">
        <v>3720</v>
      </c>
      <c r="T2339">
        <v>63</v>
      </c>
      <c r="U2339">
        <v>60</v>
      </c>
      <c r="V2339" t="s">
        <v>3722</v>
      </c>
      <c r="W2339" t="s">
        <v>2706</v>
      </c>
      <c r="X2339">
        <v>1</v>
      </c>
      <c r="Y2339">
        <f t="shared" si="300"/>
        <v>-3</v>
      </c>
      <c r="Z2339">
        <f t="shared" ca="1" si="301"/>
        <v>2.125</v>
      </c>
      <c r="AA2339">
        <f t="shared" ca="1" si="302"/>
        <v>-5.125</v>
      </c>
      <c r="AB2339">
        <f t="shared" ca="1" si="303"/>
        <v>5.125</v>
      </c>
      <c r="AC2339" s="2">
        <v>5.125</v>
      </c>
      <c r="AD2339" s="7">
        <f>VLOOKUP(P2339,Weights!$A:$B,2,0)*AC2339</f>
        <v>5.125</v>
      </c>
      <c r="AE2339">
        <f t="shared" ca="1" si="304"/>
        <v>26.265625</v>
      </c>
      <c r="AF2339" t="str">
        <f t="shared" si="305"/>
        <v>Arkansas St</v>
      </c>
      <c r="AG2339" t="str">
        <f t="shared" ca="1" si="306"/>
        <v>South Alabama</v>
      </c>
    </row>
    <row r="2340" spans="15:33" x14ac:dyDescent="0.25">
      <c r="O2340" t="s">
        <v>3199</v>
      </c>
      <c r="P2340" s="6">
        <v>42003</v>
      </c>
      <c r="Q2340" t="s">
        <v>3073</v>
      </c>
      <c r="R2340" t="s">
        <v>3239</v>
      </c>
      <c r="S2340" t="s">
        <v>3721</v>
      </c>
      <c r="T2340">
        <v>91</v>
      </c>
      <c r="U2340">
        <v>54</v>
      </c>
      <c r="W2340" t="s">
        <v>195</v>
      </c>
      <c r="X2340">
        <v>1</v>
      </c>
      <c r="Y2340">
        <f t="shared" si="300"/>
        <v>37</v>
      </c>
      <c r="Z2340">
        <f t="shared" ca="1" si="301"/>
        <v>21.500000499999999</v>
      </c>
      <c r="AA2340">
        <f t="shared" ca="1" si="302"/>
        <v>15.499999500000001</v>
      </c>
      <c r="AB2340">
        <f t="shared" ca="1" si="303"/>
        <v>-15.499999500000001</v>
      </c>
      <c r="AC2340" s="2">
        <v>15.5</v>
      </c>
      <c r="AD2340" s="7">
        <f>VLOOKUP(P2340,Weights!$A:$B,2,0)*AC2340</f>
        <v>15.5</v>
      </c>
      <c r="AE2340">
        <f t="shared" ca="1" si="304"/>
        <v>240.24998450000029</v>
      </c>
      <c r="AF2340" t="str">
        <f t="shared" si="305"/>
        <v>South Carolina</v>
      </c>
      <c r="AG2340" t="str">
        <f t="shared" ca="1" si="306"/>
        <v>South Carolina</v>
      </c>
    </row>
    <row r="2341" spans="15:33" x14ac:dyDescent="0.25">
      <c r="O2341" t="s">
        <v>3212</v>
      </c>
      <c r="P2341" s="6">
        <v>42003</v>
      </c>
      <c r="Q2341" t="s">
        <v>3073</v>
      </c>
      <c r="R2341" t="s">
        <v>3718</v>
      </c>
      <c r="S2341" t="s">
        <v>3721</v>
      </c>
      <c r="T2341">
        <v>101</v>
      </c>
      <c r="U2341">
        <v>55</v>
      </c>
      <c r="W2341" t="s">
        <v>791</v>
      </c>
      <c r="X2341">
        <v>1</v>
      </c>
      <c r="Y2341">
        <f t="shared" si="300"/>
        <v>46</v>
      </c>
      <c r="Z2341">
        <f t="shared" ca="1" si="301"/>
        <v>36.750000499999999</v>
      </c>
      <c r="AA2341">
        <f t="shared" ca="1" si="302"/>
        <v>9.2499995000000013</v>
      </c>
      <c r="AB2341">
        <f t="shared" ca="1" si="303"/>
        <v>-9.2499995000000013</v>
      </c>
      <c r="AC2341" s="2">
        <v>9.25</v>
      </c>
      <c r="AD2341" s="7">
        <f>VLOOKUP(P2341,Weights!$A:$B,2,0)*AC2341</f>
        <v>9.25</v>
      </c>
      <c r="AE2341">
        <f t="shared" ca="1" si="304"/>
        <v>85.562490750000279</v>
      </c>
      <c r="AF2341" t="str">
        <f t="shared" si="305"/>
        <v>South Carolina Upstate</v>
      </c>
      <c r="AG2341" t="str">
        <f t="shared" ca="1" si="306"/>
        <v>South Carolina Upstate</v>
      </c>
    </row>
    <row r="2342" spans="15:33" x14ac:dyDescent="0.25">
      <c r="O2342" t="s">
        <v>3354</v>
      </c>
      <c r="P2342" s="6">
        <v>42003</v>
      </c>
      <c r="Q2342" t="s">
        <v>3073</v>
      </c>
      <c r="R2342" t="s">
        <v>3116</v>
      </c>
      <c r="S2342" t="s">
        <v>3721</v>
      </c>
      <c r="T2342">
        <v>72</v>
      </c>
      <c r="U2342">
        <v>64</v>
      </c>
      <c r="W2342" t="s">
        <v>288</v>
      </c>
      <c r="X2342">
        <v>1</v>
      </c>
      <c r="Y2342">
        <f t="shared" si="300"/>
        <v>8</v>
      </c>
      <c r="Z2342">
        <f t="shared" ca="1" si="301"/>
        <v>1.4999999800000001</v>
      </c>
      <c r="AA2342">
        <f t="shared" ca="1" si="302"/>
        <v>6.5000000199999999</v>
      </c>
      <c r="AB2342">
        <f t="shared" ca="1" si="303"/>
        <v>-6.5000000199999999</v>
      </c>
      <c r="AC2342" s="2">
        <v>6.5</v>
      </c>
      <c r="AD2342" s="7">
        <f>VLOOKUP(P2342,Weights!$A:$B,2,0)*AC2342</f>
        <v>6.5</v>
      </c>
      <c r="AE2342">
        <f t="shared" ca="1" si="304"/>
        <v>42.25000026</v>
      </c>
      <c r="AF2342" t="str">
        <f t="shared" si="305"/>
        <v>St. Francis BRK</v>
      </c>
      <c r="AG2342" t="str">
        <f t="shared" ca="1" si="306"/>
        <v>St. Francis BRK</v>
      </c>
    </row>
    <row r="2343" spans="15:33" x14ac:dyDescent="0.25">
      <c r="O2343" t="s">
        <v>3213</v>
      </c>
      <c r="P2343" s="6">
        <v>42003</v>
      </c>
      <c r="Q2343" t="s">
        <v>3073</v>
      </c>
      <c r="R2343" t="s">
        <v>3718</v>
      </c>
      <c r="S2343" t="s">
        <v>3721</v>
      </c>
      <c r="T2343">
        <v>77</v>
      </c>
      <c r="U2343">
        <v>61</v>
      </c>
      <c r="W2343" t="s">
        <v>732</v>
      </c>
      <c r="X2343">
        <v>1</v>
      </c>
      <c r="Y2343">
        <f t="shared" si="300"/>
        <v>16</v>
      </c>
      <c r="Z2343">
        <f t="shared" ca="1" si="301"/>
        <v>15.875000000000002</v>
      </c>
      <c r="AA2343">
        <f t="shared" ca="1" si="302"/>
        <v>0.12499999999999822</v>
      </c>
      <c r="AB2343">
        <f t="shared" ca="1" si="303"/>
        <v>-0.12499999999999822</v>
      </c>
      <c r="AC2343" s="2">
        <v>0.125</v>
      </c>
      <c r="AD2343" s="7">
        <f>VLOOKUP(P2343,Weights!$A:$B,2,0)*AC2343</f>
        <v>0.125</v>
      </c>
      <c r="AE2343">
        <f t="shared" ca="1" si="304"/>
        <v>1.5624999999999556E-2</v>
      </c>
      <c r="AF2343" t="str">
        <f t="shared" si="305"/>
        <v>Stetson</v>
      </c>
      <c r="AG2343" t="str">
        <f t="shared" ca="1" si="306"/>
        <v>Stetson</v>
      </c>
    </row>
    <row r="2344" spans="15:33" x14ac:dyDescent="0.25">
      <c r="O2344" t="s">
        <v>3318</v>
      </c>
      <c r="P2344" s="6">
        <v>42003</v>
      </c>
      <c r="Q2344" t="s">
        <v>3073</v>
      </c>
      <c r="R2344" t="s">
        <v>3125</v>
      </c>
      <c r="S2344" t="s">
        <v>3720</v>
      </c>
      <c r="T2344">
        <v>63</v>
      </c>
      <c r="U2344">
        <v>60</v>
      </c>
      <c r="W2344" t="s">
        <v>334</v>
      </c>
      <c r="X2344">
        <v>1</v>
      </c>
      <c r="Y2344">
        <f t="shared" si="300"/>
        <v>-3</v>
      </c>
      <c r="Z2344">
        <f t="shared" ca="1" si="301"/>
        <v>6</v>
      </c>
      <c r="AA2344">
        <f t="shared" ca="1" si="302"/>
        <v>-9</v>
      </c>
      <c r="AB2344">
        <f t="shared" ca="1" si="303"/>
        <v>9</v>
      </c>
      <c r="AC2344" s="2">
        <v>9</v>
      </c>
      <c r="AD2344" s="7">
        <f>VLOOKUP(P2344,Weights!$A:$B,2,0)*AC2344</f>
        <v>9</v>
      </c>
      <c r="AE2344">
        <f t="shared" ca="1" si="304"/>
        <v>81</v>
      </c>
      <c r="AF2344" t="str">
        <f t="shared" si="305"/>
        <v>Maryland-Eastern Shore</v>
      </c>
      <c r="AG2344" t="str">
        <f t="shared" ca="1" si="306"/>
        <v>Tenn-Martin</v>
      </c>
    </row>
    <row r="2345" spans="15:33" x14ac:dyDescent="0.25">
      <c r="O2345" t="s">
        <v>3100</v>
      </c>
      <c r="P2345" s="6">
        <v>42003</v>
      </c>
      <c r="Q2345" t="s">
        <v>3073</v>
      </c>
      <c r="R2345" t="s">
        <v>3223</v>
      </c>
      <c r="S2345" t="s">
        <v>3721</v>
      </c>
      <c r="T2345">
        <v>65</v>
      </c>
      <c r="U2345">
        <v>50</v>
      </c>
      <c r="W2345" t="s">
        <v>195</v>
      </c>
      <c r="X2345">
        <v>1</v>
      </c>
      <c r="Y2345">
        <f t="shared" si="300"/>
        <v>15</v>
      </c>
      <c r="Z2345">
        <f t="shared" ca="1" si="301"/>
        <v>11.750000020000002</v>
      </c>
      <c r="AA2345">
        <f t="shared" ca="1" si="302"/>
        <v>3.2499999799999983</v>
      </c>
      <c r="AB2345">
        <f t="shared" ca="1" si="303"/>
        <v>-3.2499999799999983</v>
      </c>
      <c r="AC2345" s="2">
        <v>3.25</v>
      </c>
      <c r="AD2345" s="7">
        <f>VLOOKUP(P2345,Weights!$A:$B,2,0)*AC2345</f>
        <v>3.25</v>
      </c>
      <c r="AE2345">
        <f t="shared" ca="1" si="304"/>
        <v>10.562499869999989</v>
      </c>
      <c r="AF2345" t="str">
        <f t="shared" si="305"/>
        <v>Texas A&amp;M</v>
      </c>
      <c r="AG2345" t="str">
        <f t="shared" ca="1" si="306"/>
        <v>Texas A&amp;M</v>
      </c>
    </row>
    <row r="2346" spans="15:33" x14ac:dyDescent="0.25">
      <c r="O2346" t="s">
        <v>3364</v>
      </c>
      <c r="P2346" s="6">
        <v>42003</v>
      </c>
      <c r="Q2346" t="s">
        <v>3073</v>
      </c>
      <c r="R2346" t="s">
        <v>3718</v>
      </c>
      <c r="S2346" t="s">
        <v>3721</v>
      </c>
      <c r="T2346">
        <v>87</v>
      </c>
      <c r="U2346">
        <v>55</v>
      </c>
      <c r="W2346" t="s">
        <v>17</v>
      </c>
      <c r="X2346">
        <v>1</v>
      </c>
      <c r="Y2346">
        <f t="shared" si="300"/>
        <v>32</v>
      </c>
      <c r="Z2346">
        <f t="shared" ca="1" si="301"/>
        <v>26.875000500000002</v>
      </c>
      <c r="AA2346">
        <f t="shared" ca="1" si="302"/>
        <v>5.1249994999999977</v>
      </c>
      <c r="AB2346">
        <f t="shared" ca="1" si="303"/>
        <v>-5.1249994999999977</v>
      </c>
      <c r="AC2346" s="2">
        <v>5.125</v>
      </c>
      <c r="AD2346" s="7">
        <f>VLOOKUP(P2346,Weights!$A:$B,2,0)*AC2346</f>
        <v>5.125</v>
      </c>
      <c r="AE2346">
        <f t="shared" ca="1" si="304"/>
        <v>26.265619875000226</v>
      </c>
      <c r="AF2346" t="str">
        <f t="shared" si="305"/>
        <v>Texas A&amp;M-CC</v>
      </c>
      <c r="AG2346" t="str">
        <f t="shared" ca="1" si="306"/>
        <v>Texas A&amp;M-CC</v>
      </c>
    </row>
    <row r="2347" spans="15:33" x14ac:dyDescent="0.25">
      <c r="O2347" t="s">
        <v>3391</v>
      </c>
      <c r="P2347" s="6">
        <v>42003</v>
      </c>
      <c r="Q2347" t="s">
        <v>3073</v>
      </c>
      <c r="R2347" t="s">
        <v>3219</v>
      </c>
      <c r="S2347" t="s">
        <v>3721</v>
      </c>
      <c r="T2347">
        <v>51</v>
      </c>
      <c r="U2347">
        <v>47</v>
      </c>
      <c r="W2347" t="s">
        <v>387</v>
      </c>
      <c r="X2347">
        <v>1</v>
      </c>
      <c r="Y2347">
        <f t="shared" si="300"/>
        <v>4</v>
      </c>
      <c r="Z2347">
        <f t="shared" ca="1" si="301"/>
        <v>5.8750004999999987</v>
      </c>
      <c r="AA2347">
        <f t="shared" ca="1" si="302"/>
        <v>-1.8750004999999987</v>
      </c>
      <c r="AB2347">
        <f t="shared" ca="1" si="303"/>
        <v>1.8750004999999987</v>
      </c>
      <c r="AC2347" s="2">
        <v>1.875</v>
      </c>
      <c r="AD2347" s="7">
        <f>VLOOKUP(P2347,Weights!$A:$B,2,0)*AC2347</f>
        <v>1.875</v>
      </c>
      <c r="AE2347">
        <f t="shared" ca="1" si="304"/>
        <v>3.5156268750002453</v>
      </c>
      <c r="AF2347" t="str">
        <f t="shared" si="305"/>
        <v>The Citadel</v>
      </c>
      <c r="AG2347" t="str">
        <f t="shared" ca="1" si="306"/>
        <v>The Citadel</v>
      </c>
    </row>
    <row r="2348" spans="15:33" x14ac:dyDescent="0.25">
      <c r="O2348" t="s">
        <v>3402</v>
      </c>
      <c r="P2348" s="6">
        <v>42003</v>
      </c>
      <c r="Q2348" t="s">
        <v>3073</v>
      </c>
      <c r="R2348" t="s">
        <v>3408</v>
      </c>
      <c r="S2348" t="s">
        <v>3720</v>
      </c>
      <c r="T2348">
        <v>57</v>
      </c>
      <c r="U2348">
        <v>46</v>
      </c>
      <c r="W2348" t="s">
        <v>584</v>
      </c>
      <c r="X2348">
        <v>1</v>
      </c>
      <c r="Y2348">
        <f t="shared" si="300"/>
        <v>-11</v>
      </c>
      <c r="Z2348">
        <f t="shared" ca="1" si="301"/>
        <v>-0.625</v>
      </c>
      <c r="AA2348">
        <f t="shared" ca="1" si="302"/>
        <v>-10.375</v>
      </c>
      <c r="AB2348">
        <f t="shared" ca="1" si="303"/>
        <v>10.375</v>
      </c>
      <c r="AC2348" s="2">
        <v>10.375</v>
      </c>
      <c r="AD2348" s="7">
        <f>VLOOKUP(P2348,Weights!$A:$B,2,0)*AC2348</f>
        <v>10.375</v>
      </c>
      <c r="AE2348">
        <f t="shared" ca="1" si="304"/>
        <v>107.640625</v>
      </c>
      <c r="AF2348" t="str">
        <f t="shared" si="305"/>
        <v>Texas State</v>
      </c>
      <c r="AG2348" t="str">
        <f t="shared" ca="1" si="306"/>
        <v>Texas State</v>
      </c>
    </row>
    <row r="2349" spans="15:33" x14ac:dyDescent="0.25">
      <c r="O2349" t="s">
        <v>3296</v>
      </c>
      <c r="P2349" s="6">
        <v>42003</v>
      </c>
      <c r="Q2349" t="s">
        <v>3073</v>
      </c>
      <c r="R2349" t="s">
        <v>3341</v>
      </c>
      <c r="S2349" t="s">
        <v>3721</v>
      </c>
      <c r="T2349">
        <v>68</v>
      </c>
      <c r="U2349">
        <v>63</v>
      </c>
      <c r="W2349" t="s">
        <v>334</v>
      </c>
      <c r="X2349">
        <v>1</v>
      </c>
      <c r="Y2349">
        <f t="shared" si="300"/>
        <v>5</v>
      </c>
      <c r="Z2349">
        <f t="shared" ca="1" si="301"/>
        <v>13.875000499999999</v>
      </c>
      <c r="AA2349">
        <f t="shared" ca="1" si="302"/>
        <v>-8.8750004999999987</v>
      </c>
      <c r="AB2349">
        <f t="shared" ca="1" si="303"/>
        <v>8.8750004999999987</v>
      </c>
      <c r="AC2349" s="2">
        <v>8.875</v>
      </c>
      <c r="AD2349" s="7">
        <f>VLOOKUP(P2349,Weights!$A:$B,2,0)*AC2349</f>
        <v>8.875</v>
      </c>
      <c r="AE2349">
        <f t="shared" ca="1" si="304"/>
        <v>78.765633875000233</v>
      </c>
      <c r="AF2349" t="str">
        <f t="shared" si="305"/>
        <v>UC Riverside</v>
      </c>
      <c r="AG2349" t="str">
        <f t="shared" ca="1" si="306"/>
        <v>UC Riverside</v>
      </c>
    </row>
    <row r="2350" spans="15:33" x14ac:dyDescent="0.25">
      <c r="O2350" t="s">
        <v>3162</v>
      </c>
      <c r="P2350" s="6">
        <v>42003</v>
      </c>
      <c r="Q2350" t="s">
        <v>3073</v>
      </c>
      <c r="R2350" t="s">
        <v>3718</v>
      </c>
      <c r="S2350" t="s">
        <v>3721</v>
      </c>
      <c r="T2350">
        <v>79</v>
      </c>
      <c r="U2350">
        <v>38</v>
      </c>
      <c r="W2350" t="s">
        <v>746</v>
      </c>
      <c r="X2350">
        <v>1</v>
      </c>
      <c r="Y2350">
        <f t="shared" si="300"/>
        <v>41</v>
      </c>
      <c r="Z2350">
        <f t="shared" ca="1" si="301"/>
        <v>23.000000499999999</v>
      </c>
      <c r="AA2350">
        <f t="shared" ca="1" si="302"/>
        <v>17.999999500000001</v>
      </c>
      <c r="AB2350">
        <f t="shared" ca="1" si="303"/>
        <v>-17.999999500000001</v>
      </c>
      <c r="AC2350" s="2">
        <v>18</v>
      </c>
      <c r="AD2350" s="7">
        <f>VLOOKUP(P2350,Weights!$A:$B,2,0)*AC2350</f>
        <v>18</v>
      </c>
      <c r="AE2350">
        <f t="shared" ca="1" si="304"/>
        <v>323.99998200000027</v>
      </c>
      <c r="AF2350" t="str">
        <f t="shared" si="305"/>
        <v>UIC</v>
      </c>
      <c r="AG2350" t="str">
        <f t="shared" ca="1" si="306"/>
        <v>UIC</v>
      </c>
    </row>
    <row r="2351" spans="15:33" x14ac:dyDescent="0.25">
      <c r="O2351" t="s">
        <v>3132</v>
      </c>
      <c r="P2351" s="6">
        <v>42003</v>
      </c>
      <c r="Q2351" t="s">
        <v>3073</v>
      </c>
      <c r="R2351" t="s">
        <v>3087</v>
      </c>
      <c r="S2351" t="s">
        <v>3721</v>
      </c>
      <c r="T2351">
        <v>64</v>
      </c>
      <c r="U2351">
        <v>56</v>
      </c>
      <c r="W2351" t="s">
        <v>305</v>
      </c>
      <c r="X2351">
        <v>1</v>
      </c>
      <c r="Y2351">
        <f t="shared" si="300"/>
        <v>8</v>
      </c>
      <c r="Z2351">
        <f t="shared" ca="1" si="301"/>
        <v>3.75</v>
      </c>
      <c r="AA2351">
        <f t="shared" ca="1" si="302"/>
        <v>4.25</v>
      </c>
      <c r="AB2351">
        <f t="shared" ca="1" si="303"/>
        <v>-4.25</v>
      </c>
      <c r="AC2351" s="2">
        <v>4.25</v>
      </c>
      <c r="AD2351" s="7">
        <f>VLOOKUP(P2351,Weights!$A:$B,2,0)*AC2351</f>
        <v>4.25</v>
      </c>
      <c r="AE2351">
        <f t="shared" ca="1" si="304"/>
        <v>18.0625</v>
      </c>
      <c r="AF2351" t="str">
        <f t="shared" si="305"/>
        <v>USC</v>
      </c>
      <c r="AG2351" t="str">
        <f t="shared" ca="1" si="306"/>
        <v>USC</v>
      </c>
    </row>
    <row r="2352" spans="15:33" x14ac:dyDescent="0.25">
      <c r="O2352" t="s">
        <v>3298</v>
      </c>
      <c r="P2352" s="6">
        <v>42003</v>
      </c>
      <c r="Q2352" t="s">
        <v>3073</v>
      </c>
      <c r="R2352" t="s">
        <v>3718</v>
      </c>
      <c r="S2352" t="s">
        <v>3721</v>
      </c>
      <c r="T2352">
        <v>79</v>
      </c>
      <c r="U2352">
        <v>68</v>
      </c>
      <c r="W2352" t="s">
        <v>117</v>
      </c>
      <c r="X2352">
        <v>1</v>
      </c>
      <c r="Y2352">
        <f t="shared" si="300"/>
        <v>11</v>
      </c>
      <c r="Z2352">
        <f t="shared" ca="1" si="301"/>
        <v>22.125000499999999</v>
      </c>
      <c r="AA2352">
        <f t="shared" ca="1" si="302"/>
        <v>-11.125000499999999</v>
      </c>
      <c r="AB2352">
        <f t="shared" ca="1" si="303"/>
        <v>11.125000499999999</v>
      </c>
      <c r="AC2352" s="2">
        <v>11.125</v>
      </c>
      <c r="AD2352" s="7">
        <f>VLOOKUP(P2352,Weights!$A:$B,2,0)*AC2352</f>
        <v>11.125</v>
      </c>
      <c r="AE2352">
        <f t="shared" ca="1" si="304"/>
        <v>123.76563612500023</v>
      </c>
      <c r="AF2352" t="str">
        <f t="shared" si="305"/>
        <v>UT San Antonio</v>
      </c>
      <c r="AG2352" t="str">
        <f t="shared" ca="1" si="306"/>
        <v>UT San Antonio</v>
      </c>
    </row>
    <row r="2353" spans="15:33" x14ac:dyDescent="0.25">
      <c r="O2353" t="s">
        <v>3287</v>
      </c>
      <c r="P2353" s="6">
        <v>42003</v>
      </c>
      <c r="Q2353" t="s">
        <v>3073</v>
      </c>
      <c r="R2353" t="s">
        <v>3718</v>
      </c>
      <c r="S2353" t="s">
        <v>3721</v>
      </c>
      <c r="T2353">
        <v>85</v>
      </c>
      <c r="U2353">
        <v>49</v>
      </c>
      <c r="W2353" t="s">
        <v>369</v>
      </c>
      <c r="X2353">
        <v>1</v>
      </c>
      <c r="Y2353">
        <f t="shared" si="300"/>
        <v>36</v>
      </c>
      <c r="Z2353">
        <f t="shared" ca="1" si="301"/>
        <v>50</v>
      </c>
      <c r="AA2353">
        <f t="shared" ca="1" si="302"/>
        <v>-14</v>
      </c>
      <c r="AB2353">
        <f t="shared" ca="1" si="303"/>
        <v>14</v>
      </c>
      <c r="AC2353" s="2">
        <v>14</v>
      </c>
      <c r="AD2353" s="7">
        <f>VLOOKUP(P2353,Weights!$A:$B,2,0)*AC2353</f>
        <v>14</v>
      </c>
      <c r="AE2353">
        <f t="shared" ca="1" si="304"/>
        <v>196</v>
      </c>
      <c r="AF2353" t="str">
        <f t="shared" si="305"/>
        <v>Utah</v>
      </c>
      <c r="AG2353" t="str">
        <f t="shared" ca="1" si="306"/>
        <v>Utah</v>
      </c>
    </row>
    <row r="2354" spans="15:33" x14ac:dyDescent="0.25">
      <c r="O2354" t="s">
        <v>3277</v>
      </c>
      <c r="P2354" s="6">
        <v>42003</v>
      </c>
      <c r="Q2354" t="s">
        <v>3073</v>
      </c>
      <c r="R2354" t="s">
        <v>3718</v>
      </c>
      <c r="S2354" t="s">
        <v>3721</v>
      </c>
      <c r="T2354">
        <v>83</v>
      </c>
      <c r="U2354">
        <v>50</v>
      </c>
      <c r="W2354" t="s">
        <v>756</v>
      </c>
      <c r="X2354">
        <v>1</v>
      </c>
      <c r="Y2354">
        <f t="shared" si="300"/>
        <v>33</v>
      </c>
      <c r="Z2354">
        <f t="shared" ca="1" si="301"/>
        <v>22.000000499999999</v>
      </c>
      <c r="AA2354">
        <f t="shared" ca="1" si="302"/>
        <v>10.999999500000001</v>
      </c>
      <c r="AB2354">
        <f t="shared" ca="1" si="303"/>
        <v>-10.999999500000001</v>
      </c>
      <c r="AC2354" s="2">
        <v>11</v>
      </c>
      <c r="AD2354" s="7">
        <f>VLOOKUP(P2354,Weights!$A:$B,2,0)*AC2354</f>
        <v>11</v>
      </c>
      <c r="AE2354">
        <f t="shared" ca="1" si="304"/>
        <v>120.99998900000028</v>
      </c>
      <c r="AF2354" t="str">
        <f t="shared" si="305"/>
        <v>Utah Valley</v>
      </c>
      <c r="AG2354" t="str">
        <f t="shared" ca="1" si="306"/>
        <v>Utah Valley</v>
      </c>
    </row>
    <row r="2355" spans="15:33" x14ac:dyDescent="0.25">
      <c r="O2355" t="s">
        <v>3299</v>
      </c>
      <c r="P2355" s="6">
        <v>42003</v>
      </c>
      <c r="Q2355" t="s">
        <v>3073</v>
      </c>
      <c r="R2355" t="s">
        <v>3355</v>
      </c>
      <c r="S2355" t="s">
        <v>3721</v>
      </c>
      <c r="T2355">
        <v>62</v>
      </c>
      <c r="U2355">
        <v>61</v>
      </c>
      <c r="W2355" t="s">
        <v>1090</v>
      </c>
      <c r="X2355">
        <v>1</v>
      </c>
      <c r="Y2355">
        <f t="shared" si="300"/>
        <v>1</v>
      </c>
      <c r="Z2355">
        <f t="shared" ca="1" si="301"/>
        <v>0.99999998000000012</v>
      </c>
      <c r="AA2355">
        <f t="shared" ca="1" si="302"/>
        <v>1.9999999878450581E-8</v>
      </c>
      <c r="AB2355">
        <f t="shared" ca="1" si="303"/>
        <v>-1.9999999878450581E-8</v>
      </c>
      <c r="AC2355" s="2">
        <v>0</v>
      </c>
      <c r="AD2355" s="7">
        <f>VLOOKUP(P2355,Weights!$A:$B,2,0)*AC2355</f>
        <v>0</v>
      </c>
      <c r="AE2355">
        <f t="shared" ca="1" si="304"/>
        <v>3.9999999513802324E-16</v>
      </c>
      <c r="AF2355" t="str">
        <f t="shared" si="305"/>
        <v>UT-Arlington</v>
      </c>
      <c r="AG2355" t="str">
        <f t="shared" ca="1" si="306"/>
        <v>UT-Arlington</v>
      </c>
    </row>
    <row r="2356" spans="15:33" x14ac:dyDescent="0.25">
      <c r="O2356" t="s">
        <v>3710</v>
      </c>
      <c r="P2356" s="6">
        <v>42003</v>
      </c>
      <c r="Q2356" t="s">
        <v>3073</v>
      </c>
      <c r="R2356" t="s">
        <v>3172</v>
      </c>
      <c r="S2356" t="s">
        <v>3721</v>
      </c>
      <c r="T2356">
        <v>83</v>
      </c>
      <c r="U2356">
        <v>72</v>
      </c>
      <c r="W2356" t="s">
        <v>571</v>
      </c>
      <c r="X2356">
        <v>1</v>
      </c>
      <c r="Y2356">
        <f t="shared" si="300"/>
        <v>11</v>
      </c>
      <c r="Z2356">
        <f t="shared" ca="1" si="301"/>
        <v>10.999999999999998</v>
      </c>
      <c r="AA2356">
        <f t="shared" ca="1" si="302"/>
        <v>0</v>
      </c>
      <c r="AB2356">
        <f t="shared" ca="1" si="303"/>
        <v>0</v>
      </c>
      <c r="AC2356" s="2">
        <v>0</v>
      </c>
      <c r="AD2356" s="7">
        <f>VLOOKUP(P2356,Weights!$A:$B,2,0)*AC2356</f>
        <v>0</v>
      </c>
      <c r="AE2356">
        <f t="shared" ca="1" si="304"/>
        <v>0</v>
      </c>
      <c r="AF2356" t="str">
        <f t="shared" si="305"/>
        <v>Virginia</v>
      </c>
      <c r="AG2356" t="str">
        <f t="shared" ca="1" si="306"/>
        <v>Virginia</v>
      </c>
    </row>
    <row r="2357" spans="15:33" x14ac:dyDescent="0.25">
      <c r="O2357" t="s">
        <v>3385</v>
      </c>
      <c r="P2357" s="6">
        <v>42003</v>
      </c>
      <c r="Q2357" t="s">
        <v>3073</v>
      </c>
      <c r="R2357" t="s">
        <v>3198</v>
      </c>
      <c r="S2357" t="s">
        <v>3721</v>
      </c>
      <c r="T2357">
        <v>82</v>
      </c>
      <c r="U2357">
        <v>51</v>
      </c>
      <c r="W2357" t="s">
        <v>606</v>
      </c>
      <c r="X2357">
        <v>1</v>
      </c>
      <c r="Y2357">
        <f t="shared" si="300"/>
        <v>31</v>
      </c>
      <c r="Z2357">
        <f t="shared" ca="1" si="301"/>
        <v>17.749999499999998</v>
      </c>
      <c r="AA2357">
        <f t="shared" ca="1" si="302"/>
        <v>13.250000500000002</v>
      </c>
      <c r="AB2357">
        <f t="shared" ca="1" si="303"/>
        <v>-13.250000500000002</v>
      </c>
      <c r="AC2357" s="2">
        <v>13.25</v>
      </c>
      <c r="AD2357" s="7">
        <f>VLOOKUP(P2357,Weights!$A:$B,2,0)*AC2357</f>
        <v>13.25</v>
      </c>
      <c r="AE2357">
        <f t="shared" ca="1" si="304"/>
        <v>175.56251325000031</v>
      </c>
      <c r="AF2357" t="str">
        <f t="shared" si="305"/>
        <v>West Virginia</v>
      </c>
      <c r="AG2357" t="str">
        <f t="shared" ca="1" si="306"/>
        <v>West Virginia</v>
      </c>
    </row>
    <row r="2358" spans="15:33" x14ac:dyDescent="0.25">
      <c r="O2358" t="s">
        <v>3370</v>
      </c>
      <c r="P2358" s="6">
        <v>42003</v>
      </c>
      <c r="Q2358" t="s">
        <v>3073</v>
      </c>
      <c r="R2358" t="s">
        <v>3718</v>
      </c>
      <c r="S2358" t="s">
        <v>3721</v>
      </c>
      <c r="T2358">
        <v>86</v>
      </c>
      <c r="U2358">
        <v>70</v>
      </c>
      <c r="W2358" t="s">
        <v>2563</v>
      </c>
      <c r="X2358">
        <v>1</v>
      </c>
      <c r="Y2358">
        <f t="shared" si="300"/>
        <v>16</v>
      </c>
      <c r="Z2358">
        <f t="shared" ca="1" si="301"/>
        <v>27.500000500000002</v>
      </c>
      <c r="AA2358">
        <f t="shared" ca="1" si="302"/>
        <v>-11.500000500000002</v>
      </c>
      <c r="AB2358">
        <f t="shared" ca="1" si="303"/>
        <v>11.500000500000002</v>
      </c>
      <c r="AC2358" s="2">
        <v>11.5</v>
      </c>
      <c r="AD2358" s="7">
        <f>VLOOKUP(P2358,Weights!$A:$B,2,0)*AC2358</f>
        <v>11.5</v>
      </c>
      <c r="AE2358">
        <f t="shared" ca="1" si="304"/>
        <v>132.25001150000031</v>
      </c>
      <c r="AF2358" t="str">
        <f t="shared" si="305"/>
        <v>Western Carolina</v>
      </c>
      <c r="AG2358" t="str">
        <f t="shared" ca="1" si="306"/>
        <v>Western Carolina</v>
      </c>
    </row>
    <row r="2359" spans="15:33" x14ac:dyDescent="0.25">
      <c r="O2359" t="s">
        <v>3272</v>
      </c>
      <c r="P2359" s="6">
        <v>42003</v>
      </c>
      <c r="Q2359" t="s">
        <v>3073</v>
      </c>
      <c r="R2359" t="s">
        <v>3718</v>
      </c>
      <c r="S2359" t="s">
        <v>3721</v>
      </c>
      <c r="T2359">
        <v>74</v>
      </c>
      <c r="U2359">
        <v>62</v>
      </c>
      <c r="W2359" t="s">
        <v>16</v>
      </c>
      <c r="X2359">
        <v>1</v>
      </c>
      <c r="Y2359">
        <f t="shared" si="300"/>
        <v>12</v>
      </c>
      <c r="Z2359">
        <f t="shared" ca="1" si="301"/>
        <v>20.75</v>
      </c>
      <c r="AA2359">
        <f t="shared" ca="1" si="302"/>
        <v>-8.75</v>
      </c>
      <c r="AB2359">
        <f t="shared" ca="1" si="303"/>
        <v>8.75</v>
      </c>
      <c r="AC2359" s="2">
        <v>8.75</v>
      </c>
      <c r="AD2359" s="7">
        <f>VLOOKUP(P2359,Weights!$A:$B,2,0)*AC2359</f>
        <v>8.75</v>
      </c>
      <c r="AE2359">
        <f t="shared" ca="1" si="304"/>
        <v>76.5625</v>
      </c>
      <c r="AF2359" t="str">
        <f t="shared" si="305"/>
        <v>Western Illinois</v>
      </c>
      <c r="AG2359" t="str">
        <f t="shared" ca="1" si="306"/>
        <v>Western Illinois</v>
      </c>
    </row>
    <row r="2360" spans="15:33" x14ac:dyDescent="0.25">
      <c r="O2360" t="s">
        <v>3110</v>
      </c>
      <c r="P2360" s="6">
        <v>42003</v>
      </c>
      <c r="Q2360" t="s">
        <v>3073</v>
      </c>
      <c r="R2360" t="s">
        <v>3083</v>
      </c>
      <c r="S2360" t="s">
        <v>3721</v>
      </c>
      <c r="T2360">
        <v>70</v>
      </c>
      <c r="U2360">
        <v>56</v>
      </c>
      <c r="W2360" t="s">
        <v>305</v>
      </c>
      <c r="X2360">
        <v>1</v>
      </c>
      <c r="Y2360">
        <f t="shared" si="300"/>
        <v>14</v>
      </c>
      <c r="Z2360">
        <f t="shared" ca="1" si="301"/>
        <v>3.75</v>
      </c>
      <c r="AA2360">
        <f t="shared" ca="1" si="302"/>
        <v>10.25</v>
      </c>
      <c r="AB2360">
        <f t="shared" ca="1" si="303"/>
        <v>-10.25</v>
      </c>
      <c r="AC2360" s="2">
        <v>10.25</v>
      </c>
      <c r="AD2360" s="7">
        <f>VLOOKUP(P2360,Weights!$A:$B,2,0)*AC2360</f>
        <v>10.25</v>
      </c>
      <c r="AE2360">
        <f t="shared" ca="1" si="304"/>
        <v>105.0625</v>
      </c>
      <c r="AF2360" t="str">
        <f t="shared" si="305"/>
        <v>Western Michigan</v>
      </c>
      <c r="AG2360" t="str">
        <f t="shared" ca="1" si="306"/>
        <v>Western Michigan</v>
      </c>
    </row>
    <row r="2361" spans="15:33" x14ac:dyDescent="0.25">
      <c r="O2361" t="s">
        <v>3093</v>
      </c>
      <c r="P2361" s="6">
        <v>42004</v>
      </c>
      <c r="Q2361" t="s">
        <v>3073</v>
      </c>
      <c r="R2361" t="s">
        <v>3366</v>
      </c>
      <c r="S2361" t="s">
        <v>3720</v>
      </c>
      <c r="T2361">
        <v>92</v>
      </c>
      <c r="U2361">
        <v>78</v>
      </c>
      <c r="W2361" t="s">
        <v>2410</v>
      </c>
      <c r="X2361">
        <v>1</v>
      </c>
      <c r="Y2361">
        <f t="shared" si="300"/>
        <v>-14</v>
      </c>
      <c r="Z2361">
        <f t="shared" ca="1" si="301"/>
        <v>2.75</v>
      </c>
      <c r="AA2361">
        <f t="shared" ca="1" si="302"/>
        <v>-16.75</v>
      </c>
      <c r="AB2361">
        <f t="shared" ca="1" si="303"/>
        <v>16.75</v>
      </c>
      <c r="AC2361" s="2">
        <v>16.75</v>
      </c>
      <c r="AD2361" s="7">
        <f>VLOOKUP(P2361,Weights!$A:$B,2,0)*AC2361</f>
        <v>16.75</v>
      </c>
      <c r="AE2361">
        <f t="shared" ca="1" si="304"/>
        <v>280.5625</v>
      </c>
      <c r="AF2361" t="str">
        <f t="shared" si="305"/>
        <v>Lafayette</v>
      </c>
      <c r="AG2361" t="str">
        <f t="shared" ca="1" si="306"/>
        <v>Army</v>
      </c>
    </row>
    <row r="2362" spans="15:33" x14ac:dyDescent="0.25">
      <c r="O2362" t="s">
        <v>3233</v>
      </c>
      <c r="P2362" s="6">
        <v>42004</v>
      </c>
      <c r="Q2362" t="s">
        <v>3073</v>
      </c>
      <c r="R2362" t="s">
        <v>3211</v>
      </c>
      <c r="S2362" t="s">
        <v>3721</v>
      </c>
      <c r="T2362">
        <v>65</v>
      </c>
      <c r="U2362">
        <v>60</v>
      </c>
      <c r="W2362" t="s">
        <v>756</v>
      </c>
      <c r="X2362">
        <v>1</v>
      </c>
      <c r="Y2362">
        <f t="shared" si="300"/>
        <v>5</v>
      </c>
      <c r="Z2362">
        <f t="shared" ca="1" si="301"/>
        <v>-11.625000499999999</v>
      </c>
      <c r="AA2362">
        <f t="shared" ca="1" si="302"/>
        <v>16.625000499999999</v>
      </c>
      <c r="AB2362">
        <f t="shared" ca="1" si="303"/>
        <v>-16.625000499999999</v>
      </c>
      <c r="AC2362" s="2">
        <v>16.625</v>
      </c>
      <c r="AD2362" s="7">
        <f>VLOOKUP(P2362,Weights!$A:$B,2,0)*AC2362</f>
        <v>16.625</v>
      </c>
      <c r="AE2362">
        <f t="shared" ca="1" si="304"/>
        <v>276.39064162500023</v>
      </c>
      <c r="AF2362" t="str">
        <f t="shared" si="305"/>
        <v>Austin Peay</v>
      </c>
      <c r="AG2362" t="str">
        <f t="shared" ca="1" si="306"/>
        <v>North Florida</v>
      </c>
    </row>
    <row r="2363" spans="15:33" x14ac:dyDescent="0.25">
      <c r="O2363" t="s">
        <v>3106</v>
      </c>
      <c r="P2363" s="6">
        <v>42004</v>
      </c>
      <c r="Q2363" t="s">
        <v>3073</v>
      </c>
      <c r="R2363" t="s">
        <v>3104</v>
      </c>
      <c r="S2363" t="s">
        <v>3720</v>
      </c>
      <c r="T2363">
        <v>76</v>
      </c>
      <c r="U2363">
        <v>59</v>
      </c>
      <c r="W2363" t="s">
        <v>14</v>
      </c>
      <c r="X2363">
        <v>1</v>
      </c>
      <c r="Y2363">
        <f t="shared" si="300"/>
        <v>-17</v>
      </c>
      <c r="Z2363">
        <f t="shared" ca="1" si="301"/>
        <v>3.625</v>
      </c>
      <c r="AA2363">
        <f t="shared" ca="1" si="302"/>
        <v>-20.625</v>
      </c>
      <c r="AB2363">
        <f t="shared" ca="1" si="303"/>
        <v>20.625</v>
      </c>
      <c r="AC2363" s="2">
        <v>20.625</v>
      </c>
      <c r="AD2363" s="7">
        <f>VLOOKUP(P2363,Weights!$A:$B,2,0)*AC2363</f>
        <v>20.625</v>
      </c>
      <c r="AE2363">
        <f t="shared" ca="1" si="304"/>
        <v>425.390625</v>
      </c>
      <c r="AF2363" t="str">
        <f t="shared" si="305"/>
        <v>Dartmouth</v>
      </c>
      <c r="AG2363" t="str">
        <f t="shared" ca="1" si="306"/>
        <v>Bryant</v>
      </c>
    </row>
    <row r="2364" spans="15:33" x14ac:dyDescent="0.25">
      <c r="O2364" t="s">
        <v>3079</v>
      </c>
      <c r="P2364" s="6">
        <v>42004</v>
      </c>
      <c r="Q2364" t="s">
        <v>3073</v>
      </c>
      <c r="R2364" t="s">
        <v>3399</v>
      </c>
      <c r="S2364" t="s">
        <v>3721</v>
      </c>
      <c r="T2364">
        <v>57</v>
      </c>
      <c r="U2364">
        <v>47</v>
      </c>
      <c r="W2364" t="s">
        <v>2421</v>
      </c>
      <c r="X2364">
        <v>1</v>
      </c>
      <c r="Y2364">
        <f t="shared" si="300"/>
        <v>10</v>
      </c>
      <c r="Z2364">
        <f t="shared" ca="1" si="301"/>
        <v>4.5</v>
      </c>
      <c r="AA2364">
        <f t="shared" ca="1" si="302"/>
        <v>5.5</v>
      </c>
      <c r="AB2364">
        <f t="shared" ca="1" si="303"/>
        <v>-5.5</v>
      </c>
      <c r="AC2364" s="2">
        <v>5.5</v>
      </c>
      <c r="AD2364" s="7">
        <f>VLOOKUP(P2364,Weights!$A:$B,2,0)*AC2364</f>
        <v>5.5</v>
      </c>
      <c r="AE2364">
        <f t="shared" ca="1" si="304"/>
        <v>30.25</v>
      </c>
      <c r="AF2364" t="str">
        <f t="shared" si="305"/>
        <v>Bucknell</v>
      </c>
      <c r="AG2364" t="str">
        <f t="shared" ca="1" si="306"/>
        <v>Bucknell</v>
      </c>
    </row>
    <row r="2365" spans="15:33" x14ac:dyDescent="0.25">
      <c r="O2365" t="s">
        <v>3312</v>
      </c>
      <c r="P2365" s="6">
        <v>42004</v>
      </c>
      <c r="Q2365" t="s">
        <v>3073</v>
      </c>
      <c r="R2365" t="s">
        <v>3307</v>
      </c>
      <c r="S2365" t="s">
        <v>3721</v>
      </c>
      <c r="T2365">
        <v>53</v>
      </c>
      <c r="U2365">
        <v>46</v>
      </c>
      <c r="W2365" t="s">
        <v>132</v>
      </c>
      <c r="X2365">
        <v>1</v>
      </c>
      <c r="Y2365">
        <f t="shared" si="300"/>
        <v>7</v>
      </c>
      <c r="Z2365">
        <f t="shared" ca="1" si="301"/>
        <v>8.5000004999999987</v>
      </c>
      <c r="AA2365">
        <f t="shared" ca="1" si="302"/>
        <v>-1.5000004999999987</v>
      </c>
      <c r="AB2365">
        <f t="shared" ca="1" si="303"/>
        <v>1.5000004999999987</v>
      </c>
      <c r="AC2365" s="2">
        <v>1.5</v>
      </c>
      <c r="AD2365" s="7">
        <f>VLOOKUP(P2365,Weights!$A:$B,2,0)*AC2365</f>
        <v>1.5</v>
      </c>
      <c r="AE2365">
        <f t="shared" ca="1" si="304"/>
        <v>2.2500015000002462</v>
      </c>
      <c r="AF2365" t="str">
        <f t="shared" si="305"/>
        <v>Campbell</v>
      </c>
      <c r="AG2365" t="str">
        <f t="shared" ca="1" si="306"/>
        <v>Campbell</v>
      </c>
    </row>
    <row r="2366" spans="15:33" x14ac:dyDescent="0.25">
      <c r="O2366" t="s">
        <v>3128</v>
      </c>
      <c r="P2366" s="6">
        <v>42004</v>
      </c>
      <c r="Q2366" t="s">
        <v>3073</v>
      </c>
      <c r="R2366" t="s">
        <v>3112</v>
      </c>
      <c r="S2366" t="s">
        <v>3720</v>
      </c>
      <c r="T2366">
        <v>84</v>
      </c>
      <c r="U2366">
        <v>56</v>
      </c>
      <c r="W2366" t="s">
        <v>153</v>
      </c>
      <c r="X2366">
        <v>1</v>
      </c>
      <c r="Y2366">
        <f t="shared" si="300"/>
        <v>-28</v>
      </c>
      <c r="Z2366">
        <f t="shared" ca="1" si="301"/>
        <v>-14.375000499999999</v>
      </c>
      <c r="AA2366">
        <f t="shared" ca="1" si="302"/>
        <v>-13.624999500000001</v>
      </c>
      <c r="AB2366">
        <f t="shared" ca="1" si="303"/>
        <v>13.624999500000001</v>
      </c>
      <c r="AC2366" s="2">
        <v>13.625</v>
      </c>
      <c r="AD2366" s="7">
        <f>VLOOKUP(P2366,Weights!$A:$B,2,0)*AC2366</f>
        <v>13.625</v>
      </c>
      <c r="AE2366">
        <f t="shared" ca="1" si="304"/>
        <v>185.64061137500028</v>
      </c>
      <c r="AF2366" t="str">
        <f t="shared" si="305"/>
        <v>Hofstra</v>
      </c>
      <c r="AG2366" t="str">
        <f t="shared" ca="1" si="306"/>
        <v>Hofstra</v>
      </c>
    </row>
    <row r="2367" spans="15:33" x14ac:dyDescent="0.25">
      <c r="O2367" t="s">
        <v>3279</v>
      </c>
      <c r="P2367" s="6">
        <v>42004</v>
      </c>
      <c r="Q2367" t="s">
        <v>3073</v>
      </c>
      <c r="R2367" t="s">
        <v>3280</v>
      </c>
      <c r="S2367" t="s">
        <v>3721</v>
      </c>
      <c r="T2367">
        <v>71</v>
      </c>
      <c r="U2367">
        <v>65</v>
      </c>
      <c r="W2367" t="s">
        <v>2178</v>
      </c>
      <c r="X2367">
        <v>1</v>
      </c>
      <c r="Y2367">
        <f t="shared" si="300"/>
        <v>6</v>
      </c>
      <c r="Z2367">
        <f t="shared" ca="1" si="301"/>
        <v>2.25</v>
      </c>
      <c r="AA2367">
        <f t="shared" ca="1" si="302"/>
        <v>3.75</v>
      </c>
      <c r="AB2367">
        <f t="shared" ca="1" si="303"/>
        <v>-3.75</v>
      </c>
      <c r="AC2367" s="2">
        <v>3.75</v>
      </c>
      <c r="AD2367" s="7">
        <f>VLOOKUP(P2367,Weights!$A:$B,2,0)*AC2367</f>
        <v>3.75</v>
      </c>
      <c r="AE2367">
        <f t="shared" ca="1" si="304"/>
        <v>14.0625</v>
      </c>
      <c r="AF2367" t="str">
        <f t="shared" si="305"/>
        <v>Colorado St</v>
      </c>
      <c r="AG2367" t="str">
        <f t="shared" ca="1" si="306"/>
        <v>Colorado St</v>
      </c>
    </row>
    <row r="2368" spans="15:33" x14ac:dyDescent="0.25">
      <c r="O2368" t="s">
        <v>3136</v>
      </c>
      <c r="P2368" s="6">
        <v>42004</v>
      </c>
      <c r="Q2368" t="s">
        <v>3073</v>
      </c>
      <c r="R2368" t="s">
        <v>3140</v>
      </c>
      <c r="S2368" t="s">
        <v>3720</v>
      </c>
      <c r="T2368">
        <v>57</v>
      </c>
      <c r="U2368">
        <v>53</v>
      </c>
      <c r="V2368" t="s">
        <v>3722</v>
      </c>
      <c r="W2368" t="s">
        <v>57</v>
      </c>
      <c r="X2368">
        <v>1</v>
      </c>
      <c r="Y2368">
        <f t="shared" si="300"/>
        <v>-4</v>
      </c>
      <c r="Z2368">
        <f t="shared" ca="1" si="301"/>
        <v>4.7500000000000009</v>
      </c>
      <c r="AA2368">
        <f t="shared" ca="1" si="302"/>
        <v>-8.75</v>
      </c>
      <c r="AB2368">
        <f t="shared" ca="1" si="303"/>
        <v>8.75</v>
      </c>
      <c r="AC2368" s="2">
        <v>8.75</v>
      </c>
      <c r="AD2368" s="7">
        <f>VLOOKUP(P2368,Weights!$A:$B,2,0)*AC2368</f>
        <v>8.75</v>
      </c>
      <c r="AE2368">
        <f t="shared" ca="1" si="304"/>
        <v>76.5625</v>
      </c>
      <c r="AF2368" t="str">
        <f t="shared" si="305"/>
        <v>Temple</v>
      </c>
      <c r="AG2368" t="str">
        <f t="shared" ca="1" si="306"/>
        <v>Connecticut</v>
      </c>
    </row>
    <row r="2369" spans="15:33" x14ac:dyDescent="0.25">
      <c r="O2369" t="s">
        <v>3342</v>
      </c>
      <c r="P2369" s="6">
        <v>42004</v>
      </c>
      <c r="Q2369" t="s">
        <v>3073</v>
      </c>
      <c r="R2369" t="s">
        <v>3718</v>
      </c>
      <c r="S2369" t="s">
        <v>3721</v>
      </c>
      <c r="T2369">
        <v>87</v>
      </c>
      <c r="U2369">
        <v>36</v>
      </c>
      <c r="W2369" t="s">
        <v>732</v>
      </c>
      <c r="X2369">
        <v>1</v>
      </c>
      <c r="Y2369">
        <f t="shared" si="300"/>
        <v>51</v>
      </c>
      <c r="Z2369">
        <f t="shared" ca="1" si="301"/>
        <v>25.000000500000002</v>
      </c>
      <c r="AA2369">
        <f t="shared" ca="1" si="302"/>
        <v>25.999999499999998</v>
      </c>
      <c r="AB2369">
        <f t="shared" ca="1" si="303"/>
        <v>-25.999999499999998</v>
      </c>
      <c r="AC2369" s="2">
        <v>26</v>
      </c>
      <c r="AD2369" s="7">
        <f>VLOOKUP(P2369,Weights!$A:$B,2,0)*AC2369</f>
        <v>26</v>
      </c>
      <c r="AE2369">
        <f t="shared" ca="1" si="304"/>
        <v>675.99997400000018</v>
      </c>
      <c r="AF2369" t="str">
        <f t="shared" si="305"/>
        <v>CSU Bakersfield</v>
      </c>
      <c r="AG2369" t="str">
        <f t="shared" ca="1" si="306"/>
        <v>CSU Bakersfield</v>
      </c>
    </row>
    <row r="2370" spans="15:33" x14ac:dyDescent="0.25">
      <c r="O2370" t="s">
        <v>3255</v>
      </c>
      <c r="P2370" s="6">
        <v>42004</v>
      </c>
      <c r="Q2370" t="s">
        <v>3073</v>
      </c>
      <c r="R2370" t="s">
        <v>3254</v>
      </c>
      <c r="S2370" t="s">
        <v>3721</v>
      </c>
      <c r="T2370">
        <v>61</v>
      </c>
      <c r="U2370">
        <v>58</v>
      </c>
      <c r="W2370" t="s">
        <v>132</v>
      </c>
      <c r="X2370">
        <v>1</v>
      </c>
      <c r="Y2370">
        <f t="shared" ref="Y2370:Y2433" si="307">X2370*IF(S2370="W",(T2370-U2370),U2370-T2370)</f>
        <v>3</v>
      </c>
      <c r="Z2370">
        <f t="shared" ref="Z2370:Z2433" ca="1" si="308">X2370*(IF(Q2370="A",-HomeEdge,IF(Q2370="H",HomeEdge,0))+VLOOKUP(O2370,TmList,2,0)-VLOOKUP(R2370,TmList,2,0))</f>
        <v>1.8750000000000009</v>
      </c>
      <c r="AA2370">
        <f t="shared" ref="AA2370:AA2433" ca="1" si="309">Y2370-Z2370</f>
        <v>1.1249999999999991</v>
      </c>
      <c r="AB2370">
        <f t="shared" ref="AB2370:AB2433" ca="1" si="310">-AA2370</f>
        <v>-1.1249999999999991</v>
      </c>
      <c r="AC2370" s="2">
        <v>1.125</v>
      </c>
      <c r="AD2370" s="7">
        <f>VLOOKUP(P2370,Weights!$A:$B,2,0)*AC2370</f>
        <v>1.125</v>
      </c>
      <c r="AE2370">
        <f t="shared" ref="AE2370:AE2433" ca="1" si="311">AA2370^2</f>
        <v>1.265624999999998</v>
      </c>
      <c r="AF2370" t="str">
        <f t="shared" si="305"/>
        <v>DePaul</v>
      </c>
      <c r="AG2370" t="str">
        <f t="shared" ca="1" si="306"/>
        <v>DePaul</v>
      </c>
    </row>
    <row r="2371" spans="15:33" x14ac:dyDescent="0.25">
      <c r="O2371" t="s">
        <v>3288</v>
      </c>
      <c r="P2371" s="6">
        <v>42004</v>
      </c>
      <c r="Q2371" t="s">
        <v>3073</v>
      </c>
      <c r="R2371" t="s">
        <v>3706</v>
      </c>
      <c r="S2371" t="s">
        <v>3720</v>
      </c>
      <c r="T2371">
        <v>66</v>
      </c>
      <c r="U2371">
        <v>58</v>
      </c>
      <c r="W2371" t="s">
        <v>1021</v>
      </c>
      <c r="X2371">
        <v>1</v>
      </c>
      <c r="Y2371">
        <f t="shared" si="307"/>
        <v>-8</v>
      </c>
      <c r="Z2371">
        <f t="shared" ca="1" si="308"/>
        <v>-18.499999500000001</v>
      </c>
      <c r="AA2371">
        <f t="shared" ca="1" si="309"/>
        <v>10.499999500000001</v>
      </c>
      <c r="AB2371">
        <f t="shared" ca="1" si="310"/>
        <v>-10.499999500000001</v>
      </c>
      <c r="AC2371" s="2">
        <v>10.5</v>
      </c>
      <c r="AD2371" s="7">
        <f>VLOOKUP(P2371,Weights!$A:$B,2,0)*AC2371</f>
        <v>10.5</v>
      </c>
      <c r="AE2371">
        <f t="shared" ca="1" si="311"/>
        <v>110.24998950000028</v>
      </c>
      <c r="AF2371" t="str">
        <f t="shared" ref="AF2371:AF2434" si="312">IF(Y2371&gt;0,O2371,R2371)</f>
        <v>Wichita St</v>
      </c>
      <c r="AG2371" t="str">
        <f t="shared" ref="AG2371:AG2434" ca="1" si="313">IF(Z2371&gt;0,O2371,R2371)</f>
        <v>Wichita St</v>
      </c>
    </row>
    <row r="2372" spans="15:33" x14ac:dyDescent="0.25">
      <c r="O2372" t="s">
        <v>3704</v>
      </c>
      <c r="P2372" s="6">
        <v>42004</v>
      </c>
      <c r="Q2372" t="s">
        <v>3073</v>
      </c>
      <c r="R2372" t="s">
        <v>3310</v>
      </c>
      <c r="S2372" t="s">
        <v>3721</v>
      </c>
      <c r="T2372">
        <v>84</v>
      </c>
      <c r="U2372">
        <v>55</v>
      </c>
      <c r="W2372" t="s">
        <v>571</v>
      </c>
      <c r="X2372">
        <v>1</v>
      </c>
      <c r="Y2372">
        <f t="shared" si="307"/>
        <v>29</v>
      </c>
      <c r="Z2372">
        <f t="shared" ca="1" si="308"/>
        <v>23.374999499999998</v>
      </c>
      <c r="AA2372">
        <f t="shared" ca="1" si="309"/>
        <v>5.6250005000000023</v>
      </c>
      <c r="AB2372">
        <f t="shared" ca="1" si="310"/>
        <v>-5.6250005000000023</v>
      </c>
      <c r="AC2372" s="2">
        <v>5.625</v>
      </c>
      <c r="AD2372" s="7">
        <f>VLOOKUP(P2372,Weights!$A:$B,2,0)*AC2372</f>
        <v>5.625</v>
      </c>
      <c r="AE2372">
        <f t="shared" ca="1" si="311"/>
        <v>31.640630625000277</v>
      </c>
      <c r="AF2372" t="str">
        <f t="shared" si="312"/>
        <v>Duke</v>
      </c>
      <c r="AG2372" t="str">
        <f t="shared" ca="1" si="313"/>
        <v>Duke</v>
      </c>
    </row>
    <row r="2373" spans="15:33" x14ac:dyDescent="0.25">
      <c r="O2373" t="s">
        <v>3139</v>
      </c>
      <c r="P2373" s="6">
        <v>42004</v>
      </c>
      <c r="Q2373" t="s">
        <v>3073</v>
      </c>
      <c r="R2373" t="s">
        <v>3142</v>
      </c>
      <c r="S2373" t="s">
        <v>3720</v>
      </c>
      <c r="T2373">
        <v>67</v>
      </c>
      <c r="U2373">
        <v>59</v>
      </c>
      <c r="W2373" t="s">
        <v>60</v>
      </c>
      <c r="X2373">
        <v>1</v>
      </c>
      <c r="Y2373">
        <f t="shared" si="307"/>
        <v>-8</v>
      </c>
      <c r="Z2373">
        <f t="shared" ca="1" si="308"/>
        <v>4.75</v>
      </c>
      <c r="AA2373">
        <f t="shared" ca="1" si="309"/>
        <v>-12.75</v>
      </c>
      <c r="AB2373">
        <f t="shared" ca="1" si="310"/>
        <v>12.75</v>
      </c>
      <c r="AC2373" s="2">
        <v>12.75</v>
      </c>
      <c r="AD2373" s="7">
        <f>VLOOKUP(P2373,Weights!$A:$B,2,0)*AC2373</f>
        <v>12.75</v>
      </c>
      <c r="AE2373">
        <f t="shared" ca="1" si="311"/>
        <v>162.5625</v>
      </c>
      <c r="AF2373" t="str">
        <f t="shared" si="312"/>
        <v>Tulane</v>
      </c>
      <c r="AG2373" t="str">
        <f t="shared" ca="1" si="313"/>
        <v>East Carolina</v>
      </c>
    </row>
    <row r="2374" spans="15:33" x14ac:dyDescent="0.25">
      <c r="O2374" t="s">
        <v>3118</v>
      </c>
      <c r="P2374" s="6">
        <v>42004</v>
      </c>
      <c r="Q2374" t="s">
        <v>3073</v>
      </c>
      <c r="R2374" t="s">
        <v>3313</v>
      </c>
      <c r="S2374" t="s">
        <v>3721</v>
      </c>
      <c r="T2374">
        <v>74</v>
      </c>
      <c r="U2374">
        <v>54</v>
      </c>
      <c r="W2374" t="s">
        <v>16</v>
      </c>
      <c r="X2374">
        <v>1</v>
      </c>
      <c r="Y2374">
        <f t="shared" si="307"/>
        <v>20</v>
      </c>
      <c r="Z2374">
        <f t="shared" ca="1" si="308"/>
        <v>10.375000499999999</v>
      </c>
      <c r="AA2374">
        <f t="shared" ca="1" si="309"/>
        <v>9.6249995000000013</v>
      </c>
      <c r="AB2374">
        <f t="shared" ca="1" si="310"/>
        <v>-9.6249995000000013</v>
      </c>
      <c r="AC2374" s="2">
        <v>9.625</v>
      </c>
      <c r="AD2374" s="7">
        <f>VLOOKUP(P2374,Weights!$A:$B,2,0)*AC2374</f>
        <v>9.625</v>
      </c>
      <c r="AE2374">
        <f t="shared" ca="1" si="311"/>
        <v>92.64061537500028</v>
      </c>
      <c r="AF2374" t="str">
        <f t="shared" si="312"/>
        <v>Fordham</v>
      </c>
      <c r="AG2374" t="str">
        <f t="shared" ca="1" si="313"/>
        <v>Fordham</v>
      </c>
    </row>
    <row r="2375" spans="15:33" x14ac:dyDescent="0.25">
      <c r="O2375" t="s">
        <v>3371</v>
      </c>
      <c r="P2375" s="6">
        <v>42004</v>
      </c>
      <c r="Q2375" t="s">
        <v>3073</v>
      </c>
      <c r="R2375" t="s">
        <v>3257</v>
      </c>
      <c r="S2375" t="s">
        <v>3721</v>
      </c>
      <c r="T2375">
        <v>54</v>
      </c>
      <c r="U2375">
        <v>50</v>
      </c>
      <c r="W2375" t="s">
        <v>1630</v>
      </c>
      <c r="X2375">
        <v>1</v>
      </c>
      <c r="Y2375">
        <f t="shared" si="307"/>
        <v>4</v>
      </c>
      <c r="Z2375">
        <f t="shared" ca="1" si="308"/>
        <v>20.000000499999999</v>
      </c>
      <c r="AA2375">
        <f t="shared" ca="1" si="309"/>
        <v>-16.000000499999999</v>
      </c>
      <c r="AB2375">
        <f t="shared" ca="1" si="310"/>
        <v>16.000000499999999</v>
      </c>
      <c r="AC2375" s="2">
        <v>16</v>
      </c>
      <c r="AD2375" s="7">
        <f>VLOOKUP(P2375,Weights!$A:$B,2,0)*AC2375</f>
        <v>16</v>
      </c>
      <c r="AE2375">
        <f t="shared" ca="1" si="311"/>
        <v>256.00001600000019</v>
      </c>
      <c r="AF2375" t="str">
        <f t="shared" si="312"/>
        <v>Green Bay</v>
      </c>
      <c r="AG2375" t="str">
        <f t="shared" ca="1" si="313"/>
        <v>Green Bay</v>
      </c>
    </row>
    <row r="2376" spans="15:33" x14ac:dyDescent="0.25">
      <c r="O2376" t="s">
        <v>3302</v>
      </c>
      <c r="P2376" s="6">
        <v>42004</v>
      </c>
      <c r="Q2376" t="s">
        <v>3073</v>
      </c>
      <c r="R2376" t="s">
        <v>3308</v>
      </c>
      <c r="S2376" t="s">
        <v>3720</v>
      </c>
      <c r="T2376">
        <v>83</v>
      </c>
      <c r="U2376">
        <v>68</v>
      </c>
      <c r="W2376" t="s">
        <v>594</v>
      </c>
      <c r="X2376">
        <v>1</v>
      </c>
      <c r="Y2376">
        <f t="shared" si="307"/>
        <v>-15</v>
      </c>
      <c r="Z2376">
        <f t="shared" ca="1" si="308"/>
        <v>1.25</v>
      </c>
      <c r="AA2376">
        <f t="shared" ca="1" si="309"/>
        <v>-16.25</v>
      </c>
      <c r="AB2376">
        <f t="shared" ca="1" si="310"/>
        <v>16.25</v>
      </c>
      <c r="AC2376" s="2">
        <v>16.25</v>
      </c>
      <c r="AD2376" s="7">
        <f>VLOOKUP(P2376,Weights!$A:$B,2,0)*AC2376</f>
        <v>16.25</v>
      </c>
      <c r="AE2376">
        <f t="shared" ca="1" si="311"/>
        <v>264.0625</v>
      </c>
      <c r="AF2376" t="str">
        <f t="shared" si="312"/>
        <v>Coastal Carolina</v>
      </c>
      <c r="AG2376" t="str">
        <f t="shared" ca="1" si="313"/>
        <v>High Point</v>
      </c>
    </row>
    <row r="2377" spans="15:33" x14ac:dyDescent="0.25">
      <c r="O2377" t="s">
        <v>3099</v>
      </c>
      <c r="P2377" s="6">
        <v>42004</v>
      </c>
      <c r="Q2377" t="s">
        <v>3073</v>
      </c>
      <c r="R2377" t="s">
        <v>3094</v>
      </c>
      <c r="S2377" t="s">
        <v>3720</v>
      </c>
      <c r="T2377">
        <v>75</v>
      </c>
      <c r="U2377">
        <v>72</v>
      </c>
      <c r="V2377" t="s">
        <v>3722</v>
      </c>
      <c r="W2377" t="s">
        <v>707</v>
      </c>
      <c r="X2377">
        <v>1</v>
      </c>
      <c r="Y2377">
        <f t="shared" si="307"/>
        <v>-3</v>
      </c>
      <c r="Z2377">
        <f t="shared" ca="1" si="308"/>
        <v>1.125</v>
      </c>
      <c r="AA2377">
        <f t="shared" ca="1" si="309"/>
        <v>-4.125</v>
      </c>
      <c r="AB2377">
        <f t="shared" ca="1" si="310"/>
        <v>4.125</v>
      </c>
      <c r="AC2377" s="2">
        <v>4.125</v>
      </c>
      <c r="AD2377" s="7">
        <f>VLOOKUP(P2377,Weights!$A:$B,2,0)*AC2377</f>
        <v>4.125</v>
      </c>
      <c r="AE2377">
        <f t="shared" ca="1" si="311"/>
        <v>17.015625</v>
      </c>
      <c r="AF2377" t="str">
        <f t="shared" si="312"/>
        <v>Boston University</v>
      </c>
      <c r="AG2377" t="str">
        <f t="shared" ca="1" si="313"/>
        <v>Holy Cross</v>
      </c>
    </row>
    <row r="2378" spans="15:33" x14ac:dyDescent="0.25">
      <c r="O2378" t="s">
        <v>3193</v>
      </c>
      <c r="P2378" s="6">
        <v>42004</v>
      </c>
      <c r="Q2378" t="s">
        <v>3073</v>
      </c>
      <c r="R2378" t="s">
        <v>3190</v>
      </c>
      <c r="S2378" t="s">
        <v>3720</v>
      </c>
      <c r="T2378">
        <v>63</v>
      </c>
      <c r="U2378">
        <v>61</v>
      </c>
      <c r="W2378" t="s">
        <v>548</v>
      </c>
      <c r="X2378">
        <v>1</v>
      </c>
      <c r="Y2378">
        <f t="shared" si="307"/>
        <v>-2</v>
      </c>
      <c r="Z2378">
        <f t="shared" ca="1" si="308"/>
        <v>9.8750000200000017</v>
      </c>
      <c r="AA2378">
        <f t="shared" ca="1" si="309"/>
        <v>-11.875000020000002</v>
      </c>
      <c r="AB2378">
        <f t="shared" ca="1" si="310"/>
        <v>11.875000020000002</v>
      </c>
      <c r="AC2378" s="2">
        <v>11.875</v>
      </c>
      <c r="AD2378" s="7">
        <f>VLOOKUP(P2378,Weights!$A:$B,2,0)*AC2378</f>
        <v>11.875</v>
      </c>
      <c r="AE2378">
        <f t="shared" ca="1" si="311"/>
        <v>141.01562547500004</v>
      </c>
      <c r="AF2378" t="str">
        <f t="shared" si="312"/>
        <v>Indiana St</v>
      </c>
      <c r="AG2378" t="str">
        <f t="shared" ca="1" si="313"/>
        <v>Illinois St</v>
      </c>
    </row>
    <row r="2379" spans="15:33" x14ac:dyDescent="0.25">
      <c r="O2379" t="s">
        <v>3714</v>
      </c>
      <c r="P2379" s="6">
        <v>42004</v>
      </c>
      <c r="Q2379" t="s">
        <v>3073</v>
      </c>
      <c r="R2379" t="s">
        <v>3394</v>
      </c>
      <c r="S2379" t="s">
        <v>3721</v>
      </c>
      <c r="T2379">
        <v>83</v>
      </c>
      <c r="U2379">
        <v>33</v>
      </c>
      <c r="W2379" t="s">
        <v>817</v>
      </c>
      <c r="X2379">
        <v>1</v>
      </c>
      <c r="Y2379">
        <f t="shared" si="307"/>
        <v>50</v>
      </c>
      <c r="Z2379">
        <f t="shared" ca="1" si="308"/>
        <v>42.125</v>
      </c>
      <c r="AA2379">
        <f t="shared" ca="1" si="309"/>
        <v>7.875</v>
      </c>
      <c r="AB2379">
        <f t="shared" ca="1" si="310"/>
        <v>-7.875</v>
      </c>
      <c r="AC2379" s="2">
        <v>7.875</v>
      </c>
      <c r="AD2379" s="7">
        <f>VLOOKUP(P2379,Weights!$A:$B,2,0)*AC2379</f>
        <v>7.875</v>
      </c>
      <c r="AE2379">
        <f t="shared" ca="1" si="311"/>
        <v>62.015625</v>
      </c>
      <c r="AF2379" t="str">
        <f t="shared" si="312"/>
        <v>Iowa State</v>
      </c>
      <c r="AG2379" t="str">
        <f t="shared" ca="1" si="313"/>
        <v>Iowa State</v>
      </c>
    </row>
    <row r="2380" spans="15:33" x14ac:dyDescent="0.25">
      <c r="O2380" t="s">
        <v>3245</v>
      </c>
      <c r="P2380" s="6">
        <v>42004</v>
      </c>
      <c r="Q2380" t="s">
        <v>3073</v>
      </c>
      <c r="R2380" t="s">
        <v>3111</v>
      </c>
      <c r="S2380" t="s">
        <v>3720</v>
      </c>
      <c r="T2380">
        <v>50</v>
      </c>
      <c r="U2380">
        <v>46</v>
      </c>
      <c r="W2380" t="s">
        <v>118</v>
      </c>
      <c r="X2380">
        <v>1</v>
      </c>
      <c r="Y2380">
        <f t="shared" si="307"/>
        <v>-4</v>
      </c>
      <c r="Z2380">
        <f t="shared" ca="1" si="308"/>
        <v>0.87500049999999874</v>
      </c>
      <c r="AA2380">
        <f t="shared" ca="1" si="309"/>
        <v>-4.8750004999999987</v>
      </c>
      <c r="AB2380">
        <f t="shared" ca="1" si="310"/>
        <v>4.8750004999999987</v>
      </c>
      <c r="AC2380" s="2">
        <v>4.875</v>
      </c>
      <c r="AD2380" s="7">
        <f>VLOOKUP(P2380,Weights!$A:$B,2,0)*AC2380</f>
        <v>4.875</v>
      </c>
      <c r="AE2380">
        <f t="shared" ca="1" si="311"/>
        <v>23.765629875000236</v>
      </c>
      <c r="AF2380" t="str">
        <f t="shared" si="312"/>
        <v>Georgia</v>
      </c>
      <c r="AG2380" t="str">
        <f t="shared" ca="1" si="313"/>
        <v>Kansas St</v>
      </c>
    </row>
    <row r="2381" spans="15:33" x14ac:dyDescent="0.25">
      <c r="O2381" t="s">
        <v>3379</v>
      </c>
      <c r="P2381" s="6">
        <v>42004</v>
      </c>
      <c r="Q2381" t="s">
        <v>3073</v>
      </c>
      <c r="R2381" t="s">
        <v>3076</v>
      </c>
      <c r="S2381" t="s">
        <v>3720</v>
      </c>
      <c r="T2381">
        <v>68</v>
      </c>
      <c r="U2381">
        <v>61</v>
      </c>
      <c r="W2381" t="s">
        <v>489</v>
      </c>
      <c r="X2381">
        <v>1</v>
      </c>
      <c r="Y2381">
        <f t="shared" si="307"/>
        <v>-7</v>
      </c>
      <c r="Z2381">
        <f t="shared" ca="1" si="308"/>
        <v>-0.74999998000000001</v>
      </c>
      <c r="AA2381">
        <f t="shared" ca="1" si="309"/>
        <v>-6.2500000199999999</v>
      </c>
      <c r="AB2381">
        <f t="shared" ca="1" si="310"/>
        <v>6.2500000199999999</v>
      </c>
      <c r="AC2381" s="2">
        <v>6.25</v>
      </c>
      <c r="AD2381" s="7">
        <f>VLOOKUP(P2381,Weights!$A:$B,2,0)*AC2381</f>
        <v>6.25</v>
      </c>
      <c r="AE2381">
        <f t="shared" ca="1" si="311"/>
        <v>39.062500249999999</v>
      </c>
      <c r="AF2381" t="str">
        <f t="shared" si="312"/>
        <v>Colgate</v>
      </c>
      <c r="AG2381" t="str">
        <f t="shared" ca="1" si="313"/>
        <v>Colgate</v>
      </c>
    </row>
    <row r="2382" spans="15:33" x14ac:dyDescent="0.25">
      <c r="O2382" t="s">
        <v>3158</v>
      </c>
      <c r="P2382" s="6">
        <v>42004</v>
      </c>
      <c r="Q2382" t="s">
        <v>3073</v>
      </c>
      <c r="R2382" t="s">
        <v>3376</v>
      </c>
      <c r="S2382" t="s">
        <v>3721</v>
      </c>
      <c r="T2382">
        <v>64</v>
      </c>
      <c r="U2382">
        <v>49</v>
      </c>
      <c r="W2382" t="s">
        <v>370</v>
      </c>
      <c r="X2382">
        <v>1</v>
      </c>
      <c r="Y2382">
        <f t="shared" si="307"/>
        <v>15</v>
      </c>
      <c r="Z2382">
        <f t="shared" ca="1" si="308"/>
        <v>9.25</v>
      </c>
      <c r="AA2382">
        <f t="shared" ca="1" si="309"/>
        <v>5.75</v>
      </c>
      <c r="AB2382">
        <f t="shared" ca="1" si="310"/>
        <v>-5.75</v>
      </c>
      <c r="AC2382" s="2">
        <v>5.75</v>
      </c>
      <c r="AD2382" s="7">
        <f>VLOOKUP(P2382,Weights!$A:$B,2,0)*AC2382</f>
        <v>5.75</v>
      </c>
      <c r="AE2382">
        <f t="shared" ca="1" si="311"/>
        <v>33.0625</v>
      </c>
      <c r="AF2382" t="str">
        <f t="shared" si="312"/>
        <v>Loyola (Chi)</v>
      </c>
      <c r="AG2382" t="str">
        <f t="shared" ca="1" si="313"/>
        <v>Loyola (Chi)</v>
      </c>
    </row>
    <row r="2383" spans="15:33" x14ac:dyDescent="0.25">
      <c r="O2383" t="s">
        <v>3137</v>
      </c>
      <c r="P2383" s="6">
        <v>42004</v>
      </c>
      <c r="Q2383" t="s">
        <v>3073</v>
      </c>
      <c r="R2383" t="s">
        <v>3141</v>
      </c>
      <c r="S2383" t="s">
        <v>3721</v>
      </c>
      <c r="T2383">
        <v>73</v>
      </c>
      <c r="U2383">
        <v>54</v>
      </c>
      <c r="W2383" t="s">
        <v>260</v>
      </c>
      <c r="X2383">
        <v>1</v>
      </c>
      <c r="Y2383">
        <f t="shared" si="307"/>
        <v>19</v>
      </c>
      <c r="Z2383">
        <f t="shared" ca="1" si="308"/>
        <v>13.625</v>
      </c>
      <c r="AA2383">
        <f t="shared" ca="1" si="309"/>
        <v>5.375</v>
      </c>
      <c r="AB2383">
        <f t="shared" ca="1" si="310"/>
        <v>-5.375</v>
      </c>
      <c r="AC2383" s="2">
        <v>5.375</v>
      </c>
      <c r="AD2383" s="7">
        <f>VLOOKUP(P2383,Weights!$A:$B,2,0)*AC2383</f>
        <v>5.375</v>
      </c>
      <c r="AE2383">
        <f t="shared" ca="1" si="311"/>
        <v>28.890625</v>
      </c>
      <c r="AF2383" t="str">
        <f t="shared" si="312"/>
        <v>Memphis</v>
      </c>
      <c r="AG2383" t="str">
        <f t="shared" ca="1" si="313"/>
        <v>Memphis</v>
      </c>
    </row>
    <row r="2384" spans="15:33" x14ac:dyDescent="0.25">
      <c r="O2384" t="s">
        <v>3325</v>
      </c>
      <c r="P2384" s="6">
        <v>42004</v>
      </c>
      <c r="Q2384" t="s">
        <v>3073</v>
      </c>
      <c r="R2384" t="s">
        <v>3123</v>
      </c>
      <c r="S2384" t="s">
        <v>3721</v>
      </c>
      <c r="T2384">
        <v>70</v>
      </c>
      <c r="U2384">
        <v>47</v>
      </c>
      <c r="W2384" t="s">
        <v>171</v>
      </c>
      <c r="X2384">
        <v>1</v>
      </c>
      <c r="Y2384">
        <f t="shared" si="307"/>
        <v>23</v>
      </c>
      <c r="Z2384">
        <f t="shared" ca="1" si="308"/>
        <v>4.5000000000000009</v>
      </c>
      <c r="AA2384">
        <f t="shared" ca="1" si="309"/>
        <v>18.5</v>
      </c>
      <c r="AB2384">
        <f t="shared" ca="1" si="310"/>
        <v>-18.5</v>
      </c>
      <c r="AC2384" s="2">
        <v>18.5</v>
      </c>
      <c r="AD2384" s="7">
        <f>VLOOKUP(P2384,Weights!$A:$B,2,0)*AC2384</f>
        <v>18.5</v>
      </c>
      <c r="AE2384">
        <f t="shared" ca="1" si="311"/>
        <v>342.25</v>
      </c>
      <c r="AF2384" t="str">
        <f t="shared" si="312"/>
        <v>Navy</v>
      </c>
      <c r="AG2384" t="str">
        <f t="shared" ca="1" si="313"/>
        <v>Navy</v>
      </c>
    </row>
    <row r="2385" spans="15:33" x14ac:dyDescent="0.25">
      <c r="O2385" t="s">
        <v>3134</v>
      </c>
      <c r="P2385" s="6">
        <v>42004</v>
      </c>
      <c r="Q2385" t="s">
        <v>3073</v>
      </c>
      <c r="R2385" t="s">
        <v>3152</v>
      </c>
      <c r="S2385" t="s">
        <v>3720</v>
      </c>
      <c r="T2385">
        <v>70</v>
      </c>
      <c r="U2385">
        <v>65</v>
      </c>
      <c r="W2385" t="s">
        <v>548</v>
      </c>
      <c r="X2385">
        <v>1</v>
      </c>
      <c r="Y2385">
        <f t="shared" si="307"/>
        <v>-5</v>
      </c>
      <c r="Z2385">
        <f t="shared" ca="1" si="308"/>
        <v>-1.2499994999999995</v>
      </c>
      <c r="AA2385">
        <f t="shared" ca="1" si="309"/>
        <v>-3.7500005000000005</v>
      </c>
      <c r="AB2385">
        <f t="shared" ca="1" si="310"/>
        <v>3.7500005000000005</v>
      </c>
      <c r="AC2385" s="2">
        <v>3.75</v>
      </c>
      <c r="AD2385" s="7">
        <f>VLOOKUP(P2385,Weights!$A:$B,2,0)*AC2385</f>
        <v>3.75</v>
      </c>
      <c r="AE2385">
        <f t="shared" ca="1" si="311"/>
        <v>14.062503750000253</v>
      </c>
      <c r="AF2385" t="str">
        <f t="shared" si="312"/>
        <v>Indiana</v>
      </c>
      <c r="AG2385" t="str">
        <f t="shared" ca="1" si="313"/>
        <v>Indiana</v>
      </c>
    </row>
    <row r="2386" spans="15:33" x14ac:dyDescent="0.25">
      <c r="O2386" t="s">
        <v>3274</v>
      </c>
      <c r="P2386" s="6">
        <v>42004</v>
      </c>
      <c r="Q2386" t="s">
        <v>3073</v>
      </c>
      <c r="R2386" t="s">
        <v>3329</v>
      </c>
      <c r="S2386" t="s">
        <v>3721</v>
      </c>
      <c r="T2386">
        <v>76</v>
      </c>
      <c r="U2386">
        <v>64</v>
      </c>
      <c r="W2386" t="s">
        <v>1454</v>
      </c>
      <c r="X2386">
        <v>1</v>
      </c>
      <c r="Y2386">
        <f t="shared" si="307"/>
        <v>12</v>
      </c>
      <c r="Z2386">
        <f t="shared" ca="1" si="308"/>
        <v>6.9999999800000001</v>
      </c>
      <c r="AA2386">
        <f t="shared" ca="1" si="309"/>
        <v>5.0000000199999999</v>
      </c>
      <c r="AB2386">
        <f t="shared" ca="1" si="310"/>
        <v>-5.0000000199999999</v>
      </c>
      <c r="AC2386" s="2">
        <v>5</v>
      </c>
      <c r="AD2386" s="7">
        <f>VLOOKUP(P2386,Weights!$A:$B,2,0)*AC2386</f>
        <v>5</v>
      </c>
      <c r="AE2386">
        <f t="shared" ca="1" si="311"/>
        <v>25.000000199999999</v>
      </c>
      <c r="AF2386" t="str">
        <f t="shared" si="312"/>
        <v>New Mexico</v>
      </c>
      <c r="AG2386" t="str">
        <f t="shared" ca="1" si="313"/>
        <v>New Mexico</v>
      </c>
    </row>
    <row r="2387" spans="15:33" x14ac:dyDescent="0.25">
      <c r="O2387" t="s">
        <v>3357</v>
      </c>
      <c r="P2387" s="6">
        <v>42004</v>
      </c>
      <c r="Q2387" t="s">
        <v>3073</v>
      </c>
      <c r="R2387" t="s">
        <v>3718</v>
      </c>
      <c r="S2387" t="s">
        <v>3721</v>
      </c>
      <c r="T2387">
        <v>94</v>
      </c>
      <c r="U2387">
        <v>68</v>
      </c>
      <c r="W2387" t="s">
        <v>16</v>
      </c>
      <c r="X2387">
        <v>1</v>
      </c>
      <c r="Y2387">
        <f t="shared" si="307"/>
        <v>26</v>
      </c>
      <c r="Z2387">
        <f t="shared" ca="1" si="308"/>
        <v>28.000000500000002</v>
      </c>
      <c r="AA2387">
        <f t="shared" ca="1" si="309"/>
        <v>-2.0000005000000023</v>
      </c>
      <c r="AB2387">
        <f t="shared" ca="1" si="310"/>
        <v>2.0000005000000023</v>
      </c>
      <c r="AC2387" s="2">
        <v>2</v>
      </c>
      <c r="AD2387" s="7">
        <f>VLOOKUP(P2387,Weights!$A:$B,2,0)*AC2387</f>
        <v>2</v>
      </c>
      <c r="AE2387">
        <f t="shared" ca="1" si="311"/>
        <v>4.0000020000002587</v>
      </c>
      <c r="AF2387" t="str">
        <f t="shared" si="312"/>
        <v>Northwestern St</v>
      </c>
      <c r="AG2387" t="str">
        <f t="shared" ca="1" si="313"/>
        <v>Northwestern St</v>
      </c>
    </row>
    <row r="2388" spans="15:33" x14ac:dyDescent="0.25">
      <c r="O2388" t="s">
        <v>3702</v>
      </c>
      <c r="P2388" s="6">
        <v>42004</v>
      </c>
      <c r="Q2388" t="s">
        <v>3073</v>
      </c>
      <c r="R2388" t="s">
        <v>3167</v>
      </c>
      <c r="S2388" t="s">
        <v>3721</v>
      </c>
      <c r="T2388">
        <v>61</v>
      </c>
      <c r="U2388">
        <v>43</v>
      </c>
      <c r="W2388" t="s">
        <v>196</v>
      </c>
      <c r="X2388">
        <v>1</v>
      </c>
      <c r="Y2388">
        <f t="shared" si="307"/>
        <v>18</v>
      </c>
      <c r="Z2388">
        <f t="shared" ca="1" si="308"/>
        <v>21.374999519999999</v>
      </c>
      <c r="AA2388">
        <f t="shared" ca="1" si="309"/>
        <v>-3.3749995199999994</v>
      </c>
      <c r="AB2388">
        <f t="shared" ca="1" si="310"/>
        <v>3.3749995199999994</v>
      </c>
      <c r="AC2388" s="2">
        <v>3.375</v>
      </c>
      <c r="AD2388" s="7">
        <f>VLOOKUP(P2388,Weights!$A:$B,2,0)*AC2388</f>
        <v>3.375</v>
      </c>
      <c r="AE2388">
        <f t="shared" ca="1" si="311"/>
        <v>11.390621760000226</v>
      </c>
      <c r="AF2388" t="str">
        <f t="shared" si="312"/>
        <v>Oklahoma</v>
      </c>
      <c r="AG2388" t="str">
        <f t="shared" ca="1" si="313"/>
        <v>Oklahoma</v>
      </c>
    </row>
    <row r="2389" spans="15:33" x14ac:dyDescent="0.25">
      <c r="O2389" t="s">
        <v>3303</v>
      </c>
      <c r="P2389" s="6">
        <v>42004</v>
      </c>
      <c r="Q2389" t="s">
        <v>3073</v>
      </c>
      <c r="R2389" t="s">
        <v>3306</v>
      </c>
      <c r="S2389" t="s">
        <v>3720</v>
      </c>
      <c r="T2389">
        <v>81</v>
      </c>
      <c r="U2389">
        <v>64</v>
      </c>
      <c r="W2389" t="s">
        <v>1184</v>
      </c>
      <c r="X2389">
        <v>1</v>
      </c>
      <c r="Y2389">
        <f t="shared" si="307"/>
        <v>-17</v>
      </c>
      <c r="Z2389">
        <f t="shared" ca="1" si="308"/>
        <v>-7.5000004999999996</v>
      </c>
      <c r="AA2389">
        <f t="shared" ca="1" si="309"/>
        <v>-9.4999995000000013</v>
      </c>
      <c r="AB2389">
        <f t="shared" ca="1" si="310"/>
        <v>9.4999995000000013</v>
      </c>
      <c r="AC2389" s="2">
        <v>9.5</v>
      </c>
      <c r="AD2389" s="7">
        <f>VLOOKUP(P2389,Weights!$A:$B,2,0)*AC2389</f>
        <v>9.5</v>
      </c>
      <c r="AE2389">
        <f t="shared" ca="1" si="311"/>
        <v>90.24999050000028</v>
      </c>
      <c r="AF2389" t="str">
        <f t="shared" si="312"/>
        <v>Gardner-Webb</v>
      </c>
      <c r="AG2389" t="str">
        <f t="shared" ca="1" si="313"/>
        <v>Gardner-Webb</v>
      </c>
    </row>
    <row r="2390" spans="15:33" x14ac:dyDescent="0.25">
      <c r="O2390" t="s">
        <v>3075</v>
      </c>
      <c r="P2390" s="6">
        <v>42004</v>
      </c>
      <c r="Q2390" t="s">
        <v>3073</v>
      </c>
      <c r="R2390" t="s">
        <v>3252</v>
      </c>
      <c r="S2390" t="s">
        <v>3721</v>
      </c>
      <c r="T2390">
        <v>65</v>
      </c>
      <c r="U2390">
        <v>53</v>
      </c>
      <c r="W2390" t="s">
        <v>428</v>
      </c>
      <c r="X2390">
        <v>1</v>
      </c>
      <c r="Y2390">
        <f t="shared" si="307"/>
        <v>12</v>
      </c>
      <c r="Z2390">
        <f t="shared" ca="1" si="308"/>
        <v>9.3749994999999977</v>
      </c>
      <c r="AA2390">
        <f t="shared" ca="1" si="309"/>
        <v>2.6250005000000023</v>
      </c>
      <c r="AB2390">
        <f t="shared" ca="1" si="310"/>
        <v>-2.6250005000000023</v>
      </c>
      <c r="AC2390" s="2">
        <v>2.625</v>
      </c>
      <c r="AD2390" s="7">
        <f>VLOOKUP(P2390,Weights!$A:$B,2,0)*AC2390</f>
        <v>2.625</v>
      </c>
      <c r="AE2390">
        <f t="shared" ca="1" si="311"/>
        <v>6.8906276250002616</v>
      </c>
      <c r="AF2390" t="str">
        <f t="shared" si="312"/>
        <v>Providence</v>
      </c>
      <c r="AG2390" t="str">
        <f t="shared" ca="1" si="313"/>
        <v>Providence</v>
      </c>
    </row>
    <row r="2391" spans="15:33" x14ac:dyDescent="0.25">
      <c r="O2391" t="s">
        <v>3206</v>
      </c>
      <c r="P2391" s="6">
        <v>42004</v>
      </c>
      <c r="Q2391" t="s">
        <v>3073</v>
      </c>
      <c r="R2391" t="s">
        <v>3124</v>
      </c>
      <c r="S2391" t="s">
        <v>3721</v>
      </c>
      <c r="T2391">
        <v>72</v>
      </c>
      <c r="U2391">
        <v>68</v>
      </c>
      <c r="W2391" t="s">
        <v>1159</v>
      </c>
      <c r="X2391">
        <v>1</v>
      </c>
      <c r="Y2391">
        <f t="shared" si="307"/>
        <v>4</v>
      </c>
      <c r="Z2391">
        <f t="shared" ca="1" si="308"/>
        <v>4.7499999999999982</v>
      </c>
      <c r="AA2391">
        <f t="shared" ca="1" si="309"/>
        <v>-0.74999999999999822</v>
      </c>
      <c r="AB2391">
        <f t="shared" ca="1" si="310"/>
        <v>0.74999999999999822</v>
      </c>
      <c r="AC2391" s="2">
        <v>0.75</v>
      </c>
      <c r="AD2391" s="7">
        <f>VLOOKUP(P2391,Weights!$A:$B,2,0)*AC2391</f>
        <v>0.75</v>
      </c>
      <c r="AE2391">
        <f t="shared" ca="1" si="311"/>
        <v>0.56249999999999734</v>
      </c>
      <c r="AF2391" t="str">
        <f t="shared" si="312"/>
        <v>Purdue</v>
      </c>
      <c r="AG2391" t="str">
        <f t="shared" ca="1" si="313"/>
        <v>Purdue</v>
      </c>
    </row>
    <row r="2392" spans="15:33" x14ac:dyDescent="0.25">
      <c r="O2392" t="s">
        <v>3311</v>
      </c>
      <c r="P2392" s="6">
        <v>42004</v>
      </c>
      <c r="Q2392" t="s">
        <v>3073</v>
      </c>
      <c r="R2392" t="s">
        <v>3305</v>
      </c>
      <c r="S2392" t="s">
        <v>3720</v>
      </c>
      <c r="T2392">
        <v>62</v>
      </c>
      <c r="U2392">
        <v>60</v>
      </c>
      <c r="W2392" t="s">
        <v>919</v>
      </c>
      <c r="X2392">
        <v>1</v>
      </c>
      <c r="Y2392">
        <f t="shared" si="307"/>
        <v>-2</v>
      </c>
      <c r="Z2392">
        <f t="shared" ca="1" si="308"/>
        <v>6</v>
      </c>
      <c r="AA2392">
        <f t="shared" ca="1" si="309"/>
        <v>-8</v>
      </c>
      <c r="AB2392">
        <f t="shared" ca="1" si="310"/>
        <v>8</v>
      </c>
      <c r="AC2392" s="2">
        <v>8</v>
      </c>
      <c r="AD2392" s="7">
        <f>VLOOKUP(P2392,Weights!$A:$B,2,0)*AC2392</f>
        <v>8</v>
      </c>
      <c r="AE2392">
        <f t="shared" ca="1" si="311"/>
        <v>64</v>
      </c>
      <c r="AF2392" t="str">
        <f t="shared" si="312"/>
        <v>UNC Asheville</v>
      </c>
      <c r="AG2392" t="str">
        <f t="shared" ca="1" si="313"/>
        <v>Radford</v>
      </c>
    </row>
    <row r="2393" spans="15:33" x14ac:dyDescent="0.25">
      <c r="O2393" t="s">
        <v>3117</v>
      </c>
      <c r="P2393" s="6">
        <v>42004</v>
      </c>
      <c r="Q2393" t="s">
        <v>3073</v>
      </c>
      <c r="R2393" t="s">
        <v>3121</v>
      </c>
      <c r="S2393" t="s">
        <v>3721</v>
      </c>
      <c r="T2393">
        <v>80</v>
      </c>
      <c r="U2393">
        <v>60</v>
      </c>
      <c r="W2393" t="s">
        <v>195</v>
      </c>
      <c r="X2393">
        <v>1</v>
      </c>
      <c r="Y2393">
        <f t="shared" si="307"/>
        <v>20</v>
      </c>
      <c r="Z2393">
        <f t="shared" ca="1" si="308"/>
        <v>15.625</v>
      </c>
      <c r="AA2393">
        <f t="shared" ca="1" si="309"/>
        <v>4.375</v>
      </c>
      <c r="AB2393">
        <f t="shared" ca="1" si="310"/>
        <v>-4.375</v>
      </c>
      <c r="AC2393" s="2">
        <v>4.375</v>
      </c>
      <c r="AD2393" s="7">
        <f>VLOOKUP(P2393,Weights!$A:$B,2,0)*AC2393</f>
        <v>4.375</v>
      </c>
      <c r="AE2393">
        <f t="shared" ca="1" si="311"/>
        <v>19.140625</v>
      </c>
      <c r="AF2393" t="str">
        <f t="shared" si="312"/>
        <v>Rhode Island</v>
      </c>
      <c r="AG2393" t="str">
        <f t="shared" ca="1" si="313"/>
        <v>Rhode Island</v>
      </c>
    </row>
    <row r="2394" spans="15:33" x14ac:dyDescent="0.25">
      <c r="O2394" t="s">
        <v>3166</v>
      </c>
      <c r="P2394" s="6">
        <v>42004</v>
      </c>
      <c r="Q2394" t="s">
        <v>3073</v>
      </c>
      <c r="R2394" t="s">
        <v>3346</v>
      </c>
      <c r="S2394" t="s">
        <v>3720</v>
      </c>
      <c r="T2394">
        <v>58</v>
      </c>
      <c r="U2394">
        <v>57</v>
      </c>
      <c r="W2394" t="s">
        <v>118</v>
      </c>
      <c r="X2394">
        <v>1</v>
      </c>
      <c r="Y2394">
        <f t="shared" si="307"/>
        <v>-1</v>
      </c>
      <c r="Z2394">
        <f t="shared" ca="1" si="308"/>
        <v>8.5</v>
      </c>
      <c r="AA2394">
        <f t="shared" ca="1" si="309"/>
        <v>-9.5</v>
      </c>
      <c r="AB2394">
        <f t="shared" ca="1" si="310"/>
        <v>9.5</v>
      </c>
      <c r="AC2394" s="2">
        <v>9.5</v>
      </c>
      <c r="AD2394" s="7">
        <f>VLOOKUP(P2394,Weights!$A:$B,2,0)*AC2394</f>
        <v>9.5</v>
      </c>
      <c r="AE2394">
        <f t="shared" ca="1" si="311"/>
        <v>90.25</v>
      </c>
      <c r="AF2394" t="str">
        <f t="shared" si="312"/>
        <v>Northeastern</v>
      </c>
      <c r="AG2394" t="str">
        <f t="shared" ca="1" si="313"/>
        <v>Richmond</v>
      </c>
    </row>
    <row r="2395" spans="15:33" x14ac:dyDescent="0.25">
      <c r="O2395" t="s">
        <v>3131</v>
      </c>
      <c r="P2395" s="6">
        <v>42004</v>
      </c>
      <c r="Q2395" t="s">
        <v>3073</v>
      </c>
      <c r="R2395" t="s">
        <v>3229</v>
      </c>
      <c r="S2395" t="s">
        <v>3720</v>
      </c>
      <c r="T2395">
        <v>70</v>
      </c>
      <c r="U2395">
        <v>55</v>
      </c>
      <c r="W2395" t="s">
        <v>447</v>
      </c>
      <c r="X2395">
        <v>1</v>
      </c>
      <c r="Y2395">
        <f t="shared" si="307"/>
        <v>-15</v>
      </c>
      <c r="Z2395">
        <f t="shared" ca="1" si="308"/>
        <v>-11.999999500000001</v>
      </c>
      <c r="AA2395">
        <f t="shared" ca="1" si="309"/>
        <v>-3.0000004999999987</v>
      </c>
      <c r="AB2395">
        <f t="shared" ca="1" si="310"/>
        <v>3.0000004999999987</v>
      </c>
      <c r="AC2395" s="2">
        <v>3</v>
      </c>
      <c r="AD2395" s="7">
        <f>VLOOKUP(P2395,Weights!$A:$B,2,0)*AC2395</f>
        <v>3</v>
      </c>
      <c r="AE2395">
        <f t="shared" ca="1" si="311"/>
        <v>9.0000030000002429</v>
      </c>
      <c r="AF2395" t="str">
        <f t="shared" si="312"/>
        <v>Vanderbilt</v>
      </c>
      <c r="AG2395" t="str">
        <f t="shared" ca="1" si="313"/>
        <v>Vanderbilt</v>
      </c>
    </row>
    <row r="2396" spans="15:33" x14ac:dyDescent="0.25">
      <c r="O2396" t="s">
        <v>3343</v>
      </c>
      <c r="P2396" s="6">
        <v>42004</v>
      </c>
      <c r="Q2396" t="s">
        <v>3073</v>
      </c>
      <c r="R2396" t="s">
        <v>3339</v>
      </c>
      <c r="S2396" t="s">
        <v>3721</v>
      </c>
      <c r="T2396">
        <v>53</v>
      </c>
      <c r="U2396">
        <v>49</v>
      </c>
      <c r="W2396" t="s">
        <v>428</v>
      </c>
      <c r="X2396">
        <v>1</v>
      </c>
      <c r="Y2396">
        <f t="shared" si="307"/>
        <v>4</v>
      </c>
      <c r="Z2396">
        <f t="shared" ca="1" si="308"/>
        <v>16.124999500000001</v>
      </c>
      <c r="AA2396">
        <f t="shared" ca="1" si="309"/>
        <v>-12.124999500000001</v>
      </c>
      <c r="AB2396">
        <f t="shared" ca="1" si="310"/>
        <v>12.124999500000001</v>
      </c>
      <c r="AC2396" s="2">
        <v>12.125</v>
      </c>
      <c r="AD2396" s="7">
        <f>VLOOKUP(P2396,Weights!$A:$B,2,0)*AC2396</f>
        <v>12.125</v>
      </c>
      <c r="AE2396">
        <f t="shared" ca="1" si="311"/>
        <v>147.01561287500027</v>
      </c>
      <c r="AF2396" t="str">
        <f t="shared" si="312"/>
        <v>San Diego St</v>
      </c>
      <c r="AG2396" t="str">
        <f t="shared" ca="1" si="313"/>
        <v>San Diego St</v>
      </c>
    </row>
    <row r="2397" spans="15:33" x14ac:dyDescent="0.25">
      <c r="O2397" t="s">
        <v>3105</v>
      </c>
      <c r="P2397" s="6">
        <v>42004</v>
      </c>
      <c r="Q2397" t="s">
        <v>3073</v>
      </c>
      <c r="R2397" t="s">
        <v>3201</v>
      </c>
      <c r="S2397" t="s">
        <v>3721</v>
      </c>
      <c r="T2397">
        <v>78</v>
      </c>
      <c r="U2397">
        <v>67</v>
      </c>
      <c r="W2397" t="s">
        <v>370</v>
      </c>
      <c r="X2397">
        <v>1</v>
      </c>
      <c r="Y2397">
        <f t="shared" si="307"/>
        <v>11</v>
      </c>
      <c r="Z2397">
        <f t="shared" ca="1" si="308"/>
        <v>1.0000004999999987</v>
      </c>
      <c r="AA2397">
        <f t="shared" ca="1" si="309"/>
        <v>9.9999995000000013</v>
      </c>
      <c r="AB2397">
        <f t="shared" ca="1" si="310"/>
        <v>-9.9999995000000013</v>
      </c>
      <c r="AC2397" s="2">
        <v>10</v>
      </c>
      <c r="AD2397" s="7">
        <f>VLOOKUP(P2397,Weights!$A:$B,2,0)*AC2397</f>
        <v>10</v>
      </c>
      <c r="AE2397">
        <f t="shared" ca="1" si="311"/>
        <v>99.999990000000281</v>
      </c>
      <c r="AF2397" t="str">
        <f t="shared" si="312"/>
        <v>Seton Hall</v>
      </c>
      <c r="AG2397" t="str">
        <f t="shared" ca="1" si="313"/>
        <v>Seton Hall</v>
      </c>
    </row>
    <row r="2398" spans="15:33" x14ac:dyDescent="0.25">
      <c r="O2398" t="s">
        <v>3149</v>
      </c>
      <c r="P2398" s="6">
        <v>42004</v>
      </c>
      <c r="Q2398" t="s">
        <v>3073</v>
      </c>
      <c r="R2398" t="s">
        <v>3145</v>
      </c>
      <c r="S2398" t="s">
        <v>3721</v>
      </c>
      <c r="T2398">
        <v>83</v>
      </c>
      <c r="U2398">
        <v>49</v>
      </c>
      <c r="W2398" t="s">
        <v>197</v>
      </c>
      <c r="X2398">
        <v>1</v>
      </c>
      <c r="Y2398">
        <f t="shared" si="307"/>
        <v>34</v>
      </c>
      <c r="Z2398">
        <f t="shared" ca="1" si="308"/>
        <v>19.125</v>
      </c>
      <c r="AA2398">
        <f t="shared" ca="1" si="309"/>
        <v>14.875</v>
      </c>
      <c r="AB2398">
        <f t="shared" ca="1" si="310"/>
        <v>-14.875</v>
      </c>
      <c r="AC2398" s="2">
        <v>14.875</v>
      </c>
      <c r="AD2398" s="7">
        <f>VLOOKUP(P2398,Weights!$A:$B,2,0)*AC2398</f>
        <v>14.875</v>
      </c>
      <c r="AE2398">
        <f t="shared" ca="1" si="311"/>
        <v>221.265625</v>
      </c>
      <c r="AF2398" t="str">
        <f t="shared" si="312"/>
        <v>SMU</v>
      </c>
      <c r="AG2398" t="str">
        <f t="shared" ca="1" si="313"/>
        <v>SMU</v>
      </c>
    </row>
    <row r="2399" spans="15:33" x14ac:dyDescent="0.25">
      <c r="O2399" t="s">
        <v>3396</v>
      </c>
      <c r="P2399" s="6">
        <v>42004</v>
      </c>
      <c r="Q2399" t="s">
        <v>3073</v>
      </c>
      <c r="R2399" t="s">
        <v>3388</v>
      </c>
      <c r="S2399" t="s">
        <v>3720</v>
      </c>
      <c r="T2399">
        <v>53</v>
      </c>
      <c r="U2399">
        <v>50</v>
      </c>
      <c r="W2399" t="s">
        <v>60</v>
      </c>
      <c r="X2399">
        <v>1</v>
      </c>
      <c r="Y2399">
        <f t="shared" si="307"/>
        <v>-3</v>
      </c>
      <c r="Z2399">
        <f t="shared" ca="1" si="308"/>
        <v>4</v>
      </c>
      <c r="AA2399">
        <f t="shared" ca="1" si="309"/>
        <v>-7</v>
      </c>
      <c r="AB2399">
        <f t="shared" ca="1" si="310"/>
        <v>7</v>
      </c>
      <c r="AC2399" s="2">
        <v>7</v>
      </c>
      <c r="AD2399" s="7">
        <f>VLOOKUP(P2399,Weights!$A:$B,2,0)*AC2399</f>
        <v>7</v>
      </c>
      <c r="AE2399">
        <f t="shared" ca="1" si="311"/>
        <v>49</v>
      </c>
      <c r="AF2399" t="str">
        <f t="shared" si="312"/>
        <v>Missouri St</v>
      </c>
      <c r="AG2399" t="str">
        <f t="shared" ca="1" si="313"/>
        <v>Southern Illinois</v>
      </c>
    </row>
    <row r="2400" spans="15:33" x14ac:dyDescent="0.25">
      <c r="O2400" t="s">
        <v>3195</v>
      </c>
      <c r="P2400" s="6">
        <v>42004</v>
      </c>
      <c r="Q2400" t="s">
        <v>3073</v>
      </c>
      <c r="R2400" t="s">
        <v>3119</v>
      </c>
      <c r="S2400" t="s">
        <v>3721</v>
      </c>
      <c r="T2400">
        <v>61</v>
      </c>
      <c r="U2400">
        <v>44</v>
      </c>
      <c r="W2400" t="s">
        <v>306</v>
      </c>
      <c r="X2400">
        <v>1</v>
      </c>
      <c r="Y2400">
        <f t="shared" si="307"/>
        <v>17</v>
      </c>
      <c r="Z2400">
        <f t="shared" ca="1" si="308"/>
        <v>13.625</v>
      </c>
      <c r="AA2400">
        <f t="shared" ca="1" si="309"/>
        <v>3.375</v>
      </c>
      <c r="AB2400">
        <f t="shared" ca="1" si="310"/>
        <v>-3.375</v>
      </c>
      <c r="AC2400" s="2">
        <v>3.375</v>
      </c>
      <c r="AD2400" s="7">
        <f>VLOOKUP(P2400,Weights!$A:$B,2,0)*AC2400</f>
        <v>3.375</v>
      </c>
      <c r="AE2400">
        <f t="shared" ca="1" si="311"/>
        <v>11.390625</v>
      </c>
      <c r="AF2400" t="str">
        <f t="shared" si="312"/>
        <v>Syracuse</v>
      </c>
      <c r="AG2400" t="str">
        <f t="shared" ca="1" si="313"/>
        <v>Syracuse</v>
      </c>
    </row>
    <row r="2401" spans="15:33" x14ac:dyDescent="0.25">
      <c r="O2401" t="s">
        <v>3251</v>
      </c>
      <c r="P2401" s="6">
        <v>42004</v>
      </c>
      <c r="Q2401" t="s">
        <v>3073</v>
      </c>
      <c r="R2401" t="s">
        <v>3319</v>
      </c>
      <c r="S2401" t="s">
        <v>3721</v>
      </c>
      <c r="T2401">
        <v>71</v>
      </c>
      <c r="U2401">
        <v>61</v>
      </c>
      <c r="W2401" t="s">
        <v>305</v>
      </c>
      <c r="X2401">
        <v>1</v>
      </c>
      <c r="Y2401">
        <f t="shared" si="307"/>
        <v>10</v>
      </c>
      <c r="Z2401">
        <f t="shared" ca="1" si="308"/>
        <v>10</v>
      </c>
      <c r="AA2401">
        <f t="shared" ca="1" si="309"/>
        <v>0</v>
      </c>
      <c r="AB2401">
        <f t="shared" ca="1" si="310"/>
        <v>0</v>
      </c>
      <c r="AC2401" s="2">
        <v>0</v>
      </c>
      <c r="AD2401" s="7">
        <f>VLOOKUP(P2401,Weights!$A:$B,2,0)*AC2401</f>
        <v>0</v>
      </c>
      <c r="AE2401">
        <f t="shared" ca="1" si="311"/>
        <v>0</v>
      </c>
      <c r="AF2401" t="str">
        <f t="shared" si="312"/>
        <v>Tennessee</v>
      </c>
      <c r="AG2401" t="str">
        <f t="shared" ca="1" si="313"/>
        <v>Tennessee</v>
      </c>
    </row>
    <row r="2402" spans="15:33" x14ac:dyDescent="0.25">
      <c r="O2402" t="s">
        <v>3228</v>
      </c>
      <c r="P2402" s="6">
        <v>42004</v>
      </c>
      <c r="Q2402" t="s">
        <v>3073</v>
      </c>
      <c r="R2402" t="s">
        <v>3129</v>
      </c>
      <c r="S2402" t="s">
        <v>3721</v>
      </c>
      <c r="T2402">
        <v>73</v>
      </c>
      <c r="U2402">
        <v>62</v>
      </c>
      <c r="W2402" t="s">
        <v>2345</v>
      </c>
      <c r="X2402">
        <v>1</v>
      </c>
      <c r="Y2402">
        <f t="shared" si="307"/>
        <v>11</v>
      </c>
      <c r="Z2402">
        <f t="shared" ca="1" si="308"/>
        <v>4.25</v>
      </c>
      <c r="AA2402">
        <f t="shared" ca="1" si="309"/>
        <v>6.75</v>
      </c>
      <c r="AB2402">
        <f t="shared" ca="1" si="310"/>
        <v>-6.75</v>
      </c>
      <c r="AC2402" s="2">
        <v>6.75</v>
      </c>
      <c r="AD2402" s="7">
        <f>VLOOKUP(P2402,Weights!$A:$B,2,0)*AC2402</f>
        <v>6.75</v>
      </c>
      <c r="AE2402">
        <f t="shared" ca="1" si="311"/>
        <v>45.5625</v>
      </c>
      <c r="AF2402" t="str">
        <f t="shared" si="312"/>
        <v>Tennessee St</v>
      </c>
      <c r="AG2402" t="str">
        <f t="shared" ca="1" si="313"/>
        <v>Tennessee St</v>
      </c>
    </row>
    <row r="2403" spans="15:33" x14ac:dyDescent="0.25">
      <c r="O2403" t="s">
        <v>3297</v>
      </c>
      <c r="P2403" s="6">
        <v>42004</v>
      </c>
      <c r="Q2403" t="s">
        <v>3073</v>
      </c>
      <c r="R2403" t="s">
        <v>3718</v>
      </c>
      <c r="S2403" t="s">
        <v>3721</v>
      </c>
      <c r="T2403">
        <v>82</v>
      </c>
      <c r="U2403">
        <v>53</v>
      </c>
      <c r="W2403" t="s">
        <v>118</v>
      </c>
      <c r="X2403">
        <v>1</v>
      </c>
      <c r="Y2403">
        <f t="shared" si="307"/>
        <v>29</v>
      </c>
      <c r="Z2403">
        <f t="shared" ca="1" si="308"/>
        <v>38.125000499999999</v>
      </c>
      <c r="AA2403">
        <f t="shared" ca="1" si="309"/>
        <v>-9.1250004999999987</v>
      </c>
      <c r="AB2403">
        <f t="shared" ca="1" si="310"/>
        <v>9.1250004999999987</v>
      </c>
      <c r="AC2403" s="2">
        <v>9.125</v>
      </c>
      <c r="AD2403" s="7">
        <f>VLOOKUP(P2403,Weights!$A:$B,2,0)*AC2403</f>
        <v>9.125</v>
      </c>
      <c r="AE2403">
        <f t="shared" ca="1" si="311"/>
        <v>83.265634125000233</v>
      </c>
      <c r="AF2403" t="str">
        <f t="shared" si="312"/>
        <v>UC Irvine</v>
      </c>
      <c r="AG2403" t="str">
        <f t="shared" ca="1" si="313"/>
        <v>UC Irvine</v>
      </c>
    </row>
    <row r="2404" spans="15:33" x14ac:dyDescent="0.25">
      <c r="O2404" t="s">
        <v>3138</v>
      </c>
      <c r="P2404" s="6">
        <v>42004</v>
      </c>
      <c r="Q2404" t="s">
        <v>3073</v>
      </c>
      <c r="R2404" t="s">
        <v>3143</v>
      </c>
      <c r="S2404" t="s">
        <v>3720</v>
      </c>
      <c r="T2404">
        <v>56</v>
      </c>
      <c r="U2404">
        <v>54</v>
      </c>
      <c r="W2404" t="s">
        <v>58</v>
      </c>
      <c r="X2404">
        <v>1</v>
      </c>
      <c r="Y2404">
        <f t="shared" si="307"/>
        <v>-2</v>
      </c>
      <c r="Z2404">
        <f t="shared" ca="1" si="308"/>
        <v>-8.125</v>
      </c>
      <c r="AA2404">
        <f t="shared" ca="1" si="309"/>
        <v>6.125</v>
      </c>
      <c r="AB2404">
        <f t="shared" ca="1" si="310"/>
        <v>-6.125</v>
      </c>
      <c r="AC2404" s="2">
        <v>6.125</v>
      </c>
      <c r="AD2404" s="7">
        <f>VLOOKUP(P2404,Weights!$A:$B,2,0)*AC2404</f>
        <v>6.125</v>
      </c>
      <c r="AE2404">
        <f t="shared" ca="1" si="311"/>
        <v>37.515625</v>
      </c>
      <c r="AF2404" t="str">
        <f t="shared" si="312"/>
        <v>Tulsa</v>
      </c>
      <c r="AG2404" t="str">
        <f t="shared" ca="1" si="313"/>
        <v>Tulsa</v>
      </c>
    </row>
    <row r="2405" spans="15:33" x14ac:dyDescent="0.25">
      <c r="O2405" t="s">
        <v>3207</v>
      </c>
      <c r="P2405" s="6">
        <v>42004</v>
      </c>
      <c r="Q2405" t="s">
        <v>3073</v>
      </c>
      <c r="R2405" t="s">
        <v>3718</v>
      </c>
      <c r="S2405" t="s">
        <v>3721</v>
      </c>
      <c r="T2405">
        <v>92</v>
      </c>
      <c r="U2405">
        <v>48</v>
      </c>
      <c r="W2405" t="s">
        <v>1553</v>
      </c>
      <c r="X2405">
        <v>1</v>
      </c>
      <c r="Y2405">
        <f t="shared" si="307"/>
        <v>44</v>
      </c>
      <c r="Z2405">
        <f t="shared" ca="1" si="308"/>
        <v>23.750000499999999</v>
      </c>
      <c r="AA2405">
        <f t="shared" ca="1" si="309"/>
        <v>20.249999500000001</v>
      </c>
      <c r="AB2405">
        <f t="shared" ca="1" si="310"/>
        <v>-20.249999500000001</v>
      </c>
      <c r="AC2405" s="2">
        <v>20.25</v>
      </c>
      <c r="AD2405" s="7">
        <f>VLOOKUP(P2405,Weights!$A:$B,2,0)*AC2405</f>
        <v>20.25</v>
      </c>
      <c r="AE2405">
        <f t="shared" ca="1" si="311"/>
        <v>410.06247975000031</v>
      </c>
      <c r="AF2405" t="str">
        <f t="shared" si="312"/>
        <v>UNC Greensboro</v>
      </c>
      <c r="AG2405" t="str">
        <f t="shared" ca="1" si="313"/>
        <v>UNC Greensboro</v>
      </c>
    </row>
    <row r="2406" spans="15:33" x14ac:dyDescent="0.25">
      <c r="O2406" t="s">
        <v>3276</v>
      </c>
      <c r="P2406" s="6">
        <v>42004</v>
      </c>
      <c r="Q2406" t="s">
        <v>3073</v>
      </c>
      <c r="R2406" t="s">
        <v>3717</v>
      </c>
      <c r="S2406" t="s">
        <v>3721</v>
      </c>
      <c r="T2406">
        <v>61</v>
      </c>
      <c r="U2406">
        <v>33</v>
      </c>
      <c r="W2406" t="s">
        <v>335</v>
      </c>
      <c r="X2406">
        <v>1</v>
      </c>
      <c r="Y2406">
        <f t="shared" si="307"/>
        <v>28</v>
      </c>
      <c r="Z2406">
        <f t="shared" ca="1" si="308"/>
        <v>21.750000500000002</v>
      </c>
      <c r="AA2406">
        <f t="shared" ca="1" si="309"/>
        <v>6.2499994999999977</v>
      </c>
      <c r="AB2406">
        <f t="shared" ca="1" si="310"/>
        <v>-6.2499994999999977</v>
      </c>
      <c r="AC2406" s="2">
        <v>6.25</v>
      </c>
      <c r="AD2406" s="7">
        <f>VLOOKUP(P2406,Weights!$A:$B,2,0)*AC2406</f>
        <v>6.25</v>
      </c>
      <c r="AE2406">
        <f t="shared" ca="1" si="311"/>
        <v>39.062493750000222</v>
      </c>
      <c r="AF2406" t="str">
        <f t="shared" si="312"/>
        <v>Utah State</v>
      </c>
      <c r="AG2406" t="str">
        <f t="shared" ca="1" si="313"/>
        <v>Utah State</v>
      </c>
    </row>
    <row r="2407" spans="15:33" x14ac:dyDescent="0.25">
      <c r="O2407" t="s">
        <v>3708</v>
      </c>
      <c r="P2407" s="6">
        <v>42004</v>
      </c>
      <c r="Q2407" t="s">
        <v>3073</v>
      </c>
      <c r="R2407" t="s">
        <v>3101</v>
      </c>
      <c r="S2407" t="s">
        <v>3721</v>
      </c>
      <c r="T2407">
        <v>67</v>
      </c>
      <c r="U2407">
        <v>55</v>
      </c>
      <c r="W2407" t="s">
        <v>572</v>
      </c>
      <c r="X2407">
        <v>1</v>
      </c>
      <c r="Y2407">
        <f t="shared" si="307"/>
        <v>12</v>
      </c>
      <c r="Z2407">
        <f t="shared" ca="1" si="308"/>
        <v>9.25</v>
      </c>
      <c r="AA2407">
        <f t="shared" ca="1" si="309"/>
        <v>2.75</v>
      </c>
      <c r="AB2407">
        <f t="shared" ca="1" si="310"/>
        <v>-2.75</v>
      </c>
      <c r="AC2407" s="2">
        <v>2.75</v>
      </c>
      <c r="AD2407" s="7">
        <f>VLOOKUP(P2407,Weights!$A:$B,2,0)*AC2407</f>
        <v>2.75</v>
      </c>
      <c r="AE2407">
        <f t="shared" ca="1" si="311"/>
        <v>7.5625</v>
      </c>
      <c r="AF2407" t="str">
        <f t="shared" si="312"/>
        <v>Villanova</v>
      </c>
      <c r="AG2407" t="str">
        <f t="shared" ca="1" si="313"/>
        <v>Villanova</v>
      </c>
    </row>
    <row r="2408" spans="15:33" x14ac:dyDescent="0.25">
      <c r="O2408" t="s">
        <v>3200</v>
      </c>
      <c r="P2408" s="6">
        <v>42004</v>
      </c>
      <c r="Q2408" t="s">
        <v>3073</v>
      </c>
      <c r="R2408" t="s">
        <v>3114</v>
      </c>
      <c r="S2408" t="s">
        <v>3721</v>
      </c>
      <c r="T2408">
        <v>80</v>
      </c>
      <c r="U2408">
        <v>66</v>
      </c>
      <c r="W2408" t="s">
        <v>448</v>
      </c>
      <c r="X2408">
        <v>1</v>
      </c>
      <c r="Y2408">
        <f t="shared" si="307"/>
        <v>14</v>
      </c>
      <c r="Z2408">
        <f t="shared" ca="1" si="308"/>
        <v>6.375</v>
      </c>
      <c r="AA2408">
        <f t="shared" ca="1" si="309"/>
        <v>7.625</v>
      </c>
      <c r="AB2408">
        <f t="shared" ca="1" si="310"/>
        <v>-7.625</v>
      </c>
      <c r="AC2408" s="2">
        <v>7.625</v>
      </c>
      <c r="AD2408" s="7">
        <f>VLOOKUP(P2408,Weights!$A:$B,2,0)*AC2408</f>
        <v>7.625</v>
      </c>
      <c r="AE2408">
        <f t="shared" ca="1" si="311"/>
        <v>58.140625</v>
      </c>
      <c r="AF2408" t="str">
        <f t="shared" si="312"/>
        <v>Wake Forest</v>
      </c>
      <c r="AG2408" t="str">
        <f t="shared" ca="1" si="313"/>
        <v>Wake Forest</v>
      </c>
    </row>
    <row r="2409" spans="15:33" x14ac:dyDescent="0.25">
      <c r="O2409" t="s">
        <v>3304</v>
      </c>
      <c r="P2409" s="6">
        <v>42004</v>
      </c>
      <c r="Q2409" t="s">
        <v>3073</v>
      </c>
      <c r="R2409" t="s">
        <v>3309</v>
      </c>
      <c r="S2409" t="s">
        <v>3721</v>
      </c>
      <c r="T2409">
        <v>82</v>
      </c>
      <c r="U2409">
        <v>72</v>
      </c>
      <c r="V2409" t="s">
        <v>3722</v>
      </c>
      <c r="W2409" t="s">
        <v>1005</v>
      </c>
      <c r="X2409">
        <v>1</v>
      </c>
      <c r="Y2409">
        <f t="shared" si="307"/>
        <v>10</v>
      </c>
      <c r="Z2409">
        <f t="shared" ca="1" si="308"/>
        <v>10.000000499999999</v>
      </c>
      <c r="AA2409">
        <f t="shared" ca="1" si="309"/>
        <v>-4.9999999873762135E-7</v>
      </c>
      <c r="AB2409">
        <f t="shared" ca="1" si="310"/>
        <v>4.9999999873762135E-7</v>
      </c>
      <c r="AC2409" s="2">
        <v>0</v>
      </c>
      <c r="AD2409" s="7">
        <f>VLOOKUP(P2409,Weights!$A:$B,2,0)*AC2409</f>
        <v>0</v>
      </c>
      <c r="AE2409">
        <f t="shared" ca="1" si="311"/>
        <v>2.4999999873762136E-13</v>
      </c>
      <c r="AF2409" t="str">
        <f t="shared" si="312"/>
        <v>Winthrop</v>
      </c>
      <c r="AG2409" t="str">
        <f t="shared" ca="1" si="313"/>
        <v>Winthrop</v>
      </c>
    </row>
    <row r="2410" spans="15:33" x14ac:dyDescent="0.25">
      <c r="O2410" t="s">
        <v>3712</v>
      </c>
      <c r="P2410" s="6">
        <v>42004</v>
      </c>
      <c r="Q2410" t="s">
        <v>3073</v>
      </c>
      <c r="R2410" t="s">
        <v>3174</v>
      </c>
      <c r="S2410" t="s">
        <v>3721</v>
      </c>
      <c r="T2410">
        <v>89</v>
      </c>
      <c r="U2410">
        <v>72</v>
      </c>
      <c r="W2410" t="s">
        <v>607</v>
      </c>
      <c r="X2410">
        <v>1</v>
      </c>
      <c r="Y2410">
        <f t="shared" si="307"/>
        <v>17</v>
      </c>
      <c r="Z2410">
        <f t="shared" ca="1" si="308"/>
        <v>16.999999499999998</v>
      </c>
      <c r="AA2410">
        <f t="shared" ca="1" si="309"/>
        <v>5.0000000229033503E-7</v>
      </c>
      <c r="AB2410">
        <f t="shared" ca="1" si="310"/>
        <v>-5.0000000229033503E-7</v>
      </c>
      <c r="AC2410" s="2">
        <v>0</v>
      </c>
      <c r="AD2410" s="7">
        <f>VLOOKUP(P2410,Weights!$A:$B,2,0)*AC2410</f>
        <v>0</v>
      </c>
      <c r="AE2410">
        <f t="shared" ca="1" si="311"/>
        <v>2.5000000229033503E-13</v>
      </c>
      <c r="AF2410" t="str">
        <f t="shared" si="312"/>
        <v>Wisconsin</v>
      </c>
      <c r="AG2410" t="str">
        <f t="shared" ca="1" si="313"/>
        <v>Wisconsin</v>
      </c>
    </row>
    <row r="2411" spans="15:33" x14ac:dyDescent="0.25">
      <c r="O2411" t="s">
        <v>3242</v>
      </c>
      <c r="P2411" s="6">
        <v>42004</v>
      </c>
      <c r="Q2411" t="s">
        <v>3073</v>
      </c>
      <c r="R2411" t="s">
        <v>3077</v>
      </c>
      <c r="S2411" t="s">
        <v>3721</v>
      </c>
      <c r="T2411">
        <v>76</v>
      </c>
      <c r="U2411">
        <v>71</v>
      </c>
      <c r="W2411" t="s">
        <v>841</v>
      </c>
      <c r="X2411">
        <v>1</v>
      </c>
      <c r="Y2411">
        <f t="shared" si="307"/>
        <v>5</v>
      </c>
      <c r="Z2411">
        <f t="shared" ca="1" si="308"/>
        <v>-1.2500000199999999</v>
      </c>
      <c r="AA2411">
        <f t="shared" ca="1" si="309"/>
        <v>6.2500000199999999</v>
      </c>
      <c r="AB2411">
        <f t="shared" ca="1" si="310"/>
        <v>-6.2500000199999999</v>
      </c>
      <c r="AC2411" s="2">
        <v>6.25</v>
      </c>
      <c r="AD2411" s="7">
        <f>VLOOKUP(P2411,Weights!$A:$B,2,0)*AC2411</f>
        <v>6.25</v>
      </c>
      <c r="AE2411">
        <f t="shared" ca="1" si="311"/>
        <v>39.062500249999999</v>
      </c>
      <c r="AF2411" t="str">
        <f t="shared" si="312"/>
        <v>Wyoming</v>
      </c>
      <c r="AG2411" t="str">
        <f t="shared" ca="1" si="313"/>
        <v>UNLV</v>
      </c>
    </row>
    <row r="2412" spans="15:33" x14ac:dyDescent="0.25">
      <c r="O2412" t="s">
        <v>3210</v>
      </c>
      <c r="P2412" s="6">
        <v>42004</v>
      </c>
      <c r="Q2412" t="s">
        <v>3073</v>
      </c>
      <c r="R2412" t="s">
        <v>3249</v>
      </c>
      <c r="S2412" t="s">
        <v>3721</v>
      </c>
      <c r="T2412">
        <v>70</v>
      </c>
      <c r="U2412">
        <v>53</v>
      </c>
      <c r="W2412" t="s">
        <v>197</v>
      </c>
      <c r="X2412">
        <v>1</v>
      </c>
      <c r="Y2412">
        <f t="shared" si="307"/>
        <v>17</v>
      </c>
      <c r="Z2412">
        <f t="shared" ca="1" si="308"/>
        <v>4.4999999999999982</v>
      </c>
      <c r="AA2412">
        <f t="shared" ca="1" si="309"/>
        <v>12.500000000000002</v>
      </c>
      <c r="AB2412">
        <f t="shared" ca="1" si="310"/>
        <v>-12.500000000000002</v>
      </c>
      <c r="AC2412" s="2">
        <v>12.5</v>
      </c>
      <c r="AD2412" s="7">
        <f>VLOOKUP(P2412,Weights!$A:$B,2,0)*AC2412</f>
        <v>12.5</v>
      </c>
      <c r="AE2412">
        <f t="shared" ca="1" si="311"/>
        <v>156.25000000000006</v>
      </c>
      <c r="AF2412" t="str">
        <f t="shared" si="312"/>
        <v>Xavier</v>
      </c>
      <c r="AG2412" t="str">
        <f t="shared" ca="1" si="313"/>
        <v>Xavier</v>
      </c>
    </row>
    <row r="2413" spans="15:33" x14ac:dyDescent="0.25">
      <c r="O2413" t="s">
        <v>3226</v>
      </c>
      <c r="P2413" s="6">
        <v>42004</v>
      </c>
      <c r="Q2413" t="s">
        <v>3073</v>
      </c>
      <c r="R2413" t="s">
        <v>3214</v>
      </c>
      <c r="S2413" t="s">
        <v>3721</v>
      </c>
      <c r="T2413">
        <v>78</v>
      </c>
      <c r="U2413">
        <v>74</v>
      </c>
      <c r="W2413" t="s">
        <v>1693</v>
      </c>
      <c r="X2413">
        <v>1</v>
      </c>
      <c r="Y2413">
        <f t="shared" si="307"/>
        <v>4</v>
      </c>
      <c r="Z2413">
        <f t="shared" ca="1" si="308"/>
        <v>4.0000000000000009</v>
      </c>
      <c r="AA2413">
        <f t="shared" ca="1" si="309"/>
        <v>0</v>
      </c>
      <c r="AB2413">
        <f t="shared" ca="1" si="310"/>
        <v>0</v>
      </c>
      <c r="AC2413" s="2">
        <v>0</v>
      </c>
      <c r="AD2413" s="7">
        <f>VLOOKUP(P2413,Weights!$A:$B,2,0)*AC2413</f>
        <v>0</v>
      </c>
      <c r="AE2413">
        <f t="shared" ca="1" si="311"/>
        <v>0</v>
      </c>
      <c r="AF2413" t="str">
        <f t="shared" si="312"/>
        <v>Youngstown St</v>
      </c>
      <c r="AG2413" t="str">
        <f t="shared" ca="1" si="313"/>
        <v>Youngstown St</v>
      </c>
    </row>
    <row r="2414" spans="15:33" x14ac:dyDescent="0.25">
      <c r="O2414" t="s">
        <v>3230</v>
      </c>
      <c r="P2414" s="6">
        <v>42005</v>
      </c>
      <c r="Q2414" t="s">
        <v>3073</v>
      </c>
      <c r="R2414" t="s">
        <v>3397</v>
      </c>
      <c r="S2414" t="s">
        <v>3721</v>
      </c>
      <c r="T2414">
        <v>78</v>
      </c>
      <c r="U2414">
        <v>77</v>
      </c>
      <c r="W2414" t="s">
        <v>1159</v>
      </c>
      <c r="X2414">
        <v>1</v>
      </c>
      <c r="Y2414">
        <f t="shared" si="307"/>
        <v>1</v>
      </c>
      <c r="Z2414">
        <f t="shared" ca="1" si="308"/>
        <v>5.9999999800000001</v>
      </c>
      <c r="AA2414">
        <f t="shared" ca="1" si="309"/>
        <v>-4.9999999800000001</v>
      </c>
      <c r="AB2414">
        <f t="shared" ca="1" si="310"/>
        <v>4.9999999800000001</v>
      </c>
      <c r="AC2414" s="2">
        <v>5</v>
      </c>
      <c r="AD2414" s="7">
        <f>VLOOKUP(P2414,Weights!$A:$B,2,0)*AC2414</f>
        <v>5</v>
      </c>
      <c r="AE2414">
        <f t="shared" ca="1" si="311"/>
        <v>24.999999800000001</v>
      </c>
      <c r="AF2414" t="str">
        <f t="shared" si="312"/>
        <v>Belmont</v>
      </c>
      <c r="AG2414" t="str">
        <f t="shared" ca="1" si="313"/>
        <v>Belmont</v>
      </c>
    </row>
    <row r="2415" spans="15:33" x14ac:dyDescent="0.25">
      <c r="O2415" t="s">
        <v>3337</v>
      </c>
      <c r="P2415" s="6">
        <v>42005</v>
      </c>
      <c r="Q2415" t="s">
        <v>3073</v>
      </c>
      <c r="R2415" t="s">
        <v>3232</v>
      </c>
      <c r="S2415" t="s">
        <v>3721</v>
      </c>
      <c r="T2415">
        <v>61</v>
      </c>
      <c r="U2415">
        <v>59</v>
      </c>
      <c r="W2415" t="s">
        <v>131</v>
      </c>
      <c r="X2415">
        <v>1</v>
      </c>
      <c r="Y2415">
        <f t="shared" si="307"/>
        <v>2</v>
      </c>
      <c r="Z2415">
        <f t="shared" ca="1" si="308"/>
        <v>3</v>
      </c>
      <c r="AA2415">
        <f t="shared" ca="1" si="309"/>
        <v>-1</v>
      </c>
      <c r="AB2415">
        <f t="shared" ca="1" si="310"/>
        <v>1</v>
      </c>
      <c r="AC2415" s="2">
        <v>1</v>
      </c>
      <c r="AD2415" s="7">
        <f>VLOOKUP(P2415,Weights!$A:$B,2,0)*AC2415</f>
        <v>1</v>
      </c>
      <c r="AE2415">
        <f t="shared" ca="1" si="311"/>
        <v>1</v>
      </c>
      <c r="AF2415" t="str">
        <f t="shared" si="312"/>
        <v>Eastern Illinois</v>
      </c>
      <c r="AG2415" t="str">
        <f t="shared" ca="1" si="313"/>
        <v>Eastern Illinois</v>
      </c>
    </row>
    <row r="2416" spans="15:33" x14ac:dyDescent="0.25">
      <c r="O2416" t="s">
        <v>3236</v>
      </c>
      <c r="P2416" s="6">
        <v>42005</v>
      </c>
      <c r="Q2416" t="s">
        <v>3073</v>
      </c>
      <c r="R2416" t="s">
        <v>3270</v>
      </c>
      <c r="S2416" t="s">
        <v>3721</v>
      </c>
      <c r="T2416">
        <v>84</v>
      </c>
      <c r="U2416">
        <v>78</v>
      </c>
      <c r="W2416" t="s">
        <v>307</v>
      </c>
      <c r="X2416">
        <v>1</v>
      </c>
      <c r="Y2416">
        <f t="shared" si="307"/>
        <v>6</v>
      </c>
      <c r="Z2416">
        <f t="shared" ca="1" si="308"/>
        <v>12</v>
      </c>
      <c r="AA2416">
        <f t="shared" ca="1" si="309"/>
        <v>-6</v>
      </c>
      <c r="AB2416">
        <f t="shared" ca="1" si="310"/>
        <v>6</v>
      </c>
      <c r="AC2416" s="2">
        <v>6</v>
      </c>
      <c r="AD2416" s="7">
        <f>VLOOKUP(P2416,Weights!$A:$B,2,0)*AC2416</f>
        <v>6</v>
      </c>
      <c r="AE2416">
        <f t="shared" ca="1" si="311"/>
        <v>36</v>
      </c>
      <c r="AF2416" t="str">
        <f t="shared" si="312"/>
        <v>Eastern Washington</v>
      </c>
      <c r="AG2416" t="str">
        <f t="shared" ca="1" si="313"/>
        <v>Eastern Washington</v>
      </c>
    </row>
    <row r="2417" spans="15:33" x14ac:dyDescent="0.25">
      <c r="O2417" t="s">
        <v>3378</v>
      </c>
      <c r="P2417" s="6">
        <v>42005</v>
      </c>
      <c r="Q2417" t="s">
        <v>3073</v>
      </c>
      <c r="R2417" t="s">
        <v>3178</v>
      </c>
      <c r="S2417" t="s">
        <v>3721</v>
      </c>
      <c r="T2417">
        <v>52</v>
      </c>
      <c r="U2417">
        <v>49</v>
      </c>
      <c r="W2417" t="s">
        <v>370</v>
      </c>
      <c r="X2417">
        <v>1</v>
      </c>
      <c r="Y2417">
        <f t="shared" si="307"/>
        <v>3</v>
      </c>
      <c r="Z2417">
        <f t="shared" ca="1" si="308"/>
        <v>-4.7499995000000004</v>
      </c>
      <c r="AA2417">
        <f t="shared" ca="1" si="309"/>
        <v>7.7499995000000004</v>
      </c>
      <c r="AB2417">
        <f t="shared" ca="1" si="310"/>
        <v>-7.7499995000000004</v>
      </c>
      <c r="AC2417" s="2">
        <v>7.75</v>
      </c>
      <c r="AD2417" s="7">
        <f>VLOOKUP(P2417,Weights!$A:$B,2,0)*AC2417</f>
        <v>7.75</v>
      </c>
      <c r="AE2417">
        <f t="shared" ca="1" si="311"/>
        <v>60.062492250000254</v>
      </c>
      <c r="AF2417" t="str">
        <f t="shared" si="312"/>
        <v>Evansville</v>
      </c>
      <c r="AG2417" t="str">
        <f t="shared" ca="1" si="313"/>
        <v>Northern Iowa</v>
      </c>
    </row>
    <row r="2418" spans="15:33" x14ac:dyDescent="0.25">
      <c r="O2418" t="s">
        <v>3237</v>
      </c>
      <c r="P2418" s="6">
        <v>42005</v>
      </c>
      <c r="Q2418" t="s">
        <v>3073</v>
      </c>
      <c r="R2418" t="s">
        <v>3269</v>
      </c>
      <c r="S2418" t="s">
        <v>3721</v>
      </c>
      <c r="T2418">
        <v>77</v>
      </c>
      <c r="U2418">
        <v>54</v>
      </c>
      <c r="W2418" t="s">
        <v>1005</v>
      </c>
      <c r="X2418">
        <v>1</v>
      </c>
      <c r="Y2418">
        <f t="shared" si="307"/>
        <v>23</v>
      </c>
      <c r="Z2418">
        <f t="shared" ca="1" si="308"/>
        <v>9.25</v>
      </c>
      <c r="AA2418">
        <f t="shared" ca="1" si="309"/>
        <v>13.75</v>
      </c>
      <c r="AB2418">
        <f t="shared" ca="1" si="310"/>
        <v>-13.75</v>
      </c>
      <c r="AC2418" s="2">
        <v>13.75</v>
      </c>
      <c r="AD2418" s="7">
        <f>VLOOKUP(P2418,Weights!$A:$B,2,0)*AC2418</f>
        <v>13.75</v>
      </c>
      <c r="AE2418">
        <f t="shared" ca="1" si="311"/>
        <v>189.0625</v>
      </c>
      <c r="AF2418" t="str">
        <f t="shared" si="312"/>
        <v>Idaho</v>
      </c>
      <c r="AG2418" t="str">
        <f t="shared" ca="1" si="313"/>
        <v>Idaho</v>
      </c>
    </row>
    <row r="2419" spans="15:33" x14ac:dyDescent="0.25">
      <c r="O2419" t="s">
        <v>3340</v>
      </c>
      <c r="P2419" s="6">
        <v>42005</v>
      </c>
      <c r="Q2419" t="s">
        <v>3073</v>
      </c>
      <c r="R2419" t="s">
        <v>3390</v>
      </c>
      <c r="S2419" t="s">
        <v>3720</v>
      </c>
      <c r="T2419">
        <v>77</v>
      </c>
      <c r="U2419">
        <v>63</v>
      </c>
      <c r="W2419" t="s">
        <v>2911</v>
      </c>
      <c r="X2419">
        <v>1</v>
      </c>
      <c r="Y2419">
        <f t="shared" si="307"/>
        <v>-14</v>
      </c>
      <c r="Z2419">
        <f t="shared" ca="1" si="308"/>
        <v>4.75</v>
      </c>
      <c r="AA2419">
        <f t="shared" ca="1" si="309"/>
        <v>-18.75</v>
      </c>
      <c r="AB2419">
        <f t="shared" ca="1" si="310"/>
        <v>18.75</v>
      </c>
      <c r="AC2419" s="2">
        <v>18.75</v>
      </c>
      <c r="AD2419" s="7">
        <f>VLOOKUP(P2419,Weights!$A:$B,2,0)*AC2419</f>
        <v>18.75</v>
      </c>
      <c r="AE2419">
        <f t="shared" ca="1" si="311"/>
        <v>351.5625</v>
      </c>
      <c r="AF2419" t="str">
        <f t="shared" si="312"/>
        <v>Pacific</v>
      </c>
      <c r="AG2419" t="str">
        <f t="shared" ca="1" si="313"/>
        <v>Loyola Marymount</v>
      </c>
    </row>
    <row r="2420" spans="15:33" x14ac:dyDescent="0.25">
      <c r="O2420" t="s">
        <v>3163</v>
      </c>
      <c r="P2420" s="6">
        <v>42005</v>
      </c>
      <c r="Q2420" t="s">
        <v>3073</v>
      </c>
      <c r="R2420" t="s">
        <v>3243</v>
      </c>
      <c r="S2420" t="s">
        <v>3721</v>
      </c>
      <c r="T2420">
        <v>66</v>
      </c>
      <c r="U2420">
        <v>48</v>
      </c>
      <c r="W2420" t="s">
        <v>1035</v>
      </c>
      <c r="X2420">
        <v>1</v>
      </c>
      <c r="Y2420">
        <f t="shared" si="307"/>
        <v>18</v>
      </c>
      <c r="Z2420">
        <f t="shared" ca="1" si="308"/>
        <v>6.9999999800000001</v>
      </c>
      <c r="AA2420">
        <f t="shared" ca="1" si="309"/>
        <v>11.00000002</v>
      </c>
      <c r="AB2420">
        <f t="shared" ca="1" si="310"/>
        <v>-11.00000002</v>
      </c>
      <c r="AC2420" s="2">
        <v>11</v>
      </c>
      <c r="AD2420" s="7">
        <f>VLOOKUP(P2420,Weights!$A:$B,2,0)*AC2420</f>
        <v>11</v>
      </c>
      <c r="AE2420">
        <f t="shared" ca="1" si="311"/>
        <v>121.00000043999999</v>
      </c>
      <c r="AF2420" t="str">
        <f t="shared" si="312"/>
        <v>Montana</v>
      </c>
      <c r="AG2420" t="str">
        <f t="shared" ca="1" si="313"/>
        <v>Montana</v>
      </c>
    </row>
    <row r="2421" spans="15:33" x14ac:dyDescent="0.25">
      <c r="O2421" t="s">
        <v>3266</v>
      </c>
      <c r="P2421" s="6">
        <v>42005</v>
      </c>
      <c r="Q2421" t="s">
        <v>3073</v>
      </c>
      <c r="R2421" t="s">
        <v>3278</v>
      </c>
      <c r="S2421" t="s">
        <v>3720</v>
      </c>
      <c r="T2421">
        <v>67</v>
      </c>
      <c r="U2421">
        <v>60</v>
      </c>
      <c r="W2421" t="s">
        <v>1021</v>
      </c>
      <c r="X2421">
        <v>1</v>
      </c>
      <c r="Y2421">
        <f t="shared" si="307"/>
        <v>-7</v>
      </c>
      <c r="Z2421">
        <f t="shared" ca="1" si="308"/>
        <v>-1.5000004999999996</v>
      </c>
      <c r="AA2421">
        <f t="shared" ca="1" si="309"/>
        <v>-5.4999995000000004</v>
      </c>
      <c r="AB2421">
        <f t="shared" ca="1" si="310"/>
        <v>5.4999995000000004</v>
      </c>
      <c r="AC2421" s="2">
        <v>5.5</v>
      </c>
      <c r="AD2421" s="7">
        <f>VLOOKUP(P2421,Weights!$A:$B,2,0)*AC2421</f>
        <v>5.5</v>
      </c>
      <c r="AE2421">
        <f t="shared" ca="1" si="311"/>
        <v>30.249994500000255</v>
      </c>
      <c r="AF2421" t="str">
        <f t="shared" si="312"/>
        <v>North Dakota</v>
      </c>
      <c r="AG2421" t="str">
        <f t="shared" ca="1" si="313"/>
        <v>North Dakota</v>
      </c>
    </row>
    <row r="2422" spans="15:33" x14ac:dyDescent="0.25">
      <c r="O2422" t="s">
        <v>3334</v>
      </c>
      <c r="P2422" s="6">
        <v>42005</v>
      </c>
      <c r="Q2422" t="s">
        <v>3073</v>
      </c>
      <c r="R2422" t="s">
        <v>3291</v>
      </c>
      <c r="S2422" t="s">
        <v>3720</v>
      </c>
      <c r="T2422">
        <v>68</v>
      </c>
      <c r="U2422">
        <v>59</v>
      </c>
      <c r="W2422" t="s">
        <v>216</v>
      </c>
      <c r="X2422">
        <v>1</v>
      </c>
      <c r="Y2422">
        <f t="shared" si="307"/>
        <v>-9</v>
      </c>
      <c r="Z2422">
        <f t="shared" ca="1" si="308"/>
        <v>-1.2499999999999991</v>
      </c>
      <c r="AA2422">
        <f t="shared" ca="1" si="309"/>
        <v>-7.7500000000000009</v>
      </c>
      <c r="AB2422">
        <f t="shared" ca="1" si="310"/>
        <v>7.7500000000000009</v>
      </c>
      <c r="AC2422" s="2">
        <v>7.75</v>
      </c>
      <c r="AD2422" s="7">
        <f>VLOOKUP(P2422,Weights!$A:$B,2,0)*AC2422</f>
        <v>7.75</v>
      </c>
      <c r="AE2422">
        <f t="shared" ca="1" si="311"/>
        <v>60.062500000000014</v>
      </c>
      <c r="AF2422" t="str">
        <f t="shared" si="312"/>
        <v>Saint Mary's</v>
      </c>
      <c r="AG2422" t="str">
        <f t="shared" ca="1" si="313"/>
        <v>Saint Mary's</v>
      </c>
    </row>
    <row r="2423" spans="15:33" x14ac:dyDescent="0.25">
      <c r="O2423" t="s">
        <v>3264</v>
      </c>
      <c r="P2423" s="6">
        <v>42005</v>
      </c>
      <c r="Q2423" t="s">
        <v>3073</v>
      </c>
      <c r="R2423" t="s">
        <v>3267</v>
      </c>
      <c r="S2423" t="s">
        <v>3721</v>
      </c>
      <c r="T2423">
        <v>71</v>
      </c>
      <c r="U2423">
        <v>68</v>
      </c>
      <c r="W2423" t="s">
        <v>1090</v>
      </c>
      <c r="X2423">
        <v>1</v>
      </c>
      <c r="Y2423">
        <f t="shared" si="307"/>
        <v>3</v>
      </c>
      <c r="Z2423">
        <f t="shared" ca="1" si="308"/>
        <v>6.7500000000000009</v>
      </c>
      <c r="AA2423">
        <f t="shared" ca="1" si="309"/>
        <v>-3.7500000000000009</v>
      </c>
      <c r="AB2423">
        <f t="shared" ca="1" si="310"/>
        <v>3.7500000000000009</v>
      </c>
      <c r="AC2423" s="2">
        <v>3.75</v>
      </c>
      <c r="AD2423" s="7">
        <f>VLOOKUP(P2423,Weights!$A:$B,2,0)*AC2423</f>
        <v>3.75</v>
      </c>
      <c r="AE2423">
        <f t="shared" ca="1" si="311"/>
        <v>14.062500000000007</v>
      </c>
      <c r="AF2423" t="str">
        <f t="shared" si="312"/>
        <v>Portland St</v>
      </c>
      <c r="AG2423" t="str">
        <f t="shared" ca="1" si="313"/>
        <v>Portland St</v>
      </c>
    </row>
    <row r="2424" spans="15:33" x14ac:dyDescent="0.25">
      <c r="O2424" t="s">
        <v>3265</v>
      </c>
      <c r="P2424" s="6">
        <v>42005</v>
      </c>
      <c r="Q2424" t="s">
        <v>3073</v>
      </c>
      <c r="R2424" t="s">
        <v>3268</v>
      </c>
      <c r="S2424" t="s">
        <v>3721</v>
      </c>
      <c r="T2424">
        <v>78</v>
      </c>
      <c r="U2424">
        <v>73</v>
      </c>
      <c r="W2424" t="s">
        <v>1102</v>
      </c>
      <c r="X2424">
        <v>1</v>
      </c>
      <c r="Y2424">
        <f t="shared" si="307"/>
        <v>5</v>
      </c>
      <c r="Z2424">
        <f t="shared" ca="1" si="308"/>
        <v>3</v>
      </c>
      <c r="AA2424">
        <f t="shared" ca="1" si="309"/>
        <v>2</v>
      </c>
      <c r="AB2424">
        <f t="shared" ca="1" si="310"/>
        <v>-2</v>
      </c>
      <c r="AC2424" s="2">
        <v>2</v>
      </c>
      <c r="AD2424" s="7">
        <f>VLOOKUP(P2424,Weights!$A:$B,2,0)*AC2424</f>
        <v>2</v>
      </c>
      <c r="AE2424">
        <f t="shared" ca="1" si="311"/>
        <v>4</v>
      </c>
      <c r="AF2424" t="str">
        <f t="shared" si="312"/>
        <v>Sacramento St</v>
      </c>
      <c r="AG2424" t="str">
        <f t="shared" ca="1" si="313"/>
        <v>Sacramento St</v>
      </c>
    </row>
    <row r="2425" spans="15:33" x14ac:dyDescent="0.25">
      <c r="O2425" t="s">
        <v>3262</v>
      </c>
      <c r="P2425" s="6">
        <v>42005</v>
      </c>
      <c r="Q2425" t="s">
        <v>3073</v>
      </c>
      <c r="R2425" t="s">
        <v>3389</v>
      </c>
      <c r="S2425" t="s">
        <v>3720</v>
      </c>
      <c r="T2425">
        <v>57</v>
      </c>
      <c r="U2425">
        <v>56</v>
      </c>
      <c r="W2425" t="s">
        <v>1483</v>
      </c>
      <c r="X2425">
        <v>1</v>
      </c>
      <c r="Y2425">
        <f t="shared" si="307"/>
        <v>-1</v>
      </c>
      <c r="Z2425">
        <f t="shared" ca="1" si="308"/>
        <v>-0.37500001999999988</v>
      </c>
      <c r="AA2425">
        <f t="shared" ca="1" si="309"/>
        <v>-0.62499998000000012</v>
      </c>
      <c r="AB2425">
        <f t="shared" ca="1" si="310"/>
        <v>0.62499998000000012</v>
      </c>
      <c r="AC2425" s="2">
        <v>0.625</v>
      </c>
      <c r="AD2425" s="7">
        <f>VLOOKUP(P2425,Weights!$A:$B,2,0)*AC2425</f>
        <v>0.625</v>
      </c>
      <c r="AE2425">
        <f t="shared" ca="1" si="311"/>
        <v>0.39062497500000054</v>
      </c>
      <c r="AF2425" t="str">
        <f t="shared" si="312"/>
        <v>San Diego</v>
      </c>
      <c r="AG2425" t="str">
        <f t="shared" ca="1" si="313"/>
        <v>San Diego</v>
      </c>
    </row>
    <row r="2426" spans="15:33" x14ac:dyDescent="0.25">
      <c r="O2426" t="s">
        <v>3330</v>
      </c>
      <c r="P2426" s="6">
        <v>42005</v>
      </c>
      <c r="Q2426" t="s">
        <v>3073</v>
      </c>
      <c r="R2426" t="s">
        <v>3184</v>
      </c>
      <c r="S2426" t="s">
        <v>3720</v>
      </c>
      <c r="T2426">
        <v>81</v>
      </c>
      <c r="U2426">
        <v>46</v>
      </c>
      <c r="W2426" t="s">
        <v>389</v>
      </c>
      <c r="X2426">
        <v>1</v>
      </c>
      <c r="Y2426">
        <f t="shared" si="307"/>
        <v>-35</v>
      </c>
      <c r="Z2426">
        <f t="shared" ca="1" si="308"/>
        <v>-10.124999500000001</v>
      </c>
      <c r="AA2426">
        <f t="shared" ca="1" si="309"/>
        <v>-24.875000499999999</v>
      </c>
      <c r="AB2426">
        <f t="shared" ca="1" si="310"/>
        <v>24.875000499999999</v>
      </c>
      <c r="AC2426" s="2">
        <v>24.875</v>
      </c>
      <c r="AD2426" s="7">
        <f>VLOOKUP(P2426,Weights!$A:$B,2,0)*AC2426</f>
        <v>24.875</v>
      </c>
      <c r="AE2426">
        <f t="shared" ca="1" si="311"/>
        <v>618.76564987500024</v>
      </c>
      <c r="AF2426" t="str">
        <f t="shared" si="312"/>
        <v>BYU</v>
      </c>
      <c r="AG2426" t="str">
        <f t="shared" ca="1" si="313"/>
        <v>BYU</v>
      </c>
    </row>
    <row r="2427" spans="15:33" x14ac:dyDescent="0.25">
      <c r="O2427" t="s">
        <v>3374</v>
      </c>
      <c r="P2427" s="6">
        <v>42005</v>
      </c>
      <c r="Q2427" t="s">
        <v>3073</v>
      </c>
      <c r="R2427" t="s">
        <v>3320</v>
      </c>
      <c r="S2427" t="s">
        <v>3721</v>
      </c>
      <c r="T2427">
        <v>73</v>
      </c>
      <c r="U2427">
        <v>57</v>
      </c>
      <c r="W2427" t="s">
        <v>170</v>
      </c>
      <c r="X2427">
        <v>1</v>
      </c>
      <c r="Y2427">
        <f t="shared" si="307"/>
        <v>16</v>
      </c>
      <c r="Z2427">
        <f t="shared" ca="1" si="308"/>
        <v>8.3750004999999987</v>
      </c>
      <c r="AA2427">
        <f t="shared" ca="1" si="309"/>
        <v>7.6249995000000013</v>
      </c>
      <c r="AB2427">
        <f t="shared" ca="1" si="310"/>
        <v>-7.6249995000000013</v>
      </c>
      <c r="AC2427" s="2">
        <v>7.625</v>
      </c>
      <c r="AD2427" s="7">
        <f>VLOOKUP(P2427,Weights!$A:$B,2,0)*AC2427</f>
        <v>7.625</v>
      </c>
      <c r="AE2427">
        <f t="shared" ca="1" si="311"/>
        <v>58.140617375000268</v>
      </c>
      <c r="AF2427" t="str">
        <f t="shared" si="312"/>
        <v>SIU-Edwardsville</v>
      </c>
      <c r="AG2427" t="str">
        <f t="shared" ca="1" si="313"/>
        <v>SIU-Edwardsville</v>
      </c>
    </row>
    <row r="2428" spans="15:33" x14ac:dyDescent="0.25">
      <c r="O2428" t="s">
        <v>3318</v>
      </c>
      <c r="P2428" s="6">
        <v>42005</v>
      </c>
      <c r="Q2428" t="s">
        <v>3073</v>
      </c>
      <c r="R2428" t="s">
        <v>3718</v>
      </c>
      <c r="S2428" t="s">
        <v>3721</v>
      </c>
      <c r="T2428">
        <v>84</v>
      </c>
      <c r="U2428">
        <v>61</v>
      </c>
      <c r="W2428" t="s">
        <v>447</v>
      </c>
      <c r="X2428">
        <v>1</v>
      </c>
      <c r="Y2428">
        <f t="shared" si="307"/>
        <v>23</v>
      </c>
      <c r="Z2428">
        <f t="shared" ca="1" si="308"/>
        <v>30.125000500000002</v>
      </c>
      <c r="AA2428">
        <f t="shared" ca="1" si="309"/>
        <v>-7.1250005000000023</v>
      </c>
      <c r="AB2428">
        <f t="shared" ca="1" si="310"/>
        <v>7.1250005000000023</v>
      </c>
      <c r="AC2428" s="2">
        <v>7.125</v>
      </c>
      <c r="AD2428" s="7">
        <f>VLOOKUP(P2428,Weights!$A:$B,2,0)*AC2428</f>
        <v>7.125</v>
      </c>
      <c r="AE2428">
        <f t="shared" ca="1" si="311"/>
        <v>50.76563212500028</v>
      </c>
      <c r="AF2428" t="str">
        <f t="shared" si="312"/>
        <v>Tenn-Martin</v>
      </c>
      <c r="AG2428" t="str">
        <f t="shared" ca="1" si="313"/>
        <v>Tenn-Martin</v>
      </c>
    </row>
    <row r="2429" spans="15:33" x14ac:dyDescent="0.25">
      <c r="O2429" t="s">
        <v>3155</v>
      </c>
      <c r="P2429" s="6">
        <v>42006</v>
      </c>
      <c r="Q2429" t="s">
        <v>3073</v>
      </c>
      <c r="R2429" t="s">
        <v>3211</v>
      </c>
      <c r="S2429" t="s">
        <v>3721</v>
      </c>
      <c r="T2429">
        <v>76</v>
      </c>
      <c r="U2429">
        <v>61</v>
      </c>
      <c r="W2429" t="s">
        <v>427</v>
      </c>
      <c r="X2429">
        <v>1</v>
      </c>
      <c r="Y2429">
        <f t="shared" si="307"/>
        <v>15</v>
      </c>
      <c r="Z2429">
        <f t="shared" ca="1" si="308"/>
        <v>8.375</v>
      </c>
      <c r="AA2429">
        <f t="shared" ca="1" si="309"/>
        <v>6.625</v>
      </c>
      <c r="AB2429">
        <f t="shared" ca="1" si="310"/>
        <v>-6.625</v>
      </c>
      <c r="AC2429" s="2">
        <v>6.625</v>
      </c>
      <c r="AD2429" s="7">
        <f>VLOOKUP(P2429,Weights!$A:$B,2,0)*AC2429</f>
        <v>6.625</v>
      </c>
      <c r="AE2429">
        <f t="shared" ca="1" si="311"/>
        <v>43.890625</v>
      </c>
      <c r="AF2429" t="str">
        <f t="shared" si="312"/>
        <v>Alabama</v>
      </c>
      <c r="AG2429" t="str">
        <f t="shared" ca="1" si="313"/>
        <v>Alabama</v>
      </c>
    </row>
    <row r="2430" spans="15:33" x14ac:dyDescent="0.25">
      <c r="O2430" t="s">
        <v>3222</v>
      </c>
      <c r="P2430" s="6">
        <v>42006</v>
      </c>
      <c r="Q2430" t="s">
        <v>3073</v>
      </c>
      <c r="R2430" t="s">
        <v>3395</v>
      </c>
      <c r="S2430" t="s">
        <v>3721</v>
      </c>
      <c r="T2430">
        <v>81</v>
      </c>
      <c r="U2430">
        <v>75</v>
      </c>
      <c r="W2430" t="s">
        <v>428</v>
      </c>
      <c r="X2430">
        <v>1</v>
      </c>
      <c r="Y2430">
        <f t="shared" si="307"/>
        <v>6</v>
      </c>
      <c r="Z2430">
        <f t="shared" ca="1" si="308"/>
        <v>5.8750000000000009</v>
      </c>
      <c r="AA2430">
        <f t="shared" ca="1" si="309"/>
        <v>0.12499999999999911</v>
      </c>
      <c r="AB2430">
        <f t="shared" ca="1" si="310"/>
        <v>-0.12499999999999911</v>
      </c>
      <c r="AC2430" s="2">
        <v>0.125</v>
      </c>
      <c r="AD2430" s="7">
        <f>VLOOKUP(P2430,Weights!$A:$B,2,0)*AC2430</f>
        <v>0.125</v>
      </c>
      <c r="AE2430">
        <f t="shared" ca="1" si="311"/>
        <v>1.5624999999999778E-2</v>
      </c>
      <c r="AF2430" t="str">
        <f t="shared" si="312"/>
        <v>California</v>
      </c>
      <c r="AG2430" t="str">
        <f t="shared" ca="1" si="313"/>
        <v>California</v>
      </c>
    </row>
    <row r="2431" spans="15:33" x14ac:dyDescent="0.25">
      <c r="O2431" t="s">
        <v>3115</v>
      </c>
      <c r="P2431" s="6">
        <v>42006</v>
      </c>
      <c r="Q2431" t="s">
        <v>3073</v>
      </c>
      <c r="R2431" t="s">
        <v>3327</v>
      </c>
      <c r="S2431" t="s">
        <v>3720</v>
      </c>
      <c r="T2431">
        <v>73</v>
      </c>
      <c r="U2431">
        <v>68</v>
      </c>
      <c r="W2431" t="s">
        <v>1777</v>
      </c>
      <c r="X2431">
        <v>1</v>
      </c>
      <c r="Y2431">
        <f t="shared" si="307"/>
        <v>-5</v>
      </c>
      <c r="Z2431">
        <f t="shared" ca="1" si="308"/>
        <v>6.625</v>
      </c>
      <c r="AA2431">
        <f t="shared" ca="1" si="309"/>
        <v>-11.625</v>
      </c>
      <c r="AB2431">
        <f t="shared" ca="1" si="310"/>
        <v>11.625</v>
      </c>
      <c r="AC2431" s="2">
        <v>11.625</v>
      </c>
      <c r="AD2431" s="7">
        <f>VLOOKUP(P2431,Weights!$A:$B,2,0)*AC2431</f>
        <v>11.625</v>
      </c>
      <c r="AE2431">
        <f t="shared" ca="1" si="311"/>
        <v>135.140625</v>
      </c>
      <c r="AF2431" t="str">
        <f t="shared" si="312"/>
        <v>Monmouth</v>
      </c>
      <c r="AG2431" t="str">
        <f t="shared" ca="1" si="313"/>
        <v>Canisius</v>
      </c>
    </row>
    <row r="2432" spans="15:33" x14ac:dyDescent="0.25">
      <c r="O2432" t="s">
        <v>3102</v>
      </c>
      <c r="P2432" s="6">
        <v>42006</v>
      </c>
      <c r="Q2432" t="s">
        <v>3073</v>
      </c>
      <c r="R2432" t="s">
        <v>3718</v>
      </c>
      <c r="S2432" t="s">
        <v>3721</v>
      </c>
      <c r="T2432">
        <v>125</v>
      </c>
      <c r="U2432">
        <v>80</v>
      </c>
      <c r="W2432" t="s">
        <v>817</v>
      </c>
      <c r="X2432">
        <v>1</v>
      </c>
      <c r="Y2432">
        <f t="shared" si="307"/>
        <v>45</v>
      </c>
      <c r="Z2432">
        <f t="shared" ca="1" si="308"/>
        <v>42</v>
      </c>
      <c r="AA2432">
        <f t="shared" ca="1" si="309"/>
        <v>3</v>
      </c>
      <c r="AB2432">
        <f t="shared" ca="1" si="310"/>
        <v>-3</v>
      </c>
      <c r="AC2432" s="2">
        <v>3</v>
      </c>
      <c r="AD2432" s="7">
        <f>VLOOKUP(P2432,Weights!$A:$B,2,0)*AC2432</f>
        <v>3</v>
      </c>
      <c r="AE2432">
        <f t="shared" ca="1" si="311"/>
        <v>9</v>
      </c>
      <c r="AF2432" t="str">
        <f t="shared" si="312"/>
        <v>Central Michigan</v>
      </c>
      <c r="AG2432" t="str">
        <f t="shared" ca="1" si="313"/>
        <v>Central Michigan</v>
      </c>
    </row>
    <row r="2433" spans="15:33" x14ac:dyDescent="0.25">
      <c r="O2433" t="s">
        <v>3373</v>
      </c>
      <c r="P2433" s="6">
        <v>42006</v>
      </c>
      <c r="Q2433" t="s">
        <v>3073</v>
      </c>
      <c r="R2433" t="s">
        <v>3281</v>
      </c>
      <c r="S2433" t="s">
        <v>3721</v>
      </c>
      <c r="T2433">
        <v>84</v>
      </c>
      <c r="U2433">
        <v>57</v>
      </c>
      <c r="W2433" t="s">
        <v>1604</v>
      </c>
      <c r="X2433">
        <v>1</v>
      </c>
      <c r="Y2433">
        <f t="shared" si="307"/>
        <v>27</v>
      </c>
      <c r="Z2433">
        <f t="shared" ca="1" si="308"/>
        <v>10.375</v>
      </c>
      <c r="AA2433">
        <f t="shared" ca="1" si="309"/>
        <v>16.625</v>
      </c>
      <c r="AB2433">
        <f t="shared" ca="1" si="310"/>
        <v>-16.625</v>
      </c>
      <c r="AC2433" s="2">
        <v>16.625</v>
      </c>
      <c r="AD2433" s="7">
        <f>VLOOKUP(P2433,Weights!$A:$B,2,0)*AC2433</f>
        <v>16.625</v>
      </c>
      <c r="AE2433">
        <f t="shared" ca="1" si="311"/>
        <v>276.390625</v>
      </c>
      <c r="AF2433" t="str">
        <f t="shared" si="312"/>
        <v>Cleveland St</v>
      </c>
      <c r="AG2433" t="str">
        <f t="shared" ca="1" si="313"/>
        <v>Cleveland St</v>
      </c>
    </row>
    <row r="2434" spans="15:33" x14ac:dyDescent="0.25">
      <c r="O2434" t="s">
        <v>3231</v>
      </c>
      <c r="P2434" s="6">
        <v>42006</v>
      </c>
      <c r="Q2434" t="s">
        <v>3073</v>
      </c>
      <c r="R2434" t="s">
        <v>3282</v>
      </c>
      <c r="S2434" t="s">
        <v>3721</v>
      </c>
      <c r="T2434">
        <v>62</v>
      </c>
      <c r="U2434">
        <v>56</v>
      </c>
      <c r="W2434" t="s">
        <v>335</v>
      </c>
      <c r="X2434">
        <v>1</v>
      </c>
      <c r="Y2434">
        <f t="shared" ref="Y2434:Y2497" si="314">X2434*IF(S2434="W",(T2434-U2434),U2434-T2434)</f>
        <v>6</v>
      </c>
      <c r="Z2434">
        <f t="shared" ref="Z2434:Z2497" ca="1" si="315">X2434*(IF(Q2434="A",-HomeEdge,IF(Q2434="H",HomeEdge,0))+VLOOKUP(O2434,TmList,2,0)-VLOOKUP(R2434,TmList,2,0))</f>
        <v>-1.8749994999999995</v>
      </c>
      <c r="AA2434">
        <f t="shared" ref="AA2434:AA2497" ca="1" si="316">Y2434-Z2434</f>
        <v>7.8749994999999995</v>
      </c>
      <c r="AB2434">
        <f t="shared" ref="AB2434:AB2497" ca="1" si="317">-AA2434</f>
        <v>-7.8749994999999995</v>
      </c>
      <c r="AC2434" s="2">
        <v>7.875</v>
      </c>
      <c r="AD2434" s="7">
        <f>VLOOKUP(P2434,Weights!$A:$B,2,0)*AC2434</f>
        <v>7.875</v>
      </c>
      <c r="AE2434">
        <f t="shared" ref="AE2434:AE2497" ca="1" si="318">AA2434^2</f>
        <v>62.01561712500024</v>
      </c>
      <c r="AF2434" t="str">
        <f t="shared" si="312"/>
        <v>Colorado</v>
      </c>
      <c r="AG2434" t="str">
        <f t="shared" ca="1" si="313"/>
        <v>UCLA</v>
      </c>
    </row>
    <row r="2435" spans="15:33" x14ac:dyDescent="0.25">
      <c r="O2435" t="s">
        <v>3283</v>
      </c>
      <c r="P2435" s="6">
        <v>42006</v>
      </c>
      <c r="Q2435" t="s">
        <v>3073</v>
      </c>
      <c r="R2435" t="s">
        <v>3341</v>
      </c>
      <c r="S2435" t="s">
        <v>3721</v>
      </c>
      <c r="T2435">
        <v>78</v>
      </c>
      <c r="U2435">
        <v>62</v>
      </c>
      <c r="W2435" t="s">
        <v>746</v>
      </c>
      <c r="X2435">
        <v>1</v>
      </c>
      <c r="Y2435">
        <f t="shared" si="314"/>
        <v>16</v>
      </c>
      <c r="Z2435">
        <f t="shared" ca="1" si="315"/>
        <v>10.125000499999999</v>
      </c>
      <c r="AA2435">
        <f t="shared" ca="1" si="316"/>
        <v>5.8749995000000013</v>
      </c>
      <c r="AB2435">
        <f t="shared" ca="1" si="317"/>
        <v>-5.8749995000000013</v>
      </c>
      <c r="AC2435" s="2">
        <v>5.875</v>
      </c>
      <c r="AD2435" s="7">
        <f>VLOOKUP(P2435,Weights!$A:$B,2,0)*AC2435</f>
        <v>5.875</v>
      </c>
      <c r="AE2435">
        <f t="shared" ca="1" si="318"/>
        <v>34.515619125000264</v>
      </c>
      <c r="AF2435" t="str">
        <f t="shared" ref="AF2435:AF2498" si="319">IF(Y2435&gt;0,O2435,R2435)</f>
        <v>CS Northridge</v>
      </c>
      <c r="AG2435" t="str">
        <f t="shared" ref="AG2435:AG2498" ca="1" si="320">IF(Z2435&gt;0,O2435,R2435)</f>
        <v>CS Northridge</v>
      </c>
    </row>
    <row r="2436" spans="15:33" x14ac:dyDescent="0.25">
      <c r="O2436" t="s">
        <v>3189</v>
      </c>
      <c r="P2436" s="6">
        <v>42006</v>
      </c>
      <c r="Q2436" t="s">
        <v>3073</v>
      </c>
      <c r="R2436" t="s">
        <v>3273</v>
      </c>
      <c r="S2436" t="s">
        <v>3721</v>
      </c>
      <c r="T2436">
        <v>76</v>
      </c>
      <c r="U2436">
        <v>69</v>
      </c>
      <c r="W2436" t="s">
        <v>132</v>
      </c>
      <c r="X2436">
        <v>1</v>
      </c>
      <c r="Y2436">
        <f t="shared" si="314"/>
        <v>7</v>
      </c>
      <c r="Z2436">
        <f t="shared" ca="1" si="315"/>
        <v>-4.875</v>
      </c>
      <c r="AA2436">
        <f t="shared" ca="1" si="316"/>
        <v>11.875</v>
      </c>
      <c r="AB2436">
        <f t="shared" ca="1" si="317"/>
        <v>-11.875</v>
      </c>
      <c r="AC2436" s="2">
        <v>11.875</v>
      </c>
      <c r="AD2436" s="7">
        <f>VLOOKUP(P2436,Weights!$A:$B,2,0)*AC2436</f>
        <v>11.875</v>
      </c>
      <c r="AE2436">
        <f t="shared" ca="1" si="318"/>
        <v>141.015625</v>
      </c>
      <c r="AF2436" t="str">
        <f t="shared" si="319"/>
        <v>Denver</v>
      </c>
      <c r="AG2436" t="str">
        <f t="shared" ca="1" si="320"/>
        <v>South Dakota St</v>
      </c>
    </row>
    <row r="2437" spans="15:33" x14ac:dyDescent="0.25">
      <c r="O2437" t="s">
        <v>3319</v>
      </c>
      <c r="P2437" s="6">
        <v>42006</v>
      </c>
      <c r="Q2437" t="s">
        <v>3073</v>
      </c>
      <c r="R2437" t="s">
        <v>3351</v>
      </c>
      <c r="S2437" t="s">
        <v>3721</v>
      </c>
      <c r="T2437">
        <v>98</v>
      </c>
      <c r="U2437">
        <v>88</v>
      </c>
      <c r="W2437" t="s">
        <v>2527</v>
      </c>
      <c r="X2437">
        <v>1</v>
      </c>
      <c r="Y2437">
        <f t="shared" si="314"/>
        <v>10</v>
      </c>
      <c r="Z2437">
        <f t="shared" ca="1" si="315"/>
        <v>8.75</v>
      </c>
      <c r="AA2437">
        <f t="shared" ca="1" si="316"/>
        <v>1.25</v>
      </c>
      <c r="AB2437">
        <f t="shared" ca="1" si="317"/>
        <v>-1.25</v>
      </c>
      <c r="AC2437" s="2">
        <v>1.25</v>
      </c>
      <c r="AD2437" s="7">
        <f>VLOOKUP(P2437,Weights!$A:$B,2,0)*AC2437</f>
        <v>1.25</v>
      </c>
      <c r="AE2437">
        <f t="shared" ca="1" si="318"/>
        <v>1.5625</v>
      </c>
      <c r="AF2437" t="str">
        <f t="shared" si="319"/>
        <v>East Tennessee St</v>
      </c>
      <c r="AG2437" t="str">
        <f t="shared" ca="1" si="320"/>
        <v>East Tennessee St</v>
      </c>
    </row>
    <row r="2438" spans="15:33" x14ac:dyDescent="0.25">
      <c r="O2438" t="s">
        <v>3382</v>
      </c>
      <c r="P2438" s="6">
        <v>42006</v>
      </c>
      <c r="Q2438" t="s">
        <v>3073</v>
      </c>
      <c r="R2438" t="s">
        <v>3080</v>
      </c>
      <c r="S2438" t="s">
        <v>3720</v>
      </c>
      <c r="T2438">
        <v>68</v>
      </c>
      <c r="U2438">
        <v>67</v>
      </c>
      <c r="W2438" t="s">
        <v>1792</v>
      </c>
      <c r="X2438">
        <v>1</v>
      </c>
      <c r="Y2438">
        <f t="shared" si="314"/>
        <v>-1</v>
      </c>
      <c r="Z2438">
        <f t="shared" ca="1" si="315"/>
        <v>-1.0000000000000009</v>
      </c>
      <c r="AA2438">
        <f t="shared" ca="1" si="316"/>
        <v>0</v>
      </c>
      <c r="AB2438">
        <f t="shared" ca="1" si="317"/>
        <v>0</v>
      </c>
      <c r="AC2438" s="2">
        <v>0</v>
      </c>
      <c r="AD2438" s="7">
        <f>VLOOKUP(P2438,Weights!$A:$B,2,0)*AC2438</f>
        <v>0</v>
      </c>
      <c r="AE2438">
        <f t="shared" ca="1" si="318"/>
        <v>0</v>
      </c>
      <c r="AF2438" t="str">
        <f t="shared" si="319"/>
        <v>Siena</v>
      </c>
      <c r="AG2438" t="str">
        <f t="shared" ca="1" si="320"/>
        <v>Siena</v>
      </c>
    </row>
    <row r="2439" spans="15:33" x14ac:dyDescent="0.25">
      <c r="O2439" t="s">
        <v>3221</v>
      </c>
      <c r="P2439" s="6">
        <v>42006</v>
      </c>
      <c r="Q2439" t="s">
        <v>3073</v>
      </c>
      <c r="R2439" t="s">
        <v>3718</v>
      </c>
      <c r="S2439" t="s">
        <v>3721</v>
      </c>
      <c r="T2439">
        <v>49</v>
      </c>
      <c r="U2439">
        <v>36</v>
      </c>
      <c r="W2439" t="s">
        <v>717</v>
      </c>
      <c r="X2439">
        <v>1</v>
      </c>
      <c r="Y2439">
        <f t="shared" si="314"/>
        <v>13</v>
      </c>
      <c r="Z2439">
        <f t="shared" ca="1" si="315"/>
        <v>30.250000500000002</v>
      </c>
      <c r="AA2439">
        <f t="shared" ca="1" si="316"/>
        <v>-17.250000500000002</v>
      </c>
      <c r="AB2439">
        <f t="shared" ca="1" si="317"/>
        <v>17.250000500000002</v>
      </c>
      <c r="AC2439" s="2">
        <v>17.25</v>
      </c>
      <c r="AD2439" s="7">
        <f>VLOOKUP(P2439,Weights!$A:$B,2,0)*AC2439</f>
        <v>17.25</v>
      </c>
      <c r="AE2439">
        <f t="shared" ca="1" si="318"/>
        <v>297.56251725000033</v>
      </c>
      <c r="AF2439" t="str">
        <f t="shared" si="319"/>
        <v>Florida Gulf Coast</v>
      </c>
      <c r="AG2439" t="str">
        <f t="shared" ca="1" si="320"/>
        <v>Florida Gulf Coast</v>
      </c>
    </row>
    <row r="2440" spans="15:33" x14ac:dyDescent="0.25">
      <c r="O2440" t="s">
        <v>3375</v>
      </c>
      <c r="P2440" s="6">
        <v>42006</v>
      </c>
      <c r="Q2440" t="s">
        <v>3073</v>
      </c>
      <c r="R2440" t="s">
        <v>3365</v>
      </c>
      <c r="S2440" t="s">
        <v>3721</v>
      </c>
      <c r="T2440">
        <v>74</v>
      </c>
      <c r="U2440">
        <v>54</v>
      </c>
      <c r="W2440" t="s">
        <v>306</v>
      </c>
      <c r="X2440">
        <v>1</v>
      </c>
      <c r="Y2440">
        <f t="shared" si="314"/>
        <v>20</v>
      </c>
      <c r="Z2440">
        <f t="shared" ca="1" si="315"/>
        <v>20.000000499999999</v>
      </c>
      <c r="AA2440">
        <f t="shared" ca="1" si="316"/>
        <v>-4.9999999873762135E-7</v>
      </c>
      <c r="AB2440">
        <f t="shared" ca="1" si="317"/>
        <v>4.9999999873762135E-7</v>
      </c>
      <c r="AC2440" s="2">
        <v>0</v>
      </c>
      <c r="AD2440" s="7">
        <f>VLOOKUP(P2440,Weights!$A:$B,2,0)*AC2440</f>
        <v>0</v>
      </c>
      <c r="AE2440">
        <f t="shared" ca="1" si="318"/>
        <v>2.4999999873762136E-13</v>
      </c>
      <c r="AF2440" t="str">
        <f t="shared" si="319"/>
        <v>Kent State</v>
      </c>
      <c r="AG2440" t="str">
        <f t="shared" ca="1" si="320"/>
        <v>Kent State</v>
      </c>
    </row>
    <row r="2441" spans="15:33" x14ac:dyDescent="0.25">
      <c r="O2441" t="s">
        <v>3188</v>
      </c>
      <c r="P2441" s="6">
        <v>42006</v>
      </c>
      <c r="Q2441" t="s">
        <v>3073</v>
      </c>
      <c r="R2441" t="s">
        <v>3383</v>
      </c>
      <c r="S2441" t="s">
        <v>3720</v>
      </c>
      <c r="T2441">
        <v>69</v>
      </c>
      <c r="U2441">
        <v>59</v>
      </c>
      <c r="W2441" t="s">
        <v>1839</v>
      </c>
      <c r="X2441">
        <v>1</v>
      </c>
      <c r="Y2441">
        <f t="shared" si="314"/>
        <v>-10</v>
      </c>
      <c r="Z2441">
        <f t="shared" ca="1" si="315"/>
        <v>-5.5000004999999996</v>
      </c>
      <c r="AA2441">
        <f t="shared" ca="1" si="316"/>
        <v>-4.4999995000000004</v>
      </c>
      <c r="AB2441">
        <f t="shared" ca="1" si="317"/>
        <v>4.4999995000000004</v>
      </c>
      <c r="AC2441" s="2">
        <v>4.5</v>
      </c>
      <c r="AD2441" s="7">
        <f>VLOOKUP(P2441,Weights!$A:$B,2,0)*AC2441</f>
        <v>4.5</v>
      </c>
      <c r="AE2441">
        <f t="shared" ca="1" si="318"/>
        <v>20.249995500000253</v>
      </c>
      <c r="AF2441" t="str">
        <f t="shared" si="319"/>
        <v>Rider</v>
      </c>
      <c r="AG2441" t="str">
        <f t="shared" ca="1" si="320"/>
        <v>Rider</v>
      </c>
    </row>
    <row r="2442" spans="15:33" x14ac:dyDescent="0.25">
      <c r="O2442" t="s">
        <v>3202</v>
      </c>
      <c r="P2442" s="6">
        <v>42006</v>
      </c>
      <c r="Q2442" t="s">
        <v>3073</v>
      </c>
      <c r="R2442" t="s">
        <v>3161</v>
      </c>
      <c r="S2442" t="s">
        <v>3721</v>
      </c>
      <c r="T2442">
        <v>62</v>
      </c>
      <c r="U2442">
        <v>55</v>
      </c>
      <c r="W2442" t="s">
        <v>118</v>
      </c>
      <c r="X2442">
        <v>1</v>
      </c>
      <c r="Y2442">
        <f t="shared" si="314"/>
        <v>7</v>
      </c>
      <c r="Z2442">
        <f t="shared" ca="1" si="315"/>
        <v>-1.5</v>
      </c>
      <c r="AA2442">
        <f t="shared" ca="1" si="316"/>
        <v>8.5</v>
      </c>
      <c r="AB2442">
        <f t="shared" ca="1" si="317"/>
        <v>-8.5</v>
      </c>
      <c r="AC2442" s="2">
        <v>8.5</v>
      </c>
      <c r="AD2442" s="7">
        <f>VLOOKUP(P2442,Weights!$A:$B,2,0)*AC2442</f>
        <v>8.5</v>
      </c>
      <c r="AE2442">
        <f t="shared" ca="1" si="318"/>
        <v>72.25</v>
      </c>
      <c r="AF2442" t="str">
        <f t="shared" si="319"/>
        <v>Mississippi St</v>
      </c>
      <c r="AG2442" t="str">
        <f t="shared" ca="1" si="320"/>
        <v>Florida St</v>
      </c>
    </row>
    <row r="2443" spans="15:33" x14ac:dyDescent="0.25">
      <c r="O2443" t="s">
        <v>3082</v>
      </c>
      <c r="P2443" s="6">
        <v>42006</v>
      </c>
      <c r="Q2443" t="s">
        <v>3073</v>
      </c>
      <c r="R2443" t="s">
        <v>3384</v>
      </c>
      <c r="S2443" t="s">
        <v>3721</v>
      </c>
      <c r="T2443">
        <v>73</v>
      </c>
      <c r="U2443">
        <v>61</v>
      </c>
      <c r="W2443" t="s">
        <v>1862</v>
      </c>
      <c r="X2443">
        <v>1</v>
      </c>
      <c r="Y2443">
        <f t="shared" si="314"/>
        <v>12</v>
      </c>
      <c r="Z2443">
        <f t="shared" ca="1" si="315"/>
        <v>-8.0000004799999989</v>
      </c>
      <c r="AA2443">
        <f t="shared" ca="1" si="316"/>
        <v>20.000000479999997</v>
      </c>
      <c r="AB2443">
        <f t="shared" ca="1" si="317"/>
        <v>-20.000000479999997</v>
      </c>
      <c r="AC2443" s="2">
        <v>20</v>
      </c>
      <c r="AD2443" s="7">
        <f>VLOOKUP(P2443,Weights!$A:$B,2,0)*AC2443</f>
        <v>20</v>
      </c>
      <c r="AE2443">
        <f t="shared" ca="1" si="318"/>
        <v>400.00001920000011</v>
      </c>
      <c r="AF2443" t="str">
        <f t="shared" si="319"/>
        <v>Niagara</v>
      </c>
      <c r="AG2443" t="str">
        <f t="shared" ca="1" si="320"/>
        <v>Manhattan</v>
      </c>
    </row>
    <row r="2444" spans="15:33" x14ac:dyDescent="0.25">
      <c r="O2444" t="s">
        <v>3224</v>
      </c>
      <c r="P2444" s="6">
        <v>42006</v>
      </c>
      <c r="Q2444" t="s">
        <v>3073</v>
      </c>
      <c r="R2444" t="s">
        <v>3159</v>
      </c>
      <c r="S2444" t="s">
        <v>3721</v>
      </c>
      <c r="T2444">
        <v>72</v>
      </c>
      <c r="U2444">
        <v>66</v>
      </c>
      <c r="W2444" t="s">
        <v>1159</v>
      </c>
      <c r="X2444">
        <v>1</v>
      </c>
      <c r="Y2444">
        <f t="shared" si="314"/>
        <v>6</v>
      </c>
      <c r="Z2444">
        <f t="shared" ca="1" si="315"/>
        <v>5.1249999800000001</v>
      </c>
      <c r="AA2444">
        <f t="shared" ca="1" si="316"/>
        <v>0.87500001999999988</v>
      </c>
      <c r="AB2444">
        <f t="shared" ca="1" si="317"/>
        <v>-0.87500001999999988</v>
      </c>
      <c r="AC2444" s="2">
        <v>0.875</v>
      </c>
      <c r="AD2444" s="7">
        <f>VLOOKUP(P2444,Weights!$A:$B,2,0)*AC2444</f>
        <v>0.875</v>
      </c>
      <c r="AE2444">
        <f t="shared" ca="1" si="318"/>
        <v>0.76562503500000023</v>
      </c>
      <c r="AF2444" t="str">
        <f t="shared" si="319"/>
        <v>North Dakota St</v>
      </c>
      <c r="AG2444" t="str">
        <f t="shared" ca="1" si="320"/>
        <v>North Dakota St</v>
      </c>
    </row>
    <row r="2445" spans="15:33" x14ac:dyDescent="0.25">
      <c r="O2445" t="s">
        <v>3256</v>
      </c>
      <c r="P2445" s="6">
        <v>42006</v>
      </c>
      <c r="Q2445" t="s">
        <v>3073</v>
      </c>
      <c r="R2445" t="s">
        <v>3353</v>
      </c>
      <c r="S2445" t="s">
        <v>3720</v>
      </c>
      <c r="T2445">
        <v>85</v>
      </c>
      <c r="U2445">
        <v>71</v>
      </c>
      <c r="W2445" t="s">
        <v>98</v>
      </c>
      <c r="X2445">
        <v>1</v>
      </c>
      <c r="Y2445">
        <f t="shared" si="314"/>
        <v>-14</v>
      </c>
      <c r="Z2445">
        <f t="shared" ca="1" si="315"/>
        <v>-8.375</v>
      </c>
      <c r="AA2445">
        <f t="shared" ca="1" si="316"/>
        <v>-5.625</v>
      </c>
      <c r="AB2445">
        <f t="shared" ca="1" si="317"/>
        <v>5.625</v>
      </c>
      <c r="AC2445" s="2">
        <v>5.625</v>
      </c>
      <c r="AD2445" s="7">
        <f>VLOOKUP(P2445,Weights!$A:$B,2,0)*AC2445</f>
        <v>5.625</v>
      </c>
      <c r="AE2445">
        <f t="shared" ca="1" si="318"/>
        <v>31.640625</v>
      </c>
      <c r="AF2445" t="str">
        <f t="shared" si="319"/>
        <v>UTEP</v>
      </c>
      <c r="AG2445" t="str">
        <f t="shared" ca="1" si="320"/>
        <v>UTEP</v>
      </c>
    </row>
    <row r="2446" spans="15:33" x14ac:dyDescent="0.25">
      <c r="O2446" t="s">
        <v>3103</v>
      </c>
      <c r="P2446" s="6">
        <v>42006</v>
      </c>
      <c r="Q2446" t="s">
        <v>3073</v>
      </c>
      <c r="R2446" t="s">
        <v>3296</v>
      </c>
      <c r="S2446" t="s">
        <v>3721</v>
      </c>
      <c r="T2446">
        <v>72</v>
      </c>
      <c r="U2446">
        <v>67</v>
      </c>
      <c r="V2446" t="s">
        <v>3722</v>
      </c>
      <c r="W2446" t="s">
        <v>96</v>
      </c>
      <c r="X2446">
        <v>1</v>
      </c>
      <c r="Y2446">
        <f t="shared" si="314"/>
        <v>5</v>
      </c>
      <c r="Z2446">
        <f t="shared" ca="1" si="315"/>
        <v>4</v>
      </c>
      <c r="AA2446">
        <f t="shared" ca="1" si="316"/>
        <v>1</v>
      </c>
      <c r="AB2446">
        <f t="shared" ca="1" si="317"/>
        <v>-1</v>
      </c>
      <c r="AC2446" s="2">
        <v>1</v>
      </c>
      <c r="AD2446" s="7">
        <f>VLOOKUP(P2446,Weights!$A:$B,2,0)*AC2446</f>
        <v>1</v>
      </c>
      <c r="AE2446">
        <f t="shared" ca="1" si="318"/>
        <v>1</v>
      </c>
      <c r="AF2446" t="str">
        <f t="shared" si="319"/>
        <v>Northern Illinois</v>
      </c>
      <c r="AG2446" t="str">
        <f t="shared" ca="1" si="320"/>
        <v>Northern Illinois</v>
      </c>
    </row>
    <row r="2447" spans="15:33" x14ac:dyDescent="0.25">
      <c r="O2447" t="s">
        <v>3369</v>
      </c>
      <c r="P2447" s="6">
        <v>42006</v>
      </c>
      <c r="Q2447" t="s">
        <v>3073</v>
      </c>
      <c r="R2447" t="s">
        <v>3368</v>
      </c>
      <c r="S2447" t="s">
        <v>3721</v>
      </c>
      <c r="T2447">
        <v>89</v>
      </c>
      <c r="U2447">
        <v>75</v>
      </c>
      <c r="V2447" t="s">
        <v>3722</v>
      </c>
      <c r="W2447" t="s">
        <v>1652</v>
      </c>
      <c r="X2447">
        <v>1</v>
      </c>
      <c r="Y2447">
        <f t="shared" si="314"/>
        <v>14</v>
      </c>
      <c r="Z2447">
        <f t="shared" ca="1" si="315"/>
        <v>-0.87500001999999988</v>
      </c>
      <c r="AA2447">
        <f t="shared" ca="1" si="316"/>
        <v>14.87500002</v>
      </c>
      <c r="AB2447">
        <f t="shared" ca="1" si="317"/>
        <v>-14.87500002</v>
      </c>
      <c r="AC2447" s="2">
        <v>14.875</v>
      </c>
      <c r="AD2447" s="7">
        <f>VLOOKUP(P2447,Weights!$A:$B,2,0)*AC2447</f>
        <v>14.875</v>
      </c>
      <c r="AE2447">
        <f t="shared" ca="1" si="318"/>
        <v>221.26562559499999</v>
      </c>
      <c r="AF2447" t="str">
        <f t="shared" si="319"/>
        <v>Oakland</v>
      </c>
      <c r="AG2447" t="str">
        <f t="shared" ca="1" si="320"/>
        <v>Valparaiso</v>
      </c>
    </row>
    <row r="2448" spans="15:33" x14ac:dyDescent="0.25">
      <c r="O2448" t="s">
        <v>3098</v>
      </c>
      <c r="P2448" s="6">
        <v>42006</v>
      </c>
      <c r="Q2448" t="s">
        <v>3073</v>
      </c>
      <c r="R2448" t="s">
        <v>3381</v>
      </c>
      <c r="S2448" t="s">
        <v>3720</v>
      </c>
      <c r="T2448">
        <v>66</v>
      </c>
      <c r="U2448">
        <v>60</v>
      </c>
      <c r="W2448" t="s">
        <v>1878</v>
      </c>
      <c r="X2448">
        <v>1</v>
      </c>
      <c r="Y2448">
        <f t="shared" si="314"/>
        <v>-6</v>
      </c>
      <c r="Z2448">
        <f t="shared" ca="1" si="315"/>
        <v>3.875</v>
      </c>
      <c r="AA2448">
        <f t="shared" ca="1" si="316"/>
        <v>-9.875</v>
      </c>
      <c r="AB2448">
        <f t="shared" ca="1" si="317"/>
        <v>9.875</v>
      </c>
      <c r="AC2448" s="2">
        <v>9.875</v>
      </c>
      <c r="AD2448" s="7">
        <f>VLOOKUP(P2448,Weights!$A:$B,2,0)*AC2448</f>
        <v>9.875</v>
      </c>
      <c r="AE2448">
        <f t="shared" ca="1" si="318"/>
        <v>97.515625</v>
      </c>
      <c r="AF2448" t="str">
        <f t="shared" si="319"/>
        <v>Saint Peter's</v>
      </c>
      <c r="AG2448" t="str">
        <f t="shared" ca="1" si="320"/>
        <v>Quinnipiac</v>
      </c>
    </row>
    <row r="2449" spans="15:33" x14ac:dyDescent="0.25">
      <c r="O2449" t="s">
        <v>3352</v>
      </c>
      <c r="P2449" s="6">
        <v>42006</v>
      </c>
      <c r="Q2449" t="s">
        <v>3073</v>
      </c>
      <c r="R2449" t="s">
        <v>3298</v>
      </c>
      <c r="S2449" t="s">
        <v>3721</v>
      </c>
      <c r="T2449">
        <v>67</v>
      </c>
      <c r="U2449">
        <v>52</v>
      </c>
      <c r="W2449" t="s">
        <v>1537</v>
      </c>
      <c r="X2449">
        <v>1</v>
      </c>
      <c r="Y2449">
        <f t="shared" si="314"/>
        <v>15</v>
      </c>
      <c r="Z2449">
        <f t="shared" ca="1" si="315"/>
        <v>6.0000000000000009</v>
      </c>
      <c r="AA2449">
        <f t="shared" ca="1" si="316"/>
        <v>9</v>
      </c>
      <c r="AB2449">
        <f t="shared" ca="1" si="317"/>
        <v>-9</v>
      </c>
      <c r="AC2449" s="2">
        <v>9</v>
      </c>
      <c r="AD2449" s="7">
        <f>VLOOKUP(P2449,Weights!$A:$B,2,0)*AC2449</f>
        <v>9</v>
      </c>
      <c r="AE2449">
        <f t="shared" ca="1" si="318"/>
        <v>81</v>
      </c>
      <c r="AF2449" t="str">
        <f t="shared" si="319"/>
        <v>Rice</v>
      </c>
      <c r="AG2449" t="str">
        <f t="shared" ca="1" si="320"/>
        <v>Rice</v>
      </c>
    </row>
    <row r="2450" spans="15:33" x14ac:dyDescent="0.25">
      <c r="O2450" t="s">
        <v>3285</v>
      </c>
      <c r="P2450" s="6">
        <v>42006</v>
      </c>
      <c r="Q2450" t="s">
        <v>3073</v>
      </c>
      <c r="R2450" t="s">
        <v>3294</v>
      </c>
      <c r="S2450" t="s">
        <v>3720</v>
      </c>
      <c r="T2450">
        <v>86</v>
      </c>
      <c r="U2450">
        <v>77</v>
      </c>
      <c r="W2450" t="s">
        <v>1617</v>
      </c>
      <c r="X2450">
        <v>1</v>
      </c>
      <c r="Y2450">
        <f t="shared" si="314"/>
        <v>-9</v>
      </c>
      <c r="Z2450">
        <f t="shared" ca="1" si="315"/>
        <v>7.25</v>
      </c>
      <c r="AA2450">
        <f t="shared" ca="1" si="316"/>
        <v>-16.25</v>
      </c>
      <c r="AB2450">
        <f t="shared" ca="1" si="317"/>
        <v>16.25</v>
      </c>
      <c r="AC2450" s="2">
        <v>16.25</v>
      </c>
      <c r="AD2450" s="7">
        <f>VLOOKUP(P2450,Weights!$A:$B,2,0)*AC2450</f>
        <v>16.25</v>
      </c>
      <c r="AE2450">
        <f t="shared" ca="1" si="318"/>
        <v>264.0625</v>
      </c>
      <c r="AF2450" t="str">
        <f t="shared" si="319"/>
        <v>Omaha</v>
      </c>
      <c r="AG2450" t="str">
        <f t="shared" ca="1" si="320"/>
        <v>South Dakota</v>
      </c>
    </row>
    <row r="2451" spans="15:33" x14ac:dyDescent="0.25">
      <c r="O2451" t="s">
        <v>3146</v>
      </c>
      <c r="P2451" s="6">
        <v>42006</v>
      </c>
      <c r="Q2451" t="s">
        <v>3073</v>
      </c>
      <c r="R2451" t="s">
        <v>3271</v>
      </c>
      <c r="S2451" t="s">
        <v>3721</v>
      </c>
      <c r="T2451">
        <v>71</v>
      </c>
      <c r="U2451">
        <v>56</v>
      </c>
      <c r="W2451" t="s">
        <v>471</v>
      </c>
      <c r="X2451">
        <v>1</v>
      </c>
      <c r="Y2451">
        <f t="shared" si="314"/>
        <v>15</v>
      </c>
      <c r="Z2451">
        <f t="shared" ca="1" si="315"/>
        <v>14.249999520000001</v>
      </c>
      <c r="AA2451">
        <f t="shared" ca="1" si="316"/>
        <v>0.75000047999999886</v>
      </c>
      <c r="AB2451">
        <f t="shared" ca="1" si="317"/>
        <v>-0.75000047999999886</v>
      </c>
      <c r="AC2451" s="2">
        <v>0.75</v>
      </c>
      <c r="AD2451" s="7">
        <f>VLOOKUP(P2451,Weights!$A:$B,2,0)*AC2451</f>
        <v>0.75</v>
      </c>
      <c r="AE2451">
        <f t="shared" ca="1" si="318"/>
        <v>0.56250072000022866</v>
      </c>
      <c r="AF2451" t="str">
        <f t="shared" si="319"/>
        <v>Stanford</v>
      </c>
      <c r="AG2451" t="str">
        <f t="shared" ca="1" si="320"/>
        <v>Stanford</v>
      </c>
    </row>
    <row r="2452" spans="15:33" x14ac:dyDescent="0.25">
      <c r="O2452" t="s">
        <v>3133</v>
      </c>
      <c r="P2452" s="6">
        <v>42006</v>
      </c>
      <c r="Q2452" t="s">
        <v>3073</v>
      </c>
      <c r="R2452" t="s">
        <v>3087</v>
      </c>
      <c r="S2452" t="s">
        <v>3721</v>
      </c>
      <c r="T2452">
        <v>64</v>
      </c>
      <c r="U2452">
        <v>57</v>
      </c>
      <c r="W2452" t="s">
        <v>288</v>
      </c>
      <c r="X2452">
        <v>1</v>
      </c>
      <c r="Y2452">
        <f t="shared" si="314"/>
        <v>7</v>
      </c>
      <c r="Z2452">
        <f t="shared" ca="1" si="315"/>
        <v>5.8750000000000009</v>
      </c>
      <c r="AA2452">
        <f t="shared" ca="1" si="316"/>
        <v>1.1249999999999991</v>
      </c>
      <c r="AB2452">
        <f t="shared" ca="1" si="317"/>
        <v>-1.1249999999999991</v>
      </c>
      <c r="AC2452" s="2">
        <v>1.125</v>
      </c>
      <c r="AD2452" s="7">
        <f>VLOOKUP(P2452,Weights!$A:$B,2,0)*AC2452</f>
        <v>1.125</v>
      </c>
      <c r="AE2452">
        <f t="shared" ca="1" si="318"/>
        <v>1.265624999999998</v>
      </c>
      <c r="AF2452" t="str">
        <f t="shared" si="319"/>
        <v>UC Santa Barbara</v>
      </c>
      <c r="AG2452" t="str">
        <f t="shared" ca="1" si="320"/>
        <v>UC Santa Barbara</v>
      </c>
    </row>
    <row r="2453" spans="15:33" x14ac:dyDescent="0.25">
      <c r="O2453" t="s">
        <v>3162</v>
      </c>
      <c r="P2453" s="6">
        <v>42006</v>
      </c>
      <c r="Q2453" t="s">
        <v>3073</v>
      </c>
      <c r="R2453" t="s">
        <v>3226</v>
      </c>
      <c r="S2453" t="s">
        <v>3721</v>
      </c>
      <c r="T2453">
        <v>77</v>
      </c>
      <c r="U2453">
        <v>71</v>
      </c>
      <c r="W2453" t="s">
        <v>1664</v>
      </c>
      <c r="X2453">
        <v>1</v>
      </c>
      <c r="Y2453">
        <f t="shared" si="314"/>
        <v>6</v>
      </c>
      <c r="Z2453">
        <f t="shared" ca="1" si="315"/>
        <v>1.8749999999999991</v>
      </c>
      <c r="AA2453">
        <f t="shared" ca="1" si="316"/>
        <v>4.1250000000000009</v>
      </c>
      <c r="AB2453">
        <f t="shared" ca="1" si="317"/>
        <v>-4.1250000000000009</v>
      </c>
      <c r="AC2453" s="2">
        <v>4.125</v>
      </c>
      <c r="AD2453" s="7">
        <f>VLOOKUP(P2453,Weights!$A:$B,2,0)*AC2453</f>
        <v>4.125</v>
      </c>
      <c r="AE2453">
        <f t="shared" ca="1" si="318"/>
        <v>17.015625000000007</v>
      </c>
      <c r="AF2453" t="str">
        <f t="shared" si="319"/>
        <v>UIC</v>
      </c>
      <c r="AG2453" t="str">
        <f t="shared" ca="1" si="320"/>
        <v>UIC</v>
      </c>
    </row>
    <row r="2454" spans="15:33" x14ac:dyDescent="0.25">
      <c r="O2454" t="s">
        <v>3084</v>
      </c>
      <c r="P2454" s="6">
        <v>42006</v>
      </c>
      <c r="Q2454" t="s">
        <v>3073</v>
      </c>
      <c r="R2454" t="s">
        <v>3089</v>
      </c>
      <c r="S2454" t="s">
        <v>3721</v>
      </c>
      <c r="T2454">
        <v>50</v>
      </c>
      <c r="U2454">
        <v>40</v>
      </c>
      <c r="W2454" t="s">
        <v>131</v>
      </c>
      <c r="X2454">
        <v>1</v>
      </c>
      <c r="Y2454">
        <f t="shared" si="314"/>
        <v>10</v>
      </c>
      <c r="Z2454">
        <f t="shared" ca="1" si="315"/>
        <v>7.1250004999999987</v>
      </c>
      <c r="AA2454">
        <f t="shared" ca="1" si="316"/>
        <v>2.8749995000000013</v>
      </c>
      <c r="AB2454">
        <f t="shared" ca="1" si="317"/>
        <v>-2.8749995000000013</v>
      </c>
      <c r="AC2454" s="2">
        <v>2.875</v>
      </c>
      <c r="AD2454" s="7">
        <f>VLOOKUP(P2454,Weights!$A:$B,2,0)*AC2454</f>
        <v>2.875</v>
      </c>
      <c r="AE2454">
        <f t="shared" ca="1" si="318"/>
        <v>8.2656221250002577</v>
      </c>
      <c r="AF2454" t="str">
        <f t="shared" si="319"/>
        <v>UMass Lowell</v>
      </c>
      <c r="AG2454" t="str">
        <f t="shared" ca="1" si="320"/>
        <v>UMass Lowell</v>
      </c>
    </row>
    <row r="2455" spans="15:33" x14ac:dyDescent="0.25">
      <c r="O2455" t="s">
        <v>3091</v>
      </c>
      <c r="P2455" s="6">
        <v>42006</v>
      </c>
      <c r="Q2455" t="s">
        <v>3073</v>
      </c>
      <c r="R2455" t="s">
        <v>3090</v>
      </c>
      <c r="S2455" t="s">
        <v>3720</v>
      </c>
      <c r="T2455">
        <v>70</v>
      </c>
      <c r="U2455">
        <v>55</v>
      </c>
      <c r="W2455" t="s">
        <v>153</v>
      </c>
      <c r="X2455">
        <v>1</v>
      </c>
      <c r="Y2455">
        <f t="shared" si="314"/>
        <v>-15</v>
      </c>
      <c r="Z2455">
        <f t="shared" ca="1" si="315"/>
        <v>-8.2500004799999989</v>
      </c>
      <c r="AA2455">
        <f t="shared" ca="1" si="316"/>
        <v>-6.7499995200000011</v>
      </c>
      <c r="AB2455">
        <f t="shared" ca="1" si="317"/>
        <v>6.7499995200000011</v>
      </c>
      <c r="AC2455" s="2">
        <v>6.75</v>
      </c>
      <c r="AD2455" s="7">
        <f>VLOOKUP(P2455,Weights!$A:$B,2,0)*AC2455</f>
        <v>6.75</v>
      </c>
      <c r="AE2455">
        <f t="shared" ca="1" si="318"/>
        <v>45.562493520000245</v>
      </c>
      <c r="AF2455" t="str">
        <f t="shared" si="319"/>
        <v>N.J.I.T.</v>
      </c>
      <c r="AG2455" t="str">
        <f t="shared" ca="1" si="320"/>
        <v>N.J.I.T.</v>
      </c>
    </row>
    <row r="2456" spans="15:33" x14ac:dyDescent="0.25">
      <c r="O2456" t="s">
        <v>3287</v>
      </c>
      <c r="P2456" s="6">
        <v>42006</v>
      </c>
      <c r="Q2456" t="s">
        <v>3073</v>
      </c>
      <c r="R2456" t="s">
        <v>3132</v>
      </c>
      <c r="S2456" t="s">
        <v>3721</v>
      </c>
      <c r="T2456">
        <v>79</v>
      </c>
      <c r="U2456">
        <v>55</v>
      </c>
      <c r="W2456" t="s">
        <v>370</v>
      </c>
      <c r="X2456">
        <v>1</v>
      </c>
      <c r="Y2456">
        <f t="shared" si="314"/>
        <v>24</v>
      </c>
      <c r="Z2456">
        <f t="shared" ca="1" si="315"/>
        <v>18.249999499999998</v>
      </c>
      <c r="AA2456">
        <f t="shared" ca="1" si="316"/>
        <v>5.7500005000000023</v>
      </c>
      <c r="AB2456">
        <f t="shared" ca="1" si="317"/>
        <v>-5.7500005000000023</v>
      </c>
      <c r="AC2456" s="2">
        <v>5.75</v>
      </c>
      <c r="AD2456" s="7">
        <f>VLOOKUP(P2456,Weights!$A:$B,2,0)*AC2456</f>
        <v>5.75</v>
      </c>
      <c r="AE2456">
        <f t="shared" ca="1" si="318"/>
        <v>33.062505750000277</v>
      </c>
      <c r="AF2456" t="str">
        <f t="shared" si="319"/>
        <v>Utah</v>
      </c>
      <c r="AG2456" t="str">
        <f t="shared" ca="1" si="320"/>
        <v>Utah</v>
      </c>
    </row>
    <row r="2457" spans="15:33" x14ac:dyDescent="0.25">
      <c r="O2457" t="s">
        <v>3272</v>
      </c>
      <c r="P2457" s="6">
        <v>42006</v>
      </c>
      <c r="Q2457" t="s">
        <v>3073</v>
      </c>
      <c r="R2457" t="s">
        <v>3217</v>
      </c>
      <c r="S2457" t="s">
        <v>3721</v>
      </c>
      <c r="T2457">
        <v>73</v>
      </c>
      <c r="U2457">
        <v>67</v>
      </c>
      <c r="W2457" t="s">
        <v>1005</v>
      </c>
      <c r="X2457">
        <v>1</v>
      </c>
      <c r="Y2457">
        <f t="shared" si="314"/>
        <v>6</v>
      </c>
      <c r="Z2457">
        <f t="shared" ca="1" si="315"/>
        <v>-6.1250004999999996</v>
      </c>
      <c r="AA2457">
        <f t="shared" ca="1" si="316"/>
        <v>12.125000499999999</v>
      </c>
      <c r="AB2457">
        <f t="shared" ca="1" si="317"/>
        <v>-12.125000499999999</v>
      </c>
      <c r="AC2457" s="2">
        <v>12.125</v>
      </c>
      <c r="AD2457" s="7">
        <f>VLOOKUP(P2457,Weights!$A:$B,2,0)*AC2457</f>
        <v>12.125</v>
      </c>
      <c r="AE2457">
        <f t="shared" ca="1" si="318"/>
        <v>147.01563712500021</v>
      </c>
      <c r="AF2457" t="str">
        <f t="shared" si="319"/>
        <v>Western Illinois</v>
      </c>
      <c r="AG2457" t="str">
        <f t="shared" ca="1" si="320"/>
        <v>IPFW</v>
      </c>
    </row>
    <row r="2458" spans="15:33" x14ac:dyDescent="0.25">
      <c r="O2458" t="s">
        <v>3110</v>
      </c>
      <c r="P2458" s="6">
        <v>42006</v>
      </c>
      <c r="Q2458" t="s">
        <v>3073</v>
      </c>
      <c r="R2458" t="s">
        <v>3718</v>
      </c>
      <c r="S2458" t="s">
        <v>3721</v>
      </c>
      <c r="T2458">
        <v>69</v>
      </c>
      <c r="U2458">
        <v>54</v>
      </c>
      <c r="W2458" t="s">
        <v>306</v>
      </c>
      <c r="X2458">
        <v>1</v>
      </c>
      <c r="Y2458">
        <f t="shared" si="314"/>
        <v>15</v>
      </c>
      <c r="Z2458">
        <f t="shared" ca="1" si="315"/>
        <v>32.000000480000004</v>
      </c>
      <c r="AA2458">
        <f t="shared" ca="1" si="316"/>
        <v>-17.000000480000004</v>
      </c>
      <c r="AB2458">
        <f t="shared" ca="1" si="317"/>
        <v>17.000000480000004</v>
      </c>
      <c r="AC2458" s="2">
        <v>17</v>
      </c>
      <c r="AD2458" s="7">
        <f>VLOOKUP(P2458,Weights!$A:$B,2,0)*AC2458</f>
        <v>17</v>
      </c>
      <c r="AE2458">
        <f t="shared" ca="1" si="318"/>
        <v>289.00001632000038</v>
      </c>
      <c r="AF2458" t="str">
        <f t="shared" si="319"/>
        <v>Western Michigan</v>
      </c>
      <c r="AG2458" t="str">
        <f t="shared" ca="1" si="320"/>
        <v>Western Michigan</v>
      </c>
    </row>
    <row r="2459" spans="15:33" x14ac:dyDescent="0.25">
      <c r="O2459" t="s">
        <v>3179</v>
      </c>
      <c r="P2459" s="6">
        <v>42006</v>
      </c>
      <c r="Q2459" t="s">
        <v>3073</v>
      </c>
      <c r="R2459" t="s">
        <v>3156</v>
      </c>
      <c r="S2459" t="s">
        <v>3721</v>
      </c>
      <c r="T2459">
        <v>70</v>
      </c>
      <c r="U2459">
        <v>57</v>
      </c>
      <c r="W2459" t="s">
        <v>120</v>
      </c>
      <c r="X2459">
        <v>1</v>
      </c>
      <c r="Y2459">
        <f t="shared" si="314"/>
        <v>13</v>
      </c>
      <c r="Z2459">
        <f t="shared" ca="1" si="315"/>
        <v>-4.874999980000001</v>
      </c>
      <c r="AA2459">
        <f t="shared" ca="1" si="316"/>
        <v>17.874999980000002</v>
      </c>
      <c r="AB2459">
        <f t="shared" ca="1" si="317"/>
        <v>-17.874999980000002</v>
      </c>
      <c r="AC2459" s="2">
        <v>17.875</v>
      </c>
      <c r="AD2459" s="7">
        <f>VLOOKUP(P2459,Weights!$A:$B,2,0)*AC2459</f>
        <v>17.875</v>
      </c>
      <c r="AE2459">
        <f t="shared" ca="1" si="318"/>
        <v>319.51562428500006</v>
      </c>
      <c r="AF2459" t="str">
        <f t="shared" si="319"/>
        <v>Wright St</v>
      </c>
      <c r="AG2459" t="str">
        <f t="shared" ca="1" si="320"/>
        <v>Detroit</v>
      </c>
    </row>
    <row r="2460" spans="15:33" x14ac:dyDescent="0.25">
      <c r="O2460" t="s">
        <v>3173</v>
      </c>
      <c r="P2460" s="6">
        <v>42007</v>
      </c>
      <c r="Q2460" t="s">
        <v>3073</v>
      </c>
      <c r="R2460" t="s">
        <v>3314</v>
      </c>
      <c r="S2460" t="s">
        <v>3070</v>
      </c>
      <c r="W2460" t="s">
        <v>3070</v>
      </c>
      <c r="X2460">
        <v>0</v>
      </c>
      <c r="Y2460">
        <f t="shared" si="314"/>
        <v>0</v>
      </c>
      <c r="Z2460">
        <f t="shared" ca="1" si="315"/>
        <v>0</v>
      </c>
      <c r="AA2460">
        <f t="shared" ca="1" si="316"/>
        <v>0</v>
      </c>
      <c r="AB2460">
        <f t="shared" ca="1" si="317"/>
        <v>0</v>
      </c>
      <c r="AC2460" s="2">
        <v>0</v>
      </c>
      <c r="AD2460" s="7">
        <f>VLOOKUP(P2460,Weights!$A:$B,2,0)*AC2460</f>
        <v>0</v>
      </c>
      <c r="AE2460">
        <f t="shared" ca="1" si="318"/>
        <v>0</v>
      </c>
      <c r="AF2460" t="str">
        <f t="shared" si="319"/>
        <v>Central Arkansas</v>
      </c>
      <c r="AG2460" t="str">
        <f t="shared" ca="1" si="320"/>
        <v>Central Arkansas</v>
      </c>
    </row>
    <row r="2461" spans="15:33" x14ac:dyDescent="0.25">
      <c r="O2461" t="s">
        <v>3122</v>
      </c>
      <c r="P2461" s="6">
        <v>42007</v>
      </c>
      <c r="Q2461" t="s">
        <v>3073</v>
      </c>
      <c r="R2461" t="s">
        <v>3350</v>
      </c>
      <c r="S2461" t="s">
        <v>3721</v>
      </c>
      <c r="T2461">
        <v>79</v>
      </c>
      <c r="U2461">
        <v>62</v>
      </c>
      <c r="W2461" t="s">
        <v>306</v>
      </c>
      <c r="X2461">
        <v>1</v>
      </c>
      <c r="Y2461">
        <f t="shared" si="314"/>
        <v>17</v>
      </c>
      <c r="Z2461">
        <f t="shared" ca="1" si="315"/>
        <v>18.000000499999999</v>
      </c>
      <c r="AA2461">
        <f t="shared" ca="1" si="316"/>
        <v>-1.0000004999999987</v>
      </c>
      <c r="AB2461">
        <f t="shared" ca="1" si="317"/>
        <v>1.0000004999999987</v>
      </c>
      <c r="AC2461" s="2">
        <v>1</v>
      </c>
      <c r="AD2461" s="7">
        <f>VLOOKUP(P2461,Weights!$A:$B,2,0)*AC2461</f>
        <v>1</v>
      </c>
      <c r="AE2461">
        <f t="shared" ca="1" si="318"/>
        <v>1.0000010000002475</v>
      </c>
      <c r="AF2461" t="str">
        <f t="shared" si="319"/>
        <v>Akron</v>
      </c>
      <c r="AG2461" t="str">
        <f t="shared" ca="1" si="320"/>
        <v>Akron</v>
      </c>
    </row>
    <row r="2462" spans="15:33" x14ac:dyDescent="0.25">
      <c r="O2462" t="s">
        <v>3400</v>
      </c>
      <c r="P2462" s="6">
        <v>42007</v>
      </c>
      <c r="Q2462" t="s">
        <v>3073</v>
      </c>
      <c r="R2462" t="s">
        <v>3348</v>
      </c>
      <c r="S2462" t="s">
        <v>3720</v>
      </c>
      <c r="T2462">
        <v>70</v>
      </c>
      <c r="U2462">
        <v>67</v>
      </c>
      <c r="W2462" t="s">
        <v>2670</v>
      </c>
      <c r="X2462">
        <v>1</v>
      </c>
      <c r="Y2462">
        <f t="shared" si="314"/>
        <v>-3</v>
      </c>
      <c r="Z2462">
        <f t="shared" ca="1" si="315"/>
        <v>3</v>
      </c>
      <c r="AA2462">
        <f t="shared" ca="1" si="316"/>
        <v>-6</v>
      </c>
      <c r="AB2462">
        <f t="shared" ca="1" si="317"/>
        <v>6</v>
      </c>
      <c r="AC2462" s="2">
        <v>6</v>
      </c>
      <c r="AD2462" s="7">
        <f>VLOOKUP(P2462,Weights!$A:$B,2,0)*AC2462</f>
        <v>6</v>
      </c>
      <c r="AE2462">
        <f t="shared" ca="1" si="318"/>
        <v>36</v>
      </c>
      <c r="AF2462" t="str">
        <f t="shared" si="319"/>
        <v>Jackson St</v>
      </c>
      <c r="AG2462" t="str">
        <f t="shared" ca="1" si="320"/>
        <v>Alabama A&amp;M</v>
      </c>
    </row>
    <row r="2463" spans="15:33" x14ac:dyDescent="0.25">
      <c r="O2463" t="s">
        <v>3401</v>
      </c>
      <c r="P2463" s="6">
        <v>42007</v>
      </c>
      <c r="Q2463" t="s">
        <v>3073</v>
      </c>
      <c r="R2463" t="s">
        <v>3415</v>
      </c>
      <c r="S2463" t="s">
        <v>3721</v>
      </c>
      <c r="T2463">
        <v>71</v>
      </c>
      <c r="U2463">
        <v>50</v>
      </c>
      <c r="W2463" t="s">
        <v>169</v>
      </c>
      <c r="X2463">
        <v>1</v>
      </c>
      <c r="Y2463">
        <f t="shared" si="314"/>
        <v>21</v>
      </c>
      <c r="Z2463">
        <f t="shared" ca="1" si="315"/>
        <v>21.250000500000002</v>
      </c>
      <c r="AA2463">
        <f t="shared" ca="1" si="316"/>
        <v>-0.25000050000000229</v>
      </c>
      <c r="AB2463">
        <f t="shared" ca="1" si="317"/>
        <v>0.25000050000000229</v>
      </c>
      <c r="AC2463" s="2">
        <v>0.25</v>
      </c>
      <c r="AD2463" s="7">
        <f>VLOOKUP(P2463,Weights!$A:$B,2,0)*AC2463</f>
        <v>0.25</v>
      </c>
      <c r="AE2463">
        <f t="shared" ca="1" si="318"/>
        <v>6.250025000025114E-2</v>
      </c>
      <c r="AF2463" t="str">
        <f t="shared" si="319"/>
        <v>Alabama St</v>
      </c>
      <c r="AG2463" t="str">
        <f t="shared" ca="1" si="320"/>
        <v>Alabama St</v>
      </c>
    </row>
    <row r="2464" spans="15:33" x14ac:dyDescent="0.25">
      <c r="O2464" t="s">
        <v>3097</v>
      </c>
      <c r="P2464" s="6">
        <v>42007</v>
      </c>
      <c r="Q2464" t="s">
        <v>3073</v>
      </c>
      <c r="R2464" t="s">
        <v>3088</v>
      </c>
      <c r="S2464" t="s">
        <v>3721</v>
      </c>
      <c r="T2464">
        <v>80</v>
      </c>
      <c r="U2464">
        <v>56</v>
      </c>
      <c r="W2464" t="s">
        <v>18</v>
      </c>
      <c r="X2464">
        <v>1</v>
      </c>
      <c r="Y2464">
        <f t="shared" si="314"/>
        <v>24</v>
      </c>
      <c r="Z2464">
        <f t="shared" ca="1" si="315"/>
        <v>19.500000499999999</v>
      </c>
      <c r="AA2464">
        <f t="shared" ca="1" si="316"/>
        <v>4.4999995000000013</v>
      </c>
      <c r="AB2464">
        <f t="shared" ca="1" si="317"/>
        <v>-4.4999995000000013</v>
      </c>
      <c r="AC2464" s="2">
        <v>4.5</v>
      </c>
      <c r="AD2464" s="7">
        <f>VLOOKUP(P2464,Weights!$A:$B,2,0)*AC2464</f>
        <v>4.5</v>
      </c>
      <c r="AE2464">
        <f t="shared" ca="1" si="318"/>
        <v>20.24999550000026</v>
      </c>
      <c r="AF2464" t="str">
        <f t="shared" si="319"/>
        <v>Albany</v>
      </c>
      <c r="AG2464" t="str">
        <f t="shared" ca="1" si="320"/>
        <v>Albany</v>
      </c>
    </row>
    <row r="2465" spans="15:33" x14ac:dyDescent="0.25">
      <c r="O2465" t="s">
        <v>3414</v>
      </c>
      <c r="P2465" s="6">
        <v>42007</v>
      </c>
      <c r="Q2465" t="s">
        <v>3073</v>
      </c>
      <c r="R2465" t="s">
        <v>3409</v>
      </c>
      <c r="S2465" t="s">
        <v>3720</v>
      </c>
      <c r="T2465">
        <v>72</v>
      </c>
      <c r="U2465">
        <v>55</v>
      </c>
      <c r="W2465" t="s">
        <v>79</v>
      </c>
      <c r="X2465">
        <v>1</v>
      </c>
      <c r="Y2465">
        <f t="shared" si="314"/>
        <v>-17</v>
      </c>
      <c r="Z2465">
        <f t="shared" ca="1" si="315"/>
        <v>-12.375000500000002</v>
      </c>
      <c r="AA2465">
        <f t="shared" ca="1" si="316"/>
        <v>-4.6249994999999977</v>
      </c>
      <c r="AB2465">
        <f t="shared" ca="1" si="317"/>
        <v>4.6249994999999977</v>
      </c>
      <c r="AC2465" s="2">
        <v>4.625</v>
      </c>
      <c r="AD2465" s="7">
        <f>VLOOKUP(P2465,Weights!$A:$B,2,0)*AC2465</f>
        <v>4.625</v>
      </c>
      <c r="AE2465">
        <f t="shared" ca="1" si="318"/>
        <v>21.390620375000228</v>
      </c>
      <c r="AF2465" t="str">
        <f t="shared" si="319"/>
        <v>Texas Southern</v>
      </c>
      <c r="AG2465" t="str">
        <f t="shared" ca="1" si="320"/>
        <v>Texas Southern</v>
      </c>
    </row>
    <row r="2466" spans="15:33" x14ac:dyDescent="0.25">
      <c r="O2466" t="s">
        <v>3399</v>
      </c>
      <c r="P2466" s="6">
        <v>42007</v>
      </c>
      <c r="Q2466" t="s">
        <v>3073</v>
      </c>
      <c r="R2466" t="s">
        <v>3099</v>
      </c>
      <c r="S2466" t="s">
        <v>3721</v>
      </c>
      <c r="T2466">
        <v>53</v>
      </c>
      <c r="U2466">
        <v>49</v>
      </c>
      <c r="W2466" t="s">
        <v>1246</v>
      </c>
      <c r="X2466">
        <v>1</v>
      </c>
      <c r="Y2466">
        <f t="shared" si="314"/>
        <v>4</v>
      </c>
      <c r="Z2466">
        <f t="shared" ca="1" si="315"/>
        <v>5.625</v>
      </c>
      <c r="AA2466">
        <f t="shared" ca="1" si="316"/>
        <v>-1.625</v>
      </c>
      <c r="AB2466">
        <f t="shared" ca="1" si="317"/>
        <v>1.625</v>
      </c>
      <c r="AC2466" s="2">
        <v>1.625</v>
      </c>
      <c r="AD2466" s="7">
        <f>VLOOKUP(P2466,Weights!$A:$B,2,0)*AC2466</f>
        <v>1.625</v>
      </c>
      <c r="AE2466">
        <f t="shared" ca="1" si="318"/>
        <v>2.640625</v>
      </c>
      <c r="AF2466" t="str">
        <f t="shared" si="319"/>
        <v>American</v>
      </c>
      <c r="AG2466" t="str">
        <f t="shared" ca="1" si="320"/>
        <v>American</v>
      </c>
    </row>
    <row r="2467" spans="15:33" x14ac:dyDescent="0.25">
      <c r="O2467" t="s">
        <v>3170</v>
      </c>
      <c r="P2467" s="6">
        <v>42007</v>
      </c>
      <c r="Q2467" t="s">
        <v>3073</v>
      </c>
      <c r="R2467" t="s">
        <v>3277</v>
      </c>
      <c r="S2467" t="s">
        <v>3721</v>
      </c>
      <c r="T2467">
        <v>79</v>
      </c>
      <c r="U2467">
        <v>46</v>
      </c>
      <c r="W2467" t="s">
        <v>840</v>
      </c>
      <c r="X2467">
        <v>1</v>
      </c>
      <c r="Y2467">
        <f t="shared" si="314"/>
        <v>33</v>
      </c>
      <c r="Z2467">
        <f t="shared" ca="1" si="315"/>
        <v>24.999999500000001</v>
      </c>
      <c r="AA2467">
        <f t="shared" ca="1" si="316"/>
        <v>8.0000004999999987</v>
      </c>
      <c r="AB2467">
        <f t="shared" ca="1" si="317"/>
        <v>-8.0000004999999987</v>
      </c>
      <c r="AC2467" s="2">
        <v>8</v>
      </c>
      <c r="AD2467" s="7">
        <f>VLOOKUP(P2467,Weights!$A:$B,2,0)*AC2467</f>
        <v>8</v>
      </c>
      <c r="AE2467">
        <f t="shared" ca="1" si="318"/>
        <v>64.000008000000236</v>
      </c>
      <c r="AF2467" t="str">
        <f t="shared" si="319"/>
        <v>Arkansas</v>
      </c>
      <c r="AG2467" t="str">
        <f t="shared" ca="1" si="320"/>
        <v>Arkansas</v>
      </c>
    </row>
    <row r="2468" spans="15:33" x14ac:dyDescent="0.25">
      <c r="O2468" t="s">
        <v>3359</v>
      </c>
      <c r="P2468" s="6">
        <v>42007</v>
      </c>
      <c r="Q2468" t="s">
        <v>3073</v>
      </c>
      <c r="R2468" t="s">
        <v>3349</v>
      </c>
      <c r="S2468" t="s">
        <v>3720</v>
      </c>
      <c r="T2468">
        <v>74</v>
      </c>
      <c r="U2468">
        <v>73</v>
      </c>
      <c r="W2468" t="s">
        <v>2818</v>
      </c>
      <c r="X2468">
        <v>1</v>
      </c>
      <c r="Y2468">
        <f t="shared" si="314"/>
        <v>-1</v>
      </c>
      <c r="Z2468">
        <f t="shared" ca="1" si="315"/>
        <v>4.125</v>
      </c>
      <c r="AA2468">
        <f t="shared" ca="1" si="316"/>
        <v>-5.125</v>
      </c>
      <c r="AB2468">
        <f t="shared" ca="1" si="317"/>
        <v>5.125</v>
      </c>
      <c r="AC2468" s="2">
        <v>5.125</v>
      </c>
      <c r="AD2468" s="7">
        <f>VLOOKUP(P2468,Weights!$A:$B,2,0)*AC2468</f>
        <v>5.125</v>
      </c>
      <c r="AE2468">
        <f t="shared" ca="1" si="318"/>
        <v>26.265625</v>
      </c>
      <c r="AF2468" t="str">
        <f t="shared" si="319"/>
        <v>Appalachian St</v>
      </c>
      <c r="AG2468" t="str">
        <f t="shared" ca="1" si="320"/>
        <v>Arkansas St</v>
      </c>
    </row>
    <row r="2469" spans="15:33" x14ac:dyDescent="0.25">
      <c r="O2469" t="s">
        <v>3412</v>
      </c>
      <c r="P2469" s="6">
        <v>42007</v>
      </c>
      <c r="Q2469" t="s">
        <v>3073</v>
      </c>
      <c r="R2469" t="s">
        <v>3394</v>
      </c>
      <c r="S2469" t="s">
        <v>3720</v>
      </c>
      <c r="T2469">
        <v>67</v>
      </c>
      <c r="U2469">
        <v>63</v>
      </c>
      <c r="W2469" t="s">
        <v>2698</v>
      </c>
      <c r="X2469">
        <v>1</v>
      </c>
      <c r="Y2469">
        <f t="shared" si="314"/>
        <v>-4</v>
      </c>
      <c r="Z2469">
        <f t="shared" ca="1" si="315"/>
        <v>9.0000000000000018</v>
      </c>
      <c r="AA2469">
        <f t="shared" ca="1" si="316"/>
        <v>-13.000000000000002</v>
      </c>
      <c r="AB2469">
        <f t="shared" ca="1" si="317"/>
        <v>13.000000000000002</v>
      </c>
      <c r="AC2469" s="2">
        <v>13</v>
      </c>
      <c r="AD2469" s="7">
        <f>VLOOKUP(P2469,Weights!$A:$B,2,0)*AC2469</f>
        <v>13</v>
      </c>
      <c r="AE2469">
        <f t="shared" ca="1" si="318"/>
        <v>169.00000000000006</v>
      </c>
      <c r="AF2469" t="str">
        <f t="shared" si="319"/>
        <v>Miss Valley St</v>
      </c>
      <c r="AG2469" t="str">
        <f t="shared" ca="1" si="320"/>
        <v>Arkansas-Pine Bluff</v>
      </c>
    </row>
    <row r="2470" spans="15:33" x14ac:dyDescent="0.25">
      <c r="O2470" t="s">
        <v>3260</v>
      </c>
      <c r="P2470" s="6">
        <v>42007</v>
      </c>
      <c r="Q2470" t="s">
        <v>3073</v>
      </c>
      <c r="R2470" t="s">
        <v>3718</v>
      </c>
      <c r="S2470" t="s">
        <v>3721</v>
      </c>
      <c r="T2470">
        <v>82</v>
      </c>
      <c r="U2470">
        <v>61</v>
      </c>
      <c r="W2470" t="s">
        <v>447</v>
      </c>
      <c r="X2470">
        <v>1</v>
      </c>
      <c r="Y2470">
        <f t="shared" si="314"/>
        <v>21</v>
      </c>
      <c r="Z2470">
        <f t="shared" ca="1" si="315"/>
        <v>32.750000480000004</v>
      </c>
      <c r="AA2470">
        <f t="shared" ca="1" si="316"/>
        <v>-11.750000480000004</v>
      </c>
      <c r="AB2470">
        <f t="shared" ca="1" si="317"/>
        <v>11.750000480000004</v>
      </c>
      <c r="AC2470" s="2">
        <v>11.75</v>
      </c>
      <c r="AD2470" s="7">
        <f>VLOOKUP(P2470,Weights!$A:$B,2,0)*AC2470</f>
        <v>11.75</v>
      </c>
      <c r="AE2470">
        <f t="shared" ca="1" si="318"/>
        <v>138.06251128000034</v>
      </c>
      <c r="AF2470" t="str">
        <f t="shared" si="319"/>
        <v>Auburn</v>
      </c>
      <c r="AG2470" t="str">
        <f t="shared" ca="1" si="320"/>
        <v>Auburn</v>
      </c>
    </row>
    <row r="2471" spans="15:33" x14ac:dyDescent="0.25">
      <c r="O2471" t="s">
        <v>3316</v>
      </c>
      <c r="P2471" s="6">
        <v>42007</v>
      </c>
      <c r="Q2471" t="s">
        <v>3073</v>
      </c>
      <c r="R2471" t="s">
        <v>3219</v>
      </c>
      <c r="S2471" t="s">
        <v>3721</v>
      </c>
      <c r="T2471">
        <v>51</v>
      </c>
      <c r="U2471">
        <v>48</v>
      </c>
      <c r="W2471" t="s">
        <v>16</v>
      </c>
      <c r="X2471">
        <v>1</v>
      </c>
      <c r="Y2471">
        <f t="shared" si="314"/>
        <v>3</v>
      </c>
      <c r="Z2471">
        <f t="shared" ca="1" si="315"/>
        <v>9.3750004999999987</v>
      </c>
      <c r="AA2471">
        <f t="shared" ca="1" si="316"/>
        <v>-6.3750004999999987</v>
      </c>
      <c r="AB2471">
        <f t="shared" ca="1" si="317"/>
        <v>6.3750004999999987</v>
      </c>
      <c r="AC2471" s="2">
        <v>6.375</v>
      </c>
      <c r="AD2471" s="7">
        <f>VLOOKUP(P2471,Weights!$A:$B,2,0)*AC2471</f>
        <v>6.375</v>
      </c>
      <c r="AE2471">
        <f t="shared" ca="1" si="318"/>
        <v>40.640631375000233</v>
      </c>
      <c r="AF2471" t="str">
        <f t="shared" si="319"/>
        <v>Ball State</v>
      </c>
      <c r="AG2471" t="str">
        <f t="shared" ca="1" si="320"/>
        <v>Ball State</v>
      </c>
    </row>
    <row r="2472" spans="15:33" x14ac:dyDescent="0.25">
      <c r="O2472" t="s">
        <v>3280</v>
      </c>
      <c r="P2472" s="6">
        <v>42007</v>
      </c>
      <c r="Q2472" t="s">
        <v>3073</v>
      </c>
      <c r="R2472" t="s">
        <v>3276</v>
      </c>
      <c r="S2472" t="s">
        <v>3720</v>
      </c>
      <c r="T2472">
        <v>62</v>
      </c>
      <c r="U2472">
        <v>61</v>
      </c>
      <c r="W2472" t="s">
        <v>905</v>
      </c>
      <c r="X2472">
        <v>1</v>
      </c>
      <c r="Y2472">
        <f t="shared" si="314"/>
        <v>-1</v>
      </c>
      <c r="Z2472">
        <f t="shared" ca="1" si="315"/>
        <v>11.25</v>
      </c>
      <c r="AA2472">
        <f t="shared" ca="1" si="316"/>
        <v>-12.25</v>
      </c>
      <c r="AB2472">
        <f t="shared" ca="1" si="317"/>
        <v>12.25</v>
      </c>
      <c r="AC2472" s="2">
        <v>12.25</v>
      </c>
      <c r="AD2472" s="7">
        <f>VLOOKUP(P2472,Weights!$A:$B,2,0)*AC2472</f>
        <v>12.25</v>
      </c>
      <c r="AE2472">
        <f t="shared" ca="1" si="318"/>
        <v>150.0625</v>
      </c>
      <c r="AF2472" t="str">
        <f t="shared" si="319"/>
        <v>Utah State</v>
      </c>
      <c r="AG2472" t="str">
        <f t="shared" ca="1" si="320"/>
        <v>Boise State</v>
      </c>
    </row>
    <row r="2473" spans="15:33" x14ac:dyDescent="0.25">
      <c r="O2473" t="s">
        <v>3094</v>
      </c>
      <c r="P2473" s="6">
        <v>42007</v>
      </c>
      <c r="Q2473" t="s">
        <v>3073</v>
      </c>
      <c r="R2473" t="s">
        <v>3379</v>
      </c>
      <c r="S2473" t="s">
        <v>3721</v>
      </c>
      <c r="T2473">
        <v>75</v>
      </c>
      <c r="U2473">
        <v>56</v>
      </c>
      <c r="W2473" t="s">
        <v>1215</v>
      </c>
      <c r="X2473">
        <v>1</v>
      </c>
      <c r="Y2473">
        <f t="shared" si="314"/>
        <v>19</v>
      </c>
      <c r="Z2473">
        <f t="shared" ca="1" si="315"/>
        <v>3.25</v>
      </c>
      <c r="AA2473">
        <f t="shared" ca="1" si="316"/>
        <v>15.75</v>
      </c>
      <c r="AB2473">
        <f t="shared" ca="1" si="317"/>
        <v>-15.75</v>
      </c>
      <c r="AC2473" s="2">
        <v>15.75</v>
      </c>
      <c r="AD2473" s="7">
        <f>VLOOKUP(P2473,Weights!$A:$B,2,0)*AC2473</f>
        <v>15.75</v>
      </c>
      <c r="AE2473">
        <f t="shared" ca="1" si="318"/>
        <v>248.0625</v>
      </c>
      <c r="AF2473" t="str">
        <f t="shared" si="319"/>
        <v>Boston University</v>
      </c>
      <c r="AG2473" t="str">
        <f t="shared" ca="1" si="320"/>
        <v>Boston University</v>
      </c>
    </row>
    <row r="2474" spans="15:33" x14ac:dyDescent="0.25">
      <c r="O2474" t="s">
        <v>3367</v>
      </c>
      <c r="P2474" s="6">
        <v>42007</v>
      </c>
      <c r="Q2474" t="s">
        <v>3073</v>
      </c>
      <c r="R2474" t="s">
        <v>3257</v>
      </c>
      <c r="S2474" t="s">
        <v>3721</v>
      </c>
      <c r="T2474">
        <v>58</v>
      </c>
      <c r="U2474">
        <v>35</v>
      </c>
      <c r="W2474" t="s">
        <v>195</v>
      </c>
      <c r="X2474">
        <v>1</v>
      </c>
      <c r="Y2474">
        <f t="shared" si="314"/>
        <v>23</v>
      </c>
      <c r="Z2474">
        <f t="shared" ca="1" si="315"/>
        <v>20.750000499999999</v>
      </c>
      <c r="AA2474">
        <f t="shared" ca="1" si="316"/>
        <v>2.2499995000000013</v>
      </c>
      <c r="AB2474">
        <f t="shared" ca="1" si="317"/>
        <v>-2.2499995000000013</v>
      </c>
      <c r="AC2474" s="2">
        <v>2.25</v>
      </c>
      <c r="AD2474" s="7">
        <f>VLOOKUP(P2474,Weights!$A:$B,2,0)*AC2474</f>
        <v>2.25</v>
      </c>
      <c r="AE2474">
        <f t="shared" ca="1" si="318"/>
        <v>5.0624977500002553</v>
      </c>
      <c r="AF2474" t="str">
        <f t="shared" si="319"/>
        <v>Bowling Green</v>
      </c>
      <c r="AG2474" t="str">
        <f t="shared" ca="1" si="320"/>
        <v>Bowling Green</v>
      </c>
    </row>
    <row r="2475" spans="15:33" x14ac:dyDescent="0.25">
      <c r="O2475" t="s">
        <v>3376</v>
      </c>
      <c r="P2475" s="6">
        <v>42007</v>
      </c>
      <c r="Q2475" t="s">
        <v>3073</v>
      </c>
      <c r="R2475" t="s">
        <v>3396</v>
      </c>
      <c r="S2475" t="s">
        <v>3721</v>
      </c>
      <c r="T2475">
        <v>63</v>
      </c>
      <c r="U2475">
        <v>44</v>
      </c>
      <c r="W2475" t="s">
        <v>1067</v>
      </c>
      <c r="X2475">
        <v>1</v>
      </c>
      <c r="Y2475">
        <f t="shared" si="314"/>
        <v>19</v>
      </c>
      <c r="Z2475">
        <f t="shared" ca="1" si="315"/>
        <v>2.25</v>
      </c>
      <c r="AA2475">
        <f t="shared" ca="1" si="316"/>
        <v>16.75</v>
      </c>
      <c r="AB2475">
        <f t="shared" ca="1" si="317"/>
        <v>-16.75</v>
      </c>
      <c r="AC2475" s="2">
        <v>16.75</v>
      </c>
      <c r="AD2475" s="7">
        <f>VLOOKUP(P2475,Weights!$A:$B,2,0)*AC2475</f>
        <v>16.75</v>
      </c>
      <c r="AE2475">
        <f t="shared" ca="1" si="318"/>
        <v>280.5625</v>
      </c>
      <c r="AF2475" t="str">
        <f t="shared" si="319"/>
        <v>Bradley</v>
      </c>
      <c r="AG2475" t="str">
        <f t="shared" ca="1" si="320"/>
        <v>Bradley</v>
      </c>
    </row>
    <row r="2476" spans="15:33" x14ac:dyDescent="0.25">
      <c r="O2476" t="s">
        <v>3284</v>
      </c>
      <c r="P2476" s="6">
        <v>42007</v>
      </c>
      <c r="Q2476" t="s">
        <v>3073</v>
      </c>
      <c r="R2476" t="s">
        <v>3119</v>
      </c>
      <c r="S2476" t="s">
        <v>3721</v>
      </c>
      <c r="T2476">
        <v>92</v>
      </c>
      <c r="U2476">
        <v>73</v>
      </c>
      <c r="W2476" t="s">
        <v>196</v>
      </c>
      <c r="X2476">
        <v>1</v>
      </c>
      <c r="Y2476">
        <f t="shared" si="314"/>
        <v>19</v>
      </c>
      <c r="Z2476">
        <f t="shared" ca="1" si="315"/>
        <v>13.375</v>
      </c>
      <c r="AA2476">
        <f t="shared" ca="1" si="316"/>
        <v>5.625</v>
      </c>
      <c r="AB2476">
        <f t="shared" ca="1" si="317"/>
        <v>-5.625</v>
      </c>
      <c r="AC2476" s="2">
        <v>5.625</v>
      </c>
      <c r="AD2476" s="7">
        <f>VLOOKUP(P2476,Weights!$A:$B,2,0)*AC2476</f>
        <v>5.625</v>
      </c>
      <c r="AE2476">
        <f t="shared" ca="1" si="318"/>
        <v>31.640625</v>
      </c>
      <c r="AF2476" t="str">
        <f t="shared" si="319"/>
        <v>Buffalo</v>
      </c>
      <c r="AG2476" t="str">
        <f t="shared" ca="1" si="320"/>
        <v>Buffalo</v>
      </c>
    </row>
    <row r="2477" spans="15:33" x14ac:dyDescent="0.25">
      <c r="O2477" t="s">
        <v>3128</v>
      </c>
      <c r="P2477" s="6">
        <v>42007</v>
      </c>
      <c r="Q2477" t="s">
        <v>3073</v>
      </c>
      <c r="R2477" t="s">
        <v>3347</v>
      </c>
      <c r="S2477" t="s">
        <v>3720</v>
      </c>
      <c r="T2477">
        <v>73</v>
      </c>
      <c r="U2477">
        <v>67</v>
      </c>
      <c r="W2477" t="s">
        <v>154</v>
      </c>
      <c r="X2477">
        <v>1</v>
      </c>
      <c r="Y2477">
        <f t="shared" si="314"/>
        <v>-6</v>
      </c>
      <c r="Z2477">
        <f t="shared" ca="1" si="315"/>
        <v>-0.75000049999999874</v>
      </c>
      <c r="AA2477">
        <f t="shared" ca="1" si="316"/>
        <v>-5.2499995000000013</v>
      </c>
      <c r="AB2477">
        <f t="shared" ca="1" si="317"/>
        <v>5.2499995000000013</v>
      </c>
      <c r="AC2477" s="2">
        <v>5.25</v>
      </c>
      <c r="AD2477" s="7">
        <f>VLOOKUP(P2477,Weights!$A:$B,2,0)*AC2477</f>
        <v>5.25</v>
      </c>
      <c r="AE2477">
        <f t="shared" ca="1" si="318"/>
        <v>27.562494750000262</v>
      </c>
      <c r="AF2477" t="str">
        <f t="shared" si="319"/>
        <v>Fairleigh Dickinson</v>
      </c>
      <c r="AG2477" t="str">
        <f t="shared" ca="1" si="320"/>
        <v>Fairleigh Dickinson</v>
      </c>
    </row>
    <row r="2478" spans="15:33" x14ac:dyDescent="0.25">
      <c r="O2478" t="s">
        <v>3234</v>
      </c>
      <c r="P2478" s="6">
        <v>42007</v>
      </c>
      <c r="Q2478" t="s">
        <v>3073</v>
      </c>
      <c r="R2478" t="s">
        <v>3338</v>
      </c>
      <c r="S2478" t="s">
        <v>3721</v>
      </c>
      <c r="T2478">
        <v>72</v>
      </c>
      <c r="U2478">
        <v>60</v>
      </c>
      <c r="W2478" t="s">
        <v>1452</v>
      </c>
      <c r="X2478">
        <v>1</v>
      </c>
      <c r="Y2478">
        <f t="shared" si="314"/>
        <v>12</v>
      </c>
      <c r="Z2478">
        <f t="shared" ca="1" si="315"/>
        <v>6.9999999800000001</v>
      </c>
      <c r="AA2478">
        <f t="shared" ca="1" si="316"/>
        <v>5.0000000199999999</v>
      </c>
      <c r="AB2478">
        <f t="shared" ca="1" si="317"/>
        <v>-5.0000000199999999</v>
      </c>
      <c r="AC2478" s="2">
        <v>5</v>
      </c>
      <c r="AD2478" s="7">
        <f>VLOOKUP(P2478,Weights!$A:$B,2,0)*AC2478</f>
        <v>5</v>
      </c>
      <c r="AE2478">
        <f t="shared" ca="1" si="318"/>
        <v>25.000000199999999</v>
      </c>
      <c r="AF2478" t="str">
        <f t="shared" si="319"/>
        <v>Chattanooga</v>
      </c>
      <c r="AG2478" t="str">
        <f t="shared" ca="1" si="320"/>
        <v>Chattanooga</v>
      </c>
    </row>
    <row r="2479" spans="15:33" x14ac:dyDescent="0.25">
      <c r="O2479" t="s">
        <v>3113</v>
      </c>
      <c r="P2479" s="6">
        <v>42007</v>
      </c>
      <c r="Q2479" t="s">
        <v>3073</v>
      </c>
      <c r="R2479" t="s">
        <v>3149</v>
      </c>
      <c r="S2479" t="s">
        <v>3721</v>
      </c>
      <c r="T2479">
        <v>56</v>
      </c>
      <c r="U2479">
        <v>50</v>
      </c>
      <c r="W2479" t="s">
        <v>197</v>
      </c>
      <c r="X2479">
        <v>1</v>
      </c>
      <c r="Y2479">
        <f t="shared" si="314"/>
        <v>6</v>
      </c>
      <c r="Z2479">
        <f t="shared" ca="1" si="315"/>
        <v>3</v>
      </c>
      <c r="AA2479">
        <f t="shared" ca="1" si="316"/>
        <v>3</v>
      </c>
      <c r="AB2479">
        <f t="shared" ca="1" si="317"/>
        <v>-3</v>
      </c>
      <c r="AC2479" s="2">
        <v>3</v>
      </c>
      <c r="AD2479" s="7">
        <f>VLOOKUP(P2479,Weights!$A:$B,2,0)*AC2479</f>
        <v>3</v>
      </c>
      <c r="AE2479">
        <f t="shared" ca="1" si="318"/>
        <v>9</v>
      </c>
      <c r="AF2479" t="str">
        <f t="shared" si="319"/>
        <v>Cincinnati</v>
      </c>
      <c r="AG2479" t="str">
        <f t="shared" ca="1" si="320"/>
        <v>Cincinnati</v>
      </c>
    </row>
    <row r="2480" spans="15:33" x14ac:dyDescent="0.25">
      <c r="O2480" t="s">
        <v>3197</v>
      </c>
      <c r="P2480" s="6">
        <v>42007</v>
      </c>
      <c r="Q2480" t="s">
        <v>3073</v>
      </c>
      <c r="R2480" t="s">
        <v>3705</v>
      </c>
      <c r="S2480" t="s">
        <v>3720</v>
      </c>
      <c r="T2480">
        <v>74</v>
      </c>
      <c r="U2480">
        <v>50</v>
      </c>
      <c r="W2480" t="s">
        <v>548</v>
      </c>
      <c r="X2480">
        <v>1</v>
      </c>
      <c r="Y2480">
        <f t="shared" si="314"/>
        <v>-24</v>
      </c>
      <c r="Z2480">
        <f t="shared" ca="1" si="315"/>
        <v>-10.124999499999998</v>
      </c>
      <c r="AA2480">
        <f t="shared" ca="1" si="316"/>
        <v>-13.875000500000002</v>
      </c>
      <c r="AB2480">
        <f t="shared" ca="1" si="317"/>
        <v>13.875000500000002</v>
      </c>
      <c r="AC2480" s="2">
        <v>13.875</v>
      </c>
      <c r="AD2480" s="7">
        <f>VLOOKUP(P2480,Weights!$A:$B,2,0)*AC2480</f>
        <v>13.875</v>
      </c>
      <c r="AE2480">
        <f t="shared" ca="1" si="318"/>
        <v>192.51563887500032</v>
      </c>
      <c r="AF2480" t="str">
        <f t="shared" si="319"/>
        <v>North Carolina</v>
      </c>
      <c r="AG2480" t="str">
        <f t="shared" ca="1" si="320"/>
        <v>North Carolina</v>
      </c>
    </row>
    <row r="2481" spans="15:33" x14ac:dyDescent="0.25">
      <c r="O2481" t="s">
        <v>3308</v>
      </c>
      <c r="P2481" s="6">
        <v>42007</v>
      </c>
      <c r="Q2481" t="s">
        <v>3073</v>
      </c>
      <c r="R2481" t="s">
        <v>3301</v>
      </c>
      <c r="S2481" t="s">
        <v>3721</v>
      </c>
      <c r="T2481">
        <v>83</v>
      </c>
      <c r="U2481">
        <v>74</v>
      </c>
      <c r="W2481" t="s">
        <v>198</v>
      </c>
      <c r="X2481">
        <v>1</v>
      </c>
      <c r="Y2481">
        <f t="shared" si="314"/>
        <v>9</v>
      </c>
      <c r="Z2481">
        <f t="shared" ca="1" si="315"/>
        <v>8.1250000199999999</v>
      </c>
      <c r="AA2481">
        <f t="shared" ca="1" si="316"/>
        <v>0.87499998000000012</v>
      </c>
      <c r="AB2481">
        <f t="shared" ca="1" si="317"/>
        <v>-0.87499998000000012</v>
      </c>
      <c r="AC2481" s="2">
        <v>0.875</v>
      </c>
      <c r="AD2481" s="7">
        <f>VLOOKUP(P2481,Weights!$A:$B,2,0)*AC2481</f>
        <v>0.875</v>
      </c>
      <c r="AE2481">
        <f t="shared" ca="1" si="318"/>
        <v>0.76562496500000066</v>
      </c>
      <c r="AF2481" t="str">
        <f t="shared" si="319"/>
        <v>Coastal Carolina</v>
      </c>
      <c r="AG2481" t="str">
        <f t="shared" ca="1" si="320"/>
        <v>Coastal Carolina</v>
      </c>
    </row>
    <row r="2482" spans="15:33" x14ac:dyDescent="0.25">
      <c r="O2482" t="s">
        <v>3076</v>
      </c>
      <c r="P2482" s="6">
        <v>42007</v>
      </c>
      <c r="Q2482" t="s">
        <v>3073</v>
      </c>
      <c r="R2482" t="s">
        <v>3079</v>
      </c>
      <c r="S2482" t="s">
        <v>3721</v>
      </c>
      <c r="T2482">
        <v>68</v>
      </c>
      <c r="U2482">
        <v>62</v>
      </c>
      <c r="W2482" t="s">
        <v>2425</v>
      </c>
      <c r="X2482">
        <v>1</v>
      </c>
      <c r="Y2482">
        <f t="shared" si="314"/>
        <v>6</v>
      </c>
      <c r="Z2482">
        <f t="shared" ca="1" si="315"/>
        <v>4.9999999800000001</v>
      </c>
      <c r="AA2482">
        <f t="shared" ca="1" si="316"/>
        <v>1.0000000199999999</v>
      </c>
      <c r="AB2482">
        <f t="shared" ca="1" si="317"/>
        <v>-1.0000000199999999</v>
      </c>
      <c r="AC2482" s="2">
        <v>1</v>
      </c>
      <c r="AD2482" s="7">
        <f>VLOOKUP(P2482,Weights!$A:$B,2,0)*AC2482</f>
        <v>1</v>
      </c>
      <c r="AE2482">
        <f t="shared" ca="1" si="318"/>
        <v>1.0000000400000002</v>
      </c>
      <c r="AF2482" t="str">
        <f t="shared" si="319"/>
        <v>Colgate</v>
      </c>
      <c r="AG2482" t="str">
        <f t="shared" ca="1" si="320"/>
        <v>Colgate</v>
      </c>
    </row>
    <row r="2483" spans="15:33" x14ac:dyDescent="0.25">
      <c r="O2483" t="s">
        <v>3332</v>
      </c>
      <c r="P2483" s="6">
        <v>42007</v>
      </c>
      <c r="Q2483" t="s">
        <v>3073</v>
      </c>
      <c r="R2483" t="s">
        <v>3261</v>
      </c>
      <c r="S2483" t="s">
        <v>3721</v>
      </c>
      <c r="T2483">
        <v>67</v>
      </c>
      <c r="U2483">
        <v>55</v>
      </c>
      <c r="W2483" t="s">
        <v>1332</v>
      </c>
      <c r="X2483">
        <v>1</v>
      </c>
      <c r="Y2483">
        <f t="shared" si="314"/>
        <v>12</v>
      </c>
      <c r="Z2483">
        <f t="shared" ca="1" si="315"/>
        <v>3</v>
      </c>
      <c r="AA2483">
        <f t="shared" ca="1" si="316"/>
        <v>9</v>
      </c>
      <c r="AB2483">
        <f t="shared" ca="1" si="317"/>
        <v>-9</v>
      </c>
      <c r="AC2483" s="2">
        <v>9</v>
      </c>
      <c r="AD2483" s="7">
        <f>VLOOKUP(P2483,Weights!$A:$B,2,0)*AC2483</f>
        <v>9</v>
      </c>
      <c r="AE2483">
        <f t="shared" ca="1" si="318"/>
        <v>81</v>
      </c>
      <c r="AF2483" t="str">
        <f t="shared" si="319"/>
        <v>CS Fullerton</v>
      </c>
      <c r="AG2483" t="str">
        <f t="shared" ca="1" si="320"/>
        <v>CS Fullerton</v>
      </c>
    </row>
    <row r="2484" spans="15:33" x14ac:dyDescent="0.25">
      <c r="O2484" t="s">
        <v>3172</v>
      </c>
      <c r="P2484" s="6">
        <v>42007</v>
      </c>
      <c r="Q2484" t="s">
        <v>3073</v>
      </c>
      <c r="R2484" t="s">
        <v>3166</v>
      </c>
      <c r="S2484" t="s">
        <v>3721</v>
      </c>
      <c r="T2484">
        <v>81</v>
      </c>
      <c r="U2484">
        <v>67</v>
      </c>
      <c r="W2484" t="s">
        <v>358</v>
      </c>
      <c r="X2484">
        <v>1</v>
      </c>
      <c r="Y2484">
        <f t="shared" si="314"/>
        <v>14</v>
      </c>
      <c r="Z2484">
        <f t="shared" ca="1" si="315"/>
        <v>8.6249994999999977</v>
      </c>
      <c r="AA2484">
        <f t="shared" ca="1" si="316"/>
        <v>5.3750005000000023</v>
      </c>
      <c r="AB2484">
        <f t="shared" ca="1" si="317"/>
        <v>-5.3750005000000023</v>
      </c>
      <c r="AC2484" s="2">
        <v>5.375</v>
      </c>
      <c r="AD2484" s="7">
        <f>VLOOKUP(P2484,Weights!$A:$B,2,0)*AC2484</f>
        <v>5.375</v>
      </c>
      <c r="AE2484">
        <f t="shared" ca="1" si="318"/>
        <v>28.890630375000274</v>
      </c>
      <c r="AF2484" t="str">
        <f t="shared" si="319"/>
        <v>Davidson</v>
      </c>
      <c r="AG2484" t="str">
        <f t="shared" ca="1" si="320"/>
        <v>Davidson</v>
      </c>
    </row>
    <row r="2485" spans="15:33" x14ac:dyDescent="0.25">
      <c r="O2485" t="s">
        <v>3176</v>
      </c>
      <c r="P2485" s="6">
        <v>42007</v>
      </c>
      <c r="Q2485" t="s">
        <v>3073</v>
      </c>
      <c r="R2485" t="s">
        <v>3120</v>
      </c>
      <c r="S2485" t="s">
        <v>3721</v>
      </c>
      <c r="T2485">
        <v>81</v>
      </c>
      <c r="U2485">
        <v>55</v>
      </c>
      <c r="W2485" t="s">
        <v>370</v>
      </c>
      <c r="X2485">
        <v>1</v>
      </c>
      <c r="Y2485">
        <f t="shared" si="314"/>
        <v>26</v>
      </c>
      <c r="Z2485">
        <f t="shared" ca="1" si="315"/>
        <v>12.75000002</v>
      </c>
      <c r="AA2485">
        <f t="shared" ca="1" si="316"/>
        <v>13.24999998</v>
      </c>
      <c r="AB2485">
        <f t="shared" ca="1" si="317"/>
        <v>-13.24999998</v>
      </c>
      <c r="AC2485" s="2">
        <v>13.25</v>
      </c>
      <c r="AD2485" s="7">
        <f>VLOOKUP(P2485,Weights!$A:$B,2,0)*AC2485</f>
        <v>13.25</v>
      </c>
      <c r="AE2485">
        <f t="shared" ca="1" si="318"/>
        <v>175.56249947000001</v>
      </c>
      <c r="AF2485" t="str">
        <f t="shared" si="319"/>
        <v>Dayton</v>
      </c>
      <c r="AG2485" t="str">
        <f t="shared" ca="1" si="320"/>
        <v>Dayton</v>
      </c>
    </row>
    <row r="2486" spans="15:33" x14ac:dyDescent="0.25">
      <c r="O2486" t="s">
        <v>3157</v>
      </c>
      <c r="P2486" s="6">
        <v>42007</v>
      </c>
      <c r="Q2486" t="s">
        <v>3073</v>
      </c>
      <c r="R2486" t="s">
        <v>3346</v>
      </c>
      <c r="S2486" t="s">
        <v>3720</v>
      </c>
      <c r="T2486">
        <v>72</v>
      </c>
      <c r="U2486">
        <v>53</v>
      </c>
      <c r="W2486" t="s">
        <v>1421</v>
      </c>
      <c r="X2486">
        <v>1</v>
      </c>
      <c r="Y2486">
        <f t="shared" si="314"/>
        <v>-19</v>
      </c>
      <c r="Z2486">
        <f t="shared" ca="1" si="315"/>
        <v>-5.125</v>
      </c>
      <c r="AA2486">
        <f t="shared" ca="1" si="316"/>
        <v>-13.875</v>
      </c>
      <c r="AB2486">
        <f t="shared" ca="1" si="317"/>
        <v>13.875</v>
      </c>
      <c r="AC2486" s="2">
        <v>13.875</v>
      </c>
      <c r="AD2486" s="7">
        <f>VLOOKUP(P2486,Weights!$A:$B,2,0)*AC2486</f>
        <v>13.875</v>
      </c>
      <c r="AE2486">
        <f t="shared" ca="1" si="318"/>
        <v>192.515625</v>
      </c>
      <c r="AF2486" t="str">
        <f t="shared" si="319"/>
        <v>Northeastern</v>
      </c>
      <c r="AG2486" t="str">
        <f t="shared" ca="1" si="320"/>
        <v>Northeastern</v>
      </c>
    </row>
    <row r="2487" spans="15:33" x14ac:dyDescent="0.25">
      <c r="O2487" t="s">
        <v>3255</v>
      </c>
      <c r="P2487" s="6">
        <v>42007</v>
      </c>
      <c r="Q2487" t="s">
        <v>3073</v>
      </c>
      <c r="R2487" t="s">
        <v>3210</v>
      </c>
      <c r="S2487" t="s">
        <v>3721</v>
      </c>
      <c r="T2487">
        <v>71</v>
      </c>
      <c r="U2487">
        <v>68</v>
      </c>
      <c r="W2487" t="s">
        <v>133</v>
      </c>
      <c r="X2487">
        <v>1</v>
      </c>
      <c r="Y2487">
        <f t="shared" si="314"/>
        <v>3</v>
      </c>
      <c r="Z2487">
        <f t="shared" ca="1" si="315"/>
        <v>-4.8749994999999995</v>
      </c>
      <c r="AA2487">
        <f t="shared" ca="1" si="316"/>
        <v>7.8749994999999995</v>
      </c>
      <c r="AB2487">
        <f t="shared" ca="1" si="317"/>
        <v>-7.8749994999999995</v>
      </c>
      <c r="AC2487" s="2">
        <v>7.875</v>
      </c>
      <c r="AD2487" s="7">
        <f>VLOOKUP(P2487,Weights!$A:$B,2,0)*AC2487</f>
        <v>7.875</v>
      </c>
      <c r="AE2487">
        <f t="shared" ca="1" si="318"/>
        <v>62.01561712500024</v>
      </c>
      <c r="AF2487" t="str">
        <f t="shared" si="319"/>
        <v>DePaul</v>
      </c>
      <c r="AG2487" t="str">
        <f t="shared" ca="1" si="320"/>
        <v>Xavier</v>
      </c>
    </row>
    <row r="2488" spans="15:33" x14ac:dyDescent="0.25">
      <c r="O2488" t="s">
        <v>3181</v>
      </c>
      <c r="P2488" s="6">
        <v>42007</v>
      </c>
      <c r="Q2488" t="s">
        <v>3073</v>
      </c>
      <c r="R2488" t="s">
        <v>3345</v>
      </c>
      <c r="S2488" t="s">
        <v>3720</v>
      </c>
      <c r="T2488">
        <v>77</v>
      </c>
      <c r="U2488">
        <v>67</v>
      </c>
      <c r="W2488" t="s">
        <v>1432</v>
      </c>
      <c r="X2488">
        <v>1</v>
      </c>
      <c r="Y2488">
        <f t="shared" si="314"/>
        <v>-10</v>
      </c>
      <c r="Z2488">
        <f t="shared" ca="1" si="315"/>
        <v>2.625</v>
      </c>
      <c r="AA2488">
        <f t="shared" ca="1" si="316"/>
        <v>-12.625</v>
      </c>
      <c r="AB2488">
        <f t="shared" ca="1" si="317"/>
        <v>12.625</v>
      </c>
      <c r="AC2488" s="2">
        <v>12.625</v>
      </c>
      <c r="AD2488" s="7">
        <f>VLOOKUP(P2488,Weights!$A:$B,2,0)*AC2488</f>
        <v>12.625</v>
      </c>
      <c r="AE2488">
        <f t="shared" ca="1" si="318"/>
        <v>159.390625</v>
      </c>
      <c r="AF2488" t="str">
        <f t="shared" si="319"/>
        <v>Elon</v>
      </c>
      <c r="AG2488" t="str">
        <f t="shared" ca="1" si="320"/>
        <v>Drexel</v>
      </c>
    </row>
    <row r="2489" spans="15:33" x14ac:dyDescent="0.25">
      <c r="O2489" t="s">
        <v>3704</v>
      </c>
      <c r="P2489" s="6">
        <v>42007</v>
      </c>
      <c r="Q2489" t="s">
        <v>3073</v>
      </c>
      <c r="R2489" t="s">
        <v>3095</v>
      </c>
      <c r="S2489" t="s">
        <v>3721</v>
      </c>
      <c r="T2489">
        <v>85</v>
      </c>
      <c r="U2489">
        <v>62</v>
      </c>
      <c r="W2489" t="s">
        <v>572</v>
      </c>
      <c r="X2489">
        <v>1</v>
      </c>
      <c r="Y2489">
        <f t="shared" si="314"/>
        <v>23</v>
      </c>
      <c r="Z2489">
        <f t="shared" ca="1" si="315"/>
        <v>22.749999499999998</v>
      </c>
      <c r="AA2489">
        <f t="shared" ca="1" si="316"/>
        <v>0.25000050000000229</v>
      </c>
      <c r="AB2489">
        <f t="shared" ca="1" si="317"/>
        <v>-0.25000050000000229</v>
      </c>
      <c r="AC2489" s="2">
        <v>0.25</v>
      </c>
      <c r="AD2489" s="7">
        <f>VLOOKUP(P2489,Weights!$A:$B,2,0)*AC2489</f>
        <v>0.25</v>
      </c>
      <c r="AE2489">
        <f t="shared" ca="1" si="318"/>
        <v>6.250025000025114E-2</v>
      </c>
      <c r="AF2489" t="str">
        <f t="shared" si="319"/>
        <v>Duke</v>
      </c>
      <c r="AG2489" t="str">
        <f t="shared" ca="1" si="320"/>
        <v>Duke</v>
      </c>
    </row>
    <row r="2490" spans="15:33" x14ac:dyDescent="0.25">
      <c r="O2490" t="s">
        <v>3337</v>
      </c>
      <c r="P2490" s="6">
        <v>42007</v>
      </c>
      <c r="Q2490" t="s">
        <v>3073</v>
      </c>
      <c r="R2490" t="s">
        <v>3320</v>
      </c>
      <c r="S2490" t="s">
        <v>3721</v>
      </c>
      <c r="T2490">
        <v>59</v>
      </c>
      <c r="U2490">
        <v>50</v>
      </c>
      <c r="V2490" t="s">
        <v>3722</v>
      </c>
      <c r="W2490" t="s">
        <v>2133</v>
      </c>
      <c r="X2490">
        <v>1</v>
      </c>
      <c r="Y2490">
        <f t="shared" si="314"/>
        <v>9</v>
      </c>
      <c r="Z2490">
        <f t="shared" ca="1" si="315"/>
        <v>11.375000499999999</v>
      </c>
      <c r="AA2490">
        <f t="shared" ca="1" si="316"/>
        <v>-2.3750004999999987</v>
      </c>
      <c r="AB2490">
        <f t="shared" ca="1" si="317"/>
        <v>2.3750004999999987</v>
      </c>
      <c r="AC2490" s="2">
        <v>2.375</v>
      </c>
      <c r="AD2490" s="7">
        <f>VLOOKUP(P2490,Weights!$A:$B,2,0)*AC2490</f>
        <v>2.375</v>
      </c>
      <c r="AE2490">
        <f t="shared" ca="1" si="318"/>
        <v>5.6406273750002436</v>
      </c>
      <c r="AF2490" t="str">
        <f t="shared" si="319"/>
        <v>Eastern Illinois</v>
      </c>
      <c r="AG2490" t="str">
        <f t="shared" ca="1" si="320"/>
        <v>Eastern Illinois</v>
      </c>
    </row>
    <row r="2491" spans="15:33" x14ac:dyDescent="0.25">
      <c r="O2491" t="s">
        <v>3377</v>
      </c>
      <c r="P2491" s="6">
        <v>42007</v>
      </c>
      <c r="Q2491" t="s">
        <v>3073</v>
      </c>
      <c r="R2491" t="s">
        <v>3313</v>
      </c>
      <c r="S2491" t="s">
        <v>3721</v>
      </c>
      <c r="T2491">
        <v>63</v>
      </c>
      <c r="U2491">
        <v>52</v>
      </c>
      <c r="W2491" t="s">
        <v>447</v>
      </c>
      <c r="X2491">
        <v>1</v>
      </c>
      <c r="Y2491">
        <f t="shared" si="314"/>
        <v>11</v>
      </c>
      <c r="Z2491">
        <f t="shared" ca="1" si="315"/>
        <v>13.750000480000001</v>
      </c>
      <c r="AA2491">
        <f t="shared" ca="1" si="316"/>
        <v>-2.7500004800000006</v>
      </c>
      <c r="AB2491">
        <f t="shared" ca="1" si="317"/>
        <v>2.7500004800000006</v>
      </c>
      <c r="AC2491" s="2">
        <v>2.75</v>
      </c>
      <c r="AD2491" s="7">
        <f>VLOOKUP(P2491,Weights!$A:$B,2,0)*AC2491</f>
        <v>2.75</v>
      </c>
      <c r="AE2491">
        <f t="shared" ca="1" si="318"/>
        <v>7.5625026400002335</v>
      </c>
      <c r="AF2491" t="str">
        <f t="shared" si="319"/>
        <v>Eastern Kentucky</v>
      </c>
      <c r="AG2491" t="str">
        <f t="shared" ca="1" si="320"/>
        <v>Eastern Kentucky</v>
      </c>
    </row>
    <row r="2492" spans="15:33" x14ac:dyDescent="0.25">
      <c r="O2492" t="s">
        <v>3236</v>
      </c>
      <c r="P2492" s="6">
        <v>42007</v>
      </c>
      <c r="Q2492" t="s">
        <v>3073</v>
      </c>
      <c r="R2492" t="s">
        <v>3269</v>
      </c>
      <c r="S2492" t="s">
        <v>3721</v>
      </c>
      <c r="T2492">
        <v>65</v>
      </c>
      <c r="U2492">
        <v>57</v>
      </c>
      <c r="W2492" t="s">
        <v>308</v>
      </c>
      <c r="X2492">
        <v>1</v>
      </c>
      <c r="Y2492">
        <f t="shared" si="314"/>
        <v>8</v>
      </c>
      <c r="Z2492">
        <f t="shared" ca="1" si="315"/>
        <v>15.375</v>
      </c>
      <c r="AA2492">
        <f t="shared" ca="1" si="316"/>
        <v>-7.375</v>
      </c>
      <c r="AB2492">
        <f t="shared" ca="1" si="317"/>
        <v>7.375</v>
      </c>
      <c r="AC2492" s="2">
        <v>7.375</v>
      </c>
      <c r="AD2492" s="7">
        <f>VLOOKUP(P2492,Weights!$A:$B,2,0)*AC2492</f>
        <v>7.375</v>
      </c>
      <c r="AE2492">
        <f t="shared" ca="1" si="318"/>
        <v>54.390625</v>
      </c>
      <c r="AF2492" t="str">
        <f t="shared" si="319"/>
        <v>Eastern Washington</v>
      </c>
      <c r="AG2492" t="str">
        <f t="shared" ca="1" si="320"/>
        <v>Eastern Washington</v>
      </c>
    </row>
    <row r="2493" spans="15:33" x14ac:dyDescent="0.25">
      <c r="O2493" t="s">
        <v>3144</v>
      </c>
      <c r="P2493" s="6">
        <v>42007</v>
      </c>
      <c r="Q2493" t="s">
        <v>3073</v>
      </c>
      <c r="R2493" t="s">
        <v>3136</v>
      </c>
      <c r="S2493" t="s">
        <v>3720</v>
      </c>
      <c r="T2493">
        <v>63</v>
      </c>
      <c r="U2493">
        <v>59</v>
      </c>
      <c r="W2493" t="s">
        <v>118</v>
      </c>
      <c r="X2493">
        <v>1</v>
      </c>
      <c r="Y2493">
        <f t="shared" si="314"/>
        <v>-4</v>
      </c>
      <c r="Z2493">
        <f t="shared" ca="1" si="315"/>
        <v>6.6249999999999991</v>
      </c>
      <c r="AA2493">
        <f t="shared" ca="1" si="316"/>
        <v>-10.625</v>
      </c>
      <c r="AB2493">
        <f t="shared" ca="1" si="317"/>
        <v>10.625</v>
      </c>
      <c r="AC2493" s="2">
        <v>10.625</v>
      </c>
      <c r="AD2493" s="7">
        <f>VLOOKUP(P2493,Weights!$A:$B,2,0)*AC2493</f>
        <v>10.625</v>
      </c>
      <c r="AE2493">
        <f t="shared" ca="1" si="318"/>
        <v>112.890625</v>
      </c>
      <c r="AF2493" t="str">
        <f t="shared" si="319"/>
        <v>Connecticut</v>
      </c>
      <c r="AG2493" t="str">
        <f t="shared" ca="1" si="320"/>
        <v>Florida</v>
      </c>
    </row>
    <row r="2494" spans="15:33" x14ac:dyDescent="0.25">
      <c r="O2494" t="s">
        <v>3329</v>
      </c>
      <c r="P2494" s="6">
        <v>42007</v>
      </c>
      <c r="Q2494" t="s">
        <v>3073</v>
      </c>
      <c r="R2494" t="s">
        <v>3343</v>
      </c>
      <c r="S2494" t="s">
        <v>3721</v>
      </c>
      <c r="T2494">
        <v>59</v>
      </c>
      <c r="U2494">
        <v>57</v>
      </c>
      <c r="W2494" t="s">
        <v>1067</v>
      </c>
      <c r="X2494">
        <v>1</v>
      </c>
      <c r="Y2494">
        <f t="shared" si="314"/>
        <v>2</v>
      </c>
      <c r="Z2494">
        <f t="shared" ca="1" si="315"/>
        <v>-10.499999500000001</v>
      </c>
      <c r="AA2494">
        <f t="shared" ca="1" si="316"/>
        <v>12.499999500000001</v>
      </c>
      <c r="AB2494">
        <f t="shared" ca="1" si="317"/>
        <v>-12.499999500000001</v>
      </c>
      <c r="AC2494" s="2">
        <v>12.5</v>
      </c>
      <c r="AD2494" s="7">
        <f>VLOOKUP(P2494,Weights!$A:$B,2,0)*AC2494</f>
        <v>12.5</v>
      </c>
      <c r="AE2494">
        <f t="shared" ca="1" si="318"/>
        <v>156.24998750000029</v>
      </c>
      <c r="AF2494" t="str">
        <f t="shared" si="319"/>
        <v>Fresno St</v>
      </c>
      <c r="AG2494" t="str">
        <f t="shared" ca="1" si="320"/>
        <v>San Diego St</v>
      </c>
    </row>
    <row r="2495" spans="15:33" x14ac:dyDescent="0.25">
      <c r="O2495" t="s">
        <v>3167</v>
      </c>
      <c r="P2495" s="6">
        <v>42007</v>
      </c>
      <c r="Q2495" t="s">
        <v>3073</v>
      </c>
      <c r="R2495" t="s">
        <v>3168</v>
      </c>
      <c r="S2495" t="s">
        <v>3721</v>
      </c>
      <c r="T2495">
        <v>70</v>
      </c>
      <c r="U2495">
        <v>62</v>
      </c>
      <c r="W2495" t="s">
        <v>18</v>
      </c>
      <c r="X2495">
        <v>1</v>
      </c>
      <c r="Y2495">
        <f t="shared" si="314"/>
        <v>8</v>
      </c>
      <c r="Z2495">
        <f t="shared" ca="1" si="315"/>
        <v>-1.6250000199999999</v>
      </c>
      <c r="AA2495">
        <f t="shared" ca="1" si="316"/>
        <v>9.6250000199999999</v>
      </c>
      <c r="AB2495">
        <f t="shared" ca="1" si="317"/>
        <v>-9.6250000199999999</v>
      </c>
      <c r="AC2495" s="2">
        <v>9.625</v>
      </c>
      <c r="AD2495" s="7">
        <f>VLOOKUP(P2495,Weights!$A:$B,2,0)*AC2495</f>
        <v>9.625</v>
      </c>
      <c r="AE2495">
        <f t="shared" ca="1" si="318"/>
        <v>92.640625384999993</v>
      </c>
      <c r="AF2495" t="str">
        <f t="shared" si="319"/>
        <v>George Mason</v>
      </c>
      <c r="AG2495" t="str">
        <f t="shared" ca="1" si="320"/>
        <v>La Salle</v>
      </c>
    </row>
    <row r="2496" spans="15:33" x14ac:dyDescent="0.25">
      <c r="O2496" t="s">
        <v>3249</v>
      </c>
      <c r="P2496" s="6">
        <v>42007</v>
      </c>
      <c r="Q2496" t="s">
        <v>3073</v>
      </c>
      <c r="R2496" t="s">
        <v>3252</v>
      </c>
      <c r="S2496" t="s">
        <v>3721</v>
      </c>
      <c r="T2496">
        <v>76</v>
      </c>
      <c r="U2496">
        <v>61</v>
      </c>
      <c r="W2496" t="s">
        <v>939</v>
      </c>
      <c r="X2496">
        <v>1</v>
      </c>
      <c r="Y2496">
        <f t="shared" si="314"/>
        <v>15</v>
      </c>
      <c r="Z2496">
        <f t="shared" ca="1" si="315"/>
        <v>8.1249995000000013</v>
      </c>
      <c r="AA2496">
        <f t="shared" ca="1" si="316"/>
        <v>6.8750004999999987</v>
      </c>
      <c r="AB2496">
        <f t="shared" ca="1" si="317"/>
        <v>-6.8750004999999987</v>
      </c>
      <c r="AC2496" s="2">
        <v>6.875</v>
      </c>
      <c r="AD2496" s="7">
        <f>VLOOKUP(P2496,Weights!$A:$B,2,0)*AC2496</f>
        <v>6.875</v>
      </c>
      <c r="AE2496">
        <f t="shared" ca="1" si="318"/>
        <v>47.265631875000231</v>
      </c>
      <c r="AF2496" t="str">
        <f t="shared" si="319"/>
        <v>Georgetown</v>
      </c>
      <c r="AG2496" t="str">
        <f t="shared" ca="1" si="320"/>
        <v>Georgetown</v>
      </c>
    </row>
    <row r="2497" spans="15:33" x14ac:dyDescent="0.25">
      <c r="O2497" t="s">
        <v>3111</v>
      </c>
      <c r="P2497" s="6">
        <v>42007</v>
      </c>
      <c r="Q2497" t="s">
        <v>3073</v>
      </c>
      <c r="R2497" t="s">
        <v>3292</v>
      </c>
      <c r="S2497" t="s">
        <v>3721</v>
      </c>
      <c r="T2497">
        <v>63</v>
      </c>
      <c r="U2497">
        <v>50</v>
      </c>
      <c r="W2497" t="s">
        <v>196</v>
      </c>
      <c r="X2497">
        <v>1</v>
      </c>
      <c r="Y2497">
        <f t="shared" si="314"/>
        <v>13</v>
      </c>
      <c r="Z2497">
        <f t="shared" ca="1" si="315"/>
        <v>11.749999500000001</v>
      </c>
      <c r="AA2497">
        <f t="shared" ca="1" si="316"/>
        <v>1.2500004999999987</v>
      </c>
      <c r="AB2497">
        <f t="shared" ca="1" si="317"/>
        <v>-1.2500004999999987</v>
      </c>
      <c r="AC2497" s="2">
        <v>1.25</v>
      </c>
      <c r="AD2497" s="7">
        <f>VLOOKUP(P2497,Weights!$A:$B,2,0)*AC2497</f>
        <v>1.25</v>
      </c>
      <c r="AE2497">
        <f t="shared" ca="1" si="318"/>
        <v>1.5625012500002469</v>
      </c>
      <c r="AF2497" t="str">
        <f t="shared" si="319"/>
        <v>Georgia</v>
      </c>
      <c r="AG2497" t="str">
        <f t="shared" ca="1" si="320"/>
        <v>Georgia</v>
      </c>
    </row>
    <row r="2498" spans="15:33" x14ac:dyDescent="0.25">
      <c r="O2498" t="s">
        <v>3355</v>
      </c>
      <c r="P2498" s="6">
        <v>42007</v>
      </c>
      <c r="Q2498" t="s">
        <v>3073</v>
      </c>
      <c r="R2498" t="s">
        <v>3408</v>
      </c>
      <c r="S2498" t="s">
        <v>3721</v>
      </c>
      <c r="T2498">
        <v>40</v>
      </c>
      <c r="U2498">
        <v>36</v>
      </c>
      <c r="W2498" t="s">
        <v>2839</v>
      </c>
      <c r="X2498">
        <v>1</v>
      </c>
      <c r="Y2498">
        <f t="shared" ref="Y2498:Y2561" si="321">X2498*IF(S2498="W",(T2498-U2498),U2498-T2498)</f>
        <v>4</v>
      </c>
      <c r="Z2498">
        <f t="shared" ref="Z2498:Z2561" ca="1" si="322">X2498*(IF(Q2498="A",-HomeEdge,IF(Q2498="H",HomeEdge,0))+VLOOKUP(O2498,TmList,2,0)-VLOOKUP(R2498,TmList,2,0))</f>
        <v>8.25</v>
      </c>
      <c r="AA2498">
        <f t="shared" ref="AA2498:AA2561" ca="1" si="323">Y2498-Z2498</f>
        <v>-4.25</v>
      </c>
      <c r="AB2498">
        <f t="shared" ref="AB2498:AB2561" ca="1" si="324">-AA2498</f>
        <v>4.25</v>
      </c>
      <c r="AC2498" s="2">
        <v>4.25</v>
      </c>
      <c r="AD2498" s="7">
        <f>VLOOKUP(P2498,Weights!$A:$B,2,0)*AC2498</f>
        <v>4.25</v>
      </c>
      <c r="AE2498">
        <f t="shared" ref="AE2498:AE2561" ca="1" si="325">AA2498^2</f>
        <v>18.0625</v>
      </c>
      <c r="AF2498" t="str">
        <f t="shared" si="319"/>
        <v>Georgia Southern</v>
      </c>
      <c r="AG2498" t="str">
        <f t="shared" ca="1" si="320"/>
        <v>Georgia Southern</v>
      </c>
    </row>
    <row r="2499" spans="15:33" x14ac:dyDescent="0.25">
      <c r="O2499" t="s">
        <v>3363</v>
      </c>
      <c r="P2499" s="6">
        <v>42007</v>
      </c>
      <c r="Q2499" t="s">
        <v>3073</v>
      </c>
      <c r="R2499" t="s">
        <v>3160</v>
      </c>
      <c r="S2499" t="s">
        <v>3721</v>
      </c>
      <c r="T2499">
        <v>82</v>
      </c>
      <c r="U2499">
        <v>69</v>
      </c>
      <c r="W2499" t="s">
        <v>2850</v>
      </c>
      <c r="X2499">
        <v>1</v>
      </c>
      <c r="Y2499">
        <f t="shared" si="321"/>
        <v>13</v>
      </c>
      <c r="Z2499">
        <f t="shared" ca="1" si="322"/>
        <v>14.25</v>
      </c>
      <c r="AA2499">
        <f t="shared" ca="1" si="323"/>
        <v>-1.25</v>
      </c>
      <c r="AB2499">
        <f t="shared" ca="1" si="324"/>
        <v>1.25</v>
      </c>
      <c r="AC2499" s="2">
        <v>1.25</v>
      </c>
      <c r="AD2499" s="7">
        <f>VLOOKUP(P2499,Weights!$A:$B,2,0)*AC2499</f>
        <v>1.25</v>
      </c>
      <c r="AE2499">
        <f t="shared" ca="1" si="325"/>
        <v>1.5625</v>
      </c>
      <c r="AF2499" t="str">
        <f t="shared" ref="AF2499:AF2562" si="326">IF(Y2499&gt;0,O2499,R2499)</f>
        <v>Georgia St</v>
      </c>
      <c r="AG2499" t="str">
        <f t="shared" ref="AG2499:AG2562" ca="1" si="327">IF(Z2499&gt;0,O2499,R2499)</f>
        <v>Georgia St</v>
      </c>
    </row>
    <row r="2500" spans="15:33" x14ac:dyDescent="0.25">
      <c r="O2500" t="s">
        <v>3404</v>
      </c>
      <c r="P2500" s="6">
        <v>42007</v>
      </c>
      <c r="Q2500" t="s">
        <v>3073</v>
      </c>
      <c r="R2500" t="s">
        <v>3357</v>
      </c>
      <c r="S2500" t="s">
        <v>3720</v>
      </c>
      <c r="T2500">
        <v>99</v>
      </c>
      <c r="U2500">
        <v>78</v>
      </c>
      <c r="W2500" t="s">
        <v>707</v>
      </c>
      <c r="X2500">
        <v>1</v>
      </c>
      <c r="Y2500">
        <f t="shared" si="321"/>
        <v>-21</v>
      </c>
      <c r="Z2500">
        <f t="shared" ca="1" si="322"/>
        <v>-3.1250004999999996</v>
      </c>
      <c r="AA2500">
        <f t="shared" ca="1" si="323"/>
        <v>-17.874999500000001</v>
      </c>
      <c r="AB2500">
        <f t="shared" ca="1" si="324"/>
        <v>17.874999500000001</v>
      </c>
      <c r="AC2500" s="2">
        <v>17.875</v>
      </c>
      <c r="AD2500" s="7">
        <f>VLOOKUP(P2500,Weights!$A:$B,2,0)*AC2500</f>
        <v>17.875</v>
      </c>
      <c r="AE2500">
        <f t="shared" ca="1" si="325"/>
        <v>319.51560712500032</v>
      </c>
      <c r="AF2500" t="str">
        <f t="shared" si="326"/>
        <v>Northwestern St</v>
      </c>
      <c r="AG2500" t="str">
        <f t="shared" ca="1" si="327"/>
        <v>Northwestern St</v>
      </c>
    </row>
    <row r="2501" spans="15:33" x14ac:dyDescent="0.25">
      <c r="O2501" t="s">
        <v>3237</v>
      </c>
      <c r="P2501" s="6">
        <v>42007</v>
      </c>
      <c r="Q2501" t="s">
        <v>3073</v>
      </c>
      <c r="R2501" t="s">
        <v>3270</v>
      </c>
      <c r="S2501" t="s">
        <v>3721</v>
      </c>
      <c r="T2501">
        <v>86</v>
      </c>
      <c r="U2501">
        <v>84</v>
      </c>
      <c r="W2501" t="s">
        <v>1006</v>
      </c>
      <c r="X2501">
        <v>1</v>
      </c>
      <c r="Y2501">
        <f t="shared" si="321"/>
        <v>2</v>
      </c>
      <c r="Z2501">
        <f t="shared" ca="1" si="322"/>
        <v>5.875</v>
      </c>
      <c r="AA2501">
        <f t="shared" ca="1" si="323"/>
        <v>-3.875</v>
      </c>
      <c r="AB2501">
        <f t="shared" ca="1" si="324"/>
        <v>3.875</v>
      </c>
      <c r="AC2501" s="2">
        <v>3.875</v>
      </c>
      <c r="AD2501" s="7">
        <f>VLOOKUP(P2501,Weights!$A:$B,2,0)*AC2501</f>
        <v>3.875</v>
      </c>
      <c r="AE2501">
        <f t="shared" ca="1" si="325"/>
        <v>15.015625</v>
      </c>
      <c r="AF2501" t="str">
        <f t="shared" si="326"/>
        <v>Idaho</v>
      </c>
      <c r="AG2501" t="str">
        <f t="shared" ca="1" si="327"/>
        <v>Idaho</v>
      </c>
    </row>
    <row r="2502" spans="15:33" x14ac:dyDescent="0.25">
      <c r="O2502" t="s">
        <v>3714</v>
      </c>
      <c r="P2502" s="6">
        <v>42007</v>
      </c>
      <c r="Q2502" t="s">
        <v>3074</v>
      </c>
      <c r="R2502" t="s">
        <v>3199</v>
      </c>
      <c r="S2502" t="s">
        <v>3720</v>
      </c>
      <c r="T2502">
        <v>64</v>
      </c>
      <c r="U2502">
        <v>60</v>
      </c>
      <c r="W2502" t="s">
        <v>369</v>
      </c>
      <c r="X2502">
        <v>1</v>
      </c>
      <c r="Y2502">
        <f t="shared" si="321"/>
        <v>-4</v>
      </c>
      <c r="Z2502">
        <f t="shared" ca="1" si="322"/>
        <v>12.999999499999998</v>
      </c>
      <c r="AA2502">
        <f t="shared" ca="1" si="323"/>
        <v>-16.999999499999998</v>
      </c>
      <c r="AB2502">
        <f t="shared" ca="1" si="324"/>
        <v>16.999999499999998</v>
      </c>
      <c r="AC2502" s="2">
        <v>17</v>
      </c>
      <c r="AD2502" s="7">
        <f>VLOOKUP(P2502,Weights!$A:$B,2,0)*AC2502</f>
        <v>17</v>
      </c>
      <c r="AE2502">
        <f t="shared" ca="1" si="325"/>
        <v>288.99998300000016</v>
      </c>
      <c r="AF2502" t="str">
        <f t="shared" si="326"/>
        <v>South Carolina</v>
      </c>
      <c r="AG2502" t="str">
        <f t="shared" ca="1" si="327"/>
        <v>Iowa State</v>
      </c>
    </row>
    <row r="2503" spans="15:33" x14ac:dyDescent="0.25">
      <c r="O2503" t="s">
        <v>3187</v>
      </c>
      <c r="P2503" s="6">
        <v>42007</v>
      </c>
      <c r="Q2503" t="s">
        <v>3073</v>
      </c>
      <c r="R2503" t="s">
        <v>3182</v>
      </c>
      <c r="S2503" t="s">
        <v>3721</v>
      </c>
      <c r="T2503">
        <v>61</v>
      </c>
      <c r="U2503">
        <v>52</v>
      </c>
      <c r="W2503" t="s">
        <v>1451</v>
      </c>
      <c r="X2503">
        <v>1</v>
      </c>
      <c r="Y2503">
        <f t="shared" si="321"/>
        <v>9</v>
      </c>
      <c r="Z2503">
        <f t="shared" ca="1" si="322"/>
        <v>6.625</v>
      </c>
      <c r="AA2503">
        <f t="shared" ca="1" si="323"/>
        <v>2.375</v>
      </c>
      <c r="AB2503">
        <f t="shared" ca="1" si="324"/>
        <v>-2.375</v>
      </c>
      <c r="AC2503" s="2">
        <v>2.375</v>
      </c>
      <c r="AD2503" s="7">
        <f>VLOOKUP(P2503,Weights!$A:$B,2,0)*AC2503</f>
        <v>2.375</v>
      </c>
      <c r="AE2503">
        <f t="shared" ca="1" si="325"/>
        <v>5.640625</v>
      </c>
      <c r="AF2503" t="str">
        <f t="shared" si="326"/>
        <v>James Madison</v>
      </c>
      <c r="AG2503" t="str">
        <f t="shared" ca="1" si="327"/>
        <v>James Madison</v>
      </c>
    </row>
    <row r="2504" spans="15:33" x14ac:dyDescent="0.25">
      <c r="O2504" t="s">
        <v>3129</v>
      </c>
      <c r="P2504" s="6">
        <v>42007</v>
      </c>
      <c r="Q2504" t="s">
        <v>3073</v>
      </c>
      <c r="R2504" t="s">
        <v>3718</v>
      </c>
      <c r="S2504" t="s">
        <v>3721</v>
      </c>
      <c r="T2504">
        <v>92</v>
      </c>
      <c r="U2504">
        <v>66</v>
      </c>
      <c r="W2504" t="s">
        <v>734</v>
      </c>
      <c r="X2504">
        <v>1</v>
      </c>
      <c r="Y2504">
        <f t="shared" si="321"/>
        <v>26</v>
      </c>
      <c r="Z2504">
        <f t="shared" ca="1" si="322"/>
        <v>18.625</v>
      </c>
      <c r="AA2504">
        <f t="shared" ca="1" si="323"/>
        <v>7.375</v>
      </c>
      <c r="AB2504">
        <f t="shared" ca="1" si="324"/>
        <v>-7.375</v>
      </c>
      <c r="AC2504" s="2">
        <v>7.375</v>
      </c>
      <c r="AD2504" s="7">
        <f>VLOOKUP(P2504,Weights!$A:$B,2,0)*AC2504</f>
        <v>7.375</v>
      </c>
      <c r="AE2504">
        <f t="shared" ca="1" si="325"/>
        <v>54.390625</v>
      </c>
      <c r="AF2504" t="str">
        <f t="shared" si="326"/>
        <v>Kennesaw St</v>
      </c>
      <c r="AG2504" t="str">
        <f t="shared" ca="1" si="327"/>
        <v>Kennesaw St</v>
      </c>
    </row>
    <row r="2505" spans="15:33" x14ac:dyDescent="0.25">
      <c r="O2505" t="s">
        <v>3366</v>
      </c>
      <c r="P2505" s="6">
        <v>42007</v>
      </c>
      <c r="Q2505" t="s">
        <v>3073</v>
      </c>
      <c r="R2505" t="s">
        <v>3325</v>
      </c>
      <c r="S2505" t="s">
        <v>3720</v>
      </c>
      <c r="T2505">
        <v>69</v>
      </c>
      <c r="U2505">
        <v>65</v>
      </c>
      <c r="W2505" t="s">
        <v>939</v>
      </c>
      <c r="X2505">
        <v>1</v>
      </c>
      <c r="Y2505">
        <f t="shared" si="321"/>
        <v>-4</v>
      </c>
      <c r="Z2505">
        <f t="shared" ca="1" si="322"/>
        <v>6.375</v>
      </c>
      <c r="AA2505">
        <f t="shared" ca="1" si="323"/>
        <v>-10.375</v>
      </c>
      <c r="AB2505">
        <f t="shared" ca="1" si="324"/>
        <v>10.375</v>
      </c>
      <c r="AC2505" s="2">
        <v>10.375</v>
      </c>
      <c r="AD2505" s="7">
        <f>VLOOKUP(P2505,Weights!$A:$B,2,0)*AC2505</f>
        <v>10.375</v>
      </c>
      <c r="AE2505">
        <f t="shared" ca="1" si="325"/>
        <v>107.640625</v>
      </c>
      <c r="AF2505" t="str">
        <f t="shared" si="326"/>
        <v>Navy</v>
      </c>
      <c r="AG2505" t="str">
        <f t="shared" ca="1" si="327"/>
        <v>Lafayette</v>
      </c>
    </row>
    <row r="2506" spans="15:33" x14ac:dyDescent="0.25">
      <c r="O2506" t="s">
        <v>3362</v>
      </c>
      <c r="P2506" s="6">
        <v>42007</v>
      </c>
      <c r="Q2506" t="s">
        <v>3073</v>
      </c>
      <c r="R2506" t="s">
        <v>3407</v>
      </c>
      <c r="S2506" t="s">
        <v>3721</v>
      </c>
      <c r="T2506">
        <v>75</v>
      </c>
      <c r="U2506">
        <v>62</v>
      </c>
      <c r="W2506" t="s">
        <v>131</v>
      </c>
      <c r="X2506">
        <v>1</v>
      </c>
      <c r="Y2506">
        <f t="shared" si="321"/>
        <v>13</v>
      </c>
      <c r="Z2506">
        <f t="shared" ca="1" si="322"/>
        <v>13.000000500000002</v>
      </c>
      <c r="AA2506">
        <f t="shared" ca="1" si="323"/>
        <v>-5.0000000229033503E-7</v>
      </c>
      <c r="AB2506">
        <f t="shared" ca="1" si="324"/>
        <v>5.0000000229033503E-7</v>
      </c>
      <c r="AC2506" s="2">
        <v>0</v>
      </c>
      <c r="AD2506" s="7">
        <f>VLOOKUP(P2506,Weights!$A:$B,2,0)*AC2506</f>
        <v>0</v>
      </c>
      <c r="AE2506">
        <f t="shared" ca="1" si="325"/>
        <v>2.5000000229033503E-13</v>
      </c>
      <c r="AF2506" t="str">
        <f t="shared" si="326"/>
        <v>Lamar</v>
      </c>
      <c r="AG2506" t="str">
        <f t="shared" ca="1" si="327"/>
        <v>Lamar</v>
      </c>
    </row>
    <row r="2507" spans="15:33" x14ac:dyDescent="0.25">
      <c r="O2507" t="s">
        <v>3307</v>
      </c>
      <c r="P2507" s="6">
        <v>42007</v>
      </c>
      <c r="Q2507" t="s">
        <v>3073</v>
      </c>
      <c r="R2507" t="s">
        <v>3303</v>
      </c>
      <c r="S2507" t="s">
        <v>3720</v>
      </c>
      <c r="T2507">
        <v>62</v>
      </c>
      <c r="U2507">
        <v>58</v>
      </c>
      <c r="W2507" t="s">
        <v>1174</v>
      </c>
      <c r="X2507">
        <v>1</v>
      </c>
      <c r="Y2507">
        <f t="shared" si="321"/>
        <v>-4</v>
      </c>
      <c r="Z2507">
        <f t="shared" ca="1" si="322"/>
        <v>3.375</v>
      </c>
      <c r="AA2507">
        <f t="shared" ca="1" si="323"/>
        <v>-7.375</v>
      </c>
      <c r="AB2507">
        <f t="shared" ca="1" si="324"/>
        <v>7.375</v>
      </c>
      <c r="AC2507" s="2">
        <v>7.375</v>
      </c>
      <c r="AD2507" s="7">
        <f>VLOOKUP(P2507,Weights!$A:$B,2,0)*AC2507</f>
        <v>7.375</v>
      </c>
      <c r="AE2507">
        <f t="shared" ca="1" si="325"/>
        <v>54.390625</v>
      </c>
      <c r="AF2507" t="str">
        <f t="shared" si="326"/>
        <v>Presbyterian</v>
      </c>
      <c r="AG2507" t="str">
        <f t="shared" ca="1" si="327"/>
        <v>Liberty</v>
      </c>
    </row>
    <row r="2508" spans="15:33" x14ac:dyDescent="0.25">
      <c r="O2508" t="s">
        <v>3107</v>
      </c>
      <c r="P2508" s="6">
        <v>42007</v>
      </c>
      <c r="Q2508" t="s">
        <v>3073</v>
      </c>
      <c r="R2508" t="s">
        <v>3106</v>
      </c>
      <c r="S2508" t="s">
        <v>3720</v>
      </c>
      <c r="T2508">
        <v>67</v>
      </c>
      <c r="U2508">
        <v>63</v>
      </c>
      <c r="W2508" t="s">
        <v>1743</v>
      </c>
      <c r="X2508">
        <v>1</v>
      </c>
      <c r="Y2508">
        <f t="shared" si="321"/>
        <v>-4</v>
      </c>
      <c r="Z2508">
        <f t="shared" ca="1" si="322"/>
        <v>1.25</v>
      </c>
      <c r="AA2508">
        <f t="shared" ca="1" si="323"/>
        <v>-5.25</v>
      </c>
      <c r="AB2508">
        <f t="shared" ca="1" si="324"/>
        <v>5.25</v>
      </c>
      <c r="AC2508" s="2">
        <v>5.25</v>
      </c>
      <c r="AD2508" s="7">
        <f>VLOOKUP(P2508,Weights!$A:$B,2,0)*AC2508</f>
        <v>5.25</v>
      </c>
      <c r="AE2508">
        <f t="shared" ca="1" si="325"/>
        <v>27.5625</v>
      </c>
      <c r="AF2508" t="str">
        <f t="shared" si="326"/>
        <v>Bryant</v>
      </c>
      <c r="AG2508" t="str">
        <f t="shared" ca="1" si="327"/>
        <v>LIU Brooklyn</v>
      </c>
    </row>
    <row r="2509" spans="15:33" x14ac:dyDescent="0.25">
      <c r="O2509" t="s">
        <v>3250</v>
      </c>
      <c r="P2509" s="6">
        <v>42007</v>
      </c>
      <c r="Q2509" t="s">
        <v>3073</v>
      </c>
      <c r="R2509" t="s">
        <v>3718</v>
      </c>
      <c r="S2509" t="s">
        <v>3721</v>
      </c>
      <c r="T2509">
        <v>81</v>
      </c>
      <c r="U2509">
        <v>46</v>
      </c>
      <c r="W2509" t="s">
        <v>1363</v>
      </c>
      <c r="X2509">
        <v>1</v>
      </c>
      <c r="Y2509">
        <f t="shared" si="321"/>
        <v>35</v>
      </c>
      <c r="Z2509">
        <f t="shared" ca="1" si="322"/>
        <v>33.250000499999999</v>
      </c>
      <c r="AA2509">
        <f t="shared" ca="1" si="323"/>
        <v>1.7499995000000013</v>
      </c>
      <c r="AB2509">
        <f t="shared" ca="1" si="324"/>
        <v>-1.7499995000000013</v>
      </c>
      <c r="AC2509" s="2">
        <v>1.75</v>
      </c>
      <c r="AD2509" s="7">
        <f>VLOOKUP(P2509,Weights!$A:$B,2,0)*AC2509</f>
        <v>1.75</v>
      </c>
      <c r="AE2509">
        <f t="shared" ca="1" si="325"/>
        <v>3.0624982500002544</v>
      </c>
      <c r="AF2509" t="str">
        <f t="shared" si="326"/>
        <v>Long Beach St</v>
      </c>
      <c r="AG2509" t="str">
        <f t="shared" ca="1" si="327"/>
        <v>Long Beach St</v>
      </c>
    </row>
    <row r="2510" spans="15:33" x14ac:dyDescent="0.25">
      <c r="O2510" t="s">
        <v>3309</v>
      </c>
      <c r="P2510" s="6">
        <v>42007</v>
      </c>
      <c r="Q2510" t="s">
        <v>3073</v>
      </c>
      <c r="R2510" t="s">
        <v>3311</v>
      </c>
      <c r="S2510" t="s">
        <v>3721</v>
      </c>
      <c r="T2510">
        <v>90</v>
      </c>
      <c r="U2510">
        <v>79</v>
      </c>
      <c r="V2510" t="s">
        <v>3723</v>
      </c>
      <c r="W2510" t="s">
        <v>1185</v>
      </c>
      <c r="X2510">
        <v>1</v>
      </c>
      <c r="Y2510">
        <f t="shared" si="321"/>
        <v>11</v>
      </c>
      <c r="Z2510">
        <f t="shared" ca="1" si="322"/>
        <v>-5.6250004999999996</v>
      </c>
      <c r="AA2510">
        <f t="shared" ca="1" si="323"/>
        <v>16.625000499999999</v>
      </c>
      <c r="AB2510">
        <f t="shared" ca="1" si="324"/>
        <v>-16.625000499999999</v>
      </c>
      <c r="AC2510" s="2">
        <v>16.625</v>
      </c>
      <c r="AD2510" s="7">
        <f>VLOOKUP(P2510,Weights!$A:$B,2,0)*AC2510</f>
        <v>16.625</v>
      </c>
      <c r="AE2510">
        <f t="shared" ca="1" si="325"/>
        <v>276.39064162500023</v>
      </c>
      <c r="AF2510" t="str">
        <f t="shared" si="326"/>
        <v>Longwood</v>
      </c>
      <c r="AG2510" t="str">
        <f t="shared" ca="1" si="327"/>
        <v>Radford</v>
      </c>
    </row>
    <row r="2511" spans="15:33" x14ac:dyDescent="0.25">
      <c r="O2511" t="s">
        <v>3123</v>
      </c>
      <c r="P2511" s="6">
        <v>42007</v>
      </c>
      <c r="Q2511" t="s">
        <v>3073</v>
      </c>
      <c r="R2511" t="s">
        <v>3093</v>
      </c>
      <c r="S2511" t="s">
        <v>3720</v>
      </c>
      <c r="T2511">
        <v>77</v>
      </c>
      <c r="U2511">
        <v>53</v>
      </c>
      <c r="W2511" t="s">
        <v>2239</v>
      </c>
      <c r="X2511">
        <v>1</v>
      </c>
      <c r="Y2511">
        <f t="shared" si="321"/>
        <v>-24</v>
      </c>
      <c r="Z2511">
        <f t="shared" ca="1" si="322"/>
        <v>-1.1250000000000009</v>
      </c>
      <c r="AA2511">
        <f t="shared" ca="1" si="323"/>
        <v>-22.875</v>
      </c>
      <c r="AB2511">
        <f t="shared" ca="1" si="324"/>
        <v>22.875</v>
      </c>
      <c r="AC2511" s="2">
        <v>22.875</v>
      </c>
      <c r="AD2511" s="7">
        <f>VLOOKUP(P2511,Weights!$A:$B,2,0)*AC2511</f>
        <v>22.875</v>
      </c>
      <c r="AE2511">
        <f t="shared" ca="1" si="325"/>
        <v>523.265625</v>
      </c>
      <c r="AF2511" t="str">
        <f t="shared" si="326"/>
        <v>Army</v>
      </c>
      <c r="AG2511" t="str">
        <f t="shared" ca="1" si="327"/>
        <v>Army</v>
      </c>
    </row>
    <row r="2512" spans="15:33" x14ac:dyDescent="0.25">
      <c r="O2512" t="s">
        <v>3340</v>
      </c>
      <c r="P2512" s="6">
        <v>42007</v>
      </c>
      <c r="Q2512" t="s">
        <v>3073</v>
      </c>
      <c r="R2512" t="s">
        <v>3291</v>
      </c>
      <c r="S2512" t="s">
        <v>3720</v>
      </c>
      <c r="T2512">
        <v>72</v>
      </c>
      <c r="U2512">
        <v>63</v>
      </c>
      <c r="W2512" t="s">
        <v>2912</v>
      </c>
      <c r="X2512">
        <v>1</v>
      </c>
      <c r="Y2512">
        <f t="shared" si="321"/>
        <v>-9</v>
      </c>
      <c r="Z2512">
        <f t="shared" ca="1" si="322"/>
        <v>-7.7499999999999991</v>
      </c>
      <c r="AA2512">
        <f t="shared" ca="1" si="323"/>
        <v>-1.2500000000000009</v>
      </c>
      <c r="AB2512">
        <f t="shared" ca="1" si="324"/>
        <v>1.2500000000000009</v>
      </c>
      <c r="AC2512" s="2">
        <v>1.25</v>
      </c>
      <c r="AD2512" s="7">
        <f>VLOOKUP(P2512,Weights!$A:$B,2,0)*AC2512</f>
        <v>1.25</v>
      </c>
      <c r="AE2512">
        <f t="shared" ca="1" si="325"/>
        <v>1.5625000000000022</v>
      </c>
      <c r="AF2512" t="str">
        <f t="shared" si="326"/>
        <v>Saint Mary's</v>
      </c>
      <c r="AG2512" t="str">
        <f t="shared" ca="1" si="327"/>
        <v>Saint Mary's</v>
      </c>
    </row>
    <row r="2513" spans="15:33" x14ac:dyDescent="0.25">
      <c r="O2513" t="s">
        <v>3183</v>
      </c>
      <c r="P2513" s="6">
        <v>42007</v>
      </c>
      <c r="Q2513" t="s">
        <v>3073</v>
      </c>
      <c r="R2513" t="s">
        <v>3321</v>
      </c>
      <c r="S2513" t="s">
        <v>3721</v>
      </c>
      <c r="T2513">
        <v>75</v>
      </c>
      <c r="U2513">
        <v>59</v>
      </c>
      <c r="W2513" t="s">
        <v>840</v>
      </c>
      <c r="X2513">
        <v>1</v>
      </c>
      <c r="Y2513">
        <f t="shared" si="321"/>
        <v>16</v>
      </c>
      <c r="Z2513">
        <f t="shared" ca="1" si="322"/>
        <v>24.750000499999999</v>
      </c>
      <c r="AA2513">
        <f t="shared" ca="1" si="323"/>
        <v>-8.7500004999999987</v>
      </c>
      <c r="AB2513">
        <f t="shared" ca="1" si="324"/>
        <v>8.7500004999999987</v>
      </c>
      <c r="AC2513" s="2">
        <v>8.75</v>
      </c>
      <c r="AD2513" s="7">
        <f>VLOOKUP(P2513,Weights!$A:$B,2,0)*AC2513</f>
        <v>8.75</v>
      </c>
      <c r="AE2513">
        <f t="shared" ca="1" si="325"/>
        <v>76.562508750000234</v>
      </c>
      <c r="AF2513" t="str">
        <f t="shared" si="326"/>
        <v>LSU</v>
      </c>
      <c r="AG2513" t="str">
        <f t="shared" ca="1" si="327"/>
        <v>LSU</v>
      </c>
    </row>
    <row r="2514" spans="15:33" x14ac:dyDescent="0.25">
      <c r="O2514" t="s">
        <v>3254</v>
      </c>
      <c r="P2514" s="6">
        <v>42007</v>
      </c>
      <c r="Q2514" t="s">
        <v>3073</v>
      </c>
      <c r="R2514" t="s">
        <v>3075</v>
      </c>
      <c r="S2514" t="s">
        <v>3721</v>
      </c>
      <c r="T2514">
        <v>75</v>
      </c>
      <c r="U2514">
        <v>66</v>
      </c>
      <c r="W2514" t="s">
        <v>948</v>
      </c>
      <c r="X2514">
        <v>1</v>
      </c>
      <c r="Y2514">
        <f t="shared" si="321"/>
        <v>9</v>
      </c>
      <c r="Z2514">
        <f t="shared" ca="1" si="322"/>
        <v>-3.4999994999999995</v>
      </c>
      <c r="AA2514">
        <f t="shared" ca="1" si="323"/>
        <v>12.499999499999999</v>
      </c>
      <c r="AB2514">
        <f t="shared" ca="1" si="324"/>
        <v>-12.499999499999999</v>
      </c>
      <c r="AC2514" s="2">
        <v>12.5</v>
      </c>
      <c r="AD2514" s="7">
        <f>VLOOKUP(P2514,Weights!$A:$B,2,0)*AC2514</f>
        <v>12.5</v>
      </c>
      <c r="AE2514">
        <f t="shared" ca="1" si="325"/>
        <v>156.24998750000023</v>
      </c>
      <c r="AF2514" t="str">
        <f t="shared" si="326"/>
        <v>Marquette</v>
      </c>
      <c r="AG2514" t="str">
        <f t="shared" ca="1" si="327"/>
        <v>Providence</v>
      </c>
    </row>
    <row r="2515" spans="15:33" x14ac:dyDescent="0.25">
      <c r="O2515" t="s">
        <v>3177</v>
      </c>
      <c r="P2515" s="6">
        <v>42007</v>
      </c>
      <c r="Q2515" t="s">
        <v>3073</v>
      </c>
      <c r="R2515" t="s">
        <v>3124</v>
      </c>
      <c r="S2515" t="s">
        <v>3721</v>
      </c>
      <c r="T2515">
        <v>70</v>
      </c>
      <c r="U2515">
        <v>58</v>
      </c>
      <c r="W2515" t="s">
        <v>608</v>
      </c>
      <c r="X2515">
        <v>1</v>
      </c>
      <c r="Y2515">
        <f t="shared" si="321"/>
        <v>12</v>
      </c>
      <c r="Z2515">
        <f t="shared" ca="1" si="322"/>
        <v>3.6249999999999982</v>
      </c>
      <c r="AA2515">
        <f t="shared" ca="1" si="323"/>
        <v>8.3750000000000018</v>
      </c>
      <c r="AB2515">
        <f t="shared" ca="1" si="324"/>
        <v>-8.3750000000000018</v>
      </c>
      <c r="AC2515" s="2">
        <v>8.375</v>
      </c>
      <c r="AD2515" s="7">
        <f>VLOOKUP(P2515,Weights!$A:$B,2,0)*AC2515</f>
        <v>8.375</v>
      </c>
      <c r="AE2515">
        <f t="shared" ca="1" si="325"/>
        <v>70.140625000000028</v>
      </c>
      <c r="AF2515" t="str">
        <f t="shared" si="326"/>
        <v>Maryland</v>
      </c>
      <c r="AG2515" t="str">
        <f t="shared" ca="1" si="327"/>
        <v>Maryland</v>
      </c>
    </row>
    <row r="2516" spans="15:33" x14ac:dyDescent="0.25">
      <c r="O2516" t="s">
        <v>3165</v>
      </c>
      <c r="P2516" s="6">
        <v>42007</v>
      </c>
      <c r="Q2516" t="s">
        <v>3073</v>
      </c>
      <c r="R2516" t="s">
        <v>3171</v>
      </c>
      <c r="S2516" t="s">
        <v>3720</v>
      </c>
      <c r="T2516">
        <v>69</v>
      </c>
      <c r="U2516">
        <v>55</v>
      </c>
      <c r="W2516" t="s">
        <v>60</v>
      </c>
      <c r="X2516">
        <v>1</v>
      </c>
      <c r="Y2516">
        <f t="shared" si="321"/>
        <v>-14</v>
      </c>
      <c r="Z2516">
        <f t="shared" ca="1" si="322"/>
        <v>2.3750000000000009</v>
      </c>
      <c r="AA2516">
        <f t="shared" ca="1" si="323"/>
        <v>-16.375</v>
      </c>
      <c r="AB2516">
        <f t="shared" ca="1" si="324"/>
        <v>16.375</v>
      </c>
      <c r="AC2516" s="2">
        <v>16.375</v>
      </c>
      <c r="AD2516" s="7">
        <f>VLOOKUP(P2516,Weights!$A:$B,2,0)*AC2516</f>
        <v>16.375</v>
      </c>
      <c r="AE2516">
        <f t="shared" ca="1" si="325"/>
        <v>268.140625</v>
      </c>
      <c r="AF2516" t="str">
        <f t="shared" si="326"/>
        <v>St. Bonaventure</v>
      </c>
      <c r="AG2516" t="str">
        <f t="shared" ca="1" si="327"/>
        <v>Massachusetts</v>
      </c>
    </row>
    <row r="2517" spans="15:33" x14ac:dyDescent="0.25">
      <c r="O2517" t="s">
        <v>3387</v>
      </c>
      <c r="P2517" s="6">
        <v>42007</v>
      </c>
      <c r="Q2517" t="s">
        <v>3073</v>
      </c>
      <c r="R2517" t="s">
        <v>3336</v>
      </c>
      <c r="S2517" t="s">
        <v>3720</v>
      </c>
      <c r="T2517">
        <v>80</v>
      </c>
      <c r="U2517">
        <v>75</v>
      </c>
      <c r="W2517" t="s">
        <v>489</v>
      </c>
      <c r="X2517">
        <v>1</v>
      </c>
      <c r="Y2517">
        <f t="shared" si="321"/>
        <v>-5</v>
      </c>
      <c r="Z2517">
        <f t="shared" ca="1" si="322"/>
        <v>-14.125</v>
      </c>
      <c r="AA2517">
        <f t="shared" ca="1" si="323"/>
        <v>9.125</v>
      </c>
      <c r="AB2517">
        <f t="shared" ca="1" si="324"/>
        <v>-9.125</v>
      </c>
      <c r="AC2517" s="2">
        <v>9.125</v>
      </c>
      <c r="AD2517" s="7">
        <f>VLOOKUP(P2517,Weights!$A:$B,2,0)*AC2517</f>
        <v>9.125</v>
      </c>
      <c r="AE2517">
        <f t="shared" ca="1" si="325"/>
        <v>83.265625</v>
      </c>
      <c r="AF2517" t="str">
        <f t="shared" si="326"/>
        <v>Stephen F. Austin</v>
      </c>
      <c r="AG2517" t="str">
        <f t="shared" ca="1" si="327"/>
        <v>Stephen F. Austin</v>
      </c>
    </row>
    <row r="2518" spans="15:33" x14ac:dyDescent="0.25">
      <c r="O2518" t="s">
        <v>3137</v>
      </c>
      <c r="P2518" s="6">
        <v>42007</v>
      </c>
      <c r="Q2518" t="s">
        <v>3073</v>
      </c>
      <c r="R2518" t="s">
        <v>3142</v>
      </c>
      <c r="S2518" t="s">
        <v>3720</v>
      </c>
      <c r="T2518">
        <v>74</v>
      </c>
      <c r="U2518">
        <v>66</v>
      </c>
      <c r="W2518" t="s">
        <v>216</v>
      </c>
      <c r="X2518">
        <v>1</v>
      </c>
      <c r="Y2518">
        <f t="shared" si="321"/>
        <v>-8</v>
      </c>
      <c r="Z2518">
        <f t="shared" ca="1" si="322"/>
        <v>14.5</v>
      </c>
      <c r="AA2518">
        <f t="shared" ca="1" si="323"/>
        <v>-22.5</v>
      </c>
      <c r="AB2518">
        <f t="shared" ca="1" si="324"/>
        <v>22.5</v>
      </c>
      <c r="AC2518" s="2">
        <v>22.5</v>
      </c>
      <c r="AD2518" s="7">
        <f>VLOOKUP(P2518,Weights!$A:$B,2,0)*AC2518</f>
        <v>22.5</v>
      </c>
      <c r="AE2518">
        <f t="shared" ca="1" si="325"/>
        <v>506.25</v>
      </c>
      <c r="AF2518" t="str">
        <f t="shared" si="326"/>
        <v>Tulane</v>
      </c>
      <c r="AG2518" t="str">
        <f t="shared" ca="1" si="327"/>
        <v>Memphis</v>
      </c>
    </row>
    <row r="2519" spans="15:33" x14ac:dyDescent="0.25">
      <c r="O2519" t="s">
        <v>3194</v>
      </c>
      <c r="P2519" s="6">
        <v>42007</v>
      </c>
      <c r="Q2519" t="s">
        <v>3073</v>
      </c>
      <c r="R2519" t="s">
        <v>3710</v>
      </c>
      <c r="S2519" t="s">
        <v>3720</v>
      </c>
      <c r="T2519">
        <v>89</v>
      </c>
      <c r="U2519">
        <v>80</v>
      </c>
      <c r="V2519" t="s">
        <v>3723</v>
      </c>
      <c r="W2519" t="s">
        <v>623</v>
      </c>
      <c r="X2519">
        <v>1</v>
      </c>
      <c r="Y2519">
        <f t="shared" si="321"/>
        <v>-9</v>
      </c>
      <c r="Z2519">
        <f t="shared" ca="1" si="322"/>
        <v>-4.625</v>
      </c>
      <c r="AA2519">
        <f t="shared" ca="1" si="323"/>
        <v>-4.375</v>
      </c>
      <c r="AB2519">
        <f t="shared" ca="1" si="324"/>
        <v>4.375</v>
      </c>
      <c r="AC2519" s="2">
        <v>4.375</v>
      </c>
      <c r="AD2519" s="7">
        <f>VLOOKUP(P2519,Weights!$A:$B,2,0)*AC2519</f>
        <v>4.375</v>
      </c>
      <c r="AE2519">
        <f t="shared" ca="1" si="325"/>
        <v>19.140625</v>
      </c>
      <c r="AF2519" t="str">
        <f t="shared" si="326"/>
        <v>Virginia</v>
      </c>
      <c r="AG2519" t="str">
        <f t="shared" ca="1" si="327"/>
        <v>Virginia</v>
      </c>
    </row>
    <row r="2520" spans="15:33" x14ac:dyDescent="0.25">
      <c r="O2520" t="s">
        <v>3169</v>
      </c>
      <c r="P2520" s="6">
        <v>42007</v>
      </c>
      <c r="Q2520" t="s">
        <v>3073</v>
      </c>
      <c r="R2520" t="s">
        <v>3240</v>
      </c>
      <c r="S2520" t="s">
        <v>3721</v>
      </c>
      <c r="T2520">
        <v>66</v>
      </c>
      <c r="U2520">
        <v>61</v>
      </c>
      <c r="W2520" t="s">
        <v>756</v>
      </c>
      <c r="X2520">
        <v>1</v>
      </c>
      <c r="Y2520">
        <f t="shared" si="321"/>
        <v>5</v>
      </c>
      <c r="Z2520">
        <f t="shared" ca="1" si="322"/>
        <v>7.5</v>
      </c>
      <c r="AA2520">
        <f t="shared" ca="1" si="323"/>
        <v>-2.5</v>
      </c>
      <c r="AB2520">
        <f t="shared" ca="1" si="324"/>
        <v>2.5</v>
      </c>
      <c r="AC2520" s="2">
        <v>2.5</v>
      </c>
      <c r="AD2520" s="7">
        <f>VLOOKUP(P2520,Weights!$A:$B,2,0)*AC2520</f>
        <v>2.5</v>
      </c>
      <c r="AE2520">
        <f t="shared" ca="1" si="325"/>
        <v>6.25</v>
      </c>
      <c r="AF2520" t="str">
        <f t="shared" si="326"/>
        <v>Miami (OH)</v>
      </c>
      <c r="AG2520" t="str">
        <f t="shared" ca="1" si="327"/>
        <v>Miami (OH)</v>
      </c>
    </row>
    <row r="2521" spans="15:33" x14ac:dyDescent="0.25">
      <c r="O2521" t="s">
        <v>3235</v>
      </c>
      <c r="P2521" s="6">
        <v>42007</v>
      </c>
      <c r="Q2521" t="s">
        <v>3073</v>
      </c>
      <c r="R2521" t="s">
        <v>3215</v>
      </c>
      <c r="S2521" t="s">
        <v>3721</v>
      </c>
      <c r="T2521">
        <v>72</v>
      </c>
      <c r="U2521">
        <v>60</v>
      </c>
      <c r="W2521" t="s">
        <v>288</v>
      </c>
      <c r="X2521">
        <v>1</v>
      </c>
      <c r="Y2521">
        <f t="shared" si="321"/>
        <v>12</v>
      </c>
      <c r="Z2521">
        <f t="shared" ca="1" si="322"/>
        <v>11.125000499999999</v>
      </c>
      <c r="AA2521">
        <f t="shared" ca="1" si="323"/>
        <v>0.87499950000000126</v>
      </c>
      <c r="AB2521">
        <f t="shared" ca="1" si="324"/>
        <v>-0.87499950000000126</v>
      </c>
      <c r="AC2521" s="2">
        <v>0.875</v>
      </c>
      <c r="AD2521" s="7">
        <f>VLOOKUP(P2521,Weights!$A:$B,2,0)*AC2521</f>
        <v>0.875</v>
      </c>
      <c r="AE2521">
        <f t="shared" ca="1" si="325"/>
        <v>0.76562412500025223</v>
      </c>
      <c r="AF2521" t="str">
        <f t="shared" si="326"/>
        <v>Missouri</v>
      </c>
      <c r="AG2521" t="str">
        <f t="shared" ca="1" si="327"/>
        <v>Missouri</v>
      </c>
    </row>
    <row r="2522" spans="15:33" x14ac:dyDescent="0.25">
      <c r="O2522" t="s">
        <v>3388</v>
      </c>
      <c r="P2522" s="6">
        <v>42007</v>
      </c>
      <c r="Q2522" t="s">
        <v>3073</v>
      </c>
      <c r="R2522" t="s">
        <v>3288</v>
      </c>
      <c r="S2522" t="s">
        <v>3721</v>
      </c>
      <c r="T2522">
        <v>62</v>
      </c>
      <c r="U2522">
        <v>37</v>
      </c>
      <c r="W2522" t="s">
        <v>2133</v>
      </c>
      <c r="X2522">
        <v>1</v>
      </c>
      <c r="Y2522">
        <f t="shared" si="321"/>
        <v>25</v>
      </c>
      <c r="Z2522">
        <f t="shared" ca="1" si="322"/>
        <v>5.125</v>
      </c>
      <c r="AA2522">
        <f t="shared" ca="1" si="323"/>
        <v>19.875</v>
      </c>
      <c r="AB2522">
        <f t="shared" ca="1" si="324"/>
        <v>-19.875</v>
      </c>
      <c r="AC2522" s="2">
        <v>19.875</v>
      </c>
      <c r="AD2522" s="7">
        <f>VLOOKUP(P2522,Weights!$A:$B,2,0)*AC2522</f>
        <v>19.875</v>
      </c>
      <c r="AE2522">
        <f t="shared" ca="1" si="325"/>
        <v>395.015625</v>
      </c>
      <c r="AF2522" t="str">
        <f t="shared" si="326"/>
        <v>Missouri St</v>
      </c>
      <c r="AG2522" t="str">
        <f t="shared" ca="1" si="327"/>
        <v>Missouri St</v>
      </c>
    </row>
    <row r="2523" spans="15:33" x14ac:dyDescent="0.25">
      <c r="O2523" t="s">
        <v>3163</v>
      </c>
      <c r="P2523" s="6">
        <v>42007</v>
      </c>
      <c r="Q2523" t="s">
        <v>3073</v>
      </c>
      <c r="R2523" t="s">
        <v>3278</v>
      </c>
      <c r="S2523" t="s">
        <v>3721</v>
      </c>
      <c r="T2523">
        <v>74</v>
      </c>
      <c r="U2523">
        <v>63</v>
      </c>
      <c r="W2523" t="s">
        <v>1036</v>
      </c>
      <c r="X2523">
        <v>1</v>
      </c>
      <c r="Y2523">
        <f t="shared" si="321"/>
        <v>11</v>
      </c>
      <c r="Z2523">
        <f t="shared" ca="1" si="322"/>
        <v>10.37499998</v>
      </c>
      <c r="AA2523">
        <f t="shared" ca="1" si="323"/>
        <v>0.62500001999999988</v>
      </c>
      <c r="AB2523">
        <f t="shared" ca="1" si="324"/>
        <v>-0.62500001999999988</v>
      </c>
      <c r="AC2523" s="2">
        <v>0.625</v>
      </c>
      <c r="AD2523" s="7">
        <f>VLOOKUP(P2523,Weights!$A:$B,2,0)*AC2523</f>
        <v>0.625</v>
      </c>
      <c r="AE2523">
        <f t="shared" ca="1" si="325"/>
        <v>0.39062502500000024</v>
      </c>
      <c r="AF2523" t="str">
        <f t="shared" si="326"/>
        <v>Montana</v>
      </c>
      <c r="AG2523" t="str">
        <f t="shared" ca="1" si="327"/>
        <v>Montana</v>
      </c>
    </row>
    <row r="2524" spans="15:33" x14ac:dyDescent="0.25">
      <c r="O2524" t="s">
        <v>3266</v>
      </c>
      <c r="P2524" s="6">
        <v>42007</v>
      </c>
      <c r="Q2524" t="s">
        <v>3073</v>
      </c>
      <c r="R2524" t="s">
        <v>3243</v>
      </c>
      <c r="S2524" t="s">
        <v>3720</v>
      </c>
      <c r="T2524">
        <v>62</v>
      </c>
      <c r="U2524">
        <v>54</v>
      </c>
      <c r="W2524" t="s">
        <v>1022</v>
      </c>
      <c r="X2524">
        <v>1</v>
      </c>
      <c r="Y2524">
        <f t="shared" si="321"/>
        <v>-8</v>
      </c>
      <c r="Z2524">
        <f t="shared" ca="1" si="322"/>
        <v>-4.8750004999999996</v>
      </c>
      <c r="AA2524">
        <f t="shared" ca="1" si="323"/>
        <v>-3.1249995000000004</v>
      </c>
      <c r="AB2524">
        <f t="shared" ca="1" si="324"/>
        <v>3.1249995000000004</v>
      </c>
      <c r="AC2524" s="2">
        <v>3.125</v>
      </c>
      <c r="AD2524" s="7">
        <f>VLOOKUP(P2524,Weights!$A:$B,2,0)*AC2524</f>
        <v>3.125</v>
      </c>
      <c r="AE2524">
        <f t="shared" ca="1" si="325"/>
        <v>9.765621875000253</v>
      </c>
      <c r="AF2524" t="str">
        <f t="shared" si="326"/>
        <v>Northern Colorado</v>
      </c>
      <c r="AG2524" t="str">
        <f t="shared" ca="1" si="327"/>
        <v>Northern Colorado</v>
      </c>
    </row>
    <row r="2525" spans="15:33" x14ac:dyDescent="0.25">
      <c r="O2525" t="s">
        <v>3238</v>
      </c>
      <c r="P2525" s="6">
        <v>42007</v>
      </c>
      <c r="Q2525" t="s">
        <v>3073</v>
      </c>
      <c r="R2525" t="s">
        <v>3150</v>
      </c>
      <c r="S2525" t="s">
        <v>3720</v>
      </c>
      <c r="T2525">
        <v>66</v>
      </c>
      <c r="U2525">
        <v>57</v>
      </c>
      <c r="W2525" t="s">
        <v>807</v>
      </c>
      <c r="X2525">
        <v>1</v>
      </c>
      <c r="Y2525">
        <f t="shared" si="321"/>
        <v>-9</v>
      </c>
      <c r="Z2525">
        <f t="shared" ca="1" si="322"/>
        <v>0.125</v>
      </c>
      <c r="AA2525">
        <f t="shared" ca="1" si="323"/>
        <v>-9.125</v>
      </c>
      <c r="AB2525">
        <f t="shared" ca="1" si="324"/>
        <v>9.125</v>
      </c>
      <c r="AC2525" s="2">
        <v>9.125</v>
      </c>
      <c r="AD2525" s="7">
        <f>VLOOKUP(P2525,Weights!$A:$B,2,0)*AC2525</f>
        <v>9.125</v>
      </c>
      <c r="AE2525">
        <f t="shared" ca="1" si="325"/>
        <v>83.265625</v>
      </c>
      <c r="AF2525" t="str">
        <f t="shared" si="326"/>
        <v>Murray St</v>
      </c>
      <c r="AG2525" t="str">
        <f t="shared" ca="1" si="327"/>
        <v>Morehead St</v>
      </c>
    </row>
    <row r="2526" spans="15:33" x14ac:dyDescent="0.25">
      <c r="O2526" t="s">
        <v>3135</v>
      </c>
      <c r="P2526" s="6">
        <v>42007</v>
      </c>
      <c r="Q2526" t="s">
        <v>3073</v>
      </c>
      <c r="R2526" t="s">
        <v>3192</v>
      </c>
      <c r="S2526" t="s">
        <v>3721</v>
      </c>
      <c r="T2526">
        <v>68</v>
      </c>
      <c r="U2526">
        <v>50</v>
      </c>
      <c r="W2526" t="s">
        <v>308</v>
      </c>
      <c r="X2526">
        <v>1</v>
      </c>
      <c r="Y2526">
        <f t="shared" si="321"/>
        <v>18</v>
      </c>
      <c r="Z2526">
        <f t="shared" ca="1" si="322"/>
        <v>10.499999499999998</v>
      </c>
      <c r="AA2526">
        <f t="shared" ca="1" si="323"/>
        <v>7.5000005000000023</v>
      </c>
      <c r="AB2526">
        <f t="shared" ca="1" si="324"/>
        <v>-7.5000005000000023</v>
      </c>
      <c r="AC2526" s="2">
        <v>7.5</v>
      </c>
      <c r="AD2526" s="7">
        <f>VLOOKUP(P2526,Weights!$A:$B,2,0)*AC2526</f>
        <v>7.5</v>
      </c>
      <c r="AE2526">
        <f t="shared" ca="1" si="325"/>
        <v>56.250007500000287</v>
      </c>
      <c r="AF2526" t="str">
        <f t="shared" si="326"/>
        <v>NC State</v>
      </c>
      <c r="AG2526" t="str">
        <f t="shared" ca="1" si="327"/>
        <v>NC State</v>
      </c>
    </row>
    <row r="2527" spans="15:33" x14ac:dyDescent="0.25">
      <c r="O2527" t="s">
        <v>3328</v>
      </c>
      <c r="P2527" s="6">
        <v>42007</v>
      </c>
      <c r="Q2527" t="s">
        <v>3073</v>
      </c>
      <c r="R2527" t="s">
        <v>3339</v>
      </c>
      <c r="S2527" t="s">
        <v>3721</v>
      </c>
      <c r="T2527">
        <v>80</v>
      </c>
      <c r="U2527">
        <v>62</v>
      </c>
      <c r="W2527" t="s">
        <v>171</v>
      </c>
      <c r="X2527">
        <v>1</v>
      </c>
      <c r="Y2527">
        <f t="shared" si="321"/>
        <v>18</v>
      </c>
      <c r="Z2527">
        <f t="shared" ca="1" si="322"/>
        <v>-2.5000000000000009</v>
      </c>
      <c r="AA2527">
        <f t="shared" ca="1" si="323"/>
        <v>20.5</v>
      </c>
      <c r="AB2527">
        <f t="shared" ca="1" si="324"/>
        <v>-20.5</v>
      </c>
      <c r="AC2527" s="2">
        <v>20.5</v>
      </c>
      <c r="AD2527" s="7">
        <f>VLOOKUP(P2527,Weights!$A:$B,2,0)*AC2527</f>
        <v>20.5</v>
      </c>
      <c r="AE2527">
        <f t="shared" ca="1" si="325"/>
        <v>420.25</v>
      </c>
      <c r="AF2527" t="str">
        <f t="shared" si="326"/>
        <v>Nevada</v>
      </c>
      <c r="AG2527" t="str">
        <f t="shared" ca="1" si="327"/>
        <v>Air Force</v>
      </c>
    </row>
    <row r="2528" spans="15:33" x14ac:dyDescent="0.25">
      <c r="O2528" t="s">
        <v>3274</v>
      </c>
      <c r="P2528" s="6">
        <v>42007</v>
      </c>
      <c r="Q2528" t="s">
        <v>3073</v>
      </c>
      <c r="R2528" t="s">
        <v>3279</v>
      </c>
      <c r="S2528" t="s">
        <v>3721</v>
      </c>
      <c r="T2528">
        <v>66</v>
      </c>
      <c r="U2528">
        <v>53</v>
      </c>
      <c r="W2528" t="s">
        <v>1578</v>
      </c>
      <c r="X2528">
        <v>1</v>
      </c>
      <c r="Y2528">
        <f t="shared" si="321"/>
        <v>13</v>
      </c>
      <c r="Z2528">
        <f t="shared" ca="1" si="322"/>
        <v>-4.750000019999999</v>
      </c>
      <c r="AA2528">
        <f t="shared" ca="1" si="323"/>
        <v>17.750000019999998</v>
      </c>
      <c r="AB2528">
        <f t="shared" ca="1" si="324"/>
        <v>-17.750000019999998</v>
      </c>
      <c r="AC2528" s="2">
        <v>17.75</v>
      </c>
      <c r="AD2528" s="7">
        <f>VLOOKUP(P2528,Weights!$A:$B,2,0)*AC2528</f>
        <v>17.75</v>
      </c>
      <c r="AE2528">
        <f t="shared" ca="1" si="325"/>
        <v>315.06250070999994</v>
      </c>
      <c r="AF2528" t="str">
        <f t="shared" si="326"/>
        <v>New Mexico</v>
      </c>
      <c r="AG2528" t="str">
        <f t="shared" ca="1" si="327"/>
        <v>Colorado St</v>
      </c>
    </row>
    <row r="2529" spans="15:33" x14ac:dyDescent="0.25">
      <c r="O2529" t="s">
        <v>3241</v>
      </c>
      <c r="P2529" s="6">
        <v>42007</v>
      </c>
      <c r="Q2529" t="s">
        <v>3073</v>
      </c>
      <c r="R2529" t="s">
        <v>3297</v>
      </c>
      <c r="S2529" t="s">
        <v>3721</v>
      </c>
      <c r="T2529">
        <v>70</v>
      </c>
      <c r="U2529">
        <v>67</v>
      </c>
      <c r="W2529" t="s">
        <v>770</v>
      </c>
      <c r="X2529">
        <v>1</v>
      </c>
      <c r="Y2529">
        <f t="shared" si="321"/>
        <v>3</v>
      </c>
      <c r="Z2529">
        <f t="shared" ca="1" si="322"/>
        <v>2.8750000000000009</v>
      </c>
      <c r="AA2529">
        <f t="shared" ca="1" si="323"/>
        <v>0.12499999999999911</v>
      </c>
      <c r="AB2529">
        <f t="shared" ca="1" si="324"/>
        <v>-0.12499999999999911</v>
      </c>
      <c r="AC2529" s="2">
        <v>0.125</v>
      </c>
      <c r="AD2529" s="7">
        <f>VLOOKUP(P2529,Weights!$A:$B,2,0)*AC2529</f>
        <v>0.125</v>
      </c>
      <c r="AE2529">
        <f t="shared" ca="1" si="325"/>
        <v>1.5624999999999778E-2</v>
      </c>
      <c r="AF2529" t="str">
        <f t="shared" si="326"/>
        <v>New Mexico St</v>
      </c>
      <c r="AG2529" t="str">
        <f t="shared" ca="1" si="327"/>
        <v>New Mexico St</v>
      </c>
    </row>
    <row r="2530" spans="15:33" x14ac:dyDescent="0.25">
      <c r="O2530" t="s">
        <v>3239</v>
      </c>
      <c r="P2530" s="6">
        <v>42007</v>
      </c>
      <c r="Q2530" t="s">
        <v>3073</v>
      </c>
      <c r="R2530" t="s">
        <v>3342</v>
      </c>
      <c r="S2530" t="s">
        <v>3721</v>
      </c>
      <c r="T2530">
        <v>83</v>
      </c>
      <c r="U2530">
        <v>70</v>
      </c>
      <c r="W2530" t="s">
        <v>2054</v>
      </c>
      <c r="X2530">
        <v>1</v>
      </c>
      <c r="Y2530">
        <f t="shared" si="321"/>
        <v>13</v>
      </c>
      <c r="Z2530">
        <f t="shared" ca="1" si="322"/>
        <v>-2.1250004999999996</v>
      </c>
      <c r="AA2530">
        <f t="shared" ca="1" si="323"/>
        <v>15.125000499999999</v>
      </c>
      <c r="AB2530">
        <f t="shared" ca="1" si="324"/>
        <v>-15.125000499999999</v>
      </c>
      <c r="AC2530" s="2">
        <v>15.125</v>
      </c>
      <c r="AD2530" s="7">
        <f>VLOOKUP(P2530,Weights!$A:$B,2,0)*AC2530</f>
        <v>15.125</v>
      </c>
      <c r="AE2530">
        <f t="shared" ca="1" si="325"/>
        <v>228.7656401250002</v>
      </c>
      <c r="AF2530" t="str">
        <f t="shared" si="326"/>
        <v>North Carolina A&amp;T</v>
      </c>
      <c r="AG2530" t="str">
        <f t="shared" ca="1" si="327"/>
        <v>CSU Bakersfield</v>
      </c>
    </row>
    <row r="2531" spans="15:33" x14ac:dyDescent="0.25">
      <c r="O2531" t="s">
        <v>3214</v>
      </c>
      <c r="P2531" s="6">
        <v>42007</v>
      </c>
      <c r="Q2531" t="s">
        <v>3073</v>
      </c>
      <c r="R2531" t="s">
        <v>3289</v>
      </c>
      <c r="S2531" t="s">
        <v>3720</v>
      </c>
      <c r="T2531">
        <v>57</v>
      </c>
      <c r="U2531">
        <v>55</v>
      </c>
      <c r="W2531" t="s">
        <v>758</v>
      </c>
      <c r="X2531">
        <v>1</v>
      </c>
      <c r="Y2531">
        <f t="shared" si="321"/>
        <v>-2</v>
      </c>
      <c r="Z2531">
        <f t="shared" ca="1" si="322"/>
        <v>-11.25</v>
      </c>
      <c r="AA2531">
        <f t="shared" ca="1" si="323"/>
        <v>9.25</v>
      </c>
      <c r="AB2531">
        <f t="shared" ca="1" si="324"/>
        <v>-9.25</v>
      </c>
      <c r="AC2531" s="2">
        <v>9.25</v>
      </c>
      <c r="AD2531" s="7">
        <f>VLOOKUP(P2531,Weights!$A:$B,2,0)*AC2531</f>
        <v>9.25</v>
      </c>
      <c r="AE2531">
        <f t="shared" ca="1" si="325"/>
        <v>85.5625</v>
      </c>
      <c r="AF2531" t="str">
        <f t="shared" si="326"/>
        <v>Toledo</v>
      </c>
      <c r="AG2531" t="str">
        <f t="shared" ca="1" si="327"/>
        <v>Toledo</v>
      </c>
    </row>
    <row r="2532" spans="15:33" x14ac:dyDescent="0.25">
      <c r="O2532" t="s">
        <v>3092</v>
      </c>
      <c r="P2532" s="6">
        <v>42007</v>
      </c>
      <c r="Q2532" t="s">
        <v>3073</v>
      </c>
      <c r="R2532" t="s">
        <v>3196</v>
      </c>
      <c r="S2532" t="s">
        <v>3721</v>
      </c>
      <c r="T2532">
        <v>83</v>
      </c>
      <c r="U2532">
        <v>76</v>
      </c>
      <c r="V2532" t="s">
        <v>3723</v>
      </c>
      <c r="W2532" t="s">
        <v>608</v>
      </c>
      <c r="X2532">
        <v>1</v>
      </c>
      <c r="Y2532">
        <f t="shared" si="321"/>
        <v>7</v>
      </c>
      <c r="Z2532">
        <f t="shared" ca="1" si="322"/>
        <v>16.749999499999998</v>
      </c>
      <c r="AA2532">
        <f t="shared" ca="1" si="323"/>
        <v>-9.7499994999999977</v>
      </c>
      <c r="AB2532">
        <f t="shared" ca="1" si="324"/>
        <v>9.7499994999999977</v>
      </c>
      <c r="AC2532" s="2">
        <v>9.75</v>
      </c>
      <c r="AD2532" s="7">
        <f>VLOOKUP(P2532,Weights!$A:$B,2,0)*AC2532</f>
        <v>9.75</v>
      </c>
      <c r="AE2532">
        <f t="shared" ca="1" si="325"/>
        <v>95.062490250000209</v>
      </c>
      <c r="AF2532" t="str">
        <f t="shared" si="326"/>
        <v>Notre Dame</v>
      </c>
      <c r="AG2532" t="str">
        <f t="shared" ca="1" si="327"/>
        <v>Notre Dame</v>
      </c>
    </row>
    <row r="2533" spans="15:33" x14ac:dyDescent="0.25">
      <c r="O2533" t="s">
        <v>3324</v>
      </c>
      <c r="P2533" s="6">
        <v>42007</v>
      </c>
      <c r="Q2533" t="s">
        <v>3073</v>
      </c>
      <c r="R2533" t="s">
        <v>3227</v>
      </c>
      <c r="S2533" t="s">
        <v>3721</v>
      </c>
      <c r="T2533">
        <v>77</v>
      </c>
      <c r="U2533">
        <v>61</v>
      </c>
      <c r="W2533" t="s">
        <v>891</v>
      </c>
      <c r="X2533">
        <v>1</v>
      </c>
      <c r="Y2533">
        <f t="shared" si="321"/>
        <v>16</v>
      </c>
      <c r="Z2533">
        <f t="shared" ca="1" si="322"/>
        <v>10.874999499999999</v>
      </c>
      <c r="AA2533">
        <f t="shared" ca="1" si="323"/>
        <v>5.1250005000000005</v>
      </c>
      <c r="AB2533">
        <f t="shared" ca="1" si="324"/>
        <v>-5.1250005000000005</v>
      </c>
      <c r="AC2533" s="2">
        <v>5.125</v>
      </c>
      <c r="AD2533" s="7">
        <f>VLOOKUP(P2533,Weights!$A:$B,2,0)*AC2533</f>
        <v>5.125</v>
      </c>
      <c r="AE2533">
        <f t="shared" ca="1" si="325"/>
        <v>26.265630125000254</v>
      </c>
      <c r="AF2533" t="str">
        <f t="shared" si="326"/>
        <v>Ohio State</v>
      </c>
      <c r="AG2533" t="str">
        <f t="shared" ca="1" si="327"/>
        <v>Ohio State</v>
      </c>
    </row>
    <row r="2534" spans="15:33" x14ac:dyDescent="0.25">
      <c r="O2534" t="s">
        <v>3702</v>
      </c>
      <c r="P2534" s="6">
        <v>42007</v>
      </c>
      <c r="Q2534" t="s">
        <v>3073</v>
      </c>
      <c r="R2534" t="s">
        <v>3403</v>
      </c>
      <c r="S2534" t="s">
        <v>3721</v>
      </c>
      <c r="T2534">
        <v>73</v>
      </c>
      <c r="U2534">
        <v>63</v>
      </c>
      <c r="W2534" t="s">
        <v>197</v>
      </c>
      <c r="X2534">
        <v>1</v>
      </c>
      <c r="Y2534">
        <f t="shared" si="321"/>
        <v>10</v>
      </c>
      <c r="Z2534">
        <f t="shared" ca="1" si="322"/>
        <v>3.25</v>
      </c>
      <c r="AA2534">
        <f t="shared" ca="1" si="323"/>
        <v>6.75</v>
      </c>
      <c r="AB2534">
        <f t="shared" ca="1" si="324"/>
        <v>-6.75</v>
      </c>
      <c r="AC2534" s="2">
        <v>6.75</v>
      </c>
      <c r="AD2534" s="7">
        <f>VLOOKUP(P2534,Weights!$A:$B,2,0)*AC2534</f>
        <v>6.75</v>
      </c>
      <c r="AE2534">
        <f t="shared" ca="1" si="325"/>
        <v>45.5625</v>
      </c>
      <c r="AF2534" t="str">
        <f t="shared" si="326"/>
        <v>Oklahoma</v>
      </c>
      <c r="AG2534" t="str">
        <f t="shared" ca="1" si="327"/>
        <v>Oklahoma</v>
      </c>
    </row>
    <row r="2535" spans="15:33" x14ac:dyDescent="0.25">
      <c r="O2535" t="s">
        <v>3246</v>
      </c>
      <c r="P2535" s="6">
        <v>42007</v>
      </c>
      <c r="Q2535" t="s">
        <v>3073</v>
      </c>
      <c r="R2535" t="s">
        <v>3245</v>
      </c>
      <c r="S2535" t="s">
        <v>3721</v>
      </c>
      <c r="T2535">
        <v>61</v>
      </c>
      <c r="U2535">
        <v>47</v>
      </c>
      <c r="W2535" t="s">
        <v>370</v>
      </c>
      <c r="X2535">
        <v>1</v>
      </c>
      <c r="Y2535">
        <f t="shared" si="321"/>
        <v>14</v>
      </c>
      <c r="Z2535">
        <f t="shared" ca="1" si="322"/>
        <v>8.1249994999999995</v>
      </c>
      <c r="AA2535">
        <f t="shared" ca="1" si="323"/>
        <v>5.8750005000000005</v>
      </c>
      <c r="AB2535">
        <f t="shared" ca="1" si="324"/>
        <v>-5.8750005000000005</v>
      </c>
      <c r="AC2535" s="2">
        <v>5.875</v>
      </c>
      <c r="AD2535" s="7">
        <f>VLOOKUP(P2535,Weights!$A:$B,2,0)*AC2535</f>
        <v>5.875</v>
      </c>
      <c r="AE2535">
        <f t="shared" ca="1" si="325"/>
        <v>34.515630875000255</v>
      </c>
      <c r="AF2535" t="str">
        <f t="shared" si="326"/>
        <v>Oklahoma St</v>
      </c>
      <c r="AG2535" t="str">
        <f t="shared" ca="1" si="327"/>
        <v>Oklahoma St</v>
      </c>
    </row>
    <row r="2536" spans="15:33" x14ac:dyDescent="0.25">
      <c r="O2536" t="s">
        <v>3253</v>
      </c>
      <c r="P2536" s="6">
        <v>42007</v>
      </c>
      <c r="Q2536" t="s">
        <v>3073</v>
      </c>
      <c r="R2536" t="s">
        <v>3233</v>
      </c>
      <c r="S2536" t="s">
        <v>3721</v>
      </c>
      <c r="T2536">
        <v>92</v>
      </c>
      <c r="U2536">
        <v>63</v>
      </c>
      <c r="W2536" t="s">
        <v>306</v>
      </c>
      <c r="X2536">
        <v>1</v>
      </c>
      <c r="Y2536">
        <f t="shared" si="321"/>
        <v>29</v>
      </c>
      <c r="Z2536">
        <f t="shared" ca="1" si="322"/>
        <v>25.375000499999999</v>
      </c>
      <c r="AA2536">
        <f t="shared" ca="1" si="323"/>
        <v>3.6249995000000013</v>
      </c>
      <c r="AB2536">
        <f t="shared" ca="1" si="324"/>
        <v>-3.6249995000000013</v>
      </c>
      <c r="AC2536" s="2">
        <v>3.625</v>
      </c>
      <c r="AD2536" s="7">
        <f>VLOOKUP(P2536,Weights!$A:$B,2,0)*AC2536</f>
        <v>3.625</v>
      </c>
      <c r="AE2536">
        <f t="shared" ca="1" si="325"/>
        <v>13.14062137500026</v>
      </c>
      <c r="AF2536" t="str">
        <f t="shared" si="326"/>
        <v>Ole Miss</v>
      </c>
      <c r="AG2536" t="str">
        <f t="shared" ca="1" si="327"/>
        <v>Ole Miss</v>
      </c>
    </row>
    <row r="2537" spans="15:33" x14ac:dyDescent="0.25">
      <c r="O2537" t="s">
        <v>3295</v>
      </c>
      <c r="P2537" s="6">
        <v>42007</v>
      </c>
      <c r="Q2537" t="s">
        <v>3073</v>
      </c>
      <c r="R2537" t="s">
        <v>3258</v>
      </c>
      <c r="S2537" t="s">
        <v>3721</v>
      </c>
      <c r="T2537">
        <v>71</v>
      </c>
      <c r="U2537">
        <v>59</v>
      </c>
      <c r="W2537" t="s">
        <v>428</v>
      </c>
      <c r="X2537">
        <v>1</v>
      </c>
      <c r="Y2537">
        <f t="shared" si="321"/>
        <v>12</v>
      </c>
      <c r="Z2537">
        <f t="shared" ca="1" si="322"/>
        <v>11.999999500000001</v>
      </c>
      <c r="AA2537">
        <f t="shared" ca="1" si="323"/>
        <v>4.9999999873762135E-7</v>
      </c>
      <c r="AB2537">
        <f t="shared" ca="1" si="324"/>
        <v>-4.9999999873762135E-7</v>
      </c>
      <c r="AC2537" s="2">
        <v>0</v>
      </c>
      <c r="AD2537" s="7">
        <f>VLOOKUP(P2537,Weights!$A:$B,2,0)*AC2537</f>
        <v>0</v>
      </c>
      <c r="AE2537">
        <f t="shared" ca="1" si="325"/>
        <v>2.4999999873762136E-13</v>
      </c>
      <c r="AF2537" t="str">
        <f t="shared" si="326"/>
        <v>Oregon</v>
      </c>
      <c r="AG2537" t="str">
        <f t="shared" ca="1" si="327"/>
        <v>Oregon</v>
      </c>
    </row>
    <row r="2538" spans="15:33" x14ac:dyDescent="0.25">
      <c r="O2538" t="s">
        <v>3334</v>
      </c>
      <c r="P2538" s="6">
        <v>42007</v>
      </c>
      <c r="Q2538" t="s">
        <v>3073</v>
      </c>
      <c r="R2538" t="s">
        <v>3390</v>
      </c>
      <c r="S2538" t="s">
        <v>3721</v>
      </c>
      <c r="T2538">
        <v>71</v>
      </c>
      <c r="U2538">
        <v>61</v>
      </c>
      <c r="W2538" t="s">
        <v>217</v>
      </c>
      <c r="X2538">
        <v>1</v>
      </c>
      <c r="Y2538">
        <f t="shared" si="321"/>
        <v>10</v>
      </c>
      <c r="Z2538">
        <f t="shared" ca="1" si="322"/>
        <v>11.25</v>
      </c>
      <c r="AA2538">
        <f t="shared" ca="1" si="323"/>
        <v>-1.25</v>
      </c>
      <c r="AB2538">
        <f t="shared" ca="1" si="324"/>
        <v>1.25</v>
      </c>
      <c r="AC2538" s="2">
        <v>1.25</v>
      </c>
      <c r="AD2538" s="7">
        <f>VLOOKUP(P2538,Weights!$A:$B,2,0)*AC2538</f>
        <v>1.25</v>
      </c>
      <c r="AE2538">
        <f t="shared" ca="1" si="325"/>
        <v>1.5625</v>
      </c>
      <c r="AF2538" t="str">
        <f t="shared" si="326"/>
        <v>Pepperdine</v>
      </c>
      <c r="AG2538" t="str">
        <f t="shared" ca="1" si="327"/>
        <v>Pepperdine</v>
      </c>
    </row>
    <row r="2539" spans="15:33" x14ac:dyDescent="0.25">
      <c r="O2539" t="s">
        <v>3286</v>
      </c>
      <c r="P2539" s="6">
        <v>42007</v>
      </c>
      <c r="Q2539" t="s">
        <v>3073</v>
      </c>
      <c r="R2539" t="s">
        <v>3707</v>
      </c>
      <c r="S2539" t="s">
        <v>3720</v>
      </c>
      <c r="T2539">
        <v>87</v>
      </c>
      <c r="U2539">
        <v>75</v>
      </c>
      <c r="W2539" t="s">
        <v>2484</v>
      </c>
      <c r="X2539">
        <v>1</v>
      </c>
      <c r="Y2539">
        <f t="shared" si="321"/>
        <v>-12</v>
      </c>
      <c r="Z2539">
        <f t="shared" ca="1" si="322"/>
        <v>-14.249999499999998</v>
      </c>
      <c r="AA2539">
        <f t="shared" ca="1" si="323"/>
        <v>2.2499994999999977</v>
      </c>
      <c r="AB2539">
        <f t="shared" ca="1" si="324"/>
        <v>-2.2499994999999977</v>
      </c>
      <c r="AC2539" s="2">
        <v>2.25</v>
      </c>
      <c r="AD2539" s="7">
        <f>VLOOKUP(P2539,Weights!$A:$B,2,0)*AC2539</f>
        <v>2.25</v>
      </c>
      <c r="AE2539">
        <f t="shared" ca="1" si="325"/>
        <v>5.0624977500002393</v>
      </c>
      <c r="AF2539" t="str">
        <f t="shared" si="326"/>
        <v>Gonzaga</v>
      </c>
      <c r="AG2539" t="str">
        <f t="shared" ca="1" si="327"/>
        <v>Gonzaga</v>
      </c>
    </row>
    <row r="2540" spans="15:33" x14ac:dyDescent="0.25">
      <c r="O2540" t="s">
        <v>3264</v>
      </c>
      <c r="P2540" s="6">
        <v>42007</v>
      </c>
      <c r="Q2540" t="s">
        <v>3073</v>
      </c>
      <c r="R2540" t="s">
        <v>3268</v>
      </c>
      <c r="S2540" t="s">
        <v>3720</v>
      </c>
      <c r="T2540">
        <v>73</v>
      </c>
      <c r="U2540">
        <v>60</v>
      </c>
      <c r="W2540" t="s">
        <v>1091</v>
      </c>
      <c r="X2540">
        <v>1</v>
      </c>
      <c r="Y2540">
        <f t="shared" si="321"/>
        <v>-13</v>
      </c>
      <c r="Z2540">
        <f t="shared" ca="1" si="322"/>
        <v>0.5</v>
      </c>
      <c r="AA2540">
        <f t="shared" ca="1" si="323"/>
        <v>-13.5</v>
      </c>
      <c r="AB2540">
        <f t="shared" ca="1" si="324"/>
        <v>13.5</v>
      </c>
      <c r="AC2540" s="2">
        <v>13.5</v>
      </c>
      <c r="AD2540" s="7">
        <f>VLOOKUP(P2540,Weights!$A:$B,2,0)*AC2540</f>
        <v>13.5</v>
      </c>
      <c r="AE2540">
        <f t="shared" ca="1" si="325"/>
        <v>182.25</v>
      </c>
      <c r="AF2540" t="str">
        <f t="shared" si="326"/>
        <v>Northern Arizona</v>
      </c>
      <c r="AG2540" t="str">
        <f t="shared" ca="1" si="327"/>
        <v>Portland St</v>
      </c>
    </row>
    <row r="2541" spans="15:33" x14ac:dyDescent="0.25">
      <c r="O2541" t="s">
        <v>3206</v>
      </c>
      <c r="P2541" s="6">
        <v>42007</v>
      </c>
      <c r="Q2541" t="s">
        <v>3073</v>
      </c>
      <c r="R2541" t="s">
        <v>3153</v>
      </c>
      <c r="S2541" t="s">
        <v>3721</v>
      </c>
      <c r="T2541">
        <v>64</v>
      </c>
      <c r="U2541">
        <v>51</v>
      </c>
      <c r="W2541" t="s">
        <v>1304</v>
      </c>
      <c r="X2541">
        <v>1</v>
      </c>
      <c r="Y2541">
        <f t="shared" si="321"/>
        <v>13</v>
      </c>
      <c r="Z2541">
        <f t="shared" ca="1" si="322"/>
        <v>9.8749994999999977</v>
      </c>
      <c r="AA2541">
        <f t="shared" ca="1" si="323"/>
        <v>3.1250005000000023</v>
      </c>
      <c r="AB2541">
        <f t="shared" ca="1" si="324"/>
        <v>-3.1250005000000023</v>
      </c>
      <c r="AC2541" s="2">
        <v>3.125</v>
      </c>
      <c r="AD2541" s="7">
        <f>VLOOKUP(P2541,Weights!$A:$B,2,0)*AC2541</f>
        <v>3.125</v>
      </c>
      <c r="AE2541">
        <f t="shared" ca="1" si="325"/>
        <v>9.7656281250002639</v>
      </c>
      <c r="AF2541" t="str">
        <f t="shared" si="326"/>
        <v>Purdue</v>
      </c>
      <c r="AG2541" t="str">
        <f t="shared" ca="1" si="327"/>
        <v>Purdue</v>
      </c>
    </row>
    <row r="2542" spans="15:33" x14ac:dyDescent="0.25">
      <c r="O2542" t="s">
        <v>3175</v>
      </c>
      <c r="P2542" s="6">
        <v>42007</v>
      </c>
      <c r="Q2542" t="s">
        <v>3073</v>
      </c>
      <c r="R2542" t="s">
        <v>3096</v>
      </c>
      <c r="S2542" t="s">
        <v>3721</v>
      </c>
      <c r="T2542">
        <v>70</v>
      </c>
      <c r="U2542">
        <v>45</v>
      </c>
      <c r="W2542" t="s">
        <v>171</v>
      </c>
      <c r="X2542">
        <v>1</v>
      </c>
      <c r="Y2542">
        <f t="shared" si="321"/>
        <v>25</v>
      </c>
      <c r="Z2542">
        <f t="shared" ca="1" si="322"/>
        <v>6.5</v>
      </c>
      <c r="AA2542">
        <f t="shared" ca="1" si="323"/>
        <v>18.5</v>
      </c>
      <c r="AB2542">
        <f t="shared" ca="1" si="324"/>
        <v>-18.5</v>
      </c>
      <c r="AC2542" s="2">
        <v>18.5</v>
      </c>
      <c r="AD2542" s="7">
        <f>VLOOKUP(P2542,Weights!$A:$B,2,0)*AC2542</f>
        <v>18.5</v>
      </c>
      <c r="AE2542">
        <f t="shared" ca="1" si="325"/>
        <v>342.25</v>
      </c>
      <c r="AF2542" t="str">
        <f t="shared" si="326"/>
        <v>Robert Morris</v>
      </c>
      <c r="AG2542" t="str">
        <f t="shared" ca="1" si="327"/>
        <v>Robert Morris</v>
      </c>
    </row>
    <row r="2543" spans="15:33" x14ac:dyDescent="0.25">
      <c r="O2543" t="s">
        <v>3108</v>
      </c>
      <c r="P2543" s="6">
        <v>42007</v>
      </c>
      <c r="Q2543" t="s">
        <v>3073</v>
      </c>
      <c r="R2543" t="s">
        <v>3174</v>
      </c>
      <c r="S2543" t="s">
        <v>3721</v>
      </c>
      <c r="T2543">
        <v>50</v>
      </c>
      <c r="U2543">
        <v>46</v>
      </c>
      <c r="W2543" t="s">
        <v>585</v>
      </c>
      <c r="X2543">
        <v>1</v>
      </c>
      <c r="Y2543">
        <f t="shared" si="321"/>
        <v>4</v>
      </c>
      <c r="Z2543">
        <f t="shared" ca="1" si="322"/>
        <v>-4.0000000199999999</v>
      </c>
      <c r="AA2543">
        <f t="shared" ca="1" si="323"/>
        <v>8.0000000199999999</v>
      </c>
      <c r="AB2543">
        <f t="shared" ca="1" si="324"/>
        <v>-8.0000000199999999</v>
      </c>
      <c r="AC2543" s="2">
        <v>8</v>
      </c>
      <c r="AD2543" s="7">
        <f>VLOOKUP(P2543,Weights!$A:$B,2,0)*AC2543</f>
        <v>8</v>
      </c>
      <c r="AE2543">
        <f t="shared" ca="1" si="325"/>
        <v>64.000000319999998</v>
      </c>
      <c r="AF2543" t="str">
        <f t="shared" si="326"/>
        <v>Rutgers</v>
      </c>
      <c r="AG2543" t="str">
        <f t="shared" ca="1" si="327"/>
        <v>Penn State</v>
      </c>
    </row>
    <row r="2544" spans="15:33" x14ac:dyDescent="0.25">
      <c r="O2544" t="s">
        <v>3265</v>
      </c>
      <c r="P2544" s="6">
        <v>42007</v>
      </c>
      <c r="Q2544" t="s">
        <v>3073</v>
      </c>
      <c r="R2544" t="s">
        <v>3267</v>
      </c>
      <c r="S2544" t="s">
        <v>3721</v>
      </c>
      <c r="T2544">
        <v>90</v>
      </c>
      <c r="U2544">
        <v>75</v>
      </c>
      <c r="W2544" t="s">
        <v>1103</v>
      </c>
      <c r="X2544">
        <v>1</v>
      </c>
      <c r="Y2544">
        <f t="shared" si="321"/>
        <v>15</v>
      </c>
      <c r="Z2544">
        <f t="shared" ca="1" si="322"/>
        <v>9.25</v>
      </c>
      <c r="AA2544">
        <f t="shared" ca="1" si="323"/>
        <v>5.75</v>
      </c>
      <c r="AB2544">
        <f t="shared" ca="1" si="324"/>
        <v>-5.75</v>
      </c>
      <c r="AC2544" s="2">
        <v>5.75</v>
      </c>
      <c r="AD2544" s="7">
        <f>VLOOKUP(P2544,Weights!$A:$B,2,0)*AC2544</f>
        <v>5.75</v>
      </c>
      <c r="AE2544">
        <f t="shared" ca="1" si="325"/>
        <v>33.0625</v>
      </c>
      <c r="AF2544" t="str">
        <f t="shared" si="326"/>
        <v>Sacramento St</v>
      </c>
      <c r="AG2544" t="str">
        <f t="shared" ca="1" si="327"/>
        <v>Sacramento St</v>
      </c>
    </row>
    <row r="2545" spans="15:33" x14ac:dyDescent="0.25">
      <c r="O2545" t="s">
        <v>3109</v>
      </c>
      <c r="P2545" s="6">
        <v>42007</v>
      </c>
      <c r="Q2545" t="s">
        <v>3073</v>
      </c>
      <c r="R2545" t="s">
        <v>3354</v>
      </c>
      <c r="S2545" t="s">
        <v>3720</v>
      </c>
      <c r="T2545">
        <v>73</v>
      </c>
      <c r="U2545">
        <v>71</v>
      </c>
      <c r="W2545" t="s">
        <v>289</v>
      </c>
      <c r="X2545">
        <v>1</v>
      </c>
      <c r="Y2545">
        <f t="shared" si="321"/>
        <v>-2</v>
      </c>
      <c r="Z2545">
        <f t="shared" ca="1" si="322"/>
        <v>-0.62499998000000001</v>
      </c>
      <c r="AA2545">
        <f t="shared" ca="1" si="323"/>
        <v>-1.3750000199999999</v>
      </c>
      <c r="AB2545">
        <f t="shared" ca="1" si="324"/>
        <v>1.3750000199999999</v>
      </c>
      <c r="AC2545" s="2">
        <v>1.375</v>
      </c>
      <c r="AD2545" s="7">
        <f>VLOOKUP(P2545,Weights!$A:$B,2,0)*AC2545</f>
        <v>1.375</v>
      </c>
      <c r="AE2545">
        <f t="shared" ca="1" si="325"/>
        <v>1.8906250550000001</v>
      </c>
      <c r="AF2545" t="str">
        <f t="shared" si="326"/>
        <v>St. Francis BRK</v>
      </c>
      <c r="AG2545" t="str">
        <f t="shared" ca="1" si="327"/>
        <v>St. Francis BRK</v>
      </c>
    </row>
    <row r="2546" spans="15:33" x14ac:dyDescent="0.25">
      <c r="O2546" t="s">
        <v>3130</v>
      </c>
      <c r="P2546" s="6">
        <v>42007</v>
      </c>
      <c r="Q2546" t="s">
        <v>3073</v>
      </c>
      <c r="R2546" t="s">
        <v>3126</v>
      </c>
      <c r="S2546" t="s">
        <v>3720</v>
      </c>
      <c r="T2546">
        <v>64</v>
      </c>
      <c r="U2546">
        <v>60</v>
      </c>
      <c r="W2546" t="s">
        <v>489</v>
      </c>
      <c r="X2546">
        <v>1</v>
      </c>
      <c r="Y2546">
        <f t="shared" si="321"/>
        <v>-4</v>
      </c>
      <c r="Z2546">
        <f t="shared" ca="1" si="322"/>
        <v>-5.125000019999999</v>
      </c>
      <c r="AA2546">
        <f t="shared" ca="1" si="323"/>
        <v>1.125000019999999</v>
      </c>
      <c r="AB2546">
        <f t="shared" ca="1" si="324"/>
        <v>-1.125000019999999</v>
      </c>
      <c r="AC2546" s="2">
        <v>1.125</v>
      </c>
      <c r="AD2546" s="7">
        <f>VLOOKUP(P2546,Weights!$A:$B,2,0)*AC2546</f>
        <v>1.125</v>
      </c>
      <c r="AE2546">
        <f t="shared" ca="1" si="325"/>
        <v>1.2656250449999982</v>
      </c>
      <c r="AF2546" t="str">
        <f t="shared" si="326"/>
        <v>George Washington</v>
      </c>
      <c r="AG2546" t="str">
        <f t="shared" ca="1" si="327"/>
        <v>George Washington</v>
      </c>
    </row>
    <row r="2547" spans="15:33" x14ac:dyDescent="0.25">
      <c r="O2547" t="s">
        <v>3131</v>
      </c>
      <c r="P2547" s="6">
        <v>42007</v>
      </c>
      <c r="Q2547" t="s">
        <v>3073</v>
      </c>
      <c r="R2547" t="s">
        <v>3117</v>
      </c>
      <c r="S2547" t="s">
        <v>3720</v>
      </c>
      <c r="T2547">
        <v>65</v>
      </c>
      <c r="U2547">
        <v>53</v>
      </c>
      <c r="W2547" t="s">
        <v>448</v>
      </c>
      <c r="X2547">
        <v>1</v>
      </c>
      <c r="Y2547">
        <f t="shared" si="321"/>
        <v>-12</v>
      </c>
      <c r="Z2547">
        <f t="shared" ca="1" si="322"/>
        <v>-10.125</v>
      </c>
      <c r="AA2547">
        <f t="shared" ca="1" si="323"/>
        <v>-1.875</v>
      </c>
      <c r="AB2547">
        <f t="shared" ca="1" si="324"/>
        <v>1.875</v>
      </c>
      <c r="AC2547" s="2">
        <v>1.875</v>
      </c>
      <c r="AD2547" s="7">
        <f>VLOOKUP(P2547,Weights!$A:$B,2,0)*AC2547</f>
        <v>1.875</v>
      </c>
      <c r="AE2547">
        <f t="shared" ca="1" si="325"/>
        <v>3.515625</v>
      </c>
      <c r="AF2547" t="str">
        <f t="shared" si="326"/>
        <v>Rhode Island</v>
      </c>
      <c r="AG2547" t="str">
        <f t="shared" ca="1" si="327"/>
        <v>Rhode Island</v>
      </c>
    </row>
    <row r="2548" spans="15:33" x14ac:dyDescent="0.25">
      <c r="O2548" t="s">
        <v>3263</v>
      </c>
      <c r="P2548" s="6">
        <v>42007</v>
      </c>
      <c r="Q2548" t="s">
        <v>3073</v>
      </c>
      <c r="R2548" t="s">
        <v>3406</v>
      </c>
      <c r="S2548" t="s">
        <v>3721</v>
      </c>
      <c r="T2548">
        <v>84</v>
      </c>
      <c r="U2548">
        <v>78</v>
      </c>
      <c r="W2548" t="s">
        <v>1454</v>
      </c>
      <c r="X2548">
        <v>1</v>
      </c>
      <c r="Y2548">
        <f t="shared" si="321"/>
        <v>6</v>
      </c>
      <c r="Z2548">
        <f t="shared" ca="1" si="322"/>
        <v>13.125</v>
      </c>
      <c r="AA2548">
        <f t="shared" ca="1" si="323"/>
        <v>-7.125</v>
      </c>
      <c r="AB2548">
        <f t="shared" ca="1" si="324"/>
        <v>7.125</v>
      </c>
      <c r="AC2548" s="2">
        <v>7.125</v>
      </c>
      <c r="AD2548" s="7">
        <f>VLOOKUP(P2548,Weights!$A:$B,2,0)*AC2548</f>
        <v>7.125</v>
      </c>
      <c r="AE2548">
        <f t="shared" ca="1" si="325"/>
        <v>50.765625</v>
      </c>
      <c r="AF2548" t="str">
        <f t="shared" si="326"/>
        <v>Sam Houston St</v>
      </c>
      <c r="AG2548" t="str">
        <f t="shared" ca="1" si="327"/>
        <v>Sam Houston St</v>
      </c>
    </row>
    <row r="2549" spans="15:33" x14ac:dyDescent="0.25">
      <c r="O2549" t="s">
        <v>3218</v>
      </c>
      <c r="P2549" s="6">
        <v>42007</v>
      </c>
      <c r="Q2549" t="s">
        <v>3073</v>
      </c>
      <c r="R2549" t="s">
        <v>3310</v>
      </c>
      <c r="S2549" t="s">
        <v>3720</v>
      </c>
      <c r="T2549">
        <v>68</v>
      </c>
      <c r="U2549">
        <v>65</v>
      </c>
      <c r="W2549" t="s">
        <v>230</v>
      </c>
      <c r="X2549">
        <v>1</v>
      </c>
      <c r="Y2549">
        <f t="shared" si="321"/>
        <v>-3</v>
      </c>
      <c r="Z2549">
        <f t="shared" ca="1" si="322"/>
        <v>-5.625</v>
      </c>
      <c r="AA2549">
        <f t="shared" ca="1" si="323"/>
        <v>2.625</v>
      </c>
      <c r="AB2549">
        <f t="shared" ca="1" si="324"/>
        <v>-2.625</v>
      </c>
      <c r="AC2549" s="2">
        <v>2.625</v>
      </c>
      <c r="AD2549" s="7">
        <f>VLOOKUP(P2549,Weights!$A:$B,2,0)*AC2549</f>
        <v>2.625</v>
      </c>
      <c r="AE2549">
        <f t="shared" ca="1" si="325"/>
        <v>6.890625</v>
      </c>
      <c r="AF2549" t="str">
        <f t="shared" si="326"/>
        <v>Wofford</v>
      </c>
      <c r="AG2549" t="str">
        <f t="shared" ca="1" si="327"/>
        <v>Wofford</v>
      </c>
    </row>
    <row r="2550" spans="15:33" x14ac:dyDescent="0.25">
      <c r="O2550" t="s">
        <v>3262</v>
      </c>
      <c r="P2550" s="6">
        <v>42007</v>
      </c>
      <c r="Q2550" t="s">
        <v>3073</v>
      </c>
      <c r="R2550" t="s">
        <v>3184</v>
      </c>
      <c r="S2550" t="s">
        <v>3720</v>
      </c>
      <c r="T2550">
        <v>99</v>
      </c>
      <c r="U2550">
        <v>68</v>
      </c>
      <c r="W2550" t="s">
        <v>1520</v>
      </c>
      <c r="X2550">
        <v>1</v>
      </c>
      <c r="Y2550">
        <f t="shared" si="321"/>
        <v>-31</v>
      </c>
      <c r="Z2550">
        <f t="shared" ca="1" si="322"/>
        <v>-8.3749995199999994</v>
      </c>
      <c r="AA2550">
        <f t="shared" ca="1" si="323"/>
        <v>-22.625000480000001</v>
      </c>
      <c r="AB2550">
        <f t="shared" ca="1" si="324"/>
        <v>22.625000480000001</v>
      </c>
      <c r="AC2550" s="2">
        <v>22.625</v>
      </c>
      <c r="AD2550" s="7">
        <f>VLOOKUP(P2550,Weights!$A:$B,2,0)*AC2550</f>
        <v>22.625</v>
      </c>
      <c r="AE2550">
        <f t="shared" ca="1" si="325"/>
        <v>511.89064672000023</v>
      </c>
      <c r="AF2550" t="str">
        <f t="shared" si="326"/>
        <v>BYU</v>
      </c>
      <c r="AG2550" t="str">
        <f t="shared" ca="1" si="327"/>
        <v>BYU</v>
      </c>
    </row>
    <row r="2551" spans="15:33" x14ac:dyDescent="0.25">
      <c r="O2551" t="s">
        <v>3717</v>
      </c>
      <c r="P2551" s="6">
        <v>42007</v>
      </c>
      <c r="Q2551" t="s">
        <v>3073</v>
      </c>
      <c r="R2551" t="s">
        <v>3242</v>
      </c>
      <c r="S2551" t="s">
        <v>3720</v>
      </c>
      <c r="T2551">
        <v>64</v>
      </c>
      <c r="U2551">
        <v>59</v>
      </c>
      <c r="W2551" t="s">
        <v>2035</v>
      </c>
      <c r="X2551">
        <v>1</v>
      </c>
      <c r="Y2551">
        <f t="shared" si="321"/>
        <v>-5</v>
      </c>
      <c r="Z2551">
        <f t="shared" ca="1" si="322"/>
        <v>-15.125000480000001</v>
      </c>
      <c r="AA2551">
        <f t="shared" ca="1" si="323"/>
        <v>10.125000480000001</v>
      </c>
      <c r="AB2551">
        <f t="shared" ca="1" si="324"/>
        <v>-10.125000480000001</v>
      </c>
      <c r="AC2551" s="2">
        <v>10.125</v>
      </c>
      <c r="AD2551" s="7">
        <f>VLOOKUP(P2551,Weights!$A:$B,2,0)*AC2551</f>
        <v>10.125</v>
      </c>
      <c r="AE2551">
        <f t="shared" ca="1" si="325"/>
        <v>102.51563472000025</v>
      </c>
      <c r="AF2551" t="str">
        <f t="shared" si="326"/>
        <v>Wyoming</v>
      </c>
      <c r="AG2551" t="str">
        <f t="shared" ca="1" si="327"/>
        <v>Wyoming</v>
      </c>
    </row>
    <row r="2552" spans="15:33" x14ac:dyDescent="0.25">
      <c r="O2552" t="s">
        <v>3330</v>
      </c>
      <c r="P2552" s="6">
        <v>42007</v>
      </c>
      <c r="Q2552" t="s">
        <v>3073</v>
      </c>
      <c r="R2552" t="s">
        <v>3389</v>
      </c>
      <c r="S2552" t="s">
        <v>3721</v>
      </c>
      <c r="T2552">
        <v>59</v>
      </c>
      <c r="U2552">
        <v>56</v>
      </c>
      <c r="W2552" t="s">
        <v>1008</v>
      </c>
      <c r="X2552">
        <v>1</v>
      </c>
      <c r="Y2552">
        <f t="shared" si="321"/>
        <v>3</v>
      </c>
      <c r="Z2552">
        <f t="shared" ca="1" si="322"/>
        <v>-2.125</v>
      </c>
      <c r="AA2552">
        <f t="shared" ca="1" si="323"/>
        <v>5.125</v>
      </c>
      <c r="AB2552">
        <f t="shared" ca="1" si="324"/>
        <v>-5.125</v>
      </c>
      <c r="AC2552" s="2">
        <v>5.125</v>
      </c>
      <c r="AD2552" s="7">
        <f>VLOOKUP(P2552,Weights!$A:$B,2,0)*AC2552</f>
        <v>5.125</v>
      </c>
      <c r="AE2552">
        <f t="shared" ca="1" si="325"/>
        <v>26.265625</v>
      </c>
      <c r="AF2552" t="str">
        <f t="shared" si="326"/>
        <v>Santa Clara</v>
      </c>
      <c r="AG2552" t="str">
        <f t="shared" ca="1" si="327"/>
        <v>San Diego</v>
      </c>
    </row>
    <row r="2553" spans="15:33" x14ac:dyDescent="0.25">
      <c r="O2553" t="s">
        <v>3105</v>
      </c>
      <c r="P2553" s="6">
        <v>42007</v>
      </c>
      <c r="Q2553" t="s">
        <v>3073</v>
      </c>
      <c r="R2553" t="s">
        <v>3708</v>
      </c>
      <c r="S2553" t="s">
        <v>3721</v>
      </c>
      <c r="T2553">
        <v>66</v>
      </c>
      <c r="U2553">
        <v>61</v>
      </c>
      <c r="V2553" t="s">
        <v>3722</v>
      </c>
      <c r="W2553" t="s">
        <v>371</v>
      </c>
      <c r="X2553">
        <v>1</v>
      </c>
      <c r="Y2553">
        <f t="shared" si="321"/>
        <v>5</v>
      </c>
      <c r="Z2553">
        <f t="shared" ca="1" si="322"/>
        <v>-10.124999499999999</v>
      </c>
      <c r="AA2553">
        <f t="shared" ca="1" si="323"/>
        <v>15.124999499999999</v>
      </c>
      <c r="AB2553">
        <f t="shared" ca="1" si="324"/>
        <v>-15.124999499999999</v>
      </c>
      <c r="AC2553" s="2">
        <v>15.125</v>
      </c>
      <c r="AD2553" s="7">
        <f>VLOOKUP(P2553,Weights!$A:$B,2,0)*AC2553</f>
        <v>15.125</v>
      </c>
      <c r="AE2553">
        <f t="shared" ca="1" si="325"/>
        <v>228.76560987500022</v>
      </c>
      <c r="AF2553" t="str">
        <f t="shared" si="326"/>
        <v>Seton Hall</v>
      </c>
      <c r="AG2553" t="str">
        <f t="shared" ca="1" si="327"/>
        <v>Villanova</v>
      </c>
    </row>
    <row r="2554" spans="15:33" x14ac:dyDescent="0.25">
      <c r="O2554" t="s">
        <v>3374</v>
      </c>
      <c r="P2554" s="6">
        <v>42007</v>
      </c>
      <c r="Q2554" t="s">
        <v>3073</v>
      </c>
      <c r="R2554" t="s">
        <v>3232</v>
      </c>
      <c r="S2554" t="s">
        <v>3721</v>
      </c>
      <c r="T2554">
        <v>85</v>
      </c>
      <c r="U2554">
        <v>62</v>
      </c>
      <c r="W2554" t="s">
        <v>1215</v>
      </c>
      <c r="X2554">
        <v>1</v>
      </c>
      <c r="Y2554">
        <f t="shared" si="321"/>
        <v>23</v>
      </c>
      <c r="Z2554">
        <f t="shared" ca="1" si="322"/>
        <v>0</v>
      </c>
      <c r="AA2554">
        <f t="shared" ca="1" si="323"/>
        <v>23</v>
      </c>
      <c r="AB2554">
        <f t="shared" ca="1" si="324"/>
        <v>-23</v>
      </c>
      <c r="AC2554" s="2">
        <v>23</v>
      </c>
      <c r="AD2554" s="7">
        <f>VLOOKUP(P2554,Weights!$A:$B,2,0)*AC2554</f>
        <v>23</v>
      </c>
      <c r="AE2554">
        <f t="shared" ca="1" si="325"/>
        <v>529</v>
      </c>
      <c r="AF2554" t="str">
        <f t="shared" si="326"/>
        <v>SIU-Edwardsville</v>
      </c>
      <c r="AG2554" t="str">
        <f t="shared" ca="1" si="327"/>
        <v>Tennessee Tech</v>
      </c>
    </row>
    <row r="2555" spans="15:33" x14ac:dyDescent="0.25">
      <c r="O2555" t="s">
        <v>3212</v>
      </c>
      <c r="P2555" s="6">
        <v>42007</v>
      </c>
      <c r="Q2555" t="s">
        <v>3073</v>
      </c>
      <c r="R2555" t="s">
        <v>3293</v>
      </c>
      <c r="S2555" t="s">
        <v>3721</v>
      </c>
      <c r="T2555">
        <v>68</v>
      </c>
      <c r="U2555">
        <v>54</v>
      </c>
      <c r="W2555" t="s">
        <v>792</v>
      </c>
      <c r="X2555">
        <v>1</v>
      </c>
      <c r="Y2555">
        <f t="shared" si="321"/>
        <v>14</v>
      </c>
      <c r="Z2555">
        <f t="shared" ca="1" si="322"/>
        <v>13.625</v>
      </c>
      <c r="AA2555">
        <f t="shared" ca="1" si="323"/>
        <v>0.375</v>
      </c>
      <c r="AB2555">
        <f t="shared" ca="1" si="324"/>
        <v>-0.375</v>
      </c>
      <c r="AC2555" s="2">
        <v>0.375</v>
      </c>
      <c r="AD2555" s="7">
        <f>VLOOKUP(P2555,Weights!$A:$B,2,0)*AC2555</f>
        <v>0.375</v>
      </c>
      <c r="AE2555">
        <f t="shared" ca="1" si="325"/>
        <v>0.140625</v>
      </c>
      <c r="AF2555" t="str">
        <f t="shared" si="326"/>
        <v>South Carolina Upstate</v>
      </c>
      <c r="AG2555" t="str">
        <f t="shared" ca="1" si="327"/>
        <v>South Carolina Upstate</v>
      </c>
    </row>
    <row r="2556" spans="15:33" x14ac:dyDescent="0.25">
      <c r="O2556" t="s">
        <v>3145</v>
      </c>
      <c r="P2556" s="6">
        <v>42007</v>
      </c>
      <c r="Q2556" t="s">
        <v>3073</v>
      </c>
      <c r="R2556" t="s">
        <v>3139</v>
      </c>
      <c r="S2556" t="s">
        <v>3721</v>
      </c>
      <c r="T2556">
        <v>58</v>
      </c>
      <c r="U2556">
        <v>50</v>
      </c>
      <c r="W2556" t="s">
        <v>290</v>
      </c>
      <c r="X2556">
        <v>1</v>
      </c>
      <c r="Y2556">
        <f t="shared" si="321"/>
        <v>8</v>
      </c>
      <c r="Z2556">
        <f t="shared" ca="1" si="322"/>
        <v>-0.375</v>
      </c>
      <c r="AA2556">
        <f t="shared" ca="1" si="323"/>
        <v>8.375</v>
      </c>
      <c r="AB2556">
        <f t="shared" ca="1" si="324"/>
        <v>-8.375</v>
      </c>
      <c r="AC2556" s="2">
        <v>8.375</v>
      </c>
      <c r="AD2556" s="7">
        <f>VLOOKUP(P2556,Weights!$A:$B,2,0)*AC2556</f>
        <v>8.375</v>
      </c>
      <c r="AE2556">
        <f t="shared" ca="1" si="325"/>
        <v>70.140625</v>
      </c>
      <c r="AF2556" t="str">
        <f t="shared" si="326"/>
        <v>South Florida</v>
      </c>
      <c r="AG2556" t="str">
        <f t="shared" ca="1" si="327"/>
        <v>East Carolina</v>
      </c>
    </row>
    <row r="2557" spans="15:33" x14ac:dyDescent="0.25">
      <c r="O2557" t="s">
        <v>3356</v>
      </c>
      <c r="P2557" s="6">
        <v>42007</v>
      </c>
      <c r="Q2557" t="s">
        <v>3073</v>
      </c>
      <c r="R2557" t="s">
        <v>3413</v>
      </c>
      <c r="S2557" t="s">
        <v>3721</v>
      </c>
      <c r="T2557">
        <v>68</v>
      </c>
      <c r="U2557">
        <v>56</v>
      </c>
      <c r="W2557" t="s">
        <v>2741</v>
      </c>
      <c r="X2557">
        <v>1</v>
      </c>
      <c r="Y2557">
        <f t="shared" si="321"/>
        <v>12</v>
      </c>
      <c r="Z2557">
        <f t="shared" ca="1" si="322"/>
        <v>4.0000000000000009</v>
      </c>
      <c r="AA2557">
        <f t="shared" ca="1" si="323"/>
        <v>7.9999999999999991</v>
      </c>
      <c r="AB2557">
        <f t="shared" ca="1" si="324"/>
        <v>-7.9999999999999991</v>
      </c>
      <c r="AC2557" s="2">
        <v>8</v>
      </c>
      <c r="AD2557" s="7">
        <f>VLOOKUP(P2557,Weights!$A:$B,2,0)*AC2557</f>
        <v>8</v>
      </c>
      <c r="AE2557">
        <f t="shared" ca="1" si="325"/>
        <v>63.999999999999986</v>
      </c>
      <c r="AF2557" t="str">
        <f t="shared" si="326"/>
        <v>Southern</v>
      </c>
      <c r="AG2557" t="str">
        <f t="shared" ca="1" si="327"/>
        <v>Southern</v>
      </c>
    </row>
    <row r="2558" spans="15:33" x14ac:dyDescent="0.25">
      <c r="O2558" t="s">
        <v>3185</v>
      </c>
      <c r="P2558" s="6">
        <v>42007</v>
      </c>
      <c r="Q2558" t="s">
        <v>3073</v>
      </c>
      <c r="R2558" t="s">
        <v>3317</v>
      </c>
      <c r="S2558" t="s">
        <v>3720</v>
      </c>
      <c r="T2558">
        <v>83</v>
      </c>
      <c r="U2558">
        <v>70</v>
      </c>
      <c r="W2558" t="s">
        <v>387</v>
      </c>
      <c r="X2558">
        <v>1</v>
      </c>
      <c r="Y2558">
        <f t="shared" si="321"/>
        <v>-13</v>
      </c>
      <c r="Z2558">
        <f t="shared" ca="1" si="322"/>
        <v>-10.625</v>
      </c>
      <c r="AA2558">
        <f t="shared" ca="1" si="323"/>
        <v>-2.375</v>
      </c>
      <c r="AB2558">
        <f t="shared" ca="1" si="324"/>
        <v>2.375</v>
      </c>
      <c r="AC2558" s="2">
        <v>2.375</v>
      </c>
      <c r="AD2558" s="7">
        <f>VLOOKUP(P2558,Weights!$A:$B,2,0)*AC2558</f>
        <v>2.375</v>
      </c>
      <c r="AE2558">
        <f t="shared" ca="1" si="325"/>
        <v>5.640625</v>
      </c>
      <c r="AF2558" t="str">
        <f t="shared" si="326"/>
        <v>Louisiana Tech</v>
      </c>
      <c r="AG2558" t="str">
        <f t="shared" ca="1" si="327"/>
        <v>Louisiana Tech</v>
      </c>
    </row>
    <row r="2559" spans="15:33" x14ac:dyDescent="0.25">
      <c r="O2559" t="s">
        <v>3078</v>
      </c>
      <c r="P2559" s="6">
        <v>42007</v>
      </c>
      <c r="Q2559" t="s">
        <v>3073</v>
      </c>
      <c r="R2559" t="s">
        <v>3380</v>
      </c>
      <c r="S2559" t="s">
        <v>3721</v>
      </c>
      <c r="T2559">
        <v>85</v>
      </c>
      <c r="U2559">
        <v>68</v>
      </c>
      <c r="W2559" t="s">
        <v>1102</v>
      </c>
      <c r="X2559">
        <v>1</v>
      </c>
      <c r="Y2559">
        <f t="shared" si="321"/>
        <v>17</v>
      </c>
      <c r="Z2559">
        <f t="shared" ca="1" si="322"/>
        <v>8.875</v>
      </c>
      <c r="AA2559">
        <f t="shared" ca="1" si="323"/>
        <v>8.125</v>
      </c>
      <c r="AB2559">
        <f t="shared" ca="1" si="324"/>
        <v>-8.125</v>
      </c>
      <c r="AC2559" s="2">
        <v>8.125</v>
      </c>
      <c r="AD2559" s="7">
        <f>VLOOKUP(P2559,Weights!$A:$B,2,0)*AC2559</f>
        <v>8.125</v>
      </c>
      <c r="AE2559">
        <f t="shared" ca="1" si="325"/>
        <v>66.015625</v>
      </c>
      <c r="AF2559" t="str">
        <f t="shared" si="326"/>
        <v>St. Francis (PA)</v>
      </c>
      <c r="AG2559" t="str">
        <f t="shared" ca="1" si="327"/>
        <v>St. Francis (PA)</v>
      </c>
    </row>
    <row r="2560" spans="15:33" x14ac:dyDescent="0.25">
      <c r="O2560" t="s">
        <v>3201</v>
      </c>
      <c r="P2560" s="6">
        <v>42007</v>
      </c>
      <c r="Q2560" t="s">
        <v>3073</v>
      </c>
      <c r="R2560" t="s">
        <v>3101</v>
      </c>
      <c r="S2560" t="s">
        <v>3720</v>
      </c>
      <c r="T2560">
        <v>73</v>
      </c>
      <c r="U2560">
        <v>69</v>
      </c>
      <c r="W2560" t="s">
        <v>818</v>
      </c>
      <c r="X2560">
        <v>1</v>
      </c>
      <c r="Y2560">
        <f t="shared" si="321"/>
        <v>-4</v>
      </c>
      <c r="Z2560">
        <f t="shared" ca="1" si="322"/>
        <v>-1.8749999999999982</v>
      </c>
      <c r="AA2560">
        <f t="shared" ca="1" si="323"/>
        <v>-2.1250000000000018</v>
      </c>
      <c r="AB2560">
        <f t="shared" ca="1" si="324"/>
        <v>2.1250000000000018</v>
      </c>
      <c r="AC2560" s="2">
        <v>2.125</v>
      </c>
      <c r="AD2560" s="7">
        <f>VLOOKUP(P2560,Weights!$A:$B,2,0)*AC2560</f>
        <v>2.125</v>
      </c>
      <c r="AE2560">
        <f t="shared" ca="1" si="325"/>
        <v>4.5156250000000071</v>
      </c>
      <c r="AF2560" t="str">
        <f t="shared" si="326"/>
        <v>Butler</v>
      </c>
      <c r="AG2560" t="str">
        <f t="shared" ca="1" si="327"/>
        <v>Butler</v>
      </c>
    </row>
    <row r="2561" spans="15:33" x14ac:dyDescent="0.25">
      <c r="O2561" t="s">
        <v>3213</v>
      </c>
      <c r="P2561" s="6">
        <v>42007</v>
      </c>
      <c r="Q2561" t="s">
        <v>3073</v>
      </c>
      <c r="R2561" t="s">
        <v>3220</v>
      </c>
      <c r="S2561" t="s">
        <v>3721</v>
      </c>
      <c r="T2561">
        <v>65</v>
      </c>
      <c r="U2561">
        <v>60</v>
      </c>
      <c r="W2561" t="s">
        <v>733</v>
      </c>
      <c r="X2561">
        <v>1</v>
      </c>
      <c r="Y2561">
        <f t="shared" si="321"/>
        <v>5</v>
      </c>
      <c r="Z2561">
        <f t="shared" ca="1" si="322"/>
        <v>7.5000000000000018</v>
      </c>
      <c r="AA2561">
        <f t="shared" ca="1" si="323"/>
        <v>-2.5000000000000018</v>
      </c>
      <c r="AB2561">
        <f t="shared" ca="1" si="324"/>
        <v>2.5000000000000018</v>
      </c>
      <c r="AC2561" s="2">
        <v>2.5</v>
      </c>
      <c r="AD2561" s="7">
        <f>VLOOKUP(P2561,Weights!$A:$B,2,0)*AC2561</f>
        <v>2.5</v>
      </c>
      <c r="AE2561">
        <f t="shared" ca="1" si="325"/>
        <v>6.2500000000000089</v>
      </c>
      <c r="AF2561" t="str">
        <f t="shared" si="326"/>
        <v>Stetson</v>
      </c>
      <c r="AG2561" t="str">
        <f t="shared" ca="1" si="327"/>
        <v>Stetson</v>
      </c>
    </row>
    <row r="2562" spans="15:33" x14ac:dyDescent="0.25">
      <c r="O2562" t="s">
        <v>3085</v>
      </c>
      <c r="P2562" s="6">
        <v>42007</v>
      </c>
      <c r="Q2562" t="s">
        <v>3073</v>
      </c>
      <c r="R2562" t="s">
        <v>3083</v>
      </c>
      <c r="S2562" t="s">
        <v>3721</v>
      </c>
      <c r="T2562">
        <v>71</v>
      </c>
      <c r="U2562">
        <v>61</v>
      </c>
      <c r="W2562" t="s">
        <v>120</v>
      </c>
      <c r="X2562">
        <v>1</v>
      </c>
      <c r="Y2562">
        <f t="shared" ref="Y2562:Y2625" si="328">X2562*IF(S2562="W",(T2562-U2562),U2562-T2562)</f>
        <v>10</v>
      </c>
      <c r="Z2562">
        <f t="shared" ref="Z2562:Z2625" ca="1" si="329">X2562*(IF(Q2562="A",-HomeEdge,IF(Q2562="H",HomeEdge,0))+VLOOKUP(O2562,TmList,2,0)-VLOOKUP(R2562,TmList,2,0))</f>
        <v>7.3750000199999999</v>
      </c>
      <c r="AA2562">
        <f t="shared" ref="AA2562:AA2625" ca="1" si="330">Y2562-Z2562</f>
        <v>2.6249999800000001</v>
      </c>
      <c r="AB2562">
        <f t="shared" ref="AB2562:AB2625" ca="1" si="331">-AA2562</f>
        <v>-2.6249999800000001</v>
      </c>
      <c r="AC2562" s="2">
        <v>2.625</v>
      </c>
      <c r="AD2562" s="7">
        <f>VLOOKUP(P2562,Weights!$A:$B,2,0)*AC2562</f>
        <v>2.625</v>
      </c>
      <c r="AE2562">
        <f t="shared" ref="AE2562:AE2625" ca="1" si="332">AA2562^2</f>
        <v>6.8906248950000011</v>
      </c>
      <c r="AF2562" t="str">
        <f t="shared" si="326"/>
        <v>Stony Brook</v>
      </c>
      <c r="AG2562" t="str">
        <f t="shared" ca="1" si="327"/>
        <v>Stony Brook</v>
      </c>
    </row>
    <row r="2563" spans="15:33" x14ac:dyDescent="0.25">
      <c r="O2563" t="s">
        <v>3244</v>
      </c>
      <c r="P2563" s="6">
        <v>42007</v>
      </c>
      <c r="Q2563" t="s">
        <v>3073</v>
      </c>
      <c r="R2563" t="s">
        <v>3385</v>
      </c>
      <c r="S2563" t="s">
        <v>3720</v>
      </c>
      <c r="T2563">
        <v>78</v>
      </c>
      <c r="U2563">
        <v>67</v>
      </c>
      <c r="W2563" t="s">
        <v>881</v>
      </c>
      <c r="X2563">
        <v>1</v>
      </c>
      <c r="Y2563">
        <f t="shared" si="328"/>
        <v>-11</v>
      </c>
      <c r="Z2563">
        <f t="shared" ca="1" si="329"/>
        <v>-3.9999999999999982</v>
      </c>
      <c r="AA2563">
        <f t="shared" ca="1" si="330"/>
        <v>-7.0000000000000018</v>
      </c>
      <c r="AB2563">
        <f t="shared" ca="1" si="331"/>
        <v>7.0000000000000018</v>
      </c>
      <c r="AC2563" s="2">
        <v>7</v>
      </c>
      <c r="AD2563" s="7">
        <f>VLOOKUP(P2563,Weights!$A:$B,2,0)*AC2563</f>
        <v>7</v>
      </c>
      <c r="AE2563">
        <f t="shared" ca="1" si="332"/>
        <v>49.000000000000028</v>
      </c>
      <c r="AF2563" t="str">
        <f t="shared" ref="AF2563:AF2626" si="333">IF(Y2563&gt;0,O2563,R2563)</f>
        <v>West Virginia</v>
      </c>
      <c r="AG2563" t="str">
        <f t="shared" ref="AG2563:AG2626" ca="1" si="334">IF(Z2563&gt;0,O2563,R2563)</f>
        <v>West Virginia</v>
      </c>
    </row>
    <row r="2564" spans="15:33" x14ac:dyDescent="0.25">
      <c r="O2564" t="s">
        <v>3228</v>
      </c>
      <c r="P2564" s="6">
        <v>42007</v>
      </c>
      <c r="Q2564" t="s">
        <v>3073</v>
      </c>
      <c r="R2564" t="s">
        <v>3397</v>
      </c>
      <c r="S2564" t="s">
        <v>3720</v>
      </c>
      <c r="T2564">
        <v>77</v>
      </c>
      <c r="U2564">
        <v>62</v>
      </c>
      <c r="W2564" t="s">
        <v>2346</v>
      </c>
      <c r="X2564">
        <v>1</v>
      </c>
      <c r="Y2564">
        <f t="shared" si="328"/>
        <v>-15</v>
      </c>
      <c r="Z2564">
        <f t="shared" ca="1" si="329"/>
        <v>-5.1250004999999996</v>
      </c>
      <c r="AA2564">
        <f t="shared" ca="1" si="330"/>
        <v>-9.8749995000000013</v>
      </c>
      <c r="AB2564">
        <f t="shared" ca="1" si="331"/>
        <v>9.8749995000000013</v>
      </c>
      <c r="AC2564" s="2">
        <v>9.875</v>
      </c>
      <c r="AD2564" s="7">
        <f>VLOOKUP(P2564,Weights!$A:$B,2,0)*AC2564</f>
        <v>9.875</v>
      </c>
      <c r="AE2564">
        <f t="shared" ca="1" si="332"/>
        <v>97.515615125000281</v>
      </c>
      <c r="AF2564" t="str">
        <f t="shared" si="333"/>
        <v>SE Missouri St</v>
      </c>
      <c r="AG2564" t="str">
        <f t="shared" ca="1" si="334"/>
        <v>SE Missouri St</v>
      </c>
    </row>
    <row r="2565" spans="15:33" x14ac:dyDescent="0.25">
      <c r="O2565" t="s">
        <v>3100</v>
      </c>
      <c r="P2565" s="6">
        <v>42007</v>
      </c>
      <c r="Q2565" t="s">
        <v>3073</v>
      </c>
      <c r="R2565" t="s">
        <v>3086</v>
      </c>
      <c r="S2565" t="s">
        <v>3721</v>
      </c>
      <c r="T2565">
        <v>58</v>
      </c>
      <c r="U2565">
        <v>49</v>
      </c>
      <c r="W2565" t="s">
        <v>196</v>
      </c>
      <c r="X2565">
        <v>1</v>
      </c>
      <c r="Y2565">
        <f t="shared" si="328"/>
        <v>9</v>
      </c>
      <c r="Z2565">
        <f t="shared" ca="1" si="329"/>
        <v>16.125</v>
      </c>
      <c r="AA2565">
        <f t="shared" ca="1" si="330"/>
        <v>-7.125</v>
      </c>
      <c r="AB2565">
        <f t="shared" ca="1" si="331"/>
        <v>7.125</v>
      </c>
      <c r="AC2565" s="2">
        <v>7.125</v>
      </c>
      <c r="AD2565" s="7">
        <f>VLOOKUP(P2565,Weights!$A:$B,2,0)*AC2565</f>
        <v>7.125</v>
      </c>
      <c r="AE2565">
        <f t="shared" ca="1" si="332"/>
        <v>50.765625</v>
      </c>
      <c r="AF2565" t="str">
        <f t="shared" si="333"/>
        <v>Texas A&amp;M</v>
      </c>
      <c r="AG2565" t="str">
        <f t="shared" ca="1" si="334"/>
        <v>Texas A&amp;M</v>
      </c>
    </row>
    <row r="2566" spans="15:33" x14ac:dyDescent="0.25">
      <c r="O2566" t="s">
        <v>3247</v>
      </c>
      <c r="P2566" s="6">
        <v>42007</v>
      </c>
      <c r="Q2566" t="s">
        <v>3073</v>
      </c>
      <c r="R2566" t="s">
        <v>3248</v>
      </c>
      <c r="S2566" t="s">
        <v>3720</v>
      </c>
      <c r="T2566">
        <v>70</v>
      </c>
      <c r="U2566">
        <v>61</v>
      </c>
      <c r="W2566" t="s">
        <v>623</v>
      </c>
      <c r="X2566">
        <v>1</v>
      </c>
      <c r="Y2566">
        <f t="shared" si="328"/>
        <v>-9</v>
      </c>
      <c r="Z2566">
        <f t="shared" ca="1" si="329"/>
        <v>-8.8749994999999977</v>
      </c>
      <c r="AA2566">
        <f t="shared" ca="1" si="330"/>
        <v>-0.12500050000000229</v>
      </c>
      <c r="AB2566">
        <f t="shared" ca="1" si="331"/>
        <v>0.12500050000000229</v>
      </c>
      <c r="AC2566" s="2">
        <v>0.125</v>
      </c>
      <c r="AD2566" s="7">
        <f>VLOOKUP(P2566,Weights!$A:$B,2,0)*AC2566</f>
        <v>0.125</v>
      </c>
      <c r="AE2566">
        <f t="shared" ca="1" si="332"/>
        <v>1.5625125000250574E-2</v>
      </c>
      <c r="AF2566" t="str">
        <f t="shared" si="333"/>
        <v>Texas</v>
      </c>
      <c r="AG2566" t="str">
        <f t="shared" ca="1" si="334"/>
        <v>Texas</v>
      </c>
    </row>
    <row r="2567" spans="15:33" x14ac:dyDescent="0.25">
      <c r="O2567" t="s">
        <v>3331</v>
      </c>
      <c r="P2567" s="6">
        <v>42007</v>
      </c>
      <c r="Q2567" t="s">
        <v>3073</v>
      </c>
      <c r="R2567" t="s">
        <v>3718</v>
      </c>
      <c r="S2567" t="s">
        <v>3721</v>
      </c>
      <c r="T2567">
        <v>78</v>
      </c>
      <c r="U2567">
        <v>41</v>
      </c>
      <c r="W2567" t="s">
        <v>427</v>
      </c>
      <c r="X2567">
        <v>1</v>
      </c>
      <c r="Y2567">
        <f t="shared" si="328"/>
        <v>37</v>
      </c>
      <c r="Z2567">
        <f t="shared" ca="1" si="329"/>
        <v>36.125000499999999</v>
      </c>
      <c r="AA2567">
        <f t="shared" ca="1" si="330"/>
        <v>0.87499950000000126</v>
      </c>
      <c r="AB2567">
        <f t="shared" ca="1" si="331"/>
        <v>-0.87499950000000126</v>
      </c>
      <c r="AC2567" s="2">
        <v>0.875</v>
      </c>
      <c r="AD2567" s="7">
        <f>VLOOKUP(P2567,Weights!$A:$B,2,0)*AC2567</f>
        <v>0.875</v>
      </c>
      <c r="AE2567">
        <f t="shared" ca="1" si="332"/>
        <v>0.76562412500025223</v>
      </c>
      <c r="AF2567" t="str">
        <f t="shared" si="333"/>
        <v>UC Davis</v>
      </c>
      <c r="AG2567" t="str">
        <f t="shared" ca="1" si="334"/>
        <v>UC Davis</v>
      </c>
    </row>
    <row r="2568" spans="15:33" x14ac:dyDescent="0.25">
      <c r="O2568" t="s">
        <v>3358</v>
      </c>
      <c r="P2568" s="6">
        <v>42007</v>
      </c>
      <c r="Q2568" t="s">
        <v>3073</v>
      </c>
      <c r="R2568" t="s">
        <v>3402</v>
      </c>
      <c r="S2568" t="s">
        <v>3721</v>
      </c>
      <c r="T2568">
        <v>91</v>
      </c>
      <c r="U2568">
        <v>64</v>
      </c>
      <c r="W2568" t="s">
        <v>1103</v>
      </c>
      <c r="X2568">
        <v>1</v>
      </c>
      <c r="Y2568">
        <f t="shared" si="328"/>
        <v>27</v>
      </c>
      <c r="Z2568">
        <f t="shared" ca="1" si="329"/>
        <v>14</v>
      </c>
      <c r="AA2568">
        <f t="shared" ca="1" si="330"/>
        <v>13</v>
      </c>
      <c r="AB2568">
        <f t="shared" ca="1" si="331"/>
        <v>-13</v>
      </c>
      <c r="AC2568" s="2">
        <v>13</v>
      </c>
      <c r="AD2568" s="7">
        <f>VLOOKUP(P2568,Weights!$A:$B,2,0)*AC2568</f>
        <v>13</v>
      </c>
      <c r="AE2568">
        <f t="shared" ca="1" si="332"/>
        <v>169</v>
      </c>
      <c r="AF2568" t="str">
        <f t="shared" si="333"/>
        <v>UL Lafayette</v>
      </c>
      <c r="AG2568" t="str">
        <f t="shared" ca="1" si="334"/>
        <v>UL Lafayette</v>
      </c>
    </row>
    <row r="2569" spans="15:33" x14ac:dyDescent="0.25">
      <c r="O2569" t="s">
        <v>3305</v>
      </c>
      <c r="P2569" s="6">
        <v>42007</v>
      </c>
      <c r="Q2569" t="s">
        <v>3073</v>
      </c>
      <c r="R2569" t="s">
        <v>3306</v>
      </c>
      <c r="S2569" t="s">
        <v>3721</v>
      </c>
      <c r="T2569">
        <v>80</v>
      </c>
      <c r="U2569">
        <v>55</v>
      </c>
      <c r="W2569" t="s">
        <v>1215</v>
      </c>
      <c r="X2569">
        <v>1</v>
      </c>
      <c r="Y2569">
        <f t="shared" si="328"/>
        <v>25</v>
      </c>
      <c r="Z2569">
        <f t="shared" ca="1" si="329"/>
        <v>2</v>
      </c>
      <c r="AA2569">
        <f t="shared" ca="1" si="330"/>
        <v>23</v>
      </c>
      <c r="AB2569">
        <f t="shared" ca="1" si="331"/>
        <v>-23</v>
      </c>
      <c r="AC2569" s="2">
        <v>23</v>
      </c>
      <c r="AD2569" s="7">
        <f>VLOOKUP(P2569,Weights!$A:$B,2,0)*AC2569</f>
        <v>23</v>
      </c>
      <c r="AE2569">
        <f t="shared" ca="1" si="332"/>
        <v>529</v>
      </c>
      <c r="AF2569" t="str">
        <f t="shared" si="333"/>
        <v>UNC Asheville</v>
      </c>
      <c r="AG2569" t="str">
        <f t="shared" ca="1" si="334"/>
        <v>UNC Asheville</v>
      </c>
    </row>
    <row r="2570" spans="15:33" x14ac:dyDescent="0.25">
      <c r="O2570" t="s">
        <v>3207</v>
      </c>
      <c r="P2570" s="6">
        <v>42007</v>
      </c>
      <c r="Q2570" t="s">
        <v>3073</v>
      </c>
      <c r="R2570" t="s">
        <v>3223</v>
      </c>
      <c r="S2570" t="s">
        <v>3720</v>
      </c>
      <c r="T2570">
        <v>76</v>
      </c>
      <c r="U2570">
        <v>55</v>
      </c>
      <c r="W2570" t="s">
        <v>1185</v>
      </c>
      <c r="X2570">
        <v>1</v>
      </c>
      <c r="Y2570">
        <f t="shared" si="328"/>
        <v>-21</v>
      </c>
      <c r="Z2570">
        <f t="shared" ca="1" si="329"/>
        <v>-4.124999980000001</v>
      </c>
      <c r="AA2570">
        <f t="shared" ca="1" si="330"/>
        <v>-16.875000019999998</v>
      </c>
      <c r="AB2570">
        <f t="shared" ca="1" si="331"/>
        <v>16.875000019999998</v>
      </c>
      <c r="AC2570" s="2">
        <v>16.875</v>
      </c>
      <c r="AD2570" s="7">
        <f>VLOOKUP(P2570,Weights!$A:$B,2,0)*AC2570</f>
        <v>16.875</v>
      </c>
      <c r="AE2570">
        <f t="shared" ca="1" si="332"/>
        <v>284.76562567499991</v>
      </c>
      <c r="AF2570" t="str">
        <f t="shared" si="333"/>
        <v>Mercer</v>
      </c>
      <c r="AG2570" t="str">
        <f t="shared" ca="1" si="334"/>
        <v>Mercer</v>
      </c>
    </row>
    <row r="2571" spans="15:33" x14ac:dyDescent="0.25">
      <c r="O2571" t="s">
        <v>3148</v>
      </c>
      <c r="P2571" s="6">
        <v>42007</v>
      </c>
      <c r="Q2571" t="s">
        <v>3073</v>
      </c>
      <c r="R2571" t="s">
        <v>3112</v>
      </c>
      <c r="S2571" t="s">
        <v>3720</v>
      </c>
      <c r="T2571">
        <v>68</v>
      </c>
      <c r="U2571">
        <v>56</v>
      </c>
      <c r="W2571" t="s">
        <v>387</v>
      </c>
      <c r="X2571">
        <v>1</v>
      </c>
      <c r="Y2571">
        <f t="shared" si="328"/>
        <v>-12</v>
      </c>
      <c r="Z2571">
        <f t="shared" ca="1" si="329"/>
        <v>-1.5000000199999999</v>
      </c>
      <c r="AA2571">
        <f t="shared" ca="1" si="330"/>
        <v>-10.49999998</v>
      </c>
      <c r="AB2571">
        <f t="shared" ca="1" si="331"/>
        <v>10.49999998</v>
      </c>
      <c r="AC2571" s="2">
        <v>10.5</v>
      </c>
      <c r="AD2571" s="7">
        <f>VLOOKUP(P2571,Weights!$A:$B,2,0)*AC2571</f>
        <v>10.5</v>
      </c>
      <c r="AE2571">
        <f t="shared" ca="1" si="332"/>
        <v>110.24999958000001</v>
      </c>
      <c r="AF2571" t="str">
        <f t="shared" si="333"/>
        <v>Hofstra</v>
      </c>
      <c r="AG2571" t="str">
        <f t="shared" ca="1" si="334"/>
        <v>Hofstra</v>
      </c>
    </row>
    <row r="2572" spans="15:33" x14ac:dyDescent="0.25">
      <c r="O2572" t="s">
        <v>3299</v>
      </c>
      <c r="P2572" s="6">
        <v>42007</v>
      </c>
      <c r="Q2572" t="s">
        <v>3073</v>
      </c>
      <c r="R2572" t="s">
        <v>3360</v>
      </c>
      <c r="S2572" t="s">
        <v>3721</v>
      </c>
      <c r="T2572">
        <v>99</v>
      </c>
      <c r="U2572">
        <v>87</v>
      </c>
      <c r="W2572" t="s">
        <v>2886</v>
      </c>
      <c r="X2572">
        <v>1</v>
      </c>
      <c r="Y2572">
        <f t="shared" si="328"/>
        <v>12</v>
      </c>
      <c r="Z2572">
        <f t="shared" ca="1" si="329"/>
        <v>9.9999999800000001</v>
      </c>
      <c r="AA2572">
        <f t="shared" ca="1" si="330"/>
        <v>2.0000000199999999</v>
      </c>
      <c r="AB2572">
        <f t="shared" ca="1" si="331"/>
        <v>-2.0000000199999999</v>
      </c>
      <c r="AC2572" s="2">
        <v>2</v>
      </c>
      <c r="AD2572" s="7">
        <f>VLOOKUP(P2572,Weights!$A:$B,2,0)*AC2572</f>
        <v>2</v>
      </c>
      <c r="AE2572">
        <f t="shared" ca="1" si="332"/>
        <v>4.0000000799999995</v>
      </c>
      <c r="AF2572" t="str">
        <f t="shared" si="333"/>
        <v>UT-Arlington</v>
      </c>
      <c r="AG2572" t="str">
        <f t="shared" ca="1" si="334"/>
        <v>UT-Arlington</v>
      </c>
    </row>
    <row r="2573" spans="15:33" x14ac:dyDescent="0.25">
      <c r="O2573" t="s">
        <v>3229</v>
      </c>
      <c r="P2573" s="6">
        <v>42007</v>
      </c>
      <c r="Q2573" t="s">
        <v>3073</v>
      </c>
      <c r="R2573" t="s">
        <v>3081</v>
      </c>
      <c r="S2573" t="s">
        <v>3721</v>
      </c>
      <c r="T2573">
        <v>79</v>
      </c>
      <c r="U2573">
        <v>74</v>
      </c>
      <c r="V2573" t="s">
        <v>3723</v>
      </c>
      <c r="W2573" t="s">
        <v>427</v>
      </c>
      <c r="X2573">
        <v>1</v>
      </c>
      <c r="Y2573">
        <f t="shared" si="328"/>
        <v>5</v>
      </c>
      <c r="Z2573">
        <f t="shared" ca="1" si="329"/>
        <v>6.4999995000000004</v>
      </c>
      <c r="AA2573">
        <f t="shared" ca="1" si="330"/>
        <v>-1.4999995000000004</v>
      </c>
      <c r="AB2573">
        <f t="shared" ca="1" si="331"/>
        <v>1.4999995000000004</v>
      </c>
      <c r="AC2573" s="2">
        <v>1.5</v>
      </c>
      <c r="AD2573" s="7">
        <f>VLOOKUP(P2573,Weights!$A:$B,2,0)*AC2573</f>
        <v>1.5</v>
      </c>
      <c r="AE2573">
        <f t="shared" ca="1" si="332"/>
        <v>2.2499985000002511</v>
      </c>
      <c r="AF2573" t="str">
        <f t="shared" si="333"/>
        <v>Vanderbilt</v>
      </c>
      <c r="AG2573" t="str">
        <f t="shared" ca="1" si="334"/>
        <v>Vanderbilt</v>
      </c>
    </row>
    <row r="2574" spans="15:33" x14ac:dyDescent="0.25">
      <c r="O2574" t="s">
        <v>3198</v>
      </c>
      <c r="P2574" s="6">
        <v>42007</v>
      </c>
      <c r="Q2574" t="s">
        <v>3073</v>
      </c>
      <c r="R2574" t="s">
        <v>3195</v>
      </c>
      <c r="S2574" t="s">
        <v>3720</v>
      </c>
      <c r="T2574">
        <v>68</v>
      </c>
      <c r="U2574">
        <v>66</v>
      </c>
      <c r="W2574" t="s">
        <v>448</v>
      </c>
      <c r="X2574">
        <v>1</v>
      </c>
      <c r="Y2574">
        <f t="shared" si="328"/>
        <v>-2</v>
      </c>
      <c r="Z2574">
        <f t="shared" ca="1" si="329"/>
        <v>-2.7499999999999991</v>
      </c>
      <c r="AA2574">
        <f t="shared" ca="1" si="330"/>
        <v>0.74999999999999911</v>
      </c>
      <c r="AB2574">
        <f t="shared" ca="1" si="331"/>
        <v>-0.74999999999999911</v>
      </c>
      <c r="AC2574" s="2">
        <v>0.75</v>
      </c>
      <c r="AD2574" s="7">
        <f>VLOOKUP(P2574,Weights!$A:$B,2,0)*AC2574</f>
        <v>0.75</v>
      </c>
      <c r="AE2574">
        <f t="shared" ca="1" si="332"/>
        <v>0.56249999999999867</v>
      </c>
      <c r="AF2574" t="str">
        <f t="shared" si="333"/>
        <v>Syracuse</v>
      </c>
      <c r="AG2574" t="str">
        <f t="shared" ca="1" si="334"/>
        <v>Syracuse</v>
      </c>
    </row>
    <row r="2575" spans="15:33" x14ac:dyDescent="0.25">
      <c r="O2575" t="s">
        <v>3370</v>
      </c>
      <c r="P2575" s="6">
        <v>42007</v>
      </c>
      <c r="Q2575" t="s">
        <v>3073</v>
      </c>
      <c r="R2575" t="s">
        <v>3391</v>
      </c>
      <c r="S2575" t="s">
        <v>3721</v>
      </c>
      <c r="T2575">
        <v>78</v>
      </c>
      <c r="U2575">
        <v>70</v>
      </c>
      <c r="W2575" t="s">
        <v>416</v>
      </c>
      <c r="X2575">
        <v>1</v>
      </c>
      <c r="Y2575">
        <f t="shared" si="328"/>
        <v>8</v>
      </c>
      <c r="Z2575">
        <f t="shared" ca="1" si="329"/>
        <v>7.7500000000000009</v>
      </c>
      <c r="AA2575">
        <f t="shared" ca="1" si="330"/>
        <v>0.24999999999999911</v>
      </c>
      <c r="AB2575">
        <f t="shared" ca="1" si="331"/>
        <v>-0.24999999999999911</v>
      </c>
      <c r="AC2575" s="2">
        <v>0.25</v>
      </c>
      <c r="AD2575" s="7">
        <f>VLOOKUP(P2575,Weights!$A:$B,2,0)*AC2575</f>
        <v>0.25</v>
      </c>
      <c r="AE2575">
        <f t="shared" ca="1" si="332"/>
        <v>6.2499999999999556E-2</v>
      </c>
      <c r="AF2575" t="str">
        <f t="shared" si="333"/>
        <v>Western Carolina</v>
      </c>
      <c r="AG2575" t="str">
        <f t="shared" ca="1" si="334"/>
        <v>Western Carolina</v>
      </c>
    </row>
    <row r="2576" spans="15:33" x14ac:dyDescent="0.25">
      <c r="O2576" t="s">
        <v>3344</v>
      </c>
      <c r="P2576" s="6">
        <v>42007</v>
      </c>
      <c r="Q2576" t="s">
        <v>3073</v>
      </c>
      <c r="R2576" t="s">
        <v>3164</v>
      </c>
      <c r="S2576" t="s">
        <v>3721</v>
      </c>
      <c r="T2576">
        <v>75</v>
      </c>
      <c r="U2576">
        <v>45</v>
      </c>
      <c r="W2576" t="s">
        <v>1102</v>
      </c>
      <c r="X2576">
        <v>1</v>
      </c>
      <c r="Y2576">
        <f t="shared" si="328"/>
        <v>30</v>
      </c>
      <c r="Z2576">
        <f t="shared" ca="1" si="329"/>
        <v>13.875</v>
      </c>
      <c r="AA2576">
        <f t="shared" ca="1" si="330"/>
        <v>16.125</v>
      </c>
      <c r="AB2576">
        <f t="shared" ca="1" si="331"/>
        <v>-16.125</v>
      </c>
      <c r="AC2576" s="2">
        <v>16.125</v>
      </c>
      <c r="AD2576" s="7">
        <f>VLOOKUP(P2576,Weights!$A:$B,2,0)*AC2576</f>
        <v>16.125</v>
      </c>
      <c r="AE2576">
        <f t="shared" ca="1" si="332"/>
        <v>260.015625</v>
      </c>
      <c r="AF2576" t="str">
        <f t="shared" si="333"/>
        <v>William &amp; Mary</v>
      </c>
      <c r="AG2576" t="str">
        <f t="shared" ca="1" si="334"/>
        <v>William &amp; Mary</v>
      </c>
    </row>
    <row r="2577" spans="15:33" x14ac:dyDescent="0.25">
      <c r="O2577" t="s">
        <v>3304</v>
      </c>
      <c r="P2577" s="6">
        <v>42007</v>
      </c>
      <c r="Q2577" t="s">
        <v>3073</v>
      </c>
      <c r="R2577" t="s">
        <v>3302</v>
      </c>
      <c r="S2577" t="s">
        <v>3720</v>
      </c>
      <c r="T2577">
        <v>90</v>
      </c>
      <c r="U2577">
        <v>87</v>
      </c>
      <c r="V2577" t="s">
        <v>3723</v>
      </c>
      <c r="W2577" t="s">
        <v>388</v>
      </c>
      <c r="X2577">
        <v>1</v>
      </c>
      <c r="Y2577">
        <f t="shared" si="328"/>
        <v>-3</v>
      </c>
      <c r="Z2577">
        <f t="shared" ca="1" si="329"/>
        <v>-2.875</v>
      </c>
      <c r="AA2577">
        <f t="shared" ca="1" si="330"/>
        <v>-0.125</v>
      </c>
      <c r="AB2577">
        <f t="shared" ca="1" si="331"/>
        <v>0.125</v>
      </c>
      <c r="AC2577" s="2">
        <v>0.125</v>
      </c>
      <c r="AD2577" s="7">
        <f>VLOOKUP(P2577,Weights!$A:$B,2,0)*AC2577</f>
        <v>0.125</v>
      </c>
      <c r="AE2577">
        <f t="shared" ca="1" si="332"/>
        <v>1.5625E-2</v>
      </c>
      <c r="AF2577" t="str">
        <f t="shared" si="333"/>
        <v>High Point</v>
      </c>
      <c r="AG2577" t="str">
        <f t="shared" ca="1" si="334"/>
        <v>High Point</v>
      </c>
    </row>
    <row r="2578" spans="15:33" x14ac:dyDescent="0.25">
      <c r="O2578" t="s">
        <v>3173</v>
      </c>
      <c r="P2578" s="6">
        <v>42008</v>
      </c>
      <c r="Q2578" t="s">
        <v>3073</v>
      </c>
      <c r="R2578" t="s">
        <v>3314</v>
      </c>
      <c r="S2578" t="s">
        <v>3721</v>
      </c>
      <c r="T2578">
        <v>87</v>
      </c>
      <c r="U2578">
        <v>70</v>
      </c>
      <c r="W2578" t="s">
        <v>132</v>
      </c>
      <c r="X2578">
        <v>1</v>
      </c>
      <c r="Y2578">
        <f t="shared" si="328"/>
        <v>17</v>
      </c>
      <c r="Z2578">
        <f t="shared" ca="1" si="329"/>
        <v>7.3750000000000018</v>
      </c>
      <c r="AA2578">
        <f t="shared" ca="1" si="330"/>
        <v>9.6249999999999982</v>
      </c>
      <c r="AB2578">
        <f t="shared" ca="1" si="331"/>
        <v>-9.6249999999999982</v>
      </c>
      <c r="AC2578" s="2">
        <v>9.625</v>
      </c>
      <c r="AD2578" s="7">
        <f>VLOOKUP(P2578,Weights!$A:$B,2,0)*AC2578</f>
        <v>9.625</v>
      </c>
      <c r="AE2578">
        <f t="shared" ca="1" si="332"/>
        <v>92.640624999999972</v>
      </c>
      <c r="AF2578" t="str">
        <f t="shared" si="333"/>
        <v>Abilene Christian</v>
      </c>
      <c r="AG2578" t="str">
        <f t="shared" ca="1" si="334"/>
        <v>Abilene Christian</v>
      </c>
    </row>
    <row r="2579" spans="15:33" x14ac:dyDescent="0.25">
      <c r="O2579" t="s">
        <v>3715</v>
      </c>
      <c r="P2579" s="6">
        <v>42008</v>
      </c>
      <c r="Q2579" t="s">
        <v>3073</v>
      </c>
      <c r="R2579" t="s">
        <v>3372</v>
      </c>
      <c r="S2579" t="s">
        <v>3721</v>
      </c>
      <c r="T2579">
        <v>73</v>
      </c>
      <c r="U2579">
        <v>49</v>
      </c>
      <c r="W2579" t="s">
        <v>607</v>
      </c>
      <c r="X2579">
        <v>1</v>
      </c>
      <c r="Y2579">
        <f t="shared" si="328"/>
        <v>24</v>
      </c>
      <c r="Z2579">
        <f t="shared" ca="1" si="329"/>
        <v>16.249999499999998</v>
      </c>
      <c r="AA2579">
        <f t="shared" ca="1" si="330"/>
        <v>7.7500005000000023</v>
      </c>
      <c r="AB2579">
        <f t="shared" ca="1" si="331"/>
        <v>-7.7500005000000023</v>
      </c>
      <c r="AC2579" s="2">
        <v>7.75</v>
      </c>
      <c r="AD2579" s="7">
        <f>VLOOKUP(P2579,Weights!$A:$B,2,0)*AC2579</f>
        <v>7.75</v>
      </c>
      <c r="AE2579">
        <f t="shared" ca="1" si="332"/>
        <v>60.062507750000286</v>
      </c>
      <c r="AF2579" t="str">
        <f t="shared" si="333"/>
        <v>Arizona</v>
      </c>
      <c r="AG2579" t="str">
        <f t="shared" ca="1" si="334"/>
        <v>Arizona</v>
      </c>
    </row>
    <row r="2580" spans="15:33" x14ac:dyDescent="0.25">
      <c r="O2580" t="s">
        <v>3222</v>
      </c>
      <c r="P2580" s="6">
        <v>42008</v>
      </c>
      <c r="Q2580" t="s">
        <v>3073</v>
      </c>
      <c r="R2580" t="s">
        <v>3271</v>
      </c>
      <c r="S2580" t="s">
        <v>3720</v>
      </c>
      <c r="T2580">
        <v>69</v>
      </c>
      <c r="U2580">
        <v>66</v>
      </c>
      <c r="W2580" t="s">
        <v>624</v>
      </c>
      <c r="X2580">
        <v>1</v>
      </c>
      <c r="Y2580">
        <f t="shared" si="328"/>
        <v>-3</v>
      </c>
      <c r="Z2580">
        <f t="shared" ca="1" si="329"/>
        <v>10.125000020000002</v>
      </c>
      <c r="AA2580">
        <f t="shared" ca="1" si="330"/>
        <v>-13.125000020000002</v>
      </c>
      <c r="AB2580">
        <f t="shared" ca="1" si="331"/>
        <v>13.125000020000002</v>
      </c>
      <c r="AC2580" s="2">
        <v>13.125</v>
      </c>
      <c r="AD2580" s="7">
        <f>VLOOKUP(P2580,Weights!$A:$B,2,0)*AC2580</f>
        <v>13.125</v>
      </c>
      <c r="AE2580">
        <f t="shared" ca="1" si="332"/>
        <v>172.26562552500005</v>
      </c>
      <c r="AF2580" t="str">
        <f t="shared" si="333"/>
        <v>Washington St</v>
      </c>
      <c r="AG2580" t="str">
        <f t="shared" ca="1" si="334"/>
        <v>California</v>
      </c>
    </row>
    <row r="2581" spans="15:33" x14ac:dyDescent="0.25">
      <c r="O2581" t="s">
        <v>3115</v>
      </c>
      <c r="P2581" s="6">
        <v>42008</v>
      </c>
      <c r="Q2581" t="s">
        <v>3073</v>
      </c>
      <c r="R2581" t="s">
        <v>3384</v>
      </c>
      <c r="S2581" t="s">
        <v>3720</v>
      </c>
      <c r="T2581">
        <v>63</v>
      </c>
      <c r="U2581">
        <v>60</v>
      </c>
      <c r="W2581" t="s">
        <v>1778</v>
      </c>
      <c r="X2581">
        <v>1</v>
      </c>
      <c r="Y2581">
        <f t="shared" si="328"/>
        <v>-3</v>
      </c>
      <c r="Z2581">
        <f t="shared" ca="1" si="329"/>
        <v>5.2500000199999999</v>
      </c>
      <c r="AA2581">
        <f t="shared" ca="1" si="330"/>
        <v>-8.2500000199999999</v>
      </c>
      <c r="AB2581">
        <f t="shared" ca="1" si="331"/>
        <v>8.2500000199999999</v>
      </c>
      <c r="AC2581" s="2">
        <v>8.25</v>
      </c>
      <c r="AD2581" s="7">
        <f>VLOOKUP(P2581,Weights!$A:$B,2,0)*AC2581</f>
        <v>8.25</v>
      </c>
      <c r="AE2581">
        <f t="shared" ca="1" si="332"/>
        <v>68.062500329999992</v>
      </c>
      <c r="AF2581" t="str">
        <f t="shared" si="333"/>
        <v>Manhattan</v>
      </c>
      <c r="AG2581" t="str">
        <f t="shared" ca="1" si="334"/>
        <v>Canisius</v>
      </c>
    </row>
    <row r="2582" spans="15:33" x14ac:dyDescent="0.25">
      <c r="O2582" t="s">
        <v>3205</v>
      </c>
      <c r="P2582" s="6">
        <v>42008</v>
      </c>
      <c r="Q2582" t="s">
        <v>3073</v>
      </c>
      <c r="R2582" t="s">
        <v>3186</v>
      </c>
      <c r="S2582" t="s">
        <v>3720</v>
      </c>
      <c r="T2582">
        <v>61</v>
      </c>
      <c r="U2582">
        <v>54</v>
      </c>
      <c r="W2582" t="s">
        <v>98</v>
      </c>
      <c r="X2582">
        <v>1</v>
      </c>
      <c r="Y2582">
        <f t="shared" si="328"/>
        <v>-7</v>
      </c>
      <c r="Z2582">
        <f t="shared" ca="1" si="329"/>
        <v>-4.250000019999999</v>
      </c>
      <c r="AA2582">
        <f t="shared" ca="1" si="330"/>
        <v>-2.749999980000001</v>
      </c>
      <c r="AB2582">
        <f t="shared" ca="1" si="331"/>
        <v>2.749999980000001</v>
      </c>
      <c r="AC2582" s="2">
        <v>2.75</v>
      </c>
      <c r="AD2582" s="7">
        <f>VLOOKUP(P2582,Weights!$A:$B,2,0)*AC2582</f>
        <v>2.75</v>
      </c>
      <c r="AE2582">
        <f t="shared" ca="1" si="332"/>
        <v>7.562499890000006</v>
      </c>
      <c r="AF2582" t="str">
        <f t="shared" si="333"/>
        <v>Old Dominion</v>
      </c>
      <c r="AG2582" t="str">
        <f t="shared" ca="1" si="334"/>
        <v>Old Dominion</v>
      </c>
    </row>
    <row r="2583" spans="15:33" x14ac:dyDescent="0.25">
      <c r="O2583" t="s">
        <v>3231</v>
      </c>
      <c r="P2583" s="6">
        <v>42008</v>
      </c>
      <c r="Q2583" t="s">
        <v>3073</v>
      </c>
      <c r="R2583" t="s">
        <v>3132</v>
      </c>
      <c r="S2583" t="s">
        <v>3721</v>
      </c>
      <c r="T2583">
        <v>86</v>
      </c>
      <c r="U2583">
        <v>65</v>
      </c>
      <c r="W2583" t="s">
        <v>336</v>
      </c>
      <c r="X2583">
        <v>1</v>
      </c>
      <c r="Y2583">
        <f t="shared" si="328"/>
        <v>21</v>
      </c>
      <c r="Z2583">
        <f t="shared" ca="1" si="329"/>
        <v>7.3750000000000009</v>
      </c>
      <c r="AA2583">
        <f t="shared" ca="1" si="330"/>
        <v>13.625</v>
      </c>
      <c r="AB2583">
        <f t="shared" ca="1" si="331"/>
        <v>-13.625</v>
      </c>
      <c r="AC2583" s="2">
        <v>13.625</v>
      </c>
      <c r="AD2583" s="7">
        <f>VLOOKUP(P2583,Weights!$A:$B,2,0)*AC2583</f>
        <v>13.625</v>
      </c>
      <c r="AE2583">
        <f t="shared" ca="1" si="332"/>
        <v>185.640625</v>
      </c>
      <c r="AF2583" t="str">
        <f t="shared" si="333"/>
        <v>Colorado</v>
      </c>
      <c r="AG2583" t="str">
        <f t="shared" ca="1" si="334"/>
        <v>Colorado</v>
      </c>
    </row>
    <row r="2584" spans="15:33" x14ac:dyDescent="0.25">
      <c r="O2584" t="s">
        <v>3189</v>
      </c>
      <c r="P2584" s="6">
        <v>42008</v>
      </c>
      <c r="Q2584" t="s">
        <v>3073</v>
      </c>
      <c r="R2584" t="s">
        <v>3285</v>
      </c>
      <c r="S2584" t="s">
        <v>3720</v>
      </c>
      <c r="T2584">
        <v>74</v>
      </c>
      <c r="U2584">
        <v>69</v>
      </c>
      <c r="W2584" t="s">
        <v>290</v>
      </c>
      <c r="X2584">
        <v>1</v>
      </c>
      <c r="Y2584">
        <f t="shared" si="328"/>
        <v>-5</v>
      </c>
      <c r="Z2584">
        <f t="shared" ca="1" si="329"/>
        <v>2.375</v>
      </c>
      <c r="AA2584">
        <f t="shared" ca="1" si="330"/>
        <v>-7.375</v>
      </c>
      <c r="AB2584">
        <f t="shared" ca="1" si="331"/>
        <v>7.375</v>
      </c>
      <c r="AC2584" s="2">
        <v>7.375</v>
      </c>
      <c r="AD2584" s="7">
        <f>VLOOKUP(P2584,Weights!$A:$B,2,0)*AC2584</f>
        <v>7.375</v>
      </c>
      <c r="AE2584">
        <f t="shared" ca="1" si="332"/>
        <v>54.390625</v>
      </c>
      <c r="AF2584" t="str">
        <f t="shared" si="333"/>
        <v>South Dakota</v>
      </c>
      <c r="AG2584" t="str">
        <f t="shared" ca="1" si="334"/>
        <v>Denver</v>
      </c>
    </row>
    <row r="2585" spans="15:33" x14ac:dyDescent="0.25">
      <c r="O2585" t="s">
        <v>3156</v>
      </c>
      <c r="P2585" s="6">
        <v>42008</v>
      </c>
      <c r="Q2585" t="s">
        <v>3073</v>
      </c>
      <c r="R2585" t="s">
        <v>3281</v>
      </c>
      <c r="S2585" t="s">
        <v>3721</v>
      </c>
      <c r="T2585">
        <v>83</v>
      </c>
      <c r="U2585">
        <v>67</v>
      </c>
      <c r="W2585" t="s">
        <v>1618</v>
      </c>
      <c r="X2585">
        <v>1</v>
      </c>
      <c r="Y2585">
        <f t="shared" si="328"/>
        <v>16</v>
      </c>
      <c r="Z2585">
        <f t="shared" ca="1" si="329"/>
        <v>8.2499999800000001</v>
      </c>
      <c r="AA2585">
        <f t="shared" ca="1" si="330"/>
        <v>7.7500000199999999</v>
      </c>
      <c r="AB2585">
        <f t="shared" ca="1" si="331"/>
        <v>-7.7500000199999999</v>
      </c>
      <c r="AC2585" s="2">
        <v>7.75</v>
      </c>
      <c r="AD2585" s="7">
        <f>VLOOKUP(P2585,Weights!$A:$B,2,0)*AC2585</f>
        <v>7.75</v>
      </c>
      <c r="AE2585">
        <f t="shared" ca="1" si="332"/>
        <v>60.062500309999997</v>
      </c>
      <c r="AF2585" t="str">
        <f t="shared" si="333"/>
        <v>Detroit</v>
      </c>
      <c r="AG2585" t="str">
        <f t="shared" ca="1" si="334"/>
        <v>Detroit</v>
      </c>
    </row>
    <row r="2586" spans="15:33" x14ac:dyDescent="0.25">
      <c r="O2586" t="s">
        <v>3147</v>
      </c>
      <c r="P2586" s="6">
        <v>42008</v>
      </c>
      <c r="Q2586" t="s">
        <v>3073</v>
      </c>
      <c r="R2586" t="s">
        <v>3225</v>
      </c>
      <c r="S2586" t="s">
        <v>3720</v>
      </c>
      <c r="T2586">
        <v>62</v>
      </c>
      <c r="U2586">
        <v>60</v>
      </c>
      <c r="W2586" t="s">
        <v>58</v>
      </c>
      <c r="X2586">
        <v>1</v>
      </c>
      <c r="Y2586">
        <f t="shared" si="328"/>
        <v>-2</v>
      </c>
      <c r="Z2586">
        <f t="shared" ca="1" si="329"/>
        <v>3.125</v>
      </c>
      <c r="AA2586">
        <f t="shared" ca="1" si="330"/>
        <v>-5.125</v>
      </c>
      <c r="AB2586">
        <f t="shared" ca="1" si="331"/>
        <v>5.125</v>
      </c>
      <c r="AC2586" s="2">
        <v>5.125</v>
      </c>
      <c r="AD2586" s="7">
        <f>VLOOKUP(P2586,Weights!$A:$B,2,0)*AC2586</f>
        <v>5.125</v>
      </c>
      <c r="AE2586">
        <f t="shared" ca="1" si="332"/>
        <v>26.265625</v>
      </c>
      <c r="AF2586" t="str">
        <f t="shared" si="333"/>
        <v>Florida International</v>
      </c>
      <c r="AG2586" t="str">
        <f t="shared" ca="1" si="334"/>
        <v>Florida Atlantic</v>
      </c>
    </row>
    <row r="2587" spans="15:33" x14ac:dyDescent="0.25">
      <c r="O2587" t="s">
        <v>3118</v>
      </c>
      <c r="P2587" s="6">
        <v>42008</v>
      </c>
      <c r="Q2587" t="s">
        <v>3073</v>
      </c>
      <c r="R2587" t="s">
        <v>3180</v>
      </c>
      <c r="S2587" t="s">
        <v>3720</v>
      </c>
      <c r="T2587">
        <v>75</v>
      </c>
      <c r="U2587">
        <v>58</v>
      </c>
      <c r="W2587" t="s">
        <v>387</v>
      </c>
      <c r="X2587">
        <v>1</v>
      </c>
      <c r="Y2587">
        <f t="shared" si="328"/>
        <v>-17</v>
      </c>
      <c r="Z2587">
        <f t="shared" ca="1" si="329"/>
        <v>-12.749999500000001</v>
      </c>
      <c r="AA2587">
        <f t="shared" ca="1" si="330"/>
        <v>-4.2500004999999987</v>
      </c>
      <c r="AB2587">
        <f t="shared" ca="1" si="331"/>
        <v>4.2500004999999987</v>
      </c>
      <c r="AC2587" s="2">
        <v>4.25</v>
      </c>
      <c r="AD2587" s="7">
        <f>VLOOKUP(P2587,Weights!$A:$B,2,0)*AC2587</f>
        <v>4.25</v>
      </c>
      <c r="AE2587">
        <f t="shared" ca="1" si="332"/>
        <v>18.062504250000238</v>
      </c>
      <c r="AF2587" t="str">
        <f t="shared" si="333"/>
        <v>Virginia Commonwealth</v>
      </c>
      <c r="AG2587" t="str">
        <f t="shared" ca="1" si="334"/>
        <v>Virginia Commonwealth</v>
      </c>
    </row>
    <row r="2588" spans="15:33" x14ac:dyDescent="0.25">
      <c r="O2588" t="s">
        <v>3275</v>
      </c>
      <c r="P2588" s="6">
        <v>42008</v>
      </c>
      <c r="Q2588" t="s">
        <v>3073</v>
      </c>
      <c r="R2588" t="s">
        <v>3296</v>
      </c>
      <c r="S2588" t="s">
        <v>3721</v>
      </c>
      <c r="T2588">
        <v>71</v>
      </c>
      <c r="U2588">
        <v>69</v>
      </c>
      <c r="W2588" t="s">
        <v>1704</v>
      </c>
      <c r="X2588">
        <v>1</v>
      </c>
      <c r="Y2588">
        <f t="shared" si="328"/>
        <v>2</v>
      </c>
      <c r="Z2588">
        <f t="shared" ca="1" si="329"/>
        <v>-2.6250000000000009</v>
      </c>
      <c r="AA2588">
        <f t="shared" ca="1" si="330"/>
        <v>4.6250000000000009</v>
      </c>
      <c r="AB2588">
        <f t="shared" ca="1" si="331"/>
        <v>-4.6250000000000009</v>
      </c>
      <c r="AC2588" s="2">
        <v>4.625</v>
      </c>
      <c r="AD2588" s="7">
        <f>VLOOKUP(P2588,Weights!$A:$B,2,0)*AC2588</f>
        <v>4.625</v>
      </c>
      <c r="AE2588">
        <f t="shared" ca="1" si="332"/>
        <v>21.390625000000007</v>
      </c>
      <c r="AF2588" t="str">
        <f t="shared" si="333"/>
        <v>Grand Canyon</v>
      </c>
      <c r="AG2588" t="str">
        <f t="shared" ca="1" si="334"/>
        <v>UC Riverside</v>
      </c>
    </row>
    <row r="2589" spans="15:33" x14ac:dyDescent="0.25">
      <c r="O2589" t="s">
        <v>3190</v>
      </c>
      <c r="P2589" s="6">
        <v>42008</v>
      </c>
      <c r="Q2589" t="s">
        <v>3073</v>
      </c>
      <c r="R2589" t="s">
        <v>3378</v>
      </c>
      <c r="S2589" t="s">
        <v>3721</v>
      </c>
      <c r="T2589">
        <v>79</v>
      </c>
      <c r="U2589">
        <v>75</v>
      </c>
      <c r="V2589" t="s">
        <v>3722</v>
      </c>
      <c r="W2589" t="s">
        <v>172</v>
      </c>
      <c r="X2589">
        <v>1</v>
      </c>
      <c r="Y2589">
        <f t="shared" si="328"/>
        <v>4</v>
      </c>
      <c r="Z2589">
        <f t="shared" ca="1" si="329"/>
        <v>0.12499998000000012</v>
      </c>
      <c r="AA2589">
        <f t="shared" ca="1" si="330"/>
        <v>3.8750000199999999</v>
      </c>
      <c r="AB2589">
        <f t="shared" ca="1" si="331"/>
        <v>-3.8750000199999999</v>
      </c>
      <c r="AC2589" s="2">
        <v>3.875</v>
      </c>
      <c r="AD2589" s="7">
        <f>VLOOKUP(P2589,Weights!$A:$B,2,0)*AC2589</f>
        <v>3.875</v>
      </c>
      <c r="AE2589">
        <f t="shared" ca="1" si="332"/>
        <v>15.015625154999999</v>
      </c>
      <c r="AF2589" t="str">
        <f t="shared" si="333"/>
        <v>Indiana St</v>
      </c>
      <c r="AG2589" t="str">
        <f t="shared" ca="1" si="334"/>
        <v>Indiana St</v>
      </c>
    </row>
    <row r="2590" spans="15:33" x14ac:dyDescent="0.25">
      <c r="O2590" t="s">
        <v>3217</v>
      </c>
      <c r="P2590" s="6">
        <v>42008</v>
      </c>
      <c r="Q2590" t="s">
        <v>3073</v>
      </c>
      <c r="R2590" t="s">
        <v>3386</v>
      </c>
      <c r="S2590" t="s">
        <v>3720</v>
      </c>
      <c r="T2590">
        <v>63</v>
      </c>
      <c r="U2590">
        <v>58</v>
      </c>
      <c r="W2590" t="s">
        <v>100</v>
      </c>
      <c r="X2590">
        <v>1</v>
      </c>
      <c r="Y2590">
        <f t="shared" si="328"/>
        <v>-5</v>
      </c>
      <c r="Z2590">
        <f t="shared" ca="1" si="329"/>
        <v>8.125</v>
      </c>
      <c r="AA2590">
        <f t="shared" ca="1" si="330"/>
        <v>-13.125</v>
      </c>
      <c r="AB2590">
        <f t="shared" ca="1" si="331"/>
        <v>13.125</v>
      </c>
      <c r="AC2590" s="2">
        <v>13.125</v>
      </c>
      <c r="AD2590" s="7">
        <f>VLOOKUP(P2590,Weights!$A:$B,2,0)*AC2590</f>
        <v>13.125</v>
      </c>
      <c r="AE2590">
        <f t="shared" ca="1" si="332"/>
        <v>172.265625</v>
      </c>
      <c r="AF2590" t="str">
        <f t="shared" si="333"/>
        <v>IUPUI</v>
      </c>
      <c r="AG2590" t="str">
        <f t="shared" ca="1" si="334"/>
        <v>IPFW</v>
      </c>
    </row>
    <row r="2591" spans="15:33" x14ac:dyDescent="0.25">
      <c r="O2591" t="s">
        <v>3709</v>
      </c>
      <c r="P2591" s="6">
        <v>42008</v>
      </c>
      <c r="Q2591" t="s">
        <v>3073</v>
      </c>
      <c r="R2591" t="s">
        <v>3077</v>
      </c>
      <c r="S2591" t="s">
        <v>3721</v>
      </c>
      <c r="T2591">
        <v>76</v>
      </c>
      <c r="U2591">
        <v>61</v>
      </c>
      <c r="W2591" t="s">
        <v>840</v>
      </c>
      <c r="X2591">
        <v>1</v>
      </c>
      <c r="Y2591">
        <f t="shared" si="328"/>
        <v>15</v>
      </c>
      <c r="Z2591">
        <f t="shared" ca="1" si="329"/>
        <v>18.374999499999998</v>
      </c>
      <c r="AA2591">
        <f t="shared" ca="1" si="330"/>
        <v>-3.3749994999999977</v>
      </c>
      <c r="AB2591">
        <f t="shared" ca="1" si="331"/>
        <v>3.3749994999999977</v>
      </c>
      <c r="AC2591" s="2">
        <v>3.375</v>
      </c>
      <c r="AD2591" s="7">
        <f>VLOOKUP(P2591,Weights!$A:$B,2,0)*AC2591</f>
        <v>3.375</v>
      </c>
      <c r="AE2591">
        <f t="shared" ca="1" si="332"/>
        <v>11.390621625000234</v>
      </c>
      <c r="AF2591" t="str">
        <f t="shared" si="333"/>
        <v>Kansas</v>
      </c>
      <c r="AG2591" t="str">
        <f t="shared" ca="1" si="334"/>
        <v>Kansas</v>
      </c>
    </row>
    <row r="2592" spans="15:33" x14ac:dyDescent="0.25">
      <c r="O2592" t="s">
        <v>3290</v>
      </c>
      <c r="P2592" s="6">
        <v>42008</v>
      </c>
      <c r="Q2592" t="s">
        <v>3073</v>
      </c>
      <c r="R2592" t="s">
        <v>3154</v>
      </c>
      <c r="S2592" t="s">
        <v>3720</v>
      </c>
      <c r="T2592">
        <v>54</v>
      </c>
      <c r="U2592">
        <v>49</v>
      </c>
      <c r="W2592" t="s">
        <v>60</v>
      </c>
      <c r="X2592">
        <v>1</v>
      </c>
      <c r="Y2592">
        <f t="shared" si="328"/>
        <v>-5</v>
      </c>
      <c r="Z2592">
        <f t="shared" ca="1" si="329"/>
        <v>1.0000000200000001</v>
      </c>
      <c r="AA2592">
        <f t="shared" ca="1" si="330"/>
        <v>-6.0000000199999999</v>
      </c>
      <c r="AB2592">
        <f t="shared" ca="1" si="331"/>
        <v>6.0000000199999999</v>
      </c>
      <c r="AC2592" s="2">
        <v>6</v>
      </c>
      <c r="AD2592" s="7">
        <f>VLOOKUP(P2592,Weights!$A:$B,2,0)*AC2592</f>
        <v>6</v>
      </c>
      <c r="AE2592">
        <f t="shared" ca="1" si="332"/>
        <v>36.000000239999999</v>
      </c>
      <c r="AF2592" t="str">
        <f t="shared" si="333"/>
        <v>UAB</v>
      </c>
      <c r="AG2592" t="str">
        <f t="shared" ca="1" si="334"/>
        <v>Middle Tennessee</v>
      </c>
    </row>
    <row r="2593" spans="15:33" x14ac:dyDescent="0.25">
      <c r="O2593" t="s">
        <v>3082</v>
      </c>
      <c r="P2593" s="6">
        <v>42008</v>
      </c>
      <c r="Q2593" t="s">
        <v>3073</v>
      </c>
      <c r="R2593" t="s">
        <v>3327</v>
      </c>
      <c r="S2593" t="s">
        <v>3720</v>
      </c>
      <c r="T2593">
        <v>66</v>
      </c>
      <c r="U2593">
        <v>50</v>
      </c>
      <c r="W2593" t="s">
        <v>1863</v>
      </c>
      <c r="X2593">
        <v>1</v>
      </c>
      <c r="Y2593">
        <f t="shared" si="328"/>
        <v>-16</v>
      </c>
      <c r="Z2593">
        <f t="shared" ca="1" si="329"/>
        <v>-6.6250004999999996</v>
      </c>
      <c r="AA2593">
        <f t="shared" ca="1" si="330"/>
        <v>-9.3749995000000013</v>
      </c>
      <c r="AB2593">
        <f t="shared" ca="1" si="331"/>
        <v>9.3749995000000013</v>
      </c>
      <c r="AC2593" s="2">
        <v>9.375</v>
      </c>
      <c r="AD2593" s="7">
        <f>VLOOKUP(P2593,Weights!$A:$B,2,0)*AC2593</f>
        <v>9.375</v>
      </c>
      <c r="AE2593">
        <f t="shared" ca="1" si="332"/>
        <v>87.890615625000279</v>
      </c>
      <c r="AF2593" t="str">
        <f t="shared" si="333"/>
        <v>Monmouth</v>
      </c>
      <c r="AG2593" t="str">
        <f t="shared" ca="1" si="334"/>
        <v>Monmouth</v>
      </c>
    </row>
    <row r="2594" spans="15:33" x14ac:dyDescent="0.25">
      <c r="O2594" t="s">
        <v>3224</v>
      </c>
      <c r="P2594" s="6">
        <v>42008</v>
      </c>
      <c r="Q2594" t="s">
        <v>3073</v>
      </c>
      <c r="R2594" t="s">
        <v>3273</v>
      </c>
      <c r="S2594" t="s">
        <v>3721</v>
      </c>
      <c r="T2594">
        <v>72</v>
      </c>
      <c r="U2594">
        <v>69</v>
      </c>
      <c r="W2594" t="s">
        <v>1304</v>
      </c>
      <c r="X2594">
        <v>1</v>
      </c>
      <c r="Y2594">
        <f t="shared" si="328"/>
        <v>3</v>
      </c>
      <c r="Z2594">
        <f t="shared" ca="1" si="329"/>
        <v>-2.8750000199999999</v>
      </c>
      <c r="AA2594">
        <f t="shared" ca="1" si="330"/>
        <v>5.8750000199999999</v>
      </c>
      <c r="AB2594">
        <f t="shared" ca="1" si="331"/>
        <v>-5.8750000199999999</v>
      </c>
      <c r="AC2594" s="2">
        <v>5.875</v>
      </c>
      <c r="AD2594" s="7">
        <f>VLOOKUP(P2594,Weights!$A:$B,2,0)*AC2594</f>
        <v>5.875</v>
      </c>
      <c r="AE2594">
        <f t="shared" ca="1" si="332"/>
        <v>34.515625235000002</v>
      </c>
      <c r="AF2594" t="str">
        <f t="shared" si="333"/>
        <v>North Dakota St</v>
      </c>
      <c r="AG2594" t="str">
        <f t="shared" ca="1" si="334"/>
        <v>South Dakota St</v>
      </c>
    </row>
    <row r="2595" spans="15:33" x14ac:dyDescent="0.25">
      <c r="O2595" t="s">
        <v>3256</v>
      </c>
      <c r="P2595" s="6">
        <v>42008</v>
      </c>
      <c r="Q2595" t="s">
        <v>3073</v>
      </c>
      <c r="R2595" t="s">
        <v>3298</v>
      </c>
      <c r="S2595" t="s">
        <v>3720</v>
      </c>
      <c r="T2595">
        <v>71</v>
      </c>
      <c r="U2595">
        <v>61</v>
      </c>
      <c r="W2595" t="s">
        <v>99</v>
      </c>
      <c r="X2595">
        <v>1</v>
      </c>
      <c r="Y2595">
        <f t="shared" si="328"/>
        <v>-10</v>
      </c>
      <c r="Z2595">
        <f t="shared" ca="1" si="329"/>
        <v>5.2500000000000009</v>
      </c>
      <c r="AA2595">
        <f t="shared" ca="1" si="330"/>
        <v>-15.25</v>
      </c>
      <c r="AB2595">
        <f t="shared" ca="1" si="331"/>
        <v>15.25</v>
      </c>
      <c r="AC2595" s="2">
        <v>15.25</v>
      </c>
      <c r="AD2595" s="7">
        <f>VLOOKUP(P2595,Weights!$A:$B,2,0)*AC2595</f>
        <v>15.25</v>
      </c>
      <c r="AE2595">
        <f t="shared" ca="1" si="332"/>
        <v>232.5625</v>
      </c>
      <c r="AF2595" t="str">
        <f t="shared" si="333"/>
        <v>UT San Antonio</v>
      </c>
      <c r="AG2595" t="str">
        <f t="shared" ca="1" si="334"/>
        <v>North Texas</v>
      </c>
    </row>
    <row r="2596" spans="15:33" x14ac:dyDescent="0.25">
      <c r="O2596" t="s">
        <v>3178</v>
      </c>
      <c r="P2596" s="6">
        <v>42008</v>
      </c>
      <c r="Q2596" t="s">
        <v>3073</v>
      </c>
      <c r="R2596" t="s">
        <v>3158</v>
      </c>
      <c r="S2596" t="s">
        <v>3721</v>
      </c>
      <c r="T2596">
        <v>67</v>
      </c>
      <c r="U2596">
        <v>58</v>
      </c>
      <c r="W2596" t="s">
        <v>2144</v>
      </c>
      <c r="X2596">
        <v>1</v>
      </c>
      <c r="Y2596">
        <f t="shared" si="328"/>
        <v>9</v>
      </c>
      <c r="Z2596">
        <f t="shared" ca="1" si="329"/>
        <v>11.124999500000001</v>
      </c>
      <c r="AA2596">
        <f t="shared" ca="1" si="330"/>
        <v>-2.1249995000000013</v>
      </c>
      <c r="AB2596">
        <f t="shared" ca="1" si="331"/>
        <v>2.1249995000000013</v>
      </c>
      <c r="AC2596" s="2">
        <v>2.125</v>
      </c>
      <c r="AD2596" s="7">
        <f>VLOOKUP(P2596,Weights!$A:$B,2,0)*AC2596</f>
        <v>2.125</v>
      </c>
      <c r="AE2596">
        <f t="shared" ca="1" si="332"/>
        <v>4.5156228750002549</v>
      </c>
      <c r="AF2596" t="str">
        <f t="shared" si="333"/>
        <v>Northern Iowa</v>
      </c>
      <c r="AG2596" t="str">
        <f t="shared" ca="1" si="334"/>
        <v>Northern Iowa</v>
      </c>
    </row>
    <row r="2597" spans="15:33" x14ac:dyDescent="0.25">
      <c r="O2597" t="s">
        <v>3203</v>
      </c>
      <c r="P2597" s="6">
        <v>42008</v>
      </c>
      <c r="Q2597" t="s">
        <v>3073</v>
      </c>
      <c r="R2597" t="s">
        <v>3712</v>
      </c>
      <c r="S2597" t="s">
        <v>3720</v>
      </c>
      <c r="T2597">
        <v>81</v>
      </c>
      <c r="U2597">
        <v>58</v>
      </c>
      <c r="W2597" t="s">
        <v>1254</v>
      </c>
      <c r="X2597">
        <v>1</v>
      </c>
      <c r="Y2597">
        <f t="shared" si="328"/>
        <v>-23</v>
      </c>
      <c r="Z2597">
        <f t="shared" ca="1" si="329"/>
        <v>-13.249999499999998</v>
      </c>
      <c r="AA2597">
        <f t="shared" ca="1" si="330"/>
        <v>-9.7500005000000023</v>
      </c>
      <c r="AB2597">
        <f t="shared" ca="1" si="331"/>
        <v>9.7500005000000023</v>
      </c>
      <c r="AC2597" s="2">
        <v>9.75</v>
      </c>
      <c r="AD2597" s="7">
        <f>VLOOKUP(P2597,Weights!$A:$B,2,0)*AC2597</f>
        <v>9.75</v>
      </c>
      <c r="AE2597">
        <f t="shared" ca="1" si="332"/>
        <v>95.062509750000288</v>
      </c>
      <c r="AF2597" t="str">
        <f t="shared" si="333"/>
        <v>Wisconsin</v>
      </c>
      <c r="AG2597" t="str">
        <f t="shared" ca="1" si="334"/>
        <v>Wisconsin</v>
      </c>
    </row>
    <row r="2598" spans="15:33" x14ac:dyDescent="0.25">
      <c r="O2598" t="s">
        <v>3352</v>
      </c>
      <c r="P2598" s="6">
        <v>42008</v>
      </c>
      <c r="Q2598" t="s">
        <v>3073</v>
      </c>
      <c r="R2598" t="s">
        <v>3353</v>
      </c>
      <c r="S2598" t="s">
        <v>3720</v>
      </c>
      <c r="T2598">
        <v>66</v>
      </c>
      <c r="U2598">
        <v>57</v>
      </c>
      <c r="W2598" t="s">
        <v>1538</v>
      </c>
      <c r="X2598">
        <v>1</v>
      </c>
      <c r="Y2598">
        <f t="shared" si="328"/>
        <v>-9</v>
      </c>
      <c r="Z2598">
        <f t="shared" ca="1" si="329"/>
        <v>-7.625</v>
      </c>
      <c r="AA2598">
        <f t="shared" ca="1" si="330"/>
        <v>-1.375</v>
      </c>
      <c r="AB2598">
        <f t="shared" ca="1" si="331"/>
        <v>1.375</v>
      </c>
      <c r="AC2598" s="2">
        <v>1.375</v>
      </c>
      <c r="AD2598" s="7">
        <f>VLOOKUP(P2598,Weights!$A:$B,2,0)*AC2598</f>
        <v>1.375</v>
      </c>
      <c r="AE2598">
        <f t="shared" ca="1" si="332"/>
        <v>1.890625</v>
      </c>
      <c r="AF2598" t="str">
        <f t="shared" si="333"/>
        <v>UTEP</v>
      </c>
      <c r="AG2598" t="str">
        <f t="shared" ca="1" si="334"/>
        <v>UTEP</v>
      </c>
    </row>
    <row r="2599" spans="15:33" x14ac:dyDescent="0.25">
      <c r="O2599" t="s">
        <v>3381</v>
      </c>
      <c r="P2599" s="6">
        <v>42008</v>
      </c>
      <c r="Q2599" t="s">
        <v>3073</v>
      </c>
      <c r="R2599" t="s">
        <v>3188</v>
      </c>
      <c r="S2599" t="s">
        <v>3721</v>
      </c>
      <c r="T2599">
        <v>79</v>
      </c>
      <c r="U2599">
        <v>67</v>
      </c>
      <c r="W2599" t="s">
        <v>1142</v>
      </c>
      <c r="X2599">
        <v>1</v>
      </c>
      <c r="Y2599">
        <f t="shared" si="328"/>
        <v>12</v>
      </c>
      <c r="Z2599">
        <f t="shared" ca="1" si="329"/>
        <v>11.500000499999999</v>
      </c>
      <c r="AA2599">
        <f t="shared" ca="1" si="330"/>
        <v>0.49999950000000126</v>
      </c>
      <c r="AB2599">
        <f t="shared" ca="1" si="331"/>
        <v>-0.49999950000000126</v>
      </c>
      <c r="AC2599" s="2">
        <v>0.5</v>
      </c>
      <c r="AD2599" s="7">
        <f>VLOOKUP(P2599,Weights!$A:$B,2,0)*AC2599</f>
        <v>0.5</v>
      </c>
      <c r="AE2599">
        <f t="shared" ca="1" si="332"/>
        <v>0.24999950000025126</v>
      </c>
      <c r="AF2599" t="str">
        <f t="shared" si="333"/>
        <v>Saint Peter's</v>
      </c>
      <c r="AG2599" t="str">
        <f t="shared" ca="1" si="334"/>
        <v>Saint Peter's</v>
      </c>
    </row>
    <row r="2600" spans="15:33" x14ac:dyDescent="0.25">
      <c r="O2600" t="s">
        <v>3080</v>
      </c>
      <c r="P2600" s="6">
        <v>42008</v>
      </c>
      <c r="Q2600" t="s">
        <v>3073</v>
      </c>
      <c r="R2600" t="s">
        <v>3209</v>
      </c>
      <c r="S2600" t="s">
        <v>3720</v>
      </c>
      <c r="T2600">
        <v>86</v>
      </c>
      <c r="U2600">
        <v>72</v>
      </c>
      <c r="W2600" t="s">
        <v>1822</v>
      </c>
      <c r="X2600">
        <v>1</v>
      </c>
      <c r="Y2600">
        <f t="shared" si="328"/>
        <v>-14</v>
      </c>
      <c r="Z2600">
        <f t="shared" ca="1" si="329"/>
        <v>-5.125</v>
      </c>
      <c r="AA2600">
        <f t="shared" ca="1" si="330"/>
        <v>-8.875</v>
      </c>
      <c r="AB2600">
        <f t="shared" ca="1" si="331"/>
        <v>8.875</v>
      </c>
      <c r="AC2600" s="2">
        <v>8.875</v>
      </c>
      <c r="AD2600" s="7">
        <f>VLOOKUP(P2600,Weights!$A:$B,2,0)*AC2600</f>
        <v>8.875</v>
      </c>
      <c r="AE2600">
        <f t="shared" ca="1" si="332"/>
        <v>78.765625</v>
      </c>
      <c r="AF2600" t="str">
        <f t="shared" si="333"/>
        <v>Iona</v>
      </c>
      <c r="AG2600" t="str">
        <f t="shared" ca="1" si="334"/>
        <v>Iona</v>
      </c>
    </row>
    <row r="2601" spans="15:33" x14ac:dyDescent="0.25">
      <c r="O2601" t="s">
        <v>3146</v>
      </c>
      <c r="P2601" s="6">
        <v>42008</v>
      </c>
      <c r="Q2601" t="s">
        <v>3073</v>
      </c>
      <c r="R2601" t="s">
        <v>3395</v>
      </c>
      <c r="S2601" t="s">
        <v>3721</v>
      </c>
      <c r="T2601">
        <v>68</v>
      </c>
      <c r="U2601">
        <v>60</v>
      </c>
      <c r="V2601" t="s">
        <v>3722</v>
      </c>
      <c r="W2601" t="s">
        <v>472</v>
      </c>
      <c r="X2601">
        <v>1</v>
      </c>
      <c r="Y2601">
        <f t="shared" si="328"/>
        <v>8</v>
      </c>
      <c r="Z2601">
        <f t="shared" ca="1" si="329"/>
        <v>9.9999995000000013</v>
      </c>
      <c r="AA2601">
        <f t="shared" ca="1" si="330"/>
        <v>-1.9999995000000013</v>
      </c>
      <c r="AB2601">
        <f t="shared" ca="1" si="331"/>
        <v>1.9999995000000013</v>
      </c>
      <c r="AC2601" s="2">
        <v>2</v>
      </c>
      <c r="AD2601" s="7">
        <f>VLOOKUP(P2601,Weights!$A:$B,2,0)*AC2601</f>
        <v>2</v>
      </c>
      <c r="AE2601">
        <f t="shared" ca="1" si="332"/>
        <v>3.9999980000002551</v>
      </c>
      <c r="AF2601" t="str">
        <f t="shared" si="333"/>
        <v>Stanford</v>
      </c>
      <c r="AG2601" t="str">
        <f t="shared" ca="1" si="334"/>
        <v>Stanford</v>
      </c>
    </row>
    <row r="2602" spans="15:33" x14ac:dyDescent="0.25">
      <c r="O2602" t="s">
        <v>3140</v>
      </c>
      <c r="P2602" s="6">
        <v>42008</v>
      </c>
      <c r="Q2602" t="s">
        <v>3073</v>
      </c>
      <c r="R2602" t="s">
        <v>3138</v>
      </c>
      <c r="S2602" t="s">
        <v>3721</v>
      </c>
      <c r="T2602">
        <v>84</v>
      </c>
      <c r="U2602">
        <v>78</v>
      </c>
      <c r="W2602" t="s">
        <v>308</v>
      </c>
      <c r="X2602">
        <v>1</v>
      </c>
      <c r="Y2602">
        <f t="shared" si="328"/>
        <v>6</v>
      </c>
      <c r="Z2602">
        <f t="shared" ca="1" si="329"/>
        <v>14.75</v>
      </c>
      <c r="AA2602">
        <f t="shared" ca="1" si="330"/>
        <v>-8.75</v>
      </c>
      <c r="AB2602">
        <f t="shared" ca="1" si="331"/>
        <v>8.75</v>
      </c>
      <c r="AC2602" s="2">
        <v>8.75</v>
      </c>
      <c r="AD2602" s="7">
        <f>VLOOKUP(P2602,Weights!$A:$B,2,0)*AC2602</f>
        <v>8.75</v>
      </c>
      <c r="AE2602">
        <f t="shared" ca="1" si="332"/>
        <v>76.5625</v>
      </c>
      <c r="AF2602" t="str">
        <f t="shared" si="333"/>
        <v>Temple</v>
      </c>
      <c r="AG2602" t="str">
        <f t="shared" ca="1" si="334"/>
        <v>Temple</v>
      </c>
    </row>
    <row r="2603" spans="15:33" x14ac:dyDescent="0.25">
      <c r="O2603" t="s">
        <v>3143</v>
      </c>
      <c r="P2603" s="6">
        <v>42008</v>
      </c>
      <c r="Q2603" t="s">
        <v>3073</v>
      </c>
      <c r="R2603" t="s">
        <v>3141</v>
      </c>
      <c r="S2603" t="s">
        <v>3721</v>
      </c>
      <c r="T2603">
        <v>72</v>
      </c>
      <c r="U2603">
        <v>54</v>
      </c>
      <c r="W2603" t="s">
        <v>336</v>
      </c>
      <c r="X2603">
        <v>1</v>
      </c>
      <c r="Y2603">
        <f t="shared" si="328"/>
        <v>18</v>
      </c>
      <c r="Z2603">
        <f t="shared" ca="1" si="329"/>
        <v>11.75</v>
      </c>
      <c r="AA2603">
        <f t="shared" ca="1" si="330"/>
        <v>6.25</v>
      </c>
      <c r="AB2603">
        <f t="shared" ca="1" si="331"/>
        <v>-6.25</v>
      </c>
      <c r="AC2603" s="2">
        <v>6.25</v>
      </c>
      <c r="AD2603" s="7">
        <f>VLOOKUP(P2603,Weights!$A:$B,2,0)*AC2603</f>
        <v>6.25</v>
      </c>
      <c r="AE2603">
        <f t="shared" ca="1" si="332"/>
        <v>39.0625</v>
      </c>
      <c r="AF2603" t="str">
        <f t="shared" si="333"/>
        <v>Tulsa</v>
      </c>
      <c r="AG2603" t="str">
        <f t="shared" ca="1" si="334"/>
        <v>Tulsa</v>
      </c>
    </row>
    <row r="2604" spans="15:33" x14ac:dyDescent="0.25">
      <c r="O2604" t="s">
        <v>3162</v>
      </c>
      <c r="P2604" s="6">
        <v>42008</v>
      </c>
      <c r="Q2604" t="s">
        <v>3073</v>
      </c>
      <c r="R2604" t="s">
        <v>3373</v>
      </c>
      <c r="S2604" t="s">
        <v>3720</v>
      </c>
      <c r="T2604">
        <v>74</v>
      </c>
      <c r="U2604">
        <v>69</v>
      </c>
      <c r="W2604" t="s">
        <v>1665</v>
      </c>
      <c r="X2604">
        <v>1</v>
      </c>
      <c r="Y2604">
        <f t="shared" si="328"/>
        <v>-5</v>
      </c>
      <c r="Z2604">
        <f t="shared" ca="1" si="329"/>
        <v>-7.0000000000000009</v>
      </c>
      <c r="AA2604">
        <f t="shared" ca="1" si="330"/>
        <v>2.0000000000000009</v>
      </c>
      <c r="AB2604">
        <f t="shared" ca="1" si="331"/>
        <v>-2.0000000000000009</v>
      </c>
      <c r="AC2604" s="2">
        <v>2</v>
      </c>
      <c r="AD2604" s="7">
        <f>VLOOKUP(P2604,Weights!$A:$B,2,0)*AC2604</f>
        <v>2</v>
      </c>
      <c r="AE2604">
        <f t="shared" ca="1" si="332"/>
        <v>4.0000000000000036</v>
      </c>
      <c r="AF2604" t="str">
        <f t="shared" si="333"/>
        <v>Cleveland St</v>
      </c>
      <c r="AG2604" t="str">
        <f t="shared" ca="1" si="334"/>
        <v>Cleveland St</v>
      </c>
    </row>
    <row r="2605" spans="15:33" x14ac:dyDescent="0.25">
      <c r="O2605" t="s">
        <v>3287</v>
      </c>
      <c r="P2605" s="6">
        <v>42008</v>
      </c>
      <c r="Q2605" t="s">
        <v>3073</v>
      </c>
      <c r="R2605" t="s">
        <v>3282</v>
      </c>
      <c r="S2605" t="s">
        <v>3721</v>
      </c>
      <c r="T2605">
        <v>71</v>
      </c>
      <c r="U2605">
        <v>39</v>
      </c>
      <c r="W2605" t="s">
        <v>371</v>
      </c>
      <c r="X2605">
        <v>1</v>
      </c>
      <c r="Y2605">
        <f t="shared" si="328"/>
        <v>32</v>
      </c>
      <c r="Z2605">
        <f t="shared" ca="1" si="329"/>
        <v>8.9999999999999982</v>
      </c>
      <c r="AA2605">
        <f t="shared" ca="1" si="330"/>
        <v>23</v>
      </c>
      <c r="AB2605">
        <f t="shared" ca="1" si="331"/>
        <v>-23</v>
      </c>
      <c r="AC2605" s="2">
        <v>23</v>
      </c>
      <c r="AD2605" s="7">
        <f>VLOOKUP(P2605,Weights!$A:$B,2,0)*AC2605</f>
        <v>23</v>
      </c>
      <c r="AE2605">
        <f t="shared" ca="1" si="332"/>
        <v>529</v>
      </c>
      <c r="AF2605" t="str">
        <f t="shared" si="333"/>
        <v>Utah</v>
      </c>
      <c r="AG2605" t="str">
        <f t="shared" ca="1" si="334"/>
        <v>Utah</v>
      </c>
    </row>
    <row r="2606" spans="15:33" x14ac:dyDescent="0.25">
      <c r="O2606" t="s">
        <v>3368</v>
      </c>
      <c r="P2606" s="6">
        <v>42008</v>
      </c>
      <c r="Q2606" t="s">
        <v>3073</v>
      </c>
      <c r="R2606" t="s">
        <v>3226</v>
      </c>
      <c r="S2606" t="s">
        <v>3721</v>
      </c>
      <c r="T2606">
        <v>79</v>
      </c>
      <c r="U2606">
        <v>64</v>
      </c>
      <c r="W2606" t="s">
        <v>1674</v>
      </c>
      <c r="X2606">
        <v>1</v>
      </c>
      <c r="Y2606">
        <f t="shared" si="328"/>
        <v>15</v>
      </c>
      <c r="Z2606">
        <f t="shared" ca="1" si="329"/>
        <v>15</v>
      </c>
      <c r="AA2606">
        <f t="shared" ca="1" si="330"/>
        <v>0</v>
      </c>
      <c r="AB2606">
        <f t="shared" ca="1" si="331"/>
        <v>0</v>
      </c>
      <c r="AC2606" s="2">
        <v>0</v>
      </c>
      <c r="AD2606" s="7">
        <f>VLOOKUP(P2606,Weights!$A:$B,2,0)*AC2606</f>
        <v>0</v>
      </c>
      <c r="AE2606">
        <f t="shared" ca="1" si="332"/>
        <v>0</v>
      </c>
      <c r="AF2606" t="str">
        <f t="shared" si="333"/>
        <v>Valparaiso</v>
      </c>
      <c r="AG2606" t="str">
        <f t="shared" ca="1" si="334"/>
        <v>Valparaiso</v>
      </c>
    </row>
    <row r="2607" spans="15:33" x14ac:dyDescent="0.25">
      <c r="O2607" t="s">
        <v>3200</v>
      </c>
      <c r="P2607" s="6">
        <v>42008</v>
      </c>
      <c r="Q2607" t="s">
        <v>3073</v>
      </c>
      <c r="R2607" t="s">
        <v>3711</v>
      </c>
      <c r="S2607" t="s">
        <v>3720</v>
      </c>
      <c r="T2607">
        <v>85</v>
      </c>
      <c r="U2607">
        <v>76</v>
      </c>
      <c r="W2607" t="s">
        <v>449</v>
      </c>
      <c r="X2607">
        <v>1</v>
      </c>
      <c r="Y2607">
        <f t="shared" si="328"/>
        <v>-9</v>
      </c>
      <c r="Z2607">
        <f t="shared" ca="1" si="329"/>
        <v>-7.8749995000000004</v>
      </c>
      <c r="AA2607">
        <f t="shared" ca="1" si="330"/>
        <v>-1.1250004999999996</v>
      </c>
      <c r="AB2607">
        <f t="shared" ca="1" si="331"/>
        <v>1.1250004999999996</v>
      </c>
      <c r="AC2607" s="2">
        <v>1.125</v>
      </c>
      <c r="AD2607" s="7">
        <f>VLOOKUP(P2607,Weights!$A:$B,2,0)*AC2607</f>
        <v>1.125</v>
      </c>
      <c r="AE2607">
        <f t="shared" ca="1" si="332"/>
        <v>1.2656261250002492</v>
      </c>
      <c r="AF2607" t="str">
        <f t="shared" si="333"/>
        <v>Louisville</v>
      </c>
      <c r="AG2607" t="str">
        <f t="shared" ca="1" si="334"/>
        <v>Louisville</v>
      </c>
    </row>
    <row r="2608" spans="15:33" x14ac:dyDescent="0.25">
      <c r="O2608" t="s">
        <v>3272</v>
      </c>
      <c r="P2608" s="6">
        <v>42008</v>
      </c>
      <c r="Q2608" t="s">
        <v>3073</v>
      </c>
      <c r="R2608" t="s">
        <v>3294</v>
      </c>
      <c r="S2608" t="s">
        <v>3721</v>
      </c>
      <c r="T2608">
        <v>80</v>
      </c>
      <c r="U2608">
        <v>78</v>
      </c>
      <c r="W2608" t="s">
        <v>1006</v>
      </c>
      <c r="X2608">
        <v>1</v>
      </c>
      <c r="Y2608">
        <f t="shared" si="328"/>
        <v>2</v>
      </c>
      <c r="Z2608">
        <f t="shared" ca="1" si="329"/>
        <v>-1.6250004999999996</v>
      </c>
      <c r="AA2608">
        <f t="shared" ca="1" si="330"/>
        <v>3.6250004999999996</v>
      </c>
      <c r="AB2608">
        <f t="shared" ca="1" si="331"/>
        <v>-3.6250004999999996</v>
      </c>
      <c r="AC2608" s="2">
        <v>3.625</v>
      </c>
      <c r="AD2608" s="7">
        <f>VLOOKUP(P2608,Weights!$A:$B,2,0)*AC2608</f>
        <v>3.625</v>
      </c>
      <c r="AE2608">
        <f t="shared" ca="1" si="332"/>
        <v>13.140628625000247</v>
      </c>
      <c r="AF2608" t="str">
        <f t="shared" si="333"/>
        <v>Western Illinois</v>
      </c>
      <c r="AG2608" t="str">
        <f t="shared" ca="1" si="334"/>
        <v>Omaha</v>
      </c>
    </row>
    <row r="2609" spans="15:33" x14ac:dyDescent="0.25">
      <c r="O2609" t="s">
        <v>3204</v>
      </c>
      <c r="P2609" s="6">
        <v>42008</v>
      </c>
      <c r="Q2609" t="s">
        <v>3073</v>
      </c>
      <c r="R2609" t="s">
        <v>3326</v>
      </c>
      <c r="S2609" t="s">
        <v>3721</v>
      </c>
      <c r="T2609">
        <v>81</v>
      </c>
      <c r="U2609">
        <v>62</v>
      </c>
      <c r="W2609" t="s">
        <v>335</v>
      </c>
      <c r="X2609">
        <v>1</v>
      </c>
      <c r="Y2609">
        <f t="shared" si="328"/>
        <v>19</v>
      </c>
      <c r="Z2609">
        <f t="shared" ca="1" si="329"/>
        <v>11.499999980000002</v>
      </c>
      <c r="AA2609">
        <f t="shared" ca="1" si="330"/>
        <v>7.5000000199999981</v>
      </c>
      <c r="AB2609">
        <f t="shared" ca="1" si="331"/>
        <v>-7.5000000199999981</v>
      </c>
      <c r="AC2609" s="2">
        <v>7.5</v>
      </c>
      <c r="AD2609" s="7">
        <f>VLOOKUP(P2609,Weights!$A:$B,2,0)*AC2609</f>
        <v>7.5</v>
      </c>
      <c r="AE2609">
        <f t="shared" ca="1" si="332"/>
        <v>56.250000299999975</v>
      </c>
      <c r="AF2609" t="str">
        <f t="shared" si="333"/>
        <v>Western Kentucky</v>
      </c>
      <c r="AG2609" t="str">
        <f t="shared" ca="1" si="334"/>
        <v>Western Kentucky</v>
      </c>
    </row>
    <row r="2610" spans="15:33" x14ac:dyDescent="0.25">
      <c r="O2610" t="s">
        <v>3706</v>
      </c>
      <c r="P2610" s="6">
        <v>42008</v>
      </c>
      <c r="Q2610" t="s">
        <v>3073</v>
      </c>
      <c r="R2610" t="s">
        <v>3193</v>
      </c>
      <c r="S2610" t="s">
        <v>3721</v>
      </c>
      <c r="T2610">
        <v>70</v>
      </c>
      <c r="U2610">
        <v>62</v>
      </c>
      <c r="W2610" t="s">
        <v>371</v>
      </c>
      <c r="X2610">
        <v>1</v>
      </c>
      <c r="Y2610">
        <f t="shared" si="328"/>
        <v>8</v>
      </c>
      <c r="Z2610">
        <f t="shared" ca="1" si="329"/>
        <v>12.749999499999998</v>
      </c>
      <c r="AA2610">
        <f t="shared" ca="1" si="330"/>
        <v>-4.7499994999999977</v>
      </c>
      <c r="AB2610">
        <f t="shared" ca="1" si="331"/>
        <v>4.7499994999999977</v>
      </c>
      <c r="AC2610" s="2">
        <v>4.75</v>
      </c>
      <c r="AD2610" s="7">
        <f>VLOOKUP(P2610,Weights!$A:$B,2,0)*AC2610</f>
        <v>4.75</v>
      </c>
      <c r="AE2610">
        <f t="shared" ca="1" si="332"/>
        <v>22.562495250000229</v>
      </c>
      <c r="AF2610" t="str">
        <f t="shared" si="333"/>
        <v>Wichita St</v>
      </c>
      <c r="AG2610" t="str">
        <f t="shared" ca="1" si="334"/>
        <v>Wichita St</v>
      </c>
    </row>
    <row r="2611" spans="15:33" x14ac:dyDescent="0.25">
      <c r="O2611" t="s">
        <v>3400</v>
      </c>
      <c r="P2611" s="6">
        <v>42009</v>
      </c>
      <c r="Q2611" t="s">
        <v>3073</v>
      </c>
      <c r="R2611" t="s">
        <v>3415</v>
      </c>
      <c r="S2611" t="s">
        <v>3721</v>
      </c>
      <c r="T2611">
        <v>67</v>
      </c>
      <c r="U2611">
        <v>46</v>
      </c>
      <c r="W2611" t="s">
        <v>2671</v>
      </c>
      <c r="X2611">
        <v>1</v>
      </c>
      <c r="Y2611">
        <f t="shared" si="328"/>
        <v>21</v>
      </c>
      <c r="Z2611">
        <f t="shared" ca="1" si="329"/>
        <v>17.125</v>
      </c>
      <c r="AA2611">
        <f t="shared" ca="1" si="330"/>
        <v>3.875</v>
      </c>
      <c r="AB2611">
        <f t="shared" ca="1" si="331"/>
        <v>-3.875</v>
      </c>
      <c r="AC2611" s="2">
        <v>3.875</v>
      </c>
      <c r="AD2611" s="7">
        <f>VLOOKUP(P2611,Weights!$A:$B,2,0)*AC2611</f>
        <v>3.875</v>
      </c>
      <c r="AE2611">
        <f t="shared" ca="1" si="332"/>
        <v>15.015625</v>
      </c>
      <c r="AF2611" t="str">
        <f t="shared" si="333"/>
        <v>Alabama A&amp;M</v>
      </c>
      <c r="AG2611" t="str">
        <f t="shared" ca="1" si="334"/>
        <v>Alabama A&amp;M</v>
      </c>
    </row>
    <row r="2612" spans="15:33" x14ac:dyDescent="0.25">
      <c r="O2612" t="s">
        <v>3401</v>
      </c>
      <c r="P2612" s="6">
        <v>42009</v>
      </c>
      <c r="Q2612" t="s">
        <v>3073</v>
      </c>
      <c r="R2612" t="s">
        <v>3348</v>
      </c>
      <c r="S2612" t="s">
        <v>3721</v>
      </c>
      <c r="T2612">
        <v>72</v>
      </c>
      <c r="U2612">
        <v>52</v>
      </c>
      <c r="W2612" t="s">
        <v>2045</v>
      </c>
      <c r="X2612">
        <v>1</v>
      </c>
      <c r="Y2612">
        <f t="shared" si="328"/>
        <v>20</v>
      </c>
      <c r="Z2612">
        <f t="shared" ca="1" si="329"/>
        <v>7.1250004999999996</v>
      </c>
      <c r="AA2612">
        <f t="shared" ca="1" si="330"/>
        <v>12.874999500000001</v>
      </c>
      <c r="AB2612">
        <f t="shared" ca="1" si="331"/>
        <v>-12.874999500000001</v>
      </c>
      <c r="AC2612" s="2">
        <v>12.875</v>
      </c>
      <c r="AD2612" s="7">
        <f>VLOOKUP(P2612,Weights!$A:$B,2,0)*AC2612</f>
        <v>12.875</v>
      </c>
      <c r="AE2612">
        <f t="shared" ca="1" si="332"/>
        <v>165.76561212500027</v>
      </c>
      <c r="AF2612" t="str">
        <f t="shared" si="333"/>
        <v>Alabama St</v>
      </c>
      <c r="AG2612" t="str">
        <f t="shared" ca="1" si="334"/>
        <v>Alabama St</v>
      </c>
    </row>
    <row r="2613" spans="15:33" x14ac:dyDescent="0.25">
      <c r="O2613" t="s">
        <v>3414</v>
      </c>
      <c r="P2613" s="6">
        <v>42009</v>
      </c>
      <c r="Q2613" t="s">
        <v>3073</v>
      </c>
      <c r="R2613" t="s">
        <v>3413</v>
      </c>
      <c r="S2613" t="s">
        <v>3721</v>
      </c>
      <c r="T2613">
        <v>68</v>
      </c>
      <c r="U2613">
        <v>62</v>
      </c>
      <c r="W2613" t="s">
        <v>2688</v>
      </c>
      <c r="X2613">
        <v>1</v>
      </c>
      <c r="Y2613">
        <f t="shared" si="328"/>
        <v>6</v>
      </c>
      <c r="Z2613">
        <f t="shared" ca="1" si="329"/>
        <v>-7.3750005000000005</v>
      </c>
      <c r="AA2613">
        <f t="shared" ca="1" si="330"/>
        <v>13.375000500000001</v>
      </c>
      <c r="AB2613">
        <f t="shared" ca="1" si="331"/>
        <v>-13.375000500000001</v>
      </c>
      <c r="AC2613" s="2">
        <v>13.375</v>
      </c>
      <c r="AD2613" s="7">
        <f>VLOOKUP(P2613,Weights!$A:$B,2,0)*AC2613</f>
        <v>13.375</v>
      </c>
      <c r="AE2613">
        <f t="shared" ca="1" si="332"/>
        <v>178.89063837500026</v>
      </c>
      <c r="AF2613" t="str">
        <f t="shared" si="333"/>
        <v>Alcorn St</v>
      </c>
      <c r="AG2613" t="str">
        <f t="shared" ca="1" si="334"/>
        <v>Prairie View</v>
      </c>
    </row>
    <row r="2614" spans="15:33" x14ac:dyDescent="0.25">
      <c r="O2614" t="s">
        <v>3349</v>
      </c>
      <c r="P2614" s="6">
        <v>42009</v>
      </c>
      <c r="Q2614" t="s">
        <v>3073</v>
      </c>
      <c r="R2614" t="s">
        <v>3358</v>
      </c>
      <c r="S2614" t="s">
        <v>3720</v>
      </c>
      <c r="T2614">
        <v>80</v>
      </c>
      <c r="U2614">
        <v>64</v>
      </c>
      <c r="W2614" t="s">
        <v>1821</v>
      </c>
      <c r="X2614">
        <v>1</v>
      </c>
      <c r="Y2614">
        <f t="shared" si="328"/>
        <v>-16</v>
      </c>
      <c r="Z2614">
        <f t="shared" ca="1" si="329"/>
        <v>-7.875</v>
      </c>
      <c r="AA2614">
        <f t="shared" ca="1" si="330"/>
        <v>-8.125</v>
      </c>
      <c r="AB2614">
        <f t="shared" ca="1" si="331"/>
        <v>8.125</v>
      </c>
      <c r="AC2614" s="2">
        <v>8.125</v>
      </c>
      <c r="AD2614" s="7">
        <f>VLOOKUP(P2614,Weights!$A:$B,2,0)*AC2614</f>
        <v>8.125</v>
      </c>
      <c r="AE2614">
        <f t="shared" ca="1" si="332"/>
        <v>66.015625</v>
      </c>
      <c r="AF2614" t="str">
        <f t="shared" si="333"/>
        <v>UL Lafayette</v>
      </c>
      <c r="AG2614" t="str">
        <f t="shared" ca="1" si="334"/>
        <v>UL Lafayette</v>
      </c>
    </row>
    <row r="2615" spans="15:33" x14ac:dyDescent="0.25">
      <c r="O2615" t="s">
        <v>3160</v>
      </c>
      <c r="P2615" s="6">
        <v>42009</v>
      </c>
      <c r="Q2615" t="s">
        <v>3073</v>
      </c>
      <c r="R2615" t="s">
        <v>3360</v>
      </c>
      <c r="S2615" t="s">
        <v>3720</v>
      </c>
      <c r="T2615">
        <v>72</v>
      </c>
      <c r="U2615">
        <v>69</v>
      </c>
      <c r="W2615" t="s">
        <v>2437</v>
      </c>
      <c r="X2615">
        <v>1</v>
      </c>
      <c r="Y2615">
        <f t="shared" si="328"/>
        <v>-3</v>
      </c>
      <c r="Z2615">
        <f t="shared" ca="1" si="329"/>
        <v>7</v>
      </c>
      <c r="AA2615">
        <f t="shared" ca="1" si="330"/>
        <v>-10</v>
      </c>
      <c r="AB2615">
        <f t="shared" ca="1" si="331"/>
        <v>10</v>
      </c>
      <c r="AC2615" s="2">
        <v>10</v>
      </c>
      <c r="AD2615" s="7">
        <f>VLOOKUP(P2615,Weights!$A:$B,2,0)*AC2615</f>
        <v>10</v>
      </c>
      <c r="AE2615">
        <f t="shared" ca="1" si="332"/>
        <v>100</v>
      </c>
      <c r="AF2615" t="str">
        <f t="shared" si="333"/>
        <v>South Alabama</v>
      </c>
      <c r="AG2615" t="str">
        <f t="shared" ca="1" si="334"/>
        <v>Arkansas-Little Rock</v>
      </c>
    </row>
    <row r="2616" spans="15:33" x14ac:dyDescent="0.25">
      <c r="O2616" t="s">
        <v>3219</v>
      </c>
      <c r="P2616" s="6">
        <v>42009</v>
      </c>
      <c r="Q2616" t="s">
        <v>3073</v>
      </c>
      <c r="R2616" t="s">
        <v>3718</v>
      </c>
      <c r="S2616" t="s">
        <v>3721</v>
      </c>
      <c r="T2616">
        <v>97</v>
      </c>
      <c r="U2616">
        <v>71</v>
      </c>
      <c r="W2616" t="s">
        <v>1973</v>
      </c>
      <c r="X2616">
        <v>1</v>
      </c>
      <c r="Y2616">
        <f t="shared" si="328"/>
        <v>26</v>
      </c>
      <c r="Z2616">
        <f t="shared" ca="1" si="329"/>
        <v>20.125</v>
      </c>
      <c r="AA2616">
        <f t="shared" ca="1" si="330"/>
        <v>5.875</v>
      </c>
      <c r="AB2616">
        <f t="shared" ca="1" si="331"/>
        <v>-5.875</v>
      </c>
      <c r="AC2616" s="2">
        <v>5.875</v>
      </c>
      <c r="AD2616" s="7">
        <f>VLOOKUP(P2616,Weights!$A:$B,2,0)*AC2616</f>
        <v>5.875</v>
      </c>
      <c r="AE2616">
        <f t="shared" ca="1" si="332"/>
        <v>34.515625</v>
      </c>
      <c r="AF2616" t="str">
        <f t="shared" si="333"/>
        <v>Bethune-Cookman</v>
      </c>
      <c r="AG2616" t="str">
        <f t="shared" ca="1" si="334"/>
        <v>Bethune-Cookman</v>
      </c>
    </row>
    <row r="2617" spans="15:33" x14ac:dyDescent="0.25">
      <c r="O2617" t="s">
        <v>3121</v>
      </c>
      <c r="P2617" s="6">
        <v>42009</v>
      </c>
      <c r="Q2617" t="s">
        <v>3073</v>
      </c>
      <c r="R2617" t="s">
        <v>3084</v>
      </c>
      <c r="S2617" t="s">
        <v>3721</v>
      </c>
      <c r="T2617">
        <v>58</v>
      </c>
      <c r="U2617">
        <v>49</v>
      </c>
      <c r="W2617" t="s">
        <v>1332</v>
      </c>
      <c r="X2617">
        <v>1</v>
      </c>
      <c r="Y2617">
        <f t="shared" si="328"/>
        <v>9</v>
      </c>
      <c r="Z2617">
        <f t="shared" ca="1" si="329"/>
        <v>6.8750000000000009</v>
      </c>
      <c r="AA2617">
        <f t="shared" ca="1" si="330"/>
        <v>2.1249999999999991</v>
      </c>
      <c r="AB2617">
        <f t="shared" ca="1" si="331"/>
        <v>-2.1249999999999991</v>
      </c>
      <c r="AC2617" s="2">
        <v>2.125</v>
      </c>
      <c r="AD2617" s="7">
        <f>VLOOKUP(P2617,Weights!$A:$B,2,0)*AC2617</f>
        <v>2.125</v>
      </c>
      <c r="AE2617">
        <f t="shared" ca="1" si="332"/>
        <v>4.5156249999999964</v>
      </c>
      <c r="AF2617" t="str">
        <f t="shared" si="333"/>
        <v>Brown</v>
      </c>
      <c r="AG2617" t="str">
        <f t="shared" ca="1" si="334"/>
        <v>Brown</v>
      </c>
    </row>
    <row r="2618" spans="15:33" x14ac:dyDescent="0.25">
      <c r="O2618" t="s">
        <v>3164</v>
      </c>
      <c r="P2618" s="6">
        <v>42009</v>
      </c>
      <c r="Q2618" t="s">
        <v>3073</v>
      </c>
      <c r="R2618" t="s">
        <v>3187</v>
      </c>
      <c r="S2618" t="s">
        <v>3720</v>
      </c>
      <c r="T2618">
        <v>61</v>
      </c>
      <c r="U2618">
        <v>50</v>
      </c>
      <c r="W2618" t="s">
        <v>1407</v>
      </c>
      <c r="X2618">
        <v>1</v>
      </c>
      <c r="Y2618">
        <f t="shared" si="328"/>
        <v>-11</v>
      </c>
      <c r="Z2618">
        <f t="shared" ca="1" si="329"/>
        <v>-0.75</v>
      </c>
      <c r="AA2618">
        <f t="shared" ca="1" si="330"/>
        <v>-10.25</v>
      </c>
      <c r="AB2618">
        <f t="shared" ca="1" si="331"/>
        <v>10.25</v>
      </c>
      <c r="AC2618" s="2">
        <v>10.25</v>
      </c>
      <c r="AD2618" s="7">
        <f>VLOOKUP(P2618,Weights!$A:$B,2,0)*AC2618</f>
        <v>10.25</v>
      </c>
      <c r="AE2618">
        <f t="shared" ca="1" si="332"/>
        <v>105.0625</v>
      </c>
      <c r="AF2618" t="str">
        <f t="shared" si="333"/>
        <v>James Madison</v>
      </c>
      <c r="AG2618" t="str">
        <f t="shared" ca="1" si="334"/>
        <v>James Madison</v>
      </c>
    </row>
    <row r="2619" spans="15:33" x14ac:dyDescent="0.25">
      <c r="O2619" t="s">
        <v>3301</v>
      </c>
      <c r="P2619" s="6">
        <v>42009</v>
      </c>
      <c r="Q2619" t="s">
        <v>3073</v>
      </c>
      <c r="R2619" t="s">
        <v>3312</v>
      </c>
      <c r="S2619" t="s">
        <v>3721</v>
      </c>
      <c r="T2619">
        <v>74</v>
      </c>
      <c r="U2619">
        <v>71</v>
      </c>
      <c r="W2619" t="s">
        <v>1141</v>
      </c>
      <c r="X2619">
        <v>1</v>
      </c>
      <c r="Y2619">
        <f t="shared" si="328"/>
        <v>3</v>
      </c>
      <c r="Z2619">
        <f t="shared" ca="1" si="329"/>
        <v>10.874999980000002</v>
      </c>
      <c r="AA2619">
        <f t="shared" ca="1" si="330"/>
        <v>-7.8749999800000019</v>
      </c>
      <c r="AB2619">
        <f t="shared" ca="1" si="331"/>
        <v>7.8749999800000019</v>
      </c>
      <c r="AC2619" s="2">
        <v>7.875</v>
      </c>
      <c r="AD2619" s="7">
        <f>VLOOKUP(P2619,Weights!$A:$B,2,0)*AC2619</f>
        <v>7.875</v>
      </c>
      <c r="AE2619">
        <f t="shared" ca="1" si="332"/>
        <v>62.015624685000027</v>
      </c>
      <c r="AF2619" t="str">
        <f t="shared" si="333"/>
        <v>Charleston Southern</v>
      </c>
      <c r="AG2619" t="str">
        <f t="shared" ca="1" si="334"/>
        <v>Charleston Southern</v>
      </c>
    </row>
    <row r="2620" spans="15:33" x14ac:dyDescent="0.25">
      <c r="O2620" t="s">
        <v>3234</v>
      </c>
      <c r="P2620" s="6">
        <v>42009</v>
      </c>
      <c r="Q2620" t="s">
        <v>3073</v>
      </c>
      <c r="R2620" t="s">
        <v>3310</v>
      </c>
      <c r="S2620" t="s">
        <v>3720</v>
      </c>
      <c r="T2620">
        <v>68</v>
      </c>
      <c r="U2620">
        <v>64</v>
      </c>
      <c r="W2620" t="s">
        <v>62</v>
      </c>
      <c r="X2620">
        <v>1</v>
      </c>
      <c r="Y2620">
        <f t="shared" si="328"/>
        <v>-4</v>
      </c>
      <c r="Z2620">
        <f t="shared" ca="1" si="329"/>
        <v>-0.25000001999999988</v>
      </c>
      <c r="AA2620">
        <f t="shared" ca="1" si="330"/>
        <v>-3.7499999800000001</v>
      </c>
      <c r="AB2620">
        <f t="shared" ca="1" si="331"/>
        <v>3.7499999800000001</v>
      </c>
      <c r="AC2620" s="2">
        <v>3.75</v>
      </c>
      <c r="AD2620" s="7">
        <f>VLOOKUP(P2620,Weights!$A:$B,2,0)*AC2620</f>
        <v>3.75</v>
      </c>
      <c r="AE2620">
        <f t="shared" ca="1" si="332"/>
        <v>14.062499850000002</v>
      </c>
      <c r="AF2620" t="str">
        <f t="shared" si="333"/>
        <v>Wofford</v>
      </c>
      <c r="AG2620" t="str">
        <f t="shared" ca="1" si="334"/>
        <v>Wofford</v>
      </c>
    </row>
    <row r="2621" spans="15:33" x14ac:dyDescent="0.25">
      <c r="O2621" t="s">
        <v>3300</v>
      </c>
      <c r="P2621" s="6">
        <v>42009</v>
      </c>
      <c r="Q2621" t="s">
        <v>3073</v>
      </c>
      <c r="R2621" t="s">
        <v>3718</v>
      </c>
      <c r="S2621" t="s">
        <v>3721</v>
      </c>
      <c r="T2621">
        <v>90</v>
      </c>
      <c r="U2621">
        <v>68</v>
      </c>
      <c r="W2621" t="s">
        <v>784</v>
      </c>
      <c r="X2621">
        <v>1</v>
      </c>
      <c r="Y2621">
        <f t="shared" si="328"/>
        <v>22</v>
      </c>
      <c r="Z2621">
        <f t="shared" ca="1" si="329"/>
        <v>27.500000500000002</v>
      </c>
      <c r="AA2621">
        <f t="shared" ca="1" si="330"/>
        <v>-5.5000005000000023</v>
      </c>
      <c r="AB2621">
        <f t="shared" ca="1" si="331"/>
        <v>5.5000005000000023</v>
      </c>
      <c r="AC2621" s="2">
        <v>5.5</v>
      </c>
      <c r="AD2621" s="7">
        <f>VLOOKUP(P2621,Weights!$A:$B,2,0)*AC2621</f>
        <v>5.5</v>
      </c>
      <c r="AE2621">
        <f t="shared" ca="1" si="332"/>
        <v>30.250005500000274</v>
      </c>
      <c r="AF2621" t="str">
        <f t="shared" si="333"/>
        <v>Delaware St</v>
      </c>
      <c r="AG2621" t="str">
        <f t="shared" ca="1" si="334"/>
        <v>Delaware St</v>
      </c>
    </row>
    <row r="2622" spans="15:33" x14ac:dyDescent="0.25">
      <c r="O2622" t="s">
        <v>3181</v>
      </c>
      <c r="P2622" s="6">
        <v>42009</v>
      </c>
      <c r="Q2622" t="s">
        <v>3073</v>
      </c>
      <c r="R2622" t="s">
        <v>3344</v>
      </c>
      <c r="S2622" t="s">
        <v>3720</v>
      </c>
      <c r="T2622">
        <v>73</v>
      </c>
      <c r="U2622">
        <v>47</v>
      </c>
      <c r="W2622" t="s">
        <v>1433</v>
      </c>
      <c r="X2622">
        <v>1</v>
      </c>
      <c r="Y2622">
        <f t="shared" si="328"/>
        <v>-26</v>
      </c>
      <c r="Z2622">
        <f t="shared" ca="1" si="329"/>
        <v>-6.375</v>
      </c>
      <c r="AA2622">
        <f t="shared" ca="1" si="330"/>
        <v>-19.625</v>
      </c>
      <c r="AB2622">
        <f t="shared" ca="1" si="331"/>
        <v>19.625</v>
      </c>
      <c r="AC2622" s="2">
        <v>19.625</v>
      </c>
      <c r="AD2622" s="7">
        <f>VLOOKUP(P2622,Weights!$A:$B,2,0)*AC2622</f>
        <v>19.625</v>
      </c>
      <c r="AE2622">
        <f t="shared" ca="1" si="332"/>
        <v>385.140625</v>
      </c>
      <c r="AF2622" t="str">
        <f t="shared" si="333"/>
        <v>William &amp; Mary</v>
      </c>
      <c r="AG2622" t="str">
        <f t="shared" ca="1" si="334"/>
        <v>William &amp; Mary</v>
      </c>
    </row>
    <row r="2623" spans="15:33" x14ac:dyDescent="0.25">
      <c r="O2623" t="s">
        <v>3382</v>
      </c>
      <c r="P2623" s="6">
        <v>42009</v>
      </c>
      <c r="Q2623" t="s">
        <v>3073</v>
      </c>
      <c r="R2623" t="s">
        <v>3383</v>
      </c>
      <c r="S2623" t="s">
        <v>3720</v>
      </c>
      <c r="T2623">
        <v>62</v>
      </c>
      <c r="U2623">
        <v>46</v>
      </c>
      <c r="W2623" t="s">
        <v>1793</v>
      </c>
      <c r="X2623">
        <v>1</v>
      </c>
      <c r="Y2623">
        <f t="shared" si="328"/>
        <v>-16</v>
      </c>
      <c r="Z2623">
        <f t="shared" ca="1" si="329"/>
        <v>-4.2500000000000009</v>
      </c>
      <c r="AA2623">
        <f t="shared" ca="1" si="330"/>
        <v>-11.75</v>
      </c>
      <c r="AB2623">
        <f t="shared" ca="1" si="331"/>
        <v>11.75</v>
      </c>
      <c r="AC2623" s="2">
        <v>11.75</v>
      </c>
      <c r="AD2623" s="7">
        <f>VLOOKUP(P2623,Weights!$A:$B,2,0)*AC2623</f>
        <v>11.75</v>
      </c>
      <c r="AE2623">
        <f t="shared" ca="1" si="332"/>
        <v>138.0625</v>
      </c>
      <c r="AF2623" t="str">
        <f t="shared" si="333"/>
        <v>Rider</v>
      </c>
      <c r="AG2623" t="str">
        <f t="shared" ca="1" si="334"/>
        <v>Rider</v>
      </c>
    </row>
    <row r="2624" spans="15:33" x14ac:dyDescent="0.25">
      <c r="O2624" t="s">
        <v>3363</v>
      </c>
      <c r="P2624" s="6">
        <v>42009</v>
      </c>
      <c r="Q2624" t="s">
        <v>3073</v>
      </c>
      <c r="R2624" t="s">
        <v>3408</v>
      </c>
      <c r="S2624" t="s">
        <v>3720</v>
      </c>
      <c r="T2624">
        <v>77</v>
      </c>
      <c r="U2624">
        <v>74</v>
      </c>
      <c r="V2624" t="s">
        <v>3723</v>
      </c>
      <c r="W2624" t="s">
        <v>217</v>
      </c>
      <c r="X2624">
        <v>1</v>
      </c>
      <c r="Y2624">
        <f t="shared" si="328"/>
        <v>-3</v>
      </c>
      <c r="Z2624">
        <f t="shared" ca="1" si="329"/>
        <v>14.25</v>
      </c>
      <c r="AA2624">
        <f t="shared" ca="1" si="330"/>
        <v>-17.25</v>
      </c>
      <c r="AB2624">
        <f t="shared" ca="1" si="331"/>
        <v>17.25</v>
      </c>
      <c r="AC2624" s="2">
        <v>17.25</v>
      </c>
      <c r="AD2624" s="7">
        <f>VLOOKUP(P2624,Weights!$A:$B,2,0)*AC2624</f>
        <v>17.25</v>
      </c>
      <c r="AE2624">
        <f t="shared" ca="1" si="332"/>
        <v>297.5625</v>
      </c>
      <c r="AF2624" t="str">
        <f t="shared" si="333"/>
        <v>Texas State</v>
      </c>
      <c r="AG2624" t="str">
        <f t="shared" ca="1" si="334"/>
        <v>Georgia St</v>
      </c>
    </row>
    <row r="2625" spans="15:33" x14ac:dyDescent="0.25">
      <c r="O2625" t="s">
        <v>3371</v>
      </c>
      <c r="P2625" s="6">
        <v>42009</v>
      </c>
      <c r="Q2625" t="s">
        <v>3073</v>
      </c>
      <c r="R2625" t="s">
        <v>3179</v>
      </c>
      <c r="S2625" t="s">
        <v>3721</v>
      </c>
      <c r="T2625">
        <v>79</v>
      </c>
      <c r="U2625">
        <v>55</v>
      </c>
      <c r="W2625" t="s">
        <v>1631</v>
      </c>
      <c r="X2625">
        <v>1</v>
      </c>
      <c r="Y2625">
        <f t="shared" si="328"/>
        <v>24</v>
      </c>
      <c r="Z2625">
        <f t="shared" ca="1" si="329"/>
        <v>16.25</v>
      </c>
      <c r="AA2625">
        <f t="shared" ca="1" si="330"/>
        <v>7.75</v>
      </c>
      <c r="AB2625">
        <f t="shared" ca="1" si="331"/>
        <v>-7.75</v>
      </c>
      <c r="AC2625" s="2">
        <v>7.75</v>
      </c>
      <c r="AD2625" s="7">
        <f>VLOOKUP(P2625,Weights!$A:$B,2,0)*AC2625</f>
        <v>7.75</v>
      </c>
      <c r="AE2625">
        <f t="shared" ca="1" si="332"/>
        <v>60.0625</v>
      </c>
      <c r="AF2625" t="str">
        <f t="shared" si="333"/>
        <v>Green Bay</v>
      </c>
      <c r="AG2625" t="str">
        <f t="shared" ca="1" si="334"/>
        <v>Green Bay</v>
      </c>
    </row>
    <row r="2626" spans="15:33" x14ac:dyDescent="0.25">
      <c r="O2626" t="s">
        <v>3151</v>
      </c>
      <c r="P2626" s="6">
        <v>42009</v>
      </c>
      <c r="Q2626" t="s">
        <v>3073</v>
      </c>
      <c r="R2626" t="s">
        <v>3718</v>
      </c>
      <c r="S2626" t="s">
        <v>3721</v>
      </c>
      <c r="T2626">
        <v>84</v>
      </c>
      <c r="U2626">
        <v>38</v>
      </c>
      <c r="W2626" t="s">
        <v>196</v>
      </c>
      <c r="X2626">
        <v>1</v>
      </c>
      <c r="Y2626">
        <f t="shared" ref="Y2626:Y2689" si="335">X2626*IF(S2626="W",(T2626-U2626),U2626-T2626)</f>
        <v>46</v>
      </c>
      <c r="Z2626">
        <f t="shared" ref="Z2626:Z2689" ca="1" si="336">X2626*(IF(Q2626="A",-HomeEdge,IF(Q2626="H",HomeEdge,0))+VLOOKUP(O2626,TmList,2,0)-VLOOKUP(R2626,TmList,2,0))</f>
        <v>39.125000499999999</v>
      </c>
      <c r="AA2626">
        <f t="shared" ref="AA2626:AA2689" ca="1" si="337">Y2626-Z2626</f>
        <v>6.8749995000000013</v>
      </c>
      <c r="AB2626">
        <f t="shared" ref="AB2626:AB2689" ca="1" si="338">-AA2626</f>
        <v>-6.8749995000000013</v>
      </c>
      <c r="AC2626" s="2">
        <v>6.875</v>
      </c>
      <c r="AD2626" s="7">
        <f>VLOOKUP(P2626,Weights!$A:$B,2,0)*AC2626</f>
        <v>6.875</v>
      </c>
      <c r="AE2626">
        <f t="shared" ref="AE2626:AE2689" ca="1" si="339">AA2626^2</f>
        <v>47.265618125000266</v>
      </c>
      <c r="AF2626" t="str">
        <f t="shared" si="333"/>
        <v>Harvard</v>
      </c>
      <c r="AG2626" t="str">
        <f t="shared" ca="1" si="334"/>
        <v>Harvard</v>
      </c>
    </row>
    <row r="2627" spans="15:33" x14ac:dyDescent="0.25">
      <c r="O2627" t="s">
        <v>3112</v>
      </c>
      <c r="P2627" s="6">
        <v>42009</v>
      </c>
      <c r="Q2627" t="s">
        <v>3073</v>
      </c>
      <c r="R2627" t="s">
        <v>3157</v>
      </c>
      <c r="S2627" t="s">
        <v>3721</v>
      </c>
      <c r="T2627">
        <v>71</v>
      </c>
      <c r="U2627">
        <v>58</v>
      </c>
      <c r="W2627" t="s">
        <v>308</v>
      </c>
      <c r="X2627">
        <v>1</v>
      </c>
      <c r="Y2627">
        <f t="shared" si="335"/>
        <v>13</v>
      </c>
      <c r="Z2627">
        <f t="shared" ca="1" si="336"/>
        <v>13</v>
      </c>
      <c r="AA2627">
        <f t="shared" ca="1" si="337"/>
        <v>0</v>
      </c>
      <c r="AB2627">
        <f t="shared" ca="1" si="338"/>
        <v>0</v>
      </c>
      <c r="AC2627" s="2">
        <v>0</v>
      </c>
      <c r="AD2627" s="7">
        <f>VLOOKUP(P2627,Weights!$A:$B,2,0)*AC2627</f>
        <v>0</v>
      </c>
      <c r="AE2627">
        <f t="shared" ca="1" si="339"/>
        <v>0</v>
      </c>
      <c r="AF2627" t="str">
        <f t="shared" ref="AF2627:AF2690" si="340">IF(Y2627&gt;0,O2627,R2627)</f>
        <v>Hofstra</v>
      </c>
      <c r="AG2627" t="str">
        <f t="shared" ref="AG2627:AG2690" ca="1" si="341">IF(Z2627&gt;0,O2627,R2627)</f>
        <v>Hofstra</v>
      </c>
    </row>
    <row r="2628" spans="15:33" x14ac:dyDescent="0.25">
      <c r="O2628" t="s">
        <v>3127</v>
      </c>
      <c r="P2628" s="6">
        <v>42009</v>
      </c>
      <c r="Q2628" t="s">
        <v>3073</v>
      </c>
      <c r="R2628" t="s">
        <v>3134</v>
      </c>
      <c r="S2628" t="s">
        <v>3721</v>
      </c>
      <c r="T2628">
        <v>70</v>
      </c>
      <c r="U2628">
        <v>59</v>
      </c>
      <c r="W2628" t="s">
        <v>308</v>
      </c>
      <c r="X2628">
        <v>1</v>
      </c>
      <c r="Y2628">
        <f t="shared" si="335"/>
        <v>11</v>
      </c>
      <c r="Z2628">
        <f t="shared" ca="1" si="336"/>
        <v>11.124999499999998</v>
      </c>
      <c r="AA2628">
        <f t="shared" ca="1" si="337"/>
        <v>-0.12499949999999771</v>
      </c>
      <c r="AB2628">
        <f t="shared" ca="1" si="338"/>
        <v>0.12499949999999771</v>
      </c>
      <c r="AC2628" s="2">
        <v>0.125</v>
      </c>
      <c r="AD2628" s="7">
        <f>VLOOKUP(P2628,Weights!$A:$B,2,0)*AC2628</f>
        <v>0.125</v>
      </c>
      <c r="AE2628">
        <f t="shared" ca="1" si="339"/>
        <v>1.5624875000249427E-2</v>
      </c>
      <c r="AF2628" t="str">
        <f t="shared" si="340"/>
        <v>Iowa</v>
      </c>
      <c r="AG2628" t="str">
        <f t="shared" ca="1" si="341"/>
        <v>Iowa</v>
      </c>
    </row>
    <row r="2629" spans="15:33" x14ac:dyDescent="0.25">
      <c r="O2629" t="s">
        <v>3215</v>
      </c>
      <c r="P2629" s="6">
        <v>42009</v>
      </c>
      <c r="Q2629" t="s">
        <v>3073</v>
      </c>
      <c r="R2629" t="s">
        <v>3718</v>
      </c>
      <c r="S2629" t="s">
        <v>3721</v>
      </c>
      <c r="T2629">
        <v>90</v>
      </c>
      <c r="U2629">
        <v>53</v>
      </c>
      <c r="W2629" t="s">
        <v>758</v>
      </c>
      <c r="X2629">
        <v>1</v>
      </c>
      <c r="Y2629">
        <f t="shared" si="335"/>
        <v>37</v>
      </c>
      <c r="Z2629">
        <f t="shared" ca="1" si="336"/>
        <v>21.75</v>
      </c>
      <c r="AA2629">
        <f t="shared" ca="1" si="337"/>
        <v>15.25</v>
      </c>
      <c r="AB2629">
        <f t="shared" ca="1" si="338"/>
        <v>-15.25</v>
      </c>
      <c r="AC2629" s="2">
        <v>15.25</v>
      </c>
      <c r="AD2629" s="7">
        <f>VLOOKUP(P2629,Weights!$A:$B,2,0)*AC2629</f>
        <v>15.25</v>
      </c>
      <c r="AE2629">
        <f t="shared" ca="1" si="339"/>
        <v>232.5625</v>
      </c>
      <c r="AF2629" t="str">
        <f t="shared" si="340"/>
        <v>Lipscomb</v>
      </c>
      <c r="AG2629" t="str">
        <f t="shared" ca="1" si="341"/>
        <v>Lipscomb</v>
      </c>
    </row>
    <row r="2630" spans="15:33" x14ac:dyDescent="0.25">
      <c r="O2630" t="s">
        <v>3107</v>
      </c>
      <c r="P2630" s="6">
        <v>42009</v>
      </c>
      <c r="Q2630" t="s">
        <v>3073</v>
      </c>
      <c r="R2630" t="s">
        <v>3347</v>
      </c>
      <c r="S2630" t="s">
        <v>3720</v>
      </c>
      <c r="T2630">
        <v>75</v>
      </c>
      <c r="U2630">
        <v>69</v>
      </c>
      <c r="W2630" t="s">
        <v>2239</v>
      </c>
      <c r="X2630">
        <v>1</v>
      </c>
      <c r="Y2630">
        <f t="shared" si="335"/>
        <v>-6</v>
      </c>
      <c r="Z2630">
        <f t="shared" ca="1" si="336"/>
        <v>7.3750000000000009</v>
      </c>
      <c r="AA2630">
        <f t="shared" ca="1" si="337"/>
        <v>-13.375</v>
      </c>
      <c r="AB2630">
        <f t="shared" ca="1" si="338"/>
        <v>13.375</v>
      </c>
      <c r="AC2630" s="2">
        <v>13.375</v>
      </c>
      <c r="AD2630" s="7">
        <f>VLOOKUP(P2630,Weights!$A:$B,2,0)*AC2630</f>
        <v>13.375</v>
      </c>
      <c r="AE2630">
        <f t="shared" ca="1" si="339"/>
        <v>178.890625</v>
      </c>
      <c r="AF2630" t="str">
        <f t="shared" si="340"/>
        <v>Fairleigh Dickinson</v>
      </c>
      <c r="AG2630" t="str">
        <f t="shared" ca="1" si="341"/>
        <v>LIU Brooklyn</v>
      </c>
    </row>
    <row r="2631" spans="15:33" x14ac:dyDescent="0.25">
      <c r="O2631" t="s">
        <v>3387</v>
      </c>
      <c r="P2631" s="6">
        <v>42009</v>
      </c>
      <c r="Q2631" t="s">
        <v>3073</v>
      </c>
      <c r="R2631" t="s">
        <v>3404</v>
      </c>
      <c r="S2631" t="s">
        <v>3720</v>
      </c>
      <c r="T2631">
        <v>68</v>
      </c>
      <c r="U2631">
        <v>56</v>
      </c>
      <c r="W2631" t="s">
        <v>490</v>
      </c>
      <c r="X2631">
        <v>1</v>
      </c>
      <c r="Y2631">
        <f t="shared" si="335"/>
        <v>-12</v>
      </c>
      <c r="Z2631">
        <f t="shared" ca="1" si="336"/>
        <v>4.0000004999999987</v>
      </c>
      <c r="AA2631">
        <f t="shared" ca="1" si="337"/>
        <v>-16.000000499999999</v>
      </c>
      <c r="AB2631">
        <f t="shared" ca="1" si="338"/>
        <v>16.000000499999999</v>
      </c>
      <c r="AC2631" s="2">
        <v>16</v>
      </c>
      <c r="AD2631" s="7">
        <f>VLOOKUP(P2631,Weights!$A:$B,2,0)*AC2631</f>
        <v>16</v>
      </c>
      <c r="AE2631">
        <f t="shared" ca="1" si="339"/>
        <v>256.00001600000019</v>
      </c>
      <c r="AF2631" t="str">
        <f t="shared" si="340"/>
        <v>Houston Baptist</v>
      </c>
      <c r="AG2631" t="str">
        <f t="shared" ca="1" si="341"/>
        <v>McNeese St</v>
      </c>
    </row>
    <row r="2632" spans="15:33" x14ac:dyDescent="0.25">
      <c r="O2632" t="s">
        <v>3323</v>
      </c>
      <c r="P2632" s="6">
        <v>42009</v>
      </c>
      <c r="Q2632" t="s">
        <v>3073</v>
      </c>
      <c r="R2632" t="s">
        <v>3152</v>
      </c>
      <c r="S2632" t="s">
        <v>3721</v>
      </c>
      <c r="T2632">
        <v>70</v>
      </c>
      <c r="U2632">
        <v>50</v>
      </c>
      <c r="W2632" t="s">
        <v>1254</v>
      </c>
      <c r="X2632">
        <v>1</v>
      </c>
      <c r="Y2632">
        <f t="shared" si="335"/>
        <v>20</v>
      </c>
      <c r="Z2632">
        <f t="shared" ca="1" si="336"/>
        <v>9.4999999999999982</v>
      </c>
      <c r="AA2632">
        <f t="shared" ca="1" si="337"/>
        <v>10.500000000000002</v>
      </c>
      <c r="AB2632">
        <f t="shared" ca="1" si="338"/>
        <v>-10.500000000000002</v>
      </c>
      <c r="AC2632" s="2">
        <v>10.5</v>
      </c>
      <c r="AD2632" s="7">
        <f>VLOOKUP(P2632,Weights!$A:$B,2,0)*AC2632</f>
        <v>10.5</v>
      </c>
      <c r="AE2632">
        <f t="shared" ca="1" si="339"/>
        <v>110.25000000000004</v>
      </c>
      <c r="AF2632" t="str">
        <f t="shared" si="340"/>
        <v>Michigan St</v>
      </c>
      <c r="AG2632" t="str">
        <f t="shared" ca="1" si="341"/>
        <v>Michigan St</v>
      </c>
    </row>
    <row r="2633" spans="15:33" x14ac:dyDescent="0.25">
      <c r="O2633" t="s">
        <v>3405</v>
      </c>
      <c r="P2633" s="6">
        <v>42009</v>
      </c>
      <c r="Q2633" t="s">
        <v>3073</v>
      </c>
      <c r="R2633" t="s">
        <v>3362</v>
      </c>
      <c r="S2633" t="s">
        <v>3721</v>
      </c>
      <c r="T2633">
        <v>72</v>
      </c>
      <c r="U2633">
        <v>67</v>
      </c>
      <c r="W2633" t="s">
        <v>169</v>
      </c>
      <c r="X2633">
        <v>1</v>
      </c>
      <c r="Y2633">
        <f t="shared" si="335"/>
        <v>5</v>
      </c>
      <c r="Z2633">
        <f t="shared" ca="1" si="336"/>
        <v>2.25</v>
      </c>
      <c r="AA2633">
        <f t="shared" ca="1" si="337"/>
        <v>2.75</v>
      </c>
      <c r="AB2633">
        <f t="shared" ca="1" si="338"/>
        <v>-2.75</v>
      </c>
      <c r="AC2633" s="2">
        <v>2.75</v>
      </c>
      <c r="AD2633" s="7">
        <f>VLOOKUP(P2633,Weights!$A:$B,2,0)*AC2633</f>
        <v>2.75</v>
      </c>
      <c r="AE2633">
        <f t="shared" ca="1" si="339"/>
        <v>7.5625</v>
      </c>
      <c r="AF2633" t="str">
        <f t="shared" si="340"/>
        <v>New Orleans</v>
      </c>
      <c r="AG2633" t="str">
        <f t="shared" ca="1" si="341"/>
        <v>New Orleans</v>
      </c>
    </row>
    <row r="2634" spans="15:33" x14ac:dyDescent="0.25">
      <c r="O2634" t="s">
        <v>3705</v>
      </c>
      <c r="P2634" s="6">
        <v>42009</v>
      </c>
      <c r="Q2634" t="s">
        <v>3073</v>
      </c>
      <c r="R2634" t="s">
        <v>3092</v>
      </c>
      <c r="S2634" t="s">
        <v>3720</v>
      </c>
      <c r="T2634">
        <v>71</v>
      </c>
      <c r="U2634">
        <v>70</v>
      </c>
      <c r="W2634" t="s">
        <v>624</v>
      </c>
      <c r="X2634">
        <v>1</v>
      </c>
      <c r="Y2634">
        <f t="shared" si="335"/>
        <v>-1</v>
      </c>
      <c r="Z2634">
        <f t="shared" ca="1" si="336"/>
        <v>3.25</v>
      </c>
      <c r="AA2634">
        <f t="shared" ca="1" si="337"/>
        <v>-4.25</v>
      </c>
      <c r="AB2634">
        <f t="shared" ca="1" si="338"/>
        <v>4.25</v>
      </c>
      <c r="AC2634" s="2">
        <v>4.25</v>
      </c>
      <c r="AD2634" s="7">
        <f>VLOOKUP(P2634,Weights!$A:$B,2,0)*AC2634</f>
        <v>4.25</v>
      </c>
      <c r="AE2634">
        <f t="shared" ca="1" si="339"/>
        <v>18.0625</v>
      </c>
      <c r="AF2634" t="str">
        <f t="shared" si="340"/>
        <v>Notre Dame</v>
      </c>
      <c r="AG2634" t="str">
        <f t="shared" ca="1" si="341"/>
        <v>North Carolina</v>
      </c>
    </row>
    <row r="2635" spans="15:33" x14ac:dyDescent="0.25">
      <c r="O2635" t="s">
        <v>3346</v>
      </c>
      <c r="P2635" s="6">
        <v>42009</v>
      </c>
      <c r="Q2635" t="s">
        <v>3073</v>
      </c>
      <c r="R2635" t="s">
        <v>3148</v>
      </c>
      <c r="S2635" t="s">
        <v>3720</v>
      </c>
      <c r="T2635">
        <v>75</v>
      </c>
      <c r="U2635">
        <v>68</v>
      </c>
      <c r="W2635" t="s">
        <v>948</v>
      </c>
      <c r="X2635">
        <v>1</v>
      </c>
      <c r="Y2635">
        <f t="shared" si="335"/>
        <v>-7</v>
      </c>
      <c r="Z2635">
        <f t="shared" ca="1" si="336"/>
        <v>6.1250000199999999</v>
      </c>
      <c r="AA2635">
        <f t="shared" ca="1" si="337"/>
        <v>-13.12500002</v>
      </c>
      <c r="AB2635">
        <f t="shared" ca="1" si="338"/>
        <v>13.12500002</v>
      </c>
      <c r="AC2635" s="2">
        <v>13.125</v>
      </c>
      <c r="AD2635" s="7">
        <f>VLOOKUP(P2635,Weights!$A:$B,2,0)*AC2635</f>
        <v>13.125</v>
      </c>
      <c r="AE2635">
        <f t="shared" ca="1" si="339"/>
        <v>172.26562552499999</v>
      </c>
      <c r="AF2635" t="str">
        <f t="shared" si="340"/>
        <v>UNC Wilmington</v>
      </c>
      <c r="AG2635" t="str">
        <f t="shared" ca="1" si="341"/>
        <v>Northeastern</v>
      </c>
    </row>
    <row r="2636" spans="15:33" x14ac:dyDescent="0.25">
      <c r="O2636" t="s">
        <v>3109</v>
      </c>
      <c r="P2636" s="6">
        <v>42009</v>
      </c>
      <c r="Q2636" t="s">
        <v>3073</v>
      </c>
      <c r="R2636" t="s">
        <v>3128</v>
      </c>
      <c r="S2636" t="s">
        <v>3721</v>
      </c>
      <c r="T2636">
        <v>75</v>
      </c>
      <c r="U2636">
        <v>66</v>
      </c>
      <c r="W2636" t="s">
        <v>290</v>
      </c>
      <c r="X2636">
        <v>1</v>
      </c>
      <c r="Y2636">
        <f t="shared" si="335"/>
        <v>9</v>
      </c>
      <c r="Z2636">
        <f t="shared" ca="1" si="336"/>
        <v>13.375000499999999</v>
      </c>
      <c r="AA2636">
        <f t="shared" ca="1" si="337"/>
        <v>-4.3750004999999987</v>
      </c>
      <c r="AB2636">
        <f t="shared" ca="1" si="338"/>
        <v>4.3750004999999987</v>
      </c>
      <c r="AC2636" s="2">
        <v>4.375</v>
      </c>
      <c r="AD2636" s="7">
        <f>VLOOKUP(P2636,Weights!$A:$B,2,0)*AC2636</f>
        <v>4.375</v>
      </c>
      <c r="AE2636">
        <f t="shared" ca="1" si="339"/>
        <v>19.140629375000238</v>
      </c>
      <c r="AF2636" t="str">
        <f t="shared" si="340"/>
        <v>Sacred Heart</v>
      </c>
      <c r="AG2636" t="str">
        <f t="shared" ca="1" si="341"/>
        <v>Sacred Heart</v>
      </c>
    </row>
    <row r="2637" spans="15:33" x14ac:dyDescent="0.25">
      <c r="O2637" t="s">
        <v>3263</v>
      </c>
      <c r="P2637" s="6">
        <v>42009</v>
      </c>
      <c r="Q2637" t="s">
        <v>3073</v>
      </c>
      <c r="R2637" t="s">
        <v>3357</v>
      </c>
      <c r="S2637" t="s">
        <v>3721</v>
      </c>
      <c r="T2637">
        <v>75</v>
      </c>
      <c r="U2637">
        <v>64</v>
      </c>
      <c r="W2637" t="s">
        <v>1578</v>
      </c>
      <c r="X2637">
        <v>1</v>
      </c>
      <c r="Y2637">
        <f t="shared" si="335"/>
        <v>11</v>
      </c>
      <c r="Z2637">
        <f t="shared" ca="1" si="336"/>
        <v>12.75</v>
      </c>
      <c r="AA2637">
        <f t="shared" ca="1" si="337"/>
        <v>-1.75</v>
      </c>
      <c r="AB2637">
        <f t="shared" ca="1" si="338"/>
        <v>1.75</v>
      </c>
      <c r="AC2637" s="2">
        <v>1.75</v>
      </c>
      <c r="AD2637" s="7">
        <f>VLOOKUP(P2637,Weights!$A:$B,2,0)*AC2637</f>
        <v>1.75</v>
      </c>
      <c r="AE2637">
        <f t="shared" ca="1" si="339"/>
        <v>3.0625</v>
      </c>
      <c r="AF2637" t="str">
        <f t="shared" si="340"/>
        <v>Sam Houston St</v>
      </c>
      <c r="AG2637" t="str">
        <f t="shared" ca="1" si="341"/>
        <v>Sam Houston St</v>
      </c>
    </row>
    <row r="2638" spans="15:33" x14ac:dyDescent="0.25">
      <c r="O2638" t="s">
        <v>3218</v>
      </c>
      <c r="P2638" s="6">
        <v>42009</v>
      </c>
      <c r="Q2638" t="s">
        <v>3073</v>
      </c>
      <c r="R2638" t="s">
        <v>3319</v>
      </c>
      <c r="S2638" t="s">
        <v>3720</v>
      </c>
      <c r="T2638">
        <v>76</v>
      </c>
      <c r="U2638">
        <v>74</v>
      </c>
      <c r="W2638" t="s">
        <v>2154</v>
      </c>
      <c r="X2638">
        <v>1</v>
      </c>
      <c r="Y2638">
        <f t="shared" si="335"/>
        <v>-2</v>
      </c>
      <c r="Z2638">
        <f t="shared" ca="1" si="336"/>
        <v>-0.75</v>
      </c>
      <c r="AA2638">
        <f t="shared" ca="1" si="337"/>
        <v>-1.25</v>
      </c>
      <c r="AB2638">
        <f t="shared" ca="1" si="338"/>
        <v>1.25</v>
      </c>
      <c r="AC2638" s="2">
        <v>1.25</v>
      </c>
      <c r="AD2638" s="7">
        <f>VLOOKUP(P2638,Weights!$A:$B,2,0)*AC2638</f>
        <v>1.25</v>
      </c>
      <c r="AE2638">
        <f t="shared" ca="1" si="339"/>
        <v>1.5625</v>
      </c>
      <c r="AF2638" t="str">
        <f t="shared" si="340"/>
        <v>East Tennessee St</v>
      </c>
      <c r="AG2638" t="str">
        <f t="shared" ca="1" si="341"/>
        <v>East Tennessee St</v>
      </c>
    </row>
    <row r="2639" spans="15:33" x14ac:dyDescent="0.25">
      <c r="O2639" t="s">
        <v>3356</v>
      </c>
      <c r="P2639" s="6">
        <v>42009</v>
      </c>
      <c r="Q2639" t="s">
        <v>3073</v>
      </c>
      <c r="R2639" t="s">
        <v>3409</v>
      </c>
      <c r="S2639" t="s">
        <v>3720</v>
      </c>
      <c r="T2639">
        <v>59</v>
      </c>
      <c r="U2639">
        <v>58</v>
      </c>
      <c r="W2639" t="s">
        <v>2742</v>
      </c>
      <c r="X2639">
        <v>1</v>
      </c>
      <c r="Y2639">
        <f t="shared" si="335"/>
        <v>-1</v>
      </c>
      <c r="Z2639">
        <f t="shared" ca="1" si="336"/>
        <v>-1</v>
      </c>
      <c r="AA2639">
        <f t="shared" ca="1" si="337"/>
        <v>0</v>
      </c>
      <c r="AB2639">
        <f t="shared" ca="1" si="338"/>
        <v>0</v>
      </c>
      <c r="AC2639" s="2">
        <v>0</v>
      </c>
      <c r="AD2639" s="7">
        <f>VLOOKUP(P2639,Weights!$A:$B,2,0)*AC2639</f>
        <v>0</v>
      </c>
      <c r="AE2639">
        <f t="shared" ca="1" si="339"/>
        <v>0</v>
      </c>
      <c r="AF2639" t="str">
        <f t="shared" si="340"/>
        <v>Texas Southern</v>
      </c>
      <c r="AG2639" t="str">
        <f t="shared" ca="1" si="341"/>
        <v>Texas Southern</v>
      </c>
    </row>
    <row r="2640" spans="15:33" x14ac:dyDescent="0.25">
      <c r="O2640" t="s">
        <v>3078</v>
      </c>
      <c r="P2640" s="6">
        <v>42009</v>
      </c>
      <c r="Q2640" t="s">
        <v>3073</v>
      </c>
      <c r="R2640" t="s">
        <v>3175</v>
      </c>
      <c r="S2640" t="s">
        <v>3721</v>
      </c>
      <c r="T2640">
        <v>66</v>
      </c>
      <c r="U2640">
        <v>59</v>
      </c>
      <c r="W2640" t="s">
        <v>1103</v>
      </c>
      <c r="X2640">
        <v>1</v>
      </c>
      <c r="Y2640">
        <f t="shared" si="335"/>
        <v>7</v>
      </c>
      <c r="Z2640">
        <f t="shared" ca="1" si="336"/>
        <v>-1.5</v>
      </c>
      <c r="AA2640">
        <f t="shared" ca="1" si="337"/>
        <v>8.5</v>
      </c>
      <c r="AB2640">
        <f t="shared" ca="1" si="338"/>
        <v>-8.5</v>
      </c>
      <c r="AC2640" s="2">
        <v>8.5</v>
      </c>
      <c r="AD2640" s="7">
        <f>VLOOKUP(P2640,Weights!$A:$B,2,0)*AC2640</f>
        <v>8.5</v>
      </c>
      <c r="AE2640">
        <f t="shared" ca="1" si="339"/>
        <v>72.25</v>
      </c>
      <c r="AF2640" t="str">
        <f t="shared" si="340"/>
        <v>St. Francis (PA)</v>
      </c>
      <c r="AG2640" t="str">
        <f t="shared" ca="1" si="341"/>
        <v>Robert Morris</v>
      </c>
    </row>
    <row r="2641" spans="15:33" x14ac:dyDescent="0.25">
      <c r="O2641" t="s">
        <v>3354</v>
      </c>
      <c r="P2641" s="6">
        <v>42009</v>
      </c>
      <c r="Q2641" t="s">
        <v>3073</v>
      </c>
      <c r="R2641" t="s">
        <v>3106</v>
      </c>
      <c r="S2641" t="s">
        <v>3721</v>
      </c>
      <c r="T2641">
        <v>63</v>
      </c>
      <c r="U2641">
        <v>47</v>
      </c>
      <c r="W2641" t="s">
        <v>133</v>
      </c>
      <c r="X2641">
        <v>1</v>
      </c>
      <c r="Y2641">
        <f t="shared" si="335"/>
        <v>16</v>
      </c>
      <c r="Z2641">
        <f t="shared" ca="1" si="336"/>
        <v>7.1249999800000001</v>
      </c>
      <c r="AA2641">
        <f t="shared" ca="1" si="337"/>
        <v>8.8750000199999999</v>
      </c>
      <c r="AB2641">
        <f t="shared" ca="1" si="338"/>
        <v>-8.8750000199999999</v>
      </c>
      <c r="AC2641" s="2">
        <v>8.875</v>
      </c>
      <c r="AD2641" s="7">
        <f>VLOOKUP(P2641,Weights!$A:$B,2,0)*AC2641</f>
        <v>8.875</v>
      </c>
      <c r="AE2641">
        <f t="shared" ca="1" si="339"/>
        <v>78.765625354999997</v>
      </c>
      <c r="AF2641" t="str">
        <f t="shared" si="340"/>
        <v>St. Francis BRK</v>
      </c>
      <c r="AG2641" t="str">
        <f t="shared" ca="1" si="341"/>
        <v>St. Francis BRK</v>
      </c>
    </row>
    <row r="2642" spans="15:33" x14ac:dyDescent="0.25">
      <c r="O2642" t="s">
        <v>3336</v>
      </c>
      <c r="P2642" s="6">
        <v>42009</v>
      </c>
      <c r="Q2642" t="s">
        <v>3073</v>
      </c>
      <c r="R2642" t="s">
        <v>3322</v>
      </c>
      <c r="S2642" t="s">
        <v>3721</v>
      </c>
      <c r="T2642">
        <v>81</v>
      </c>
      <c r="U2642">
        <v>66</v>
      </c>
      <c r="W2642" t="s">
        <v>429</v>
      </c>
      <c r="X2642">
        <v>1</v>
      </c>
      <c r="Y2642">
        <f t="shared" si="335"/>
        <v>15</v>
      </c>
      <c r="Z2642">
        <f t="shared" ca="1" si="336"/>
        <v>22.125000499999999</v>
      </c>
      <c r="AA2642">
        <f t="shared" ca="1" si="337"/>
        <v>-7.1250004999999987</v>
      </c>
      <c r="AB2642">
        <f t="shared" ca="1" si="338"/>
        <v>7.1250004999999987</v>
      </c>
      <c r="AC2642" s="2">
        <v>7.125</v>
      </c>
      <c r="AD2642" s="7">
        <f>VLOOKUP(P2642,Weights!$A:$B,2,0)*AC2642</f>
        <v>7.125</v>
      </c>
      <c r="AE2642">
        <f t="shared" ca="1" si="339"/>
        <v>50.765632125000231</v>
      </c>
      <c r="AF2642" t="str">
        <f t="shared" si="340"/>
        <v>Stephen F. Austin</v>
      </c>
      <c r="AG2642" t="str">
        <f t="shared" ca="1" si="341"/>
        <v>Stephen F. Austin</v>
      </c>
    </row>
    <row r="2643" spans="15:33" x14ac:dyDescent="0.25">
      <c r="O2643" t="s">
        <v>3248</v>
      </c>
      <c r="P2643" s="6">
        <v>42009</v>
      </c>
      <c r="Q2643" t="s">
        <v>3073</v>
      </c>
      <c r="R2643" t="s">
        <v>3702</v>
      </c>
      <c r="S2643" t="s">
        <v>3720</v>
      </c>
      <c r="T2643">
        <v>70</v>
      </c>
      <c r="U2643">
        <v>49</v>
      </c>
      <c r="W2643" t="s">
        <v>891</v>
      </c>
      <c r="X2643">
        <v>1</v>
      </c>
      <c r="Y2643">
        <f t="shared" si="335"/>
        <v>-21</v>
      </c>
      <c r="Z2643">
        <f t="shared" ca="1" si="336"/>
        <v>1.875</v>
      </c>
      <c r="AA2643">
        <f t="shared" ca="1" si="337"/>
        <v>-22.875</v>
      </c>
      <c r="AB2643">
        <f t="shared" ca="1" si="338"/>
        <v>22.875</v>
      </c>
      <c r="AC2643" s="2">
        <v>22.875</v>
      </c>
      <c r="AD2643" s="7">
        <f>VLOOKUP(P2643,Weights!$A:$B,2,0)*AC2643</f>
        <v>22.875</v>
      </c>
      <c r="AE2643">
        <f t="shared" ca="1" si="339"/>
        <v>523.265625</v>
      </c>
      <c r="AF2643" t="str">
        <f t="shared" si="340"/>
        <v>Oklahoma</v>
      </c>
      <c r="AG2643" t="str">
        <f t="shared" ca="1" si="341"/>
        <v>Texas</v>
      </c>
    </row>
    <row r="2644" spans="15:33" x14ac:dyDescent="0.25">
      <c r="O2644" t="s">
        <v>3247</v>
      </c>
      <c r="P2644" s="6">
        <v>42009</v>
      </c>
      <c r="Q2644" t="s">
        <v>3073</v>
      </c>
      <c r="R2644" t="s">
        <v>3385</v>
      </c>
      <c r="S2644" t="s">
        <v>3720</v>
      </c>
      <c r="T2644">
        <v>78</v>
      </c>
      <c r="U2644">
        <v>67</v>
      </c>
      <c r="W2644" t="s">
        <v>905</v>
      </c>
      <c r="X2644">
        <v>1</v>
      </c>
      <c r="Y2644">
        <f t="shared" si="335"/>
        <v>-11</v>
      </c>
      <c r="Z2644">
        <f t="shared" ca="1" si="336"/>
        <v>-10.874999499999998</v>
      </c>
      <c r="AA2644">
        <f t="shared" ca="1" si="337"/>
        <v>-0.12500050000000229</v>
      </c>
      <c r="AB2644">
        <f t="shared" ca="1" si="338"/>
        <v>0.12500050000000229</v>
      </c>
      <c r="AC2644" s="2">
        <v>0.125</v>
      </c>
      <c r="AD2644" s="7">
        <f>VLOOKUP(P2644,Weights!$A:$B,2,0)*AC2644</f>
        <v>0.125</v>
      </c>
      <c r="AE2644">
        <f t="shared" ca="1" si="339"/>
        <v>1.5625125000250574E-2</v>
      </c>
      <c r="AF2644" t="str">
        <f t="shared" si="340"/>
        <v>West Virginia</v>
      </c>
      <c r="AG2644" t="str">
        <f t="shared" ca="1" si="341"/>
        <v>West Virginia</v>
      </c>
    </row>
    <row r="2645" spans="15:33" x14ac:dyDescent="0.25">
      <c r="O2645" t="s">
        <v>3182</v>
      </c>
      <c r="P2645" s="6">
        <v>42009</v>
      </c>
      <c r="Q2645" t="s">
        <v>3073</v>
      </c>
      <c r="R2645" t="s">
        <v>3345</v>
      </c>
      <c r="S2645" t="s">
        <v>3721</v>
      </c>
      <c r="T2645">
        <v>57</v>
      </c>
      <c r="U2645">
        <v>53</v>
      </c>
      <c r="W2645" t="s">
        <v>61</v>
      </c>
      <c r="X2645">
        <v>1</v>
      </c>
      <c r="Y2645">
        <f t="shared" si="335"/>
        <v>4</v>
      </c>
      <c r="Z2645">
        <f t="shared" ca="1" si="336"/>
        <v>1.75</v>
      </c>
      <c r="AA2645">
        <f t="shared" ca="1" si="337"/>
        <v>2.25</v>
      </c>
      <c r="AB2645">
        <f t="shared" ca="1" si="338"/>
        <v>-2.25</v>
      </c>
      <c r="AC2645" s="2">
        <v>2.25</v>
      </c>
      <c r="AD2645" s="7">
        <f>VLOOKUP(P2645,Weights!$A:$B,2,0)*AC2645</f>
        <v>2.25</v>
      </c>
      <c r="AE2645">
        <f t="shared" ca="1" si="339"/>
        <v>5.0625</v>
      </c>
      <c r="AF2645" t="str">
        <f t="shared" si="340"/>
        <v>Towson</v>
      </c>
      <c r="AG2645" t="str">
        <f t="shared" ca="1" si="341"/>
        <v>Towson</v>
      </c>
    </row>
    <row r="2646" spans="15:33" x14ac:dyDescent="0.25">
      <c r="O2646" t="s">
        <v>3402</v>
      </c>
      <c r="P2646" s="6">
        <v>42009</v>
      </c>
      <c r="Q2646" t="s">
        <v>3073</v>
      </c>
      <c r="R2646" t="s">
        <v>3299</v>
      </c>
      <c r="S2646" t="s">
        <v>3721</v>
      </c>
      <c r="T2646">
        <v>71</v>
      </c>
      <c r="U2646">
        <v>66</v>
      </c>
      <c r="W2646" t="s">
        <v>2819</v>
      </c>
      <c r="X2646">
        <v>1</v>
      </c>
      <c r="Y2646">
        <f t="shared" si="335"/>
        <v>5</v>
      </c>
      <c r="Z2646">
        <f t="shared" ca="1" si="336"/>
        <v>-3.6249999800000001</v>
      </c>
      <c r="AA2646">
        <f t="shared" ca="1" si="337"/>
        <v>8.6249999800000001</v>
      </c>
      <c r="AB2646">
        <f t="shared" ca="1" si="338"/>
        <v>-8.6249999800000001</v>
      </c>
      <c r="AC2646" s="2">
        <v>8.625</v>
      </c>
      <c r="AD2646" s="7">
        <f>VLOOKUP(P2646,Weights!$A:$B,2,0)*AC2646</f>
        <v>8.625</v>
      </c>
      <c r="AE2646">
        <f t="shared" ca="1" si="339"/>
        <v>74.390624654999996</v>
      </c>
      <c r="AF2646" t="str">
        <f t="shared" si="340"/>
        <v>Troy</v>
      </c>
      <c r="AG2646" t="str">
        <f t="shared" ca="1" si="341"/>
        <v>UT-Arlington</v>
      </c>
    </row>
    <row r="2647" spans="15:33" x14ac:dyDescent="0.25">
      <c r="O2647" t="s">
        <v>3133</v>
      </c>
      <c r="P2647" s="6">
        <v>42009</v>
      </c>
      <c r="Q2647" t="s">
        <v>3073</v>
      </c>
      <c r="R2647" t="s">
        <v>3221</v>
      </c>
      <c r="S2647" t="s">
        <v>3721</v>
      </c>
      <c r="T2647">
        <v>63</v>
      </c>
      <c r="U2647">
        <v>50</v>
      </c>
      <c r="W2647" t="s">
        <v>768</v>
      </c>
      <c r="X2647">
        <v>1</v>
      </c>
      <c r="Y2647">
        <f t="shared" si="335"/>
        <v>13</v>
      </c>
      <c r="Z2647">
        <f t="shared" ca="1" si="336"/>
        <v>9.875</v>
      </c>
      <c r="AA2647">
        <f t="shared" ca="1" si="337"/>
        <v>3.125</v>
      </c>
      <c r="AB2647">
        <f t="shared" ca="1" si="338"/>
        <v>-3.125</v>
      </c>
      <c r="AC2647" s="2">
        <v>3.125</v>
      </c>
      <c r="AD2647" s="7">
        <f>VLOOKUP(P2647,Weights!$A:$B,2,0)*AC2647</f>
        <v>3.125</v>
      </c>
      <c r="AE2647">
        <f t="shared" ca="1" si="339"/>
        <v>9.765625</v>
      </c>
      <c r="AF2647" t="str">
        <f t="shared" si="340"/>
        <v>UC Santa Barbara</v>
      </c>
      <c r="AG2647" t="str">
        <f t="shared" ca="1" si="341"/>
        <v>UC Santa Barbara</v>
      </c>
    </row>
    <row r="2648" spans="15:33" x14ac:dyDescent="0.25">
      <c r="O2648" t="s">
        <v>3411</v>
      </c>
      <c r="P2648" s="6">
        <v>42009</v>
      </c>
      <c r="Q2648" t="s">
        <v>3073</v>
      </c>
      <c r="R2648" t="s">
        <v>3359</v>
      </c>
      <c r="S2648" t="s">
        <v>3721</v>
      </c>
      <c r="T2648">
        <v>70</v>
      </c>
      <c r="U2648">
        <v>61</v>
      </c>
      <c r="W2648" t="s">
        <v>1141</v>
      </c>
      <c r="X2648">
        <v>1</v>
      </c>
      <c r="Y2648">
        <f t="shared" si="335"/>
        <v>9</v>
      </c>
      <c r="Z2648">
        <f t="shared" ca="1" si="336"/>
        <v>8.375</v>
      </c>
      <c r="AA2648">
        <f t="shared" ca="1" si="337"/>
        <v>0.625</v>
      </c>
      <c r="AB2648">
        <f t="shared" ca="1" si="338"/>
        <v>-0.625</v>
      </c>
      <c r="AC2648" s="2">
        <v>0.625</v>
      </c>
      <c r="AD2648" s="7">
        <f>VLOOKUP(P2648,Weights!$A:$B,2,0)*AC2648</f>
        <v>0.625</v>
      </c>
      <c r="AE2648">
        <f t="shared" ca="1" si="339"/>
        <v>0.390625</v>
      </c>
      <c r="AF2648" t="str">
        <f t="shared" si="340"/>
        <v>UL Monroe</v>
      </c>
      <c r="AG2648" t="str">
        <f t="shared" ca="1" si="341"/>
        <v>UL Monroe</v>
      </c>
    </row>
    <row r="2649" spans="15:33" x14ac:dyDescent="0.25">
      <c r="O2649" t="s">
        <v>3207</v>
      </c>
      <c r="P2649" s="6">
        <v>42009</v>
      </c>
      <c r="Q2649" t="s">
        <v>3073</v>
      </c>
      <c r="R2649" t="s">
        <v>3391</v>
      </c>
      <c r="S2649" t="s">
        <v>3720</v>
      </c>
      <c r="T2649">
        <v>85</v>
      </c>
      <c r="U2649">
        <v>83</v>
      </c>
      <c r="V2649" t="s">
        <v>3722</v>
      </c>
      <c r="W2649" t="s">
        <v>1186</v>
      </c>
      <c r="X2649">
        <v>1</v>
      </c>
      <c r="Y2649">
        <f t="shared" si="335"/>
        <v>-2</v>
      </c>
      <c r="Z2649">
        <f t="shared" ca="1" si="336"/>
        <v>4</v>
      </c>
      <c r="AA2649">
        <f t="shared" ca="1" si="337"/>
        <v>-6</v>
      </c>
      <c r="AB2649">
        <f t="shared" ca="1" si="338"/>
        <v>6</v>
      </c>
      <c r="AC2649" s="2">
        <v>6</v>
      </c>
      <c r="AD2649" s="7">
        <f>VLOOKUP(P2649,Weights!$A:$B,2,0)*AC2649</f>
        <v>6</v>
      </c>
      <c r="AE2649">
        <f t="shared" ca="1" si="339"/>
        <v>36</v>
      </c>
      <c r="AF2649" t="str">
        <f t="shared" si="340"/>
        <v>The Citadel</v>
      </c>
      <c r="AG2649" t="str">
        <f t="shared" ca="1" si="341"/>
        <v>UNC Greensboro</v>
      </c>
    </row>
    <row r="2650" spans="15:33" x14ac:dyDescent="0.25">
      <c r="O2650" t="s">
        <v>3351</v>
      </c>
      <c r="P2650" s="6">
        <v>42009</v>
      </c>
      <c r="Q2650" t="s">
        <v>3073</v>
      </c>
      <c r="R2650" t="s">
        <v>3223</v>
      </c>
      <c r="S2650" t="s">
        <v>3720</v>
      </c>
      <c r="T2650">
        <v>85</v>
      </c>
      <c r="U2650">
        <v>75</v>
      </c>
      <c r="W2650" t="s">
        <v>1053</v>
      </c>
      <c r="X2650">
        <v>1</v>
      </c>
      <c r="Y2650">
        <f t="shared" si="335"/>
        <v>-10</v>
      </c>
      <c r="Z2650">
        <f t="shared" ca="1" si="336"/>
        <v>-2.7499999800000001</v>
      </c>
      <c r="AA2650">
        <f t="shared" ca="1" si="337"/>
        <v>-7.2500000199999999</v>
      </c>
      <c r="AB2650">
        <f t="shared" ca="1" si="338"/>
        <v>7.2500000199999999</v>
      </c>
      <c r="AC2650" s="2">
        <v>7.25</v>
      </c>
      <c r="AD2650" s="7">
        <f>VLOOKUP(P2650,Weights!$A:$B,2,0)*AC2650</f>
        <v>7.25</v>
      </c>
      <c r="AE2650">
        <f t="shared" ca="1" si="339"/>
        <v>52.562500289999996</v>
      </c>
      <c r="AF2650" t="str">
        <f t="shared" si="340"/>
        <v>Mercer</v>
      </c>
      <c r="AG2650" t="str">
        <f t="shared" ca="1" si="341"/>
        <v>Mercer</v>
      </c>
    </row>
    <row r="2651" spans="15:33" x14ac:dyDescent="0.25">
      <c r="O2651" t="s">
        <v>3380</v>
      </c>
      <c r="P2651" s="6">
        <v>42009</v>
      </c>
      <c r="Q2651" t="s">
        <v>3073</v>
      </c>
      <c r="R2651" t="s">
        <v>3096</v>
      </c>
      <c r="S2651" t="s">
        <v>3721</v>
      </c>
      <c r="T2651">
        <v>85</v>
      </c>
      <c r="U2651">
        <v>83</v>
      </c>
      <c r="V2651" t="s">
        <v>3723</v>
      </c>
      <c r="W2651" t="s">
        <v>2289</v>
      </c>
      <c r="X2651">
        <v>1</v>
      </c>
      <c r="Y2651">
        <f t="shared" si="335"/>
        <v>2</v>
      </c>
      <c r="Z2651">
        <f t="shared" ca="1" si="336"/>
        <v>-3.8750000000000009</v>
      </c>
      <c r="AA2651">
        <f t="shared" ca="1" si="337"/>
        <v>5.8750000000000009</v>
      </c>
      <c r="AB2651">
        <f t="shared" ca="1" si="338"/>
        <v>-5.8750000000000009</v>
      </c>
      <c r="AC2651" s="2">
        <v>5.875</v>
      </c>
      <c r="AD2651" s="7">
        <f>VLOOKUP(P2651,Weights!$A:$B,2,0)*AC2651</f>
        <v>5.875</v>
      </c>
      <c r="AE2651">
        <f t="shared" ca="1" si="339"/>
        <v>34.515625000000007</v>
      </c>
      <c r="AF2651" t="str">
        <f t="shared" si="340"/>
        <v>Wagner</v>
      </c>
      <c r="AG2651" t="str">
        <f t="shared" ca="1" si="341"/>
        <v>Mt. St. Mary's</v>
      </c>
    </row>
    <row r="2652" spans="15:33" x14ac:dyDescent="0.25">
      <c r="O2652" t="s">
        <v>3370</v>
      </c>
      <c r="P2652" s="6">
        <v>42009</v>
      </c>
      <c r="Q2652" t="s">
        <v>3073</v>
      </c>
      <c r="R2652" t="s">
        <v>3338</v>
      </c>
      <c r="S2652" t="s">
        <v>3721</v>
      </c>
      <c r="T2652">
        <v>72</v>
      </c>
      <c r="U2652">
        <v>53</v>
      </c>
      <c r="W2652" t="s">
        <v>2564</v>
      </c>
      <c r="X2652">
        <v>1</v>
      </c>
      <c r="Y2652">
        <f t="shared" si="335"/>
        <v>19</v>
      </c>
      <c r="Z2652">
        <f t="shared" ca="1" si="336"/>
        <v>2.25</v>
      </c>
      <c r="AA2652">
        <f t="shared" ca="1" si="337"/>
        <v>16.75</v>
      </c>
      <c r="AB2652">
        <f t="shared" ca="1" si="338"/>
        <v>-16.75</v>
      </c>
      <c r="AC2652" s="2">
        <v>16.75</v>
      </c>
      <c r="AD2652" s="7">
        <f>VLOOKUP(P2652,Weights!$A:$B,2,0)*AC2652</f>
        <v>16.75</v>
      </c>
      <c r="AE2652">
        <f t="shared" ca="1" si="339"/>
        <v>280.5625</v>
      </c>
      <c r="AF2652" t="str">
        <f t="shared" si="340"/>
        <v>Western Carolina</v>
      </c>
      <c r="AG2652" t="str">
        <f t="shared" ca="1" si="341"/>
        <v>Western Carolina</v>
      </c>
    </row>
    <row r="2653" spans="15:33" x14ac:dyDescent="0.25">
      <c r="O2653" t="s">
        <v>3122</v>
      </c>
      <c r="P2653" s="6">
        <v>42010</v>
      </c>
      <c r="Q2653" t="s">
        <v>3073</v>
      </c>
      <c r="R2653" t="s">
        <v>3110</v>
      </c>
      <c r="S2653" t="s">
        <v>3721</v>
      </c>
      <c r="T2653">
        <v>72</v>
      </c>
      <c r="U2653">
        <v>52</v>
      </c>
      <c r="W2653" t="s">
        <v>307</v>
      </c>
      <c r="X2653">
        <v>1</v>
      </c>
      <c r="Y2653">
        <f t="shared" si="335"/>
        <v>20</v>
      </c>
      <c r="Z2653">
        <f t="shared" ca="1" si="336"/>
        <v>6.3750000199999999</v>
      </c>
      <c r="AA2653">
        <f t="shared" ca="1" si="337"/>
        <v>13.62499998</v>
      </c>
      <c r="AB2653">
        <f t="shared" ca="1" si="338"/>
        <v>-13.62499998</v>
      </c>
      <c r="AC2653" s="2">
        <v>13.625</v>
      </c>
      <c r="AD2653" s="7">
        <f>VLOOKUP(P2653,Weights!$A:$B,2,0)*AC2653</f>
        <v>13.625</v>
      </c>
      <c r="AE2653">
        <f t="shared" ca="1" si="339"/>
        <v>185.64062445499999</v>
      </c>
      <c r="AF2653" t="str">
        <f t="shared" si="340"/>
        <v>Akron</v>
      </c>
      <c r="AG2653" t="str">
        <f t="shared" ca="1" si="341"/>
        <v>Akron</v>
      </c>
    </row>
    <row r="2654" spans="15:33" x14ac:dyDescent="0.25">
      <c r="O2654" t="s">
        <v>3155</v>
      </c>
      <c r="P2654" s="6">
        <v>42010</v>
      </c>
      <c r="Q2654" t="s">
        <v>3073</v>
      </c>
      <c r="R2654" t="s">
        <v>3100</v>
      </c>
      <c r="S2654" t="s">
        <v>3721</v>
      </c>
      <c r="T2654">
        <v>65</v>
      </c>
      <c r="U2654">
        <v>44</v>
      </c>
      <c r="W2654" t="s">
        <v>428</v>
      </c>
      <c r="X2654">
        <v>1</v>
      </c>
      <c r="Y2654">
        <f t="shared" si="335"/>
        <v>21</v>
      </c>
      <c r="Z2654">
        <f t="shared" ca="1" si="336"/>
        <v>2.3750000000000009</v>
      </c>
      <c r="AA2654">
        <f t="shared" ca="1" si="337"/>
        <v>18.625</v>
      </c>
      <c r="AB2654">
        <f t="shared" ca="1" si="338"/>
        <v>-18.625</v>
      </c>
      <c r="AC2654" s="2">
        <v>18.625</v>
      </c>
      <c r="AD2654" s="7">
        <f>VLOOKUP(P2654,Weights!$A:$B,2,0)*AC2654</f>
        <v>18.625</v>
      </c>
      <c r="AE2654">
        <f t="shared" ca="1" si="339"/>
        <v>346.890625</v>
      </c>
      <c r="AF2654" t="str">
        <f t="shared" si="340"/>
        <v>Alabama</v>
      </c>
      <c r="AG2654" t="str">
        <f t="shared" ca="1" si="341"/>
        <v>Alabama</v>
      </c>
    </row>
    <row r="2655" spans="15:33" x14ac:dyDescent="0.25">
      <c r="O2655" t="s">
        <v>3095</v>
      </c>
      <c r="P2655" s="6">
        <v>42010</v>
      </c>
      <c r="Q2655" t="s">
        <v>3073</v>
      </c>
      <c r="R2655" t="s">
        <v>3192</v>
      </c>
      <c r="S2655" t="s">
        <v>3720</v>
      </c>
      <c r="T2655">
        <v>61</v>
      </c>
      <c r="U2655">
        <v>60</v>
      </c>
      <c r="V2655" t="s">
        <v>3722</v>
      </c>
      <c r="W2655" t="s">
        <v>245</v>
      </c>
      <c r="X2655">
        <v>1</v>
      </c>
      <c r="Y2655">
        <f t="shared" si="335"/>
        <v>-1</v>
      </c>
      <c r="Z2655">
        <f t="shared" ca="1" si="336"/>
        <v>1.25</v>
      </c>
      <c r="AA2655">
        <f t="shared" ca="1" si="337"/>
        <v>-2.25</v>
      </c>
      <c r="AB2655">
        <f t="shared" ca="1" si="338"/>
        <v>2.25</v>
      </c>
      <c r="AC2655" s="2">
        <v>2.25</v>
      </c>
      <c r="AD2655" s="7">
        <f>VLOOKUP(P2655,Weights!$A:$B,2,0)*AC2655</f>
        <v>2.25</v>
      </c>
      <c r="AE2655">
        <f t="shared" ca="1" si="339"/>
        <v>5.0625</v>
      </c>
      <c r="AF2655" t="str">
        <f t="shared" si="340"/>
        <v>Pittsburgh</v>
      </c>
      <c r="AG2655" t="str">
        <f t="shared" ca="1" si="341"/>
        <v>Boston College</v>
      </c>
    </row>
    <row r="2656" spans="15:33" x14ac:dyDescent="0.25">
      <c r="O2656" t="s">
        <v>3101</v>
      </c>
      <c r="P2656" s="6">
        <v>42010</v>
      </c>
      <c r="Q2656" t="s">
        <v>3073</v>
      </c>
      <c r="R2656" t="s">
        <v>3075</v>
      </c>
      <c r="S2656" t="s">
        <v>3720</v>
      </c>
      <c r="T2656">
        <v>66</v>
      </c>
      <c r="U2656">
        <v>62</v>
      </c>
      <c r="W2656" t="s">
        <v>669</v>
      </c>
      <c r="X2656">
        <v>1</v>
      </c>
      <c r="Y2656">
        <f t="shared" si="335"/>
        <v>-4</v>
      </c>
      <c r="Z2656">
        <f t="shared" ca="1" si="336"/>
        <v>6.1249999999999982</v>
      </c>
      <c r="AA2656">
        <f t="shared" ca="1" si="337"/>
        <v>-10.124999999999998</v>
      </c>
      <c r="AB2656">
        <f t="shared" ca="1" si="338"/>
        <v>10.124999999999998</v>
      </c>
      <c r="AC2656" s="2">
        <v>10.125</v>
      </c>
      <c r="AD2656" s="7">
        <f>VLOOKUP(P2656,Weights!$A:$B,2,0)*AC2656</f>
        <v>10.125</v>
      </c>
      <c r="AE2656">
        <f t="shared" ca="1" si="339"/>
        <v>102.51562499999996</v>
      </c>
      <c r="AF2656" t="str">
        <f t="shared" si="340"/>
        <v>Providence</v>
      </c>
      <c r="AG2656" t="str">
        <f t="shared" ca="1" si="341"/>
        <v>Butler</v>
      </c>
    </row>
    <row r="2657" spans="15:33" x14ac:dyDescent="0.25">
      <c r="O2657" t="s">
        <v>3314</v>
      </c>
      <c r="P2657" s="6">
        <v>42010</v>
      </c>
      <c r="Q2657" t="s">
        <v>3073</v>
      </c>
      <c r="R2657" t="s">
        <v>3364</v>
      </c>
      <c r="S2657" t="s">
        <v>3720</v>
      </c>
      <c r="T2657">
        <v>77</v>
      </c>
      <c r="U2657">
        <v>70</v>
      </c>
      <c r="W2657" t="s">
        <v>2579</v>
      </c>
      <c r="X2657">
        <v>1</v>
      </c>
      <c r="Y2657">
        <f t="shared" si="335"/>
        <v>-7</v>
      </c>
      <c r="Z2657">
        <f t="shared" ca="1" si="336"/>
        <v>-9.2500005000000023</v>
      </c>
      <c r="AA2657">
        <f t="shared" ca="1" si="337"/>
        <v>2.2500005000000023</v>
      </c>
      <c r="AB2657">
        <f t="shared" ca="1" si="338"/>
        <v>-2.2500005000000023</v>
      </c>
      <c r="AC2657" s="2">
        <v>2.25</v>
      </c>
      <c r="AD2657" s="7">
        <f>VLOOKUP(P2657,Weights!$A:$B,2,0)*AC2657</f>
        <v>2.25</v>
      </c>
      <c r="AE2657">
        <f t="shared" ca="1" si="339"/>
        <v>5.0625022500002599</v>
      </c>
      <c r="AF2657" t="str">
        <f t="shared" si="340"/>
        <v>Texas A&amp;M-CC</v>
      </c>
      <c r="AG2657" t="str">
        <f t="shared" ca="1" si="341"/>
        <v>Texas A&amp;M-CC</v>
      </c>
    </row>
    <row r="2658" spans="15:33" x14ac:dyDescent="0.25">
      <c r="O2658" t="s">
        <v>3113</v>
      </c>
      <c r="P2658" s="6">
        <v>42010</v>
      </c>
      <c r="Q2658" t="s">
        <v>3073</v>
      </c>
      <c r="R2658" t="s">
        <v>3139</v>
      </c>
      <c r="S2658" t="s">
        <v>3721</v>
      </c>
      <c r="T2658">
        <v>69</v>
      </c>
      <c r="U2658">
        <v>48</v>
      </c>
      <c r="W2658" t="s">
        <v>198</v>
      </c>
      <c r="X2658">
        <v>1</v>
      </c>
      <c r="Y2658">
        <f t="shared" si="335"/>
        <v>21</v>
      </c>
      <c r="Z2658">
        <f t="shared" ca="1" si="336"/>
        <v>15.5</v>
      </c>
      <c r="AA2658">
        <f t="shared" ca="1" si="337"/>
        <v>5.5</v>
      </c>
      <c r="AB2658">
        <f t="shared" ca="1" si="338"/>
        <v>-5.5</v>
      </c>
      <c r="AC2658" s="2">
        <v>5.5</v>
      </c>
      <c r="AD2658" s="7">
        <f>VLOOKUP(P2658,Weights!$A:$B,2,0)*AC2658</f>
        <v>5.5</v>
      </c>
      <c r="AE2658">
        <f t="shared" ca="1" si="339"/>
        <v>30.25</v>
      </c>
      <c r="AF2658" t="str">
        <f t="shared" si="340"/>
        <v>Cincinnati</v>
      </c>
      <c r="AG2658" t="str">
        <f t="shared" ca="1" si="341"/>
        <v>Cincinnati</v>
      </c>
    </row>
    <row r="2659" spans="15:33" x14ac:dyDescent="0.25">
      <c r="O2659" t="s">
        <v>3116</v>
      </c>
      <c r="P2659" s="6">
        <v>42010</v>
      </c>
      <c r="Q2659" t="s">
        <v>3073</v>
      </c>
      <c r="R2659" t="s">
        <v>3085</v>
      </c>
      <c r="S2659" t="s">
        <v>3720</v>
      </c>
      <c r="T2659">
        <v>70</v>
      </c>
      <c r="U2659">
        <v>61</v>
      </c>
      <c r="W2659" t="s">
        <v>118</v>
      </c>
      <c r="X2659">
        <v>1</v>
      </c>
      <c r="Y2659">
        <f t="shared" si="335"/>
        <v>-9</v>
      </c>
      <c r="Z2659">
        <f t="shared" ca="1" si="336"/>
        <v>1.5</v>
      </c>
      <c r="AA2659">
        <f t="shared" ca="1" si="337"/>
        <v>-10.5</v>
      </c>
      <c r="AB2659">
        <f t="shared" ca="1" si="338"/>
        <v>10.5</v>
      </c>
      <c r="AC2659" s="2">
        <v>10.5</v>
      </c>
      <c r="AD2659" s="7">
        <f>VLOOKUP(P2659,Weights!$A:$B,2,0)*AC2659</f>
        <v>10.5</v>
      </c>
      <c r="AE2659">
        <f t="shared" ca="1" si="339"/>
        <v>110.25</v>
      </c>
      <c r="AF2659" t="str">
        <f t="shared" si="340"/>
        <v>Stony Brook</v>
      </c>
      <c r="AG2659" t="str">
        <f t="shared" ca="1" si="341"/>
        <v>Columbia</v>
      </c>
    </row>
    <row r="2660" spans="15:33" x14ac:dyDescent="0.25">
      <c r="O2660" t="s">
        <v>3220</v>
      </c>
      <c r="P2660" s="6">
        <v>42010</v>
      </c>
      <c r="Q2660" t="s">
        <v>3073</v>
      </c>
      <c r="R2660" t="s">
        <v>3216</v>
      </c>
      <c r="S2660" t="s">
        <v>3720</v>
      </c>
      <c r="T2660">
        <v>79</v>
      </c>
      <c r="U2660">
        <v>56</v>
      </c>
      <c r="W2660" t="s">
        <v>2002</v>
      </c>
      <c r="X2660">
        <v>1</v>
      </c>
      <c r="Y2660">
        <f t="shared" si="335"/>
        <v>-23</v>
      </c>
      <c r="Z2660">
        <f t="shared" ca="1" si="336"/>
        <v>0.125</v>
      </c>
      <c r="AA2660">
        <f t="shared" ca="1" si="337"/>
        <v>-23.125</v>
      </c>
      <c r="AB2660">
        <f t="shared" ca="1" si="338"/>
        <v>23.125</v>
      </c>
      <c r="AC2660" s="2">
        <v>23.125</v>
      </c>
      <c r="AD2660" s="7">
        <f>VLOOKUP(P2660,Weights!$A:$B,2,0)*AC2660</f>
        <v>23.125</v>
      </c>
      <c r="AE2660">
        <f t="shared" ca="1" si="339"/>
        <v>534.765625</v>
      </c>
      <c r="AF2660" t="str">
        <f t="shared" si="340"/>
        <v>Jacksonville</v>
      </c>
      <c r="AG2660" t="str">
        <f t="shared" ca="1" si="341"/>
        <v>Florida A&amp;M</v>
      </c>
    </row>
    <row r="2661" spans="15:33" x14ac:dyDescent="0.25">
      <c r="O2661" t="s">
        <v>3161</v>
      </c>
      <c r="P2661" s="6">
        <v>42010</v>
      </c>
      <c r="Q2661" t="s">
        <v>3073</v>
      </c>
      <c r="R2661" t="s">
        <v>3198</v>
      </c>
      <c r="S2661" t="s">
        <v>3721</v>
      </c>
      <c r="T2661">
        <v>86</v>
      </c>
      <c r="U2661">
        <v>75</v>
      </c>
      <c r="W2661" t="s">
        <v>585</v>
      </c>
      <c r="X2661">
        <v>1</v>
      </c>
      <c r="Y2661">
        <f t="shared" si="335"/>
        <v>11</v>
      </c>
      <c r="Z2661">
        <f t="shared" ca="1" si="336"/>
        <v>6.8750000000000009</v>
      </c>
      <c r="AA2661">
        <f t="shared" ca="1" si="337"/>
        <v>4.1249999999999991</v>
      </c>
      <c r="AB2661">
        <f t="shared" ca="1" si="338"/>
        <v>-4.1249999999999991</v>
      </c>
      <c r="AC2661" s="2">
        <v>4.125</v>
      </c>
      <c r="AD2661" s="7">
        <f>VLOOKUP(P2661,Weights!$A:$B,2,0)*AC2661</f>
        <v>4.125</v>
      </c>
      <c r="AE2661">
        <f t="shared" ca="1" si="339"/>
        <v>17.015624999999993</v>
      </c>
      <c r="AF2661" t="str">
        <f t="shared" si="340"/>
        <v>Florida St</v>
      </c>
      <c r="AG2661" t="str">
        <f t="shared" ca="1" si="341"/>
        <v>Florida St</v>
      </c>
    </row>
    <row r="2662" spans="15:33" x14ac:dyDescent="0.25">
      <c r="O2662" t="s">
        <v>3126</v>
      </c>
      <c r="P2662" s="6">
        <v>42010</v>
      </c>
      <c r="Q2662" t="s">
        <v>3073</v>
      </c>
      <c r="R2662" t="s">
        <v>3131</v>
      </c>
      <c r="S2662" t="s">
        <v>3721</v>
      </c>
      <c r="T2662">
        <v>75</v>
      </c>
      <c r="U2662">
        <v>72</v>
      </c>
      <c r="W2662" t="s">
        <v>429</v>
      </c>
      <c r="X2662">
        <v>1</v>
      </c>
      <c r="Y2662">
        <f t="shared" si="335"/>
        <v>3</v>
      </c>
      <c r="Z2662">
        <f t="shared" ca="1" si="336"/>
        <v>16.375</v>
      </c>
      <c r="AA2662">
        <f t="shared" ca="1" si="337"/>
        <v>-13.375</v>
      </c>
      <c r="AB2662">
        <f t="shared" ca="1" si="338"/>
        <v>13.375</v>
      </c>
      <c r="AC2662" s="2">
        <v>13.375</v>
      </c>
      <c r="AD2662" s="7">
        <f>VLOOKUP(P2662,Weights!$A:$B,2,0)*AC2662</f>
        <v>13.375</v>
      </c>
      <c r="AE2662">
        <f t="shared" ca="1" si="339"/>
        <v>178.890625</v>
      </c>
      <c r="AF2662" t="str">
        <f t="shared" si="340"/>
        <v>George Washington</v>
      </c>
      <c r="AG2662" t="str">
        <f t="shared" ca="1" si="341"/>
        <v>George Washington</v>
      </c>
    </row>
    <row r="2663" spans="15:33" x14ac:dyDescent="0.25">
      <c r="O2663" t="s">
        <v>3249</v>
      </c>
      <c r="P2663" s="6">
        <v>42010</v>
      </c>
      <c r="Q2663" t="s">
        <v>3073</v>
      </c>
      <c r="R2663" t="s">
        <v>3254</v>
      </c>
      <c r="S2663" t="s">
        <v>3721</v>
      </c>
      <c r="T2663">
        <v>65</v>
      </c>
      <c r="U2663">
        <v>59</v>
      </c>
      <c r="W2663" t="s">
        <v>940</v>
      </c>
      <c r="X2663">
        <v>1</v>
      </c>
      <c r="Y2663">
        <f t="shared" si="335"/>
        <v>6</v>
      </c>
      <c r="Z2663">
        <f t="shared" ca="1" si="336"/>
        <v>8.4999995000000013</v>
      </c>
      <c r="AA2663">
        <f t="shared" ca="1" si="337"/>
        <v>-2.4999995000000013</v>
      </c>
      <c r="AB2663">
        <f t="shared" ca="1" si="338"/>
        <v>2.4999995000000013</v>
      </c>
      <c r="AC2663" s="2">
        <v>2.5</v>
      </c>
      <c r="AD2663" s="7">
        <f>VLOOKUP(P2663,Weights!$A:$B,2,0)*AC2663</f>
        <v>2.5</v>
      </c>
      <c r="AE2663">
        <f t="shared" ca="1" si="339"/>
        <v>6.2499975000002559</v>
      </c>
      <c r="AF2663" t="str">
        <f t="shared" si="340"/>
        <v>Georgetown</v>
      </c>
      <c r="AG2663" t="str">
        <f t="shared" ca="1" si="341"/>
        <v>Georgetown</v>
      </c>
    </row>
    <row r="2664" spans="15:33" x14ac:dyDescent="0.25">
      <c r="O2664" t="s">
        <v>3111</v>
      </c>
      <c r="P2664" s="6">
        <v>42010</v>
      </c>
      <c r="Q2664" t="s">
        <v>3073</v>
      </c>
      <c r="R2664" t="s">
        <v>3170</v>
      </c>
      <c r="S2664" t="s">
        <v>3720</v>
      </c>
      <c r="T2664">
        <v>79</v>
      </c>
      <c r="U2664">
        <v>75</v>
      </c>
      <c r="W2664" t="s">
        <v>594</v>
      </c>
      <c r="X2664">
        <v>1</v>
      </c>
      <c r="Y2664">
        <f t="shared" si="335"/>
        <v>-4</v>
      </c>
      <c r="Z2664">
        <f t="shared" ca="1" si="336"/>
        <v>2.25</v>
      </c>
      <c r="AA2664">
        <f t="shared" ca="1" si="337"/>
        <v>-6.25</v>
      </c>
      <c r="AB2664">
        <f t="shared" ca="1" si="338"/>
        <v>6.25</v>
      </c>
      <c r="AC2664" s="2">
        <v>6.25</v>
      </c>
      <c r="AD2664" s="7">
        <f>VLOOKUP(P2664,Weights!$A:$B,2,0)*AC2664</f>
        <v>6.25</v>
      </c>
      <c r="AE2664">
        <f t="shared" ca="1" si="339"/>
        <v>39.0625</v>
      </c>
      <c r="AF2664" t="str">
        <f t="shared" si="340"/>
        <v>Arkansas</v>
      </c>
      <c r="AG2664" t="str">
        <f t="shared" ca="1" si="341"/>
        <v>Georgia</v>
      </c>
    </row>
    <row r="2665" spans="15:33" x14ac:dyDescent="0.25">
      <c r="O2665" t="s">
        <v>3141</v>
      </c>
      <c r="P2665" s="6">
        <v>42010</v>
      </c>
      <c r="Q2665" t="s">
        <v>3073</v>
      </c>
      <c r="R2665" t="s">
        <v>3138</v>
      </c>
      <c r="S2665" t="s">
        <v>3720</v>
      </c>
      <c r="T2665">
        <v>79</v>
      </c>
      <c r="U2665">
        <v>78</v>
      </c>
      <c r="V2665" t="s">
        <v>3722</v>
      </c>
      <c r="W2665" t="s">
        <v>246</v>
      </c>
      <c r="X2665">
        <v>1</v>
      </c>
      <c r="Y2665">
        <f t="shared" si="335"/>
        <v>-1</v>
      </c>
      <c r="Z2665">
        <f t="shared" ca="1" si="336"/>
        <v>5.75</v>
      </c>
      <c r="AA2665">
        <f t="shared" ca="1" si="337"/>
        <v>-6.75</v>
      </c>
      <c r="AB2665">
        <f t="shared" ca="1" si="338"/>
        <v>6.75</v>
      </c>
      <c r="AC2665" s="2">
        <v>6.75</v>
      </c>
      <c r="AD2665" s="7">
        <f>VLOOKUP(P2665,Weights!$A:$B,2,0)*AC2665</f>
        <v>6.75</v>
      </c>
      <c r="AE2665">
        <f t="shared" ca="1" si="339"/>
        <v>45.5625</v>
      </c>
      <c r="AF2665" t="str">
        <f t="shared" si="340"/>
        <v>UCF</v>
      </c>
      <c r="AG2665" t="str">
        <f t="shared" ca="1" si="341"/>
        <v>Houston</v>
      </c>
    </row>
    <row r="2666" spans="15:33" x14ac:dyDescent="0.25">
      <c r="O2666" t="s">
        <v>3209</v>
      </c>
      <c r="P2666" s="6">
        <v>42010</v>
      </c>
      <c r="Q2666" t="s">
        <v>3073</v>
      </c>
      <c r="R2666" t="s">
        <v>3098</v>
      </c>
      <c r="S2666" t="s">
        <v>3721</v>
      </c>
      <c r="T2666">
        <v>81</v>
      </c>
      <c r="U2666">
        <v>73</v>
      </c>
      <c r="W2666" t="s">
        <v>1807</v>
      </c>
      <c r="X2666">
        <v>1</v>
      </c>
      <c r="Y2666">
        <f t="shared" si="335"/>
        <v>8</v>
      </c>
      <c r="Z2666">
        <f t="shared" ca="1" si="336"/>
        <v>7.625</v>
      </c>
      <c r="AA2666">
        <f t="shared" ca="1" si="337"/>
        <v>0.375</v>
      </c>
      <c r="AB2666">
        <f t="shared" ca="1" si="338"/>
        <v>-0.375</v>
      </c>
      <c r="AC2666" s="2">
        <v>0.375</v>
      </c>
      <c r="AD2666" s="7">
        <f>VLOOKUP(P2666,Weights!$A:$B,2,0)*AC2666</f>
        <v>0.375</v>
      </c>
      <c r="AE2666">
        <f t="shared" ca="1" si="339"/>
        <v>0.140625</v>
      </c>
      <c r="AF2666" t="str">
        <f t="shared" si="340"/>
        <v>Iona</v>
      </c>
      <c r="AG2666" t="str">
        <f t="shared" ca="1" si="341"/>
        <v>Iona</v>
      </c>
    </row>
    <row r="2667" spans="15:33" x14ac:dyDescent="0.25">
      <c r="O2667" t="s">
        <v>3714</v>
      </c>
      <c r="P2667" s="6">
        <v>42010</v>
      </c>
      <c r="Q2667" t="s">
        <v>3073</v>
      </c>
      <c r="R2667" t="s">
        <v>3246</v>
      </c>
      <c r="S2667" t="s">
        <v>3721</v>
      </c>
      <c r="T2667">
        <v>63</v>
      </c>
      <c r="U2667">
        <v>61</v>
      </c>
      <c r="W2667" t="s">
        <v>370</v>
      </c>
      <c r="X2667">
        <v>1</v>
      </c>
      <c r="Y2667">
        <f t="shared" si="335"/>
        <v>2</v>
      </c>
      <c r="Z2667">
        <f t="shared" ca="1" si="336"/>
        <v>8.4999999999999982</v>
      </c>
      <c r="AA2667">
        <f t="shared" ca="1" si="337"/>
        <v>-6.4999999999999982</v>
      </c>
      <c r="AB2667">
        <f t="shared" ca="1" si="338"/>
        <v>6.4999999999999982</v>
      </c>
      <c r="AC2667" s="2">
        <v>6.5</v>
      </c>
      <c r="AD2667" s="7">
        <f>VLOOKUP(P2667,Weights!$A:$B,2,0)*AC2667</f>
        <v>6.5</v>
      </c>
      <c r="AE2667">
        <f t="shared" ca="1" si="339"/>
        <v>42.249999999999979</v>
      </c>
      <c r="AF2667" t="str">
        <f t="shared" si="340"/>
        <v>Iowa State</v>
      </c>
      <c r="AG2667" t="str">
        <f t="shared" ca="1" si="341"/>
        <v>Iowa State</v>
      </c>
    </row>
    <row r="2668" spans="15:33" x14ac:dyDescent="0.25">
      <c r="O2668" t="s">
        <v>3713</v>
      </c>
      <c r="P2668" s="6">
        <v>42010</v>
      </c>
      <c r="Q2668" t="s">
        <v>3073</v>
      </c>
      <c r="R2668" t="s">
        <v>3253</v>
      </c>
      <c r="S2668" t="s">
        <v>3721</v>
      </c>
      <c r="T2668">
        <v>89</v>
      </c>
      <c r="U2668">
        <v>86</v>
      </c>
      <c r="V2668" t="s">
        <v>3722</v>
      </c>
      <c r="W2668" t="s">
        <v>2178</v>
      </c>
      <c r="X2668">
        <v>1</v>
      </c>
      <c r="Y2668">
        <f t="shared" si="335"/>
        <v>3</v>
      </c>
      <c r="Z2668">
        <f t="shared" ca="1" si="336"/>
        <v>18.749999500000001</v>
      </c>
      <c r="AA2668">
        <f t="shared" ca="1" si="337"/>
        <v>-15.749999500000001</v>
      </c>
      <c r="AB2668">
        <f t="shared" ca="1" si="338"/>
        <v>15.749999500000001</v>
      </c>
      <c r="AC2668" s="2">
        <v>15.75</v>
      </c>
      <c r="AD2668" s="7">
        <f>VLOOKUP(P2668,Weights!$A:$B,2,0)*AC2668</f>
        <v>15.75</v>
      </c>
      <c r="AE2668">
        <f t="shared" ca="1" si="339"/>
        <v>248.0624842500003</v>
      </c>
      <c r="AF2668" t="str">
        <f t="shared" si="340"/>
        <v>Kentucky</v>
      </c>
      <c r="AG2668" t="str">
        <f t="shared" ca="1" si="341"/>
        <v>Kentucky</v>
      </c>
    </row>
    <row r="2669" spans="15:33" x14ac:dyDescent="0.25">
      <c r="O2669" t="s">
        <v>3124</v>
      </c>
      <c r="P2669" s="6">
        <v>42010</v>
      </c>
      <c r="Q2669" t="s">
        <v>3073</v>
      </c>
      <c r="R2669" t="s">
        <v>3324</v>
      </c>
      <c r="S2669" t="s">
        <v>3720</v>
      </c>
      <c r="T2669">
        <v>74</v>
      </c>
      <c r="U2669">
        <v>72</v>
      </c>
      <c r="V2669" t="s">
        <v>3722</v>
      </c>
      <c r="W2669" t="s">
        <v>1257</v>
      </c>
      <c r="X2669">
        <v>1</v>
      </c>
      <c r="Y2669">
        <f t="shared" si="335"/>
        <v>-2</v>
      </c>
      <c r="Z2669">
        <f t="shared" ca="1" si="336"/>
        <v>-1.4999999999999982</v>
      </c>
      <c r="AA2669">
        <f t="shared" ca="1" si="337"/>
        <v>-0.50000000000000178</v>
      </c>
      <c r="AB2669">
        <f t="shared" ca="1" si="338"/>
        <v>0.50000000000000178</v>
      </c>
      <c r="AC2669" s="2">
        <v>0.5</v>
      </c>
      <c r="AD2669" s="7">
        <f>VLOOKUP(P2669,Weights!$A:$B,2,0)*AC2669</f>
        <v>0.5</v>
      </c>
      <c r="AE2669">
        <f t="shared" ca="1" si="339"/>
        <v>0.25000000000000178</v>
      </c>
      <c r="AF2669" t="str">
        <f t="shared" si="340"/>
        <v>Ohio State</v>
      </c>
      <c r="AG2669" t="str">
        <f t="shared" ca="1" si="341"/>
        <v>Ohio State</v>
      </c>
    </row>
    <row r="2670" spans="15:33" x14ac:dyDescent="0.25">
      <c r="O2670" t="s">
        <v>3083</v>
      </c>
      <c r="P2670" s="6">
        <v>42010</v>
      </c>
      <c r="Q2670" t="s">
        <v>3073</v>
      </c>
      <c r="R2670" t="s">
        <v>3097</v>
      </c>
      <c r="S2670" t="s">
        <v>3720</v>
      </c>
      <c r="T2670">
        <v>64</v>
      </c>
      <c r="U2670">
        <v>62</v>
      </c>
      <c r="W2670" t="s">
        <v>99</v>
      </c>
      <c r="X2670">
        <v>1</v>
      </c>
      <c r="Y2670">
        <f t="shared" si="335"/>
        <v>-2</v>
      </c>
      <c r="Z2670">
        <f t="shared" ca="1" si="336"/>
        <v>0.99999998000000012</v>
      </c>
      <c r="AA2670">
        <f t="shared" ca="1" si="337"/>
        <v>-2.9999999800000001</v>
      </c>
      <c r="AB2670">
        <f t="shared" ca="1" si="338"/>
        <v>2.9999999800000001</v>
      </c>
      <c r="AC2670" s="2">
        <v>3</v>
      </c>
      <c r="AD2670" s="7">
        <f>VLOOKUP(P2670,Weights!$A:$B,2,0)*AC2670</f>
        <v>3</v>
      </c>
      <c r="AE2670">
        <f t="shared" ca="1" si="339"/>
        <v>8.9999998800000007</v>
      </c>
      <c r="AF2670" t="str">
        <f t="shared" si="340"/>
        <v>Albany</v>
      </c>
      <c r="AG2670" t="str">
        <f t="shared" ca="1" si="341"/>
        <v>New Hampshire</v>
      </c>
    </row>
    <row r="2671" spans="15:33" x14ac:dyDescent="0.25">
      <c r="O2671" t="s">
        <v>3241</v>
      </c>
      <c r="P2671" s="6">
        <v>42010</v>
      </c>
      <c r="Q2671" t="s">
        <v>3073</v>
      </c>
      <c r="R2671" t="s">
        <v>3718</v>
      </c>
      <c r="S2671" t="s">
        <v>3721</v>
      </c>
      <c r="T2671">
        <v>75</v>
      </c>
      <c r="U2671">
        <v>67</v>
      </c>
      <c r="W2671" t="s">
        <v>771</v>
      </c>
      <c r="X2671">
        <v>1</v>
      </c>
      <c r="Y2671">
        <f t="shared" si="335"/>
        <v>8</v>
      </c>
      <c r="Z2671">
        <f t="shared" ca="1" si="336"/>
        <v>37.875000499999999</v>
      </c>
      <c r="AA2671">
        <f t="shared" ca="1" si="337"/>
        <v>-29.875000499999999</v>
      </c>
      <c r="AB2671">
        <f t="shared" ca="1" si="338"/>
        <v>29.875000499999999</v>
      </c>
      <c r="AC2671" s="2">
        <v>29.875</v>
      </c>
      <c r="AD2671" s="7">
        <f>VLOOKUP(P2671,Weights!$A:$B,2,0)*AC2671</f>
        <v>29.875</v>
      </c>
      <c r="AE2671">
        <f t="shared" ca="1" si="339"/>
        <v>892.51565487500022</v>
      </c>
      <c r="AF2671" t="str">
        <f t="shared" si="340"/>
        <v>New Mexico St</v>
      </c>
      <c r="AG2671" t="str">
        <f t="shared" ca="1" si="341"/>
        <v>New Mexico St</v>
      </c>
    </row>
    <row r="2672" spans="15:33" x14ac:dyDescent="0.25">
      <c r="O2672" t="s">
        <v>3211</v>
      </c>
      <c r="P2672" s="6">
        <v>42010</v>
      </c>
      <c r="Q2672" t="s">
        <v>3073</v>
      </c>
      <c r="R2672" t="s">
        <v>3718</v>
      </c>
      <c r="S2672" t="s">
        <v>3721</v>
      </c>
      <c r="T2672">
        <v>106</v>
      </c>
      <c r="U2672">
        <v>60</v>
      </c>
      <c r="W2672" t="s">
        <v>771</v>
      </c>
      <c r="X2672">
        <v>1</v>
      </c>
      <c r="Y2672">
        <f t="shared" si="335"/>
        <v>46</v>
      </c>
      <c r="Z2672">
        <f t="shared" ca="1" si="336"/>
        <v>33.625000499999999</v>
      </c>
      <c r="AA2672">
        <f t="shared" ca="1" si="337"/>
        <v>12.374999500000001</v>
      </c>
      <c r="AB2672">
        <f t="shared" ca="1" si="338"/>
        <v>-12.374999500000001</v>
      </c>
      <c r="AC2672" s="2">
        <v>12.375</v>
      </c>
      <c r="AD2672" s="7">
        <f>VLOOKUP(P2672,Weights!$A:$B,2,0)*AC2672</f>
        <v>12.375</v>
      </c>
      <c r="AE2672">
        <f t="shared" ca="1" si="339"/>
        <v>153.14061262500027</v>
      </c>
      <c r="AF2672" t="str">
        <f t="shared" si="340"/>
        <v>North Florida</v>
      </c>
      <c r="AG2672" t="str">
        <f t="shared" ca="1" si="341"/>
        <v>North Florida</v>
      </c>
    </row>
    <row r="2673" spans="15:33" x14ac:dyDescent="0.25">
      <c r="O2673" t="s">
        <v>3174</v>
      </c>
      <c r="P2673" s="6">
        <v>42010</v>
      </c>
      <c r="Q2673" t="s">
        <v>3073</v>
      </c>
      <c r="R2673" t="s">
        <v>3153</v>
      </c>
      <c r="S2673" t="s">
        <v>3720</v>
      </c>
      <c r="T2673">
        <v>73</v>
      </c>
      <c r="U2673">
        <v>64</v>
      </c>
      <c r="W2673" t="s">
        <v>1294</v>
      </c>
      <c r="X2673">
        <v>1</v>
      </c>
      <c r="Y2673">
        <f t="shared" si="335"/>
        <v>-9</v>
      </c>
      <c r="Z2673">
        <f t="shared" ca="1" si="336"/>
        <v>3.3750000000000009</v>
      </c>
      <c r="AA2673">
        <f t="shared" ca="1" si="337"/>
        <v>-12.375</v>
      </c>
      <c r="AB2673">
        <f t="shared" ca="1" si="338"/>
        <v>12.375</v>
      </c>
      <c r="AC2673" s="2">
        <v>12.375</v>
      </c>
      <c r="AD2673" s="7">
        <f>VLOOKUP(P2673,Weights!$A:$B,2,0)*AC2673</f>
        <v>12.375</v>
      </c>
      <c r="AE2673">
        <f t="shared" ca="1" si="339"/>
        <v>153.140625</v>
      </c>
      <c r="AF2673" t="str">
        <f t="shared" si="340"/>
        <v>Michigan</v>
      </c>
      <c r="AG2673" t="str">
        <f t="shared" ca="1" si="341"/>
        <v>Penn State</v>
      </c>
    </row>
    <row r="2674" spans="15:33" x14ac:dyDescent="0.25">
      <c r="O2674" t="s">
        <v>3114</v>
      </c>
      <c r="P2674" s="6">
        <v>42010</v>
      </c>
      <c r="Q2674" t="s">
        <v>3073</v>
      </c>
      <c r="R2674" t="s">
        <v>3292</v>
      </c>
      <c r="S2674" t="s">
        <v>3721</v>
      </c>
      <c r="T2674">
        <v>71</v>
      </c>
      <c r="U2674">
        <v>61</v>
      </c>
      <c r="W2674" t="s">
        <v>758</v>
      </c>
      <c r="X2674">
        <v>1</v>
      </c>
      <c r="Y2674">
        <f t="shared" si="335"/>
        <v>10</v>
      </c>
      <c r="Z2674">
        <f t="shared" ca="1" si="336"/>
        <v>1.625</v>
      </c>
      <c r="AA2674">
        <f t="shared" ca="1" si="337"/>
        <v>8.375</v>
      </c>
      <c r="AB2674">
        <f t="shared" ca="1" si="338"/>
        <v>-8.375</v>
      </c>
      <c r="AC2674" s="2">
        <v>8.375</v>
      </c>
      <c r="AD2674" s="7">
        <f>VLOOKUP(P2674,Weights!$A:$B,2,0)*AC2674</f>
        <v>8.375</v>
      </c>
      <c r="AE2674">
        <f t="shared" ca="1" si="339"/>
        <v>70.140625</v>
      </c>
      <c r="AF2674" t="str">
        <f t="shared" si="340"/>
        <v>Princeton</v>
      </c>
      <c r="AG2674" t="str">
        <f t="shared" ca="1" si="341"/>
        <v>Princeton</v>
      </c>
    </row>
    <row r="2675" spans="15:33" x14ac:dyDescent="0.25">
      <c r="O2675" t="s">
        <v>3291</v>
      </c>
      <c r="P2675" s="6">
        <v>42010</v>
      </c>
      <c r="Q2675" t="s">
        <v>3073</v>
      </c>
      <c r="R2675" t="s">
        <v>3341</v>
      </c>
      <c r="S2675" t="s">
        <v>3721</v>
      </c>
      <c r="T2675">
        <v>78</v>
      </c>
      <c r="U2675">
        <v>52</v>
      </c>
      <c r="W2675" t="s">
        <v>2933</v>
      </c>
      <c r="X2675">
        <v>1</v>
      </c>
      <c r="Y2675">
        <f t="shared" si="335"/>
        <v>26</v>
      </c>
      <c r="Z2675">
        <f t="shared" ca="1" si="336"/>
        <v>25.625000499999999</v>
      </c>
      <c r="AA2675">
        <f t="shared" ca="1" si="337"/>
        <v>0.37499950000000126</v>
      </c>
      <c r="AB2675">
        <f t="shared" ca="1" si="338"/>
        <v>-0.37499950000000126</v>
      </c>
      <c r="AC2675" s="2">
        <v>0.375</v>
      </c>
      <c r="AD2675" s="7">
        <f>VLOOKUP(P2675,Weights!$A:$B,2,0)*AC2675</f>
        <v>0.375</v>
      </c>
      <c r="AE2675">
        <f t="shared" ca="1" si="339"/>
        <v>0.14062462500025094</v>
      </c>
      <c r="AF2675" t="str">
        <f t="shared" si="340"/>
        <v>Saint Mary's</v>
      </c>
      <c r="AG2675" t="str">
        <f t="shared" ca="1" si="341"/>
        <v>Saint Mary's</v>
      </c>
    </row>
    <row r="2676" spans="15:33" x14ac:dyDescent="0.25">
      <c r="O2676" t="s">
        <v>3343</v>
      </c>
      <c r="P2676" s="6">
        <v>42010</v>
      </c>
      <c r="Q2676" t="s">
        <v>3073</v>
      </c>
      <c r="R2676" t="s">
        <v>3274</v>
      </c>
      <c r="S2676" t="s">
        <v>3721</v>
      </c>
      <c r="T2676">
        <v>56</v>
      </c>
      <c r="U2676">
        <v>42</v>
      </c>
      <c r="W2676" t="s">
        <v>430</v>
      </c>
      <c r="X2676">
        <v>1</v>
      </c>
      <c r="Y2676">
        <f t="shared" si="335"/>
        <v>14</v>
      </c>
      <c r="Z2676">
        <f t="shared" ca="1" si="336"/>
        <v>12.874999520000001</v>
      </c>
      <c r="AA2676">
        <f t="shared" ca="1" si="337"/>
        <v>1.1250004799999989</v>
      </c>
      <c r="AB2676">
        <f t="shared" ca="1" si="338"/>
        <v>-1.1250004799999989</v>
      </c>
      <c r="AC2676" s="2">
        <v>1.125</v>
      </c>
      <c r="AD2676" s="7">
        <f>VLOOKUP(P2676,Weights!$A:$B,2,0)*AC2676</f>
        <v>1.125</v>
      </c>
      <c r="AE2676">
        <f t="shared" ca="1" si="339"/>
        <v>1.2656260800002279</v>
      </c>
      <c r="AF2676" t="str">
        <f t="shared" si="340"/>
        <v>San Diego St</v>
      </c>
      <c r="AG2676" t="str">
        <f t="shared" ca="1" si="341"/>
        <v>San Diego St</v>
      </c>
    </row>
    <row r="2677" spans="15:33" x14ac:dyDescent="0.25">
      <c r="O2677" t="s">
        <v>3321</v>
      </c>
      <c r="P2677" s="6">
        <v>42010</v>
      </c>
      <c r="Q2677" t="s">
        <v>3073</v>
      </c>
      <c r="R2677" t="s">
        <v>3718</v>
      </c>
      <c r="S2677" t="s">
        <v>3721</v>
      </c>
      <c r="T2677">
        <v>67</v>
      </c>
      <c r="U2677">
        <v>49</v>
      </c>
      <c r="W2677" t="s">
        <v>732</v>
      </c>
      <c r="X2677">
        <v>1</v>
      </c>
      <c r="Y2677">
        <f t="shared" si="335"/>
        <v>18</v>
      </c>
      <c r="Z2677">
        <f t="shared" ca="1" si="336"/>
        <v>19.375</v>
      </c>
      <c r="AA2677">
        <f t="shared" ca="1" si="337"/>
        <v>-1.375</v>
      </c>
      <c r="AB2677">
        <f t="shared" ca="1" si="338"/>
        <v>1.375</v>
      </c>
      <c r="AC2677" s="2">
        <v>1.375</v>
      </c>
      <c r="AD2677" s="7">
        <f>VLOOKUP(P2677,Weights!$A:$B,2,0)*AC2677</f>
        <v>1.375</v>
      </c>
      <c r="AE2677">
        <f t="shared" ca="1" si="339"/>
        <v>1.890625</v>
      </c>
      <c r="AF2677" t="str">
        <f t="shared" si="340"/>
        <v>Savannah St</v>
      </c>
      <c r="AG2677" t="str">
        <f t="shared" ca="1" si="341"/>
        <v>Savannah St</v>
      </c>
    </row>
    <row r="2678" spans="15:33" x14ac:dyDescent="0.25">
      <c r="O2678" t="s">
        <v>3145</v>
      </c>
      <c r="P2678" s="6">
        <v>42010</v>
      </c>
      <c r="Q2678" t="s">
        <v>3073</v>
      </c>
      <c r="R2678" t="s">
        <v>3136</v>
      </c>
      <c r="S2678" t="s">
        <v>3720</v>
      </c>
      <c r="T2678">
        <v>58</v>
      </c>
      <c r="U2678">
        <v>44</v>
      </c>
      <c r="W2678" t="s">
        <v>291</v>
      </c>
      <c r="X2678">
        <v>1</v>
      </c>
      <c r="Y2678">
        <f t="shared" si="335"/>
        <v>-14</v>
      </c>
      <c r="Z2678">
        <f t="shared" ca="1" si="336"/>
        <v>-10.25</v>
      </c>
      <c r="AA2678">
        <f t="shared" ca="1" si="337"/>
        <v>-3.75</v>
      </c>
      <c r="AB2678">
        <f t="shared" ca="1" si="338"/>
        <v>3.75</v>
      </c>
      <c r="AC2678" s="2">
        <v>3.75</v>
      </c>
      <c r="AD2678" s="7">
        <f>VLOOKUP(P2678,Weights!$A:$B,2,0)*AC2678</f>
        <v>3.75</v>
      </c>
      <c r="AE2678">
        <f t="shared" ca="1" si="339"/>
        <v>14.0625</v>
      </c>
      <c r="AF2678" t="str">
        <f t="shared" si="340"/>
        <v>Connecticut</v>
      </c>
      <c r="AG2678" t="str">
        <f t="shared" ca="1" si="341"/>
        <v>Connecticut</v>
      </c>
    </row>
    <row r="2679" spans="15:33" x14ac:dyDescent="0.25">
      <c r="O2679" t="s">
        <v>3201</v>
      </c>
      <c r="P2679" s="6">
        <v>42010</v>
      </c>
      <c r="Q2679" t="s">
        <v>3073</v>
      </c>
      <c r="R2679" t="s">
        <v>3708</v>
      </c>
      <c r="S2679" t="s">
        <v>3720</v>
      </c>
      <c r="T2679">
        <v>90</v>
      </c>
      <c r="U2679">
        <v>72</v>
      </c>
      <c r="W2679" t="s">
        <v>968</v>
      </c>
      <c r="X2679">
        <v>1</v>
      </c>
      <c r="Y2679">
        <f t="shared" si="335"/>
        <v>-18</v>
      </c>
      <c r="Z2679">
        <f t="shared" ca="1" si="336"/>
        <v>-7.9999999999999982</v>
      </c>
      <c r="AA2679">
        <f t="shared" ca="1" si="337"/>
        <v>-10.000000000000002</v>
      </c>
      <c r="AB2679">
        <f t="shared" ca="1" si="338"/>
        <v>10.000000000000002</v>
      </c>
      <c r="AC2679" s="2">
        <v>10</v>
      </c>
      <c r="AD2679" s="7">
        <f>VLOOKUP(P2679,Weights!$A:$B,2,0)*AC2679</f>
        <v>10</v>
      </c>
      <c r="AE2679">
        <f t="shared" ca="1" si="339"/>
        <v>100.00000000000003</v>
      </c>
      <c r="AF2679" t="str">
        <f t="shared" si="340"/>
        <v>Villanova</v>
      </c>
      <c r="AG2679" t="str">
        <f t="shared" ca="1" si="341"/>
        <v>Villanova</v>
      </c>
    </row>
    <row r="2680" spans="15:33" x14ac:dyDescent="0.25">
      <c r="O2680" t="s">
        <v>3289</v>
      </c>
      <c r="P2680" s="6">
        <v>42010</v>
      </c>
      <c r="Q2680" t="s">
        <v>3073</v>
      </c>
      <c r="R2680" t="s">
        <v>3102</v>
      </c>
      <c r="S2680" t="s">
        <v>3720</v>
      </c>
      <c r="T2680">
        <v>65</v>
      </c>
      <c r="U2680">
        <v>62</v>
      </c>
      <c r="W2680" t="s">
        <v>448</v>
      </c>
      <c r="X2680">
        <v>1</v>
      </c>
      <c r="Y2680">
        <f t="shared" si="335"/>
        <v>-3</v>
      </c>
      <c r="Z2680">
        <f t="shared" ca="1" si="336"/>
        <v>-1.1249994999999995</v>
      </c>
      <c r="AA2680">
        <f t="shared" ca="1" si="337"/>
        <v>-1.8750005000000005</v>
      </c>
      <c r="AB2680">
        <f t="shared" ca="1" si="338"/>
        <v>1.8750005000000005</v>
      </c>
      <c r="AC2680" s="2">
        <v>1.875</v>
      </c>
      <c r="AD2680" s="7">
        <f>VLOOKUP(P2680,Weights!$A:$B,2,0)*AC2680</f>
        <v>1.875</v>
      </c>
      <c r="AE2680">
        <f t="shared" ca="1" si="339"/>
        <v>3.5156268750002519</v>
      </c>
      <c r="AF2680" t="str">
        <f t="shared" si="340"/>
        <v>Central Michigan</v>
      </c>
      <c r="AG2680" t="str">
        <f t="shared" ca="1" si="341"/>
        <v>Central Michigan</v>
      </c>
    </row>
    <row r="2681" spans="15:33" x14ac:dyDescent="0.25">
      <c r="O2681" t="s">
        <v>3240</v>
      </c>
      <c r="P2681" s="6">
        <v>42010</v>
      </c>
      <c r="Q2681" t="s">
        <v>3073</v>
      </c>
      <c r="R2681" t="s">
        <v>3212</v>
      </c>
      <c r="S2681" t="s">
        <v>3720</v>
      </c>
      <c r="T2681">
        <v>61</v>
      </c>
      <c r="U2681">
        <v>49</v>
      </c>
      <c r="W2681" t="s">
        <v>2979</v>
      </c>
      <c r="X2681">
        <v>1</v>
      </c>
      <c r="Y2681">
        <f t="shared" si="335"/>
        <v>-12</v>
      </c>
      <c r="Z2681">
        <f t="shared" ca="1" si="336"/>
        <v>-8.75</v>
      </c>
      <c r="AA2681">
        <f t="shared" ca="1" si="337"/>
        <v>-3.25</v>
      </c>
      <c r="AB2681">
        <f t="shared" ca="1" si="338"/>
        <v>3.25</v>
      </c>
      <c r="AC2681" s="2">
        <v>3.25</v>
      </c>
      <c r="AD2681" s="7">
        <f>VLOOKUP(P2681,Weights!$A:$B,2,0)*AC2681</f>
        <v>3.25</v>
      </c>
      <c r="AE2681">
        <f t="shared" ca="1" si="339"/>
        <v>10.5625</v>
      </c>
      <c r="AF2681" t="str">
        <f t="shared" si="340"/>
        <v>South Carolina Upstate</v>
      </c>
      <c r="AG2681" t="str">
        <f t="shared" ca="1" si="341"/>
        <v>South Carolina Upstate</v>
      </c>
    </row>
    <row r="2682" spans="15:33" x14ac:dyDescent="0.25">
      <c r="O2682" t="s">
        <v>3229</v>
      </c>
      <c r="P2682" s="6">
        <v>42010</v>
      </c>
      <c r="Q2682" t="s">
        <v>3073</v>
      </c>
      <c r="R2682" t="s">
        <v>3260</v>
      </c>
      <c r="S2682" t="s">
        <v>3721</v>
      </c>
      <c r="T2682">
        <v>64</v>
      </c>
      <c r="U2682">
        <v>52</v>
      </c>
      <c r="W2682" t="s">
        <v>428</v>
      </c>
      <c r="X2682">
        <v>1</v>
      </c>
      <c r="Y2682">
        <f t="shared" si="335"/>
        <v>12</v>
      </c>
      <c r="Z2682">
        <f t="shared" ca="1" si="336"/>
        <v>12.249999520000001</v>
      </c>
      <c r="AA2682">
        <f t="shared" ca="1" si="337"/>
        <v>-0.24999952000000114</v>
      </c>
      <c r="AB2682">
        <f t="shared" ca="1" si="338"/>
        <v>0.24999952000000114</v>
      </c>
      <c r="AC2682" s="2">
        <v>0.25</v>
      </c>
      <c r="AD2682" s="7">
        <f>VLOOKUP(P2682,Weights!$A:$B,2,0)*AC2682</f>
        <v>0.25</v>
      </c>
      <c r="AE2682">
        <f t="shared" ca="1" si="339"/>
        <v>6.2499760000230969E-2</v>
      </c>
      <c r="AF2682" t="str">
        <f t="shared" si="340"/>
        <v>Vanderbilt</v>
      </c>
      <c r="AG2682" t="str">
        <f t="shared" ca="1" si="341"/>
        <v>Vanderbilt</v>
      </c>
    </row>
    <row r="2683" spans="15:33" x14ac:dyDescent="0.25">
      <c r="O2683" t="s">
        <v>3339</v>
      </c>
      <c r="P2683" s="6">
        <v>42011</v>
      </c>
      <c r="Q2683" t="s">
        <v>3073</v>
      </c>
      <c r="R2683" t="s">
        <v>3717</v>
      </c>
      <c r="S2683" t="s">
        <v>3721</v>
      </c>
      <c r="T2683">
        <v>78</v>
      </c>
      <c r="U2683">
        <v>56</v>
      </c>
      <c r="W2683" t="s">
        <v>261</v>
      </c>
      <c r="X2683">
        <v>1</v>
      </c>
      <c r="Y2683">
        <f t="shared" si="335"/>
        <v>22</v>
      </c>
      <c r="Z2683">
        <f t="shared" ca="1" si="336"/>
        <v>17.875000500000002</v>
      </c>
      <c r="AA2683">
        <f t="shared" ca="1" si="337"/>
        <v>4.1249994999999977</v>
      </c>
      <c r="AB2683">
        <f t="shared" ca="1" si="338"/>
        <v>-4.1249994999999977</v>
      </c>
      <c r="AC2683" s="2">
        <v>4.125</v>
      </c>
      <c r="AD2683" s="7">
        <f>VLOOKUP(P2683,Weights!$A:$B,2,0)*AC2683</f>
        <v>4.125</v>
      </c>
      <c r="AE2683">
        <f t="shared" ca="1" si="339"/>
        <v>17.015620875000231</v>
      </c>
      <c r="AF2683" t="str">
        <f t="shared" si="340"/>
        <v>Air Force</v>
      </c>
      <c r="AG2683" t="str">
        <f t="shared" ca="1" si="341"/>
        <v>Air Force</v>
      </c>
    </row>
    <row r="2684" spans="15:33" x14ac:dyDescent="0.25">
      <c r="O2684" t="s">
        <v>3093</v>
      </c>
      <c r="P2684" s="6">
        <v>42011</v>
      </c>
      <c r="Q2684" t="s">
        <v>3073</v>
      </c>
      <c r="R2684" t="s">
        <v>3379</v>
      </c>
      <c r="S2684" t="s">
        <v>3720</v>
      </c>
      <c r="T2684">
        <v>71</v>
      </c>
      <c r="U2684">
        <v>60</v>
      </c>
      <c r="W2684" t="s">
        <v>2411</v>
      </c>
      <c r="X2684">
        <v>1</v>
      </c>
      <c r="Y2684">
        <f t="shared" si="335"/>
        <v>-11</v>
      </c>
      <c r="Z2684">
        <f t="shared" ca="1" si="336"/>
        <v>3</v>
      </c>
      <c r="AA2684">
        <f t="shared" ca="1" si="337"/>
        <v>-14</v>
      </c>
      <c r="AB2684">
        <f t="shared" ca="1" si="338"/>
        <v>14</v>
      </c>
      <c r="AC2684" s="2">
        <v>14</v>
      </c>
      <c r="AD2684" s="7">
        <f>VLOOKUP(P2684,Weights!$A:$B,2,0)*AC2684</f>
        <v>14</v>
      </c>
      <c r="AE2684">
        <f t="shared" ca="1" si="339"/>
        <v>196</v>
      </c>
      <c r="AF2684" t="str">
        <f t="shared" si="340"/>
        <v>Lehigh</v>
      </c>
      <c r="AG2684" t="str">
        <f t="shared" ca="1" si="341"/>
        <v>Army</v>
      </c>
    </row>
    <row r="2685" spans="15:33" x14ac:dyDescent="0.25">
      <c r="O2685" t="s">
        <v>3403</v>
      </c>
      <c r="P2685" s="6">
        <v>42011</v>
      </c>
      <c r="Q2685" t="s">
        <v>3073</v>
      </c>
      <c r="R2685" t="s">
        <v>3709</v>
      </c>
      <c r="S2685" t="s">
        <v>3720</v>
      </c>
      <c r="T2685">
        <v>56</v>
      </c>
      <c r="U2685">
        <v>55</v>
      </c>
      <c r="W2685" t="s">
        <v>818</v>
      </c>
      <c r="X2685">
        <v>1</v>
      </c>
      <c r="Y2685">
        <f t="shared" si="335"/>
        <v>-1</v>
      </c>
      <c r="Z2685">
        <f t="shared" ca="1" si="336"/>
        <v>-0.125</v>
      </c>
      <c r="AA2685">
        <f t="shared" ca="1" si="337"/>
        <v>-0.875</v>
      </c>
      <c r="AB2685">
        <f t="shared" ca="1" si="338"/>
        <v>0.875</v>
      </c>
      <c r="AC2685" s="2">
        <v>0.875</v>
      </c>
      <c r="AD2685" s="7">
        <f>VLOOKUP(P2685,Weights!$A:$B,2,0)*AC2685</f>
        <v>0.875</v>
      </c>
      <c r="AE2685">
        <f t="shared" ca="1" si="339"/>
        <v>0.765625</v>
      </c>
      <c r="AF2685" t="str">
        <f t="shared" si="340"/>
        <v>Kansas</v>
      </c>
      <c r="AG2685" t="str">
        <f t="shared" ca="1" si="341"/>
        <v>Kansas</v>
      </c>
    </row>
    <row r="2686" spans="15:33" x14ac:dyDescent="0.25">
      <c r="O2686" t="s">
        <v>3230</v>
      </c>
      <c r="P2686" s="6">
        <v>42011</v>
      </c>
      <c r="Q2686" t="s">
        <v>3073</v>
      </c>
      <c r="R2686" t="s">
        <v>3374</v>
      </c>
      <c r="S2686" t="s">
        <v>3721</v>
      </c>
      <c r="T2686">
        <v>73</v>
      </c>
      <c r="U2686">
        <v>69</v>
      </c>
      <c r="W2686" t="s">
        <v>1304</v>
      </c>
      <c r="X2686">
        <v>1</v>
      </c>
      <c r="Y2686">
        <f t="shared" si="335"/>
        <v>4</v>
      </c>
      <c r="Z2686">
        <f t="shared" ca="1" si="336"/>
        <v>7.1249999800000001</v>
      </c>
      <c r="AA2686">
        <f t="shared" ca="1" si="337"/>
        <v>-3.1249999800000001</v>
      </c>
      <c r="AB2686">
        <f t="shared" ca="1" si="338"/>
        <v>3.1249999800000001</v>
      </c>
      <c r="AC2686" s="2">
        <v>3.125</v>
      </c>
      <c r="AD2686" s="7">
        <f>VLOOKUP(P2686,Weights!$A:$B,2,0)*AC2686</f>
        <v>3.125</v>
      </c>
      <c r="AE2686">
        <f t="shared" ca="1" si="339"/>
        <v>9.7656248750000003</v>
      </c>
      <c r="AF2686" t="str">
        <f t="shared" si="340"/>
        <v>Belmont</v>
      </c>
      <c r="AG2686" t="str">
        <f t="shared" ca="1" si="341"/>
        <v>Belmont</v>
      </c>
    </row>
    <row r="2687" spans="15:33" x14ac:dyDescent="0.25">
      <c r="O2687" t="s">
        <v>3079</v>
      </c>
      <c r="P2687" s="6">
        <v>42011</v>
      </c>
      <c r="Q2687" t="s">
        <v>3073</v>
      </c>
      <c r="R2687" t="s">
        <v>3366</v>
      </c>
      <c r="S2687" t="s">
        <v>3721</v>
      </c>
      <c r="T2687">
        <v>79</v>
      </c>
      <c r="U2687">
        <v>69</v>
      </c>
      <c r="W2687" t="s">
        <v>1068</v>
      </c>
      <c r="X2687">
        <v>1</v>
      </c>
      <c r="Y2687">
        <f t="shared" si="335"/>
        <v>10</v>
      </c>
      <c r="Z2687">
        <f t="shared" ca="1" si="336"/>
        <v>4.875</v>
      </c>
      <c r="AA2687">
        <f t="shared" ca="1" si="337"/>
        <v>5.125</v>
      </c>
      <c r="AB2687">
        <f t="shared" ca="1" si="338"/>
        <v>-5.125</v>
      </c>
      <c r="AC2687" s="2">
        <v>5.125</v>
      </c>
      <c r="AD2687" s="7">
        <f>VLOOKUP(P2687,Weights!$A:$B,2,0)*AC2687</f>
        <v>5.125</v>
      </c>
      <c r="AE2687">
        <f t="shared" ca="1" si="339"/>
        <v>26.265625</v>
      </c>
      <c r="AF2687" t="str">
        <f t="shared" si="340"/>
        <v>Bucknell</v>
      </c>
      <c r="AG2687" t="str">
        <f t="shared" ca="1" si="341"/>
        <v>Bucknell</v>
      </c>
    </row>
    <row r="2688" spans="15:33" x14ac:dyDescent="0.25">
      <c r="O2688" t="s">
        <v>3076</v>
      </c>
      <c r="P2688" s="6">
        <v>42011</v>
      </c>
      <c r="Q2688" t="s">
        <v>3073</v>
      </c>
      <c r="R2688" t="s">
        <v>3099</v>
      </c>
      <c r="S2688" t="s">
        <v>3721</v>
      </c>
      <c r="T2688">
        <v>74</v>
      </c>
      <c r="U2688">
        <v>60</v>
      </c>
      <c r="W2688" t="s">
        <v>2426</v>
      </c>
      <c r="X2688">
        <v>1</v>
      </c>
      <c r="Y2688">
        <f t="shared" si="335"/>
        <v>14</v>
      </c>
      <c r="Z2688">
        <f t="shared" ca="1" si="336"/>
        <v>8.8749999800000001</v>
      </c>
      <c r="AA2688">
        <f t="shared" ca="1" si="337"/>
        <v>5.1250000199999999</v>
      </c>
      <c r="AB2688">
        <f t="shared" ca="1" si="338"/>
        <v>-5.1250000199999999</v>
      </c>
      <c r="AC2688" s="2">
        <v>5.125</v>
      </c>
      <c r="AD2688" s="7">
        <f>VLOOKUP(P2688,Weights!$A:$B,2,0)*AC2688</f>
        <v>5.125</v>
      </c>
      <c r="AE2688">
        <f t="shared" ca="1" si="339"/>
        <v>26.265625204999999</v>
      </c>
      <c r="AF2688" t="str">
        <f t="shared" si="340"/>
        <v>Colgate</v>
      </c>
      <c r="AG2688" t="str">
        <f t="shared" ca="1" si="341"/>
        <v>Colgate</v>
      </c>
    </row>
    <row r="2689" spans="15:33" x14ac:dyDescent="0.25">
      <c r="O2689" t="s">
        <v>3279</v>
      </c>
      <c r="P2689" s="6">
        <v>42011</v>
      </c>
      <c r="Q2689" t="s">
        <v>3073</v>
      </c>
      <c r="R2689" t="s">
        <v>3242</v>
      </c>
      <c r="S2689" t="s">
        <v>3720</v>
      </c>
      <c r="T2689">
        <v>60</v>
      </c>
      <c r="U2689">
        <v>54</v>
      </c>
      <c r="W2689" t="s">
        <v>2179</v>
      </c>
      <c r="X2689">
        <v>1</v>
      </c>
      <c r="Y2689">
        <f t="shared" si="335"/>
        <v>-6</v>
      </c>
      <c r="Z2689">
        <f t="shared" ca="1" si="336"/>
        <v>10.75000002</v>
      </c>
      <c r="AA2689">
        <f t="shared" ca="1" si="337"/>
        <v>-16.750000020000002</v>
      </c>
      <c r="AB2689">
        <f t="shared" ca="1" si="338"/>
        <v>16.750000020000002</v>
      </c>
      <c r="AC2689" s="2">
        <v>16.75</v>
      </c>
      <c r="AD2689" s="7">
        <f>VLOOKUP(P2689,Weights!$A:$B,2,0)*AC2689</f>
        <v>16.75</v>
      </c>
      <c r="AE2689">
        <f t="shared" ca="1" si="339"/>
        <v>280.56250067000008</v>
      </c>
      <c r="AF2689" t="str">
        <f t="shared" si="340"/>
        <v>Wyoming</v>
      </c>
      <c r="AG2689" t="str">
        <f t="shared" ca="1" si="341"/>
        <v>Colorado St</v>
      </c>
    </row>
    <row r="2690" spans="15:33" x14ac:dyDescent="0.25">
      <c r="O2690" t="s">
        <v>3252</v>
      </c>
      <c r="P2690" s="6">
        <v>42011</v>
      </c>
      <c r="Q2690" t="s">
        <v>3073</v>
      </c>
      <c r="R2690" t="s">
        <v>3255</v>
      </c>
      <c r="S2690" t="s">
        <v>3720</v>
      </c>
      <c r="T2690">
        <v>70</v>
      </c>
      <c r="U2690">
        <v>60</v>
      </c>
      <c r="W2690" t="s">
        <v>921</v>
      </c>
      <c r="X2690">
        <v>1</v>
      </c>
      <c r="Y2690">
        <f t="shared" ref="Y2690:Y2753" si="342">X2690*IF(S2690="W",(T2690-U2690),U2690-T2690)</f>
        <v>-10</v>
      </c>
      <c r="Z2690">
        <f t="shared" ref="Z2690:Z2753" ca="1" si="343">X2690*(IF(Q2690="A",-HomeEdge,IF(Q2690="H",HomeEdge,0))+VLOOKUP(O2690,TmList,2,0)-VLOOKUP(R2690,TmList,2,0))</f>
        <v>4.7500000000000009</v>
      </c>
      <c r="AA2690">
        <f t="shared" ref="AA2690:AA2753" ca="1" si="344">Y2690-Z2690</f>
        <v>-14.75</v>
      </c>
      <c r="AB2690">
        <f t="shared" ref="AB2690:AB2753" ca="1" si="345">-AA2690</f>
        <v>14.75</v>
      </c>
      <c r="AC2690" s="2">
        <v>14.75</v>
      </c>
      <c r="AD2690" s="7">
        <f>VLOOKUP(P2690,Weights!$A:$B,2,0)*AC2690</f>
        <v>14.75</v>
      </c>
      <c r="AE2690">
        <f t="shared" ref="AE2690:AE2753" ca="1" si="346">AA2690^2</f>
        <v>217.5625</v>
      </c>
      <c r="AF2690" t="str">
        <f t="shared" si="340"/>
        <v>DePaul</v>
      </c>
      <c r="AG2690" t="str">
        <f t="shared" ca="1" si="341"/>
        <v>Creighton</v>
      </c>
    </row>
    <row r="2691" spans="15:33" x14ac:dyDescent="0.25">
      <c r="O2691" t="s">
        <v>3120</v>
      </c>
      <c r="P2691" s="6">
        <v>42011</v>
      </c>
      <c r="Q2691" t="s">
        <v>3073</v>
      </c>
      <c r="R2691" t="s">
        <v>3130</v>
      </c>
      <c r="S2691" t="s">
        <v>3721</v>
      </c>
      <c r="T2691">
        <v>71</v>
      </c>
      <c r="U2691">
        <v>68</v>
      </c>
      <c r="W2691" t="s">
        <v>388</v>
      </c>
      <c r="X2691">
        <v>1</v>
      </c>
      <c r="Y2691">
        <f t="shared" si="342"/>
        <v>3</v>
      </c>
      <c r="Z2691">
        <f t="shared" ca="1" si="343"/>
        <v>2.875</v>
      </c>
      <c r="AA2691">
        <f t="shared" ca="1" si="344"/>
        <v>0.125</v>
      </c>
      <c r="AB2691">
        <f t="shared" ca="1" si="345"/>
        <v>-0.125</v>
      </c>
      <c r="AC2691" s="2">
        <v>0.125</v>
      </c>
      <c r="AD2691" s="7">
        <f>VLOOKUP(P2691,Weights!$A:$B,2,0)*AC2691</f>
        <v>0.125</v>
      </c>
      <c r="AE2691">
        <f t="shared" ca="1" si="346"/>
        <v>1.5625E-2</v>
      </c>
      <c r="AF2691" t="str">
        <f t="shared" ref="AF2691:AF2754" si="347">IF(Y2691&gt;0,O2691,R2691)</f>
        <v>Duquesne</v>
      </c>
      <c r="AG2691" t="str">
        <f t="shared" ref="AG2691:AG2754" ca="1" si="348">IF(Z2691&gt;0,O2691,R2691)</f>
        <v>Duquesne</v>
      </c>
    </row>
    <row r="2692" spans="15:33" x14ac:dyDescent="0.25">
      <c r="O2692" t="s">
        <v>3315</v>
      </c>
      <c r="P2692" s="6">
        <v>42011</v>
      </c>
      <c r="Q2692" t="s">
        <v>3073</v>
      </c>
      <c r="R2692" t="s">
        <v>3316</v>
      </c>
      <c r="S2692" t="s">
        <v>3720</v>
      </c>
      <c r="T2692">
        <v>60</v>
      </c>
      <c r="U2692">
        <v>59</v>
      </c>
      <c r="V2692" t="s">
        <v>3722</v>
      </c>
      <c r="W2692" t="s">
        <v>1256</v>
      </c>
      <c r="X2692">
        <v>1</v>
      </c>
      <c r="Y2692">
        <f t="shared" si="342"/>
        <v>-1</v>
      </c>
      <c r="Z2692">
        <f t="shared" ca="1" si="343"/>
        <v>8.6249999769999999</v>
      </c>
      <c r="AA2692">
        <f t="shared" ca="1" si="344"/>
        <v>-9.6249999769999999</v>
      </c>
      <c r="AB2692">
        <f t="shared" ca="1" si="345"/>
        <v>9.6249999769999999</v>
      </c>
      <c r="AC2692" s="2">
        <v>9.625</v>
      </c>
      <c r="AD2692" s="7">
        <f>VLOOKUP(P2692,Weights!$A:$B,2,0)*AC2692</f>
        <v>9.625</v>
      </c>
      <c r="AE2692">
        <f t="shared" ca="1" si="346"/>
        <v>92.640624557249993</v>
      </c>
      <c r="AF2692" t="str">
        <f t="shared" si="347"/>
        <v>Ball State</v>
      </c>
      <c r="AG2692" t="str">
        <f t="shared" ca="1" si="348"/>
        <v>Eastern Michigan</v>
      </c>
    </row>
    <row r="2693" spans="15:33" x14ac:dyDescent="0.25">
      <c r="O2693" t="s">
        <v>3378</v>
      </c>
      <c r="P2693" s="6">
        <v>42011</v>
      </c>
      <c r="Q2693" t="s">
        <v>3073</v>
      </c>
      <c r="R2693" t="s">
        <v>3158</v>
      </c>
      <c r="S2693" t="s">
        <v>3720</v>
      </c>
      <c r="T2693">
        <v>71</v>
      </c>
      <c r="U2693">
        <v>70</v>
      </c>
      <c r="W2693" t="s">
        <v>2105</v>
      </c>
      <c r="X2693">
        <v>1</v>
      </c>
      <c r="Y2693">
        <f t="shared" si="342"/>
        <v>-1</v>
      </c>
      <c r="Z2693">
        <f t="shared" ca="1" si="343"/>
        <v>3.25</v>
      </c>
      <c r="AA2693">
        <f t="shared" ca="1" si="344"/>
        <v>-4.25</v>
      </c>
      <c r="AB2693">
        <f t="shared" ca="1" si="345"/>
        <v>4.25</v>
      </c>
      <c r="AC2693" s="2">
        <v>4.25</v>
      </c>
      <c r="AD2693" s="7">
        <f>VLOOKUP(P2693,Weights!$A:$B,2,0)*AC2693</f>
        <v>4.25</v>
      </c>
      <c r="AE2693">
        <f t="shared" ca="1" si="346"/>
        <v>18.0625</v>
      </c>
      <c r="AF2693" t="str">
        <f t="shared" si="347"/>
        <v>Loyola (Chi)</v>
      </c>
      <c r="AG2693" t="str">
        <f t="shared" ca="1" si="348"/>
        <v>Evansville</v>
      </c>
    </row>
    <row r="2694" spans="15:33" x14ac:dyDescent="0.25">
      <c r="O2694" t="s">
        <v>3329</v>
      </c>
      <c r="P2694" s="6">
        <v>42011</v>
      </c>
      <c r="Q2694" t="s">
        <v>3073</v>
      </c>
      <c r="R2694" t="s">
        <v>3276</v>
      </c>
      <c r="S2694" t="s">
        <v>3721</v>
      </c>
      <c r="T2694">
        <v>61</v>
      </c>
      <c r="U2694">
        <v>52</v>
      </c>
      <c r="W2694" t="s">
        <v>1068</v>
      </c>
      <c r="X2694">
        <v>1</v>
      </c>
      <c r="Y2694">
        <f t="shared" si="342"/>
        <v>9</v>
      </c>
      <c r="Z2694">
        <f t="shared" ca="1" si="343"/>
        <v>-1.375</v>
      </c>
      <c r="AA2694">
        <f t="shared" ca="1" si="344"/>
        <v>10.375</v>
      </c>
      <c r="AB2694">
        <f t="shared" ca="1" si="345"/>
        <v>-10.375</v>
      </c>
      <c r="AC2694" s="2">
        <v>10.375</v>
      </c>
      <c r="AD2694" s="7">
        <f>VLOOKUP(P2694,Weights!$A:$B,2,0)*AC2694</f>
        <v>10.375</v>
      </c>
      <c r="AE2694">
        <f t="shared" ca="1" si="346"/>
        <v>107.640625</v>
      </c>
      <c r="AF2694" t="str">
        <f t="shared" si="347"/>
        <v>Fresno St</v>
      </c>
      <c r="AG2694" t="str">
        <f t="shared" ca="1" si="348"/>
        <v>Utah State</v>
      </c>
    </row>
    <row r="2695" spans="15:33" x14ac:dyDescent="0.25">
      <c r="O2695" t="s">
        <v>3196</v>
      </c>
      <c r="P2695" s="6">
        <v>42011</v>
      </c>
      <c r="Q2695" t="s">
        <v>3073</v>
      </c>
      <c r="R2695" t="s">
        <v>3195</v>
      </c>
      <c r="S2695" t="s">
        <v>3720</v>
      </c>
      <c r="T2695">
        <v>46</v>
      </c>
      <c r="U2695">
        <v>45</v>
      </c>
      <c r="W2695" t="s">
        <v>595</v>
      </c>
      <c r="X2695">
        <v>1</v>
      </c>
      <c r="Y2695">
        <f t="shared" si="342"/>
        <v>-1</v>
      </c>
      <c r="Z2695">
        <f t="shared" ca="1" si="343"/>
        <v>-1.1249999999999982</v>
      </c>
      <c r="AA2695">
        <f t="shared" ca="1" si="344"/>
        <v>0.12499999999999822</v>
      </c>
      <c r="AB2695">
        <f t="shared" ca="1" si="345"/>
        <v>-0.12499999999999822</v>
      </c>
      <c r="AC2695" s="2">
        <v>0.125</v>
      </c>
      <c r="AD2695" s="7">
        <f>VLOOKUP(P2695,Weights!$A:$B,2,0)*AC2695</f>
        <v>0.125</v>
      </c>
      <c r="AE2695">
        <f t="shared" ca="1" si="346"/>
        <v>1.5624999999999556E-2</v>
      </c>
      <c r="AF2695" t="str">
        <f t="shared" si="347"/>
        <v>Syracuse</v>
      </c>
      <c r="AG2695" t="str">
        <f t="shared" ca="1" si="348"/>
        <v>Syracuse</v>
      </c>
    </row>
    <row r="2696" spans="15:33" x14ac:dyDescent="0.25">
      <c r="O2696" t="s">
        <v>3086</v>
      </c>
      <c r="P2696" s="6">
        <v>42011</v>
      </c>
      <c r="Q2696" t="s">
        <v>3073</v>
      </c>
      <c r="R2696" t="s">
        <v>3089</v>
      </c>
      <c r="S2696" t="s">
        <v>3721</v>
      </c>
      <c r="T2696">
        <v>69</v>
      </c>
      <c r="U2696">
        <v>59</v>
      </c>
      <c r="W2696" t="s">
        <v>61</v>
      </c>
      <c r="X2696">
        <v>1</v>
      </c>
      <c r="Y2696">
        <f t="shared" si="342"/>
        <v>10</v>
      </c>
      <c r="Z2696">
        <f t="shared" ca="1" si="343"/>
        <v>10.000000499999999</v>
      </c>
      <c r="AA2696">
        <f t="shared" ca="1" si="344"/>
        <v>-4.9999999873762135E-7</v>
      </c>
      <c r="AB2696">
        <f t="shared" ca="1" si="345"/>
        <v>4.9999999873762135E-7</v>
      </c>
      <c r="AC2696" s="2">
        <v>0</v>
      </c>
      <c r="AD2696" s="7">
        <f>VLOOKUP(P2696,Weights!$A:$B,2,0)*AC2696</f>
        <v>0</v>
      </c>
      <c r="AE2696">
        <f t="shared" ca="1" si="346"/>
        <v>2.4999999873762136E-13</v>
      </c>
      <c r="AF2696" t="str">
        <f t="shared" si="347"/>
        <v>Hartford</v>
      </c>
      <c r="AG2696" t="str">
        <f t="shared" ca="1" si="348"/>
        <v>Hartford</v>
      </c>
    </row>
    <row r="2697" spans="15:33" x14ac:dyDescent="0.25">
      <c r="O2697" t="s">
        <v>3208</v>
      </c>
      <c r="P2697" s="6">
        <v>42011</v>
      </c>
      <c r="Q2697" t="s">
        <v>3073</v>
      </c>
      <c r="R2697" t="s">
        <v>3333</v>
      </c>
      <c r="S2697" t="s">
        <v>3720</v>
      </c>
      <c r="T2697">
        <v>61</v>
      </c>
      <c r="U2697">
        <v>57</v>
      </c>
      <c r="V2697" t="s">
        <v>3722</v>
      </c>
      <c r="W2697" t="s">
        <v>1356</v>
      </c>
      <c r="X2697">
        <v>1</v>
      </c>
      <c r="Y2697">
        <f t="shared" si="342"/>
        <v>-4</v>
      </c>
      <c r="Z2697">
        <f t="shared" ca="1" si="343"/>
        <v>8.2500000200000017</v>
      </c>
      <c r="AA2697">
        <f t="shared" ca="1" si="344"/>
        <v>-12.250000020000002</v>
      </c>
      <c r="AB2697">
        <f t="shared" ca="1" si="345"/>
        <v>12.250000020000002</v>
      </c>
      <c r="AC2697" s="2">
        <v>12.25</v>
      </c>
      <c r="AD2697" s="7">
        <f>VLOOKUP(P2697,Weights!$A:$B,2,0)*AC2697</f>
        <v>12.25</v>
      </c>
      <c r="AE2697">
        <f t="shared" ca="1" si="346"/>
        <v>150.06250049000005</v>
      </c>
      <c r="AF2697" t="str">
        <f t="shared" si="347"/>
        <v>Cal Poly</v>
      </c>
      <c r="AG2697" t="str">
        <f t="shared" ca="1" si="348"/>
        <v>Hawaii</v>
      </c>
    </row>
    <row r="2698" spans="15:33" x14ac:dyDescent="0.25">
      <c r="O2698" t="s">
        <v>3227</v>
      </c>
      <c r="P2698" s="6">
        <v>42011</v>
      </c>
      <c r="Q2698" t="s">
        <v>3073</v>
      </c>
      <c r="R2698" t="s">
        <v>3177</v>
      </c>
      <c r="S2698" t="s">
        <v>3721</v>
      </c>
      <c r="T2698">
        <v>64</v>
      </c>
      <c r="U2698">
        <v>57</v>
      </c>
      <c r="W2698" t="s">
        <v>669</v>
      </c>
      <c r="X2698">
        <v>1</v>
      </c>
      <c r="Y2698">
        <f t="shared" si="342"/>
        <v>7</v>
      </c>
      <c r="Z2698">
        <f t="shared" ca="1" si="343"/>
        <v>-0.49999950000000126</v>
      </c>
      <c r="AA2698">
        <f t="shared" ca="1" si="344"/>
        <v>7.4999995000000013</v>
      </c>
      <c r="AB2698">
        <f t="shared" ca="1" si="345"/>
        <v>-7.4999995000000013</v>
      </c>
      <c r="AC2698" s="2">
        <v>7.5</v>
      </c>
      <c r="AD2698" s="7">
        <f>VLOOKUP(P2698,Weights!$A:$B,2,0)*AC2698</f>
        <v>7.5</v>
      </c>
      <c r="AE2698">
        <f t="shared" ca="1" si="346"/>
        <v>56.249992500000268</v>
      </c>
      <c r="AF2698" t="str">
        <f t="shared" si="347"/>
        <v>Illinois</v>
      </c>
      <c r="AG2698" t="str">
        <f t="shared" ca="1" si="348"/>
        <v>Maryland</v>
      </c>
    </row>
    <row r="2699" spans="15:33" x14ac:dyDescent="0.25">
      <c r="O2699" t="s">
        <v>3193</v>
      </c>
      <c r="P2699" s="6">
        <v>42011</v>
      </c>
      <c r="Q2699" t="s">
        <v>3073</v>
      </c>
      <c r="R2699" t="s">
        <v>3288</v>
      </c>
      <c r="S2699" t="s">
        <v>3721</v>
      </c>
      <c r="T2699">
        <v>81</v>
      </c>
      <c r="U2699">
        <v>45</v>
      </c>
      <c r="W2699" t="s">
        <v>550</v>
      </c>
      <c r="X2699">
        <v>1</v>
      </c>
      <c r="Y2699">
        <f t="shared" si="342"/>
        <v>36</v>
      </c>
      <c r="Z2699">
        <f t="shared" ca="1" si="343"/>
        <v>15.125</v>
      </c>
      <c r="AA2699">
        <f t="shared" ca="1" si="344"/>
        <v>20.875</v>
      </c>
      <c r="AB2699">
        <f t="shared" ca="1" si="345"/>
        <v>-20.875</v>
      </c>
      <c r="AC2699" s="2">
        <v>20.875</v>
      </c>
      <c r="AD2699" s="7">
        <f>VLOOKUP(P2699,Weights!$A:$B,2,0)*AC2699</f>
        <v>20.875</v>
      </c>
      <c r="AE2699">
        <f t="shared" ca="1" si="346"/>
        <v>435.765625</v>
      </c>
      <c r="AF2699" t="str">
        <f t="shared" si="347"/>
        <v>Illinois St</v>
      </c>
      <c r="AG2699" t="str">
        <f t="shared" ca="1" si="348"/>
        <v>Illinois St</v>
      </c>
    </row>
    <row r="2700" spans="15:33" x14ac:dyDescent="0.25">
      <c r="O2700" t="s">
        <v>3190</v>
      </c>
      <c r="P2700" s="6">
        <v>42011</v>
      </c>
      <c r="Q2700" t="s">
        <v>3073</v>
      </c>
      <c r="R2700" t="s">
        <v>3388</v>
      </c>
      <c r="S2700" t="s">
        <v>3721</v>
      </c>
      <c r="T2700">
        <v>71</v>
      </c>
      <c r="U2700">
        <v>56</v>
      </c>
      <c r="W2700" t="s">
        <v>173</v>
      </c>
      <c r="X2700">
        <v>1</v>
      </c>
      <c r="Y2700">
        <f t="shared" si="342"/>
        <v>15</v>
      </c>
      <c r="Z2700">
        <f t="shared" ca="1" si="343"/>
        <v>6.3749999800000001</v>
      </c>
      <c r="AA2700">
        <f t="shared" ca="1" si="344"/>
        <v>8.6250000199999999</v>
      </c>
      <c r="AB2700">
        <f t="shared" ca="1" si="345"/>
        <v>-8.6250000199999999</v>
      </c>
      <c r="AC2700" s="2">
        <v>8.625</v>
      </c>
      <c r="AD2700" s="7">
        <f>VLOOKUP(P2700,Weights!$A:$B,2,0)*AC2700</f>
        <v>8.625</v>
      </c>
      <c r="AE2700">
        <f t="shared" ca="1" si="346"/>
        <v>74.390625345000004</v>
      </c>
      <c r="AF2700" t="str">
        <f t="shared" si="347"/>
        <v>Indiana St</v>
      </c>
      <c r="AG2700" t="str">
        <f t="shared" ca="1" si="348"/>
        <v>Indiana St</v>
      </c>
    </row>
    <row r="2701" spans="15:33" x14ac:dyDescent="0.25">
      <c r="O2701" t="s">
        <v>3245</v>
      </c>
      <c r="P2701" s="6">
        <v>42011</v>
      </c>
      <c r="Q2701" t="s">
        <v>3073</v>
      </c>
      <c r="R2701" t="s">
        <v>3244</v>
      </c>
      <c r="S2701" t="s">
        <v>3721</v>
      </c>
      <c r="T2701">
        <v>58</v>
      </c>
      <c r="U2701">
        <v>53</v>
      </c>
      <c r="W2701" t="s">
        <v>61</v>
      </c>
      <c r="X2701">
        <v>1</v>
      </c>
      <c r="Y2701">
        <f t="shared" si="342"/>
        <v>5</v>
      </c>
      <c r="Z2701">
        <f t="shared" ca="1" si="343"/>
        <v>1.1250004999999987</v>
      </c>
      <c r="AA2701">
        <f t="shared" ca="1" si="344"/>
        <v>3.8749995000000013</v>
      </c>
      <c r="AB2701">
        <f t="shared" ca="1" si="345"/>
        <v>-3.8749995000000013</v>
      </c>
      <c r="AC2701" s="2">
        <v>3.875</v>
      </c>
      <c r="AD2701" s="7">
        <f>VLOOKUP(P2701,Weights!$A:$B,2,0)*AC2701</f>
        <v>3.875</v>
      </c>
      <c r="AE2701">
        <f t="shared" ca="1" si="346"/>
        <v>15.01562112500026</v>
      </c>
      <c r="AF2701" t="str">
        <f t="shared" si="347"/>
        <v>Kansas St</v>
      </c>
      <c r="AG2701" t="str">
        <f t="shared" ca="1" si="348"/>
        <v>Kansas St</v>
      </c>
    </row>
    <row r="2702" spans="15:33" x14ac:dyDescent="0.25">
      <c r="O2702" t="s">
        <v>3375</v>
      </c>
      <c r="P2702" s="6">
        <v>42011</v>
      </c>
      <c r="Q2702" t="s">
        <v>3073</v>
      </c>
      <c r="R2702" t="s">
        <v>3367</v>
      </c>
      <c r="S2702" t="s">
        <v>3720</v>
      </c>
      <c r="T2702">
        <v>66</v>
      </c>
      <c r="U2702">
        <v>64</v>
      </c>
      <c r="W2702" t="s">
        <v>919</v>
      </c>
      <c r="X2702">
        <v>1</v>
      </c>
      <c r="Y2702">
        <f t="shared" si="342"/>
        <v>-2</v>
      </c>
      <c r="Z2702">
        <f t="shared" ca="1" si="343"/>
        <v>0.375</v>
      </c>
      <c r="AA2702">
        <f t="shared" ca="1" si="344"/>
        <v>-2.375</v>
      </c>
      <c r="AB2702">
        <f t="shared" ca="1" si="345"/>
        <v>2.375</v>
      </c>
      <c r="AC2702" s="2">
        <v>2.375</v>
      </c>
      <c r="AD2702" s="7">
        <f>VLOOKUP(P2702,Weights!$A:$B,2,0)*AC2702</f>
        <v>2.375</v>
      </c>
      <c r="AE2702">
        <f t="shared" ca="1" si="346"/>
        <v>5.640625</v>
      </c>
      <c r="AF2702" t="str">
        <f t="shared" si="347"/>
        <v>Bowling Green</v>
      </c>
      <c r="AG2702" t="str">
        <f t="shared" ca="1" si="348"/>
        <v>Kent State</v>
      </c>
    </row>
    <row r="2703" spans="15:33" x14ac:dyDescent="0.25">
      <c r="O2703" t="s">
        <v>3168</v>
      </c>
      <c r="P2703" s="6">
        <v>42011</v>
      </c>
      <c r="Q2703" t="s">
        <v>3073</v>
      </c>
      <c r="R2703" t="s">
        <v>3165</v>
      </c>
      <c r="S2703" t="s">
        <v>3720</v>
      </c>
      <c r="T2703">
        <v>71</v>
      </c>
      <c r="U2703">
        <v>65</v>
      </c>
      <c r="W2703" t="s">
        <v>449</v>
      </c>
      <c r="X2703">
        <v>1</v>
      </c>
      <c r="Y2703">
        <f t="shared" si="342"/>
        <v>-6</v>
      </c>
      <c r="Z2703">
        <f t="shared" ca="1" si="343"/>
        <v>1.875</v>
      </c>
      <c r="AA2703">
        <f t="shared" ca="1" si="344"/>
        <v>-7.875</v>
      </c>
      <c r="AB2703">
        <f t="shared" ca="1" si="345"/>
        <v>7.875</v>
      </c>
      <c r="AC2703" s="2">
        <v>7.875</v>
      </c>
      <c r="AD2703" s="7">
        <f>VLOOKUP(P2703,Weights!$A:$B,2,0)*AC2703</f>
        <v>7.875</v>
      </c>
      <c r="AE2703">
        <f t="shared" ca="1" si="346"/>
        <v>62.015625</v>
      </c>
      <c r="AF2703" t="str">
        <f t="shared" si="347"/>
        <v>Massachusetts</v>
      </c>
      <c r="AG2703" t="str">
        <f t="shared" ca="1" si="348"/>
        <v>La Salle</v>
      </c>
    </row>
    <row r="2704" spans="15:33" x14ac:dyDescent="0.25">
      <c r="O2704" t="s">
        <v>3711</v>
      </c>
      <c r="P2704" s="6">
        <v>42011</v>
      </c>
      <c r="Q2704" t="s">
        <v>3073</v>
      </c>
      <c r="R2704" t="s">
        <v>3197</v>
      </c>
      <c r="S2704" t="s">
        <v>3721</v>
      </c>
      <c r="T2704">
        <v>58</v>
      </c>
      <c r="U2704">
        <v>52</v>
      </c>
      <c r="W2704" t="s">
        <v>608</v>
      </c>
      <c r="X2704">
        <v>1</v>
      </c>
      <c r="Y2704">
        <f t="shared" si="342"/>
        <v>6</v>
      </c>
      <c r="Z2704">
        <f t="shared" ca="1" si="343"/>
        <v>12.874999499999998</v>
      </c>
      <c r="AA2704">
        <f t="shared" ca="1" si="344"/>
        <v>-6.8749994999999977</v>
      </c>
      <c r="AB2704">
        <f t="shared" ca="1" si="345"/>
        <v>6.8749994999999977</v>
      </c>
      <c r="AC2704" s="2">
        <v>6.875</v>
      </c>
      <c r="AD2704" s="7">
        <f>VLOOKUP(P2704,Weights!$A:$B,2,0)*AC2704</f>
        <v>6.875</v>
      </c>
      <c r="AE2704">
        <f t="shared" ca="1" si="346"/>
        <v>47.265618125000216</v>
      </c>
      <c r="AF2704" t="str">
        <f t="shared" si="347"/>
        <v>Louisville</v>
      </c>
      <c r="AG2704" t="str">
        <f t="shared" ca="1" si="348"/>
        <v>Louisville</v>
      </c>
    </row>
    <row r="2705" spans="15:33" x14ac:dyDescent="0.25">
      <c r="O2705" t="s">
        <v>3123</v>
      </c>
      <c r="P2705" s="6">
        <v>42011</v>
      </c>
      <c r="Q2705" t="s">
        <v>3073</v>
      </c>
      <c r="R2705" t="s">
        <v>3399</v>
      </c>
      <c r="S2705" t="s">
        <v>3721</v>
      </c>
      <c r="T2705">
        <v>56</v>
      </c>
      <c r="U2705">
        <v>53</v>
      </c>
      <c r="V2705" t="s">
        <v>3722</v>
      </c>
      <c r="W2705" t="s">
        <v>1052</v>
      </c>
      <c r="X2705">
        <v>1</v>
      </c>
      <c r="Y2705">
        <f t="shared" si="342"/>
        <v>3</v>
      </c>
      <c r="Z2705">
        <f t="shared" ca="1" si="343"/>
        <v>-1.8750000000000009</v>
      </c>
      <c r="AA2705">
        <f t="shared" ca="1" si="344"/>
        <v>4.8750000000000009</v>
      </c>
      <c r="AB2705">
        <f t="shared" ca="1" si="345"/>
        <v>-4.8750000000000009</v>
      </c>
      <c r="AC2705" s="2">
        <v>4.875</v>
      </c>
      <c r="AD2705" s="7">
        <f>VLOOKUP(P2705,Weights!$A:$B,2,0)*AC2705</f>
        <v>4.875</v>
      </c>
      <c r="AE2705">
        <f t="shared" ca="1" si="346"/>
        <v>23.765625000000007</v>
      </c>
      <c r="AF2705" t="str">
        <f t="shared" si="347"/>
        <v>Loyola (MD)</v>
      </c>
      <c r="AG2705" t="str">
        <f t="shared" ca="1" si="348"/>
        <v>American</v>
      </c>
    </row>
    <row r="2706" spans="15:33" x14ac:dyDescent="0.25">
      <c r="O2706" t="s">
        <v>3088</v>
      </c>
      <c r="P2706" s="6">
        <v>42011</v>
      </c>
      <c r="Q2706" t="s">
        <v>3073</v>
      </c>
      <c r="R2706" t="s">
        <v>3087</v>
      </c>
      <c r="S2706" t="s">
        <v>3720</v>
      </c>
      <c r="T2706">
        <v>68</v>
      </c>
      <c r="U2706">
        <v>54</v>
      </c>
      <c r="W2706" t="s">
        <v>80</v>
      </c>
      <c r="X2706">
        <v>1</v>
      </c>
      <c r="Y2706">
        <f t="shared" si="342"/>
        <v>-14</v>
      </c>
      <c r="Z2706">
        <f t="shared" ca="1" si="343"/>
        <v>-14.000000499999999</v>
      </c>
      <c r="AA2706">
        <f t="shared" ca="1" si="344"/>
        <v>4.9999999873762135E-7</v>
      </c>
      <c r="AB2706">
        <f t="shared" ca="1" si="345"/>
        <v>-4.9999999873762135E-7</v>
      </c>
      <c r="AC2706" s="2">
        <v>0</v>
      </c>
      <c r="AD2706" s="7">
        <f>VLOOKUP(P2706,Weights!$A:$B,2,0)*AC2706</f>
        <v>0</v>
      </c>
      <c r="AE2706">
        <f t="shared" ca="1" si="346"/>
        <v>2.4999999873762136E-13</v>
      </c>
      <c r="AF2706" t="str">
        <f t="shared" si="347"/>
        <v>Vermont</v>
      </c>
      <c r="AG2706" t="str">
        <f t="shared" ca="1" si="348"/>
        <v>Vermont</v>
      </c>
    </row>
    <row r="2707" spans="15:33" x14ac:dyDescent="0.25">
      <c r="O2707" t="s">
        <v>3384</v>
      </c>
      <c r="P2707" s="6">
        <v>42011</v>
      </c>
      <c r="Q2707" t="s">
        <v>3073</v>
      </c>
      <c r="R2707" t="s">
        <v>3381</v>
      </c>
      <c r="S2707" t="s">
        <v>3721</v>
      </c>
      <c r="T2707">
        <v>68</v>
      </c>
      <c r="U2707">
        <v>63</v>
      </c>
      <c r="W2707" t="s">
        <v>1823</v>
      </c>
      <c r="X2707">
        <v>1</v>
      </c>
      <c r="Y2707">
        <f t="shared" si="342"/>
        <v>5</v>
      </c>
      <c r="Z2707">
        <f t="shared" ca="1" si="343"/>
        <v>4.9999999800000001</v>
      </c>
      <c r="AA2707">
        <f t="shared" ca="1" si="344"/>
        <v>1.9999999878450581E-8</v>
      </c>
      <c r="AB2707">
        <f t="shared" ca="1" si="345"/>
        <v>-1.9999999878450581E-8</v>
      </c>
      <c r="AC2707" s="2">
        <v>0</v>
      </c>
      <c r="AD2707" s="7">
        <f>VLOOKUP(P2707,Weights!$A:$B,2,0)*AC2707</f>
        <v>0</v>
      </c>
      <c r="AE2707">
        <f t="shared" ca="1" si="346"/>
        <v>3.9999999513802324E-16</v>
      </c>
      <c r="AF2707" t="str">
        <f t="shared" si="347"/>
        <v>Manhattan</v>
      </c>
      <c r="AG2707" t="str">
        <f t="shared" ca="1" si="348"/>
        <v>Manhattan</v>
      </c>
    </row>
    <row r="2708" spans="15:33" x14ac:dyDescent="0.25">
      <c r="O2708" t="s">
        <v>3169</v>
      </c>
      <c r="P2708" s="6">
        <v>42011</v>
      </c>
      <c r="Q2708" t="s">
        <v>3073</v>
      </c>
      <c r="R2708" t="s">
        <v>3284</v>
      </c>
      <c r="S2708" t="s">
        <v>3720</v>
      </c>
      <c r="T2708">
        <v>79</v>
      </c>
      <c r="U2708">
        <v>72</v>
      </c>
      <c r="W2708" t="s">
        <v>1066</v>
      </c>
      <c r="X2708">
        <v>1</v>
      </c>
      <c r="Y2708">
        <f t="shared" si="342"/>
        <v>-7</v>
      </c>
      <c r="Z2708">
        <f t="shared" ca="1" si="343"/>
        <v>-8.5</v>
      </c>
      <c r="AA2708">
        <f t="shared" ca="1" si="344"/>
        <v>1.5</v>
      </c>
      <c r="AB2708">
        <f t="shared" ca="1" si="345"/>
        <v>-1.5</v>
      </c>
      <c r="AC2708" s="2">
        <v>1.5</v>
      </c>
      <c r="AD2708" s="7">
        <f>VLOOKUP(P2708,Weights!$A:$B,2,0)*AC2708</f>
        <v>1.5</v>
      </c>
      <c r="AE2708">
        <f t="shared" ca="1" si="346"/>
        <v>2.25</v>
      </c>
      <c r="AF2708" t="str">
        <f t="shared" si="347"/>
        <v>Buffalo</v>
      </c>
      <c r="AG2708" t="str">
        <f t="shared" ca="1" si="348"/>
        <v>Buffalo</v>
      </c>
    </row>
    <row r="2709" spans="15:33" x14ac:dyDescent="0.25">
      <c r="O2709" t="s">
        <v>3202</v>
      </c>
      <c r="P2709" s="6">
        <v>42011</v>
      </c>
      <c r="Q2709" t="s">
        <v>3073</v>
      </c>
      <c r="R2709" t="s">
        <v>3251</v>
      </c>
      <c r="S2709" t="s">
        <v>3720</v>
      </c>
      <c r="T2709">
        <v>61</v>
      </c>
      <c r="U2709">
        <v>47</v>
      </c>
      <c r="W2709" t="s">
        <v>60</v>
      </c>
      <c r="X2709">
        <v>1</v>
      </c>
      <c r="Y2709">
        <f t="shared" si="342"/>
        <v>-14</v>
      </c>
      <c r="Z2709">
        <f t="shared" ca="1" si="343"/>
        <v>-0.125</v>
      </c>
      <c r="AA2709">
        <f t="shared" ca="1" si="344"/>
        <v>-13.875</v>
      </c>
      <c r="AB2709">
        <f t="shared" ca="1" si="345"/>
        <v>13.875</v>
      </c>
      <c r="AC2709" s="2">
        <v>13.875</v>
      </c>
      <c r="AD2709" s="7">
        <f>VLOOKUP(P2709,Weights!$A:$B,2,0)*AC2709</f>
        <v>13.875</v>
      </c>
      <c r="AE2709">
        <f t="shared" ca="1" si="346"/>
        <v>192.515625</v>
      </c>
      <c r="AF2709" t="str">
        <f t="shared" si="347"/>
        <v>Tennessee</v>
      </c>
      <c r="AG2709" t="str">
        <f t="shared" ca="1" si="348"/>
        <v>Tennessee</v>
      </c>
    </row>
    <row r="2710" spans="15:33" x14ac:dyDescent="0.25">
      <c r="O2710" t="s">
        <v>3090</v>
      </c>
      <c r="P2710" s="6">
        <v>42011</v>
      </c>
      <c r="Q2710" t="s">
        <v>3073</v>
      </c>
      <c r="R2710" t="s">
        <v>3125</v>
      </c>
      <c r="S2710" t="s">
        <v>3721</v>
      </c>
      <c r="T2710">
        <v>69</v>
      </c>
      <c r="U2710">
        <v>60</v>
      </c>
      <c r="W2710" t="s">
        <v>771</v>
      </c>
      <c r="X2710">
        <v>1</v>
      </c>
      <c r="Y2710">
        <f t="shared" si="342"/>
        <v>9</v>
      </c>
      <c r="Z2710">
        <f t="shared" ca="1" si="343"/>
        <v>7.1249999800000001</v>
      </c>
      <c r="AA2710">
        <f t="shared" ca="1" si="344"/>
        <v>1.8750000199999999</v>
      </c>
      <c r="AB2710">
        <f t="shared" ca="1" si="345"/>
        <v>-1.8750000199999999</v>
      </c>
      <c r="AC2710" s="2">
        <v>1.875</v>
      </c>
      <c r="AD2710" s="7">
        <f>VLOOKUP(P2710,Weights!$A:$B,2,0)*AC2710</f>
        <v>1.875</v>
      </c>
      <c r="AE2710">
        <f t="shared" ca="1" si="346"/>
        <v>3.515625075</v>
      </c>
      <c r="AF2710" t="str">
        <f t="shared" si="347"/>
        <v>N.J.I.T.</v>
      </c>
      <c r="AG2710" t="str">
        <f t="shared" ca="1" si="348"/>
        <v>N.J.I.T.</v>
      </c>
    </row>
    <row r="2711" spans="15:33" x14ac:dyDescent="0.25">
      <c r="O2711" t="s">
        <v>3325</v>
      </c>
      <c r="P2711" s="6">
        <v>42011</v>
      </c>
      <c r="Q2711" t="s">
        <v>3073</v>
      </c>
      <c r="R2711" t="s">
        <v>3094</v>
      </c>
      <c r="S2711" t="s">
        <v>3720</v>
      </c>
      <c r="T2711">
        <v>70</v>
      </c>
      <c r="U2711">
        <v>64</v>
      </c>
      <c r="W2711" t="s">
        <v>2195</v>
      </c>
      <c r="X2711">
        <v>1</v>
      </c>
      <c r="Y2711">
        <f t="shared" si="342"/>
        <v>-6</v>
      </c>
      <c r="Z2711">
        <f t="shared" ca="1" si="343"/>
        <v>0</v>
      </c>
      <c r="AA2711">
        <f t="shared" ca="1" si="344"/>
        <v>-6</v>
      </c>
      <c r="AB2711">
        <f t="shared" ca="1" si="345"/>
        <v>6</v>
      </c>
      <c r="AC2711" s="2">
        <v>6</v>
      </c>
      <c r="AD2711" s="7">
        <f>VLOOKUP(P2711,Weights!$A:$B,2,0)*AC2711</f>
        <v>6</v>
      </c>
      <c r="AE2711">
        <f t="shared" ca="1" si="346"/>
        <v>36</v>
      </c>
      <c r="AF2711" t="str">
        <f t="shared" si="347"/>
        <v>Boston University</v>
      </c>
      <c r="AG2711" t="str">
        <f t="shared" ca="1" si="348"/>
        <v>Boston University</v>
      </c>
    </row>
    <row r="2712" spans="15:33" x14ac:dyDescent="0.25">
      <c r="O2712" t="s">
        <v>3178</v>
      </c>
      <c r="P2712" s="6">
        <v>42011</v>
      </c>
      <c r="Q2712" t="s">
        <v>3073</v>
      </c>
      <c r="R2712" t="s">
        <v>3396</v>
      </c>
      <c r="S2712" t="s">
        <v>3721</v>
      </c>
      <c r="T2712">
        <v>55</v>
      </c>
      <c r="U2712">
        <v>39</v>
      </c>
      <c r="W2712" t="s">
        <v>1526</v>
      </c>
      <c r="X2712">
        <v>1</v>
      </c>
      <c r="Y2712">
        <f t="shared" si="342"/>
        <v>16</v>
      </c>
      <c r="Z2712">
        <f t="shared" ca="1" si="343"/>
        <v>16.374999500000001</v>
      </c>
      <c r="AA2712">
        <f t="shared" ca="1" si="344"/>
        <v>-0.37499950000000126</v>
      </c>
      <c r="AB2712">
        <f t="shared" ca="1" si="345"/>
        <v>0.37499950000000126</v>
      </c>
      <c r="AC2712" s="2">
        <v>0.375</v>
      </c>
      <c r="AD2712" s="7">
        <f>VLOOKUP(P2712,Weights!$A:$B,2,0)*AC2712</f>
        <v>0.375</v>
      </c>
      <c r="AE2712">
        <f t="shared" ca="1" si="346"/>
        <v>0.14062462500025094</v>
      </c>
      <c r="AF2712" t="str">
        <f t="shared" si="347"/>
        <v>Northern Iowa</v>
      </c>
      <c r="AG2712" t="str">
        <f t="shared" ca="1" si="348"/>
        <v>Northern Iowa</v>
      </c>
    </row>
    <row r="2713" spans="15:33" x14ac:dyDescent="0.25">
      <c r="O2713" t="s">
        <v>3191</v>
      </c>
      <c r="P2713" s="6">
        <v>42011</v>
      </c>
      <c r="Q2713" t="s">
        <v>3073</v>
      </c>
      <c r="R2713" t="s">
        <v>3103</v>
      </c>
      <c r="S2713" t="s">
        <v>3720</v>
      </c>
      <c r="T2713">
        <v>70</v>
      </c>
      <c r="U2713">
        <v>60</v>
      </c>
      <c r="W2713" t="s">
        <v>387</v>
      </c>
      <c r="X2713">
        <v>1</v>
      </c>
      <c r="Y2713">
        <f t="shared" si="342"/>
        <v>-10</v>
      </c>
      <c r="Z2713">
        <f t="shared" ca="1" si="343"/>
        <v>-1.625</v>
      </c>
      <c r="AA2713">
        <f t="shared" ca="1" si="344"/>
        <v>-8.375</v>
      </c>
      <c r="AB2713">
        <f t="shared" ca="1" si="345"/>
        <v>8.375</v>
      </c>
      <c r="AC2713" s="2">
        <v>8.375</v>
      </c>
      <c r="AD2713" s="7">
        <f>VLOOKUP(P2713,Weights!$A:$B,2,0)*AC2713</f>
        <v>8.375</v>
      </c>
      <c r="AE2713">
        <f t="shared" ca="1" si="346"/>
        <v>70.140625</v>
      </c>
      <c r="AF2713" t="str">
        <f t="shared" si="347"/>
        <v>Northern Illinois</v>
      </c>
      <c r="AG2713" t="str">
        <f t="shared" ca="1" si="348"/>
        <v>Northern Illinois</v>
      </c>
    </row>
    <row r="2714" spans="15:33" x14ac:dyDescent="0.25">
      <c r="O2714" t="s">
        <v>3159</v>
      </c>
      <c r="P2714" s="6">
        <v>42011</v>
      </c>
      <c r="Q2714" t="s">
        <v>3073</v>
      </c>
      <c r="R2714" t="s">
        <v>3386</v>
      </c>
      <c r="S2714" t="s">
        <v>3721</v>
      </c>
      <c r="T2714">
        <v>69</v>
      </c>
      <c r="U2714">
        <v>61</v>
      </c>
      <c r="V2714" t="s">
        <v>3722</v>
      </c>
      <c r="W2714" t="s">
        <v>290</v>
      </c>
      <c r="X2714">
        <v>1</v>
      </c>
      <c r="Y2714">
        <f t="shared" si="342"/>
        <v>8</v>
      </c>
      <c r="Z2714">
        <f t="shared" ca="1" si="343"/>
        <v>7</v>
      </c>
      <c r="AA2714">
        <f t="shared" ca="1" si="344"/>
        <v>1</v>
      </c>
      <c r="AB2714">
        <f t="shared" ca="1" si="345"/>
        <v>-1</v>
      </c>
      <c r="AC2714" s="2">
        <v>1</v>
      </c>
      <c r="AD2714" s="7">
        <f>VLOOKUP(P2714,Weights!$A:$B,2,0)*AC2714</f>
        <v>1</v>
      </c>
      <c r="AE2714">
        <f t="shared" ca="1" si="346"/>
        <v>1</v>
      </c>
      <c r="AF2714" t="str">
        <f t="shared" si="347"/>
        <v>Oral Roberts</v>
      </c>
      <c r="AG2714" t="str">
        <f t="shared" ca="1" si="348"/>
        <v>Oral Roberts</v>
      </c>
    </row>
    <row r="2715" spans="15:33" x14ac:dyDescent="0.25">
      <c r="O2715" t="s">
        <v>3117</v>
      </c>
      <c r="P2715" s="6">
        <v>42011</v>
      </c>
      <c r="Q2715" t="s">
        <v>3073</v>
      </c>
      <c r="R2715" t="s">
        <v>3118</v>
      </c>
      <c r="S2715" t="s">
        <v>3721</v>
      </c>
      <c r="T2715">
        <v>68</v>
      </c>
      <c r="U2715">
        <v>65</v>
      </c>
      <c r="W2715" t="s">
        <v>472</v>
      </c>
      <c r="X2715">
        <v>1</v>
      </c>
      <c r="Y2715">
        <f t="shared" si="342"/>
        <v>3</v>
      </c>
      <c r="Z2715">
        <f t="shared" ca="1" si="343"/>
        <v>15.375</v>
      </c>
      <c r="AA2715">
        <f t="shared" ca="1" si="344"/>
        <v>-12.375</v>
      </c>
      <c r="AB2715">
        <f t="shared" ca="1" si="345"/>
        <v>12.375</v>
      </c>
      <c r="AC2715" s="2">
        <v>12.375</v>
      </c>
      <c r="AD2715" s="7">
        <f>VLOOKUP(P2715,Weights!$A:$B,2,0)*AC2715</f>
        <v>12.375</v>
      </c>
      <c r="AE2715">
        <f t="shared" ca="1" si="346"/>
        <v>153.140625</v>
      </c>
      <c r="AF2715" t="str">
        <f t="shared" si="347"/>
        <v>Rhode Island</v>
      </c>
      <c r="AG2715" t="str">
        <f t="shared" ca="1" si="348"/>
        <v>Rhode Island</v>
      </c>
    </row>
    <row r="2716" spans="15:33" x14ac:dyDescent="0.25">
      <c r="O2716" t="s">
        <v>3199</v>
      </c>
      <c r="P2716" s="6">
        <v>42011</v>
      </c>
      <c r="Q2716" t="s">
        <v>3073</v>
      </c>
      <c r="R2716" t="s">
        <v>3144</v>
      </c>
      <c r="S2716" t="s">
        <v>3720</v>
      </c>
      <c r="T2716">
        <v>72</v>
      </c>
      <c r="U2716">
        <v>68</v>
      </c>
      <c r="W2716" t="s">
        <v>594</v>
      </c>
      <c r="X2716">
        <v>1</v>
      </c>
      <c r="Y2716">
        <f t="shared" si="342"/>
        <v>-4</v>
      </c>
      <c r="Z2716">
        <f t="shared" ca="1" si="343"/>
        <v>-0.49999999999999822</v>
      </c>
      <c r="AA2716">
        <f t="shared" ca="1" si="344"/>
        <v>-3.5000000000000018</v>
      </c>
      <c r="AB2716">
        <f t="shared" ca="1" si="345"/>
        <v>3.5000000000000018</v>
      </c>
      <c r="AC2716" s="2">
        <v>3.5</v>
      </c>
      <c r="AD2716" s="7">
        <f>VLOOKUP(P2716,Weights!$A:$B,2,0)*AC2716</f>
        <v>3.5</v>
      </c>
      <c r="AE2716">
        <f t="shared" ca="1" si="346"/>
        <v>12.250000000000012</v>
      </c>
      <c r="AF2716" t="str">
        <f t="shared" si="347"/>
        <v>Florida</v>
      </c>
      <c r="AG2716" t="str">
        <f t="shared" ca="1" si="348"/>
        <v>Florida</v>
      </c>
    </row>
    <row r="2717" spans="15:33" x14ac:dyDescent="0.25">
      <c r="O2717" t="s">
        <v>3273</v>
      </c>
      <c r="P2717" s="6">
        <v>42011</v>
      </c>
      <c r="Q2717" t="s">
        <v>3073</v>
      </c>
      <c r="R2717" t="s">
        <v>3272</v>
      </c>
      <c r="S2717" t="s">
        <v>3721</v>
      </c>
      <c r="T2717">
        <v>75</v>
      </c>
      <c r="U2717">
        <v>44</v>
      </c>
      <c r="W2717" t="s">
        <v>2802</v>
      </c>
      <c r="X2717">
        <v>1</v>
      </c>
      <c r="Y2717">
        <f t="shared" si="342"/>
        <v>31</v>
      </c>
      <c r="Z2717">
        <f t="shared" ca="1" si="343"/>
        <v>19.250000499999999</v>
      </c>
      <c r="AA2717">
        <f t="shared" ca="1" si="344"/>
        <v>11.749999500000001</v>
      </c>
      <c r="AB2717">
        <f t="shared" ca="1" si="345"/>
        <v>-11.749999500000001</v>
      </c>
      <c r="AC2717" s="2">
        <v>11.75</v>
      </c>
      <c r="AD2717" s="7">
        <f>VLOOKUP(P2717,Weights!$A:$B,2,0)*AC2717</f>
        <v>11.75</v>
      </c>
      <c r="AE2717">
        <f t="shared" ca="1" si="346"/>
        <v>138.06248825000029</v>
      </c>
      <c r="AF2717" t="str">
        <f t="shared" si="347"/>
        <v>South Dakota St</v>
      </c>
      <c r="AG2717" t="str">
        <f t="shared" ca="1" si="348"/>
        <v>South Dakota St</v>
      </c>
    </row>
    <row r="2718" spans="15:33" x14ac:dyDescent="0.25">
      <c r="O2718" t="s">
        <v>3228</v>
      </c>
      <c r="P2718" s="6">
        <v>42011</v>
      </c>
      <c r="Q2718" t="s">
        <v>3073</v>
      </c>
      <c r="R2718" t="s">
        <v>3337</v>
      </c>
      <c r="S2718" t="s">
        <v>3720</v>
      </c>
      <c r="T2718">
        <v>64</v>
      </c>
      <c r="U2718">
        <v>57</v>
      </c>
      <c r="W2718" t="s">
        <v>2347</v>
      </c>
      <c r="X2718">
        <v>1</v>
      </c>
      <c r="Y2718">
        <f t="shared" si="342"/>
        <v>-7</v>
      </c>
      <c r="Z2718">
        <f t="shared" ca="1" si="343"/>
        <v>-7.0000004999999996</v>
      </c>
      <c r="AA2718">
        <f t="shared" ca="1" si="344"/>
        <v>4.9999999962579977E-7</v>
      </c>
      <c r="AB2718">
        <f t="shared" ca="1" si="345"/>
        <v>-4.9999999962579977E-7</v>
      </c>
      <c r="AC2718" s="2">
        <v>0</v>
      </c>
      <c r="AD2718" s="7">
        <f>VLOOKUP(P2718,Weights!$A:$B,2,0)*AC2718</f>
        <v>0</v>
      </c>
      <c r="AE2718">
        <f t="shared" ca="1" si="346"/>
        <v>2.4999999962579977E-13</v>
      </c>
      <c r="AF2718" t="str">
        <f t="shared" si="347"/>
        <v>Eastern Illinois</v>
      </c>
      <c r="AG2718" t="str">
        <f t="shared" ca="1" si="348"/>
        <v>Eastern Illinois</v>
      </c>
    </row>
    <row r="2719" spans="15:33" x14ac:dyDescent="0.25">
      <c r="O2719" t="s">
        <v>3142</v>
      </c>
      <c r="P2719" s="6">
        <v>42011</v>
      </c>
      <c r="Q2719" t="s">
        <v>3073</v>
      </c>
      <c r="R2719" t="s">
        <v>3140</v>
      </c>
      <c r="S2719" t="s">
        <v>3720</v>
      </c>
      <c r="T2719">
        <v>64</v>
      </c>
      <c r="U2719">
        <v>56</v>
      </c>
      <c r="W2719" t="s">
        <v>199</v>
      </c>
      <c r="X2719">
        <v>1</v>
      </c>
      <c r="Y2719">
        <f t="shared" si="342"/>
        <v>-8</v>
      </c>
      <c r="Z2719">
        <f t="shared" ca="1" si="343"/>
        <v>-6.75</v>
      </c>
      <c r="AA2719">
        <f t="shared" ca="1" si="344"/>
        <v>-1.25</v>
      </c>
      <c r="AB2719">
        <f t="shared" ca="1" si="345"/>
        <v>1.25</v>
      </c>
      <c r="AC2719" s="2">
        <v>1.25</v>
      </c>
      <c r="AD2719" s="7">
        <f>VLOOKUP(P2719,Weights!$A:$B,2,0)*AC2719</f>
        <v>1.25</v>
      </c>
      <c r="AE2719">
        <f t="shared" ca="1" si="346"/>
        <v>1.5625</v>
      </c>
      <c r="AF2719" t="str">
        <f t="shared" si="347"/>
        <v>Temple</v>
      </c>
      <c r="AG2719" t="str">
        <f t="shared" ca="1" si="348"/>
        <v>Temple</v>
      </c>
    </row>
    <row r="2720" spans="15:33" x14ac:dyDescent="0.25">
      <c r="O2720" t="s">
        <v>3331</v>
      </c>
      <c r="P2720" s="6">
        <v>42011</v>
      </c>
      <c r="Q2720" t="s">
        <v>3073</v>
      </c>
      <c r="R2720" t="s">
        <v>3283</v>
      </c>
      <c r="S2720" t="s">
        <v>3721</v>
      </c>
      <c r="T2720">
        <v>71</v>
      </c>
      <c r="U2720">
        <v>61</v>
      </c>
      <c r="W2720" t="s">
        <v>428</v>
      </c>
      <c r="X2720">
        <v>1</v>
      </c>
      <c r="Y2720">
        <f t="shared" si="342"/>
        <v>10</v>
      </c>
      <c r="Z2720">
        <f t="shared" ca="1" si="343"/>
        <v>13.875</v>
      </c>
      <c r="AA2720">
        <f t="shared" ca="1" si="344"/>
        <v>-3.875</v>
      </c>
      <c r="AB2720">
        <f t="shared" ca="1" si="345"/>
        <v>3.875</v>
      </c>
      <c r="AC2720" s="2">
        <v>3.875</v>
      </c>
      <c r="AD2720" s="7">
        <f>VLOOKUP(P2720,Weights!$A:$B,2,0)*AC2720</f>
        <v>3.875</v>
      </c>
      <c r="AE2720">
        <f t="shared" ca="1" si="346"/>
        <v>15.015625</v>
      </c>
      <c r="AF2720" t="str">
        <f t="shared" si="347"/>
        <v>UC Davis</v>
      </c>
      <c r="AG2720" t="str">
        <f t="shared" ca="1" si="348"/>
        <v>UC Davis</v>
      </c>
    </row>
    <row r="2721" spans="15:33" x14ac:dyDescent="0.25">
      <c r="O2721" t="s">
        <v>3091</v>
      </c>
      <c r="P2721" s="6">
        <v>42011</v>
      </c>
      <c r="Q2721" t="s">
        <v>3073</v>
      </c>
      <c r="R2721" t="s">
        <v>3084</v>
      </c>
      <c r="S2721" t="s">
        <v>3720</v>
      </c>
      <c r="T2721">
        <v>73</v>
      </c>
      <c r="U2721">
        <v>61</v>
      </c>
      <c r="V2721" t="s">
        <v>3722</v>
      </c>
      <c r="W2721" t="s">
        <v>154</v>
      </c>
      <c r="X2721">
        <v>1</v>
      </c>
      <c r="Y2721">
        <f t="shared" si="342"/>
        <v>-12</v>
      </c>
      <c r="Z2721">
        <f t="shared" ca="1" si="343"/>
        <v>-0.75000049999999874</v>
      </c>
      <c r="AA2721">
        <f t="shared" ca="1" si="344"/>
        <v>-11.249999500000001</v>
      </c>
      <c r="AB2721">
        <f t="shared" ca="1" si="345"/>
        <v>11.249999500000001</v>
      </c>
      <c r="AC2721" s="2">
        <v>11.25</v>
      </c>
      <c r="AD2721" s="7">
        <f>VLOOKUP(P2721,Weights!$A:$B,2,0)*AC2721</f>
        <v>11.25</v>
      </c>
      <c r="AE2721">
        <f t="shared" ca="1" si="346"/>
        <v>126.56248875000028</v>
      </c>
      <c r="AF2721" t="str">
        <f t="shared" si="347"/>
        <v>UMass Lowell</v>
      </c>
      <c r="AG2721" t="str">
        <f t="shared" ca="1" si="348"/>
        <v>UMass Lowell</v>
      </c>
    </row>
    <row r="2722" spans="15:33" x14ac:dyDescent="0.25">
      <c r="O2722" t="s">
        <v>3077</v>
      </c>
      <c r="P2722" s="6">
        <v>42011</v>
      </c>
      <c r="Q2722" t="s">
        <v>3073</v>
      </c>
      <c r="R2722" t="s">
        <v>3328</v>
      </c>
      <c r="S2722" t="s">
        <v>3720</v>
      </c>
      <c r="T2722">
        <v>64</v>
      </c>
      <c r="U2722">
        <v>62</v>
      </c>
      <c r="W2722" t="s">
        <v>920</v>
      </c>
      <c r="X2722">
        <v>1</v>
      </c>
      <c r="Y2722">
        <f t="shared" si="342"/>
        <v>-2</v>
      </c>
      <c r="Z2722">
        <f t="shared" ca="1" si="343"/>
        <v>16.625</v>
      </c>
      <c r="AA2722">
        <f t="shared" ca="1" si="344"/>
        <v>-18.625</v>
      </c>
      <c r="AB2722">
        <f t="shared" ca="1" si="345"/>
        <v>18.625</v>
      </c>
      <c r="AC2722" s="2">
        <v>18.625</v>
      </c>
      <c r="AD2722" s="7">
        <f>VLOOKUP(P2722,Weights!$A:$B,2,0)*AC2722</f>
        <v>18.625</v>
      </c>
      <c r="AE2722">
        <f t="shared" ca="1" si="346"/>
        <v>346.890625</v>
      </c>
      <c r="AF2722" t="str">
        <f t="shared" si="347"/>
        <v>Nevada</v>
      </c>
      <c r="AG2722" t="str">
        <f t="shared" ca="1" si="348"/>
        <v>UNLV</v>
      </c>
    </row>
    <row r="2723" spans="15:33" x14ac:dyDescent="0.25">
      <c r="O2723" t="s">
        <v>3132</v>
      </c>
      <c r="P2723" s="6">
        <v>42011</v>
      </c>
      <c r="Q2723" t="s">
        <v>3073</v>
      </c>
      <c r="R2723" t="s">
        <v>3222</v>
      </c>
      <c r="S2723" t="s">
        <v>3721</v>
      </c>
      <c r="T2723">
        <v>71</v>
      </c>
      <c r="U2723">
        <v>57</v>
      </c>
      <c r="W2723" t="s">
        <v>550</v>
      </c>
      <c r="X2723">
        <v>1</v>
      </c>
      <c r="Y2723">
        <f t="shared" si="342"/>
        <v>14</v>
      </c>
      <c r="Z2723">
        <f t="shared" ca="1" si="343"/>
        <v>-0.125</v>
      </c>
      <c r="AA2723">
        <f t="shared" ca="1" si="344"/>
        <v>14.125</v>
      </c>
      <c r="AB2723">
        <f t="shared" ca="1" si="345"/>
        <v>-14.125</v>
      </c>
      <c r="AC2723" s="2">
        <v>14.125</v>
      </c>
      <c r="AD2723" s="7">
        <f>VLOOKUP(P2723,Weights!$A:$B,2,0)*AC2723</f>
        <v>14.125</v>
      </c>
      <c r="AE2723">
        <f t="shared" ca="1" si="346"/>
        <v>199.515625</v>
      </c>
      <c r="AF2723" t="str">
        <f t="shared" si="347"/>
        <v>USC</v>
      </c>
      <c r="AG2723" t="str">
        <f t="shared" ca="1" si="348"/>
        <v>California</v>
      </c>
    </row>
    <row r="2724" spans="15:33" x14ac:dyDescent="0.25">
      <c r="O2724" t="s">
        <v>3365</v>
      </c>
      <c r="P2724" s="6">
        <v>42011</v>
      </c>
      <c r="Q2724" t="s">
        <v>3073</v>
      </c>
      <c r="R2724" t="s">
        <v>3718</v>
      </c>
      <c r="S2724" t="s">
        <v>3721</v>
      </c>
      <c r="T2724">
        <v>87</v>
      </c>
      <c r="U2724">
        <v>78</v>
      </c>
      <c r="W2724" t="s">
        <v>758</v>
      </c>
      <c r="X2724">
        <v>1</v>
      </c>
      <c r="Y2724">
        <f t="shared" si="342"/>
        <v>9</v>
      </c>
      <c r="Z2724">
        <f t="shared" ca="1" si="343"/>
        <v>17.25</v>
      </c>
      <c r="AA2724">
        <f t="shared" ca="1" si="344"/>
        <v>-8.25</v>
      </c>
      <c r="AB2724">
        <f t="shared" ca="1" si="345"/>
        <v>8.25</v>
      </c>
      <c r="AC2724" s="2">
        <v>8.25</v>
      </c>
      <c r="AD2724" s="7">
        <f>VLOOKUP(P2724,Weights!$A:$B,2,0)*AC2724</f>
        <v>8.25</v>
      </c>
      <c r="AE2724">
        <f t="shared" ca="1" si="346"/>
        <v>68.0625</v>
      </c>
      <c r="AF2724" t="str">
        <f t="shared" si="347"/>
        <v>UT Pan American</v>
      </c>
      <c r="AG2724" t="str">
        <f t="shared" ca="1" si="348"/>
        <v>UT Pan American</v>
      </c>
    </row>
    <row r="2725" spans="15:33" x14ac:dyDescent="0.25">
      <c r="O2725" t="s">
        <v>3287</v>
      </c>
      <c r="P2725" s="6">
        <v>42011</v>
      </c>
      <c r="Q2725" t="s">
        <v>3073</v>
      </c>
      <c r="R2725" t="s">
        <v>3231</v>
      </c>
      <c r="S2725" t="s">
        <v>3721</v>
      </c>
      <c r="T2725">
        <v>74</v>
      </c>
      <c r="U2725">
        <v>49</v>
      </c>
      <c r="W2725" t="s">
        <v>372</v>
      </c>
      <c r="X2725">
        <v>1</v>
      </c>
      <c r="Y2725">
        <f t="shared" si="342"/>
        <v>25</v>
      </c>
      <c r="Z2725">
        <f t="shared" ca="1" si="343"/>
        <v>13.999999499999998</v>
      </c>
      <c r="AA2725">
        <f t="shared" ca="1" si="344"/>
        <v>11.000000500000002</v>
      </c>
      <c r="AB2725">
        <f t="shared" ca="1" si="345"/>
        <v>-11.000000500000002</v>
      </c>
      <c r="AC2725" s="2">
        <v>11</v>
      </c>
      <c r="AD2725" s="7">
        <f>VLOOKUP(P2725,Weights!$A:$B,2,0)*AC2725</f>
        <v>11</v>
      </c>
      <c r="AE2725">
        <f t="shared" ca="1" si="346"/>
        <v>121.0000110000003</v>
      </c>
      <c r="AF2725" t="str">
        <f t="shared" si="347"/>
        <v>Utah</v>
      </c>
      <c r="AG2725" t="str">
        <f t="shared" ca="1" si="348"/>
        <v>Utah</v>
      </c>
    </row>
    <row r="2726" spans="15:33" x14ac:dyDescent="0.25">
      <c r="O2726" t="s">
        <v>3710</v>
      </c>
      <c r="P2726" s="6">
        <v>42011</v>
      </c>
      <c r="Q2726" t="s">
        <v>3073</v>
      </c>
      <c r="R2726" t="s">
        <v>3135</v>
      </c>
      <c r="S2726" t="s">
        <v>3721</v>
      </c>
      <c r="T2726">
        <v>61</v>
      </c>
      <c r="U2726">
        <v>51</v>
      </c>
      <c r="W2726" t="s">
        <v>573</v>
      </c>
      <c r="X2726">
        <v>1</v>
      </c>
      <c r="Y2726">
        <f t="shared" si="342"/>
        <v>10</v>
      </c>
      <c r="Z2726">
        <f t="shared" ca="1" si="343"/>
        <v>10.624999999999998</v>
      </c>
      <c r="AA2726">
        <f t="shared" ca="1" si="344"/>
        <v>-0.62499999999999822</v>
      </c>
      <c r="AB2726">
        <f t="shared" ca="1" si="345"/>
        <v>0.62499999999999822</v>
      </c>
      <c r="AC2726" s="2">
        <v>0.625</v>
      </c>
      <c r="AD2726" s="7">
        <f>VLOOKUP(P2726,Weights!$A:$B,2,0)*AC2726</f>
        <v>0.625</v>
      </c>
      <c r="AE2726">
        <f t="shared" ca="1" si="346"/>
        <v>0.39062499999999778</v>
      </c>
      <c r="AF2726" t="str">
        <f t="shared" si="347"/>
        <v>Virginia</v>
      </c>
      <c r="AG2726" t="str">
        <f t="shared" ca="1" si="348"/>
        <v>Virginia</v>
      </c>
    </row>
    <row r="2727" spans="15:33" x14ac:dyDescent="0.25">
      <c r="O2727" t="s">
        <v>3180</v>
      </c>
      <c r="P2727" s="6">
        <v>42011</v>
      </c>
      <c r="Q2727" t="s">
        <v>3073</v>
      </c>
      <c r="R2727" t="s">
        <v>3172</v>
      </c>
      <c r="S2727" t="s">
        <v>3721</v>
      </c>
      <c r="T2727">
        <v>71</v>
      </c>
      <c r="U2727">
        <v>65</v>
      </c>
      <c r="W2727" t="s">
        <v>429</v>
      </c>
      <c r="X2727">
        <v>1</v>
      </c>
      <c r="Y2727">
        <f t="shared" si="342"/>
        <v>6</v>
      </c>
      <c r="Z2727">
        <f t="shared" ca="1" si="343"/>
        <v>1.625</v>
      </c>
      <c r="AA2727">
        <f t="shared" ca="1" si="344"/>
        <v>4.375</v>
      </c>
      <c r="AB2727">
        <f t="shared" ca="1" si="345"/>
        <v>-4.375</v>
      </c>
      <c r="AC2727" s="2">
        <v>4.375</v>
      </c>
      <c r="AD2727" s="7">
        <f>VLOOKUP(P2727,Weights!$A:$B,2,0)*AC2727</f>
        <v>4.375</v>
      </c>
      <c r="AE2727">
        <f t="shared" ca="1" si="346"/>
        <v>19.140625</v>
      </c>
      <c r="AF2727" t="str">
        <f t="shared" si="347"/>
        <v>Virginia Commonwealth</v>
      </c>
      <c r="AG2727" t="str">
        <f t="shared" ca="1" si="348"/>
        <v>Virginia Commonwealth</v>
      </c>
    </row>
    <row r="2728" spans="15:33" x14ac:dyDescent="0.25">
      <c r="O2728" t="s">
        <v>3200</v>
      </c>
      <c r="P2728" s="6">
        <v>42011</v>
      </c>
      <c r="Q2728" t="s">
        <v>3073</v>
      </c>
      <c r="R2728" t="s">
        <v>3704</v>
      </c>
      <c r="S2728" t="s">
        <v>3720</v>
      </c>
      <c r="T2728">
        <v>73</v>
      </c>
      <c r="U2728">
        <v>65</v>
      </c>
      <c r="W2728" t="s">
        <v>507</v>
      </c>
      <c r="X2728">
        <v>1</v>
      </c>
      <c r="Y2728">
        <f t="shared" si="342"/>
        <v>-8</v>
      </c>
      <c r="Z2728">
        <f t="shared" ca="1" si="343"/>
        <v>-16.624999499999998</v>
      </c>
      <c r="AA2728">
        <f t="shared" ca="1" si="344"/>
        <v>8.6249994999999977</v>
      </c>
      <c r="AB2728">
        <f t="shared" ca="1" si="345"/>
        <v>-8.6249994999999977</v>
      </c>
      <c r="AC2728" s="2">
        <v>8.625</v>
      </c>
      <c r="AD2728" s="7">
        <f>VLOOKUP(P2728,Weights!$A:$B,2,0)*AC2728</f>
        <v>8.625</v>
      </c>
      <c r="AE2728">
        <f t="shared" ca="1" si="346"/>
        <v>74.390616375000207</v>
      </c>
      <c r="AF2728" t="str">
        <f t="shared" si="347"/>
        <v>Duke</v>
      </c>
      <c r="AG2728" t="str">
        <f t="shared" ca="1" si="348"/>
        <v>Duke</v>
      </c>
    </row>
    <row r="2729" spans="15:33" x14ac:dyDescent="0.25">
      <c r="O2729" t="s">
        <v>3706</v>
      </c>
      <c r="P2729" s="6">
        <v>42011</v>
      </c>
      <c r="Q2729" t="s">
        <v>3073</v>
      </c>
      <c r="R2729" t="s">
        <v>3376</v>
      </c>
      <c r="S2729" t="s">
        <v>3721</v>
      </c>
      <c r="T2729">
        <v>63</v>
      </c>
      <c r="U2729">
        <v>43</v>
      </c>
      <c r="W2729" t="s">
        <v>372</v>
      </c>
      <c r="X2729">
        <v>1</v>
      </c>
      <c r="Y2729">
        <f t="shared" si="342"/>
        <v>20</v>
      </c>
      <c r="Z2729">
        <f t="shared" ca="1" si="343"/>
        <v>22.749999499999998</v>
      </c>
      <c r="AA2729">
        <f t="shared" ca="1" si="344"/>
        <v>-2.7499994999999977</v>
      </c>
      <c r="AB2729">
        <f t="shared" ca="1" si="345"/>
        <v>2.7499994999999977</v>
      </c>
      <c r="AC2729" s="2">
        <v>2.75</v>
      </c>
      <c r="AD2729" s="7">
        <f>VLOOKUP(P2729,Weights!$A:$B,2,0)*AC2729</f>
        <v>2.75</v>
      </c>
      <c r="AE2729">
        <f t="shared" ca="1" si="346"/>
        <v>7.562497250000237</v>
      </c>
      <c r="AF2729" t="str">
        <f t="shared" si="347"/>
        <v>Wichita St</v>
      </c>
      <c r="AG2729" t="str">
        <f t="shared" ca="1" si="348"/>
        <v>Wichita St</v>
      </c>
    </row>
    <row r="2730" spans="15:33" x14ac:dyDescent="0.25">
      <c r="O2730" t="s">
        <v>3712</v>
      </c>
      <c r="P2730" s="6">
        <v>42011</v>
      </c>
      <c r="Q2730" t="s">
        <v>3073</v>
      </c>
      <c r="R2730" t="s">
        <v>3206</v>
      </c>
      <c r="S2730" t="s">
        <v>3721</v>
      </c>
      <c r="T2730">
        <v>62</v>
      </c>
      <c r="U2730">
        <v>55</v>
      </c>
      <c r="W2730" t="s">
        <v>659</v>
      </c>
      <c r="X2730">
        <v>1</v>
      </c>
      <c r="Y2730">
        <f t="shared" si="342"/>
        <v>7</v>
      </c>
      <c r="Z2730">
        <f t="shared" ca="1" si="343"/>
        <v>10.499999999999998</v>
      </c>
      <c r="AA2730">
        <f t="shared" ca="1" si="344"/>
        <v>-3.4999999999999982</v>
      </c>
      <c r="AB2730">
        <f t="shared" ca="1" si="345"/>
        <v>3.4999999999999982</v>
      </c>
      <c r="AC2730" s="2">
        <v>3.5</v>
      </c>
      <c r="AD2730" s="7">
        <f>VLOOKUP(P2730,Weights!$A:$B,2,0)*AC2730</f>
        <v>3.5</v>
      </c>
      <c r="AE2730">
        <f t="shared" ca="1" si="346"/>
        <v>12.249999999999988</v>
      </c>
      <c r="AF2730" t="str">
        <f t="shared" si="347"/>
        <v>Wisconsin</v>
      </c>
      <c r="AG2730" t="str">
        <f t="shared" ca="1" si="348"/>
        <v>Wisconsin</v>
      </c>
    </row>
    <row r="2731" spans="15:33" x14ac:dyDescent="0.25">
      <c r="O2731" t="s">
        <v>3210</v>
      </c>
      <c r="P2731" s="6">
        <v>42011</v>
      </c>
      <c r="Q2731" t="s">
        <v>3073</v>
      </c>
      <c r="R2731" t="s">
        <v>3105</v>
      </c>
      <c r="S2731" t="s">
        <v>3721</v>
      </c>
      <c r="T2731">
        <v>69</v>
      </c>
      <c r="U2731">
        <v>58</v>
      </c>
      <c r="W2731" t="s">
        <v>199</v>
      </c>
      <c r="X2731">
        <v>1</v>
      </c>
      <c r="Y2731">
        <f t="shared" si="342"/>
        <v>11</v>
      </c>
      <c r="Z2731">
        <f t="shared" ca="1" si="343"/>
        <v>7.3749994999999995</v>
      </c>
      <c r="AA2731">
        <f t="shared" ca="1" si="344"/>
        <v>3.6250005000000005</v>
      </c>
      <c r="AB2731">
        <f t="shared" ca="1" si="345"/>
        <v>-3.6250005000000005</v>
      </c>
      <c r="AC2731" s="2">
        <v>3.625</v>
      </c>
      <c r="AD2731" s="7">
        <f>VLOOKUP(P2731,Weights!$A:$B,2,0)*AC2731</f>
        <v>3.625</v>
      </c>
      <c r="AE2731">
        <f t="shared" ca="1" si="346"/>
        <v>13.140628625000254</v>
      </c>
      <c r="AF2731" t="str">
        <f t="shared" si="347"/>
        <v>Xavier</v>
      </c>
      <c r="AG2731" t="str">
        <f t="shared" ca="1" si="348"/>
        <v>Xavier</v>
      </c>
    </row>
    <row r="2732" spans="15:33" x14ac:dyDescent="0.25">
      <c r="O2732" t="s">
        <v>3359</v>
      </c>
      <c r="P2732" s="6">
        <v>42012</v>
      </c>
      <c r="Q2732" t="s">
        <v>3073</v>
      </c>
      <c r="R2732" t="s">
        <v>3355</v>
      </c>
      <c r="S2732" t="s">
        <v>3720</v>
      </c>
      <c r="T2732">
        <v>73</v>
      </c>
      <c r="U2732">
        <v>61</v>
      </c>
      <c r="W2732" t="s">
        <v>2820</v>
      </c>
      <c r="X2732">
        <v>1</v>
      </c>
      <c r="Y2732">
        <f t="shared" si="342"/>
        <v>-12</v>
      </c>
      <c r="Z2732">
        <f t="shared" ca="1" si="343"/>
        <v>-4.875</v>
      </c>
      <c r="AA2732">
        <f t="shared" ca="1" si="344"/>
        <v>-7.125</v>
      </c>
      <c r="AB2732">
        <f t="shared" ca="1" si="345"/>
        <v>7.125</v>
      </c>
      <c r="AC2732" s="2">
        <v>7.125</v>
      </c>
      <c r="AD2732" s="7">
        <f>VLOOKUP(P2732,Weights!$A:$B,2,0)*AC2732</f>
        <v>7.125</v>
      </c>
      <c r="AE2732">
        <f t="shared" ca="1" si="346"/>
        <v>50.765625</v>
      </c>
      <c r="AF2732" t="str">
        <f t="shared" si="347"/>
        <v>Georgia Southern</v>
      </c>
      <c r="AG2732" t="str">
        <f t="shared" ca="1" si="348"/>
        <v>Georgia Southern</v>
      </c>
    </row>
    <row r="2733" spans="15:33" x14ac:dyDescent="0.25">
      <c r="O2733" t="s">
        <v>3106</v>
      </c>
      <c r="P2733" s="6">
        <v>42012</v>
      </c>
      <c r="Q2733" t="s">
        <v>3073</v>
      </c>
      <c r="R2733" t="s">
        <v>3078</v>
      </c>
      <c r="S2733" t="s">
        <v>3721</v>
      </c>
      <c r="T2733">
        <v>80</v>
      </c>
      <c r="U2733">
        <v>54</v>
      </c>
      <c r="W2733" t="s">
        <v>1908</v>
      </c>
      <c r="X2733">
        <v>1</v>
      </c>
      <c r="Y2733">
        <f t="shared" si="342"/>
        <v>26</v>
      </c>
      <c r="Z2733">
        <f t="shared" ca="1" si="343"/>
        <v>2.625</v>
      </c>
      <c r="AA2733">
        <f t="shared" ca="1" si="344"/>
        <v>23.375</v>
      </c>
      <c r="AB2733">
        <f t="shared" ca="1" si="345"/>
        <v>-23.375</v>
      </c>
      <c r="AC2733" s="2">
        <v>23.375</v>
      </c>
      <c r="AD2733" s="7">
        <f>VLOOKUP(P2733,Weights!$A:$B,2,0)*AC2733</f>
        <v>23.375</v>
      </c>
      <c r="AE2733">
        <f t="shared" ca="1" si="346"/>
        <v>546.390625</v>
      </c>
      <c r="AF2733" t="str">
        <f t="shared" si="347"/>
        <v>Bryant</v>
      </c>
      <c r="AG2733" t="str">
        <f t="shared" ca="1" si="348"/>
        <v>Bryant</v>
      </c>
    </row>
    <row r="2734" spans="15:33" x14ac:dyDescent="0.25">
      <c r="O2734" t="s">
        <v>3184</v>
      </c>
      <c r="P2734" s="6">
        <v>42012</v>
      </c>
      <c r="Q2734" t="s">
        <v>3073</v>
      </c>
      <c r="R2734" t="s">
        <v>3334</v>
      </c>
      <c r="S2734" t="s">
        <v>3720</v>
      </c>
      <c r="T2734">
        <v>67</v>
      </c>
      <c r="U2734">
        <v>61</v>
      </c>
      <c r="W2734" t="s">
        <v>626</v>
      </c>
      <c r="X2734">
        <v>1</v>
      </c>
      <c r="Y2734">
        <f t="shared" si="342"/>
        <v>-6</v>
      </c>
      <c r="Z2734">
        <f t="shared" ca="1" si="343"/>
        <v>10.499999500000001</v>
      </c>
      <c r="AA2734">
        <f t="shared" ca="1" si="344"/>
        <v>-16.499999500000001</v>
      </c>
      <c r="AB2734">
        <f t="shared" ca="1" si="345"/>
        <v>16.499999500000001</v>
      </c>
      <c r="AC2734" s="2">
        <v>16.5</v>
      </c>
      <c r="AD2734" s="7">
        <f>VLOOKUP(P2734,Weights!$A:$B,2,0)*AC2734</f>
        <v>16.5</v>
      </c>
      <c r="AE2734">
        <f t="shared" ca="1" si="346"/>
        <v>272.24998350000027</v>
      </c>
      <c r="AF2734" t="str">
        <f t="shared" si="347"/>
        <v>Pepperdine</v>
      </c>
      <c r="AG2734" t="str">
        <f t="shared" ca="1" si="348"/>
        <v>BYU</v>
      </c>
    </row>
    <row r="2735" spans="15:33" x14ac:dyDescent="0.25">
      <c r="O2735" t="s">
        <v>3164</v>
      </c>
      <c r="P2735" s="6">
        <v>42012</v>
      </c>
      <c r="Q2735" t="s">
        <v>3073</v>
      </c>
      <c r="R2735" t="s">
        <v>3112</v>
      </c>
      <c r="S2735" t="s">
        <v>3720</v>
      </c>
      <c r="T2735">
        <v>71</v>
      </c>
      <c r="U2735">
        <v>66</v>
      </c>
      <c r="W2735" t="s">
        <v>1408</v>
      </c>
      <c r="X2735">
        <v>1</v>
      </c>
      <c r="Y2735">
        <f t="shared" si="342"/>
        <v>-5</v>
      </c>
      <c r="Z2735">
        <f t="shared" ca="1" si="343"/>
        <v>-6.625</v>
      </c>
      <c r="AA2735">
        <f t="shared" ca="1" si="344"/>
        <v>1.625</v>
      </c>
      <c r="AB2735">
        <f t="shared" ca="1" si="345"/>
        <v>-1.625</v>
      </c>
      <c r="AC2735" s="2">
        <v>1.625</v>
      </c>
      <c r="AD2735" s="7">
        <f>VLOOKUP(P2735,Weights!$A:$B,2,0)*AC2735</f>
        <v>1.625</v>
      </c>
      <c r="AE2735">
        <f t="shared" ca="1" si="346"/>
        <v>2.640625</v>
      </c>
      <c r="AF2735" t="str">
        <f t="shared" si="347"/>
        <v>Hofstra</v>
      </c>
      <c r="AG2735" t="str">
        <f t="shared" ca="1" si="348"/>
        <v>Hofstra</v>
      </c>
    </row>
    <row r="2736" spans="15:33" x14ac:dyDescent="0.25">
      <c r="O2736" t="s">
        <v>3234</v>
      </c>
      <c r="P2736" s="6">
        <v>42012</v>
      </c>
      <c r="Q2736" t="s">
        <v>3073</v>
      </c>
      <c r="R2736" t="s">
        <v>3370</v>
      </c>
      <c r="S2736" t="s">
        <v>3721</v>
      </c>
      <c r="T2736">
        <v>66</v>
      </c>
      <c r="U2736">
        <v>60</v>
      </c>
      <c r="W2736" t="s">
        <v>63</v>
      </c>
      <c r="X2736">
        <v>1</v>
      </c>
      <c r="Y2736">
        <f t="shared" si="342"/>
        <v>6</v>
      </c>
      <c r="Z2736">
        <f t="shared" ca="1" si="343"/>
        <v>7.8749999800000001</v>
      </c>
      <c r="AA2736">
        <f t="shared" ca="1" si="344"/>
        <v>-1.8749999800000001</v>
      </c>
      <c r="AB2736">
        <f t="shared" ca="1" si="345"/>
        <v>1.8749999800000001</v>
      </c>
      <c r="AC2736" s="2">
        <v>1.875</v>
      </c>
      <c r="AD2736" s="7">
        <f>VLOOKUP(P2736,Weights!$A:$B,2,0)*AC2736</f>
        <v>1.875</v>
      </c>
      <c r="AE2736">
        <f t="shared" ca="1" si="346"/>
        <v>3.5156249250000009</v>
      </c>
      <c r="AF2736" t="str">
        <f t="shared" si="347"/>
        <v>Chattanooga</v>
      </c>
      <c r="AG2736" t="str">
        <f t="shared" ca="1" si="348"/>
        <v>Chattanooga</v>
      </c>
    </row>
    <row r="2737" spans="15:33" x14ac:dyDescent="0.25">
      <c r="O2737" t="s">
        <v>3373</v>
      </c>
      <c r="P2737" s="6">
        <v>42012</v>
      </c>
      <c r="Q2737" t="s">
        <v>3073</v>
      </c>
      <c r="R2737" t="s">
        <v>3369</v>
      </c>
      <c r="S2737" t="s">
        <v>3721</v>
      </c>
      <c r="T2737">
        <v>65</v>
      </c>
      <c r="U2737">
        <v>61</v>
      </c>
      <c r="W2737" t="s">
        <v>1605</v>
      </c>
      <c r="X2737">
        <v>1</v>
      </c>
      <c r="Y2737">
        <f t="shared" si="342"/>
        <v>4</v>
      </c>
      <c r="Z2737">
        <f t="shared" ca="1" si="343"/>
        <v>4.1250000199999999</v>
      </c>
      <c r="AA2737">
        <f t="shared" ca="1" si="344"/>
        <v>-0.12500001999999988</v>
      </c>
      <c r="AB2737">
        <f t="shared" ca="1" si="345"/>
        <v>0.12500001999999988</v>
      </c>
      <c r="AC2737" s="2">
        <v>0.125</v>
      </c>
      <c r="AD2737" s="7">
        <f>VLOOKUP(P2737,Weights!$A:$B,2,0)*AC2737</f>
        <v>0.125</v>
      </c>
      <c r="AE2737">
        <f t="shared" ca="1" si="346"/>
        <v>1.5625005000000369E-2</v>
      </c>
      <c r="AF2737" t="str">
        <f t="shared" si="347"/>
        <v>Cleveland St</v>
      </c>
      <c r="AG2737" t="str">
        <f t="shared" ca="1" si="348"/>
        <v>Cleveland St</v>
      </c>
    </row>
    <row r="2738" spans="15:33" x14ac:dyDescent="0.25">
      <c r="O2738" t="s">
        <v>3308</v>
      </c>
      <c r="P2738" s="6">
        <v>42012</v>
      </c>
      <c r="Q2738" t="s">
        <v>3073</v>
      </c>
      <c r="R2738" t="s">
        <v>3309</v>
      </c>
      <c r="S2738" t="s">
        <v>3721</v>
      </c>
      <c r="T2738">
        <v>76</v>
      </c>
      <c r="U2738">
        <v>70</v>
      </c>
      <c r="W2738" t="s">
        <v>1155</v>
      </c>
      <c r="X2738">
        <v>1</v>
      </c>
      <c r="Y2738">
        <f t="shared" si="342"/>
        <v>6</v>
      </c>
      <c r="Z2738">
        <f t="shared" ca="1" si="343"/>
        <v>17.875000499999999</v>
      </c>
      <c r="AA2738">
        <f t="shared" ca="1" si="344"/>
        <v>-11.875000499999999</v>
      </c>
      <c r="AB2738">
        <f t="shared" ca="1" si="345"/>
        <v>11.875000499999999</v>
      </c>
      <c r="AC2738" s="2">
        <v>11.875</v>
      </c>
      <c r="AD2738" s="7">
        <f>VLOOKUP(P2738,Weights!$A:$B,2,0)*AC2738</f>
        <v>11.875</v>
      </c>
      <c r="AE2738">
        <f t="shared" ca="1" si="346"/>
        <v>141.01563687500021</v>
      </c>
      <c r="AF2738" t="str">
        <f t="shared" si="347"/>
        <v>Coastal Carolina</v>
      </c>
      <c r="AG2738" t="str">
        <f t="shared" ca="1" si="348"/>
        <v>Coastal Carolina</v>
      </c>
    </row>
    <row r="2739" spans="15:33" x14ac:dyDescent="0.25">
      <c r="O2739" t="s">
        <v>3119</v>
      </c>
      <c r="P2739" s="6">
        <v>42012</v>
      </c>
      <c r="Q2739" t="s">
        <v>3073</v>
      </c>
      <c r="R2739" t="s">
        <v>3393</v>
      </c>
      <c r="S2739" t="s">
        <v>3721</v>
      </c>
      <c r="T2739">
        <v>70</v>
      </c>
      <c r="U2739">
        <v>60</v>
      </c>
      <c r="W2739" t="s">
        <v>769</v>
      </c>
      <c r="X2739">
        <v>1</v>
      </c>
      <c r="Y2739">
        <f t="shared" si="342"/>
        <v>10</v>
      </c>
      <c r="Z2739">
        <f t="shared" ca="1" si="343"/>
        <v>8.375</v>
      </c>
      <c r="AA2739">
        <f t="shared" ca="1" si="344"/>
        <v>1.625</v>
      </c>
      <c r="AB2739">
        <f t="shared" ca="1" si="345"/>
        <v>-1.625</v>
      </c>
      <c r="AC2739" s="2">
        <v>1.625</v>
      </c>
      <c r="AD2739" s="7">
        <f>VLOOKUP(P2739,Weights!$A:$B,2,0)*AC2739</f>
        <v>1.625</v>
      </c>
      <c r="AE2739">
        <f t="shared" ca="1" si="346"/>
        <v>2.640625</v>
      </c>
      <c r="AF2739" t="str">
        <f t="shared" si="347"/>
        <v>Cornell</v>
      </c>
      <c r="AG2739" t="str">
        <f t="shared" ca="1" si="348"/>
        <v>Cornell</v>
      </c>
    </row>
    <row r="2740" spans="15:33" x14ac:dyDescent="0.25">
      <c r="O2740" t="s">
        <v>3319</v>
      </c>
      <c r="P2740" s="6">
        <v>42012</v>
      </c>
      <c r="Q2740" t="s">
        <v>3073</v>
      </c>
      <c r="R2740" t="s">
        <v>3223</v>
      </c>
      <c r="S2740" t="s">
        <v>3721</v>
      </c>
      <c r="T2740">
        <v>71</v>
      </c>
      <c r="U2740">
        <v>70</v>
      </c>
      <c r="W2740" t="s">
        <v>2528</v>
      </c>
      <c r="X2740">
        <v>1</v>
      </c>
      <c r="Y2740">
        <f t="shared" si="342"/>
        <v>1</v>
      </c>
      <c r="Z2740">
        <f t="shared" ca="1" si="343"/>
        <v>2.8750000199999999</v>
      </c>
      <c r="AA2740">
        <f t="shared" ca="1" si="344"/>
        <v>-1.8750000199999999</v>
      </c>
      <c r="AB2740">
        <f t="shared" ca="1" si="345"/>
        <v>1.8750000199999999</v>
      </c>
      <c r="AC2740" s="2">
        <v>1.875</v>
      </c>
      <c r="AD2740" s="7">
        <f>VLOOKUP(P2740,Weights!$A:$B,2,0)*AC2740</f>
        <v>1.875</v>
      </c>
      <c r="AE2740">
        <f t="shared" ca="1" si="346"/>
        <v>3.515625075</v>
      </c>
      <c r="AF2740" t="str">
        <f t="shared" si="347"/>
        <v>East Tennessee St</v>
      </c>
      <c r="AG2740" t="str">
        <f t="shared" ca="1" si="348"/>
        <v>East Tennessee St</v>
      </c>
    </row>
    <row r="2741" spans="15:33" x14ac:dyDescent="0.25">
      <c r="O2741" t="s">
        <v>3345</v>
      </c>
      <c r="P2741" s="6">
        <v>42012</v>
      </c>
      <c r="Q2741" t="s">
        <v>3073</v>
      </c>
      <c r="R2741" t="s">
        <v>3344</v>
      </c>
      <c r="S2741" t="s">
        <v>3721</v>
      </c>
      <c r="T2741">
        <v>85</v>
      </c>
      <c r="U2741">
        <v>79</v>
      </c>
      <c r="W2741" t="s">
        <v>1160</v>
      </c>
      <c r="X2741">
        <v>1</v>
      </c>
      <c r="Y2741">
        <f t="shared" si="342"/>
        <v>6</v>
      </c>
      <c r="Z2741">
        <f t="shared" ca="1" si="343"/>
        <v>-5.875</v>
      </c>
      <c r="AA2741">
        <f t="shared" ca="1" si="344"/>
        <v>11.875</v>
      </c>
      <c r="AB2741">
        <f t="shared" ca="1" si="345"/>
        <v>-11.875</v>
      </c>
      <c r="AC2741" s="2">
        <v>11.875</v>
      </c>
      <c r="AD2741" s="7">
        <f>VLOOKUP(P2741,Weights!$A:$B,2,0)*AC2741</f>
        <v>11.875</v>
      </c>
      <c r="AE2741">
        <f t="shared" ca="1" si="346"/>
        <v>141.015625</v>
      </c>
      <c r="AF2741" t="str">
        <f t="shared" si="347"/>
        <v>Elon</v>
      </c>
      <c r="AG2741" t="str">
        <f t="shared" ca="1" si="348"/>
        <v>William &amp; Mary</v>
      </c>
    </row>
    <row r="2742" spans="15:33" x14ac:dyDescent="0.25">
      <c r="O2742" t="s">
        <v>3347</v>
      </c>
      <c r="P2742" s="6">
        <v>42012</v>
      </c>
      <c r="Q2742" t="s">
        <v>3073</v>
      </c>
      <c r="R2742" t="s">
        <v>3354</v>
      </c>
      <c r="S2742" t="s">
        <v>3720</v>
      </c>
      <c r="T2742">
        <v>78</v>
      </c>
      <c r="U2742">
        <v>69</v>
      </c>
      <c r="W2742" t="s">
        <v>1007</v>
      </c>
      <c r="X2742">
        <v>1</v>
      </c>
      <c r="Y2742">
        <f t="shared" si="342"/>
        <v>-9</v>
      </c>
      <c r="Z2742">
        <f t="shared" ca="1" si="343"/>
        <v>-6.999999980000001</v>
      </c>
      <c r="AA2742">
        <f t="shared" ca="1" si="344"/>
        <v>-2.000000019999999</v>
      </c>
      <c r="AB2742">
        <f t="shared" ca="1" si="345"/>
        <v>2.000000019999999</v>
      </c>
      <c r="AC2742" s="2">
        <v>2</v>
      </c>
      <c r="AD2742" s="7">
        <f>VLOOKUP(P2742,Weights!$A:$B,2,0)*AC2742</f>
        <v>2</v>
      </c>
      <c r="AE2742">
        <f t="shared" ca="1" si="346"/>
        <v>4.000000079999996</v>
      </c>
      <c r="AF2742" t="str">
        <f t="shared" si="347"/>
        <v>St. Francis BRK</v>
      </c>
      <c r="AG2742" t="str">
        <f t="shared" ca="1" si="348"/>
        <v>St. Francis BRK</v>
      </c>
    </row>
    <row r="2743" spans="15:33" x14ac:dyDescent="0.25">
      <c r="O2743" t="s">
        <v>3338</v>
      </c>
      <c r="P2743" s="6">
        <v>42012</v>
      </c>
      <c r="Q2743" t="s">
        <v>3073</v>
      </c>
      <c r="R2743" t="s">
        <v>3207</v>
      </c>
      <c r="S2743" t="s">
        <v>3721</v>
      </c>
      <c r="T2743">
        <v>71</v>
      </c>
      <c r="U2743">
        <v>64</v>
      </c>
      <c r="W2743" t="s">
        <v>1793</v>
      </c>
      <c r="X2743">
        <v>1</v>
      </c>
      <c r="Y2743">
        <f t="shared" si="342"/>
        <v>7</v>
      </c>
      <c r="Z2743">
        <f t="shared" ca="1" si="343"/>
        <v>7.7500000000000009</v>
      </c>
      <c r="AA2743">
        <f t="shared" ca="1" si="344"/>
        <v>-0.75000000000000089</v>
      </c>
      <c r="AB2743">
        <f t="shared" ca="1" si="345"/>
        <v>0.75000000000000089</v>
      </c>
      <c r="AC2743" s="2">
        <v>0.75</v>
      </c>
      <c r="AD2743" s="7">
        <f>VLOOKUP(P2743,Weights!$A:$B,2,0)*AC2743</f>
        <v>0.75</v>
      </c>
      <c r="AE2743">
        <f t="shared" ca="1" si="346"/>
        <v>0.56250000000000133</v>
      </c>
      <c r="AF2743" t="str">
        <f t="shared" si="347"/>
        <v>Furman</v>
      </c>
      <c r="AG2743" t="str">
        <f t="shared" ca="1" si="348"/>
        <v>Furman</v>
      </c>
    </row>
    <row r="2744" spans="15:33" x14ac:dyDescent="0.25">
      <c r="O2744" t="s">
        <v>3306</v>
      </c>
      <c r="P2744" s="6">
        <v>42012</v>
      </c>
      <c r="Q2744" t="s">
        <v>3073</v>
      </c>
      <c r="R2744" t="s">
        <v>3311</v>
      </c>
      <c r="S2744" t="s">
        <v>3721</v>
      </c>
      <c r="T2744">
        <v>88</v>
      </c>
      <c r="U2744">
        <v>85</v>
      </c>
      <c r="V2744" t="s">
        <v>3723</v>
      </c>
      <c r="W2744" t="s">
        <v>1160</v>
      </c>
      <c r="X2744">
        <v>1</v>
      </c>
      <c r="Y2744">
        <f t="shared" si="342"/>
        <v>3</v>
      </c>
      <c r="Z2744">
        <f t="shared" ca="1" si="343"/>
        <v>1.375</v>
      </c>
      <c r="AA2744">
        <f t="shared" ca="1" si="344"/>
        <v>1.625</v>
      </c>
      <c r="AB2744">
        <f t="shared" ca="1" si="345"/>
        <v>-1.625</v>
      </c>
      <c r="AC2744" s="2">
        <v>1.625</v>
      </c>
      <c r="AD2744" s="7">
        <f>VLOOKUP(P2744,Weights!$A:$B,2,0)*AC2744</f>
        <v>1.625</v>
      </c>
      <c r="AE2744">
        <f t="shared" ca="1" si="346"/>
        <v>2.640625</v>
      </c>
      <c r="AF2744" t="str">
        <f t="shared" si="347"/>
        <v>Gardner-Webb</v>
      </c>
      <c r="AG2744" t="str">
        <f t="shared" ca="1" si="348"/>
        <v>Gardner-Webb</v>
      </c>
    </row>
    <row r="2745" spans="15:33" x14ac:dyDescent="0.25">
      <c r="O2745" t="s">
        <v>3707</v>
      </c>
      <c r="P2745" s="6">
        <v>42012</v>
      </c>
      <c r="Q2745" t="s">
        <v>3073</v>
      </c>
      <c r="R2745" t="s">
        <v>3262</v>
      </c>
      <c r="S2745" t="s">
        <v>3721</v>
      </c>
      <c r="T2745">
        <v>88</v>
      </c>
      <c r="U2745">
        <v>57</v>
      </c>
      <c r="W2745" t="s">
        <v>2898</v>
      </c>
      <c r="X2745">
        <v>1</v>
      </c>
      <c r="Y2745">
        <f t="shared" si="342"/>
        <v>31</v>
      </c>
      <c r="Z2745">
        <f t="shared" ca="1" si="343"/>
        <v>23.749999519999999</v>
      </c>
      <c r="AA2745">
        <f t="shared" ca="1" si="344"/>
        <v>7.2500004800000006</v>
      </c>
      <c r="AB2745">
        <f t="shared" ca="1" si="345"/>
        <v>-7.2500004800000006</v>
      </c>
      <c r="AC2745" s="2">
        <v>7.25</v>
      </c>
      <c r="AD2745" s="7">
        <f>VLOOKUP(P2745,Weights!$A:$B,2,0)*AC2745</f>
        <v>7.25</v>
      </c>
      <c r="AE2745">
        <f t="shared" ca="1" si="346"/>
        <v>52.562506960000242</v>
      </c>
      <c r="AF2745" t="str">
        <f t="shared" si="347"/>
        <v>Gonzaga</v>
      </c>
      <c r="AG2745" t="str">
        <f t="shared" ca="1" si="348"/>
        <v>Gonzaga</v>
      </c>
    </row>
    <row r="2746" spans="15:33" x14ac:dyDescent="0.25">
      <c r="O2746" t="s">
        <v>3302</v>
      </c>
      <c r="P2746" s="6">
        <v>42012</v>
      </c>
      <c r="Q2746" t="s">
        <v>3073</v>
      </c>
      <c r="R2746" t="s">
        <v>3301</v>
      </c>
      <c r="S2746" t="s">
        <v>3721</v>
      </c>
      <c r="T2746">
        <v>72</v>
      </c>
      <c r="U2746">
        <v>61</v>
      </c>
      <c r="W2746" t="s">
        <v>199</v>
      </c>
      <c r="X2746">
        <v>1</v>
      </c>
      <c r="Y2746">
        <f t="shared" si="342"/>
        <v>11</v>
      </c>
      <c r="Z2746">
        <f t="shared" ca="1" si="343"/>
        <v>6.2500000199999999</v>
      </c>
      <c r="AA2746">
        <f t="shared" ca="1" si="344"/>
        <v>4.7499999800000001</v>
      </c>
      <c r="AB2746">
        <f t="shared" ca="1" si="345"/>
        <v>-4.7499999800000001</v>
      </c>
      <c r="AC2746" s="2">
        <v>4.75</v>
      </c>
      <c r="AD2746" s="7">
        <f>VLOOKUP(P2746,Weights!$A:$B,2,0)*AC2746</f>
        <v>4.75</v>
      </c>
      <c r="AE2746">
        <f t="shared" ca="1" si="346"/>
        <v>22.562499810000002</v>
      </c>
      <c r="AF2746" t="str">
        <f t="shared" si="347"/>
        <v>High Point</v>
      </c>
      <c r="AG2746" t="str">
        <f t="shared" ca="1" si="348"/>
        <v>High Point</v>
      </c>
    </row>
    <row r="2747" spans="15:33" x14ac:dyDescent="0.25">
      <c r="O2747" t="s">
        <v>3269</v>
      </c>
      <c r="P2747" s="6">
        <v>42012</v>
      </c>
      <c r="Q2747" t="s">
        <v>3073</v>
      </c>
      <c r="R2747" t="s">
        <v>3266</v>
      </c>
      <c r="S2747" t="s">
        <v>3721</v>
      </c>
      <c r="T2747">
        <v>70</v>
      </c>
      <c r="U2747">
        <v>61</v>
      </c>
      <c r="W2747" t="s">
        <v>1023</v>
      </c>
      <c r="X2747">
        <v>1</v>
      </c>
      <c r="Y2747">
        <f t="shared" si="342"/>
        <v>9</v>
      </c>
      <c r="Z2747">
        <f t="shared" ca="1" si="343"/>
        <v>5.8750004999999987</v>
      </c>
      <c r="AA2747">
        <f t="shared" ca="1" si="344"/>
        <v>3.1249995000000013</v>
      </c>
      <c r="AB2747">
        <f t="shared" ca="1" si="345"/>
        <v>-3.1249995000000013</v>
      </c>
      <c r="AC2747" s="2">
        <v>3.125</v>
      </c>
      <c r="AD2747" s="7">
        <f>VLOOKUP(P2747,Weights!$A:$B,2,0)*AC2747</f>
        <v>3.125</v>
      </c>
      <c r="AE2747">
        <f t="shared" ca="1" si="346"/>
        <v>9.7656218750002584</v>
      </c>
      <c r="AF2747" t="str">
        <f t="shared" si="347"/>
        <v>Idaho State</v>
      </c>
      <c r="AG2747" t="str">
        <f t="shared" ca="1" si="348"/>
        <v>Idaho State</v>
      </c>
    </row>
    <row r="2748" spans="15:33" x14ac:dyDescent="0.25">
      <c r="O2748" t="s">
        <v>3127</v>
      </c>
      <c r="P2748" s="6">
        <v>42012</v>
      </c>
      <c r="Q2748" t="s">
        <v>3073</v>
      </c>
      <c r="R2748" t="s">
        <v>3323</v>
      </c>
      <c r="S2748" t="s">
        <v>3720</v>
      </c>
      <c r="T2748">
        <v>75</v>
      </c>
      <c r="U2748">
        <v>61</v>
      </c>
      <c r="W2748" t="s">
        <v>637</v>
      </c>
      <c r="X2748">
        <v>1</v>
      </c>
      <c r="Y2748">
        <f t="shared" si="342"/>
        <v>-14</v>
      </c>
      <c r="Z2748">
        <f t="shared" ca="1" si="343"/>
        <v>0.375</v>
      </c>
      <c r="AA2748">
        <f t="shared" ca="1" si="344"/>
        <v>-14.375</v>
      </c>
      <c r="AB2748">
        <f t="shared" ca="1" si="345"/>
        <v>14.375</v>
      </c>
      <c r="AC2748" s="2">
        <v>14.375</v>
      </c>
      <c r="AD2748" s="7">
        <f>VLOOKUP(P2748,Weights!$A:$B,2,0)*AC2748</f>
        <v>14.375</v>
      </c>
      <c r="AE2748">
        <f t="shared" ca="1" si="346"/>
        <v>206.640625</v>
      </c>
      <c r="AF2748" t="str">
        <f t="shared" si="347"/>
        <v>Michigan St</v>
      </c>
      <c r="AG2748" t="str">
        <f t="shared" ca="1" si="348"/>
        <v>Iowa</v>
      </c>
    </row>
    <row r="2749" spans="15:33" x14ac:dyDescent="0.25">
      <c r="O2749" t="s">
        <v>3217</v>
      </c>
      <c r="P2749" s="6">
        <v>42012</v>
      </c>
      <c r="Q2749" t="s">
        <v>3073</v>
      </c>
      <c r="R2749" t="s">
        <v>3189</v>
      </c>
      <c r="S2749" t="s">
        <v>3721</v>
      </c>
      <c r="T2749">
        <v>69</v>
      </c>
      <c r="U2749">
        <v>53</v>
      </c>
      <c r="W2749" t="s">
        <v>101</v>
      </c>
      <c r="X2749">
        <v>1</v>
      </c>
      <c r="Y2749">
        <f t="shared" si="342"/>
        <v>16</v>
      </c>
      <c r="Z2749">
        <f t="shared" ca="1" si="343"/>
        <v>4.25</v>
      </c>
      <c r="AA2749">
        <f t="shared" ca="1" si="344"/>
        <v>11.75</v>
      </c>
      <c r="AB2749">
        <f t="shared" ca="1" si="345"/>
        <v>-11.75</v>
      </c>
      <c r="AC2749" s="2">
        <v>11.75</v>
      </c>
      <c r="AD2749" s="7">
        <f>VLOOKUP(P2749,Weights!$A:$B,2,0)*AC2749</f>
        <v>11.75</v>
      </c>
      <c r="AE2749">
        <f t="shared" ca="1" si="346"/>
        <v>138.0625</v>
      </c>
      <c r="AF2749" t="str">
        <f t="shared" si="347"/>
        <v>IPFW</v>
      </c>
      <c r="AG2749" t="str">
        <f t="shared" ca="1" si="348"/>
        <v>IPFW</v>
      </c>
    </row>
    <row r="2750" spans="15:33" x14ac:dyDescent="0.25">
      <c r="O2750" t="s">
        <v>3320</v>
      </c>
      <c r="P2750" s="6">
        <v>42012</v>
      </c>
      <c r="Q2750" t="s">
        <v>3073</v>
      </c>
      <c r="R2750" t="s">
        <v>3233</v>
      </c>
      <c r="S2750" t="s">
        <v>3721</v>
      </c>
      <c r="T2750">
        <v>71</v>
      </c>
      <c r="U2750">
        <v>59</v>
      </c>
      <c r="W2750" t="s">
        <v>1392</v>
      </c>
      <c r="X2750">
        <v>1</v>
      </c>
      <c r="Y2750">
        <f t="shared" si="342"/>
        <v>12</v>
      </c>
      <c r="Z2750">
        <f t="shared" ca="1" si="343"/>
        <v>5.875</v>
      </c>
      <c r="AA2750">
        <f t="shared" ca="1" si="344"/>
        <v>6.125</v>
      </c>
      <c r="AB2750">
        <f t="shared" ca="1" si="345"/>
        <v>-6.125</v>
      </c>
      <c r="AC2750" s="2">
        <v>6.125</v>
      </c>
      <c r="AD2750" s="7">
        <f>VLOOKUP(P2750,Weights!$A:$B,2,0)*AC2750</f>
        <v>6.125</v>
      </c>
      <c r="AE2750">
        <f t="shared" ca="1" si="346"/>
        <v>37.515625</v>
      </c>
      <c r="AF2750" t="str">
        <f t="shared" si="347"/>
        <v>Jacksonville St</v>
      </c>
      <c r="AG2750" t="str">
        <f t="shared" ca="1" si="348"/>
        <v>Jacksonville St</v>
      </c>
    </row>
    <row r="2751" spans="15:33" x14ac:dyDescent="0.25">
      <c r="O2751" t="s">
        <v>3187</v>
      </c>
      <c r="P2751" s="6">
        <v>42012</v>
      </c>
      <c r="Q2751" t="s">
        <v>3073</v>
      </c>
      <c r="R2751" t="s">
        <v>3346</v>
      </c>
      <c r="S2751" t="s">
        <v>3720</v>
      </c>
      <c r="T2751">
        <v>65</v>
      </c>
      <c r="U2751">
        <v>59</v>
      </c>
      <c r="W2751" t="s">
        <v>62</v>
      </c>
      <c r="X2751">
        <v>1</v>
      </c>
      <c r="Y2751">
        <f t="shared" si="342"/>
        <v>-6</v>
      </c>
      <c r="Z2751">
        <f t="shared" ca="1" si="343"/>
        <v>-1.125</v>
      </c>
      <c r="AA2751">
        <f t="shared" ca="1" si="344"/>
        <v>-4.875</v>
      </c>
      <c r="AB2751">
        <f t="shared" ca="1" si="345"/>
        <v>4.875</v>
      </c>
      <c r="AC2751" s="2">
        <v>4.875</v>
      </c>
      <c r="AD2751" s="7">
        <f>VLOOKUP(P2751,Weights!$A:$B,2,0)*AC2751</f>
        <v>4.875</v>
      </c>
      <c r="AE2751">
        <f t="shared" ca="1" si="346"/>
        <v>23.765625</v>
      </c>
      <c r="AF2751" t="str">
        <f t="shared" si="347"/>
        <v>Northeastern</v>
      </c>
      <c r="AG2751" t="str">
        <f t="shared" ca="1" si="348"/>
        <v>Northeastern</v>
      </c>
    </row>
    <row r="2752" spans="15:33" x14ac:dyDescent="0.25">
      <c r="O2752" t="s">
        <v>3107</v>
      </c>
      <c r="P2752" s="6">
        <v>42012</v>
      </c>
      <c r="Q2752" t="s">
        <v>3073</v>
      </c>
      <c r="R2752" t="s">
        <v>3109</v>
      </c>
      <c r="S2752" t="s">
        <v>3721</v>
      </c>
      <c r="T2752">
        <v>82</v>
      </c>
      <c r="U2752">
        <v>81</v>
      </c>
      <c r="V2752" t="s">
        <v>3723</v>
      </c>
      <c r="W2752" t="s">
        <v>1052</v>
      </c>
      <c r="X2752">
        <v>1</v>
      </c>
      <c r="Y2752">
        <f t="shared" si="342"/>
        <v>1</v>
      </c>
      <c r="Z2752">
        <f t="shared" ca="1" si="343"/>
        <v>1</v>
      </c>
      <c r="AA2752">
        <f t="shared" ca="1" si="344"/>
        <v>0</v>
      </c>
      <c r="AB2752">
        <f t="shared" ca="1" si="345"/>
        <v>0</v>
      </c>
      <c r="AC2752" s="2">
        <v>0</v>
      </c>
      <c r="AD2752" s="7">
        <f>VLOOKUP(P2752,Weights!$A:$B,2,0)*AC2752</f>
        <v>0</v>
      </c>
      <c r="AE2752">
        <f t="shared" ca="1" si="346"/>
        <v>0</v>
      </c>
      <c r="AF2752" t="str">
        <f t="shared" si="347"/>
        <v>LIU Brooklyn</v>
      </c>
      <c r="AG2752" t="str">
        <f t="shared" ca="1" si="348"/>
        <v>LIU Brooklyn</v>
      </c>
    </row>
    <row r="2753" spans="15:33" x14ac:dyDescent="0.25">
      <c r="O2753" t="s">
        <v>3188</v>
      </c>
      <c r="P2753" s="6">
        <v>42012</v>
      </c>
      <c r="Q2753" t="s">
        <v>3073</v>
      </c>
      <c r="R2753" t="s">
        <v>3115</v>
      </c>
      <c r="S2753" t="s">
        <v>3720</v>
      </c>
      <c r="T2753">
        <v>67</v>
      </c>
      <c r="U2753">
        <v>52</v>
      </c>
      <c r="W2753" t="s">
        <v>1840</v>
      </c>
      <c r="X2753">
        <v>1</v>
      </c>
      <c r="Y2753">
        <f t="shared" si="342"/>
        <v>-15</v>
      </c>
      <c r="Z2753">
        <f t="shared" ca="1" si="343"/>
        <v>-9.2500004999999987</v>
      </c>
      <c r="AA2753">
        <f t="shared" ca="1" si="344"/>
        <v>-5.7499995000000013</v>
      </c>
      <c r="AB2753">
        <f t="shared" ca="1" si="345"/>
        <v>5.7499995000000013</v>
      </c>
      <c r="AC2753" s="2">
        <v>5.75</v>
      </c>
      <c r="AD2753" s="7">
        <f>VLOOKUP(P2753,Weights!$A:$B,2,0)*AC2753</f>
        <v>5.75</v>
      </c>
      <c r="AE2753">
        <f t="shared" ca="1" si="346"/>
        <v>33.062494250000263</v>
      </c>
      <c r="AF2753" t="str">
        <f t="shared" si="347"/>
        <v>Canisius</v>
      </c>
      <c r="AG2753" t="str">
        <f t="shared" ca="1" si="348"/>
        <v>Canisius</v>
      </c>
    </row>
    <row r="2754" spans="15:33" x14ac:dyDescent="0.25">
      <c r="O2754" t="s">
        <v>3326</v>
      </c>
      <c r="P2754" s="6">
        <v>42012</v>
      </c>
      <c r="Q2754" t="s">
        <v>3073</v>
      </c>
      <c r="R2754" t="s">
        <v>3186</v>
      </c>
      <c r="S2754" t="s">
        <v>3720</v>
      </c>
      <c r="T2754">
        <v>72</v>
      </c>
      <c r="U2754">
        <v>51</v>
      </c>
      <c r="W2754" t="s">
        <v>1508</v>
      </c>
      <c r="X2754">
        <v>1</v>
      </c>
      <c r="Y2754">
        <f t="shared" ref="Y2754:Y2817" si="349">X2754*IF(S2754="W",(T2754-U2754),U2754-T2754)</f>
        <v>-21</v>
      </c>
      <c r="Z2754">
        <f t="shared" ref="Z2754:Z2817" ca="1" si="350">X2754*(IF(Q2754="A",-HomeEdge,IF(Q2754="H",HomeEdge,0))+VLOOKUP(O2754,TmList,2,0)-VLOOKUP(R2754,TmList,2,0))</f>
        <v>-14.125</v>
      </c>
      <c r="AA2754">
        <f t="shared" ref="AA2754:AA2817" ca="1" si="351">Y2754-Z2754</f>
        <v>-6.875</v>
      </c>
      <c r="AB2754">
        <f t="shared" ref="AB2754:AB2817" ca="1" si="352">-AA2754</f>
        <v>6.875</v>
      </c>
      <c r="AC2754" s="2">
        <v>6.875</v>
      </c>
      <c r="AD2754" s="7">
        <f>VLOOKUP(P2754,Weights!$A:$B,2,0)*AC2754</f>
        <v>6.875</v>
      </c>
      <c r="AE2754">
        <f t="shared" ref="AE2754:AE2817" ca="1" si="353">AA2754^2</f>
        <v>47.265625</v>
      </c>
      <c r="AF2754" t="str">
        <f t="shared" si="347"/>
        <v>Old Dominion</v>
      </c>
      <c r="AG2754" t="str">
        <f t="shared" ca="1" si="348"/>
        <v>Old Dominion</v>
      </c>
    </row>
    <row r="2755" spans="15:33" x14ac:dyDescent="0.25">
      <c r="O2755" t="s">
        <v>3290</v>
      </c>
      <c r="P2755" s="6">
        <v>42012</v>
      </c>
      <c r="Q2755" t="s">
        <v>3073</v>
      </c>
      <c r="R2755" t="s">
        <v>3225</v>
      </c>
      <c r="S2755" t="s">
        <v>3721</v>
      </c>
      <c r="T2755">
        <v>65</v>
      </c>
      <c r="U2755">
        <v>52</v>
      </c>
      <c r="W2755" t="s">
        <v>61</v>
      </c>
      <c r="X2755">
        <v>1</v>
      </c>
      <c r="Y2755">
        <f t="shared" si="349"/>
        <v>13</v>
      </c>
      <c r="Z2755">
        <f t="shared" ca="1" si="350"/>
        <v>8.125</v>
      </c>
      <c r="AA2755">
        <f t="shared" ca="1" si="351"/>
        <v>4.875</v>
      </c>
      <c r="AB2755">
        <f t="shared" ca="1" si="352"/>
        <v>-4.875</v>
      </c>
      <c r="AC2755" s="2">
        <v>4.875</v>
      </c>
      <c r="AD2755" s="7">
        <f>VLOOKUP(P2755,Weights!$A:$B,2,0)*AC2755</f>
        <v>4.875</v>
      </c>
      <c r="AE2755">
        <f t="shared" ca="1" si="353"/>
        <v>23.765625</v>
      </c>
      <c r="AF2755" t="str">
        <f t="shared" ref="AF2755:AF2818" si="354">IF(Y2755&gt;0,O2755,R2755)</f>
        <v>Middle Tennessee</v>
      </c>
      <c r="AG2755" t="str">
        <f t="shared" ref="AG2755:AG2818" ca="1" si="355">IF(Z2755&gt;0,O2755,R2755)</f>
        <v>Middle Tennessee</v>
      </c>
    </row>
    <row r="2756" spans="15:33" x14ac:dyDescent="0.25">
      <c r="O2756" t="s">
        <v>3235</v>
      </c>
      <c r="P2756" s="6">
        <v>42012</v>
      </c>
      <c r="Q2756" t="s">
        <v>3073</v>
      </c>
      <c r="R2756" t="s">
        <v>3183</v>
      </c>
      <c r="S2756" t="s">
        <v>3721</v>
      </c>
      <c r="T2756">
        <v>74</v>
      </c>
      <c r="U2756">
        <v>67</v>
      </c>
      <c r="V2756" t="s">
        <v>3722</v>
      </c>
      <c r="W2756" t="s">
        <v>132</v>
      </c>
      <c r="X2756">
        <v>1</v>
      </c>
      <c r="Y2756">
        <f t="shared" si="349"/>
        <v>7</v>
      </c>
      <c r="Z2756">
        <f t="shared" ca="1" si="350"/>
        <v>-8.125</v>
      </c>
      <c r="AA2756">
        <f t="shared" ca="1" si="351"/>
        <v>15.125</v>
      </c>
      <c r="AB2756">
        <f t="shared" ca="1" si="352"/>
        <v>-15.125</v>
      </c>
      <c r="AC2756" s="2">
        <v>15.125</v>
      </c>
      <c r="AD2756" s="7">
        <f>VLOOKUP(P2756,Weights!$A:$B,2,0)*AC2756</f>
        <v>15.125</v>
      </c>
      <c r="AE2756">
        <f t="shared" ca="1" si="353"/>
        <v>228.765625</v>
      </c>
      <c r="AF2756" t="str">
        <f t="shared" si="354"/>
        <v>Missouri</v>
      </c>
      <c r="AG2756" t="str">
        <f t="shared" ca="1" si="355"/>
        <v>LSU</v>
      </c>
    </row>
    <row r="2757" spans="15:33" x14ac:dyDescent="0.25">
      <c r="O2757" t="s">
        <v>3096</v>
      </c>
      <c r="P2757" s="6">
        <v>42012</v>
      </c>
      <c r="Q2757" t="s">
        <v>3073</v>
      </c>
      <c r="R2757" t="s">
        <v>3128</v>
      </c>
      <c r="S2757" t="s">
        <v>3721</v>
      </c>
      <c r="T2757">
        <v>82</v>
      </c>
      <c r="U2757">
        <v>51</v>
      </c>
      <c r="W2757" t="s">
        <v>1052</v>
      </c>
      <c r="X2757">
        <v>1</v>
      </c>
      <c r="Y2757">
        <f t="shared" si="349"/>
        <v>31</v>
      </c>
      <c r="Z2757">
        <f t="shared" ca="1" si="350"/>
        <v>14.875000499999999</v>
      </c>
      <c r="AA2757">
        <f t="shared" ca="1" si="351"/>
        <v>16.124999500000001</v>
      </c>
      <c r="AB2757">
        <f t="shared" ca="1" si="352"/>
        <v>-16.124999500000001</v>
      </c>
      <c r="AC2757" s="2">
        <v>16.125</v>
      </c>
      <c r="AD2757" s="7">
        <f>VLOOKUP(P2757,Weights!$A:$B,2,0)*AC2757</f>
        <v>16.125</v>
      </c>
      <c r="AE2757">
        <f t="shared" ca="1" si="353"/>
        <v>260.01560887500028</v>
      </c>
      <c r="AF2757" t="str">
        <f t="shared" si="354"/>
        <v>Mt. St. Mary's</v>
      </c>
      <c r="AG2757" t="str">
        <f t="shared" ca="1" si="355"/>
        <v>Mt. St. Mary's</v>
      </c>
    </row>
    <row r="2758" spans="15:33" x14ac:dyDescent="0.25">
      <c r="O2758" t="s">
        <v>3134</v>
      </c>
      <c r="P2758" s="6">
        <v>42012</v>
      </c>
      <c r="Q2758" t="s">
        <v>3073</v>
      </c>
      <c r="R2758" t="s">
        <v>3108</v>
      </c>
      <c r="S2758" t="s">
        <v>3721</v>
      </c>
      <c r="T2758">
        <v>65</v>
      </c>
      <c r="U2758">
        <v>49</v>
      </c>
      <c r="W2758" t="s">
        <v>550</v>
      </c>
      <c r="X2758">
        <v>1</v>
      </c>
      <c r="Y2758">
        <f t="shared" si="349"/>
        <v>16</v>
      </c>
      <c r="Z2758">
        <f t="shared" ca="1" si="350"/>
        <v>8.8750000200000017</v>
      </c>
      <c r="AA2758">
        <f t="shared" ca="1" si="351"/>
        <v>7.1249999799999983</v>
      </c>
      <c r="AB2758">
        <f t="shared" ca="1" si="352"/>
        <v>-7.1249999799999983</v>
      </c>
      <c r="AC2758" s="2">
        <v>7.125</v>
      </c>
      <c r="AD2758" s="7">
        <f>VLOOKUP(P2758,Weights!$A:$B,2,0)*AC2758</f>
        <v>7.125</v>
      </c>
      <c r="AE2758">
        <f t="shared" ca="1" si="353"/>
        <v>50.76562471499998</v>
      </c>
      <c r="AF2758" t="str">
        <f t="shared" si="354"/>
        <v>Nebraska</v>
      </c>
      <c r="AG2758" t="str">
        <f t="shared" ca="1" si="355"/>
        <v>Nebraska</v>
      </c>
    </row>
    <row r="2759" spans="15:33" x14ac:dyDescent="0.25">
      <c r="O2759" t="s">
        <v>3083</v>
      </c>
      <c r="P2759" s="6">
        <v>42012</v>
      </c>
      <c r="Q2759" t="s">
        <v>3073</v>
      </c>
      <c r="R2759" t="s">
        <v>3121</v>
      </c>
      <c r="S2759" t="s">
        <v>3721</v>
      </c>
      <c r="T2759">
        <v>68</v>
      </c>
      <c r="U2759">
        <v>61</v>
      </c>
      <c r="W2759" t="s">
        <v>100</v>
      </c>
      <c r="X2759">
        <v>1</v>
      </c>
      <c r="Y2759">
        <f t="shared" si="349"/>
        <v>7</v>
      </c>
      <c r="Z2759">
        <f t="shared" ca="1" si="350"/>
        <v>6.9999999800000001</v>
      </c>
      <c r="AA2759">
        <f t="shared" ca="1" si="351"/>
        <v>1.9999999878450581E-8</v>
      </c>
      <c r="AB2759">
        <f t="shared" ca="1" si="352"/>
        <v>-1.9999999878450581E-8</v>
      </c>
      <c r="AC2759" s="2">
        <v>0</v>
      </c>
      <c r="AD2759" s="7">
        <f>VLOOKUP(P2759,Weights!$A:$B,2,0)*AC2759</f>
        <v>0</v>
      </c>
      <c r="AE2759">
        <f t="shared" ca="1" si="353"/>
        <v>3.9999999513802324E-16</v>
      </c>
      <c r="AF2759" t="str">
        <f t="shared" si="354"/>
        <v>New Hampshire</v>
      </c>
      <c r="AG2759" t="str">
        <f t="shared" ca="1" si="355"/>
        <v>New Hampshire</v>
      </c>
    </row>
    <row r="2760" spans="15:33" x14ac:dyDescent="0.25">
      <c r="O2760" t="s">
        <v>3278</v>
      </c>
      <c r="P2760" s="6">
        <v>42012</v>
      </c>
      <c r="Q2760" t="s">
        <v>3073</v>
      </c>
      <c r="R2760" t="s">
        <v>3265</v>
      </c>
      <c r="S2760" t="s">
        <v>3720</v>
      </c>
      <c r="T2760">
        <v>63</v>
      </c>
      <c r="U2760">
        <v>61</v>
      </c>
      <c r="W2760" t="s">
        <v>1052</v>
      </c>
      <c r="X2760">
        <v>1</v>
      </c>
      <c r="Y2760">
        <f t="shared" si="349"/>
        <v>-2</v>
      </c>
      <c r="Z2760">
        <f t="shared" ca="1" si="350"/>
        <v>-2</v>
      </c>
      <c r="AA2760">
        <f t="shared" ca="1" si="351"/>
        <v>0</v>
      </c>
      <c r="AB2760">
        <f t="shared" ca="1" si="352"/>
        <v>0</v>
      </c>
      <c r="AC2760" s="2">
        <v>0</v>
      </c>
      <c r="AD2760" s="7">
        <f>VLOOKUP(P2760,Weights!$A:$B,2,0)*AC2760</f>
        <v>0</v>
      </c>
      <c r="AE2760">
        <f t="shared" ca="1" si="353"/>
        <v>0</v>
      </c>
      <c r="AF2760" t="str">
        <f t="shared" si="354"/>
        <v>Sacramento St</v>
      </c>
      <c r="AG2760" t="str">
        <f t="shared" ca="1" si="355"/>
        <v>Sacramento St</v>
      </c>
    </row>
    <row r="2761" spans="15:33" x14ac:dyDescent="0.25">
      <c r="O2761" t="s">
        <v>3243</v>
      </c>
      <c r="P2761" s="6">
        <v>42012</v>
      </c>
      <c r="Q2761" t="s">
        <v>3073</v>
      </c>
      <c r="R2761" t="s">
        <v>3264</v>
      </c>
      <c r="S2761" t="s">
        <v>3721</v>
      </c>
      <c r="T2761">
        <v>90</v>
      </c>
      <c r="U2761">
        <v>85</v>
      </c>
      <c r="W2761" t="s">
        <v>1007</v>
      </c>
      <c r="X2761">
        <v>1</v>
      </c>
      <c r="Y2761">
        <f t="shared" si="349"/>
        <v>5</v>
      </c>
      <c r="Z2761">
        <f t="shared" ca="1" si="350"/>
        <v>3.875</v>
      </c>
      <c r="AA2761">
        <f t="shared" ca="1" si="351"/>
        <v>1.125</v>
      </c>
      <c r="AB2761">
        <f t="shared" ca="1" si="352"/>
        <v>-1.125</v>
      </c>
      <c r="AC2761" s="2">
        <v>1.125</v>
      </c>
      <c r="AD2761" s="7">
        <f>VLOOKUP(P2761,Weights!$A:$B,2,0)*AC2761</f>
        <v>1.125</v>
      </c>
      <c r="AE2761">
        <f t="shared" ca="1" si="353"/>
        <v>1.265625</v>
      </c>
      <c r="AF2761" t="str">
        <f t="shared" si="354"/>
        <v>Northern Colorado</v>
      </c>
      <c r="AG2761" t="str">
        <f t="shared" ca="1" si="355"/>
        <v>Northern Colorado</v>
      </c>
    </row>
    <row r="2762" spans="15:33" x14ac:dyDescent="0.25">
      <c r="O2762" t="s">
        <v>3294</v>
      </c>
      <c r="P2762" s="6">
        <v>42012</v>
      </c>
      <c r="Q2762" t="s">
        <v>3073</v>
      </c>
      <c r="R2762" t="s">
        <v>3224</v>
      </c>
      <c r="S2762" t="s">
        <v>3720</v>
      </c>
      <c r="T2762">
        <v>75</v>
      </c>
      <c r="U2762">
        <v>72</v>
      </c>
      <c r="W2762" t="s">
        <v>1483</v>
      </c>
      <c r="X2762">
        <v>1</v>
      </c>
      <c r="Y2762">
        <f t="shared" si="349"/>
        <v>-3</v>
      </c>
      <c r="Z2762">
        <f t="shared" ca="1" si="350"/>
        <v>-2.2499999800000001</v>
      </c>
      <c r="AA2762">
        <f t="shared" ca="1" si="351"/>
        <v>-0.75000001999999988</v>
      </c>
      <c r="AB2762">
        <f t="shared" ca="1" si="352"/>
        <v>0.75000001999999988</v>
      </c>
      <c r="AC2762" s="2">
        <v>0.75</v>
      </c>
      <c r="AD2762" s="7">
        <f>VLOOKUP(P2762,Weights!$A:$B,2,0)*AC2762</f>
        <v>0.75</v>
      </c>
      <c r="AE2762">
        <f t="shared" ca="1" si="353"/>
        <v>0.56250003000000026</v>
      </c>
      <c r="AF2762" t="str">
        <f t="shared" si="354"/>
        <v>North Dakota St</v>
      </c>
      <c r="AG2762" t="str">
        <f t="shared" ca="1" si="355"/>
        <v>North Dakota St</v>
      </c>
    </row>
    <row r="2763" spans="15:33" x14ac:dyDescent="0.25">
      <c r="O2763" t="s">
        <v>3295</v>
      </c>
      <c r="P2763" s="6">
        <v>42012</v>
      </c>
      <c r="Q2763" t="s">
        <v>3073</v>
      </c>
      <c r="R2763" t="s">
        <v>3715</v>
      </c>
      <c r="S2763" t="s">
        <v>3720</v>
      </c>
      <c r="T2763">
        <v>80</v>
      </c>
      <c r="U2763">
        <v>62</v>
      </c>
      <c r="W2763" t="s">
        <v>624</v>
      </c>
      <c r="X2763">
        <v>1</v>
      </c>
      <c r="Y2763">
        <f t="shared" si="349"/>
        <v>-18</v>
      </c>
      <c r="Z2763">
        <f t="shared" ca="1" si="350"/>
        <v>-7.8749999999999982</v>
      </c>
      <c r="AA2763">
        <f t="shared" ca="1" si="351"/>
        <v>-10.125000000000002</v>
      </c>
      <c r="AB2763">
        <f t="shared" ca="1" si="352"/>
        <v>10.125000000000002</v>
      </c>
      <c r="AC2763" s="2">
        <v>10.125</v>
      </c>
      <c r="AD2763" s="7">
        <f>VLOOKUP(P2763,Weights!$A:$B,2,0)*AC2763</f>
        <v>10.125</v>
      </c>
      <c r="AE2763">
        <f t="shared" ca="1" si="353"/>
        <v>102.51562500000004</v>
      </c>
      <c r="AF2763" t="str">
        <f t="shared" si="354"/>
        <v>Arizona</v>
      </c>
      <c r="AG2763" t="str">
        <f t="shared" ca="1" si="355"/>
        <v>Arizona</v>
      </c>
    </row>
    <row r="2764" spans="15:33" x14ac:dyDescent="0.25">
      <c r="O2764" t="s">
        <v>3258</v>
      </c>
      <c r="P2764" s="6">
        <v>42012</v>
      </c>
      <c r="Q2764" t="s">
        <v>3073</v>
      </c>
      <c r="R2764" t="s">
        <v>3372</v>
      </c>
      <c r="S2764" t="s">
        <v>3721</v>
      </c>
      <c r="T2764">
        <v>55</v>
      </c>
      <c r="U2764">
        <v>47</v>
      </c>
      <c r="W2764" t="s">
        <v>277</v>
      </c>
      <c r="X2764">
        <v>1</v>
      </c>
      <c r="Y2764">
        <f t="shared" si="349"/>
        <v>8</v>
      </c>
      <c r="Z2764">
        <f t="shared" ca="1" si="350"/>
        <v>-3.625</v>
      </c>
      <c r="AA2764">
        <f t="shared" ca="1" si="351"/>
        <v>11.625</v>
      </c>
      <c r="AB2764">
        <f t="shared" ca="1" si="352"/>
        <v>-11.625</v>
      </c>
      <c r="AC2764" s="2">
        <v>11.625</v>
      </c>
      <c r="AD2764" s="7">
        <f>VLOOKUP(P2764,Weights!$A:$B,2,0)*AC2764</f>
        <v>11.625</v>
      </c>
      <c r="AE2764">
        <f t="shared" ca="1" si="353"/>
        <v>135.140625</v>
      </c>
      <c r="AF2764" t="str">
        <f t="shared" si="354"/>
        <v>Oregon St</v>
      </c>
      <c r="AG2764" t="str">
        <f t="shared" ca="1" si="355"/>
        <v>Arizona St</v>
      </c>
    </row>
    <row r="2765" spans="15:33" x14ac:dyDescent="0.25">
      <c r="O2765" t="s">
        <v>3286</v>
      </c>
      <c r="P2765" s="6">
        <v>42012</v>
      </c>
      <c r="Q2765" t="s">
        <v>3073</v>
      </c>
      <c r="R2765" t="s">
        <v>3330</v>
      </c>
      <c r="S2765" t="s">
        <v>3721</v>
      </c>
      <c r="T2765">
        <v>78</v>
      </c>
      <c r="U2765">
        <v>61</v>
      </c>
      <c r="W2765" t="s">
        <v>200</v>
      </c>
      <c r="X2765">
        <v>1</v>
      </c>
      <c r="Y2765">
        <f t="shared" si="349"/>
        <v>17</v>
      </c>
      <c r="Z2765">
        <f t="shared" ca="1" si="350"/>
        <v>8.125</v>
      </c>
      <c r="AA2765">
        <f t="shared" ca="1" si="351"/>
        <v>8.875</v>
      </c>
      <c r="AB2765">
        <f t="shared" ca="1" si="352"/>
        <v>-8.875</v>
      </c>
      <c r="AC2765" s="2">
        <v>8.875</v>
      </c>
      <c r="AD2765" s="7">
        <f>VLOOKUP(P2765,Weights!$A:$B,2,0)*AC2765</f>
        <v>8.875</v>
      </c>
      <c r="AE2765">
        <f t="shared" ca="1" si="353"/>
        <v>78.765625</v>
      </c>
      <c r="AF2765" t="str">
        <f t="shared" si="354"/>
        <v>Portland</v>
      </c>
      <c r="AG2765" t="str">
        <f t="shared" ca="1" si="355"/>
        <v>Portland</v>
      </c>
    </row>
    <row r="2766" spans="15:33" x14ac:dyDescent="0.25">
      <c r="O2766" t="s">
        <v>3303</v>
      </c>
      <c r="P2766" s="6">
        <v>42012</v>
      </c>
      <c r="Q2766" t="s">
        <v>3073</v>
      </c>
      <c r="R2766" t="s">
        <v>3304</v>
      </c>
      <c r="S2766" t="s">
        <v>3720</v>
      </c>
      <c r="T2766">
        <v>57</v>
      </c>
      <c r="U2766">
        <v>56</v>
      </c>
      <c r="W2766" t="s">
        <v>1186</v>
      </c>
      <c r="X2766">
        <v>1</v>
      </c>
      <c r="Y2766">
        <f t="shared" si="349"/>
        <v>-1</v>
      </c>
      <c r="Z2766">
        <f t="shared" ca="1" si="350"/>
        <v>-7.3750004999999996</v>
      </c>
      <c r="AA2766">
        <f t="shared" ca="1" si="351"/>
        <v>6.3750004999999996</v>
      </c>
      <c r="AB2766">
        <f t="shared" ca="1" si="352"/>
        <v>-6.3750004999999996</v>
      </c>
      <c r="AC2766" s="2">
        <v>6.375</v>
      </c>
      <c r="AD2766" s="7">
        <f>VLOOKUP(P2766,Weights!$A:$B,2,0)*AC2766</f>
        <v>6.375</v>
      </c>
      <c r="AE2766">
        <f t="shared" ca="1" si="353"/>
        <v>40.640631375000247</v>
      </c>
      <c r="AF2766" t="str">
        <f t="shared" si="354"/>
        <v>Winthrop</v>
      </c>
      <c r="AG2766" t="str">
        <f t="shared" ca="1" si="355"/>
        <v>Winthrop</v>
      </c>
    </row>
    <row r="2767" spans="15:33" x14ac:dyDescent="0.25">
      <c r="O2767" t="s">
        <v>3166</v>
      </c>
      <c r="P2767" s="6">
        <v>42012</v>
      </c>
      <c r="Q2767" t="s">
        <v>3073</v>
      </c>
      <c r="R2767" t="s">
        <v>3167</v>
      </c>
      <c r="S2767" t="s">
        <v>3721</v>
      </c>
      <c r="T2767">
        <v>75</v>
      </c>
      <c r="U2767">
        <v>65</v>
      </c>
      <c r="W2767" t="s">
        <v>61</v>
      </c>
      <c r="X2767">
        <v>1</v>
      </c>
      <c r="Y2767">
        <f t="shared" si="349"/>
        <v>10</v>
      </c>
      <c r="Z2767">
        <f t="shared" ca="1" si="350"/>
        <v>11.875000020000002</v>
      </c>
      <c r="AA2767">
        <f t="shared" ca="1" si="351"/>
        <v>-1.8750000200000017</v>
      </c>
      <c r="AB2767">
        <f t="shared" ca="1" si="352"/>
        <v>1.8750000200000017</v>
      </c>
      <c r="AC2767" s="2">
        <v>1.875</v>
      </c>
      <c r="AD2767" s="7">
        <f>VLOOKUP(P2767,Weights!$A:$B,2,0)*AC2767</f>
        <v>1.875</v>
      </c>
      <c r="AE2767">
        <f t="shared" ca="1" si="353"/>
        <v>3.5156250750000066</v>
      </c>
      <c r="AF2767" t="str">
        <f t="shared" si="354"/>
        <v>Richmond</v>
      </c>
      <c r="AG2767" t="str">
        <f t="shared" ca="1" si="355"/>
        <v>Richmond</v>
      </c>
    </row>
    <row r="2768" spans="15:33" x14ac:dyDescent="0.25">
      <c r="O2768" t="s">
        <v>3389</v>
      </c>
      <c r="P2768" s="6">
        <v>42012</v>
      </c>
      <c r="Q2768" t="s">
        <v>3073</v>
      </c>
      <c r="R2768" t="s">
        <v>3340</v>
      </c>
      <c r="S2768" t="s">
        <v>3721</v>
      </c>
      <c r="T2768">
        <v>59</v>
      </c>
      <c r="U2768">
        <v>50</v>
      </c>
      <c r="W2768" t="s">
        <v>1323</v>
      </c>
      <c r="X2768">
        <v>1</v>
      </c>
      <c r="Y2768">
        <f t="shared" si="349"/>
        <v>9</v>
      </c>
      <c r="Z2768">
        <f t="shared" ca="1" si="350"/>
        <v>9</v>
      </c>
      <c r="AA2768">
        <f t="shared" ca="1" si="351"/>
        <v>0</v>
      </c>
      <c r="AB2768">
        <f t="shared" ca="1" si="352"/>
        <v>0</v>
      </c>
      <c r="AC2768" s="2">
        <v>0</v>
      </c>
      <c r="AD2768" s="7">
        <f>VLOOKUP(P2768,Weights!$A:$B,2,0)*AC2768</f>
        <v>0</v>
      </c>
      <c r="AE2768">
        <f t="shared" ca="1" si="353"/>
        <v>0</v>
      </c>
      <c r="AF2768" t="str">
        <f t="shared" si="354"/>
        <v>San Diego</v>
      </c>
      <c r="AG2768" t="str">
        <f t="shared" ca="1" si="355"/>
        <v>San Diego</v>
      </c>
    </row>
    <row r="2769" spans="15:33" x14ac:dyDescent="0.25">
      <c r="O2769" t="s">
        <v>3397</v>
      </c>
      <c r="P2769" s="6">
        <v>42012</v>
      </c>
      <c r="Q2769" t="s">
        <v>3073</v>
      </c>
      <c r="R2769" t="s">
        <v>3238</v>
      </c>
      <c r="S2769" t="s">
        <v>3720</v>
      </c>
      <c r="T2769">
        <v>70</v>
      </c>
      <c r="U2769">
        <v>57</v>
      </c>
      <c r="W2769" t="s">
        <v>291</v>
      </c>
      <c r="X2769">
        <v>1</v>
      </c>
      <c r="Y2769">
        <f t="shared" si="349"/>
        <v>-13</v>
      </c>
      <c r="Z2769">
        <f t="shared" ca="1" si="350"/>
        <v>-1.875</v>
      </c>
      <c r="AA2769">
        <f t="shared" ca="1" si="351"/>
        <v>-11.125</v>
      </c>
      <c r="AB2769">
        <f t="shared" ca="1" si="352"/>
        <v>11.125</v>
      </c>
      <c r="AC2769" s="2">
        <v>11.125</v>
      </c>
      <c r="AD2769" s="7">
        <f>VLOOKUP(P2769,Weights!$A:$B,2,0)*AC2769</f>
        <v>11.125</v>
      </c>
      <c r="AE2769">
        <f t="shared" ca="1" si="353"/>
        <v>123.765625</v>
      </c>
      <c r="AF2769" t="str">
        <f t="shared" si="354"/>
        <v>Morehead St</v>
      </c>
      <c r="AG2769" t="str">
        <f t="shared" ca="1" si="355"/>
        <v>Morehead St</v>
      </c>
    </row>
    <row r="2770" spans="15:33" x14ac:dyDescent="0.25">
      <c r="O2770" t="s">
        <v>3080</v>
      </c>
      <c r="P2770" s="6">
        <v>42012</v>
      </c>
      <c r="Q2770" t="s">
        <v>3073</v>
      </c>
      <c r="R2770" t="s">
        <v>3082</v>
      </c>
      <c r="S2770" t="s">
        <v>3721</v>
      </c>
      <c r="T2770">
        <v>79</v>
      </c>
      <c r="U2770">
        <v>69</v>
      </c>
      <c r="W2770" t="s">
        <v>1823</v>
      </c>
      <c r="X2770">
        <v>1</v>
      </c>
      <c r="Y2770">
        <f t="shared" si="349"/>
        <v>10</v>
      </c>
      <c r="Z2770">
        <f t="shared" ca="1" si="350"/>
        <v>9.3750004999999987</v>
      </c>
      <c r="AA2770">
        <f t="shared" ca="1" si="351"/>
        <v>0.62499950000000126</v>
      </c>
      <c r="AB2770">
        <f t="shared" ca="1" si="352"/>
        <v>-0.62499950000000126</v>
      </c>
      <c r="AC2770" s="2">
        <v>0.625</v>
      </c>
      <c r="AD2770" s="7">
        <f>VLOOKUP(P2770,Weights!$A:$B,2,0)*AC2770</f>
        <v>0.625</v>
      </c>
      <c r="AE2770">
        <f t="shared" ca="1" si="353"/>
        <v>0.3906243750002516</v>
      </c>
      <c r="AF2770" t="str">
        <f t="shared" si="354"/>
        <v>Siena</v>
      </c>
      <c r="AG2770" t="str">
        <f t="shared" ca="1" si="355"/>
        <v>Siena</v>
      </c>
    </row>
    <row r="2771" spans="15:33" x14ac:dyDescent="0.25">
      <c r="O2771" t="s">
        <v>3149</v>
      </c>
      <c r="P2771" s="6">
        <v>42012</v>
      </c>
      <c r="Q2771" t="s">
        <v>3073</v>
      </c>
      <c r="R2771" t="s">
        <v>3137</v>
      </c>
      <c r="S2771" t="s">
        <v>3721</v>
      </c>
      <c r="T2771">
        <v>73</v>
      </c>
      <c r="U2771">
        <v>59</v>
      </c>
      <c r="W2771" t="s">
        <v>199</v>
      </c>
      <c r="X2771">
        <v>1</v>
      </c>
      <c r="Y2771">
        <f t="shared" si="349"/>
        <v>14</v>
      </c>
      <c r="Z2771">
        <f t="shared" ca="1" si="350"/>
        <v>5.8749999999999991</v>
      </c>
      <c r="AA2771">
        <f t="shared" ca="1" si="351"/>
        <v>8.125</v>
      </c>
      <c r="AB2771">
        <f t="shared" ca="1" si="352"/>
        <v>-8.125</v>
      </c>
      <c r="AC2771" s="2">
        <v>8.125</v>
      </c>
      <c r="AD2771" s="7">
        <f>VLOOKUP(P2771,Weights!$A:$B,2,0)*AC2771</f>
        <v>8.125</v>
      </c>
      <c r="AE2771">
        <f t="shared" ca="1" si="353"/>
        <v>66.015625</v>
      </c>
      <c r="AF2771" t="str">
        <f t="shared" si="354"/>
        <v>SMU</v>
      </c>
      <c r="AG2771" t="str">
        <f t="shared" ca="1" si="355"/>
        <v>SMU</v>
      </c>
    </row>
    <row r="2772" spans="15:33" x14ac:dyDescent="0.25">
      <c r="O2772" t="s">
        <v>3360</v>
      </c>
      <c r="P2772" s="6">
        <v>42012</v>
      </c>
      <c r="Q2772" t="s">
        <v>3073</v>
      </c>
      <c r="R2772" t="s">
        <v>3349</v>
      </c>
      <c r="S2772" t="s">
        <v>3721</v>
      </c>
      <c r="T2772">
        <v>104</v>
      </c>
      <c r="U2772">
        <v>95</v>
      </c>
      <c r="W2772" t="s">
        <v>1793</v>
      </c>
      <c r="X2772">
        <v>1</v>
      </c>
      <c r="Y2772">
        <f t="shared" si="349"/>
        <v>9</v>
      </c>
      <c r="Z2772">
        <f t="shared" ca="1" si="350"/>
        <v>3.125</v>
      </c>
      <c r="AA2772">
        <f t="shared" ca="1" si="351"/>
        <v>5.875</v>
      </c>
      <c r="AB2772">
        <f t="shared" ca="1" si="352"/>
        <v>-5.875</v>
      </c>
      <c r="AC2772" s="2">
        <v>5.875</v>
      </c>
      <c r="AD2772" s="7">
        <f>VLOOKUP(P2772,Weights!$A:$B,2,0)*AC2772</f>
        <v>5.875</v>
      </c>
      <c r="AE2772">
        <f t="shared" ca="1" si="353"/>
        <v>34.515625</v>
      </c>
      <c r="AF2772" t="str">
        <f t="shared" si="354"/>
        <v>South Alabama</v>
      </c>
      <c r="AG2772" t="str">
        <f t="shared" ca="1" si="355"/>
        <v>South Alabama</v>
      </c>
    </row>
    <row r="2773" spans="15:33" x14ac:dyDescent="0.25">
      <c r="O2773" t="s">
        <v>3171</v>
      </c>
      <c r="P2773" s="6">
        <v>42012</v>
      </c>
      <c r="Q2773" t="s">
        <v>3073</v>
      </c>
      <c r="R2773" t="s">
        <v>3176</v>
      </c>
      <c r="S2773" t="s">
        <v>3720</v>
      </c>
      <c r="T2773">
        <v>78</v>
      </c>
      <c r="U2773">
        <v>61</v>
      </c>
      <c r="W2773" t="s">
        <v>216</v>
      </c>
      <c r="X2773">
        <v>1</v>
      </c>
      <c r="Y2773">
        <f t="shared" si="349"/>
        <v>-17</v>
      </c>
      <c r="Z2773">
        <f t="shared" ca="1" si="350"/>
        <v>-0.37499999999999822</v>
      </c>
      <c r="AA2773">
        <f t="shared" ca="1" si="351"/>
        <v>-16.625</v>
      </c>
      <c r="AB2773">
        <f t="shared" ca="1" si="352"/>
        <v>16.625</v>
      </c>
      <c r="AC2773" s="2">
        <v>16.625</v>
      </c>
      <c r="AD2773" s="7">
        <f>VLOOKUP(P2773,Weights!$A:$B,2,0)*AC2773</f>
        <v>16.625</v>
      </c>
      <c r="AE2773">
        <f t="shared" ca="1" si="353"/>
        <v>276.390625</v>
      </c>
      <c r="AF2773" t="str">
        <f t="shared" si="354"/>
        <v>Dayton</v>
      </c>
      <c r="AG2773" t="str">
        <f t="shared" ca="1" si="355"/>
        <v>Dayton</v>
      </c>
    </row>
    <row r="2774" spans="15:33" x14ac:dyDescent="0.25">
      <c r="O2774" t="s">
        <v>3232</v>
      </c>
      <c r="P2774" s="6">
        <v>42012</v>
      </c>
      <c r="Q2774" t="s">
        <v>3073</v>
      </c>
      <c r="R2774" t="s">
        <v>3150</v>
      </c>
      <c r="S2774" t="s">
        <v>3720</v>
      </c>
      <c r="T2774">
        <v>83</v>
      </c>
      <c r="U2774">
        <v>67</v>
      </c>
      <c r="W2774" t="s">
        <v>507</v>
      </c>
      <c r="X2774">
        <v>1</v>
      </c>
      <c r="Y2774">
        <f t="shared" si="349"/>
        <v>-16</v>
      </c>
      <c r="Z2774">
        <f t="shared" ca="1" si="350"/>
        <v>-2.875</v>
      </c>
      <c r="AA2774">
        <f t="shared" ca="1" si="351"/>
        <v>-13.125</v>
      </c>
      <c r="AB2774">
        <f t="shared" ca="1" si="352"/>
        <v>13.125</v>
      </c>
      <c r="AC2774" s="2">
        <v>13.125</v>
      </c>
      <c r="AD2774" s="7">
        <f>VLOOKUP(P2774,Weights!$A:$B,2,0)*AC2774</f>
        <v>13.125</v>
      </c>
      <c r="AE2774">
        <f t="shared" ca="1" si="353"/>
        <v>172.265625</v>
      </c>
      <c r="AF2774" t="str">
        <f t="shared" si="354"/>
        <v>Murray St</v>
      </c>
      <c r="AG2774" t="str">
        <f t="shared" ca="1" si="355"/>
        <v>Murray St</v>
      </c>
    </row>
    <row r="2775" spans="15:33" x14ac:dyDescent="0.25">
      <c r="O2775" t="s">
        <v>3318</v>
      </c>
      <c r="P2775" s="6">
        <v>42012</v>
      </c>
      <c r="Q2775" t="s">
        <v>3073</v>
      </c>
      <c r="R2775" t="s">
        <v>3377</v>
      </c>
      <c r="S2775" t="s">
        <v>3720</v>
      </c>
      <c r="T2775">
        <v>66</v>
      </c>
      <c r="U2775">
        <v>58</v>
      </c>
      <c r="W2775" t="s">
        <v>448</v>
      </c>
      <c r="X2775">
        <v>1</v>
      </c>
      <c r="Y2775">
        <f t="shared" si="349"/>
        <v>-8</v>
      </c>
      <c r="Z2775">
        <f t="shared" ca="1" si="350"/>
        <v>2.1250000199999999</v>
      </c>
      <c r="AA2775">
        <f t="shared" ca="1" si="351"/>
        <v>-10.12500002</v>
      </c>
      <c r="AB2775">
        <f t="shared" ca="1" si="352"/>
        <v>10.12500002</v>
      </c>
      <c r="AC2775" s="2">
        <v>10.125</v>
      </c>
      <c r="AD2775" s="7">
        <f>VLOOKUP(P2775,Weights!$A:$B,2,0)*AC2775</f>
        <v>10.125</v>
      </c>
      <c r="AE2775">
        <f t="shared" ca="1" si="353"/>
        <v>102.51562540499999</v>
      </c>
      <c r="AF2775" t="str">
        <f t="shared" si="354"/>
        <v>Eastern Kentucky</v>
      </c>
      <c r="AG2775" t="str">
        <f t="shared" ca="1" si="355"/>
        <v>Tenn-Martin</v>
      </c>
    </row>
    <row r="2776" spans="15:33" x14ac:dyDescent="0.25">
      <c r="O2776" t="s">
        <v>3408</v>
      </c>
      <c r="P2776" s="6">
        <v>42012</v>
      </c>
      <c r="Q2776" t="s">
        <v>3073</v>
      </c>
      <c r="R2776" t="s">
        <v>3160</v>
      </c>
      <c r="S2776" t="s">
        <v>3721</v>
      </c>
      <c r="T2776">
        <v>77</v>
      </c>
      <c r="U2776">
        <v>74</v>
      </c>
      <c r="V2776" t="s">
        <v>3723</v>
      </c>
      <c r="W2776" t="s">
        <v>2862</v>
      </c>
      <c r="X2776">
        <v>1</v>
      </c>
      <c r="Y2776">
        <f t="shared" si="349"/>
        <v>3</v>
      </c>
      <c r="Z2776">
        <f t="shared" ca="1" si="350"/>
        <v>3.125</v>
      </c>
      <c r="AA2776">
        <f t="shared" ca="1" si="351"/>
        <v>-0.125</v>
      </c>
      <c r="AB2776">
        <f t="shared" ca="1" si="352"/>
        <v>0.125</v>
      </c>
      <c r="AC2776" s="2">
        <v>0.125</v>
      </c>
      <c r="AD2776" s="7">
        <f>VLOOKUP(P2776,Weights!$A:$B,2,0)*AC2776</f>
        <v>0.125</v>
      </c>
      <c r="AE2776">
        <f t="shared" ca="1" si="353"/>
        <v>1.5625E-2</v>
      </c>
      <c r="AF2776" t="str">
        <f t="shared" si="354"/>
        <v>Texas State</v>
      </c>
      <c r="AG2776" t="str">
        <f t="shared" ca="1" si="355"/>
        <v>Texas State</v>
      </c>
    </row>
    <row r="2777" spans="15:33" x14ac:dyDescent="0.25">
      <c r="O2777" t="s">
        <v>3391</v>
      </c>
      <c r="P2777" s="6">
        <v>42012</v>
      </c>
      <c r="Q2777" t="s">
        <v>3073</v>
      </c>
      <c r="R2777" t="s">
        <v>3218</v>
      </c>
      <c r="S2777" t="s">
        <v>3721</v>
      </c>
      <c r="T2777">
        <v>77</v>
      </c>
      <c r="U2777">
        <v>67</v>
      </c>
      <c r="W2777" t="s">
        <v>1008</v>
      </c>
      <c r="X2777">
        <v>1</v>
      </c>
      <c r="Y2777">
        <f t="shared" si="349"/>
        <v>10</v>
      </c>
      <c r="Z2777">
        <f t="shared" ca="1" si="350"/>
        <v>-0.87500000000000089</v>
      </c>
      <c r="AA2777">
        <f t="shared" ca="1" si="351"/>
        <v>10.875</v>
      </c>
      <c r="AB2777">
        <f t="shared" ca="1" si="352"/>
        <v>-10.875</v>
      </c>
      <c r="AC2777" s="2">
        <v>10.875</v>
      </c>
      <c r="AD2777" s="7">
        <f>VLOOKUP(P2777,Weights!$A:$B,2,0)*AC2777</f>
        <v>10.875</v>
      </c>
      <c r="AE2777">
        <f t="shared" ca="1" si="353"/>
        <v>118.265625</v>
      </c>
      <c r="AF2777" t="str">
        <f t="shared" si="354"/>
        <v>The Citadel</v>
      </c>
      <c r="AG2777" t="str">
        <f t="shared" ca="1" si="355"/>
        <v>Samford</v>
      </c>
    </row>
    <row r="2778" spans="15:33" x14ac:dyDescent="0.25">
      <c r="O2778" t="s">
        <v>3182</v>
      </c>
      <c r="P2778" s="6">
        <v>42012</v>
      </c>
      <c r="Q2778" t="s">
        <v>3073</v>
      </c>
      <c r="R2778" t="s">
        <v>3181</v>
      </c>
      <c r="S2778" t="s">
        <v>3720</v>
      </c>
      <c r="T2778">
        <v>55</v>
      </c>
      <c r="U2778">
        <v>41</v>
      </c>
      <c r="W2778" t="s">
        <v>101</v>
      </c>
      <c r="X2778">
        <v>1</v>
      </c>
      <c r="Y2778">
        <f t="shared" si="349"/>
        <v>-14</v>
      </c>
      <c r="Z2778">
        <f t="shared" ca="1" si="350"/>
        <v>2.25</v>
      </c>
      <c r="AA2778">
        <f t="shared" ca="1" si="351"/>
        <v>-16.25</v>
      </c>
      <c r="AB2778">
        <f t="shared" ca="1" si="352"/>
        <v>16.25</v>
      </c>
      <c r="AC2778" s="2">
        <v>16.25</v>
      </c>
      <c r="AD2778" s="7">
        <f>VLOOKUP(P2778,Weights!$A:$B,2,0)*AC2778</f>
        <v>16.25</v>
      </c>
      <c r="AE2778">
        <f t="shared" ca="1" si="353"/>
        <v>264.0625</v>
      </c>
      <c r="AF2778" t="str">
        <f t="shared" si="354"/>
        <v>Drexel</v>
      </c>
      <c r="AG2778" t="str">
        <f t="shared" ca="1" si="355"/>
        <v>Towson</v>
      </c>
    </row>
    <row r="2779" spans="15:33" x14ac:dyDescent="0.25">
      <c r="O2779" t="s">
        <v>3154</v>
      </c>
      <c r="P2779" s="6">
        <v>42012</v>
      </c>
      <c r="Q2779" t="s">
        <v>3073</v>
      </c>
      <c r="R2779" t="s">
        <v>3147</v>
      </c>
      <c r="S2779" t="s">
        <v>3721</v>
      </c>
      <c r="T2779">
        <v>66</v>
      </c>
      <c r="U2779">
        <v>57</v>
      </c>
      <c r="W2779" t="s">
        <v>1554</v>
      </c>
      <c r="X2779">
        <v>1</v>
      </c>
      <c r="Y2779">
        <f t="shared" si="349"/>
        <v>9</v>
      </c>
      <c r="Z2779">
        <f t="shared" ca="1" si="350"/>
        <v>10.24999998</v>
      </c>
      <c r="AA2779">
        <f t="shared" ca="1" si="351"/>
        <v>-1.2499999800000001</v>
      </c>
      <c r="AB2779">
        <f t="shared" ca="1" si="352"/>
        <v>1.2499999800000001</v>
      </c>
      <c r="AC2779" s="2">
        <v>1.25</v>
      </c>
      <c r="AD2779" s="7">
        <f>VLOOKUP(P2779,Weights!$A:$B,2,0)*AC2779</f>
        <v>1.25</v>
      </c>
      <c r="AE2779">
        <f t="shared" ca="1" si="353"/>
        <v>1.5624999500000007</v>
      </c>
      <c r="AF2779" t="str">
        <f t="shared" si="354"/>
        <v>UAB</v>
      </c>
      <c r="AG2779" t="str">
        <f t="shared" ca="1" si="355"/>
        <v>UAB</v>
      </c>
    </row>
    <row r="2780" spans="15:33" x14ac:dyDescent="0.25">
      <c r="O2780" t="s">
        <v>3297</v>
      </c>
      <c r="P2780" s="6">
        <v>42012</v>
      </c>
      <c r="Q2780" t="s">
        <v>3073</v>
      </c>
      <c r="R2780" t="s">
        <v>3250</v>
      </c>
      <c r="S2780" t="s">
        <v>3720</v>
      </c>
      <c r="T2780">
        <v>88</v>
      </c>
      <c r="U2780">
        <v>82</v>
      </c>
      <c r="W2780" t="s">
        <v>1380</v>
      </c>
      <c r="X2780">
        <v>1</v>
      </c>
      <c r="Y2780">
        <f t="shared" si="349"/>
        <v>-6</v>
      </c>
      <c r="Z2780">
        <f t="shared" ca="1" si="350"/>
        <v>8</v>
      </c>
      <c r="AA2780">
        <f t="shared" ca="1" si="351"/>
        <v>-14</v>
      </c>
      <c r="AB2780">
        <f t="shared" ca="1" si="352"/>
        <v>14</v>
      </c>
      <c r="AC2780" s="2">
        <v>14</v>
      </c>
      <c r="AD2780" s="7">
        <f>VLOOKUP(P2780,Weights!$A:$B,2,0)*AC2780</f>
        <v>14</v>
      </c>
      <c r="AE2780">
        <f t="shared" ca="1" si="353"/>
        <v>196</v>
      </c>
      <c r="AF2780" t="str">
        <f t="shared" si="354"/>
        <v>Long Beach St</v>
      </c>
      <c r="AG2780" t="str">
        <f t="shared" ca="1" si="355"/>
        <v>UC Irvine</v>
      </c>
    </row>
    <row r="2781" spans="15:33" x14ac:dyDescent="0.25">
      <c r="O2781" t="s">
        <v>3296</v>
      </c>
      <c r="P2781" s="6">
        <v>42012</v>
      </c>
      <c r="Q2781" t="s">
        <v>3073</v>
      </c>
      <c r="R2781" t="s">
        <v>3332</v>
      </c>
      <c r="S2781" t="s">
        <v>3721</v>
      </c>
      <c r="T2781">
        <v>84</v>
      </c>
      <c r="U2781">
        <v>78</v>
      </c>
      <c r="V2781" t="s">
        <v>3722</v>
      </c>
      <c r="W2781" t="s">
        <v>1391</v>
      </c>
      <c r="X2781">
        <v>1</v>
      </c>
      <c r="Y2781">
        <f t="shared" si="349"/>
        <v>6</v>
      </c>
      <c r="Z2781">
        <f t="shared" ca="1" si="350"/>
        <v>8.125</v>
      </c>
      <c r="AA2781">
        <f t="shared" ca="1" si="351"/>
        <v>-2.125</v>
      </c>
      <c r="AB2781">
        <f t="shared" ca="1" si="352"/>
        <v>2.125</v>
      </c>
      <c r="AC2781" s="2">
        <v>2.125</v>
      </c>
      <c r="AD2781" s="7">
        <f>VLOOKUP(P2781,Weights!$A:$B,2,0)*AC2781</f>
        <v>2.125</v>
      </c>
      <c r="AE2781">
        <f t="shared" ca="1" si="353"/>
        <v>4.515625</v>
      </c>
      <c r="AF2781" t="str">
        <f t="shared" si="354"/>
        <v>UC Riverside</v>
      </c>
      <c r="AG2781" t="str">
        <f t="shared" ca="1" si="355"/>
        <v>UC Riverside</v>
      </c>
    </row>
    <row r="2782" spans="15:33" x14ac:dyDescent="0.25">
      <c r="O2782" t="s">
        <v>3282</v>
      </c>
      <c r="P2782" s="6">
        <v>42012</v>
      </c>
      <c r="Q2782" t="s">
        <v>3073</v>
      </c>
      <c r="R2782" t="s">
        <v>3146</v>
      </c>
      <c r="S2782" t="s">
        <v>3721</v>
      </c>
      <c r="T2782">
        <v>86</v>
      </c>
      <c r="U2782">
        <v>81</v>
      </c>
      <c r="V2782" t="s">
        <v>3723</v>
      </c>
      <c r="W2782" t="s">
        <v>450</v>
      </c>
      <c r="X2782">
        <v>1</v>
      </c>
      <c r="Y2782">
        <f t="shared" si="349"/>
        <v>5</v>
      </c>
      <c r="Z2782">
        <f t="shared" ca="1" si="350"/>
        <v>5</v>
      </c>
      <c r="AA2782">
        <f t="shared" ca="1" si="351"/>
        <v>0</v>
      </c>
      <c r="AB2782">
        <f t="shared" ca="1" si="352"/>
        <v>0</v>
      </c>
      <c r="AC2782" s="2">
        <v>0</v>
      </c>
      <c r="AD2782" s="7">
        <f>VLOOKUP(P2782,Weights!$A:$B,2,0)*AC2782</f>
        <v>0</v>
      </c>
      <c r="AE2782">
        <f t="shared" ca="1" si="353"/>
        <v>0</v>
      </c>
      <c r="AF2782" t="str">
        <f t="shared" si="354"/>
        <v>UCLA</v>
      </c>
      <c r="AG2782" t="str">
        <f t="shared" ca="1" si="355"/>
        <v>UCLA</v>
      </c>
    </row>
    <row r="2783" spans="15:33" x14ac:dyDescent="0.25">
      <c r="O2783" t="s">
        <v>3358</v>
      </c>
      <c r="P2783" s="6">
        <v>42012</v>
      </c>
      <c r="Q2783" t="s">
        <v>3073</v>
      </c>
      <c r="R2783" t="s">
        <v>3363</v>
      </c>
      <c r="S2783" t="s">
        <v>3721</v>
      </c>
      <c r="T2783">
        <v>84</v>
      </c>
      <c r="U2783">
        <v>80</v>
      </c>
      <c r="W2783" t="s">
        <v>2878</v>
      </c>
      <c r="X2783">
        <v>1</v>
      </c>
      <c r="Y2783">
        <f t="shared" si="349"/>
        <v>4</v>
      </c>
      <c r="Z2783">
        <f t="shared" ca="1" si="350"/>
        <v>-0.875</v>
      </c>
      <c r="AA2783">
        <f t="shared" ca="1" si="351"/>
        <v>4.875</v>
      </c>
      <c r="AB2783">
        <f t="shared" ca="1" si="352"/>
        <v>-4.875</v>
      </c>
      <c r="AC2783" s="2">
        <v>4.875</v>
      </c>
      <c r="AD2783" s="7">
        <f>VLOOKUP(P2783,Weights!$A:$B,2,0)*AC2783</f>
        <v>4.875</v>
      </c>
      <c r="AE2783">
        <f t="shared" ca="1" si="353"/>
        <v>23.765625</v>
      </c>
      <c r="AF2783" t="str">
        <f t="shared" si="354"/>
        <v>UL Lafayette</v>
      </c>
      <c r="AG2783" t="str">
        <f t="shared" ca="1" si="355"/>
        <v>Georgia St</v>
      </c>
    </row>
    <row r="2784" spans="15:33" x14ac:dyDescent="0.25">
      <c r="O2784" t="s">
        <v>3305</v>
      </c>
      <c r="P2784" s="6">
        <v>42012</v>
      </c>
      <c r="Q2784" t="s">
        <v>3073</v>
      </c>
      <c r="R2784" t="s">
        <v>3307</v>
      </c>
      <c r="S2784" t="s">
        <v>3721</v>
      </c>
      <c r="T2784">
        <v>71</v>
      </c>
      <c r="U2784">
        <v>54</v>
      </c>
      <c r="W2784" t="s">
        <v>1216</v>
      </c>
      <c r="X2784">
        <v>1</v>
      </c>
      <c r="Y2784">
        <f t="shared" si="349"/>
        <v>17</v>
      </c>
      <c r="Z2784">
        <f t="shared" ca="1" si="350"/>
        <v>12.375000499999999</v>
      </c>
      <c r="AA2784">
        <f t="shared" ca="1" si="351"/>
        <v>4.6249995000000013</v>
      </c>
      <c r="AB2784">
        <f t="shared" ca="1" si="352"/>
        <v>-4.6249995000000013</v>
      </c>
      <c r="AC2784" s="2">
        <v>4.625</v>
      </c>
      <c r="AD2784" s="7">
        <f>VLOOKUP(P2784,Weights!$A:$B,2,0)*AC2784</f>
        <v>4.625</v>
      </c>
      <c r="AE2784">
        <f t="shared" ca="1" si="353"/>
        <v>21.39062037500026</v>
      </c>
      <c r="AF2784" t="str">
        <f t="shared" si="354"/>
        <v>UNC Asheville</v>
      </c>
      <c r="AG2784" t="str">
        <f t="shared" ca="1" si="355"/>
        <v>UNC Asheville</v>
      </c>
    </row>
    <row r="2785" spans="15:33" x14ac:dyDescent="0.25">
      <c r="O2785" t="s">
        <v>3148</v>
      </c>
      <c r="P2785" s="6">
        <v>42012</v>
      </c>
      <c r="Q2785" t="s">
        <v>3073</v>
      </c>
      <c r="R2785" t="s">
        <v>3157</v>
      </c>
      <c r="S2785" t="s">
        <v>3721</v>
      </c>
      <c r="T2785">
        <v>74</v>
      </c>
      <c r="U2785">
        <v>73</v>
      </c>
      <c r="V2785" t="s">
        <v>3722</v>
      </c>
      <c r="W2785" t="s">
        <v>1007</v>
      </c>
      <c r="X2785">
        <v>1</v>
      </c>
      <c r="Y2785">
        <f t="shared" si="349"/>
        <v>1</v>
      </c>
      <c r="Z2785">
        <f t="shared" ca="1" si="350"/>
        <v>8.3749999800000001</v>
      </c>
      <c r="AA2785">
        <f t="shared" ca="1" si="351"/>
        <v>-7.3749999800000001</v>
      </c>
      <c r="AB2785">
        <f t="shared" ca="1" si="352"/>
        <v>7.3749999800000001</v>
      </c>
      <c r="AC2785" s="2">
        <v>7.375</v>
      </c>
      <c r="AD2785" s="7">
        <f>VLOOKUP(P2785,Weights!$A:$B,2,0)*AC2785</f>
        <v>7.375</v>
      </c>
      <c r="AE2785">
        <f t="shared" ca="1" si="353"/>
        <v>54.390624705</v>
      </c>
      <c r="AF2785" t="str">
        <f t="shared" si="354"/>
        <v>UNC Wilmington</v>
      </c>
      <c r="AG2785" t="str">
        <f t="shared" ca="1" si="355"/>
        <v>UNC Wilmington</v>
      </c>
    </row>
    <row r="2786" spans="15:33" x14ac:dyDescent="0.25">
      <c r="O2786" t="s">
        <v>3298</v>
      </c>
      <c r="P2786" s="6">
        <v>42012</v>
      </c>
      <c r="Q2786" t="s">
        <v>3073</v>
      </c>
      <c r="R2786" t="s">
        <v>3185</v>
      </c>
      <c r="S2786" t="s">
        <v>3721</v>
      </c>
      <c r="T2786">
        <v>77</v>
      </c>
      <c r="U2786">
        <v>57</v>
      </c>
      <c r="W2786" t="s">
        <v>1565</v>
      </c>
      <c r="X2786">
        <v>1</v>
      </c>
      <c r="Y2786">
        <f t="shared" si="349"/>
        <v>20</v>
      </c>
      <c r="Z2786">
        <f t="shared" ca="1" si="350"/>
        <v>2.25</v>
      </c>
      <c r="AA2786">
        <f t="shared" ca="1" si="351"/>
        <v>17.75</v>
      </c>
      <c r="AB2786">
        <f t="shared" ca="1" si="352"/>
        <v>-17.75</v>
      </c>
      <c r="AC2786" s="2">
        <v>17.75</v>
      </c>
      <c r="AD2786" s="7">
        <f>VLOOKUP(P2786,Weights!$A:$B,2,0)*AC2786</f>
        <v>17.75</v>
      </c>
      <c r="AE2786">
        <f t="shared" ca="1" si="353"/>
        <v>315.0625</v>
      </c>
      <c r="AF2786" t="str">
        <f t="shared" si="354"/>
        <v>UT San Antonio</v>
      </c>
      <c r="AG2786" t="str">
        <f t="shared" ca="1" si="355"/>
        <v>UT San Antonio</v>
      </c>
    </row>
    <row r="2787" spans="15:33" x14ac:dyDescent="0.25">
      <c r="O2787" t="s">
        <v>3299</v>
      </c>
      <c r="P2787" s="6">
        <v>42012</v>
      </c>
      <c r="Q2787" t="s">
        <v>3073</v>
      </c>
      <c r="R2787" t="s">
        <v>3411</v>
      </c>
      <c r="S2787" t="s">
        <v>3720</v>
      </c>
      <c r="T2787">
        <v>76</v>
      </c>
      <c r="U2787">
        <v>73</v>
      </c>
      <c r="V2787" t="s">
        <v>3722</v>
      </c>
      <c r="W2787" t="s">
        <v>1092</v>
      </c>
      <c r="X2787">
        <v>1</v>
      </c>
      <c r="Y2787">
        <f t="shared" si="349"/>
        <v>-3</v>
      </c>
      <c r="Z2787">
        <f t="shared" ca="1" si="350"/>
        <v>3.7499999800000001</v>
      </c>
      <c r="AA2787">
        <f t="shared" ca="1" si="351"/>
        <v>-6.7499999800000001</v>
      </c>
      <c r="AB2787">
        <f t="shared" ca="1" si="352"/>
        <v>6.7499999800000001</v>
      </c>
      <c r="AC2787" s="2">
        <v>6.75</v>
      </c>
      <c r="AD2787" s="7">
        <f>VLOOKUP(P2787,Weights!$A:$B,2,0)*AC2787</f>
        <v>6.75</v>
      </c>
      <c r="AE2787">
        <f t="shared" ca="1" si="353"/>
        <v>45.562499729999999</v>
      </c>
      <c r="AF2787" t="str">
        <f t="shared" si="354"/>
        <v>UL Monroe</v>
      </c>
      <c r="AG2787" t="str">
        <f t="shared" ca="1" si="355"/>
        <v>UT-Arlington</v>
      </c>
    </row>
    <row r="2788" spans="15:33" x14ac:dyDescent="0.25">
      <c r="O2788" t="s">
        <v>3353</v>
      </c>
      <c r="P2788" s="6">
        <v>42012</v>
      </c>
      <c r="Q2788" t="s">
        <v>3073</v>
      </c>
      <c r="R2788" t="s">
        <v>3317</v>
      </c>
      <c r="S2788" t="s">
        <v>3720</v>
      </c>
      <c r="T2788">
        <v>58</v>
      </c>
      <c r="U2788">
        <v>45</v>
      </c>
      <c r="W2788" t="s">
        <v>1455</v>
      </c>
      <c r="X2788">
        <v>1</v>
      </c>
      <c r="Y2788">
        <f t="shared" si="349"/>
        <v>-13</v>
      </c>
      <c r="Z2788">
        <f t="shared" ca="1" si="350"/>
        <v>2.125</v>
      </c>
      <c r="AA2788">
        <f t="shared" ca="1" si="351"/>
        <v>-15.125</v>
      </c>
      <c r="AB2788">
        <f t="shared" ca="1" si="352"/>
        <v>15.125</v>
      </c>
      <c r="AC2788" s="2">
        <v>15.125</v>
      </c>
      <c r="AD2788" s="7">
        <f>VLOOKUP(P2788,Weights!$A:$B,2,0)*AC2788</f>
        <v>15.125</v>
      </c>
      <c r="AE2788">
        <f t="shared" ca="1" si="353"/>
        <v>228.765625</v>
      </c>
      <c r="AF2788" t="str">
        <f t="shared" si="354"/>
        <v>Louisiana Tech</v>
      </c>
      <c r="AG2788" t="str">
        <f t="shared" ca="1" si="355"/>
        <v>UTEP</v>
      </c>
    </row>
    <row r="2789" spans="15:33" x14ac:dyDescent="0.25">
      <c r="O2789" t="s">
        <v>3368</v>
      </c>
      <c r="P2789" s="6">
        <v>42012</v>
      </c>
      <c r="Q2789" t="s">
        <v>3073</v>
      </c>
      <c r="R2789" t="s">
        <v>3162</v>
      </c>
      <c r="S2789" t="s">
        <v>3721</v>
      </c>
      <c r="T2789">
        <v>85</v>
      </c>
      <c r="U2789">
        <v>56</v>
      </c>
      <c r="W2789" t="s">
        <v>1675</v>
      </c>
      <c r="X2789">
        <v>1</v>
      </c>
      <c r="Y2789">
        <f t="shared" si="349"/>
        <v>29</v>
      </c>
      <c r="Z2789">
        <f t="shared" ca="1" si="350"/>
        <v>16.25</v>
      </c>
      <c r="AA2789">
        <f t="shared" ca="1" si="351"/>
        <v>12.75</v>
      </c>
      <c r="AB2789">
        <f t="shared" ca="1" si="352"/>
        <v>-12.75</v>
      </c>
      <c r="AC2789" s="2">
        <v>12.75</v>
      </c>
      <c r="AD2789" s="7">
        <f>VLOOKUP(P2789,Weights!$A:$B,2,0)*AC2789</f>
        <v>12.75</v>
      </c>
      <c r="AE2789">
        <f t="shared" ca="1" si="353"/>
        <v>162.5625</v>
      </c>
      <c r="AF2789" t="str">
        <f t="shared" si="354"/>
        <v>Valparaiso</v>
      </c>
      <c r="AG2789" t="str">
        <f t="shared" ca="1" si="355"/>
        <v>Valparaiso</v>
      </c>
    </row>
    <row r="2790" spans="15:33" x14ac:dyDescent="0.25">
      <c r="O2790" t="s">
        <v>3380</v>
      </c>
      <c r="P2790" s="6">
        <v>42012</v>
      </c>
      <c r="Q2790" t="s">
        <v>3073</v>
      </c>
      <c r="R2790" t="s">
        <v>3175</v>
      </c>
      <c r="S2790" t="s">
        <v>3720</v>
      </c>
      <c r="T2790">
        <v>77</v>
      </c>
      <c r="U2790">
        <v>73</v>
      </c>
      <c r="W2790" t="s">
        <v>1434</v>
      </c>
      <c r="X2790">
        <v>1</v>
      </c>
      <c r="Y2790">
        <f t="shared" si="349"/>
        <v>-4</v>
      </c>
      <c r="Z2790">
        <f t="shared" ca="1" si="350"/>
        <v>-7.2500000000000009</v>
      </c>
      <c r="AA2790">
        <f t="shared" ca="1" si="351"/>
        <v>3.2500000000000009</v>
      </c>
      <c r="AB2790">
        <f t="shared" ca="1" si="352"/>
        <v>-3.2500000000000009</v>
      </c>
      <c r="AC2790" s="2">
        <v>3.25</v>
      </c>
      <c r="AD2790" s="7">
        <f>VLOOKUP(P2790,Weights!$A:$B,2,0)*AC2790</f>
        <v>3.25</v>
      </c>
      <c r="AE2790">
        <f t="shared" ca="1" si="353"/>
        <v>10.562500000000005</v>
      </c>
      <c r="AF2790" t="str">
        <f t="shared" si="354"/>
        <v>Robert Morris</v>
      </c>
      <c r="AG2790" t="str">
        <f t="shared" ca="1" si="355"/>
        <v>Robert Morris</v>
      </c>
    </row>
    <row r="2791" spans="15:33" x14ac:dyDescent="0.25">
      <c r="O2791" t="s">
        <v>3270</v>
      </c>
      <c r="P2791" s="6">
        <v>42012</v>
      </c>
      <c r="Q2791" t="s">
        <v>3073</v>
      </c>
      <c r="R2791" t="s">
        <v>3163</v>
      </c>
      <c r="S2791" t="s">
        <v>3721</v>
      </c>
      <c r="T2791">
        <v>68</v>
      </c>
      <c r="U2791">
        <v>60</v>
      </c>
      <c r="W2791" t="s">
        <v>389</v>
      </c>
      <c r="X2791">
        <v>1</v>
      </c>
      <c r="Y2791">
        <f t="shared" si="349"/>
        <v>8</v>
      </c>
      <c r="Z2791">
        <f t="shared" ca="1" si="350"/>
        <v>-2.6249999800000001</v>
      </c>
      <c r="AA2791">
        <f t="shared" ca="1" si="351"/>
        <v>10.62499998</v>
      </c>
      <c r="AB2791">
        <f t="shared" ca="1" si="352"/>
        <v>-10.62499998</v>
      </c>
      <c r="AC2791" s="2">
        <v>10.625</v>
      </c>
      <c r="AD2791" s="7">
        <f>VLOOKUP(P2791,Weights!$A:$B,2,0)*AC2791</f>
        <v>10.625</v>
      </c>
      <c r="AE2791">
        <f t="shared" ca="1" si="353"/>
        <v>112.890624575</v>
      </c>
      <c r="AF2791" t="str">
        <f t="shared" si="354"/>
        <v>Weber State</v>
      </c>
      <c r="AG2791" t="str">
        <f t="shared" ca="1" si="355"/>
        <v>Montana</v>
      </c>
    </row>
    <row r="2792" spans="15:33" x14ac:dyDescent="0.25">
      <c r="O2792" t="s">
        <v>3204</v>
      </c>
      <c r="P2792" s="6">
        <v>42012</v>
      </c>
      <c r="Q2792" t="s">
        <v>3073</v>
      </c>
      <c r="R2792" t="s">
        <v>3205</v>
      </c>
      <c r="S2792" t="s">
        <v>3721</v>
      </c>
      <c r="T2792">
        <v>74</v>
      </c>
      <c r="U2792">
        <v>66</v>
      </c>
      <c r="W2792" t="s">
        <v>336</v>
      </c>
      <c r="X2792">
        <v>1</v>
      </c>
      <c r="Y2792">
        <f t="shared" si="349"/>
        <v>8</v>
      </c>
      <c r="Z2792">
        <f t="shared" ca="1" si="350"/>
        <v>1.625</v>
      </c>
      <c r="AA2792">
        <f t="shared" ca="1" si="351"/>
        <v>6.375</v>
      </c>
      <c r="AB2792">
        <f t="shared" ca="1" si="352"/>
        <v>-6.375</v>
      </c>
      <c r="AC2792" s="2">
        <v>6.375</v>
      </c>
      <c r="AD2792" s="7">
        <f>VLOOKUP(P2792,Weights!$A:$B,2,0)*AC2792</f>
        <v>6.375</v>
      </c>
      <c r="AE2792">
        <f t="shared" ca="1" si="353"/>
        <v>40.640625</v>
      </c>
      <c r="AF2792" t="str">
        <f t="shared" si="354"/>
        <v>Western Kentucky</v>
      </c>
      <c r="AG2792" t="str">
        <f t="shared" ca="1" si="355"/>
        <v>Western Kentucky</v>
      </c>
    </row>
    <row r="2793" spans="15:33" x14ac:dyDescent="0.25">
      <c r="O2793" t="s">
        <v>3310</v>
      </c>
      <c r="P2793" s="6">
        <v>42012</v>
      </c>
      <c r="Q2793" t="s">
        <v>3073</v>
      </c>
      <c r="R2793" t="s">
        <v>3351</v>
      </c>
      <c r="S2793" t="s">
        <v>3721</v>
      </c>
      <c r="T2793">
        <v>75</v>
      </c>
      <c r="U2793">
        <v>70</v>
      </c>
      <c r="W2793" t="s">
        <v>309</v>
      </c>
      <c r="X2793">
        <v>1</v>
      </c>
      <c r="Y2793">
        <f t="shared" si="349"/>
        <v>5</v>
      </c>
      <c r="Z2793">
        <f t="shared" ca="1" si="350"/>
        <v>13.625</v>
      </c>
      <c r="AA2793">
        <f t="shared" ca="1" si="351"/>
        <v>-8.625</v>
      </c>
      <c r="AB2793">
        <f t="shared" ca="1" si="352"/>
        <v>8.625</v>
      </c>
      <c r="AC2793" s="2">
        <v>8.625</v>
      </c>
      <c r="AD2793" s="7">
        <f>VLOOKUP(P2793,Weights!$A:$B,2,0)*AC2793</f>
        <v>8.625</v>
      </c>
      <c r="AE2793">
        <f t="shared" ca="1" si="353"/>
        <v>74.390625</v>
      </c>
      <c r="AF2793" t="str">
        <f t="shared" si="354"/>
        <v>Wofford</v>
      </c>
      <c r="AG2793" t="str">
        <f t="shared" ca="1" si="355"/>
        <v>Wofford</v>
      </c>
    </row>
    <row r="2794" spans="15:33" x14ac:dyDescent="0.25">
      <c r="O2794" t="s">
        <v>3226</v>
      </c>
      <c r="P2794" s="6">
        <v>42012</v>
      </c>
      <c r="Q2794" t="s">
        <v>3073</v>
      </c>
      <c r="R2794" t="s">
        <v>3179</v>
      </c>
      <c r="S2794" t="s">
        <v>3720</v>
      </c>
      <c r="T2794">
        <v>70</v>
      </c>
      <c r="U2794">
        <v>61</v>
      </c>
      <c r="W2794" t="s">
        <v>1694</v>
      </c>
      <c r="X2794">
        <v>1</v>
      </c>
      <c r="Y2794">
        <f t="shared" si="349"/>
        <v>-9</v>
      </c>
      <c r="Z2794">
        <f t="shared" ca="1" si="350"/>
        <v>4.3750000000000009</v>
      </c>
      <c r="AA2794">
        <f t="shared" ca="1" si="351"/>
        <v>-13.375</v>
      </c>
      <c r="AB2794">
        <f t="shared" ca="1" si="352"/>
        <v>13.375</v>
      </c>
      <c r="AC2794" s="2">
        <v>13.375</v>
      </c>
      <c r="AD2794" s="7">
        <f>VLOOKUP(P2794,Weights!$A:$B,2,0)*AC2794</f>
        <v>13.375</v>
      </c>
      <c r="AE2794">
        <f t="shared" ca="1" si="353"/>
        <v>178.890625</v>
      </c>
      <c r="AF2794" t="str">
        <f t="shared" si="354"/>
        <v>Wright St</v>
      </c>
      <c r="AG2794" t="str">
        <f t="shared" ca="1" si="355"/>
        <v>Youngstown St</v>
      </c>
    </row>
    <row r="2795" spans="15:33" x14ac:dyDescent="0.25">
      <c r="O2795" t="s">
        <v>3281</v>
      </c>
      <c r="P2795" s="6">
        <v>42013</v>
      </c>
      <c r="Q2795" t="s">
        <v>3073</v>
      </c>
      <c r="R2795" t="s">
        <v>3371</v>
      </c>
      <c r="S2795" t="s">
        <v>3720</v>
      </c>
      <c r="T2795">
        <v>79</v>
      </c>
      <c r="U2795">
        <v>63</v>
      </c>
      <c r="W2795" t="s">
        <v>1641</v>
      </c>
      <c r="X2795">
        <v>1</v>
      </c>
      <c r="Y2795">
        <f t="shared" si="349"/>
        <v>-16</v>
      </c>
      <c r="Z2795">
        <f t="shared" ca="1" si="350"/>
        <v>-7.125</v>
      </c>
      <c r="AA2795">
        <f t="shared" ca="1" si="351"/>
        <v>-8.875</v>
      </c>
      <c r="AB2795">
        <f t="shared" ca="1" si="352"/>
        <v>8.875</v>
      </c>
      <c r="AC2795" s="2">
        <v>8.875</v>
      </c>
      <c r="AD2795" s="7">
        <f>VLOOKUP(P2795,Weights!$A:$B,2,0)*AC2795</f>
        <v>8.875</v>
      </c>
      <c r="AE2795">
        <f t="shared" ca="1" si="353"/>
        <v>78.765625</v>
      </c>
      <c r="AF2795" t="str">
        <f t="shared" si="354"/>
        <v>Green Bay</v>
      </c>
      <c r="AG2795" t="str">
        <f t="shared" ca="1" si="355"/>
        <v>Green Bay</v>
      </c>
    </row>
    <row r="2796" spans="15:33" x14ac:dyDescent="0.25">
      <c r="O2796" t="s">
        <v>3327</v>
      </c>
      <c r="P2796" s="6">
        <v>42013</v>
      </c>
      <c r="Q2796" t="s">
        <v>3073</v>
      </c>
      <c r="R2796" t="s">
        <v>3098</v>
      </c>
      <c r="S2796" t="s">
        <v>3720</v>
      </c>
      <c r="T2796">
        <v>68</v>
      </c>
      <c r="U2796">
        <v>64</v>
      </c>
      <c r="W2796" t="s">
        <v>1850</v>
      </c>
      <c r="X2796">
        <v>1</v>
      </c>
      <c r="Y2796">
        <f t="shared" si="349"/>
        <v>-4</v>
      </c>
      <c r="Z2796">
        <f t="shared" ca="1" si="350"/>
        <v>2.875</v>
      </c>
      <c r="AA2796">
        <f t="shared" ca="1" si="351"/>
        <v>-6.875</v>
      </c>
      <c r="AB2796">
        <f t="shared" ca="1" si="352"/>
        <v>6.875</v>
      </c>
      <c r="AC2796" s="2">
        <v>6.875</v>
      </c>
      <c r="AD2796" s="7">
        <f>VLOOKUP(P2796,Weights!$A:$B,2,0)*AC2796</f>
        <v>6.875</v>
      </c>
      <c r="AE2796">
        <f t="shared" ca="1" si="353"/>
        <v>47.265625</v>
      </c>
      <c r="AF2796" t="str">
        <f t="shared" si="354"/>
        <v>Quinnipiac</v>
      </c>
      <c r="AG2796" t="str">
        <f t="shared" ca="1" si="355"/>
        <v>Monmouth</v>
      </c>
    </row>
    <row r="2797" spans="15:33" x14ac:dyDescent="0.25">
      <c r="O2797" t="s">
        <v>3090</v>
      </c>
      <c r="P2797" s="6">
        <v>42013</v>
      </c>
      <c r="Q2797" t="s">
        <v>3073</v>
      </c>
      <c r="R2797" t="s">
        <v>3081</v>
      </c>
      <c r="S2797" t="s">
        <v>3721</v>
      </c>
      <c r="T2797">
        <v>78</v>
      </c>
      <c r="U2797">
        <v>71</v>
      </c>
      <c r="W2797" t="s">
        <v>1594</v>
      </c>
      <c r="X2797">
        <v>1</v>
      </c>
      <c r="Y2797">
        <f t="shared" si="349"/>
        <v>7</v>
      </c>
      <c r="Z2797">
        <f t="shared" ca="1" si="350"/>
        <v>-4.1250000199999999</v>
      </c>
      <c r="AA2797">
        <f t="shared" ca="1" si="351"/>
        <v>11.12500002</v>
      </c>
      <c r="AB2797">
        <f t="shared" ca="1" si="352"/>
        <v>-11.12500002</v>
      </c>
      <c r="AC2797" s="2">
        <v>11.125</v>
      </c>
      <c r="AD2797" s="7">
        <f>VLOOKUP(P2797,Weights!$A:$B,2,0)*AC2797</f>
        <v>11.125</v>
      </c>
      <c r="AE2797">
        <f t="shared" ca="1" si="353"/>
        <v>123.765625445</v>
      </c>
      <c r="AF2797" t="str">
        <f t="shared" si="354"/>
        <v>N.J.I.T.</v>
      </c>
      <c r="AG2797" t="str">
        <f t="shared" ca="1" si="355"/>
        <v>Yale</v>
      </c>
    </row>
    <row r="2798" spans="15:33" x14ac:dyDescent="0.25">
      <c r="O2798" t="s">
        <v>3289</v>
      </c>
      <c r="P2798" s="6">
        <v>42013</v>
      </c>
      <c r="Q2798" t="s">
        <v>3073</v>
      </c>
      <c r="R2798" t="s">
        <v>3122</v>
      </c>
      <c r="S2798" t="s">
        <v>3721</v>
      </c>
      <c r="T2798">
        <v>84</v>
      </c>
      <c r="U2798">
        <v>67</v>
      </c>
      <c r="W2798" t="s">
        <v>585</v>
      </c>
      <c r="X2798">
        <v>1</v>
      </c>
      <c r="Y2798">
        <f t="shared" si="349"/>
        <v>17</v>
      </c>
      <c r="Z2798">
        <f t="shared" ca="1" si="350"/>
        <v>5.6250000000000009</v>
      </c>
      <c r="AA2798">
        <f t="shared" ca="1" si="351"/>
        <v>11.375</v>
      </c>
      <c r="AB2798">
        <f t="shared" ca="1" si="352"/>
        <v>-11.375</v>
      </c>
      <c r="AC2798" s="2">
        <v>11.375</v>
      </c>
      <c r="AD2798" s="7">
        <f>VLOOKUP(P2798,Weights!$A:$B,2,0)*AC2798</f>
        <v>11.375</v>
      </c>
      <c r="AE2798">
        <f t="shared" ca="1" si="353"/>
        <v>129.390625</v>
      </c>
      <c r="AF2798" t="str">
        <f t="shared" si="354"/>
        <v>Toledo</v>
      </c>
      <c r="AG2798" t="str">
        <f t="shared" ca="1" si="355"/>
        <v>Toledo</v>
      </c>
    </row>
    <row r="2799" spans="15:33" x14ac:dyDescent="0.25">
      <c r="O2799" t="s">
        <v>3173</v>
      </c>
      <c r="P2799" s="6">
        <v>42014</v>
      </c>
      <c r="Q2799" t="s">
        <v>3073</v>
      </c>
      <c r="R2799" t="s">
        <v>3407</v>
      </c>
      <c r="S2799" t="s">
        <v>3721</v>
      </c>
      <c r="T2799">
        <v>71</v>
      </c>
      <c r="U2799">
        <v>54</v>
      </c>
      <c r="W2799" t="s">
        <v>133</v>
      </c>
      <c r="X2799">
        <v>1</v>
      </c>
      <c r="Y2799">
        <f t="shared" si="349"/>
        <v>17</v>
      </c>
      <c r="Z2799">
        <f t="shared" ca="1" si="350"/>
        <v>7.0000000000000018</v>
      </c>
      <c r="AA2799">
        <f t="shared" ca="1" si="351"/>
        <v>9.9999999999999982</v>
      </c>
      <c r="AB2799">
        <f t="shared" ca="1" si="352"/>
        <v>-9.9999999999999982</v>
      </c>
      <c r="AC2799" s="2">
        <v>10</v>
      </c>
      <c r="AD2799" s="7">
        <f>VLOOKUP(P2799,Weights!$A:$B,2,0)*AC2799</f>
        <v>10</v>
      </c>
      <c r="AE2799">
        <f t="shared" ca="1" si="353"/>
        <v>99.999999999999972</v>
      </c>
      <c r="AF2799" t="str">
        <f t="shared" si="354"/>
        <v>Abilene Christian</v>
      </c>
      <c r="AG2799" t="str">
        <f t="shared" ca="1" si="355"/>
        <v>Abilene Christian</v>
      </c>
    </row>
    <row r="2800" spans="15:33" x14ac:dyDescent="0.25">
      <c r="O2800" t="s">
        <v>3339</v>
      </c>
      <c r="P2800" s="6">
        <v>42014</v>
      </c>
      <c r="Q2800" t="s">
        <v>3073</v>
      </c>
      <c r="R2800" t="s">
        <v>3279</v>
      </c>
      <c r="S2800" t="s">
        <v>3720</v>
      </c>
      <c r="T2800">
        <v>92</v>
      </c>
      <c r="U2800">
        <v>87</v>
      </c>
      <c r="W2800" t="s">
        <v>348</v>
      </c>
      <c r="X2800">
        <v>1</v>
      </c>
      <c r="Y2800">
        <f t="shared" si="349"/>
        <v>-5</v>
      </c>
      <c r="Z2800">
        <f t="shared" ca="1" si="350"/>
        <v>-7.9999999999999991</v>
      </c>
      <c r="AA2800">
        <f t="shared" ca="1" si="351"/>
        <v>2.9999999999999991</v>
      </c>
      <c r="AB2800">
        <f t="shared" ca="1" si="352"/>
        <v>-2.9999999999999991</v>
      </c>
      <c r="AC2800" s="2">
        <v>3</v>
      </c>
      <c r="AD2800" s="7">
        <f>VLOOKUP(P2800,Weights!$A:$B,2,0)*AC2800</f>
        <v>3</v>
      </c>
      <c r="AE2800">
        <f t="shared" ca="1" si="353"/>
        <v>8.9999999999999947</v>
      </c>
      <c r="AF2800" t="str">
        <f t="shared" si="354"/>
        <v>Colorado St</v>
      </c>
      <c r="AG2800" t="str">
        <f t="shared" ca="1" si="355"/>
        <v>Colorado St</v>
      </c>
    </row>
    <row r="2801" spans="15:33" x14ac:dyDescent="0.25">
      <c r="O2801" t="s">
        <v>3399</v>
      </c>
      <c r="P2801" s="6">
        <v>42014</v>
      </c>
      <c r="Q2801" t="s">
        <v>3073</v>
      </c>
      <c r="R2801" t="s">
        <v>3076</v>
      </c>
      <c r="S2801" t="s">
        <v>3721</v>
      </c>
      <c r="T2801">
        <v>71</v>
      </c>
      <c r="U2801">
        <v>69</v>
      </c>
      <c r="V2801" t="s">
        <v>3723</v>
      </c>
      <c r="W2801" t="s">
        <v>218</v>
      </c>
      <c r="X2801">
        <v>1</v>
      </c>
      <c r="Y2801">
        <f t="shared" si="349"/>
        <v>2</v>
      </c>
      <c r="Z2801">
        <f t="shared" ca="1" si="350"/>
        <v>-0.12499997999999998</v>
      </c>
      <c r="AA2801">
        <f t="shared" ca="1" si="351"/>
        <v>2.1249999800000001</v>
      </c>
      <c r="AB2801">
        <f t="shared" ca="1" si="352"/>
        <v>-2.1249999800000001</v>
      </c>
      <c r="AC2801" s="2">
        <v>2.125</v>
      </c>
      <c r="AD2801" s="7">
        <f>VLOOKUP(P2801,Weights!$A:$B,2,0)*AC2801</f>
        <v>2.125</v>
      </c>
      <c r="AE2801">
        <f t="shared" ca="1" si="353"/>
        <v>4.515624915000001</v>
      </c>
      <c r="AF2801" t="str">
        <f t="shared" si="354"/>
        <v>American</v>
      </c>
      <c r="AG2801" t="str">
        <f t="shared" ca="1" si="355"/>
        <v>Colgate</v>
      </c>
    </row>
    <row r="2802" spans="15:33" x14ac:dyDescent="0.25">
      <c r="O2802" t="s">
        <v>3170</v>
      </c>
      <c r="P2802" s="6">
        <v>42014</v>
      </c>
      <c r="Q2802" t="s">
        <v>3073</v>
      </c>
      <c r="R2802" t="s">
        <v>3229</v>
      </c>
      <c r="S2802" t="s">
        <v>3721</v>
      </c>
      <c r="T2802">
        <v>82</v>
      </c>
      <c r="U2802">
        <v>70</v>
      </c>
      <c r="W2802" t="s">
        <v>842</v>
      </c>
      <c r="X2802">
        <v>1</v>
      </c>
      <c r="Y2802">
        <f t="shared" si="349"/>
        <v>12</v>
      </c>
      <c r="Z2802">
        <f t="shared" ca="1" si="350"/>
        <v>5.125</v>
      </c>
      <c r="AA2802">
        <f t="shared" ca="1" si="351"/>
        <v>6.875</v>
      </c>
      <c r="AB2802">
        <f t="shared" ca="1" si="352"/>
        <v>-6.875</v>
      </c>
      <c r="AC2802" s="2">
        <v>6.875</v>
      </c>
      <c r="AD2802" s="7">
        <f>VLOOKUP(P2802,Weights!$A:$B,2,0)*AC2802</f>
        <v>6.875</v>
      </c>
      <c r="AE2802">
        <f t="shared" ca="1" si="353"/>
        <v>47.265625</v>
      </c>
      <c r="AF2802" t="str">
        <f t="shared" si="354"/>
        <v>Arkansas</v>
      </c>
      <c r="AG2802" t="str">
        <f t="shared" ca="1" si="355"/>
        <v>Arkansas</v>
      </c>
    </row>
    <row r="2803" spans="15:33" x14ac:dyDescent="0.25">
      <c r="O2803" t="s">
        <v>3160</v>
      </c>
      <c r="P2803" s="6">
        <v>42014</v>
      </c>
      <c r="Q2803" t="s">
        <v>3073</v>
      </c>
      <c r="R2803" t="s">
        <v>3349</v>
      </c>
      <c r="S2803" t="s">
        <v>3721</v>
      </c>
      <c r="T2803">
        <v>64</v>
      </c>
      <c r="U2803">
        <v>46</v>
      </c>
      <c r="W2803" t="s">
        <v>2439</v>
      </c>
      <c r="X2803">
        <v>1</v>
      </c>
      <c r="Y2803">
        <f t="shared" si="349"/>
        <v>18</v>
      </c>
      <c r="Z2803">
        <f t="shared" ca="1" si="350"/>
        <v>7</v>
      </c>
      <c r="AA2803">
        <f t="shared" ca="1" si="351"/>
        <v>11</v>
      </c>
      <c r="AB2803">
        <f t="shared" ca="1" si="352"/>
        <v>-11</v>
      </c>
      <c r="AC2803" s="2">
        <v>11</v>
      </c>
      <c r="AD2803" s="7">
        <f>VLOOKUP(P2803,Weights!$A:$B,2,0)*AC2803</f>
        <v>11</v>
      </c>
      <c r="AE2803">
        <f t="shared" ca="1" si="353"/>
        <v>121</v>
      </c>
      <c r="AF2803" t="str">
        <f t="shared" si="354"/>
        <v>Arkansas-Little Rock</v>
      </c>
      <c r="AG2803" t="str">
        <f t="shared" ca="1" si="355"/>
        <v>Arkansas-Little Rock</v>
      </c>
    </row>
    <row r="2804" spans="15:33" x14ac:dyDescent="0.25">
      <c r="O2804" t="s">
        <v>3412</v>
      </c>
      <c r="P2804" s="6">
        <v>42014</v>
      </c>
      <c r="Q2804" t="s">
        <v>3073</v>
      </c>
      <c r="R2804" t="s">
        <v>3401</v>
      </c>
      <c r="S2804" t="s">
        <v>3720</v>
      </c>
      <c r="T2804">
        <v>74</v>
      </c>
      <c r="U2804">
        <v>71</v>
      </c>
      <c r="W2804" t="s">
        <v>2054</v>
      </c>
      <c r="X2804">
        <v>1</v>
      </c>
      <c r="Y2804">
        <f t="shared" si="349"/>
        <v>-3</v>
      </c>
      <c r="Z2804">
        <f t="shared" ca="1" si="350"/>
        <v>-3.0000004999999996</v>
      </c>
      <c r="AA2804">
        <f t="shared" ca="1" si="351"/>
        <v>4.9999999962579977E-7</v>
      </c>
      <c r="AB2804">
        <f t="shared" ca="1" si="352"/>
        <v>-4.9999999962579977E-7</v>
      </c>
      <c r="AC2804" s="2">
        <v>0</v>
      </c>
      <c r="AD2804" s="7">
        <f>VLOOKUP(P2804,Weights!$A:$B,2,0)*AC2804</f>
        <v>0</v>
      </c>
      <c r="AE2804">
        <f t="shared" ca="1" si="353"/>
        <v>2.4999999962579977E-13</v>
      </c>
      <c r="AF2804" t="str">
        <f t="shared" si="354"/>
        <v>Alabama St</v>
      </c>
      <c r="AG2804" t="str">
        <f t="shared" ca="1" si="355"/>
        <v>Alabama St</v>
      </c>
    </row>
    <row r="2805" spans="15:33" x14ac:dyDescent="0.25">
      <c r="O2805" t="s">
        <v>3093</v>
      </c>
      <c r="P2805" s="6">
        <v>42014</v>
      </c>
      <c r="Q2805" t="s">
        <v>3073</v>
      </c>
      <c r="R2805" t="s">
        <v>3325</v>
      </c>
      <c r="S2805" t="s">
        <v>3720</v>
      </c>
      <c r="T2805">
        <v>75</v>
      </c>
      <c r="U2805">
        <v>66</v>
      </c>
      <c r="W2805" t="s">
        <v>2412</v>
      </c>
      <c r="X2805">
        <v>1</v>
      </c>
      <c r="Y2805">
        <f t="shared" si="349"/>
        <v>-9</v>
      </c>
      <c r="Z2805">
        <f t="shared" ca="1" si="350"/>
        <v>6</v>
      </c>
      <c r="AA2805">
        <f t="shared" ca="1" si="351"/>
        <v>-15</v>
      </c>
      <c r="AB2805">
        <f t="shared" ca="1" si="352"/>
        <v>15</v>
      </c>
      <c r="AC2805" s="2">
        <v>15</v>
      </c>
      <c r="AD2805" s="7">
        <f>VLOOKUP(P2805,Weights!$A:$B,2,0)*AC2805</f>
        <v>15</v>
      </c>
      <c r="AE2805">
        <f t="shared" ca="1" si="353"/>
        <v>225</v>
      </c>
      <c r="AF2805" t="str">
        <f t="shared" si="354"/>
        <v>Navy</v>
      </c>
      <c r="AG2805" t="str">
        <f t="shared" ca="1" si="355"/>
        <v>Army</v>
      </c>
    </row>
    <row r="2806" spans="15:33" x14ac:dyDescent="0.25">
      <c r="O2806" t="s">
        <v>3260</v>
      </c>
      <c r="P2806" s="6">
        <v>42014</v>
      </c>
      <c r="Q2806" t="s">
        <v>3073</v>
      </c>
      <c r="R2806" t="s">
        <v>3235</v>
      </c>
      <c r="S2806" t="s">
        <v>3721</v>
      </c>
      <c r="T2806">
        <v>85</v>
      </c>
      <c r="U2806">
        <v>79</v>
      </c>
      <c r="W2806" t="s">
        <v>585</v>
      </c>
      <c r="X2806">
        <v>1</v>
      </c>
      <c r="Y2806">
        <f t="shared" si="349"/>
        <v>6</v>
      </c>
      <c r="Z2806">
        <f t="shared" ca="1" si="350"/>
        <v>6.1249999800000001</v>
      </c>
      <c r="AA2806">
        <f t="shared" ca="1" si="351"/>
        <v>-0.12499998000000012</v>
      </c>
      <c r="AB2806">
        <f t="shared" ca="1" si="352"/>
        <v>0.12499998000000012</v>
      </c>
      <c r="AC2806" s="2">
        <v>0.125</v>
      </c>
      <c r="AD2806" s="7">
        <f>VLOOKUP(P2806,Weights!$A:$B,2,0)*AC2806</f>
        <v>0.125</v>
      </c>
      <c r="AE2806">
        <f t="shared" ca="1" si="353"/>
        <v>1.5624995000000431E-2</v>
      </c>
      <c r="AF2806" t="str">
        <f t="shared" si="354"/>
        <v>Auburn</v>
      </c>
      <c r="AG2806" t="str">
        <f t="shared" ca="1" si="355"/>
        <v>Auburn</v>
      </c>
    </row>
    <row r="2807" spans="15:33" x14ac:dyDescent="0.25">
      <c r="O2807" t="s">
        <v>3316</v>
      </c>
      <c r="P2807" s="6">
        <v>42014</v>
      </c>
      <c r="Q2807" t="s">
        <v>3073</v>
      </c>
      <c r="R2807" t="s">
        <v>3102</v>
      </c>
      <c r="S2807" t="s">
        <v>3721</v>
      </c>
      <c r="T2807">
        <v>83</v>
      </c>
      <c r="U2807">
        <v>65</v>
      </c>
      <c r="W2807" t="s">
        <v>1006</v>
      </c>
      <c r="X2807">
        <v>1</v>
      </c>
      <c r="Y2807">
        <f t="shared" si="349"/>
        <v>18</v>
      </c>
      <c r="Z2807">
        <f t="shared" ca="1" si="350"/>
        <v>-12.499999500000001</v>
      </c>
      <c r="AA2807">
        <f t="shared" ca="1" si="351"/>
        <v>30.499999500000001</v>
      </c>
      <c r="AB2807">
        <f t="shared" ca="1" si="352"/>
        <v>-30.499999500000001</v>
      </c>
      <c r="AC2807" s="2">
        <v>30.5</v>
      </c>
      <c r="AD2807" s="7">
        <f>VLOOKUP(P2807,Weights!$A:$B,2,0)*AC2807</f>
        <v>30.5</v>
      </c>
      <c r="AE2807">
        <f t="shared" ca="1" si="353"/>
        <v>930.24996950000036</v>
      </c>
      <c r="AF2807" t="str">
        <f t="shared" si="354"/>
        <v>Ball State</v>
      </c>
      <c r="AG2807" t="str">
        <f t="shared" ca="1" si="355"/>
        <v>Central Michigan</v>
      </c>
    </row>
    <row r="2808" spans="15:33" x14ac:dyDescent="0.25">
      <c r="O2808" t="s">
        <v>3219</v>
      </c>
      <c r="P2808" s="6">
        <v>42014</v>
      </c>
      <c r="Q2808" t="s">
        <v>3073</v>
      </c>
      <c r="R2808" t="s">
        <v>3293</v>
      </c>
      <c r="S2808" t="s">
        <v>3720</v>
      </c>
      <c r="T2808">
        <v>58</v>
      </c>
      <c r="U2808">
        <v>56</v>
      </c>
      <c r="W2808" t="s">
        <v>1974</v>
      </c>
      <c r="X2808">
        <v>1</v>
      </c>
      <c r="Y2808">
        <f t="shared" si="349"/>
        <v>-2</v>
      </c>
      <c r="Z2808">
        <f t="shared" ca="1" si="350"/>
        <v>-3.0000004999999996</v>
      </c>
      <c r="AA2808">
        <f t="shared" ca="1" si="351"/>
        <v>1.0000004999999996</v>
      </c>
      <c r="AB2808">
        <f t="shared" ca="1" si="352"/>
        <v>-1.0000004999999996</v>
      </c>
      <c r="AC2808" s="2">
        <v>1</v>
      </c>
      <c r="AD2808" s="7">
        <f>VLOOKUP(P2808,Weights!$A:$B,2,0)*AC2808</f>
        <v>1</v>
      </c>
      <c r="AE2808">
        <f t="shared" ca="1" si="353"/>
        <v>1.0000010000002493</v>
      </c>
      <c r="AF2808" t="str">
        <f t="shared" si="354"/>
        <v>Hampton</v>
      </c>
      <c r="AG2808" t="str">
        <f t="shared" ca="1" si="355"/>
        <v>Hampton</v>
      </c>
    </row>
    <row r="2809" spans="15:33" x14ac:dyDescent="0.25">
      <c r="O2809" t="s">
        <v>3089</v>
      </c>
      <c r="P2809" s="6">
        <v>42014</v>
      </c>
      <c r="Q2809" t="s">
        <v>3073</v>
      </c>
      <c r="R2809" t="s">
        <v>3088</v>
      </c>
      <c r="S2809" t="s">
        <v>3721</v>
      </c>
      <c r="T2809">
        <v>65</v>
      </c>
      <c r="U2809">
        <v>46</v>
      </c>
      <c r="W2809" t="s">
        <v>42</v>
      </c>
      <c r="X2809">
        <v>1</v>
      </c>
      <c r="Y2809">
        <f t="shared" si="349"/>
        <v>19</v>
      </c>
      <c r="Z2809">
        <f t="shared" ca="1" si="350"/>
        <v>5.75</v>
      </c>
      <c r="AA2809">
        <f t="shared" ca="1" si="351"/>
        <v>13.25</v>
      </c>
      <c r="AB2809">
        <f t="shared" ca="1" si="352"/>
        <v>-13.25</v>
      </c>
      <c r="AC2809" s="2">
        <v>13.25</v>
      </c>
      <c r="AD2809" s="7">
        <f>VLOOKUP(P2809,Weights!$A:$B,2,0)*AC2809</f>
        <v>13.25</v>
      </c>
      <c r="AE2809">
        <f t="shared" ca="1" si="353"/>
        <v>175.5625</v>
      </c>
      <c r="AF2809" t="str">
        <f t="shared" si="354"/>
        <v>Binghamton</v>
      </c>
      <c r="AG2809" t="str">
        <f t="shared" ca="1" si="355"/>
        <v>Binghamton</v>
      </c>
    </row>
    <row r="2810" spans="15:33" x14ac:dyDescent="0.25">
      <c r="O2810" t="s">
        <v>3094</v>
      </c>
      <c r="P2810" s="6">
        <v>42014</v>
      </c>
      <c r="Q2810" t="s">
        <v>3073</v>
      </c>
      <c r="R2810" t="s">
        <v>3366</v>
      </c>
      <c r="S2810" t="s">
        <v>3720</v>
      </c>
      <c r="T2810">
        <v>63</v>
      </c>
      <c r="U2810">
        <v>62</v>
      </c>
      <c r="W2810" t="s">
        <v>1037</v>
      </c>
      <c r="X2810">
        <v>1</v>
      </c>
      <c r="Y2810">
        <f t="shared" si="349"/>
        <v>-1</v>
      </c>
      <c r="Z2810">
        <f t="shared" ca="1" si="350"/>
        <v>3</v>
      </c>
      <c r="AA2810">
        <f t="shared" ca="1" si="351"/>
        <v>-4</v>
      </c>
      <c r="AB2810">
        <f t="shared" ca="1" si="352"/>
        <v>4</v>
      </c>
      <c r="AC2810" s="2">
        <v>4</v>
      </c>
      <c r="AD2810" s="7">
        <f>VLOOKUP(P2810,Weights!$A:$B,2,0)*AC2810</f>
        <v>4</v>
      </c>
      <c r="AE2810">
        <f t="shared" ca="1" si="353"/>
        <v>16</v>
      </c>
      <c r="AF2810" t="str">
        <f t="shared" si="354"/>
        <v>Lafayette</v>
      </c>
      <c r="AG2810" t="str">
        <f t="shared" ca="1" si="355"/>
        <v>Boston University</v>
      </c>
    </row>
    <row r="2811" spans="15:33" x14ac:dyDescent="0.25">
      <c r="O2811" t="s">
        <v>3367</v>
      </c>
      <c r="P2811" s="6">
        <v>42014</v>
      </c>
      <c r="Q2811" t="s">
        <v>3073</v>
      </c>
      <c r="R2811" t="s">
        <v>3191</v>
      </c>
      <c r="S2811" t="s">
        <v>3721</v>
      </c>
      <c r="T2811">
        <v>69</v>
      </c>
      <c r="U2811">
        <v>54</v>
      </c>
      <c r="W2811" t="s">
        <v>472</v>
      </c>
      <c r="X2811">
        <v>1</v>
      </c>
      <c r="Y2811">
        <f t="shared" si="349"/>
        <v>15</v>
      </c>
      <c r="Z2811">
        <f t="shared" ca="1" si="350"/>
        <v>14.75</v>
      </c>
      <c r="AA2811">
        <f t="shared" ca="1" si="351"/>
        <v>0.25</v>
      </c>
      <c r="AB2811">
        <f t="shared" ca="1" si="352"/>
        <v>-0.25</v>
      </c>
      <c r="AC2811" s="2">
        <v>0.25</v>
      </c>
      <c r="AD2811" s="7">
        <f>VLOOKUP(P2811,Weights!$A:$B,2,0)*AC2811</f>
        <v>0.25</v>
      </c>
      <c r="AE2811">
        <f t="shared" ca="1" si="353"/>
        <v>6.25E-2</v>
      </c>
      <c r="AF2811" t="str">
        <f t="shared" si="354"/>
        <v>Bowling Green</v>
      </c>
      <c r="AG2811" t="str">
        <f t="shared" ca="1" si="355"/>
        <v>Bowling Green</v>
      </c>
    </row>
    <row r="2812" spans="15:33" x14ac:dyDescent="0.25">
      <c r="O2812" t="s">
        <v>3376</v>
      </c>
      <c r="P2812" s="6">
        <v>42014</v>
      </c>
      <c r="Q2812" t="s">
        <v>3073</v>
      </c>
      <c r="R2812" t="s">
        <v>3378</v>
      </c>
      <c r="S2812" t="s">
        <v>3720</v>
      </c>
      <c r="T2812">
        <v>66</v>
      </c>
      <c r="U2812">
        <v>56</v>
      </c>
      <c r="W2812" t="s">
        <v>1951</v>
      </c>
      <c r="X2812">
        <v>1</v>
      </c>
      <c r="Y2812">
        <f t="shared" si="349"/>
        <v>-10</v>
      </c>
      <c r="Z2812">
        <f t="shared" ca="1" si="350"/>
        <v>-3.125</v>
      </c>
      <c r="AA2812">
        <f t="shared" ca="1" si="351"/>
        <v>-6.875</v>
      </c>
      <c r="AB2812">
        <f t="shared" ca="1" si="352"/>
        <v>6.875</v>
      </c>
      <c r="AC2812" s="2">
        <v>6.875</v>
      </c>
      <c r="AD2812" s="7">
        <f>VLOOKUP(P2812,Weights!$A:$B,2,0)*AC2812</f>
        <v>6.875</v>
      </c>
      <c r="AE2812">
        <f t="shared" ca="1" si="353"/>
        <v>47.265625</v>
      </c>
      <c r="AF2812" t="str">
        <f t="shared" si="354"/>
        <v>Evansville</v>
      </c>
      <c r="AG2812" t="str">
        <f t="shared" ca="1" si="355"/>
        <v>Evansville</v>
      </c>
    </row>
    <row r="2813" spans="15:33" x14ac:dyDescent="0.25">
      <c r="O2813" t="s">
        <v>3106</v>
      </c>
      <c r="P2813" s="6">
        <v>42014</v>
      </c>
      <c r="Q2813" t="s">
        <v>3073</v>
      </c>
      <c r="R2813" t="s">
        <v>3347</v>
      </c>
      <c r="S2813" t="s">
        <v>3721</v>
      </c>
      <c r="T2813">
        <v>73</v>
      </c>
      <c r="U2813">
        <v>60</v>
      </c>
      <c r="W2813" t="s">
        <v>2224</v>
      </c>
      <c r="X2813">
        <v>1</v>
      </c>
      <c r="Y2813">
        <f t="shared" si="349"/>
        <v>13</v>
      </c>
      <c r="Z2813">
        <f t="shared" ca="1" si="350"/>
        <v>9.25</v>
      </c>
      <c r="AA2813">
        <f t="shared" ca="1" si="351"/>
        <v>3.75</v>
      </c>
      <c r="AB2813">
        <f t="shared" ca="1" si="352"/>
        <v>-3.75</v>
      </c>
      <c r="AC2813" s="2">
        <v>3.75</v>
      </c>
      <c r="AD2813" s="7">
        <f>VLOOKUP(P2813,Weights!$A:$B,2,0)*AC2813</f>
        <v>3.75</v>
      </c>
      <c r="AE2813">
        <f t="shared" ca="1" si="353"/>
        <v>14.0625</v>
      </c>
      <c r="AF2813" t="str">
        <f t="shared" si="354"/>
        <v>Bryant</v>
      </c>
      <c r="AG2813" t="str">
        <f t="shared" ca="1" si="355"/>
        <v>Bryant</v>
      </c>
    </row>
    <row r="2814" spans="15:33" x14ac:dyDescent="0.25">
      <c r="O2814" t="s">
        <v>3101</v>
      </c>
      <c r="P2814" s="6">
        <v>42014</v>
      </c>
      <c r="Q2814" t="s">
        <v>3073</v>
      </c>
      <c r="R2814" t="s">
        <v>3210</v>
      </c>
      <c r="S2814" t="s">
        <v>3721</v>
      </c>
      <c r="T2814">
        <v>88</v>
      </c>
      <c r="U2814">
        <v>76</v>
      </c>
      <c r="W2814" t="s">
        <v>625</v>
      </c>
      <c r="X2814">
        <v>1</v>
      </c>
      <c r="Y2814">
        <f t="shared" si="349"/>
        <v>12</v>
      </c>
      <c r="Z2814">
        <f t="shared" ca="1" si="350"/>
        <v>5.9999999999999982</v>
      </c>
      <c r="AA2814">
        <f t="shared" ca="1" si="351"/>
        <v>6.0000000000000018</v>
      </c>
      <c r="AB2814">
        <f t="shared" ca="1" si="352"/>
        <v>-6.0000000000000018</v>
      </c>
      <c r="AC2814" s="2">
        <v>6</v>
      </c>
      <c r="AD2814" s="7">
        <f>VLOOKUP(P2814,Weights!$A:$B,2,0)*AC2814</f>
        <v>6</v>
      </c>
      <c r="AE2814">
        <f t="shared" ca="1" si="353"/>
        <v>36.000000000000021</v>
      </c>
      <c r="AF2814" t="str">
        <f t="shared" si="354"/>
        <v>Butler</v>
      </c>
      <c r="AG2814" t="str">
        <f t="shared" ca="1" si="355"/>
        <v>Butler</v>
      </c>
    </row>
    <row r="2815" spans="15:33" x14ac:dyDescent="0.25">
      <c r="O2815" t="s">
        <v>3184</v>
      </c>
      <c r="P2815" s="6">
        <v>42014</v>
      </c>
      <c r="Q2815" t="s">
        <v>3073</v>
      </c>
      <c r="R2815" t="s">
        <v>3340</v>
      </c>
      <c r="S2815" t="s">
        <v>3721</v>
      </c>
      <c r="T2815">
        <v>85</v>
      </c>
      <c r="U2815">
        <v>72</v>
      </c>
      <c r="W2815" t="s">
        <v>627</v>
      </c>
      <c r="X2815">
        <v>1</v>
      </c>
      <c r="Y2815">
        <f t="shared" si="349"/>
        <v>13</v>
      </c>
      <c r="Z2815">
        <f t="shared" ca="1" si="350"/>
        <v>16.999999500000001</v>
      </c>
      <c r="AA2815">
        <f t="shared" ca="1" si="351"/>
        <v>-3.9999995000000013</v>
      </c>
      <c r="AB2815">
        <f t="shared" ca="1" si="352"/>
        <v>3.9999995000000013</v>
      </c>
      <c r="AC2815" s="2">
        <v>4</v>
      </c>
      <c r="AD2815" s="7">
        <f>VLOOKUP(P2815,Weights!$A:$B,2,0)*AC2815</f>
        <v>4</v>
      </c>
      <c r="AE2815">
        <f t="shared" ca="1" si="353"/>
        <v>15.999996000000261</v>
      </c>
      <c r="AF2815" t="str">
        <f t="shared" si="354"/>
        <v>BYU</v>
      </c>
      <c r="AG2815" t="str">
        <f t="shared" ca="1" si="355"/>
        <v>BYU</v>
      </c>
    </row>
    <row r="2816" spans="15:33" x14ac:dyDescent="0.25">
      <c r="O2816" t="s">
        <v>3333</v>
      </c>
      <c r="P2816" s="6">
        <v>42014</v>
      </c>
      <c r="Q2816" t="s">
        <v>3073</v>
      </c>
      <c r="R2816" t="s">
        <v>3133</v>
      </c>
      <c r="S2816" t="s">
        <v>3720</v>
      </c>
      <c r="T2816">
        <v>50</v>
      </c>
      <c r="U2816">
        <v>45</v>
      </c>
      <c r="W2816" t="s">
        <v>1246</v>
      </c>
      <c r="X2816">
        <v>1</v>
      </c>
      <c r="Y2816">
        <f t="shared" si="349"/>
        <v>-5</v>
      </c>
      <c r="Z2816">
        <f t="shared" ca="1" si="350"/>
        <v>-1.7500000199999999</v>
      </c>
      <c r="AA2816">
        <f t="shared" ca="1" si="351"/>
        <v>-3.2499999800000001</v>
      </c>
      <c r="AB2816">
        <f t="shared" ca="1" si="352"/>
        <v>3.2499999800000001</v>
      </c>
      <c r="AC2816" s="2">
        <v>3.25</v>
      </c>
      <c r="AD2816" s="7">
        <f>VLOOKUP(P2816,Weights!$A:$B,2,0)*AC2816</f>
        <v>3.25</v>
      </c>
      <c r="AE2816">
        <f t="shared" ca="1" si="353"/>
        <v>10.562499870000002</v>
      </c>
      <c r="AF2816" t="str">
        <f t="shared" si="354"/>
        <v>UC Santa Barbara</v>
      </c>
      <c r="AG2816" t="str">
        <f t="shared" ca="1" si="355"/>
        <v>UC Santa Barbara</v>
      </c>
    </row>
    <row r="2817" spans="15:33" x14ac:dyDescent="0.25">
      <c r="O2817" t="s">
        <v>3128</v>
      </c>
      <c r="P2817" s="6">
        <v>42014</v>
      </c>
      <c r="Q2817" t="s">
        <v>3073</v>
      </c>
      <c r="R2817" t="s">
        <v>3175</v>
      </c>
      <c r="S2817" t="s">
        <v>3720</v>
      </c>
      <c r="T2817">
        <v>72</v>
      </c>
      <c r="U2817">
        <v>60</v>
      </c>
      <c r="W2817" t="s">
        <v>157</v>
      </c>
      <c r="X2817">
        <v>1</v>
      </c>
      <c r="Y2817">
        <f t="shared" si="349"/>
        <v>-12</v>
      </c>
      <c r="Z2817">
        <f t="shared" ca="1" si="350"/>
        <v>-12.000000499999999</v>
      </c>
      <c r="AA2817">
        <f t="shared" ca="1" si="351"/>
        <v>4.9999999873762135E-7</v>
      </c>
      <c r="AB2817">
        <f t="shared" ca="1" si="352"/>
        <v>-4.9999999873762135E-7</v>
      </c>
      <c r="AC2817" s="2">
        <v>0</v>
      </c>
      <c r="AD2817" s="7">
        <f>VLOOKUP(P2817,Weights!$A:$B,2,0)*AC2817</f>
        <v>0</v>
      </c>
      <c r="AE2817">
        <f t="shared" ca="1" si="353"/>
        <v>2.4999999873762136E-13</v>
      </c>
      <c r="AF2817" t="str">
        <f t="shared" si="354"/>
        <v>Robert Morris</v>
      </c>
      <c r="AG2817" t="str">
        <f t="shared" ca="1" si="355"/>
        <v>Robert Morris</v>
      </c>
    </row>
    <row r="2818" spans="15:33" x14ac:dyDescent="0.25">
      <c r="O2818" t="s">
        <v>3164</v>
      </c>
      <c r="P2818" s="6">
        <v>42014</v>
      </c>
      <c r="Q2818" t="s">
        <v>3073</v>
      </c>
      <c r="R2818" t="s">
        <v>3157</v>
      </c>
      <c r="S2818" t="s">
        <v>3720</v>
      </c>
      <c r="T2818">
        <v>64</v>
      </c>
      <c r="U2818">
        <v>58</v>
      </c>
      <c r="W2818" t="s">
        <v>1409</v>
      </c>
      <c r="X2818">
        <v>1</v>
      </c>
      <c r="Y2818">
        <f t="shared" ref="Y2818:Y2881" si="356">X2818*IF(S2818="W",(T2818-U2818),U2818-T2818)</f>
        <v>-6</v>
      </c>
      <c r="Z2818">
        <f t="shared" ref="Z2818:Z2881" ca="1" si="357">X2818*(IF(Q2818="A",-HomeEdge,IF(Q2818="H",HomeEdge,0))+VLOOKUP(O2818,TmList,2,0)-VLOOKUP(R2818,TmList,2,0))</f>
        <v>3.25</v>
      </c>
      <c r="AA2818">
        <f t="shared" ref="AA2818:AA2881" ca="1" si="358">Y2818-Z2818</f>
        <v>-9.25</v>
      </c>
      <c r="AB2818">
        <f t="shared" ref="AB2818:AB2881" ca="1" si="359">-AA2818</f>
        <v>9.25</v>
      </c>
      <c r="AC2818" s="2">
        <v>9.25</v>
      </c>
      <c r="AD2818" s="7">
        <f>VLOOKUP(P2818,Weights!$A:$B,2,0)*AC2818</f>
        <v>9.25</v>
      </c>
      <c r="AE2818">
        <f t="shared" ref="AE2818:AE2881" ca="1" si="360">AA2818^2</f>
        <v>85.5625</v>
      </c>
      <c r="AF2818" t="str">
        <f t="shared" si="354"/>
        <v>Delaware</v>
      </c>
      <c r="AG2818" t="str">
        <f t="shared" ca="1" si="355"/>
        <v>Charleston</v>
      </c>
    </row>
    <row r="2819" spans="15:33" x14ac:dyDescent="0.25">
      <c r="O2819" t="s">
        <v>3301</v>
      </c>
      <c r="P2819" s="6">
        <v>42014</v>
      </c>
      <c r="Q2819" t="s">
        <v>3073</v>
      </c>
      <c r="R2819" t="s">
        <v>3309</v>
      </c>
      <c r="S2819" t="s">
        <v>3721</v>
      </c>
      <c r="T2819">
        <v>68</v>
      </c>
      <c r="U2819">
        <v>54</v>
      </c>
      <c r="W2819" t="s">
        <v>1142</v>
      </c>
      <c r="X2819">
        <v>1</v>
      </c>
      <c r="Y2819">
        <f t="shared" si="356"/>
        <v>14</v>
      </c>
      <c r="Z2819">
        <f t="shared" ca="1" si="357"/>
        <v>12.875000480000001</v>
      </c>
      <c r="AA2819">
        <f t="shared" ca="1" si="358"/>
        <v>1.1249995199999994</v>
      </c>
      <c r="AB2819">
        <f t="shared" ca="1" si="359"/>
        <v>-1.1249995199999994</v>
      </c>
      <c r="AC2819" s="2">
        <v>1.125</v>
      </c>
      <c r="AD2819" s="7">
        <f>VLOOKUP(P2819,Weights!$A:$B,2,0)*AC2819</f>
        <v>1.125</v>
      </c>
      <c r="AE2819">
        <f t="shared" ca="1" si="360"/>
        <v>1.2656239200002291</v>
      </c>
      <c r="AF2819" t="str">
        <f t="shared" ref="AF2819:AF2882" si="361">IF(Y2819&gt;0,O2819,R2819)</f>
        <v>Charleston Southern</v>
      </c>
      <c r="AG2819" t="str">
        <f t="shared" ref="AG2819:AG2882" ca="1" si="362">IF(Z2819&gt;0,O2819,R2819)</f>
        <v>Charleston Southern</v>
      </c>
    </row>
    <row r="2820" spans="15:33" x14ac:dyDescent="0.25">
      <c r="O2820" t="s">
        <v>3116</v>
      </c>
      <c r="P2820" s="6">
        <v>42014</v>
      </c>
      <c r="Q2820" t="s">
        <v>3073</v>
      </c>
      <c r="R2820" t="s">
        <v>3718</v>
      </c>
      <c r="S2820" t="s">
        <v>3721</v>
      </c>
      <c r="T2820">
        <v>112</v>
      </c>
      <c r="U2820">
        <v>63</v>
      </c>
      <c r="W2820" t="s">
        <v>119</v>
      </c>
      <c r="X2820">
        <v>1</v>
      </c>
      <c r="Y2820">
        <f t="shared" si="356"/>
        <v>49</v>
      </c>
      <c r="Z2820">
        <f t="shared" ca="1" si="357"/>
        <v>34.000000499999999</v>
      </c>
      <c r="AA2820">
        <f t="shared" ca="1" si="358"/>
        <v>14.999999500000001</v>
      </c>
      <c r="AB2820">
        <f t="shared" ca="1" si="359"/>
        <v>-14.999999500000001</v>
      </c>
      <c r="AC2820" s="2">
        <v>15</v>
      </c>
      <c r="AD2820" s="7">
        <f>VLOOKUP(P2820,Weights!$A:$B,2,0)*AC2820</f>
        <v>15</v>
      </c>
      <c r="AE2820">
        <f t="shared" ca="1" si="360"/>
        <v>224.99998500000029</v>
      </c>
      <c r="AF2820" t="str">
        <f t="shared" si="361"/>
        <v>Columbia</v>
      </c>
      <c r="AG2820" t="str">
        <f t="shared" ca="1" si="362"/>
        <v>Columbia</v>
      </c>
    </row>
    <row r="2821" spans="15:33" x14ac:dyDescent="0.25">
      <c r="O2821" t="s">
        <v>3136</v>
      </c>
      <c r="P2821" s="6">
        <v>42014</v>
      </c>
      <c r="Q2821" t="s">
        <v>3073</v>
      </c>
      <c r="R2821" t="s">
        <v>3113</v>
      </c>
      <c r="S2821" t="s">
        <v>3721</v>
      </c>
      <c r="T2821">
        <v>62</v>
      </c>
      <c r="U2821">
        <v>56</v>
      </c>
      <c r="W2821" t="s">
        <v>217</v>
      </c>
      <c r="X2821">
        <v>1</v>
      </c>
      <c r="Y2821">
        <f t="shared" si="356"/>
        <v>6</v>
      </c>
      <c r="Z2821">
        <f t="shared" ca="1" si="357"/>
        <v>0.62500000000000178</v>
      </c>
      <c r="AA2821">
        <f t="shared" ca="1" si="358"/>
        <v>5.3749999999999982</v>
      </c>
      <c r="AB2821">
        <f t="shared" ca="1" si="359"/>
        <v>-5.3749999999999982</v>
      </c>
      <c r="AC2821" s="2">
        <v>5.375</v>
      </c>
      <c r="AD2821" s="7">
        <f>VLOOKUP(P2821,Weights!$A:$B,2,0)*AC2821</f>
        <v>5.375</v>
      </c>
      <c r="AE2821">
        <f t="shared" ca="1" si="360"/>
        <v>28.890624999999982</v>
      </c>
      <c r="AF2821" t="str">
        <f t="shared" si="361"/>
        <v>Connecticut</v>
      </c>
      <c r="AG2821" t="str">
        <f t="shared" ca="1" si="362"/>
        <v>Connecticut</v>
      </c>
    </row>
    <row r="2822" spans="15:33" x14ac:dyDescent="0.25">
      <c r="O2822" t="s">
        <v>3119</v>
      </c>
      <c r="P2822" s="6">
        <v>42014</v>
      </c>
      <c r="Q2822" t="s">
        <v>3073</v>
      </c>
      <c r="R2822" t="s">
        <v>3718</v>
      </c>
      <c r="S2822" t="s">
        <v>3721</v>
      </c>
      <c r="T2822">
        <v>107</v>
      </c>
      <c r="U2822">
        <v>29</v>
      </c>
      <c r="W2822" t="s">
        <v>1703</v>
      </c>
      <c r="X2822">
        <v>1</v>
      </c>
      <c r="Y2822">
        <f t="shared" si="356"/>
        <v>78</v>
      </c>
      <c r="Z2822">
        <f t="shared" ca="1" si="357"/>
        <v>30.625000500000002</v>
      </c>
      <c r="AA2822">
        <f t="shared" ca="1" si="358"/>
        <v>47.374999500000001</v>
      </c>
      <c r="AB2822">
        <f t="shared" ca="1" si="359"/>
        <v>-47.374999500000001</v>
      </c>
      <c r="AC2822" s="2">
        <v>47.375</v>
      </c>
      <c r="AD2822" s="7">
        <f>VLOOKUP(P2822,Weights!$A:$B,2,0)*AC2822</f>
        <v>47.375</v>
      </c>
      <c r="AE2822">
        <f t="shared" ca="1" si="360"/>
        <v>2244.3905776250003</v>
      </c>
      <c r="AF2822" t="str">
        <f t="shared" si="361"/>
        <v>Cornell</v>
      </c>
      <c r="AG2822" t="str">
        <f t="shared" ca="1" si="362"/>
        <v>Cornell</v>
      </c>
    </row>
    <row r="2823" spans="15:33" x14ac:dyDescent="0.25">
      <c r="O2823" t="s">
        <v>3252</v>
      </c>
      <c r="P2823" s="6">
        <v>42014</v>
      </c>
      <c r="Q2823" t="s">
        <v>3073</v>
      </c>
      <c r="R2823" t="s">
        <v>3105</v>
      </c>
      <c r="S2823" t="s">
        <v>3720</v>
      </c>
      <c r="T2823">
        <v>68</v>
      </c>
      <c r="U2823">
        <v>67</v>
      </c>
      <c r="W2823" t="s">
        <v>922</v>
      </c>
      <c r="X2823">
        <v>1</v>
      </c>
      <c r="Y2823">
        <f t="shared" si="356"/>
        <v>-1</v>
      </c>
      <c r="Z2823">
        <f t="shared" ca="1" si="357"/>
        <v>1.0000000000000018</v>
      </c>
      <c r="AA2823">
        <f t="shared" ca="1" si="358"/>
        <v>-2.0000000000000018</v>
      </c>
      <c r="AB2823">
        <f t="shared" ca="1" si="359"/>
        <v>2.0000000000000018</v>
      </c>
      <c r="AC2823" s="2">
        <v>2</v>
      </c>
      <c r="AD2823" s="7">
        <f>VLOOKUP(P2823,Weights!$A:$B,2,0)*AC2823</f>
        <v>2</v>
      </c>
      <c r="AE2823">
        <f t="shared" ca="1" si="360"/>
        <v>4.0000000000000071</v>
      </c>
      <c r="AF2823" t="str">
        <f t="shared" si="361"/>
        <v>Seton Hall</v>
      </c>
      <c r="AG2823" t="str">
        <f t="shared" ca="1" si="362"/>
        <v>Creighton</v>
      </c>
    </row>
    <row r="2824" spans="15:33" x14ac:dyDescent="0.25">
      <c r="O2824" t="s">
        <v>3104</v>
      </c>
      <c r="P2824" s="6">
        <v>42014</v>
      </c>
      <c r="Q2824" t="s">
        <v>3073</v>
      </c>
      <c r="R2824" t="s">
        <v>3151</v>
      </c>
      <c r="S2824" t="s">
        <v>3720</v>
      </c>
      <c r="T2824">
        <v>57</v>
      </c>
      <c r="U2824">
        <v>46</v>
      </c>
      <c r="W2824" t="s">
        <v>98</v>
      </c>
      <c r="X2824">
        <v>1</v>
      </c>
      <c r="Y2824">
        <f t="shared" si="356"/>
        <v>-11</v>
      </c>
      <c r="Z2824">
        <f t="shared" ca="1" si="357"/>
        <v>-8.125</v>
      </c>
      <c r="AA2824">
        <f t="shared" ca="1" si="358"/>
        <v>-2.875</v>
      </c>
      <c r="AB2824">
        <f t="shared" ca="1" si="359"/>
        <v>2.875</v>
      </c>
      <c r="AC2824" s="2">
        <v>2.875</v>
      </c>
      <c r="AD2824" s="7">
        <f>VLOOKUP(P2824,Weights!$A:$B,2,0)*AC2824</f>
        <v>2.875</v>
      </c>
      <c r="AE2824">
        <f t="shared" ca="1" si="360"/>
        <v>8.265625</v>
      </c>
      <c r="AF2824" t="str">
        <f t="shared" si="361"/>
        <v>Harvard</v>
      </c>
      <c r="AG2824" t="str">
        <f t="shared" ca="1" si="362"/>
        <v>Harvard</v>
      </c>
    </row>
    <row r="2825" spans="15:33" x14ac:dyDescent="0.25">
      <c r="O2825" t="s">
        <v>3172</v>
      </c>
      <c r="P2825" s="6">
        <v>42014</v>
      </c>
      <c r="Q2825" t="s">
        <v>3073</v>
      </c>
      <c r="R2825" t="s">
        <v>3131</v>
      </c>
      <c r="S2825" t="s">
        <v>3721</v>
      </c>
      <c r="T2825">
        <v>89</v>
      </c>
      <c r="U2825">
        <v>54</v>
      </c>
      <c r="W2825" t="s">
        <v>359</v>
      </c>
      <c r="X2825">
        <v>1</v>
      </c>
      <c r="Y2825">
        <f t="shared" si="356"/>
        <v>35</v>
      </c>
      <c r="Z2825">
        <f t="shared" ca="1" si="357"/>
        <v>21.499999499999998</v>
      </c>
      <c r="AA2825">
        <f t="shared" ca="1" si="358"/>
        <v>13.500000500000002</v>
      </c>
      <c r="AB2825">
        <f t="shared" ca="1" si="359"/>
        <v>-13.500000500000002</v>
      </c>
      <c r="AC2825" s="2">
        <v>13.5</v>
      </c>
      <c r="AD2825" s="7">
        <f>VLOOKUP(P2825,Weights!$A:$B,2,0)*AC2825</f>
        <v>13.5</v>
      </c>
      <c r="AE2825">
        <f t="shared" ca="1" si="360"/>
        <v>182.25001350000031</v>
      </c>
      <c r="AF2825" t="str">
        <f t="shared" si="361"/>
        <v>Davidson</v>
      </c>
      <c r="AG2825" t="str">
        <f t="shared" ca="1" si="362"/>
        <v>Davidson</v>
      </c>
    </row>
    <row r="2826" spans="15:33" x14ac:dyDescent="0.25">
      <c r="O2826" t="s">
        <v>3300</v>
      </c>
      <c r="P2826" s="6">
        <v>42014</v>
      </c>
      <c r="Q2826" t="s">
        <v>3073</v>
      </c>
      <c r="R2826" t="s">
        <v>3341</v>
      </c>
      <c r="S2826" t="s">
        <v>3720</v>
      </c>
      <c r="T2826">
        <v>73</v>
      </c>
      <c r="U2826">
        <v>69</v>
      </c>
      <c r="W2826" t="s">
        <v>1617</v>
      </c>
      <c r="X2826">
        <v>1</v>
      </c>
      <c r="Y2826">
        <f t="shared" si="356"/>
        <v>-4</v>
      </c>
      <c r="Z2826">
        <f t="shared" ca="1" si="357"/>
        <v>12.250000499999999</v>
      </c>
      <c r="AA2826">
        <f t="shared" ca="1" si="358"/>
        <v>-16.250000499999999</v>
      </c>
      <c r="AB2826">
        <f t="shared" ca="1" si="359"/>
        <v>16.250000499999999</v>
      </c>
      <c r="AC2826" s="2">
        <v>16.25</v>
      </c>
      <c r="AD2826" s="7">
        <f>VLOOKUP(P2826,Weights!$A:$B,2,0)*AC2826</f>
        <v>16.25</v>
      </c>
      <c r="AE2826">
        <f t="shared" ca="1" si="360"/>
        <v>264.06251625000021</v>
      </c>
      <c r="AF2826" t="str">
        <f t="shared" si="361"/>
        <v>Morgan St</v>
      </c>
      <c r="AG2826" t="str">
        <f t="shared" ca="1" si="362"/>
        <v>Delaware St</v>
      </c>
    </row>
    <row r="2827" spans="15:33" x14ac:dyDescent="0.25">
      <c r="O2827" t="s">
        <v>3156</v>
      </c>
      <c r="P2827" s="6">
        <v>42014</v>
      </c>
      <c r="Q2827" t="s">
        <v>3073</v>
      </c>
      <c r="R2827" t="s">
        <v>3369</v>
      </c>
      <c r="S2827" t="s">
        <v>3721</v>
      </c>
      <c r="T2827">
        <v>74</v>
      </c>
      <c r="U2827">
        <v>54</v>
      </c>
      <c r="W2827" t="s">
        <v>1619</v>
      </c>
      <c r="X2827">
        <v>1</v>
      </c>
      <c r="Y2827">
        <f t="shared" si="356"/>
        <v>20</v>
      </c>
      <c r="Z2827">
        <f t="shared" ca="1" si="357"/>
        <v>2</v>
      </c>
      <c r="AA2827">
        <f t="shared" ca="1" si="358"/>
        <v>18</v>
      </c>
      <c r="AB2827">
        <f t="shared" ca="1" si="359"/>
        <v>-18</v>
      </c>
      <c r="AC2827" s="2">
        <v>18</v>
      </c>
      <c r="AD2827" s="7">
        <f>VLOOKUP(P2827,Weights!$A:$B,2,0)*AC2827</f>
        <v>18</v>
      </c>
      <c r="AE2827">
        <f t="shared" ca="1" si="360"/>
        <v>324</v>
      </c>
      <c r="AF2827" t="str">
        <f t="shared" si="361"/>
        <v>Detroit</v>
      </c>
      <c r="AG2827" t="str">
        <f t="shared" ca="1" si="362"/>
        <v>Detroit</v>
      </c>
    </row>
    <row r="2828" spans="15:33" x14ac:dyDescent="0.25">
      <c r="O2828" t="s">
        <v>3288</v>
      </c>
      <c r="P2828" s="6">
        <v>42014</v>
      </c>
      <c r="Q2828" t="s">
        <v>3073</v>
      </c>
      <c r="R2828" t="s">
        <v>3178</v>
      </c>
      <c r="S2828" t="s">
        <v>3720</v>
      </c>
      <c r="T2828">
        <v>64</v>
      </c>
      <c r="U2828">
        <v>40</v>
      </c>
      <c r="W2828" t="s">
        <v>1047</v>
      </c>
      <c r="X2828">
        <v>1</v>
      </c>
      <c r="Y2828">
        <f t="shared" si="356"/>
        <v>-24</v>
      </c>
      <c r="Z2828">
        <f t="shared" ca="1" si="357"/>
        <v>-12.999999500000001</v>
      </c>
      <c r="AA2828">
        <f t="shared" ca="1" si="358"/>
        <v>-11.000000499999999</v>
      </c>
      <c r="AB2828">
        <f t="shared" ca="1" si="359"/>
        <v>11.000000499999999</v>
      </c>
      <c r="AC2828" s="2">
        <v>11</v>
      </c>
      <c r="AD2828" s="7">
        <f>VLOOKUP(P2828,Weights!$A:$B,2,0)*AC2828</f>
        <v>11</v>
      </c>
      <c r="AE2828">
        <f t="shared" ca="1" si="360"/>
        <v>121.00001100000023</v>
      </c>
      <c r="AF2828" t="str">
        <f t="shared" si="361"/>
        <v>Northern Iowa</v>
      </c>
      <c r="AG2828" t="str">
        <f t="shared" ca="1" si="362"/>
        <v>Northern Iowa</v>
      </c>
    </row>
    <row r="2829" spans="15:33" x14ac:dyDescent="0.25">
      <c r="O2829" t="s">
        <v>3120</v>
      </c>
      <c r="P2829" s="6">
        <v>42014</v>
      </c>
      <c r="Q2829" t="s">
        <v>3073</v>
      </c>
      <c r="R2829" t="s">
        <v>3117</v>
      </c>
      <c r="S2829" t="s">
        <v>3720</v>
      </c>
      <c r="T2829">
        <v>61</v>
      </c>
      <c r="U2829">
        <v>60</v>
      </c>
      <c r="W2829" t="s">
        <v>389</v>
      </c>
      <c r="X2829">
        <v>1</v>
      </c>
      <c r="Y2829">
        <f t="shared" si="356"/>
        <v>-1</v>
      </c>
      <c r="Z2829">
        <f t="shared" ca="1" si="357"/>
        <v>-5.375000019999999</v>
      </c>
      <c r="AA2829">
        <f t="shared" ca="1" si="358"/>
        <v>4.375000019999999</v>
      </c>
      <c r="AB2829">
        <f t="shared" ca="1" si="359"/>
        <v>-4.375000019999999</v>
      </c>
      <c r="AC2829" s="2">
        <v>4.375</v>
      </c>
      <c r="AD2829" s="7">
        <f>VLOOKUP(P2829,Weights!$A:$B,2,0)*AC2829</f>
        <v>4.375</v>
      </c>
      <c r="AE2829">
        <f t="shared" ca="1" si="360"/>
        <v>19.140625174999993</v>
      </c>
      <c r="AF2829" t="str">
        <f t="shared" si="361"/>
        <v>Rhode Island</v>
      </c>
      <c r="AG2829" t="str">
        <f t="shared" ca="1" si="362"/>
        <v>Rhode Island</v>
      </c>
    </row>
    <row r="2830" spans="15:33" x14ac:dyDescent="0.25">
      <c r="O2830" t="s">
        <v>3319</v>
      </c>
      <c r="P2830" s="6">
        <v>42014</v>
      </c>
      <c r="Q2830" t="s">
        <v>3073</v>
      </c>
      <c r="R2830" t="s">
        <v>3234</v>
      </c>
      <c r="S2830" t="s">
        <v>3720</v>
      </c>
      <c r="T2830">
        <v>74</v>
      </c>
      <c r="U2830">
        <v>71</v>
      </c>
      <c r="V2830" t="s">
        <v>3722</v>
      </c>
      <c r="W2830" t="s">
        <v>2529</v>
      </c>
      <c r="X2830">
        <v>1</v>
      </c>
      <c r="Y2830">
        <f t="shared" si="356"/>
        <v>-3</v>
      </c>
      <c r="Z2830">
        <f t="shared" ca="1" si="357"/>
        <v>1.6250000200000001</v>
      </c>
      <c r="AA2830">
        <f t="shared" ca="1" si="358"/>
        <v>-4.6250000199999999</v>
      </c>
      <c r="AB2830">
        <f t="shared" ca="1" si="359"/>
        <v>4.6250000199999999</v>
      </c>
      <c r="AC2830" s="2">
        <v>4.625</v>
      </c>
      <c r="AD2830" s="7">
        <f>VLOOKUP(P2830,Weights!$A:$B,2,0)*AC2830</f>
        <v>4.625</v>
      </c>
      <c r="AE2830">
        <f t="shared" ca="1" si="360"/>
        <v>21.390625184999998</v>
      </c>
      <c r="AF2830" t="str">
        <f t="shared" si="361"/>
        <v>Chattanooga</v>
      </c>
      <c r="AG2830" t="str">
        <f t="shared" ca="1" si="362"/>
        <v>East Tennessee St</v>
      </c>
    </row>
    <row r="2831" spans="15:33" x14ac:dyDescent="0.25">
      <c r="O2831" t="s">
        <v>3337</v>
      </c>
      <c r="P2831" s="6">
        <v>42014</v>
      </c>
      <c r="Q2831" t="s">
        <v>3073</v>
      </c>
      <c r="R2831" t="s">
        <v>3230</v>
      </c>
      <c r="S2831" t="s">
        <v>3721</v>
      </c>
      <c r="T2831">
        <v>84</v>
      </c>
      <c r="U2831">
        <v>73</v>
      </c>
      <c r="W2831" t="s">
        <v>2305</v>
      </c>
      <c r="X2831">
        <v>1</v>
      </c>
      <c r="Y2831">
        <f t="shared" si="356"/>
        <v>11</v>
      </c>
      <c r="Z2831">
        <f t="shared" ca="1" si="357"/>
        <v>2.1250000199999999</v>
      </c>
      <c r="AA2831">
        <f t="shared" ca="1" si="358"/>
        <v>8.8749999800000001</v>
      </c>
      <c r="AB2831">
        <f t="shared" ca="1" si="359"/>
        <v>-8.8749999800000001</v>
      </c>
      <c r="AC2831" s="2">
        <v>8.875</v>
      </c>
      <c r="AD2831" s="7">
        <f>VLOOKUP(P2831,Weights!$A:$B,2,0)*AC2831</f>
        <v>8.875</v>
      </c>
      <c r="AE2831">
        <f t="shared" ca="1" si="360"/>
        <v>78.765624645000003</v>
      </c>
      <c r="AF2831" t="str">
        <f t="shared" si="361"/>
        <v>Eastern Illinois</v>
      </c>
      <c r="AG2831" t="str">
        <f t="shared" ca="1" si="362"/>
        <v>Eastern Illinois</v>
      </c>
    </row>
    <row r="2832" spans="15:33" x14ac:dyDescent="0.25">
      <c r="O2832" t="s">
        <v>3345</v>
      </c>
      <c r="P2832" s="6">
        <v>42014</v>
      </c>
      <c r="Q2832" t="s">
        <v>3073</v>
      </c>
      <c r="R2832" t="s">
        <v>3112</v>
      </c>
      <c r="S2832" t="s">
        <v>3720</v>
      </c>
      <c r="T2832">
        <v>79</v>
      </c>
      <c r="U2832">
        <v>61</v>
      </c>
      <c r="W2832" t="s">
        <v>1305</v>
      </c>
      <c r="X2832">
        <v>1</v>
      </c>
      <c r="Y2832">
        <f t="shared" si="356"/>
        <v>-18</v>
      </c>
      <c r="Z2832">
        <f t="shared" ca="1" si="357"/>
        <v>-4.875</v>
      </c>
      <c r="AA2832">
        <f t="shared" ca="1" si="358"/>
        <v>-13.125</v>
      </c>
      <c r="AB2832">
        <f t="shared" ca="1" si="359"/>
        <v>13.125</v>
      </c>
      <c r="AC2832" s="2">
        <v>13.125</v>
      </c>
      <c r="AD2832" s="7">
        <f>VLOOKUP(P2832,Weights!$A:$B,2,0)*AC2832</f>
        <v>13.125</v>
      </c>
      <c r="AE2832">
        <f t="shared" ca="1" si="360"/>
        <v>172.265625</v>
      </c>
      <c r="AF2832" t="str">
        <f t="shared" si="361"/>
        <v>Hofstra</v>
      </c>
      <c r="AG2832" t="str">
        <f t="shared" ca="1" si="362"/>
        <v>Hofstra</v>
      </c>
    </row>
    <row r="2833" spans="15:33" x14ac:dyDescent="0.25">
      <c r="O2833" t="s">
        <v>3144</v>
      </c>
      <c r="P2833" s="6">
        <v>42014</v>
      </c>
      <c r="Q2833" t="s">
        <v>3073</v>
      </c>
      <c r="R2833" t="s">
        <v>3202</v>
      </c>
      <c r="S2833" t="s">
        <v>3721</v>
      </c>
      <c r="T2833">
        <v>72</v>
      </c>
      <c r="U2833">
        <v>47</v>
      </c>
      <c r="W2833" t="s">
        <v>1452</v>
      </c>
      <c r="X2833">
        <v>1</v>
      </c>
      <c r="Y2833">
        <f t="shared" si="356"/>
        <v>25</v>
      </c>
      <c r="Z2833">
        <f t="shared" ca="1" si="357"/>
        <v>10.5</v>
      </c>
      <c r="AA2833">
        <f t="shared" ca="1" si="358"/>
        <v>14.5</v>
      </c>
      <c r="AB2833">
        <f t="shared" ca="1" si="359"/>
        <v>-14.5</v>
      </c>
      <c r="AC2833" s="2">
        <v>14.5</v>
      </c>
      <c r="AD2833" s="7">
        <f>VLOOKUP(P2833,Weights!$A:$B,2,0)*AC2833</f>
        <v>14.5</v>
      </c>
      <c r="AE2833">
        <f t="shared" ca="1" si="360"/>
        <v>210.25</v>
      </c>
      <c r="AF2833" t="str">
        <f t="shared" si="361"/>
        <v>Florida</v>
      </c>
      <c r="AG2833" t="str">
        <f t="shared" ca="1" si="362"/>
        <v>Florida</v>
      </c>
    </row>
    <row r="2834" spans="15:33" x14ac:dyDescent="0.25">
      <c r="O2834" t="s">
        <v>3220</v>
      </c>
      <c r="P2834" s="6">
        <v>42014</v>
      </c>
      <c r="Q2834" t="s">
        <v>3073</v>
      </c>
      <c r="R2834" t="s">
        <v>3292</v>
      </c>
      <c r="S2834" t="s">
        <v>3720</v>
      </c>
      <c r="T2834">
        <v>75</v>
      </c>
      <c r="U2834">
        <v>51</v>
      </c>
      <c r="W2834" t="s">
        <v>2003</v>
      </c>
      <c r="X2834">
        <v>1</v>
      </c>
      <c r="Y2834">
        <f t="shared" si="356"/>
        <v>-24</v>
      </c>
      <c r="Z2834">
        <f t="shared" ca="1" si="357"/>
        <v>-19.750000500000002</v>
      </c>
      <c r="AA2834">
        <f t="shared" ca="1" si="358"/>
        <v>-4.2499994999999977</v>
      </c>
      <c r="AB2834">
        <f t="shared" ca="1" si="359"/>
        <v>4.2499994999999977</v>
      </c>
      <c r="AC2834" s="2">
        <v>4.25</v>
      </c>
      <c r="AD2834" s="7">
        <f>VLOOKUP(P2834,Weights!$A:$B,2,0)*AC2834</f>
        <v>4.25</v>
      </c>
      <c r="AE2834">
        <f t="shared" ca="1" si="360"/>
        <v>18.062495750000231</v>
      </c>
      <c r="AF2834" t="str">
        <f t="shared" si="361"/>
        <v>Norfolk St</v>
      </c>
      <c r="AG2834" t="str">
        <f t="shared" ca="1" si="362"/>
        <v>Norfolk St</v>
      </c>
    </row>
    <row r="2835" spans="15:33" x14ac:dyDescent="0.25">
      <c r="O2835" t="s">
        <v>3221</v>
      </c>
      <c r="P2835" s="6">
        <v>42014</v>
      </c>
      <c r="Q2835" t="s">
        <v>3073</v>
      </c>
      <c r="R2835" t="s">
        <v>3213</v>
      </c>
      <c r="S2835" t="s">
        <v>3721</v>
      </c>
      <c r="T2835">
        <v>72</v>
      </c>
      <c r="U2835">
        <v>50</v>
      </c>
      <c r="W2835" t="s">
        <v>718</v>
      </c>
      <c r="X2835">
        <v>1</v>
      </c>
      <c r="Y2835">
        <f t="shared" si="356"/>
        <v>22</v>
      </c>
      <c r="Z2835">
        <f t="shared" ca="1" si="357"/>
        <v>17.500000499999999</v>
      </c>
      <c r="AA2835">
        <f t="shared" ca="1" si="358"/>
        <v>4.4999995000000013</v>
      </c>
      <c r="AB2835">
        <f t="shared" ca="1" si="359"/>
        <v>-4.4999995000000013</v>
      </c>
      <c r="AC2835" s="2">
        <v>4.5</v>
      </c>
      <c r="AD2835" s="7">
        <f>VLOOKUP(P2835,Weights!$A:$B,2,0)*AC2835</f>
        <v>4.5</v>
      </c>
      <c r="AE2835">
        <f t="shared" ca="1" si="360"/>
        <v>20.24999550000026</v>
      </c>
      <c r="AF2835" t="str">
        <f t="shared" si="361"/>
        <v>Florida Gulf Coast</v>
      </c>
      <c r="AG2835" t="str">
        <f t="shared" ca="1" si="362"/>
        <v>Florida Gulf Coast</v>
      </c>
    </row>
    <row r="2836" spans="15:33" x14ac:dyDescent="0.25">
      <c r="O2836" t="s">
        <v>3118</v>
      </c>
      <c r="P2836" s="6">
        <v>42014</v>
      </c>
      <c r="Q2836" t="s">
        <v>3073</v>
      </c>
      <c r="R2836" t="s">
        <v>3176</v>
      </c>
      <c r="S2836" t="s">
        <v>3720</v>
      </c>
      <c r="T2836">
        <v>76</v>
      </c>
      <c r="U2836">
        <v>58</v>
      </c>
      <c r="W2836" t="s">
        <v>404</v>
      </c>
      <c r="X2836">
        <v>1</v>
      </c>
      <c r="Y2836">
        <f t="shared" si="356"/>
        <v>-18</v>
      </c>
      <c r="Z2836">
        <f t="shared" ca="1" si="357"/>
        <v>-10.25</v>
      </c>
      <c r="AA2836">
        <f t="shared" ca="1" si="358"/>
        <v>-7.75</v>
      </c>
      <c r="AB2836">
        <f t="shared" ca="1" si="359"/>
        <v>7.75</v>
      </c>
      <c r="AC2836" s="2">
        <v>7.75</v>
      </c>
      <c r="AD2836" s="7">
        <f>VLOOKUP(P2836,Weights!$A:$B,2,0)*AC2836</f>
        <v>7.75</v>
      </c>
      <c r="AE2836">
        <f t="shared" ca="1" si="360"/>
        <v>60.0625</v>
      </c>
      <c r="AF2836" t="str">
        <f t="shared" si="361"/>
        <v>Dayton</v>
      </c>
      <c r="AG2836" t="str">
        <f t="shared" ca="1" si="362"/>
        <v>Dayton</v>
      </c>
    </row>
    <row r="2837" spans="15:33" x14ac:dyDescent="0.25">
      <c r="O2837" t="s">
        <v>3338</v>
      </c>
      <c r="P2837" s="6">
        <v>42014</v>
      </c>
      <c r="Q2837" t="s">
        <v>3073</v>
      </c>
      <c r="R2837" t="s">
        <v>3351</v>
      </c>
      <c r="S2837" t="s">
        <v>3720</v>
      </c>
      <c r="T2837">
        <v>83</v>
      </c>
      <c r="U2837">
        <v>73</v>
      </c>
      <c r="W2837" t="s">
        <v>2540</v>
      </c>
      <c r="X2837">
        <v>1</v>
      </c>
      <c r="Y2837">
        <f t="shared" si="356"/>
        <v>-10</v>
      </c>
      <c r="Z2837">
        <f t="shared" ca="1" si="357"/>
        <v>6.375</v>
      </c>
      <c r="AA2837">
        <f t="shared" ca="1" si="358"/>
        <v>-16.375</v>
      </c>
      <c r="AB2837">
        <f t="shared" ca="1" si="359"/>
        <v>16.375</v>
      </c>
      <c r="AC2837" s="2">
        <v>16.375</v>
      </c>
      <c r="AD2837" s="7">
        <f>VLOOKUP(P2837,Weights!$A:$B,2,0)*AC2837</f>
        <v>16.375</v>
      </c>
      <c r="AE2837">
        <f t="shared" ca="1" si="360"/>
        <v>268.140625</v>
      </c>
      <c r="AF2837" t="str">
        <f t="shared" si="361"/>
        <v>VMI</v>
      </c>
      <c r="AG2837" t="str">
        <f t="shared" ca="1" si="362"/>
        <v>Furman</v>
      </c>
    </row>
    <row r="2838" spans="15:33" x14ac:dyDescent="0.25">
      <c r="O2838" t="s">
        <v>3306</v>
      </c>
      <c r="P2838" s="6">
        <v>42014</v>
      </c>
      <c r="Q2838" t="s">
        <v>3073</v>
      </c>
      <c r="R2838" t="s">
        <v>3304</v>
      </c>
      <c r="S2838" t="s">
        <v>3721</v>
      </c>
      <c r="T2838">
        <v>65</v>
      </c>
      <c r="U2838">
        <v>64</v>
      </c>
      <c r="W2838" t="s">
        <v>1161</v>
      </c>
      <c r="X2838">
        <v>1</v>
      </c>
      <c r="Y2838">
        <f t="shared" si="356"/>
        <v>1</v>
      </c>
      <c r="Z2838">
        <f t="shared" ca="1" si="357"/>
        <v>3.25</v>
      </c>
      <c r="AA2838">
        <f t="shared" ca="1" si="358"/>
        <v>-2.25</v>
      </c>
      <c r="AB2838">
        <f t="shared" ca="1" si="359"/>
        <v>2.25</v>
      </c>
      <c r="AC2838" s="2">
        <v>2.25</v>
      </c>
      <c r="AD2838" s="7">
        <f>VLOOKUP(P2838,Weights!$A:$B,2,0)*AC2838</f>
        <v>2.25</v>
      </c>
      <c r="AE2838">
        <f t="shared" ca="1" si="360"/>
        <v>5.0625</v>
      </c>
      <c r="AF2838" t="str">
        <f t="shared" si="361"/>
        <v>Gardner-Webb</v>
      </c>
      <c r="AG2838" t="str">
        <f t="shared" ca="1" si="362"/>
        <v>Gardner-Webb</v>
      </c>
    </row>
    <row r="2839" spans="15:33" x14ac:dyDescent="0.25">
      <c r="O2839" t="s">
        <v>3363</v>
      </c>
      <c r="P2839" s="6">
        <v>42014</v>
      </c>
      <c r="Q2839" t="s">
        <v>3073</v>
      </c>
      <c r="R2839" t="s">
        <v>3402</v>
      </c>
      <c r="S2839" t="s">
        <v>3721</v>
      </c>
      <c r="T2839">
        <v>77</v>
      </c>
      <c r="U2839">
        <v>72</v>
      </c>
      <c r="W2839" t="s">
        <v>262</v>
      </c>
      <c r="X2839">
        <v>1</v>
      </c>
      <c r="Y2839">
        <f t="shared" si="356"/>
        <v>5</v>
      </c>
      <c r="Z2839">
        <f t="shared" ca="1" si="357"/>
        <v>18</v>
      </c>
      <c r="AA2839">
        <f t="shared" ca="1" si="358"/>
        <v>-13</v>
      </c>
      <c r="AB2839">
        <f t="shared" ca="1" si="359"/>
        <v>13</v>
      </c>
      <c r="AC2839" s="2">
        <v>13</v>
      </c>
      <c r="AD2839" s="7">
        <f>VLOOKUP(P2839,Weights!$A:$B,2,0)*AC2839</f>
        <v>13</v>
      </c>
      <c r="AE2839">
        <f t="shared" ca="1" si="360"/>
        <v>169</v>
      </c>
      <c r="AF2839" t="str">
        <f t="shared" si="361"/>
        <v>Georgia St</v>
      </c>
      <c r="AG2839" t="str">
        <f t="shared" ca="1" si="362"/>
        <v>Georgia St</v>
      </c>
    </row>
    <row r="2840" spans="15:33" x14ac:dyDescent="0.25">
      <c r="O2840" t="s">
        <v>3707</v>
      </c>
      <c r="P2840" s="6">
        <v>42014</v>
      </c>
      <c r="Q2840" t="s">
        <v>3073</v>
      </c>
      <c r="R2840" t="s">
        <v>3330</v>
      </c>
      <c r="S2840" t="s">
        <v>3721</v>
      </c>
      <c r="T2840">
        <v>79</v>
      </c>
      <c r="U2840">
        <v>57</v>
      </c>
      <c r="W2840" t="s">
        <v>2899</v>
      </c>
      <c r="X2840">
        <v>1</v>
      </c>
      <c r="Y2840">
        <f t="shared" si="356"/>
        <v>22</v>
      </c>
      <c r="Z2840">
        <f t="shared" ca="1" si="357"/>
        <v>25.499999499999998</v>
      </c>
      <c r="AA2840">
        <f t="shared" ca="1" si="358"/>
        <v>-3.4999994999999977</v>
      </c>
      <c r="AB2840">
        <f t="shared" ca="1" si="359"/>
        <v>3.4999994999999977</v>
      </c>
      <c r="AC2840" s="2">
        <v>3.5</v>
      </c>
      <c r="AD2840" s="7">
        <f>VLOOKUP(P2840,Weights!$A:$B,2,0)*AC2840</f>
        <v>3.5</v>
      </c>
      <c r="AE2840">
        <f t="shared" ca="1" si="360"/>
        <v>12.249996500000234</v>
      </c>
      <c r="AF2840" t="str">
        <f t="shared" si="361"/>
        <v>Gonzaga</v>
      </c>
      <c r="AG2840" t="str">
        <f t="shared" ca="1" si="362"/>
        <v>Gonzaga</v>
      </c>
    </row>
    <row r="2841" spans="15:33" x14ac:dyDescent="0.25">
      <c r="O2841" t="s">
        <v>3415</v>
      </c>
      <c r="P2841" s="6">
        <v>42014</v>
      </c>
      <c r="Q2841" t="s">
        <v>3073</v>
      </c>
      <c r="R2841" t="s">
        <v>3356</v>
      </c>
      <c r="S2841" t="s">
        <v>3720</v>
      </c>
      <c r="T2841">
        <v>59</v>
      </c>
      <c r="U2841">
        <v>53</v>
      </c>
      <c r="W2841" t="s">
        <v>2707</v>
      </c>
      <c r="X2841">
        <v>1</v>
      </c>
      <c r="Y2841">
        <f t="shared" si="356"/>
        <v>-6</v>
      </c>
      <c r="Z2841">
        <f t="shared" ca="1" si="357"/>
        <v>-15.500000500000002</v>
      </c>
      <c r="AA2841">
        <f t="shared" ca="1" si="358"/>
        <v>9.5000005000000023</v>
      </c>
      <c r="AB2841">
        <f t="shared" ca="1" si="359"/>
        <v>-9.5000005000000023</v>
      </c>
      <c r="AC2841" s="2">
        <v>9.5</v>
      </c>
      <c r="AD2841" s="7">
        <f>VLOOKUP(P2841,Weights!$A:$B,2,0)*AC2841</f>
        <v>9.5</v>
      </c>
      <c r="AE2841">
        <f t="shared" ca="1" si="360"/>
        <v>90.250009500000289</v>
      </c>
      <c r="AF2841" t="str">
        <f t="shared" si="361"/>
        <v>Southern</v>
      </c>
      <c r="AG2841" t="str">
        <f t="shared" ca="1" si="362"/>
        <v>Southern</v>
      </c>
    </row>
    <row r="2842" spans="15:33" x14ac:dyDescent="0.25">
      <c r="O2842" t="s">
        <v>3275</v>
      </c>
      <c r="P2842" s="6">
        <v>42014</v>
      </c>
      <c r="Q2842" t="s">
        <v>3073</v>
      </c>
      <c r="R2842" t="s">
        <v>3342</v>
      </c>
      <c r="S2842" t="s">
        <v>3721</v>
      </c>
      <c r="T2842">
        <v>73</v>
      </c>
      <c r="U2842">
        <v>65</v>
      </c>
      <c r="W2842" t="s">
        <v>2963</v>
      </c>
      <c r="X2842">
        <v>1</v>
      </c>
      <c r="Y2842">
        <f t="shared" si="356"/>
        <v>8</v>
      </c>
      <c r="Z2842">
        <f t="shared" ca="1" si="357"/>
        <v>1.4999999999999991</v>
      </c>
      <c r="AA2842">
        <f t="shared" ca="1" si="358"/>
        <v>6.5000000000000009</v>
      </c>
      <c r="AB2842">
        <f t="shared" ca="1" si="359"/>
        <v>-6.5000000000000009</v>
      </c>
      <c r="AC2842" s="2">
        <v>6.5</v>
      </c>
      <c r="AD2842" s="7">
        <f>VLOOKUP(P2842,Weights!$A:$B,2,0)*AC2842</f>
        <v>6.5</v>
      </c>
      <c r="AE2842">
        <f t="shared" ca="1" si="360"/>
        <v>42.250000000000014</v>
      </c>
      <c r="AF2842" t="str">
        <f t="shared" si="361"/>
        <v>Grand Canyon</v>
      </c>
      <c r="AG2842" t="str">
        <f t="shared" ca="1" si="362"/>
        <v>Grand Canyon</v>
      </c>
    </row>
    <row r="2843" spans="15:33" x14ac:dyDescent="0.25">
      <c r="O2843" t="s">
        <v>3208</v>
      </c>
      <c r="P2843" s="6">
        <v>42014</v>
      </c>
      <c r="Q2843" t="s">
        <v>3073</v>
      </c>
      <c r="R2843" t="s">
        <v>3283</v>
      </c>
      <c r="S2843" t="s">
        <v>3721</v>
      </c>
      <c r="T2843">
        <v>83</v>
      </c>
      <c r="U2843">
        <v>68</v>
      </c>
      <c r="W2843" t="s">
        <v>795</v>
      </c>
      <c r="X2843">
        <v>1</v>
      </c>
      <c r="Y2843">
        <f t="shared" si="356"/>
        <v>15</v>
      </c>
      <c r="Z2843">
        <f t="shared" ca="1" si="357"/>
        <v>15</v>
      </c>
      <c r="AA2843">
        <f t="shared" ca="1" si="358"/>
        <v>0</v>
      </c>
      <c r="AB2843">
        <f t="shared" ca="1" si="359"/>
        <v>0</v>
      </c>
      <c r="AC2843" s="2">
        <v>0</v>
      </c>
      <c r="AD2843" s="7">
        <f>VLOOKUP(P2843,Weights!$A:$B,2,0)*AC2843</f>
        <v>0</v>
      </c>
      <c r="AE2843">
        <f t="shared" ca="1" si="360"/>
        <v>0</v>
      </c>
      <c r="AF2843" t="str">
        <f t="shared" si="361"/>
        <v>Hawaii</v>
      </c>
      <c r="AG2843" t="str">
        <f t="shared" ca="1" si="362"/>
        <v>Hawaii</v>
      </c>
    </row>
    <row r="2844" spans="15:33" x14ac:dyDescent="0.25">
      <c r="O2844" t="s">
        <v>3302</v>
      </c>
      <c r="P2844" s="6">
        <v>42014</v>
      </c>
      <c r="Q2844" t="s">
        <v>3073</v>
      </c>
      <c r="R2844" t="s">
        <v>3312</v>
      </c>
      <c r="S2844" t="s">
        <v>3721</v>
      </c>
      <c r="T2844">
        <v>69</v>
      </c>
      <c r="U2844">
        <v>62</v>
      </c>
      <c r="W2844" t="s">
        <v>278</v>
      </c>
      <c r="X2844">
        <v>1</v>
      </c>
      <c r="Y2844">
        <f t="shared" si="356"/>
        <v>7</v>
      </c>
      <c r="Z2844">
        <f t="shared" ca="1" si="357"/>
        <v>14</v>
      </c>
      <c r="AA2844">
        <f t="shared" ca="1" si="358"/>
        <v>-7</v>
      </c>
      <c r="AB2844">
        <f t="shared" ca="1" si="359"/>
        <v>7</v>
      </c>
      <c r="AC2844" s="2">
        <v>7</v>
      </c>
      <c r="AD2844" s="7">
        <f>VLOOKUP(P2844,Weights!$A:$B,2,0)*AC2844</f>
        <v>7</v>
      </c>
      <c r="AE2844">
        <f t="shared" ca="1" si="360"/>
        <v>49</v>
      </c>
      <c r="AF2844" t="str">
        <f t="shared" si="361"/>
        <v>High Point</v>
      </c>
      <c r="AG2844" t="str">
        <f t="shared" ca="1" si="362"/>
        <v>High Point</v>
      </c>
    </row>
    <row r="2845" spans="15:33" x14ac:dyDescent="0.25">
      <c r="O2845" t="s">
        <v>3099</v>
      </c>
      <c r="P2845" s="6">
        <v>42014</v>
      </c>
      <c r="Q2845" t="s">
        <v>3073</v>
      </c>
      <c r="R2845" t="s">
        <v>3079</v>
      </c>
      <c r="S2845" t="s">
        <v>3721</v>
      </c>
      <c r="T2845">
        <v>65</v>
      </c>
      <c r="U2845">
        <v>62</v>
      </c>
      <c r="V2845" t="s">
        <v>3722</v>
      </c>
      <c r="W2845" t="s">
        <v>2438</v>
      </c>
      <c r="X2845">
        <v>1</v>
      </c>
      <c r="Y2845">
        <f t="shared" si="356"/>
        <v>3</v>
      </c>
      <c r="Z2845">
        <f t="shared" ca="1" si="357"/>
        <v>-0.75</v>
      </c>
      <c r="AA2845">
        <f t="shared" ca="1" si="358"/>
        <v>3.75</v>
      </c>
      <c r="AB2845">
        <f t="shared" ca="1" si="359"/>
        <v>-3.75</v>
      </c>
      <c r="AC2845" s="2">
        <v>3.75</v>
      </c>
      <c r="AD2845" s="7">
        <f>VLOOKUP(P2845,Weights!$A:$B,2,0)*AC2845</f>
        <v>3.75</v>
      </c>
      <c r="AE2845">
        <f t="shared" ca="1" si="360"/>
        <v>14.0625</v>
      </c>
      <c r="AF2845" t="str">
        <f t="shared" si="361"/>
        <v>Holy Cross</v>
      </c>
      <c r="AG2845" t="str">
        <f t="shared" ca="1" si="362"/>
        <v>Bucknell</v>
      </c>
    </row>
    <row r="2846" spans="15:33" x14ac:dyDescent="0.25">
      <c r="O2846" t="s">
        <v>3393</v>
      </c>
      <c r="P2846" s="6">
        <v>42014</v>
      </c>
      <c r="Q2846" t="s">
        <v>3073</v>
      </c>
      <c r="R2846" t="s">
        <v>3350</v>
      </c>
      <c r="S2846" t="s">
        <v>3721</v>
      </c>
      <c r="T2846">
        <v>71</v>
      </c>
      <c r="U2846">
        <v>69</v>
      </c>
      <c r="W2846" t="s">
        <v>1619</v>
      </c>
      <c r="X2846">
        <v>1</v>
      </c>
      <c r="Y2846">
        <f t="shared" si="356"/>
        <v>2</v>
      </c>
      <c r="Z2846">
        <f t="shared" ca="1" si="357"/>
        <v>8.1250004999999987</v>
      </c>
      <c r="AA2846">
        <f t="shared" ca="1" si="358"/>
        <v>-6.1250004999999987</v>
      </c>
      <c r="AB2846">
        <f t="shared" ca="1" si="359"/>
        <v>6.1250004999999987</v>
      </c>
      <c r="AC2846" s="2">
        <v>6.125</v>
      </c>
      <c r="AD2846" s="7">
        <f>VLOOKUP(P2846,Weights!$A:$B,2,0)*AC2846</f>
        <v>6.125</v>
      </c>
      <c r="AE2846">
        <f t="shared" ca="1" si="360"/>
        <v>37.515631125000233</v>
      </c>
      <c r="AF2846" t="str">
        <f t="shared" si="361"/>
        <v>Howard</v>
      </c>
      <c r="AG2846" t="str">
        <f t="shared" ca="1" si="362"/>
        <v>Howard</v>
      </c>
    </row>
    <row r="2847" spans="15:33" x14ac:dyDescent="0.25">
      <c r="O2847" t="s">
        <v>3237</v>
      </c>
      <c r="P2847" s="6">
        <v>42014</v>
      </c>
      <c r="Q2847" t="s">
        <v>3073</v>
      </c>
      <c r="R2847" t="s">
        <v>3236</v>
      </c>
      <c r="S2847" t="s">
        <v>3720</v>
      </c>
      <c r="T2847">
        <v>89</v>
      </c>
      <c r="U2847">
        <v>86</v>
      </c>
      <c r="W2847" t="s">
        <v>1007</v>
      </c>
      <c r="X2847">
        <v>1</v>
      </c>
      <c r="Y2847">
        <f t="shared" si="356"/>
        <v>-3</v>
      </c>
      <c r="Z2847">
        <f t="shared" ca="1" si="357"/>
        <v>-3</v>
      </c>
      <c r="AA2847">
        <f t="shared" ca="1" si="358"/>
        <v>0</v>
      </c>
      <c r="AB2847">
        <f t="shared" ca="1" si="359"/>
        <v>0</v>
      </c>
      <c r="AC2847" s="2">
        <v>0</v>
      </c>
      <c r="AD2847" s="7">
        <f>VLOOKUP(P2847,Weights!$A:$B,2,0)*AC2847</f>
        <v>0</v>
      </c>
      <c r="AE2847">
        <f t="shared" ca="1" si="360"/>
        <v>0</v>
      </c>
      <c r="AF2847" t="str">
        <f t="shared" si="361"/>
        <v>Eastern Washington</v>
      </c>
      <c r="AG2847" t="str">
        <f t="shared" ca="1" si="362"/>
        <v>Eastern Washington</v>
      </c>
    </row>
    <row r="2848" spans="15:33" x14ac:dyDescent="0.25">
      <c r="O2848" t="s">
        <v>3269</v>
      </c>
      <c r="P2848" s="6">
        <v>42014</v>
      </c>
      <c r="Q2848" t="s">
        <v>3073</v>
      </c>
      <c r="R2848" t="s">
        <v>3163</v>
      </c>
      <c r="S2848" t="s">
        <v>3720</v>
      </c>
      <c r="T2848">
        <v>90</v>
      </c>
      <c r="U2848">
        <v>64</v>
      </c>
      <c r="W2848" t="s">
        <v>1024</v>
      </c>
      <c r="X2848">
        <v>1</v>
      </c>
      <c r="Y2848">
        <f t="shared" si="356"/>
        <v>-26</v>
      </c>
      <c r="Z2848">
        <f t="shared" ca="1" si="357"/>
        <v>-5.999999980000001</v>
      </c>
      <c r="AA2848">
        <f t="shared" ca="1" si="358"/>
        <v>-20.000000019999998</v>
      </c>
      <c r="AB2848">
        <f t="shared" ca="1" si="359"/>
        <v>20.000000019999998</v>
      </c>
      <c r="AC2848" s="2">
        <v>20</v>
      </c>
      <c r="AD2848" s="7">
        <f>VLOOKUP(P2848,Weights!$A:$B,2,0)*AC2848</f>
        <v>20</v>
      </c>
      <c r="AE2848">
        <f t="shared" ca="1" si="360"/>
        <v>400.00000079999995</v>
      </c>
      <c r="AF2848" t="str">
        <f t="shared" si="361"/>
        <v>Montana</v>
      </c>
      <c r="AG2848" t="str">
        <f t="shared" ca="1" si="362"/>
        <v>Montana</v>
      </c>
    </row>
    <row r="2849" spans="15:33" x14ac:dyDescent="0.25">
      <c r="O2849" t="s">
        <v>3152</v>
      </c>
      <c r="P2849" s="6">
        <v>42014</v>
      </c>
      <c r="Q2849" t="s">
        <v>3073</v>
      </c>
      <c r="R2849" t="s">
        <v>3324</v>
      </c>
      <c r="S2849" t="s">
        <v>3721</v>
      </c>
      <c r="T2849">
        <v>69</v>
      </c>
      <c r="U2849">
        <v>66</v>
      </c>
      <c r="W2849" t="s">
        <v>430</v>
      </c>
      <c r="X2849">
        <v>1</v>
      </c>
      <c r="Y2849">
        <f t="shared" si="356"/>
        <v>3</v>
      </c>
      <c r="Z2849">
        <f t="shared" ca="1" si="357"/>
        <v>-3.3749999999999982</v>
      </c>
      <c r="AA2849">
        <f t="shared" ca="1" si="358"/>
        <v>6.3749999999999982</v>
      </c>
      <c r="AB2849">
        <f t="shared" ca="1" si="359"/>
        <v>-6.3749999999999982</v>
      </c>
      <c r="AC2849" s="2">
        <v>6.375</v>
      </c>
      <c r="AD2849" s="7">
        <f>VLOOKUP(P2849,Weights!$A:$B,2,0)*AC2849</f>
        <v>6.375</v>
      </c>
      <c r="AE2849">
        <f t="shared" ca="1" si="360"/>
        <v>40.640624999999979</v>
      </c>
      <c r="AF2849" t="str">
        <f t="shared" si="361"/>
        <v>Indiana</v>
      </c>
      <c r="AG2849" t="str">
        <f t="shared" ca="1" si="362"/>
        <v>Ohio State</v>
      </c>
    </row>
    <row r="2850" spans="15:33" x14ac:dyDescent="0.25">
      <c r="O2850" t="s">
        <v>3209</v>
      </c>
      <c r="P2850" s="6">
        <v>42014</v>
      </c>
      <c r="Q2850" t="s">
        <v>3073</v>
      </c>
      <c r="R2850" t="s">
        <v>3115</v>
      </c>
      <c r="S2850" t="s">
        <v>3721</v>
      </c>
      <c r="T2850">
        <v>79</v>
      </c>
      <c r="U2850">
        <v>76</v>
      </c>
      <c r="W2850" t="s">
        <v>1808</v>
      </c>
      <c r="X2850">
        <v>1</v>
      </c>
      <c r="Y2850">
        <f t="shared" si="356"/>
        <v>3</v>
      </c>
      <c r="Z2850">
        <f t="shared" ca="1" si="357"/>
        <v>4.375</v>
      </c>
      <c r="AA2850">
        <f t="shared" ca="1" si="358"/>
        <v>-1.375</v>
      </c>
      <c r="AB2850">
        <f t="shared" ca="1" si="359"/>
        <v>1.375</v>
      </c>
      <c r="AC2850" s="2">
        <v>1.375</v>
      </c>
      <c r="AD2850" s="7">
        <f>VLOOKUP(P2850,Weights!$A:$B,2,0)*AC2850</f>
        <v>1.375</v>
      </c>
      <c r="AE2850">
        <f t="shared" ca="1" si="360"/>
        <v>1.890625</v>
      </c>
      <c r="AF2850" t="str">
        <f t="shared" si="361"/>
        <v>Iona</v>
      </c>
      <c r="AG2850" t="str">
        <f t="shared" ca="1" si="362"/>
        <v>Iona</v>
      </c>
    </row>
    <row r="2851" spans="15:33" x14ac:dyDescent="0.25">
      <c r="O2851" t="s">
        <v>3217</v>
      </c>
      <c r="P2851" s="6">
        <v>42014</v>
      </c>
      <c r="Q2851" t="s">
        <v>3073</v>
      </c>
      <c r="R2851" t="s">
        <v>3285</v>
      </c>
      <c r="S2851" t="s">
        <v>3720</v>
      </c>
      <c r="T2851">
        <v>64</v>
      </c>
      <c r="U2851">
        <v>62</v>
      </c>
      <c r="W2851" t="s">
        <v>102</v>
      </c>
      <c r="X2851">
        <v>1</v>
      </c>
      <c r="Y2851">
        <f t="shared" si="356"/>
        <v>-2</v>
      </c>
      <c r="Z2851">
        <f t="shared" ca="1" si="357"/>
        <v>3.5</v>
      </c>
      <c r="AA2851">
        <f t="shared" ca="1" si="358"/>
        <v>-5.5</v>
      </c>
      <c r="AB2851">
        <f t="shared" ca="1" si="359"/>
        <v>5.5</v>
      </c>
      <c r="AC2851" s="2">
        <v>5.5</v>
      </c>
      <c r="AD2851" s="7">
        <f>VLOOKUP(P2851,Weights!$A:$B,2,0)*AC2851</f>
        <v>5.5</v>
      </c>
      <c r="AE2851">
        <f t="shared" ca="1" si="360"/>
        <v>30.25</v>
      </c>
      <c r="AF2851" t="str">
        <f t="shared" si="361"/>
        <v>South Dakota</v>
      </c>
      <c r="AG2851" t="str">
        <f t="shared" ca="1" si="362"/>
        <v>IPFW</v>
      </c>
    </row>
    <row r="2852" spans="15:33" x14ac:dyDescent="0.25">
      <c r="O2852" t="s">
        <v>3386</v>
      </c>
      <c r="P2852" s="6">
        <v>42014</v>
      </c>
      <c r="Q2852" t="s">
        <v>3073</v>
      </c>
      <c r="R2852" t="s">
        <v>3189</v>
      </c>
      <c r="S2852" t="s">
        <v>3721</v>
      </c>
      <c r="T2852">
        <v>52</v>
      </c>
      <c r="U2852">
        <v>49</v>
      </c>
      <c r="W2852" t="s">
        <v>2766</v>
      </c>
      <c r="X2852">
        <v>1</v>
      </c>
      <c r="Y2852">
        <f t="shared" si="356"/>
        <v>3</v>
      </c>
      <c r="Z2852">
        <f t="shared" ca="1" si="357"/>
        <v>-0.75</v>
      </c>
      <c r="AA2852">
        <f t="shared" ca="1" si="358"/>
        <v>3.75</v>
      </c>
      <c r="AB2852">
        <f t="shared" ca="1" si="359"/>
        <v>-3.75</v>
      </c>
      <c r="AC2852" s="2">
        <v>3.75</v>
      </c>
      <c r="AD2852" s="7">
        <f>VLOOKUP(P2852,Weights!$A:$B,2,0)*AC2852</f>
        <v>3.75</v>
      </c>
      <c r="AE2852">
        <f t="shared" ca="1" si="360"/>
        <v>14.0625</v>
      </c>
      <c r="AF2852" t="str">
        <f t="shared" si="361"/>
        <v>IUPUI</v>
      </c>
      <c r="AG2852" t="str">
        <f t="shared" ca="1" si="362"/>
        <v>Denver</v>
      </c>
    </row>
    <row r="2853" spans="15:33" x14ac:dyDescent="0.25">
      <c r="O2853" t="s">
        <v>3348</v>
      </c>
      <c r="P2853" s="6">
        <v>42014</v>
      </c>
      <c r="Q2853" t="s">
        <v>3073</v>
      </c>
      <c r="R2853" t="s">
        <v>3414</v>
      </c>
      <c r="S2853" t="s">
        <v>3721</v>
      </c>
      <c r="T2853">
        <v>64</v>
      </c>
      <c r="U2853">
        <v>54</v>
      </c>
      <c r="W2853" t="s">
        <v>2717</v>
      </c>
      <c r="X2853">
        <v>1</v>
      </c>
      <c r="Y2853">
        <f t="shared" si="356"/>
        <v>10</v>
      </c>
      <c r="Z2853">
        <f t="shared" ca="1" si="357"/>
        <v>10.000000000000002</v>
      </c>
      <c r="AA2853">
        <f t="shared" ca="1" si="358"/>
        <v>0</v>
      </c>
      <c r="AB2853">
        <f t="shared" ca="1" si="359"/>
        <v>0</v>
      </c>
      <c r="AC2853" s="2">
        <v>0</v>
      </c>
      <c r="AD2853" s="7">
        <f>VLOOKUP(P2853,Weights!$A:$B,2,0)*AC2853</f>
        <v>0</v>
      </c>
      <c r="AE2853">
        <f t="shared" ca="1" si="360"/>
        <v>0</v>
      </c>
      <c r="AF2853" t="str">
        <f t="shared" si="361"/>
        <v>Jackson St</v>
      </c>
      <c r="AG2853" t="str">
        <f t="shared" ca="1" si="362"/>
        <v>Jackson St</v>
      </c>
    </row>
    <row r="2854" spans="15:33" x14ac:dyDescent="0.25">
      <c r="O2854" t="s">
        <v>3216</v>
      </c>
      <c r="P2854" s="6">
        <v>42014</v>
      </c>
      <c r="Q2854" t="s">
        <v>3073</v>
      </c>
      <c r="R2854" t="s">
        <v>3211</v>
      </c>
      <c r="S2854" t="s">
        <v>3720</v>
      </c>
      <c r="T2854">
        <v>86</v>
      </c>
      <c r="U2854">
        <v>63</v>
      </c>
      <c r="W2854" t="s">
        <v>735</v>
      </c>
      <c r="X2854">
        <v>1</v>
      </c>
      <c r="Y2854">
        <f t="shared" si="356"/>
        <v>-23</v>
      </c>
      <c r="Z2854">
        <f t="shared" ca="1" si="357"/>
        <v>-16.000000500000002</v>
      </c>
      <c r="AA2854">
        <f t="shared" ca="1" si="358"/>
        <v>-6.9999994999999977</v>
      </c>
      <c r="AB2854">
        <f t="shared" ca="1" si="359"/>
        <v>6.9999994999999977</v>
      </c>
      <c r="AC2854" s="2">
        <v>7</v>
      </c>
      <c r="AD2854" s="7">
        <f>VLOOKUP(P2854,Weights!$A:$B,2,0)*AC2854</f>
        <v>7</v>
      </c>
      <c r="AE2854">
        <f t="shared" ca="1" si="360"/>
        <v>48.999993000000217</v>
      </c>
      <c r="AF2854" t="str">
        <f t="shared" si="361"/>
        <v>North Florida</v>
      </c>
      <c r="AG2854" t="str">
        <f t="shared" ca="1" si="362"/>
        <v>North Florida</v>
      </c>
    </row>
    <row r="2855" spans="15:33" x14ac:dyDescent="0.25">
      <c r="O2855" t="s">
        <v>3709</v>
      </c>
      <c r="P2855" s="6">
        <v>42014</v>
      </c>
      <c r="Q2855" t="s">
        <v>3073</v>
      </c>
      <c r="R2855" t="s">
        <v>3247</v>
      </c>
      <c r="S2855" t="s">
        <v>3721</v>
      </c>
      <c r="T2855">
        <v>86</v>
      </c>
      <c r="U2855">
        <v>54</v>
      </c>
      <c r="W2855" t="s">
        <v>842</v>
      </c>
      <c r="X2855">
        <v>1</v>
      </c>
      <c r="Y2855">
        <f t="shared" si="356"/>
        <v>32</v>
      </c>
      <c r="Z2855">
        <f t="shared" ca="1" si="357"/>
        <v>19.499999499999998</v>
      </c>
      <c r="AA2855">
        <f t="shared" ca="1" si="358"/>
        <v>12.500000500000002</v>
      </c>
      <c r="AB2855">
        <f t="shared" ca="1" si="359"/>
        <v>-12.500000500000002</v>
      </c>
      <c r="AC2855" s="2">
        <v>12.5</v>
      </c>
      <c r="AD2855" s="7">
        <f>VLOOKUP(P2855,Weights!$A:$B,2,0)*AC2855</f>
        <v>12.5</v>
      </c>
      <c r="AE2855">
        <f t="shared" ca="1" si="360"/>
        <v>156.25001250000031</v>
      </c>
      <c r="AF2855" t="str">
        <f t="shared" si="361"/>
        <v>Kansas</v>
      </c>
      <c r="AG2855" t="str">
        <f t="shared" ca="1" si="362"/>
        <v>Kansas</v>
      </c>
    </row>
    <row r="2856" spans="15:33" x14ac:dyDescent="0.25">
      <c r="O2856" t="s">
        <v>3168</v>
      </c>
      <c r="P2856" s="6">
        <v>42014</v>
      </c>
      <c r="Q2856" t="s">
        <v>3073</v>
      </c>
      <c r="R2856" t="s">
        <v>3126</v>
      </c>
      <c r="S2856" t="s">
        <v>3721</v>
      </c>
      <c r="T2856">
        <v>63</v>
      </c>
      <c r="U2856">
        <v>50</v>
      </c>
      <c r="W2856" t="s">
        <v>450</v>
      </c>
      <c r="X2856">
        <v>1</v>
      </c>
      <c r="Y2856">
        <f t="shared" si="356"/>
        <v>13</v>
      </c>
      <c r="Z2856">
        <f t="shared" ca="1" si="357"/>
        <v>-1.2499999999999991</v>
      </c>
      <c r="AA2856">
        <f t="shared" ca="1" si="358"/>
        <v>14.25</v>
      </c>
      <c r="AB2856">
        <f t="shared" ca="1" si="359"/>
        <v>-14.25</v>
      </c>
      <c r="AC2856" s="2">
        <v>14.25</v>
      </c>
      <c r="AD2856" s="7">
        <f>VLOOKUP(P2856,Weights!$A:$B,2,0)*AC2856</f>
        <v>14.25</v>
      </c>
      <c r="AE2856">
        <f t="shared" ca="1" si="360"/>
        <v>203.0625</v>
      </c>
      <c r="AF2856" t="str">
        <f t="shared" si="361"/>
        <v>La Salle</v>
      </c>
      <c r="AG2856" t="str">
        <f t="shared" ca="1" si="362"/>
        <v>George Washington</v>
      </c>
    </row>
    <row r="2857" spans="15:33" x14ac:dyDescent="0.25">
      <c r="O2857" t="s">
        <v>3362</v>
      </c>
      <c r="P2857" s="6">
        <v>42014</v>
      </c>
      <c r="Q2857" t="s">
        <v>3073</v>
      </c>
      <c r="R2857" t="s">
        <v>3314</v>
      </c>
      <c r="S2857" t="s">
        <v>3721</v>
      </c>
      <c r="T2857">
        <v>84</v>
      </c>
      <c r="U2857">
        <v>65</v>
      </c>
      <c r="W2857" t="s">
        <v>2134</v>
      </c>
      <c r="X2857">
        <v>1</v>
      </c>
      <c r="Y2857">
        <f t="shared" si="356"/>
        <v>19</v>
      </c>
      <c r="Z2857">
        <f t="shared" ca="1" si="357"/>
        <v>13.375000500000002</v>
      </c>
      <c r="AA2857">
        <f t="shared" ca="1" si="358"/>
        <v>5.6249994999999977</v>
      </c>
      <c r="AB2857">
        <f t="shared" ca="1" si="359"/>
        <v>-5.6249994999999977</v>
      </c>
      <c r="AC2857" s="2">
        <v>5.625</v>
      </c>
      <c r="AD2857" s="7">
        <f>VLOOKUP(P2857,Weights!$A:$B,2,0)*AC2857</f>
        <v>5.625</v>
      </c>
      <c r="AE2857">
        <f t="shared" ca="1" si="360"/>
        <v>31.640619375000224</v>
      </c>
      <c r="AF2857" t="str">
        <f t="shared" si="361"/>
        <v>Lamar</v>
      </c>
      <c r="AG2857" t="str">
        <f t="shared" ca="1" si="362"/>
        <v>Lamar</v>
      </c>
    </row>
    <row r="2858" spans="15:33" x14ac:dyDescent="0.25">
      <c r="O2858" t="s">
        <v>3379</v>
      </c>
      <c r="P2858" s="6">
        <v>42014</v>
      </c>
      <c r="Q2858" t="s">
        <v>3073</v>
      </c>
      <c r="R2858" t="s">
        <v>3123</v>
      </c>
      <c r="S2858" t="s">
        <v>3720</v>
      </c>
      <c r="T2858">
        <v>65</v>
      </c>
      <c r="U2858">
        <v>60</v>
      </c>
      <c r="W2858" t="s">
        <v>491</v>
      </c>
      <c r="X2858">
        <v>1</v>
      </c>
      <c r="Y2858">
        <f t="shared" si="356"/>
        <v>-5</v>
      </c>
      <c r="Z2858">
        <f t="shared" ca="1" si="357"/>
        <v>7.5000000000000009</v>
      </c>
      <c r="AA2858">
        <f t="shared" ca="1" si="358"/>
        <v>-12.5</v>
      </c>
      <c r="AB2858">
        <f t="shared" ca="1" si="359"/>
        <v>12.5</v>
      </c>
      <c r="AC2858" s="2">
        <v>12.5</v>
      </c>
      <c r="AD2858" s="7">
        <f>VLOOKUP(P2858,Weights!$A:$B,2,0)*AC2858</f>
        <v>12.5</v>
      </c>
      <c r="AE2858">
        <f t="shared" ca="1" si="360"/>
        <v>156.25</v>
      </c>
      <c r="AF2858" t="str">
        <f t="shared" si="361"/>
        <v>Loyola (MD)</v>
      </c>
      <c r="AG2858" t="str">
        <f t="shared" ca="1" si="362"/>
        <v>Lehigh</v>
      </c>
    </row>
    <row r="2859" spans="15:33" x14ac:dyDescent="0.25">
      <c r="O2859" t="s">
        <v>3307</v>
      </c>
      <c r="P2859" s="6">
        <v>42014</v>
      </c>
      <c r="Q2859" t="s">
        <v>3073</v>
      </c>
      <c r="R2859" t="s">
        <v>3308</v>
      </c>
      <c r="S2859" t="s">
        <v>3720</v>
      </c>
      <c r="T2859">
        <v>69</v>
      </c>
      <c r="U2859">
        <v>54</v>
      </c>
      <c r="W2859" t="s">
        <v>1175</v>
      </c>
      <c r="X2859">
        <v>1</v>
      </c>
      <c r="Y2859">
        <f t="shared" si="356"/>
        <v>-15</v>
      </c>
      <c r="Z2859">
        <f t="shared" ca="1" si="357"/>
        <v>-15.000000499999999</v>
      </c>
      <c r="AA2859">
        <f t="shared" ca="1" si="358"/>
        <v>4.9999999873762135E-7</v>
      </c>
      <c r="AB2859">
        <f t="shared" ca="1" si="359"/>
        <v>-4.9999999873762135E-7</v>
      </c>
      <c r="AC2859" s="2">
        <v>0</v>
      </c>
      <c r="AD2859" s="7">
        <f>VLOOKUP(P2859,Weights!$A:$B,2,0)*AC2859</f>
        <v>0</v>
      </c>
      <c r="AE2859">
        <f t="shared" ca="1" si="360"/>
        <v>2.4999999873762136E-13</v>
      </c>
      <c r="AF2859" t="str">
        <f t="shared" si="361"/>
        <v>Coastal Carolina</v>
      </c>
      <c r="AG2859" t="str">
        <f t="shared" ca="1" si="362"/>
        <v>Coastal Carolina</v>
      </c>
    </row>
    <row r="2860" spans="15:33" x14ac:dyDescent="0.25">
      <c r="O2860" t="s">
        <v>3215</v>
      </c>
      <c r="P2860" s="6">
        <v>42014</v>
      </c>
      <c r="Q2860" t="s">
        <v>3073</v>
      </c>
      <c r="R2860" t="s">
        <v>3214</v>
      </c>
      <c r="S2860" t="s">
        <v>3721</v>
      </c>
      <c r="T2860">
        <v>80</v>
      </c>
      <c r="U2860">
        <v>61</v>
      </c>
      <c r="W2860" t="s">
        <v>759</v>
      </c>
      <c r="X2860">
        <v>1</v>
      </c>
      <c r="Y2860">
        <f t="shared" si="356"/>
        <v>19</v>
      </c>
      <c r="Z2860">
        <f t="shared" ca="1" si="357"/>
        <v>1.4999995000000013</v>
      </c>
      <c r="AA2860">
        <f t="shared" ca="1" si="358"/>
        <v>17.500000499999999</v>
      </c>
      <c r="AB2860">
        <f t="shared" ca="1" si="359"/>
        <v>-17.500000499999999</v>
      </c>
      <c r="AC2860" s="2">
        <v>17.5</v>
      </c>
      <c r="AD2860" s="7">
        <f>VLOOKUP(P2860,Weights!$A:$B,2,0)*AC2860</f>
        <v>17.5</v>
      </c>
      <c r="AE2860">
        <f t="shared" ca="1" si="360"/>
        <v>306.25001750000018</v>
      </c>
      <c r="AF2860" t="str">
        <f t="shared" si="361"/>
        <v>Lipscomb</v>
      </c>
      <c r="AG2860" t="str">
        <f t="shared" ca="1" si="362"/>
        <v>Lipscomb</v>
      </c>
    </row>
    <row r="2861" spans="15:33" x14ac:dyDescent="0.25">
      <c r="O2861" t="s">
        <v>3183</v>
      </c>
      <c r="P2861" s="6">
        <v>42014</v>
      </c>
      <c r="Q2861" t="s">
        <v>3073</v>
      </c>
      <c r="R2861" t="s">
        <v>3111</v>
      </c>
      <c r="S2861" t="s">
        <v>3721</v>
      </c>
      <c r="T2861">
        <v>87</v>
      </c>
      <c r="U2861">
        <v>84</v>
      </c>
      <c r="V2861" t="s">
        <v>3723</v>
      </c>
      <c r="W2861" t="s">
        <v>891</v>
      </c>
      <c r="X2861">
        <v>1</v>
      </c>
      <c r="Y2861">
        <f t="shared" si="356"/>
        <v>3</v>
      </c>
      <c r="Z2861">
        <f t="shared" ca="1" si="357"/>
        <v>1.1250004999999987</v>
      </c>
      <c r="AA2861">
        <f t="shared" ca="1" si="358"/>
        <v>1.8749995000000013</v>
      </c>
      <c r="AB2861">
        <f t="shared" ca="1" si="359"/>
        <v>-1.8749995000000013</v>
      </c>
      <c r="AC2861" s="2">
        <v>1.875</v>
      </c>
      <c r="AD2861" s="7">
        <f>VLOOKUP(P2861,Weights!$A:$B,2,0)*AC2861</f>
        <v>1.875</v>
      </c>
      <c r="AE2861">
        <f t="shared" ca="1" si="360"/>
        <v>3.5156231250002548</v>
      </c>
      <c r="AF2861" t="str">
        <f t="shared" si="361"/>
        <v>LSU</v>
      </c>
      <c r="AG2861" t="str">
        <f t="shared" ca="1" si="362"/>
        <v>LSU</v>
      </c>
    </row>
    <row r="2862" spans="15:33" x14ac:dyDescent="0.25">
      <c r="O2862" t="s">
        <v>3384</v>
      </c>
      <c r="P2862" s="6">
        <v>42014</v>
      </c>
      <c r="Q2862" t="s">
        <v>3073</v>
      </c>
      <c r="R2862" t="s">
        <v>3082</v>
      </c>
      <c r="S2862" t="s">
        <v>3721</v>
      </c>
      <c r="T2862">
        <v>84</v>
      </c>
      <c r="U2862">
        <v>75</v>
      </c>
      <c r="W2862" t="s">
        <v>1824</v>
      </c>
      <c r="X2862">
        <v>1</v>
      </c>
      <c r="Y2862">
        <f t="shared" si="356"/>
        <v>9</v>
      </c>
      <c r="Z2862">
        <f t="shared" ca="1" si="357"/>
        <v>14.250000480000001</v>
      </c>
      <c r="AA2862">
        <f t="shared" ca="1" si="358"/>
        <v>-5.2500004800000006</v>
      </c>
      <c r="AB2862">
        <f t="shared" ca="1" si="359"/>
        <v>5.2500004800000006</v>
      </c>
      <c r="AC2862" s="2">
        <v>5.25</v>
      </c>
      <c r="AD2862" s="7">
        <f>VLOOKUP(P2862,Weights!$A:$B,2,0)*AC2862</f>
        <v>5.25</v>
      </c>
      <c r="AE2862">
        <f t="shared" ca="1" si="360"/>
        <v>27.562505040000236</v>
      </c>
      <c r="AF2862" t="str">
        <f t="shared" si="361"/>
        <v>Manhattan</v>
      </c>
      <c r="AG2862" t="str">
        <f t="shared" ca="1" si="362"/>
        <v>Manhattan</v>
      </c>
    </row>
    <row r="2863" spans="15:33" x14ac:dyDescent="0.25">
      <c r="O2863" t="s">
        <v>3326</v>
      </c>
      <c r="P2863" s="6">
        <v>42014</v>
      </c>
      <c r="Q2863" t="s">
        <v>3073</v>
      </c>
      <c r="R2863" t="s">
        <v>3205</v>
      </c>
      <c r="S2863" t="s">
        <v>3720</v>
      </c>
      <c r="T2863">
        <v>77</v>
      </c>
      <c r="U2863">
        <v>72</v>
      </c>
      <c r="W2863" t="s">
        <v>1509</v>
      </c>
      <c r="X2863">
        <v>1</v>
      </c>
      <c r="Y2863">
        <f t="shared" si="356"/>
        <v>-5</v>
      </c>
      <c r="Z2863">
        <f t="shared" ca="1" si="357"/>
        <v>-6.749999980000001</v>
      </c>
      <c r="AA2863">
        <f t="shared" ca="1" si="358"/>
        <v>1.749999980000001</v>
      </c>
      <c r="AB2863">
        <f t="shared" ca="1" si="359"/>
        <v>-1.749999980000001</v>
      </c>
      <c r="AC2863" s="2">
        <v>1.75</v>
      </c>
      <c r="AD2863" s="7">
        <f>VLOOKUP(P2863,Weights!$A:$B,2,0)*AC2863</f>
        <v>1.75</v>
      </c>
      <c r="AE2863">
        <f t="shared" ca="1" si="360"/>
        <v>3.062499930000004</v>
      </c>
      <c r="AF2863" t="str">
        <f t="shared" si="361"/>
        <v>Charlotte</v>
      </c>
      <c r="AG2863" t="str">
        <f t="shared" ca="1" si="362"/>
        <v>Charlotte</v>
      </c>
    </row>
    <row r="2864" spans="15:33" x14ac:dyDescent="0.25">
      <c r="O2864" t="s">
        <v>3223</v>
      </c>
      <c r="P2864" s="6">
        <v>42014</v>
      </c>
      <c r="Q2864" t="s">
        <v>3073</v>
      </c>
      <c r="R2864" t="s">
        <v>3391</v>
      </c>
      <c r="S2864" t="s">
        <v>3721</v>
      </c>
      <c r="T2864">
        <v>74</v>
      </c>
      <c r="U2864">
        <v>51</v>
      </c>
      <c r="W2864" t="s">
        <v>2186</v>
      </c>
      <c r="X2864">
        <v>1</v>
      </c>
      <c r="Y2864">
        <f t="shared" si="356"/>
        <v>23</v>
      </c>
      <c r="Z2864">
        <f t="shared" ca="1" si="357"/>
        <v>11.249999980000002</v>
      </c>
      <c r="AA2864">
        <f t="shared" ca="1" si="358"/>
        <v>11.750000019999998</v>
      </c>
      <c r="AB2864">
        <f t="shared" ca="1" si="359"/>
        <v>-11.750000019999998</v>
      </c>
      <c r="AC2864" s="2">
        <v>11.75</v>
      </c>
      <c r="AD2864" s="7">
        <f>VLOOKUP(P2864,Weights!$A:$B,2,0)*AC2864</f>
        <v>11.75</v>
      </c>
      <c r="AE2864">
        <f t="shared" ca="1" si="360"/>
        <v>138.06250046999995</v>
      </c>
      <c r="AF2864" t="str">
        <f t="shared" si="361"/>
        <v>Mercer</v>
      </c>
      <c r="AG2864" t="str">
        <f t="shared" ca="1" si="362"/>
        <v>Mercer</v>
      </c>
    </row>
    <row r="2865" spans="15:33" x14ac:dyDescent="0.25">
      <c r="O2865" t="s">
        <v>3194</v>
      </c>
      <c r="P2865" s="6">
        <v>42014</v>
      </c>
      <c r="Q2865" t="s">
        <v>3073</v>
      </c>
      <c r="R2865" t="s">
        <v>3095</v>
      </c>
      <c r="S2865" t="s">
        <v>3721</v>
      </c>
      <c r="T2865">
        <v>60</v>
      </c>
      <c r="U2865">
        <v>56</v>
      </c>
      <c r="W2865" t="s">
        <v>624</v>
      </c>
      <c r="X2865">
        <v>1</v>
      </c>
      <c r="Y2865">
        <f t="shared" si="356"/>
        <v>4</v>
      </c>
      <c r="Z2865">
        <f t="shared" ca="1" si="357"/>
        <v>12.124999499999998</v>
      </c>
      <c r="AA2865">
        <f t="shared" ca="1" si="358"/>
        <v>-8.1249994999999977</v>
      </c>
      <c r="AB2865">
        <f t="shared" ca="1" si="359"/>
        <v>8.1249994999999977</v>
      </c>
      <c r="AC2865" s="2">
        <v>8.125</v>
      </c>
      <c r="AD2865" s="7">
        <f>VLOOKUP(P2865,Weights!$A:$B,2,0)*AC2865</f>
        <v>8.125</v>
      </c>
      <c r="AE2865">
        <f t="shared" ca="1" si="360"/>
        <v>66.015616875000219</v>
      </c>
      <c r="AF2865" t="str">
        <f t="shared" si="361"/>
        <v>Miami (FL)</v>
      </c>
      <c r="AG2865" t="str">
        <f t="shared" ca="1" si="362"/>
        <v>Miami (FL)</v>
      </c>
    </row>
    <row r="2866" spans="15:33" x14ac:dyDescent="0.25">
      <c r="O2866" t="s">
        <v>3169</v>
      </c>
      <c r="P2866" s="6">
        <v>42014</v>
      </c>
      <c r="Q2866" t="s">
        <v>3073</v>
      </c>
      <c r="R2866" t="s">
        <v>3315</v>
      </c>
      <c r="S2866" t="s">
        <v>3721</v>
      </c>
      <c r="T2866">
        <v>82</v>
      </c>
      <c r="U2866">
        <v>81</v>
      </c>
      <c r="V2866" t="s">
        <v>3722</v>
      </c>
      <c r="W2866" t="s">
        <v>1067</v>
      </c>
      <c r="X2866">
        <v>1</v>
      </c>
      <c r="Y2866">
        <f t="shared" si="356"/>
        <v>1</v>
      </c>
      <c r="Z2866">
        <f t="shared" ca="1" si="357"/>
        <v>0.50000002300000002</v>
      </c>
      <c r="AA2866">
        <f t="shared" ca="1" si="358"/>
        <v>0.49999997699999998</v>
      </c>
      <c r="AB2866">
        <f t="shared" ca="1" si="359"/>
        <v>-0.49999997699999998</v>
      </c>
      <c r="AC2866" s="2">
        <v>0.5</v>
      </c>
      <c r="AD2866" s="7">
        <f>VLOOKUP(P2866,Weights!$A:$B,2,0)*AC2866</f>
        <v>0.5</v>
      </c>
      <c r="AE2866">
        <f t="shared" ca="1" si="360"/>
        <v>0.24999997700000051</v>
      </c>
      <c r="AF2866" t="str">
        <f t="shared" si="361"/>
        <v>Miami (OH)</v>
      </c>
      <c r="AG2866" t="str">
        <f t="shared" ca="1" si="362"/>
        <v>Miami (OH)</v>
      </c>
    </row>
    <row r="2867" spans="15:33" x14ac:dyDescent="0.25">
      <c r="O2867" t="s">
        <v>3153</v>
      </c>
      <c r="P2867" s="6">
        <v>42014</v>
      </c>
      <c r="Q2867" t="s">
        <v>3073</v>
      </c>
      <c r="R2867" t="s">
        <v>3124</v>
      </c>
      <c r="S2867" t="s">
        <v>3721</v>
      </c>
      <c r="T2867">
        <v>62</v>
      </c>
      <c r="U2867">
        <v>57</v>
      </c>
      <c r="W2867" t="s">
        <v>1247</v>
      </c>
      <c r="X2867">
        <v>1</v>
      </c>
      <c r="Y2867">
        <f t="shared" si="356"/>
        <v>5</v>
      </c>
      <c r="Z2867">
        <f t="shared" ca="1" si="357"/>
        <v>-1.9999994999999995</v>
      </c>
      <c r="AA2867">
        <f t="shared" ca="1" si="358"/>
        <v>6.9999994999999995</v>
      </c>
      <c r="AB2867">
        <f t="shared" ca="1" si="359"/>
        <v>-6.9999994999999995</v>
      </c>
      <c r="AC2867" s="2">
        <v>7</v>
      </c>
      <c r="AD2867" s="7">
        <f>VLOOKUP(P2867,Weights!$A:$B,2,0)*AC2867</f>
        <v>7</v>
      </c>
      <c r="AE2867">
        <f t="shared" ca="1" si="360"/>
        <v>48.999993000000245</v>
      </c>
      <c r="AF2867" t="str">
        <f t="shared" si="361"/>
        <v>Michigan</v>
      </c>
      <c r="AG2867" t="str">
        <f t="shared" ca="1" si="362"/>
        <v>Minnesota</v>
      </c>
    </row>
    <row r="2868" spans="15:33" x14ac:dyDescent="0.25">
      <c r="O2868" t="s">
        <v>3290</v>
      </c>
      <c r="P2868" s="6">
        <v>42014</v>
      </c>
      <c r="Q2868" t="s">
        <v>3073</v>
      </c>
      <c r="R2868" t="s">
        <v>3147</v>
      </c>
      <c r="S2868" t="s">
        <v>3721</v>
      </c>
      <c r="T2868">
        <v>82</v>
      </c>
      <c r="U2868">
        <v>58</v>
      </c>
      <c r="W2868" t="s">
        <v>62</v>
      </c>
      <c r="X2868">
        <v>1</v>
      </c>
      <c r="Y2868">
        <f t="shared" si="356"/>
        <v>24</v>
      </c>
      <c r="Z2868">
        <f t="shared" ca="1" si="357"/>
        <v>8.125</v>
      </c>
      <c r="AA2868">
        <f t="shared" ca="1" si="358"/>
        <v>15.875</v>
      </c>
      <c r="AB2868">
        <f t="shared" ca="1" si="359"/>
        <v>-15.875</v>
      </c>
      <c r="AC2868" s="2">
        <v>15.875</v>
      </c>
      <c r="AD2868" s="7">
        <f>VLOOKUP(P2868,Weights!$A:$B,2,0)*AC2868</f>
        <v>15.875</v>
      </c>
      <c r="AE2868">
        <f t="shared" ca="1" si="360"/>
        <v>252.015625</v>
      </c>
      <c r="AF2868" t="str">
        <f t="shared" si="361"/>
        <v>Middle Tennessee</v>
      </c>
      <c r="AG2868" t="str">
        <f t="shared" ca="1" si="362"/>
        <v>Middle Tennessee</v>
      </c>
    </row>
    <row r="2869" spans="15:33" x14ac:dyDescent="0.25">
      <c r="O2869" t="s">
        <v>3394</v>
      </c>
      <c r="P2869" s="6">
        <v>42014</v>
      </c>
      <c r="Q2869" t="s">
        <v>3073</v>
      </c>
      <c r="R2869" t="s">
        <v>3400</v>
      </c>
      <c r="S2869" t="s">
        <v>3720</v>
      </c>
      <c r="T2869">
        <v>86</v>
      </c>
      <c r="U2869">
        <v>73</v>
      </c>
      <c r="W2869" t="s">
        <v>2728</v>
      </c>
      <c r="X2869">
        <v>1</v>
      </c>
      <c r="Y2869">
        <f t="shared" si="356"/>
        <v>-13</v>
      </c>
      <c r="Z2869">
        <f t="shared" ca="1" si="357"/>
        <v>-4.7500000000000018</v>
      </c>
      <c r="AA2869">
        <f t="shared" ca="1" si="358"/>
        <v>-8.2499999999999982</v>
      </c>
      <c r="AB2869">
        <f t="shared" ca="1" si="359"/>
        <v>8.2499999999999982</v>
      </c>
      <c r="AC2869" s="2">
        <v>8.25</v>
      </c>
      <c r="AD2869" s="7">
        <f>VLOOKUP(P2869,Weights!$A:$B,2,0)*AC2869</f>
        <v>8.25</v>
      </c>
      <c r="AE2869">
        <f t="shared" ca="1" si="360"/>
        <v>68.062499999999972</v>
      </c>
      <c r="AF2869" t="str">
        <f t="shared" si="361"/>
        <v>Alabama A&amp;M</v>
      </c>
      <c r="AG2869" t="str">
        <f t="shared" ca="1" si="362"/>
        <v>Alabama A&amp;M</v>
      </c>
    </row>
    <row r="2870" spans="15:33" x14ac:dyDescent="0.25">
      <c r="O2870" t="s">
        <v>3096</v>
      </c>
      <c r="P2870" s="6">
        <v>42014</v>
      </c>
      <c r="Q2870" t="s">
        <v>3073</v>
      </c>
      <c r="R2870" t="s">
        <v>3354</v>
      </c>
      <c r="S2870" t="s">
        <v>3721</v>
      </c>
      <c r="T2870">
        <v>71</v>
      </c>
      <c r="U2870">
        <v>61</v>
      </c>
      <c r="W2870" t="s">
        <v>2250</v>
      </c>
      <c r="X2870">
        <v>1</v>
      </c>
      <c r="Y2870">
        <f t="shared" si="356"/>
        <v>10</v>
      </c>
      <c r="Z2870">
        <f t="shared" ca="1" si="357"/>
        <v>0.87500001999999999</v>
      </c>
      <c r="AA2870">
        <f t="shared" ca="1" si="358"/>
        <v>9.1249999800000001</v>
      </c>
      <c r="AB2870">
        <f t="shared" ca="1" si="359"/>
        <v>-9.1249999800000001</v>
      </c>
      <c r="AC2870" s="2">
        <v>9.125</v>
      </c>
      <c r="AD2870" s="7">
        <f>VLOOKUP(P2870,Weights!$A:$B,2,0)*AC2870</f>
        <v>9.125</v>
      </c>
      <c r="AE2870">
        <f t="shared" ca="1" si="360"/>
        <v>83.265624635000009</v>
      </c>
      <c r="AF2870" t="str">
        <f t="shared" si="361"/>
        <v>Mt. St. Mary's</v>
      </c>
      <c r="AG2870" t="str">
        <f t="shared" ca="1" si="362"/>
        <v>Mt. St. Mary's</v>
      </c>
    </row>
    <row r="2871" spans="15:33" x14ac:dyDescent="0.25">
      <c r="O2871" t="s">
        <v>3328</v>
      </c>
      <c r="P2871" s="6">
        <v>42014</v>
      </c>
      <c r="Q2871" t="s">
        <v>3073</v>
      </c>
      <c r="R2871" t="s">
        <v>3329</v>
      </c>
      <c r="S2871" t="s">
        <v>3720</v>
      </c>
      <c r="T2871">
        <v>69</v>
      </c>
      <c r="U2871">
        <v>66</v>
      </c>
      <c r="W2871" t="s">
        <v>2195</v>
      </c>
      <c r="X2871">
        <v>1</v>
      </c>
      <c r="Y2871">
        <f t="shared" si="356"/>
        <v>-3</v>
      </c>
      <c r="Z2871">
        <f t="shared" ca="1" si="357"/>
        <v>-1.8750000000000009</v>
      </c>
      <c r="AA2871">
        <f t="shared" ca="1" si="358"/>
        <v>-1.1249999999999991</v>
      </c>
      <c r="AB2871">
        <f t="shared" ca="1" si="359"/>
        <v>1.1249999999999991</v>
      </c>
      <c r="AC2871" s="2">
        <v>1.125</v>
      </c>
      <c r="AD2871" s="7">
        <f>VLOOKUP(P2871,Weights!$A:$B,2,0)*AC2871</f>
        <v>1.125</v>
      </c>
      <c r="AE2871">
        <f t="shared" ca="1" si="360"/>
        <v>1.265624999999998</v>
      </c>
      <c r="AF2871" t="str">
        <f t="shared" si="361"/>
        <v>Fresno St</v>
      </c>
      <c r="AG2871" t="str">
        <f t="shared" ca="1" si="362"/>
        <v>Fresno St</v>
      </c>
    </row>
    <row r="2872" spans="15:33" x14ac:dyDescent="0.25">
      <c r="O2872" t="s">
        <v>3241</v>
      </c>
      <c r="P2872" s="6">
        <v>42014</v>
      </c>
      <c r="Q2872" t="s">
        <v>3073</v>
      </c>
      <c r="R2872" t="s">
        <v>3240</v>
      </c>
      <c r="S2872" t="s">
        <v>3721</v>
      </c>
      <c r="T2872">
        <v>63</v>
      </c>
      <c r="U2872">
        <v>45</v>
      </c>
      <c r="W2872" t="s">
        <v>772</v>
      </c>
      <c r="X2872">
        <v>1</v>
      </c>
      <c r="Y2872">
        <f t="shared" si="356"/>
        <v>18</v>
      </c>
      <c r="Z2872">
        <f t="shared" ca="1" si="357"/>
        <v>16.125</v>
      </c>
      <c r="AA2872">
        <f t="shared" ca="1" si="358"/>
        <v>1.875</v>
      </c>
      <c r="AB2872">
        <f t="shared" ca="1" si="359"/>
        <v>-1.875</v>
      </c>
      <c r="AC2872" s="2">
        <v>1.875</v>
      </c>
      <c r="AD2872" s="7">
        <f>VLOOKUP(P2872,Weights!$A:$B,2,0)*AC2872</f>
        <v>1.875</v>
      </c>
      <c r="AE2872">
        <f t="shared" ca="1" si="360"/>
        <v>3.515625</v>
      </c>
      <c r="AF2872" t="str">
        <f t="shared" si="361"/>
        <v>New Mexico St</v>
      </c>
      <c r="AG2872" t="str">
        <f t="shared" ca="1" si="362"/>
        <v>New Mexico St</v>
      </c>
    </row>
    <row r="2873" spans="15:33" x14ac:dyDescent="0.25">
      <c r="O2873" t="s">
        <v>3405</v>
      </c>
      <c r="P2873" s="6">
        <v>42014</v>
      </c>
      <c r="Q2873" t="s">
        <v>3073</v>
      </c>
      <c r="R2873" t="s">
        <v>3263</v>
      </c>
      <c r="S2873" t="s">
        <v>3720</v>
      </c>
      <c r="T2873">
        <v>68</v>
      </c>
      <c r="U2873">
        <v>62</v>
      </c>
      <c r="W2873" t="s">
        <v>1890</v>
      </c>
      <c r="X2873">
        <v>1</v>
      </c>
      <c r="Y2873">
        <f t="shared" si="356"/>
        <v>-6</v>
      </c>
      <c r="Z2873">
        <f t="shared" ca="1" si="357"/>
        <v>-10.625</v>
      </c>
      <c r="AA2873">
        <f t="shared" ca="1" si="358"/>
        <v>4.625</v>
      </c>
      <c r="AB2873">
        <f t="shared" ca="1" si="359"/>
        <v>-4.625</v>
      </c>
      <c r="AC2873" s="2">
        <v>4.625</v>
      </c>
      <c r="AD2873" s="7">
        <f>VLOOKUP(P2873,Weights!$A:$B,2,0)*AC2873</f>
        <v>4.625</v>
      </c>
      <c r="AE2873">
        <f t="shared" ca="1" si="360"/>
        <v>21.390625</v>
      </c>
      <c r="AF2873" t="str">
        <f t="shared" si="361"/>
        <v>Sam Houston St</v>
      </c>
      <c r="AG2873" t="str">
        <f t="shared" ca="1" si="362"/>
        <v>Sam Houston St</v>
      </c>
    </row>
    <row r="2874" spans="15:33" x14ac:dyDescent="0.25">
      <c r="O2874" t="s">
        <v>3705</v>
      </c>
      <c r="P2874" s="6">
        <v>42014</v>
      </c>
      <c r="Q2874" t="s">
        <v>3073</v>
      </c>
      <c r="R2874" t="s">
        <v>3711</v>
      </c>
      <c r="S2874" t="s">
        <v>3721</v>
      </c>
      <c r="T2874">
        <v>72</v>
      </c>
      <c r="U2874">
        <v>71</v>
      </c>
      <c r="W2874" t="s">
        <v>430</v>
      </c>
      <c r="X2874">
        <v>1</v>
      </c>
      <c r="Y2874">
        <f t="shared" si="356"/>
        <v>1</v>
      </c>
      <c r="Z2874">
        <f t="shared" ca="1" si="357"/>
        <v>6.6249999999999982</v>
      </c>
      <c r="AA2874">
        <f t="shared" ca="1" si="358"/>
        <v>-5.6249999999999982</v>
      </c>
      <c r="AB2874">
        <f t="shared" ca="1" si="359"/>
        <v>5.6249999999999982</v>
      </c>
      <c r="AC2874" s="2">
        <v>5.625</v>
      </c>
      <c r="AD2874" s="7">
        <f>VLOOKUP(P2874,Weights!$A:$B,2,0)*AC2874</f>
        <v>5.625</v>
      </c>
      <c r="AE2874">
        <f t="shared" ca="1" si="360"/>
        <v>31.640624999999979</v>
      </c>
      <c r="AF2874" t="str">
        <f t="shared" si="361"/>
        <v>North Carolina</v>
      </c>
      <c r="AG2874" t="str">
        <f t="shared" ca="1" si="362"/>
        <v>North Carolina</v>
      </c>
    </row>
    <row r="2875" spans="15:33" x14ac:dyDescent="0.25">
      <c r="O2875" t="s">
        <v>3239</v>
      </c>
      <c r="P2875" s="6">
        <v>42014</v>
      </c>
      <c r="Q2875" t="s">
        <v>3073</v>
      </c>
      <c r="R2875" t="s">
        <v>3321</v>
      </c>
      <c r="S2875" t="s">
        <v>3721</v>
      </c>
      <c r="T2875">
        <v>68</v>
      </c>
      <c r="U2875">
        <v>47</v>
      </c>
      <c r="W2875" t="s">
        <v>2055</v>
      </c>
      <c r="X2875">
        <v>1</v>
      </c>
      <c r="Y2875">
        <f t="shared" si="356"/>
        <v>21</v>
      </c>
      <c r="Z2875">
        <f t="shared" ca="1" si="357"/>
        <v>3.5</v>
      </c>
      <c r="AA2875">
        <f t="shared" ca="1" si="358"/>
        <v>17.5</v>
      </c>
      <c r="AB2875">
        <f t="shared" ca="1" si="359"/>
        <v>-17.5</v>
      </c>
      <c r="AC2875" s="2">
        <v>17.5</v>
      </c>
      <c r="AD2875" s="7">
        <f>VLOOKUP(P2875,Weights!$A:$B,2,0)*AC2875</f>
        <v>17.5</v>
      </c>
      <c r="AE2875">
        <f t="shared" ca="1" si="360"/>
        <v>306.25</v>
      </c>
      <c r="AF2875" t="str">
        <f t="shared" si="361"/>
        <v>North Carolina A&amp;T</v>
      </c>
      <c r="AG2875" t="str">
        <f t="shared" ca="1" si="362"/>
        <v>North Carolina A&amp;T</v>
      </c>
    </row>
    <row r="2876" spans="15:33" x14ac:dyDescent="0.25">
      <c r="O2876" t="s">
        <v>3392</v>
      </c>
      <c r="P2876" s="6">
        <v>42014</v>
      </c>
      <c r="Q2876" t="s">
        <v>3073</v>
      </c>
      <c r="R2876" t="s">
        <v>3313</v>
      </c>
      <c r="S2876" t="s">
        <v>3721</v>
      </c>
      <c r="T2876">
        <v>76</v>
      </c>
      <c r="U2876">
        <v>45</v>
      </c>
      <c r="W2876" t="s">
        <v>2066</v>
      </c>
      <c r="X2876">
        <v>1</v>
      </c>
      <c r="Y2876">
        <f t="shared" si="356"/>
        <v>31</v>
      </c>
      <c r="Z2876">
        <f t="shared" ca="1" si="357"/>
        <v>19.500000499999999</v>
      </c>
      <c r="AA2876">
        <f t="shared" ca="1" si="358"/>
        <v>11.499999500000001</v>
      </c>
      <c r="AB2876">
        <f t="shared" ca="1" si="359"/>
        <v>-11.499999500000001</v>
      </c>
      <c r="AC2876" s="2">
        <v>11.5</v>
      </c>
      <c r="AD2876" s="7">
        <f>VLOOKUP(P2876,Weights!$A:$B,2,0)*AC2876</f>
        <v>11.5</v>
      </c>
      <c r="AE2876">
        <f t="shared" ca="1" si="360"/>
        <v>132.24998850000028</v>
      </c>
      <c r="AF2876" t="str">
        <f t="shared" si="361"/>
        <v>North Carolina Central</v>
      </c>
      <c r="AG2876" t="str">
        <f t="shared" ca="1" si="362"/>
        <v>North Carolina Central</v>
      </c>
    </row>
    <row r="2877" spans="15:33" x14ac:dyDescent="0.25">
      <c r="O2877" t="s">
        <v>3278</v>
      </c>
      <c r="P2877" s="6">
        <v>42014</v>
      </c>
      <c r="Q2877" t="s">
        <v>3073</v>
      </c>
      <c r="R2877" t="s">
        <v>3264</v>
      </c>
      <c r="S2877" t="s">
        <v>3720</v>
      </c>
      <c r="T2877">
        <v>82</v>
      </c>
      <c r="U2877">
        <v>75</v>
      </c>
      <c r="W2877" t="s">
        <v>1053</v>
      </c>
      <c r="X2877">
        <v>1</v>
      </c>
      <c r="Y2877">
        <f t="shared" si="356"/>
        <v>-7</v>
      </c>
      <c r="Z2877">
        <f t="shared" ca="1" si="357"/>
        <v>0.5</v>
      </c>
      <c r="AA2877">
        <f t="shared" ca="1" si="358"/>
        <v>-7.5</v>
      </c>
      <c r="AB2877">
        <f t="shared" ca="1" si="359"/>
        <v>7.5</v>
      </c>
      <c r="AC2877" s="2">
        <v>7.5</v>
      </c>
      <c r="AD2877" s="7">
        <f>VLOOKUP(P2877,Weights!$A:$B,2,0)*AC2877</f>
        <v>7.5</v>
      </c>
      <c r="AE2877">
        <f t="shared" ca="1" si="360"/>
        <v>56.25</v>
      </c>
      <c r="AF2877" t="str">
        <f t="shared" si="361"/>
        <v>Portland St</v>
      </c>
      <c r="AG2877" t="str">
        <f t="shared" ca="1" si="362"/>
        <v>North Dakota</v>
      </c>
    </row>
    <row r="2878" spans="15:33" x14ac:dyDescent="0.25">
      <c r="O2878" t="s">
        <v>3268</v>
      </c>
      <c r="P2878" s="6">
        <v>42014</v>
      </c>
      <c r="Q2878" t="s">
        <v>3073</v>
      </c>
      <c r="R2878" t="s">
        <v>3267</v>
      </c>
      <c r="S2878" t="s">
        <v>3721</v>
      </c>
      <c r="T2878">
        <v>70</v>
      </c>
      <c r="U2878">
        <v>67</v>
      </c>
      <c r="W2878" t="s">
        <v>1068</v>
      </c>
      <c r="X2878">
        <v>1</v>
      </c>
      <c r="Y2878">
        <f t="shared" si="356"/>
        <v>3</v>
      </c>
      <c r="Z2878">
        <f t="shared" ca="1" si="357"/>
        <v>9.375</v>
      </c>
      <c r="AA2878">
        <f t="shared" ca="1" si="358"/>
        <v>-6.375</v>
      </c>
      <c r="AB2878">
        <f t="shared" ca="1" si="359"/>
        <v>6.375</v>
      </c>
      <c r="AC2878" s="2">
        <v>6.375</v>
      </c>
      <c r="AD2878" s="7">
        <f>VLOOKUP(P2878,Weights!$A:$B,2,0)*AC2878</f>
        <v>6.375</v>
      </c>
      <c r="AE2878">
        <f t="shared" ca="1" si="360"/>
        <v>40.640625</v>
      </c>
      <c r="AF2878" t="str">
        <f t="shared" si="361"/>
        <v>Northern Arizona</v>
      </c>
      <c r="AG2878" t="str">
        <f t="shared" ca="1" si="362"/>
        <v>Northern Arizona</v>
      </c>
    </row>
    <row r="2879" spans="15:33" x14ac:dyDescent="0.25">
      <c r="O2879" t="s">
        <v>3243</v>
      </c>
      <c r="P2879" s="6">
        <v>42014</v>
      </c>
      <c r="Q2879" t="s">
        <v>3073</v>
      </c>
      <c r="R2879" t="s">
        <v>3265</v>
      </c>
      <c r="S2879" t="s">
        <v>3721</v>
      </c>
      <c r="T2879">
        <v>84</v>
      </c>
      <c r="U2879">
        <v>73</v>
      </c>
      <c r="W2879" t="s">
        <v>1080</v>
      </c>
      <c r="X2879">
        <v>1</v>
      </c>
      <c r="Y2879">
        <f t="shared" si="356"/>
        <v>11</v>
      </c>
      <c r="Z2879">
        <f t="shared" ca="1" si="357"/>
        <v>1.375</v>
      </c>
      <c r="AA2879">
        <f t="shared" ca="1" si="358"/>
        <v>9.625</v>
      </c>
      <c r="AB2879">
        <f t="shared" ca="1" si="359"/>
        <v>-9.625</v>
      </c>
      <c r="AC2879" s="2">
        <v>9.625</v>
      </c>
      <c r="AD2879" s="7">
        <f>VLOOKUP(P2879,Weights!$A:$B,2,0)*AC2879</f>
        <v>9.625</v>
      </c>
      <c r="AE2879">
        <f t="shared" ca="1" si="360"/>
        <v>92.640625</v>
      </c>
      <c r="AF2879" t="str">
        <f t="shared" si="361"/>
        <v>Northern Colorado</v>
      </c>
      <c r="AG2879" t="str">
        <f t="shared" ca="1" si="362"/>
        <v>Northern Colorado</v>
      </c>
    </row>
    <row r="2880" spans="15:33" x14ac:dyDescent="0.25">
      <c r="O2880" t="s">
        <v>3103</v>
      </c>
      <c r="P2880" s="6">
        <v>42014</v>
      </c>
      <c r="Q2880" t="s">
        <v>3073</v>
      </c>
      <c r="R2880" t="s">
        <v>3375</v>
      </c>
      <c r="S2880" t="s">
        <v>3720</v>
      </c>
      <c r="T2880">
        <v>67</v>
      </c>
      <c r="U2880">
        <v>65</v>
      </c>
      <c r="W2880" t="s">
        <v>1141</v>
      </c>
      <c r="X2880">
        <v>1</v>
      </c>
      <c r="Y2880">
        <f t="shared" si="356"/>
        <v>-2</v>
      </c>
      <c r="Z2880">
        <f t="shared" ca="1" si="357"/>
        <v>-1</v>
      </c>
      <c r="AA2880">
        <f t="shared" ca="1" si="358"/>
        <v>-1</v>
      </c>
      <c r="AB2880">
        <f t="shared" ca="1" si="359"/>
        <v>1</v>
      </c>
      <c r="AC2880" s="2">
        <v>1</v>
      </c>
      <c r="AD2880" s="7">
        <f>VLOOKUP(P2880,Weights!$A:$B,2,0)*AC2880</f>
        <v>1</v>
      </c>
      <c r="AE2880">
        <f t="shared" ca="1" si="360"/>
        <v>1</v>
      </c>
      <c r="AF2880" t="str">
        <f t="shared" si="361"/>
        <v>Kent State</v>
      </c>
      <c r="AG2880" t="str">
        <f t="shared" ca="1" si="362"/>
        <v>Kent State</v>
      </c>
    </row>
    <row r="2881" spans="15:33" x14ac:dyDescent="0.25">
      <c r="O2881" t="s">
        <v>3357</v>
      </c>
      <c r="P2881" s="6">
        <v>42014</v>
      </c>
      <c r="Q2881" t="s">
        <v>3073</v>
      </c>
      <c r="R2881" t="s">
        <v>3406</v>
      </c>
      <c r="S2881" t="s">
        <v>3721</v>
      </c>
      <c r="T2881">
        <v>103</v>
      </c>
      <c r="U2881">
        <v>101</v>
      </c>
      <c r="W2881" t="s">
        <v>1007</v>
      </c>
      <c r="X2881">
        <v>1</v>
      </c>
      <c r="Y2881">
        <f t="shared" si="356"/>
        <v>2</v>
      </c>
      <c r="Z2881">
        <f t="shared" ca="1" si="357"/>
        <v>3.5</v>
      </c>
      <c r="AA2881">
        <f t="shared" ca="1" si="358"/>
        <v>-1.5</v>
      </c>
      <c r="AB2881">
        <f t="shared" ca="1" si="359"/>
        <v>1.5</v>
      </c>
      <c r="AC2881" s="2">
        <v>1.5</v>
      </c>
      <c r="AD2881" s="7">
        <f>VLOOKUP(P2881,Weights!$A:$B,2,0)*AC2881</f>
        <v>1.5</v>
      </c>
      <c r="AE2881">
        <f t="shared" ca="1" si="360"/>
        <v>2.25</v>
      </c>
      <c r="AF2881" t="str">
        <f t="shared" si="361"/>
        <v>Northwestern St</v>
      </c>
      <c r="AG2881" t="str">
        <f t="shared" ca="1" si="362"/>
        <v>Northwestern St</v>
      </c>
    </row>
    <row r="2882" spans="15:33" x14ac:dyDescent="0.25">
      <c r="O2882" t="s">
        <v>3092</v>
      </c>
      <c r="P2882" s="6">
        <v>42014</v>
      </c>
      <c r="Q2882" t="s">
        <v>3073</v>
      </c>
      <c r="R2882" t="s">
        <v>3710</v>
      </c>
      <c r="S2882" t="s">
        <v>3720</v>
      </c>
      <c r="T2882">
        <v>62</v>
      </c>
      <c r="U2882">
        <v>56</v>
      </c>
      <c r="W2882" t="s">
        <v>610</v>
      </c>
      <c r="X2882">
        <v>1</v>
      </c>
      <c r="Y2882">
        <f t="shared" ref="Y2882:Y2945" si="363">X2882*IF(S2882="W",(T2882-U2882),U2882-T2882)</f>
        <v>-6</v>
      </c>
      <c r="Z2882">
        <f t="shared" ref="Z2882:Z2945" ca="1" si="364">X2882*(IF(Q2882="A",-HomeEdge,IF(Q2882="H",HomeEdge,0))+VLOOKUP(O2882,TmList,2,0)-VLOOKUP(R2882,TmList,2,0))</f>
        <v>0.625</v>
      </c>
      <c r="AA2882">
        <f t="shared" ref="AA2882:AA2945" ca="1" si="365">Y2882-Z2882</f>
        <v>-6.625</v>
      </c>
      <c r="AB2882">
        <f t="shared" ref="AB2882:AB2945" ca="1" si="366">-AA2882</f>
        <v>6.625</v>
      </c>
      <c r="AC2882" s="2">
        <v>6.625</v>
      </c>
      <c r="AD2882" s="7">
        <f>VLOOKUP(P2882,Weights!$A:$B,2,0)*AC2882</f>
        <v>6.625</v>
      </c>
      <c r="AE2882">
        <f t="shared" ref="AE2882:AE2945" ca="1" si="367">AA2882^2</f>
        <v>43.890625</v>
      </c>
      <c r="AF2882" t="str">
        <f t="shared" si="361"/>
        <v>Virginia</v>
      </c>
      <c r="AG2882" t="str">
        <f t="shared" ca="1" si="362"/>
        <v>Notre Dame</v>
      </c>
    </row>
    <row r="2883" spans="15:33" x14ac:dyDescent="0.25">
      <c r="O2883" t="s">
        <v>3702</v>
      </c>
      <c r="P2883" s="6">
        <v>42014</v>
      </c>
      <c r="Q2883" t="s">
        <v>3073</v>
      </c>
      <c r="R2883" t="s">
        <v>3245</v>
      </c>
      <c r="S2883" t="s">
        <v>3720</v>
      </c>
      <c r="T2883">
        <v>66</v>
      </c>
      <c r="U2883">
        <v>63</v>
      </c>
      <c r="V2883" t="s">
        <v>3722</v>
      </c>
      <c r="W2883" t="s">
        <v>199</v>
      </c>
      <c r="X2883">
        <v>1</v>
      </c>
      <c r="Y2883">
        <f t="shared" si="363"/>
        <v>-3</v>
      </c>
      <c r="Z2883">
        <f t="shared" ca="1" si="364"/>
        <v>11.499999499999999</v>
      </c>
      <c r="AA2883">
        <f t="shared" ca="1" si="365"/>
        <v>-14.499999499999999</v>
      </c>
      <c r="AB2883">
        <f t="shared" ca="1" si="366"/>
        <v>14.499999499999999</v>
      </c>
      <c r="AC2883" s="2">
        <v>14.5</v>
      </c>
      <c r="AD2883" s="7">
        <f>VLOOKUP(P2883,Weights!$A:$B,2,0)*AC2883</f>
        <v>14.5</v>
      </c>
      <c r="AE2883">
        <f t="shared" ca="1" si="367"/>
        <v>210.24998550000024</v>
      </c>
      <c r="AF2883" t="str">
        <f t="shared" ref="AF2883:AF2946" si="368">IF(Y2883&gt;0,O2883,R2883)</f>
        <v>Kansas St</v>
      </c>
      <c r="AG2883" t="str">
        <f t="shared" ref="AG2883:AG2946" ca="1" si="369">IF(Z2883&gt;0,O2883,R2883)</f>
        <v>Oklahoma</v>
      </c>
    </row>
    <row r="2884" spans="15:33" x14ac:dyDescent="0.25">
      <c r="O2884" t="s">
        <v>3246</v>
      </c>
      <c r="P2884" s="6">
        <v>42014</v>
      </c>
      <c r="Q2884" t="s">
        <v>3073</v>
      </c>
      <c r="R2884" t="s">
        <v>3248</v>
      </c>
      <c r="S2884" t="s">
        <v>3721</v>
      </c>
      <c r="T2884">
        <v>69</v>
      </c>
      <c r="U2884">
        <v>58</v>
      </c>
      <c r="W2884" t="s">
        <v>831</v>
      </c>
      <c r="X2884">
        <v>1</v>
      </c>
      <c r="Y2884">
        <f t="shared" si="363"/>
        <v>11</v>
      </c>
      <c r="Z2884">
        <f t="shared" ca="1" si="364"/>
        <v>1</v>
      </c>
      <c r="AA2884">
        <f t="shared" ca="1" si="365"/>
        <v>10</v>
      </c>
      <c r="AB2884">
        <f t="shared" ca="1" si="366"/>
        <v>-10</v>
      </c>
      <c r="AC2884" s="2">
        <v>10</v>
      </c>
      <c r="AD2884" s="7">
        <f>VLOOKUP(P2884,Weights!$A:$B,2,0)*AC2884</f>
        <v>10</v>
      </c>
      <c r="AE2884">
        <f t="shared" ca="1" si="367"/>
        <v>100</v>
      </c>
      <c r="AF2884" t="str">
        <f t="shared" si="368"/>
        <v>Oklahoma St</v>
      </c>
      <c r="AG2884" t="str">
        <f t="shared" ca="1" si="369"/>
        <v>Oklahoma St</v>
      </c>
    </row>
    <row r="2885" spans="15:33" x14ac:dyDescent="0.25">
      <c r="O2885" t="s">
        <v>3253</v>
      </c>
      <c r="P2885" s="6">
        <v>42014</v>
      </c>
      <c r="Q2885" t="s">
        <v>3073</v>
      </c>
      <c r="R2885" t="s">
        <v>3199</v>
      </c>
      <c r="S2885" t="s">
        <v>3721</v>
      </c>
      <c r="T2885">
        <v>65</v>
      </c>
      <c r="U2885">
        <v>49</v>
      </c>
      <c r="W2885" t="s">
        <v>1254</v>
      </c>
      <c r="X2885">
        <v>1</v>
      </c>
      <c r="Y2885">
        <f t="shared" si="363"/>
        <v>16</v>
      </c>
      <c r="Z2885">
        <f t="shared" ca="1" si="364"/>
        <v>6.1249999999999991</v>
      </c>
      <c r="AA2885">
        <f t="shared" ca="1" si="365"/>
        <v>9.875</v>
      </c>
      <c r="AB2885">
        <f t="shared" ca="1" si="366"/>
        <v>-9.875</v>
      </c>
      <c r="AC2885" s="2">
        <v>9.875</v>
      </c>
      <c r="AD2885" s="7">
        <f>VLOOKUP(P2885,Weights!$A:$B,2,0)*AC2885</f>
        <v>9.875</v>
      </c>
      <c r="AE2885">
        <f t="shared" ca="1" si="367"/>
        <v>97.515625</v>
      </c>
      <c r="AF2885" t="str">
        <f t="shared" si="368"/>
        <v>Ole Miss</v>
      </c>
      <c r="AG2885" t="str">
        <f t="shared" ca="1" si="369"/>
        <v>Ole Miss</v>
      </c>
    </row>
    <row r="2886" spans="15:33" x14ac:dyDescent="0.25">
      <c r="O2886" t="s">
        <v>3294</v>
      </c>
      <c r="P2886" s="6">
        <v>42014</v>
      </c>
      <c r="Q2886" t="s">
        <v>3073</v>
      </c>
      <c r="R2886" t="s">
        <v>3273</v>
      </c>
      <c r="S2886" t="s">
        <v>3720</v>
      </c>
      <c r="T2886">
        <v>87</v>
      </c>
      <c r="U2886">
        <v>68</v>
      </c>
      <c r="W2886" t="s">
        <v>1520</v>
      </c>
      <c r="X2886">
        <v>1</v>
      </c>
      <c r="Y2886">
        <f t="shared" si="363"/>
        <v>-19</v>
      </c>
      <c r="Z2886">
        <f t="shared" ca="1" si="364"/>
        <v>-8.25</v>
      </c>
      <c r="AA2886">
        <f t="shared" ca="1" si="365"/>
        <v>-10.75</v>
      </c>
      <c r="AB2886">
        <f t="shared" ca="1" si="366"/>
        <v>10.75</v>
      </c>
      <c r="AC2886" s="2">
        <v>10.75</v>
      </c>
      <c r="AD2886" s="7">
        <f>VLOOKUP(P2886,Weights!$A:$B,2,0)*AC2886</f>
        <v>10.75</v>
      </c>
      <c r="AE2886">
        <f t="shared" ca="1" si="367"/>
        <v>115.5625</v>
      </c>
      <c r="AF2886" t="str">
        <f t="shared" si="368"/>
        <v>South Dakota St</v>
      </c>
      <c r="AG2886" t="str">
        <f t="shared" ca="1" si="369"/>
        <v>South Dakota St</v>
      </c>
    </row>
    <row r="2887" spans="15:33" x14ac:dyDescent="0.25">
      <c r="O2887" t="s">
        <v>3295</v>
      </c>
      <c r="P2887" s="6">
        <v>42014</v>
      </c>
      <c r="Q2887" t="s">
        <v>3073</v>
      </c>
      <c r="R2887" t="s">
        <v>3372</v>
      </c>
      <c r="S2887" t="s">
        <v>3721</v>
      </c>
      <c r="T2887">
        <v>59</v>
      </c>
      <c r="U2887">
        <v>56</v>
      </c>
      <c r="W2887" t="s">
        <v>430</v>
      </c>
      <c r="X2887">
        <v>1</v>
      </c>
      <c r="Y2887">
        <f t="shared" si="363"/>
        <v>3</v>
      </c>
      <c r="Z2887">
        <f t="shared" ca="1" si="364"/>
        <v>5.2499995000000004</v>
      </c>
      <c r="AA2887">
        <f t="shared" ca="1" si="365"/>
        <v>-2.2499995000000004</v>
      </c>
      <c r="AB2887">
        <f t="shared" ca="1" si="366"/>
        <v>2.2499995000000004</v>
      </c>
      <c r="AC2887" s="2">
        <v>2.25</v>
      </c>
      <c r="AD2887" s="7">
        <f>VLOOKUP(P2887,Weights!$A:$B,2,0)*AC2887</f>
        <v>2.25</v>
      </c>
      <c r="AE2887">
        <f t="shared" ca="1" si="367"/>
        <v>5.0624977500002517</v>
      </c>
      <c r="AF2887" t="str">
        <f t="shared" si="368"/>
        <v>Oregon</v>
      </c>
      <c r="AG2887" t="str">
        <f t="shared" ca="1" si="369"/>
        <v>Oregon</v>
      </c>
    </row>
    <row r="2888" spans="15:33" x14ac:dyDescent="0.25">
      <c r="O2888" t="s">
        <v>3390</v>
      </c>
      <c r="P2888" s="6">
        <v>42014</v>
      </c>
      <c r="Q2888" t="s">
        <v>3073</v>
      </c>
      <c r="R2888" t="s">
        <v>3291</v>
      </c>
      <c r="S2888" t="s">
        <v>3720</v>
      </c>
      <c r="T2888">
        <v>54</v>
      </c>
      <c r="U2888">
        <v>47</v>
      </c>
      <c r="W2888" t="s">
        <v>2386</v>
      </c>
      <c r="X2888">
        <v>1</v>
      </c>
      <c r="Y2888">
        <f t="shared" si="363"/>
        <v>-7</v>
      </c>
      <c r="Z2888">
        <f t="shared" ca="1" si="364"/>
        <v>-9.375</v>
      </c>
      <c r="AA2888">
        <f t="shared" ca="1" si="365"/>
        <v>2.375</v>
      </c>
      <c r="AB2888">
        <f t="shared" ca="1" si="366"/>
        <v>-2.375</v>
      </c>
      <c r="AC2888" s="2">
        <v>2.375</v>
      </c>
      <c r="AD2888" s="7">
        <f>VLOOKUP(P2888,Weights!$A:$B,2,0)*AC2888</f>
        <v>2.375</v>
      </c>
      <c r="AE2888">
        <f t="shared" ca="1" si="367"/>
        <v>5.640625</v>
      </c>
      <c r="AF2888" t="str">
        <f t="shared" si="368"/>
        <v>Saint Mary's</v>
      </c>
      <c r="AG2888" t="str">
        <f t="shared" ca="1" si="369"/>
        <v>Saint Mary's</v>
      </c>
    </row>
    <row r="2889" spans="15:33" x14ac:dyDescent="0.25">
      <c r="O2889" t="s">
        <v>3192</v>
      </c>
      <c r="P2889" s="6">
        <v>42014</v>
      </c>
      <c r="Q2889" t="s">
        <v>3073</v>
      </c>
      <c r="R2889" t="s">
        <v>3197</v>
      </c>
      <c r="S2889" t="s">
        <v>3720</v>
      </c>
      <c r="T2889">
        <v>71</v>
      </c>
      <c r="U2889">
        <v>62</v>
      </c>
      <c r="W2889" t="s">
        <v>669</v>
      </c>
      <c r="X2889">
        <v>1</v>
      </c>
      <c r="Y2889">
        <f t="shared" si="363"/>
        <v>-9</v>
      </c>
      <c r="Z2889">
        <f t="shared" ca="1" si="364"/>
        <v>3.8750000000000009</v>
      </c>
      <c r="AA2889">
        <f t="shared" ca="1" si="365"/>
        <v>-12.875</v>
      </c>
      <c r="AB2889">
        <f t="shared" ca="1" si="366"/>
        <v>12.875</v>
      </c>
      <c r="AC2889" s="2">
        <v>12.875</v>
      </c>
      <c r="AD2889" s="7">
        <f>VLOOKUP(P2889,Weights!$A:$B,2,0)*AC2889</f>
        <v>12.875</v>
      </c>
      <c r="AE2889">
        <f t="shared" ca="1" si="367"/>
        <v>165.765625</v>
      </c>
      <c r="AF2889" t="str">
        <f t="shared" si="368"/>
        <v>Clemson</v>
      </c>
      <c r="AG2889" t="str">
        <f t="shared" ca="1" si="369"/>
        <v>Pittsburgh</v>
      </c>
    </row>
    <row r="2890" spans="15:33" x14ac:dyDescent="0.25">
      <c r="O2890" t="s">
        <v>3286</v>
      </c>
      <c r="P2890" s="6">
        <v>42014</v>
      </c>
      <c r="Q2890" t="s">
        <v>3073</v>
      </c>
      <c r="R2890" t="s">
        <v>3262</v>
      </c>
      <c r="S2890" t="s">
        <v>3720</v>
      </c>
      <c r="T2890">
        <v>89</v>
      </c>
      <c r="U2890">
        <v>77</v>
      </c>
      <c r="W2890" t="s">
        <v>987</v>
      </c>
      <c r="X2890">
        <v>1</v>
      </c>
      <c r="Y2890">
        <f t="shared" si="363"/>
        <v>-12</v>
      </c>
      <c r="Z2890">
        <f t="shared" ca="1" si="364"/>
        <v>6.3750000199999999</v>
      </c>
      <c r="AA2890">
        <f t="shared" ca="1" si="365"/>
        <v>-18.375000020000002</v>
      </c>
      <c r="AB2890">
        <f t="shared" ca="1" si="366"/>
        <v>18.375000020000002</v>
      </c>
      <c r="AC2890" s="2">
        <v>18.375</v>
      </c>
      <c r="AD2890" s="7">
        <f>VLOOKUP(P2890,Weights!$A:$B,2,0)*AC2890</f>
        <v>18.375</v>
      </c>
      <c r="AE2890">
        <f t="shared" ca="1" si="367"/>
        <v>337.64062573500007</v>
      </c>
      <c r="AF2890" t="str">
        <f t="shared" si="368"/>
        <v>San Francisco</v>
      </c>
      <c r="AG2890" t="str">
        <f t="shared" ca="1" si="369"/>
        <v>Portland</v>
      </c>
    </row>
    <row r="2891" spans="15:33" x14ac:dyDescent="0.25">
      <c r="O2891" t="s">
        <v>3413</v>
      </c>
      <c r="P2891" s="6">
        <v>42014</v>
      </c>
      <c r="Q2891" t="s">
        <v>3073</v>
      </c>
      <c r="R2891" t="s">
        <v>3409</v>
      </c>
      <c r="S2891" t="s">
        <v>3720</v>
      </c>
      <c r="T2891">
        <v>81</v>
      </c>
      <c r="U2891">
        <v>77</v>
      </c>
      <c r="W2891" t="s">
        <v>156</v>
      </c>
      <c r="X2891">
        <v>1</v>
      </c>
      <c r="Y2891">
        <f t="shared" si="363"/>
        <v>-4</v>
      </c>
      <c r="Z2891">
        <f t="shared" ca="1" si="364"/>
        <v>-1.8750000000000009</v>
      </c>
      <c r="AA2891">
        <f t="shared" ca="1" si="365"/>
        <v>-2.1249999999999991</v>
      </c>
      <c r="AB2891">
        <f t="shared" ca="1" si="366"/>
        <v>2.1249999999999991</v>
      </c>
      <c r="AC2891" s="2">
        <v>2.125</v>
      </c>
      <c r="AD2891" s="7">
        <f>VLOOKUP(P2891,Weights!$A:$B,2,0)*AC2891</f>
        <v>2.125</v>
      </c>
      <c r="AE2891">
        <f t="shared" ca="1" si="367"/>
        <v>4.5156249999999964</v>
      </c>
      <c r="AF2891" t="str">
        <f t="shared" si="368"/>
        <v>Texas Southern</v>
      </c>
      <c r="AG2891" t="str">
        <f t="shared" ca="1" si="369"/>
        <v>Texas Southern</v>
      </c>
    </row>
    <row r="2892" spans="15:33" x14ac:dyDescent="0.25">
      <c r="O2892" t="s">
        <v>3114</v>
      </c>
      <c r="P2892" s="6">
        <v>42014</v>
      </c>
      <c r="Q2892" t="s">
        <v>3073</v>
      </c>
      <c r="R2892" t="s">
        <v>3259</v>
      </c>
      <c r="S2892" t="s">
        <v>3721</v>
      </c>
      <c r="T2892">
        <v>78</v>
      </c>
      <c r="U2892">
        <v>74</v>
      </c>
      <c r="W2892" t="s">
        <v>759</v>
      </c>
      <c r="X2892">
        <v>1</v>
      </c>
      <c r="Y2892">
        <f t="shared" si="363"/>
        <v>4</v>
      </c>
      <c r="Z2892">
        <f t="shared" ca="1" si="364"/>
        <v>11.375</v>
      </c>
      <c r="AA2892">
        <f t="shared" ca="1" si="365"/>
        <v>-7.375</v>
      </c>
      <c r="AB2892">
        <f t="shared" ca="1" si="366"/>
        <v>7.375</v>
      </c>
      <c r="AC2892" s="2">
        <v>7.375</v>
      </c>
      <c r="AD2892" s="7">
        <f>VLOOKUP(P2892,Weights!$A:$B,2,0)*AC2892</f>
        <v>7.375</v>
      </c>
      <c r="AE2892">
        <f t="shared" ca="1" si="367"/>
        <v>54.390625</v>
      </c>
      <c r="AF2892" t="str">
        <f t="shared" si="368"/>
        <v>Princeton</v>
      </c>
      <c r="AG2892" t="str">
        <f t="shared" ca="1" si="369"/>
        <v>Princeton</v>
      </c>
    </row>
    <row r="2893" spans="15:33" x14ac:dyDescent="0.25">
      <c r="O2893" t="s">
        <v>3075</v>
      </c>
      <c r="P2893" s="6">
        <v>42014</v>
      </c>
      <c r="Q2893" t="s">
        <v>3073</v>
      </c>
      <c r="R2893" t="s">
        <v>3249</v>
      </c>
      <c r="S2893" t="s">
        <v>3721</v>
      </c>
      <c r="T2893">
        <v>60</v>
      </c>
      <c r="U2893">
        <v>57</v>
      </c>
      <c r="V2893" t="s">
        <v>3722</v>
      </c>
      <c r="W2893" t="s">
        <v>431</v>
      </c>
      <c r="X2893">
        <v>1</v>
      </c>
      <c r="Y2893">
        <f t="shared" si="363"/>
        <v>3</v>
      </c>
      <c r="Z2893">
        <f t="shared" ca="1" si="364"/>
        <v>4.3749999999999982</v>
      </c>
      <c r="AA2893">
        <f t="shared" ca="1" si="365"/>
        <v>-1.3749999999999982</v>
      </c>
      <c r="AB2893">
        <f t="shared" ca="1" si="366"/>
        <v>1.3749999999999982</v>
      </c>
      <c r="AC2893" s="2">
        <v>1.375</v>
      </c>
      <c r="AD2893" s="7">
        <f>VLOOKUP(P2893,Weights!$A:$B,2,0)*AC2893</f>
        <v>1.375</v>
      </c>
      <c r="AE2893">
        <f t="shared" ca="1" si="367"/>
        <v>1.8906249999999951</v>
      </c>
      <c r="AF2893" t="str">
        <f t="shared" si="368"/>
        <v>Providence</v>
      </c>
      <c r="AG2893" t="str">
        <f t="shared" ca="1" si="369"/>
        <v>Providence</v>
      </c>
    </row>
    <row r="2894" spans="15:33" x14ac:dyDescent="0.25">
      <c r="O2894" t="s">
        <v>3206</v>
      </c>
      <c r="P2894" s="6">
        <v>42014</v>
      </c>
      <c r="Q2894" t="s">
        <v>3073</v>
      </c>
      <c r="R2894" t="s">
        <v>3177</v>
      </c>
      <c r="S2894" t="s">
        <v>3720</v>
      </c>
      <c r="T2894">
        <v>69</v>
      </c>
      <c r="U2894">
        <v>60</v>
      </c>
      <c r="W2894" t="s">
        <v>1305</v>
      </c>
      <c r="X2894">
        <v>1</v>
      </c>
      <c r="Y2894">
        <f t="shared" si="363"/>
        <v>-9</v>
      </c>
      <c r="Z2894">
        <f t="shared" ca="1" si="364"/>
        <v>4.2499999999999982</v>
      </c>
      <c r="AA2894">
        <f t="shared" ca="1" si="365"/>
        <v>-13.249999999999998</v>
      </c>
      <c r="AB2894">
        <f t="shared" ca="1" si="366"/>
        <v>13.249999999999998</v>
      </c>
      <c r="AC2894" s="2">
        <v>13.25</v>
      </c>
      <c r="AD2894" s="7">
        <f>VLOOKUP(P2894,Weights!$A:$B,2,0)*AC2894</f>
        <v>13.25</v>
      </c>
      <c r="AE2894">
        <f t="shared" ca="1" si="367"/>
        <v>175.56249999999994</v>
      </c>
      <c r="AF2894" t="str">
        <f t="shared" si="368"/>
        <v>Maryland</v>
      </c>
      <c r="AG2894" t="str">
        <f t="shared" ca="1" si="369"/>
        <v>Purdue</v>
      </c>
    </row>
    <row r="2895" spans="15:33" x14ac:dyDescent="0.25">
      <c r="O2895" t="s">
        <v>3311</v>
      </c>
      <c r="P2895" s="6">
        <v>42014</v>
      </c>
      <c r="Q2895" t="s">
        <v>3073</v>
      </c>
      <c r="R2895" t="s">
        <v>3303</v>
      </c>
      <c r="S2895" t="s">
        <v>3721</v>
      </c>
      <c r="T2895">
        <v>95</v>
      </c>
      <c r="U2895">
        <v>82</v>
      </c>
      <c r="W2895" t="s">
        <v>1208</v>
      </c>
      <c r="X2895">
        <v>1</v>
      </c>
      <c r="Y2895">
        <f t="shared" si="363"/>
        <v>13</v>
      </c>
      <c r="Z2895">
        <f t="shared" ca="1" si="364"/>
        <v>15.500000499999999</v>
      </c>
      <c r="AA2895">
        <f t="shared" ca="1" si="365"/>
        <v>-2.5000004999999987</v>
      </c>
      <c r="AB2895">
        <f t="shared" ca="1" si="366"/>
        <v>2.5000004999999987</v>
      </c>
      <c r="AC2895" s="2">
        <v>2.5</v>
      </c>
      <c r="AD2895" s="7">
        <f>VLOOKUP(P2895,Weights!$A:$B,2,0)*AC2895</f>
        <v>2.5</v>
      </c>
      <c r="AE2895">
        <f t="shared" ca="1" si="367"/>
        <v>6.2500025000002433</v>
      </c>
      <c r="AF2895" t="str">
        <f t="shared" si="368"/>
        <v>Radford</v>
      </c>
      <c r="AG2895" t="str">
        <f t="shared" ca="1" si="369"/>
        <v>Radford</v>
      </c>
    </row>
    <row r="2896" spans="15:33" x14ac:dyDescent="0.25">
      <c r="O2896" t="s">
        <v>3352</v>
      </c>
      <c r="P2896" s="6">
        <v>42014</v>
      </c>
      <c r="Q2896" t="s">
        <v>3073</v>
      </c>
      <c r="R2896" t="s">
        <v>3256</v>
      </c>
      <c r="S2896" t="s">
        <v>3720</v>
      </c>
      <c r="T2896">
        <v>66</v>
      </c>
      <c r="U2896">
        <v>63</v>
      </c>
      <c r="W2896" t="s">
        <v>1539</v>
      </c>
      <c r="X2896">
        <v>1</v>
      </c>
      <c r="Y2896">
        <f t="shared" si="363"/>
        <v>-3</v>
      </c>
      <c r="Z2896">
        <f t="shared" ca="1" si="364"/>
        <v>3.875</v>
      </c>
      <c r="AA2896">
        <f t="shared" ca="1" si="365"/>
        <v>-6.875</v>
      </c>
      <c r="AB2896">
        <f t="shared" ca="1" si="366"/>
        <v>6.875</v>
      </c>
      <c r="AC2896" s="2">
        <v>6.875</v>
      </c>
      <c r="AD2896" s="7">
        <f>VLOOKUP(P2896,Weights!$A:$B,2,0)*AC2896</f>
        <v>6.875</v>
      </c>
      <c r="AE2896">
        <f t="shared" ca="1" si="367"/>
        <v>47.265625</v>
      </c>
      <c r="AF2896" t="str">
        <f t="shared" si="368"/>
        <v>North Texas</v>
      </c>
      <c r="AG2896" t="str">
        <f t="shared" ca="1" si="369"/>
        <v>Rice</v>
      </c>
    </row>
    <row r="2897" spans="15:33" x14ac:dyDescent="0.25">
      <c r="O2897" t="s">
        <v>3383</v>
      </c>
      <c r="P2897" s="6">
        <v>42014</v>
      </c>
      <c r="Q2897" t="s">
        <v>3073</v>
      </c>
      <c r="R2897" t="s">
        <v>3381</v>
      </c>
      <c r="S2897" t="s">
        <v>3721</v>
      </c>
      <c r="T2897">
        <v>68</v>
      </c>
      <c r="U2897">
        <v>55</v>
      </c>
      <c r="W2897" t="s">
        <v>1105</v>
      </c>
      <c r="X2897">
        <v>1</v>
      </c>
      <c r="Y2897">
        <f t="shared" si="363"/>
        <v>13</v>
      </c>
      <c r="Z2897">
        <f t="shared" ca="1" si="364"/>
        <v>3.375</v>
      </c>
      <c r="AA2897">
        <f t="shared" ca="1" si="365"/>
        <v>9.625</v>
      </c>
      <c r="AB2897">
        <f t="shared" ca="1" si="366"/>
        <v>-9.625</v>
      </c>
      <c r="AC2897" s="2">
        <v>9.625</v>
      </c>
      <c r="AD2897" s="7">
        <f>VLOOKUP(P2897,Weights!$A:$B,2,0)*AC2897</f>
        <v>9.625</v>
      </c>
      <c r="AE2897">
        <f t="shared" ca="1" si="367"/>
        <v>92.640625</v>
      </c>
      <c r="AF2897" t="str">
        <f t="shared" si="368"/>
        <v>Rider</v>
      </c>
      <c r="AG2897" t="str">
        <f t="shared" ca="1" si="369"/>
        <v>Rider</v>
      </c>
    </row>
    <row r="2898" spans="15:33" x14ac:dyDescent="0.25">
      <c r="O2898" t="s">
        <v>3109</v>
      </c>
      <c r="P2898" s="6">
        <v>42014</v>
      </c>
      <c r="Q2898" t="s">
        <v>3073</v>
      </c>
      <c r="R2898" t="s">
        <v>3078</v>
      </c>
      <c r="S2898" t="s">
        <v>3720</v>
      </c>
      <c r="T2898">
        <v>77</v>
      </c>
      <c r="U2898">
        <v>68</v>
      </c>
      <c r="W2898" t="s">
        <v>292</v>
      </c>
      <c r="X2898">
        <v>1</v>
      </c>
      <c r="Y2898">
        <f t="shared" si="363"/>
        <v>-9</v>
      </c>
      <c r="Z2898">
        <f t="shared" ca="1" si="364"/>
        <v>2.875</v>
      </c>
      <c r="AA2898">
        <f t="shared" ca="1" si="365"/>
        <v>-11.875</v>
      </c>
      <c r="AB2898">
        <f t="shared" ca="1" si="366"/>
        <v>11.875</v>
      </c>
      <c r="AC2898" s="2">
        <v>11.875</v>
      </c>
      <c r="AD2898" s="7">
        <f>VLOOKUP(P2898,Weights!$A:$B,2,0)*AC2898</f>
        <v>11.875</v>
      </c>
      <c r="AE2898">
        <f t="shared" ca="1" si="367"/>
        <v>141.015625</v>
      </c>
      <c r="AF2898" t="str">
        <f t="shared" si="368"/>
        <v>St. Francis (PA)</v>
      </c>
      <c r="AG2898" t="str">
        <f t="shared" ca="1" si="369"/>
        <v>Sacred Heart</v>
      </c>
    </row>
    <row r="2899" spans="15:33" x14ac:dyDescent="0.25">
      <c r="O2899" t="s">
        <v>3389</v>
      </c>
      <c r="P2899" s="6">
        <v>42014</v>
      </c>
      <c r="Q2899" t="s">
        <v>3073</v>
      </c>
      <c r="R2899" t="s">
        <v>3334</v>
      </c>
      <c r="S2899" t="s">
        <v>3720</v>
      </c>
      <c r="T2899">
        <v>59</v>
      </c>
      <c r="U2899">
        <v>47</v>
      </c>
      <c r="W2899" t="s">
        <v>2372</v>
      </c>
      <c r="X2899">
        <v>1</v>
      </c>
      <c r="Y2899">
        <f t="shared" si="363"/>
        <v>-12</v>
      </c>
      <c r="Z2899">
        <f t="shared" ca="1" si="364"/>
        <v>2.5</v>
      </c>
      <c r="AA2899">
        <f t="shared" ca="1" si="365"/>
        <v>-14.5</v>
      </c>
      <c r="AB2899">
        <f t="shared" ca="1" si="366"/>
        <v>14.5</v>
      </c>
      <c r="AC2899" s="2">
        <v>14.5</v>
      </c>
      <c r="AD2899" s="7">
        <f>VLOOKUP(P2899,Weights!$A:$B,2,0)*AC2899</f>
        <v>14.5</v>
      </c>
      <c r="AE2899">
        <f t="shared" ca="1" si="367"/>
        <v>210.25</v>
      </c>
      <c r="AF2899" t="str">
        <f t="shared" si="368"/>
        <v>Pepperdine</v>
      </c>
      <c r="AG2899" t="str">
        <f t="shared" ca="1" si="369"/>
        <v>San Diego</v>
      </c>
    </row>
    <row r="2900" spans="15:33" x14ac:dyDescent="0.25">
      <c r="O2900" t="s">
        <v>3322</v>
      </c>
      <c r="P2900" s="6">
        <v>42014</v>
      </c>
      <c r="Q2900" t="s">
        <v>3073</v>
      </c>
      <c r="R2900" t="s">
        <v>3404</v>
      </c>
      <c r="S2900" t="s">
        <v>3721</v>
      </c>
      <c r="T2900">
        <v>87</v>
      </c>
      <c r="U2900">
        <v>67</v>
      </c>
      <c r="W2900" t="s">
        <v>2645</v>
      </c>
      <c r="X2900">
        <v>1</v>
      </c>
      <c r="Y2900">
        <f t="shared" si="363"/>
        <v>20</v>
      </c>
      <c r="Z2900">
        <f t="shared" ca="1" si="364"/>
        <v>2.25</v>
      </c>
      <c r="AA2900">
        <f t="shared" ca="1" si="365"/>
        <v>17.75</v>
      </c>
      <c r="AB2900">
        <f t="shared" ca="1" si="366"/>
        <v>-17.75</v>
      </c>
      <c r="AC2900" s="2">
        <v>17.75</v>
      </c>
      <c r="AD2900" s="7">
        <f>VLOOKUP(P2900,Weights!$A:$B,2,0)*AC2900</f>
        <v>17.75</v>
      </c>
      <c r="AE2900">
        <f t="shared" ca="1" si="367"/>
        <v>315.0625</v>
      </c>
      <c r="AF2900" t="str">
        <f t="shared" si="368"/>
        <v>SE Louisiana</v>
      </c>
      <c r="AG2900" t="str">
        <f t="shared" ca="1" si="369"/>
        <v>SE Louisiana</v>
      </c>
    </row>
    <row r="2901" spans="15:33" x14ac:dyDescent="0.25">
      <c r="O2901" t="s">
        <v>3397</v>
      </c>
      <c r="P2901" s="6">
        <v>42014</v>
      </c>
      <c r="Q2901" t="s">
        <v>3073</v>
      </c>
      <c r="R2901" t="s">
        <v>3377</v>
      </c>
      <c r="S2901" t="s">
        <v>3720</v>
      </c>
      <c r="T2901">
        <v>68</v>
      </c>
      <c r="U2901">
        <v>55</v>
      </c>
      <c r="W2901" t="s">
        <v>292</v>
      </c>
      <c r="X2901">
        <v>1</v>
      </c>
      <c r="Y2901">
        <f t="shared" si="363"/>
        <v>-13</v>
      </c>
      <c r="Z2901">
        <f t="shared" ca="1" si="364"/>
        <v>1.9999999989472883E-8</v>
      </c>
      <c r="AA2901">
        <f t="shared" ca="1" si="365"/>
        <v>-13.00000002</v>
      </c>
      <c r="AB2901">
        <f t="shared" ca="1" si="366"/>
        <v>13.00000002</v>
      </c>
      <c r="AC2901" s="2">
        <v>13</v>
      </c>
      <c r="AD2901" s="7">
        <f>VLOOKUP(P2901,Weights!$A:$B,2,0)*AC2901</f>
        <v>13</v>
      </c>
      <c r="AE2901">
        <f t="shared" ca="1" si="367"/>
        <v>169.00000051999999</v>
      </c>
      <c r="AF2901" t="str">
        <f t="shared" si="368"/>
        <v>Eastern Kentucky</v>
      </c>
      <c r="AG2901" t="str">
        <f t="shared" ca="1" si="369"/>
        <v>SE Missouri St</v>
      </c>
    </row>
    <row r="2902" spans="15:33" x14ac:dyDescent="0.25">
      <c r="O2902" t="s">
        <v>3374</v>
      </c>
      <c r="P2902" s="6">
        <v>42014</v>
      </c>
      <c r="Q2902" t="s">
        <v>3073</v>
      </c>
      <c r="R2902" t="s">
        <v>3228</v>
      </c>
      <c r="S2902" t="s">
        <v>3721</v>
      </c>
      <c r="T2902">
        <v>45</v>
      </c>
      <c r="U2902">
        <v>38</v>
      </c>
      <c r="W2902" t="s">
        <v>1037</v>
      </c>
      <c r="X2902">
        <v>1</v>
      </c>
      <c r="Y2902">
        <f t="shared" si="363"/>
        <v>7</v>
      </c>
      <c r="Z2902">
        <f t="shared" ca="1" si="364"/>
        <v>10.250000499999999</v>
      </c>
      <c r="AA2902">
        <f t="shared" ca="1" si="365"/>
        <v>-3.2500004999999987</v>
      </c>
      <c r="AB2902">
        <f t="shared" ca="1" si="366"/>
        <v>3.2500004999999987</v>
      </c>
      <c r="AC2902" s="2">
        <v>3.25</v>
      </c>
      <c r="AD2902" s="7">
        <f>VLOOKUP(P2902,Weights!$A:$B,2,0)*AC2902</f>
        <v>3.25</v>
      </c>
      <c r="AE2902">
        <f t="shared" ca="1" si="367"/>
        <v>10.562503250000242</v>
      </c>
      <c r="AF2902" t="str">
        <f t="shared" si="368"/>
        <v>SIU-Edwardsville</v>
      </c>
      <c r="AG2902" t="str">
        <f t="shared" ca="1" si="369"/>
        <v>SIU-Edwardsville</v>
      </c>
    </row>
    <row r="2903" spans="15:33" x14ac:dyDescent="0.25">
      <c r="O2903" t="s">
        <v>3360</v>
      </c>
      <c r="P2903" s="6">
        <v>42014</v>
      </c>
      <c r="Q2903" t="s">
        <v>3073</v>
      </c>
      <c r="R2903" t="s">
        <v>3355</v>
      </c>
      <c r="S2903" t="s">
        <v>3720</v>
      </c>
      <c r="T2903">
        <v>81</v>
      </c>
      <c r="U2903">
        <v>73</v>
      </c>
      <c r="W2903" t="s">
        <v>2540</v>
      </c>
      <c r="X2903">
        <v>1</v>
      </c>
      <c r="Y2903">
        <f t="shared" si="363"/>
        <v>-8</v>
      </c>
      <c r="Z2903">
        <f t="shared" ca="1" si="364"/>
        <v>-5.875</v>
      </c>
      <c r="AA2903">
        <f t="shared" ca="1" si="365"/>
        <v>-2.125</v>
      </c>
      <c r="AB2903">
        <f t="shared" ca="1" si="366"/>
        <v>2.125</v>
      </c>
      <c r="AC2903" s="2">
        <v>2.125</v>
      </c>
      <c r="AD2903" s="7">
        <f>VLOOKUP(P2903,Weights!$A:$B,2,0)*AC2903</f>
        <v>2.125</v>
      </c>
      <c r="AE2903">
        <f t="shared" ca="1" si="367"/>
        <v>4.515625</v>
      </c>
      <c r="AF2903" t="str">
        <f t="shared" si="368"/>
        <v>Georgia Southern</v>
      </c>
      <c r="AG2903" t="str">
        <f t="shared" ca="1" si="369"/>
        <v>Georgia Southern</v>
      </c>
    </row>
    <row r="2904" spans="15:33" x14ac:dyDescent="0.25">
      <c r="O2904" t="s">
        <v>3212</v>
      </c>
      <c r="P2904" s="6">
        <v>42014</v>
      </c>
      <c r="Q2904" t="s">
        <v>3073</v>
      </c>
      <c r="R2904" t="s">
        <v>3129</v>
      </c>
      <c r="S2904" t="s">
        <v>3721</v>
      </c>
      <c r="T2904">
        <v>68</v>
      </c>
      <c r="U2904">
        <v>65</v>
      </c>
      <c r="W2904" t="s">
        <v>794</v>
      </c>
      <c r="X2904">
        <v>1</v>
      </c>
      <c r="Y2904">
        <f t="shared" si="363"/>
        <v>3</v>
      </c>
      <c r="Z2904">
        <f t="shared" ca="1" si="364"/>
        <v>21.250000499999999</v>
      </c>
      <c r="AA2904">
        <f t="shared" ca="1" si="365"/>
        <v>-18.250000499999999</v>
      </c>
      <c r="AB2904">
        <f t="shared" ca="1" si="366"/>
        <v>18.250000499999999</v>
      </c>
      <c r="AC2904" s="2">
        <v>18.25</v>
      </c>
      <c r="AD2904" s="7">
        <f>VLOOKUP(P2904,Weights!$A:$B,2,0)*AC2904</f>
        <v>18.25</v>
      </c>
      <c r="AE2904">
        <f t="shared" ca="1" si="367"/>
        <v>333.06251825000021</v>
      </c>
      <c r="AF2904" t="str">
        <f t="shared" si="368"/>
        <v>South Carolina Upstate</v>
      </c>
      <c r="AG2904" t="str">
        <f t="shared" ca="1" si="369"/>
        <v>South Carolina Upstate</v>
      </c>
    </row>
    <row r="2905" spans="15:33" x14ac:dyDescent="0.25">
      <c r="O2905" t="s">
        <v>3396</v>
      </c>
      <c r="P2905" s="6">
        <v>42014</v>
      </c>
      <c r="Q2905" t="s">
        <v>3073</v>
      </c>
      <c r="R2905" t="s">
        <v>3190</v>
      </c>
      <c r="S2905" t="s">
        <v>3720</v>
      </c>
      <c r="T2905">
        <v>59</v>
      </c>
      <c r="U2905">
        <v>56</v>
      </c>
      <c r="W2905" t="s">
        <v>2154</v>
      </c>
      <c r="X2905">
        <v>1</v>
      </c>
      <c r="Y2905">
        <f t="shared" si="363"/>
        <v>-3</v>
      </c>
      <c r="Z2905">
        <f t="shared" ca="1" si="364"/>
        <v>0.75000001999999999</v>
      </c>
      <c r="AA2905">
        <f t="shared" ca="1" si="365"/>
        <v>-3.7500000199999999</v>
      </c>
      <c r="AB2905">
        <f t="shared" ca="1" si="366"/>
        <v>3.7500000199999999</v>
      </c>
      <c r="AC2905" s="2">
        <v>3.75</v>
      </c>
      <c r="AD2905" s="7">
        <f>VLOOKUP(P2905,Weights!$A:$B,2,0)*AC2905</f>
        <v>3.75</v>
      </c>
      <c r="AE2905">
        <f t="shared" ca="1" si="367"/>
        <v>14.06250015</v>
      </c>
      <c r="AF2905" t="str">
        <f t="shared" si="368"/>
        <v>Indiana St</v>
      </c>
      <c r="AG2905" t="str">
        <f t="shared" ca="1" si="369"/>
        <v>Southern Illinois</v>
      </c>
    </row>
    <row r="2906" spans="15:33" x14ac:dyDescent="0.25">
      <c r="O2906" t="s">
        <v>3244</v>
      </c>
      <c r="P2906" s="6">
        <v>42014</v>
      </c>
      <c r="Q2906" t="s">
        <v>3073</v>
      </c>
      <c r="R2906" t="s">
        <v>3403</v>
      </c>
      <c r="S2906" t="s">
        <v>3720</v>
      </c>
      <c r="T2906">
        <v>66</v>
      </c>
      <c r="U2906">
        <v>59</v>
      </c>
      <c r="V2906" t="s">
        <v>3722</v>
      </c>
      <c r="W2906" t="s">
        <v>882</v>
      </c>
      <c r="X2906">
        <v>1</v>
      </c>
      <c r="Y2906">
        <f t="shared" si="363"/>
        <v>-7</v>
      </c>
      <c r="Z2906">
        <f t="shared" ca="1" si="364"/>
        <v>-3.1249999999999982</v>
      </c>
      <c r="AA2906">
        <f t="shared" ca="1" si="365"/>
        <v>-3.8750000000000018</v>
      </c>
      <c r="AB2906">
        <f t="shared" ca="1" si="366"/>
        <v>3.8750000000000018</v>
      </c>
      <c r="AC2906" s="2">
        <v>3.875</v>
      </c>
      <c r="AD2906" s="7">
        <f>VLOOKUP(P2906,Weights!$A:$B,2,0)*AC2906</f>
        <v>3.875</v>
      </c>
      <c r="AE2906">
        <f t="shared" ca="1" si="367"/>
        <v>15.015625000000014</v>
      </c>
      <c r="AF2906" t="str">
        <f t="shared" si="368"/>
        <v>Baylor</v>
      </c>
      <c r="AG2906" t="str">
        <f t="shared" ca="1" si="369"/>
        <v>Baylor</v>
      </c>
    </row>
    <row r="2907" spans="15:33" x14ac:dyDescent="0.25">
      <c r="O2907" t="s">
        <v>3140</v>
      </c>
      <c r="P2907" s="6">
        <v>42014</v>
      </c>
      <c r="Q2907" t="s">
        <v>3073</v>
      </c>
      <c r="R2907" t="s">
        <v>3143</v>
      </c>
      <c r="S2907" t="s">
        <v>3720</v>
      </c>
      <c r="T2907">
        <v>63</v>
      </c>
      <c r="U2907">
        <v>56</v>
      </c>
      <c r="W2907" t="s">
        <v>310</v>
      </c>
      <c r="X2907">
        <v>1</v>
      </c>
      <c r="Y2907">
        <f t="shared" si="363"/>
        <v>-7</v>
      </c>
      <c r="Z2907">
        <f t="shared" ca="1" si="364"/>
        <v>3.5</v>
      </c>
      <c r="AA2907">
        <f t="shared" ca="1" si="365"/>
        <v>-10.5</v>
      </c>
      <c r="AB2907">
        <f t="shared" ca="1" si="366"/>
        <v>10.5</v>
      </c>
      <c r="AC2907" s="2">
        <v>10.5</v>
      </c>
      <c r="AD2907" s="7">
        <f>VLOOKUP(P2907,Weights!$A:$B,2,0)*AC2907</f>
        <v>10.5</v>
      </c>
      <c r="AE2907">
        <f t="shared" ca="1" si="367"/>
        <v>110.25</v>
      </c>
      <c r="AF2907" t="str">
        <f t="shared" si="368"/>
        <v>Tulsa</v>
      </c>
      <c r="AG2907" t="str">
        <f t="shared" ca="1" si="369"/>
        <v>Temple</v>
      </c>
    </row>
    <row r="2908" spans="15:33" x14ac:dyDescent="0.25">
      <c r="O2908" t="s">
        <v>3251</v>
      </c>
      <c r="P2908" s="6">
        <v>42014</v>
      </c>
      <c r="Q2908" t="s">
        <v>3073</v>
      </c>
      <c r="R2908" t="s">
        <v>3155</v>
      </c>
      <c r="S2908" t="s">
        <v>3720</v>
      </c>
      <c r="T2908">
        <v>56</v>
      </c>
      <c r="U2908">
        <v>38</v>
      </c>
      <c r="W2908" t="s">
        <v>948</v>
      </c>
      <c r="X2908">
        <v>1</v>
      </c>
      <c r="Y2908">
        <f t="shared" si="363"/>
        <v>-18</v>
      </c>
      <c r="Z2908">
        <f t="shared" ca="1" si="364"/>
        <v>1.8750000000000009</v>
      </c>
      <c r="AA2908">
        <f t="shared" ca="1" si="365"/>
        <v>-19.875</v>
      </c>
      <c r="AB2908">
        <f t="shared" ca="1" si="366"/>
        <v>19.875</v>
      </c>
      <c r="AC2908" s="2">
        <v>19.875</v>
      </c>
      <c r="AD2908" s="7">
        <f>VLOOKUP(P2908,Weights!$A:$B,2,0)*AC2908</f>
        <v>19.875</v>
      </c>
      <c r="AE2908">
        <f t="shared" ca="1" si="367"/>
        <v>395.015625</v>
      </c>
      <c r="AF2908" t="str">
        <f t="shared" si="368"/>
        <v>Alabama</v>
      </c>
      <c r="AG2908" t="str">
        <f t="shared" ca="1" si="369"/>
        <v>Tennessee</v>
      </c>
    </row>
    <row r="2909" spans="15:33" x14ac:dyDescent="0.25">
      <c r="O2909" t="s">
        <v>3232</v>
      </c>
      <c r="P2909" s="6">
        <v>42014</v>
      </c>
      <c r="Q2909" t="s">
        <v>3073</v>
      </c>
      <c r="R2909" t="s">
        <v>3233</v>
      </c>
      <c r="S2909" t="s">
        <v>3721</v>
      </c>
      <c r="T2909">
        <v>72</v>
      </c>
      <c r="U2909">
        <v>56</v>
      </c>
      <c r="W2909" t="s">
        <v>451</v>
      </c>
      <c r="X2909">
        <v>1</v>
      </c>
      <c r="Y2909">
        <f t="shared" si="363"/>
        <v>16</v>
      </c>
      <c r="Z2909">
        <f t="shared" ca="1" si="364"/>
        <v>14.250000499999999</v>
      </c>
      <c r="AA2909">
        <f t="shared" ca="1" si="365"/>
        <v>1.7499995000000013</v>
      </c>
      <c r="AB2909">
        <f t="shared" ca="1" si="366"/>
        <v>-1.7499995000000013</v>
      </c>
      <c r="AC2909" s="2">
        <v>1.75</v>
      </c>
      <c r="AD2909" s="7">
        <f>VLOOKUP(P2909,Weights!$A:$B,2,0)*AC2909</f>
        <v>1.75</v>
      </c>
      <c r="AE2909">
        <f t="shared" ca="1" si="367"/>
        <v>3.0624982500002544</v>
      </c>
      <c r="AF2909" t="str">
        <f t="shared" si="368"/>
        <v>Tennessee Tech</v>
      </c>
      <c r="AG2909" t="str">
        <f t="shared" ca="1" si="369"/>
        <v>Tennessee Tech</v>
      </c>
    </row>
    <row r="2910" spans="15:33" x14ac:dyDescent="0.25">
      <c r="O2910" t="s">
        <v>3318</v>
      </c>
      <c r="P2910" s="6">
        <v>42014</v>
      </c>
      <c r="Q2910" t="s">
        <v>3073</v>
      </c>
      <c r="R2910" t="s">
        <v>3238</v>
      </c>
      <c r="S2910" t="s">
        <v>3721</v>
      </c>
      <c r="T2910">
        <v>75</v>
      </c>
      <c r="U2910">
        <v>72</v>
      </c>
      <c r="V2910" t="s">
        <v>3722</v>
      </c>
      <c r="W2910" t="s">
        <v>585</v>
      </c>
      <c r="X2910">
        <v>1</v>
      </c>
      <c r="Y2910">
        <f t="shared" si="363"/>
        <v>3</v>
      </c>
      <c r="Z2910">
        <f t="shared" ca="1" si="364"/>
        <v>0.25</v>
      </c>
      <c r="AA2910">
        <f t="shared" ca="1" si="365"/>
        <v>2.75</v>
      </c>
      <c r="AB2910">
        <f t="shared" ca="1" si="366"/>
        <v>-2.75</v>
      </c>
      <c r="AC2910" s="2">
        <v>2.75</v>
      </c>
      <c r="AD2910" s="7">
        <f>VLOOKUP(P2910,Weights!$A:$B,2,0)*AC2910</f>
        <v>2.75</v>
      </c>
      <c r="AE2910">
        <f t="shared" ca="1" si="367"/>
        <v>7.5625</v>
      </c>
      <c r="AF2910" t="str">
        <f t="shared" si="368"/>
        <v>Tenn-Martin</v>
      </c>
      <c r="AG2910" t="str">
        <f t="shared" ca="1" si="369"/>
        <v>Tenn-Martin</v>
      </c>
    </row>
    <row r="2911" spans="15:33" x14ac:dyDescent="0.25">
      <c r="O2911" t="s">
        <v>3100</v>
      </c>
      <c r="P2911" s="6">
        <v>42014</v>
      </c>
      <c r="Q2911" t="s">
        <v>3073</v>
      </c>
      <c r="R2911" t="s">
        <v>3713</v>
      </c>
      <c r="S2911" t="s">
        <v>3720</v>
      </c>
      <c r="T2911">
        <v>70</v>
      </c>
      <c r="U2911">
        <v>64</v>
      </c>
      <c r="V2911" t="s">
        <v>3723</v>
      </c>
      <c r="W2911" t="s">
        <v>595</v>
      </c>
      <c r="X2911">
        <v>1</v>
      </c>
      <c r="Y2911">
        <f t="shared" si="363"/>
        <v>-6</v>
      </c>
      <c r="Z2911">
        <f t="shared" ca="1" si="364"/>
        <v>-13.999999499999998</v>
      </c>
      <c r="AA2911">
        <f t="shared" ca="1" si="365"/>
        <v>7.9999994999999977</v>
      </c>
      <c r="AB2911">
        <f t="shared" ca="1" si="366"/>
        <v>-7.9999994999999977</v>
      </c>
      <c r="AC2911" s="2">
        <v>8</v>
      </c>
      <c r="AD2911" s="7">
        <f>VLOOKUP(P2911,Weights!$A:$B,2,0)*AC2911</f>
        <v>8</v>
      </c>
      <c r="AE2911">
        <f t="shared" ca="1" si="367"/>
        <v>63.999992000000212</v>
      </c>
      <c r="AF2911" t="str">
        <f t="shared" si="368"/>
        <v>Kentucky</v>
      </c>
      <c r="AG2911" t="str">
        <f t="shared" ca="1" si="369"/>
        <v>Kentucky</v>
      </c>
    </row>
    <row r="2912" spans="15:33" x14ac:dyDescent="0.25">
      <c r="O2912" t="s">
        <v>3364</v>
      </c>
      <c r="P2912" s="6">
        <v>42014</v>
      </c>
      <c r="Q2912" t="s">
        <v>3073</v>
      </c>
      <c r="R2912" t="s">
        <v>3387</v>
      </c>
      <c r="S2912" t="s">
        <v>3721</v>
      </c>
      <c r="T2912">
        <v>71</v>
      </c>
      <c r="U2912">
        <v>61</v>
      </c>
      <c r="W2912" t="s">
        <v>19</v>
      </c>
      <c r="X2912">
        <v>1</v>
      </c>
      <c r="Y2912">
        <f t="shared" si="363"/>
        <v>10</v>
      </c>
      <c r="Z2912">
        <f t="shared" ca="1" si="364"/>
        <v>7.3750000000000009</v>
      </c>
      <c r="AA2912">
        <f t="shared" ca="1" si="365"/>
        <v>2.6249999999999991</v>
      </c>
      <c r="AB2912">
        <f t="shared" ca="1" si="366"/>
        <v>-2.6249999999999991</v>
      </c>
      <c r="AC2912" s="2">
        <v>2.625</v>
      </c>
      <c r="AD2912" s="7">
        <f>VLOOKUP(P2912,Weights!$A:$B,2,0)*AC2912</f>
        <v>2.625</v>
      </c>
      <c r="AE2912">
        <f t="shared" ca="1" si="367"/>
        <v>6.8906249999999956</v>
      </c>
      <c r="AF2912" t="str">
        <f t="shared" si="368"/>
        <v>Texas A&amp;M-CC</v>
      </c>
      <c r="AG2912" t="str">
        <f t="shared" ca="1" si="369"/>
        <v>Texas A&amp;M-CC</v>
      </c>
    </row>
    <row r="2913" spans="15:33" x14ac:dyDescent="0.25">
      <c r="O2913" t="s">
        <v>3408</v>
      </c>
      <c r="P2913" s="6">
        <v>42014</v>
      </c>
      <c r="Q2913" t="s">
        <v>3073</v>
      </c>
      <c r="R2913" t="s">
        <v>3411</v>
      </c>
      <c r="S2913" t="s">
        <v>3720</v>
      </c>
      <c r="T2913">
        <v>62</v>
      </c>
      <c r="U2913">
        <v>59</v>
      </c>
      <c r="W2913" t="s">
        <v>2863</v>
      </c>
      <c r="X2913">
        <v>1</v>
      </c>
      <c r="Y2913">
        <f t="shared" si="363"/>
        <v>-3</v>
      </c>
      <c r="Z2913">
        <f t="shared" ca="1" si="364"/>
        <v>0.75</v>
      </c>
      <c r="AA2913">
        <f t="shared" ca="1" si="365"/>
        <v>-3.75</v>
      </c>
      <c r="AB2913">
        <f t="shared" ca="1" si="366"/>
        <v>3.75</v>
      </c>
      <c r="AC2913" s="2">
        <v>3.75</v>
      </c>
      <c r="AD2913" s="7">
        <f>VLOOKUP(P2913,Weights!$A:$B,2,0)*AC2913</f>
        <v>3.75</v>
      </c>
      <c r="AE2913">
        <f t="shared" ca="1" si="367"/>
        <v>14.0625</v>
      </c>
      <c r="AF2913" t="str">
        <f t="shared" si="368"/>
        <v>UL Monroe</v>
      </c>
      <c r="AG2913" t="str">
        <f t="shared" ca="1" si="369"/>
        <v>Texas State</v>
      </c>
    </row>
    <row r="2914" spans="15:33" x14ac:dyDescent="0.25">
      <c r="O2914" t="s">
        <v>3182</v>
      </c>
      <c r="P2914" s="6">
        <v>42014</v>
      </c>
      <c r="Q2914" t="s">
        <v>3073</v>
      </c>
      <c r="R2914" t="s">
        <v>3346</v>
      </c>
      <c r="S2914" t="s">
        <v>3720</v>
      </c>
      <c r="T2914">
        <v>52</v>
      </c>
      <c r="U2914">
        <v>49</v>
      </c>
      <c r="W2914" t="s">
        <v>102</v>
      </c>
      <c r="X2914">
        <v>1</v>
      </c>
      <c r="Y2914">
        <f t="shared" si="363"/>
        <v>-3</v>
      </c>
      <c r="Z2914">
        <f t="shared" ca="1" si="364"/>
        <v>-4.625</v>
      </c>
      <c r="AA2914">
        <f t="shared" ca="1" si="365"/>
        <v>1.625</v>
      </c>
      <c r="AB2914">
        <f t="shared" ca="1" si="366"/>
        <v>-1.625</v>
      </c>
      <c r="AC2914" s="2">
        <v>1.625</v>
      </c>
      <c r="AD2914" s="7">
        <f>VLOOKUP(P2914,Weights!$A:$B,2,0)*AC2914</f>
        <v>1.625</v>
      </c>
      <c r="AE2914">
        <f t="shared" ca="1" si="367"/>
        <v>2.640625</v>
      </c>
      <c r="AF2914" t="str">
        <f t="shared" si="368"/>
        <v>Northeastern</v>
      </c>
      <c r="AG2914" t="str">
        <f t="shared" ca="1" si="369"/>
        <v>Northeastern</v>
      </c>
    </row>
    <row r="2915" spans="15:33" x14ac:dyDescent="0.25">
      <c r="O2915" t="s">
        <v>3154</v>
      </c>
      <c r="P2915" s="6">
        <v>42014</v>
      </c>
      <c r="Q2915" t="s">
        <v>3073</v>
      </c>
      <c r="R2915" t="s">
        <v>3225</v>
      </c>
      <c r="S2915" t="s">
        <v>3721</v>
      </c>
      <c r="T2915">
        <v>70</v>
      </c>
      <c r="U2915">
        <v>53</v>
      </c>
      <c r="W2915" t="s">
        <v>1555</v>
      </c>
      <c r="X2915">
        <v>1</v>
      </c>
      <c r="Y2915">
        <f t="shared" si="363"/>
        <v>17</v>
      </c>
      <c r="Z2915">
        <f t="shared" ca="1" si="364"/>
        <v>10.24999998</v>
      </c>
      <c r="AA2915">
        <f t="shared" ca="1" si="365"/>
        <v>6.7500000199999999</v>
      </c>
      <c r="AB2915">
        <f t="shared" ca="1" si="366"/>
        <v>-6.7500000199999999</v>
      </c>
      <c r="AC2915" s="2">
        <v>6.75</v>
      </c>
      <c r="AD2915" s="7">
        <f>VLOOKUP(P2915,Weights!$A:$B,2,0)*AC2915</f>
        <v>6.75</v>
      </c>
      <c r="AE2915">
        <f t="shared" ca="1" si="367"/>
        <v>45.562500270000001</v>
      </c>
      <c r="AF2915" t="str">
        <f t="shared" si="368"/>
        <v>UAB</v>
      </c>
      <c r="AG2915" t="str">
        <f t="shared" ca="1" si="369"/>
        <v>UAB</v>
      </c>
    </row>
    <row r="2916" spans="15:33" x14ac:dyDescent="0.25">
      <c r="O2916" t="s">
        <v>3331</v>
      </c>
      <c r="P2916" s="6">
        <v>42014</v>
      </c>
      <c r="Q2916" t="s">
        <v>3073</v>
      </c>
      <c r="R2916" t="s">
        <v>3250</v>
      </c>
      <c r="S2916" t="s">
        <v>3721</v>
      </c>
      <c r="T2916">
        <v>73</v>
      </c>
      <c r="U2916">
        <v>67</v>
      </c>
      <c r="V2916" t="s">
        <v>3722</v>
      </c>
      <c r="W2916" t="s">
        <v>429</v>
      </c>
      <c r="X2916">
        <v>1</v>
      </c>
      <c r="Y2916">
        <f t="shared" si="363"/>
        <v>6</v>
      </c>
      <c r="Z2916">
        <f t="shared" ca="1" si="364"/>
        <v>6</v>
      </c>
      <c r="AA2916">
        <f t="shared" ca="1" si="365"/>
        <v>0</v>
      </c>
      <c r="AB2916">
        <f t="shared" ca="1" si="366"/>
        <v>0</v>
      </c>
      <c r="AC2916" s="2">
        <v>0</v>
      </c>
      <c r="AD2916" s="7">
        <f>VLOOKUP(P2916,Weights!$A:$B,2,0)*AC2916</f>
        <v>0</v>
      </c>
      <c r="AE2916">
        <f t="shared" ca="1" si="367"/>
        <v>0</v>
      </c>
      <c r="AF2916" t="str">
        <f t="shared" si="368"/>
        <v>UC Davis</v>
      </c>
      <c r="AG2916" t="str">
        <f t="shared" ca="1" si="369"/>
        <v>UC Davis</v>
      </c>
    </row>
    <row r="2917" spans="15:33" x14ac:dyDescent="0.25">
      <c r="O2917" t="s">
        <v>3297</v>
      </c>
      <c r="P2917" s="6">
        <v>42014</v>
      </c>
      <c r="Q2917" t="s">
        <v>3073</v>
      </c>
      <c r="R2917" t="s">
        <v>3296</v>
      </c>
      <c r="S2917" t="s">
        <v>3721</v>
      </c>
      <c r="T2917">
        <v>69</v>
      </c>
      <c r="U2917">
        <v>55</v>
      </c>
      <c r="W2917" t="s">
        <v>1381</v>
      </c>
      <c r="X2917">
        <v>1</v>
      </c>
      <c r="Y2917">
        <f t="shared" si="363"/>
        <v>14</v>
      </c>
      <c r="Z2917">
        <f t="shared" ca="1" si="364"/>
        <v>12.125</v>
      </c>
      <c r="AA2917">
        <f t="shared" ca="1" si="365"/>
        <v>1.875</v>
      </c>
      <c r="AB2917">
        <f t="shared" ca="1" si="366"/>
        <v>-1.875</v>
      </c>
      <c r="AC2917" s="2">
        <v>1.875</v>
      </c>
      <c r="AD2917" s="7">
        <f>VLOOKUP(P2917,Weights!$A:$B,2,0)*AC2917</f>
        <v>1.875</v>
      </c>
      <c r="AE2917">
        <f t="shared" ca="1" si="367"/>
        <v>3.515625</v>
      </c>
      <c r="AF2917" t="str">
        <f t="shared" si="368"/>
        <v>UC Irvine</v>
      </c>
      <c r="AG2917" t="str">
        <f t="shared" ca="1" si="369"/>
        <v>UC Irvine</v>
      </c>
    </row>
    <row r="2918" spans="15:33" x14ac:dyDescent="0.25">
      <c r="O2918" t="s">
        <v>3084</v>
      </c>
      <c r="P2918" s="6">
        <v>42014</v>
      </c>
      <c r="Q2918" t="s">
        <v>3073</v>
      </c>
      <c r="R2918" t="s">
        <v>3097</v>
      </c>
      <c r="S2918" t="s">
        <v>3720</v>
      </c>
      <c r="T2918">
        <v>64</v>
      </c>
      <c r="U2918">
        <v>51</v>
      </c>
      <c r="W2918" t="s">
        <v>134</v>
      </c>
      <c r="X2918">
        <v>1</v>
      </c>
      <c r="Y2918">
        <f t="shared" si="363"/>
        <v>-13</v>
      </c>
      <c r="Z2918">
        <f t="shared" ca="1" si="364"/>
        <v>-6.6250000000000009</v>
      </c>
      <c r="AA2918">
        <f t="shared" ca="1" si="365"/>
        <v>-6.3749999999999991</v>
      </c>
      <c r="AB2918">
        <f t="shared" ca="1" si="366"/>
        <v>6.3749999999999991</v>
      </c>
      <c r="AC2918" s="2">
        <v>6.375</v>
      </c>
      <c r="AD2918" s="7">
        <f>VLOOKUP(P2918,Weights!$A:$B,2,0)*AC2918</f>
        <v>6.375</v>
      </c>
      <c r="AE2918">
        <f t="shared" ca="1" si="367"/>
        <v>40.640624999999986</v>
      </c>
      <c r="AF2918" t="str">
        <f t="shared" si="368"/>
        <v>Albany</v>
      </c>
      <c r="AG2918" t="str">
        <f t="shared" ca="1" si="369"/>
        <v>Albany</v>
      </c>
    </row>
    <row r="2919" spans="15:33" x14ac:dyDescent="0.25">
      <c r="O2919" t="s">
        <v>3148</v>
      </c>
      <c r="P2919" s="6">
        <v>42014</v>
      </c>
      <c r="Q2919" t="s">
        <v>3073</v>
      </c>
      <c r="R2919" t="s">
        <v>3181</v>
      </c>
      <c r="S2919" t="s">
        <v>3721</v>
      </c>
      <c r="T2919">
        <v>64</v>
      </c>
      <c r="U2919">
        <v>57</v>
      </c>
      <c r="W2919" t="s">
        <v>1080</v>
      </c>
      <c r="X2919">
        <v>1</v>
      </c>
      <c r="Y2919">
        <f t="shared" si="363"/>
        <v>7</v>
      </c>
      <c r="Z2919">
        <f t="shared" ca="1" si="364"/>
        <v>6.9999999800000001</v>
      </c>
      <c r="AA2919">
        <f t="shared" ca="1" si="365"/>
        <v>1.9999999878450581E-8</v>
      </c>
      <c r="AB2919">
        <f t="shared" ca="1" si="366"/>
        <v>-1.9999999878450581E-8</v>
      </c>
      <c r="AC2919" s="2">
        <v>0</v>
      </c>
      <c r="AD2919" s="7">
        <f>VLOOKUP(P2919,Weights!$A:$B,2,0)*AC2919</f>
        <v>0</v>
      </c>
      <c r="AE2919">
        <f t="shared" ca="1" si="367"/>
        <v>3.9999999513802324E-16</v>
      </c>
      <c r="AF2919" t="str">
        <f t="shared" si="368"/>
        <v>UNC Wilmington</v>
      </c>
      <c r="AG2919" t="str">
        <f t="shared" ca="1" si="369"/>
        <v>UNC Wilmington</v>
      </c>
    </row>
    <row r="2920" spans="15:33" x14ac:dyDescent="0.25">
      <c r="O2920" t="s">
        <v>3077</v>
      </c>
      <c r="P2920" s="6">
        <v>42014</v>
      </c>
      <c r="Q2920" t="s">
        <v>3073</v>
      </c>
      <c r="R2920" t="s">
        <v>3717</v>
      </c>
      <c r="S2920" t="s">
        <v>3721</v>
      </c>
      <c r="T2920">
        <v>74</v>
      </c>
      <c r="U2920">
        <v>40</v>
      </c>
      <c r="W2920" t="s">
        <v>1276</v>
      </c>
      <c r="X2920">
        <v>1</v>
      </c>
      <c r="Y2920">
        <f t="shared" si="363"/>
        <v>34</v>
      </c>
      <c r="Z2920">
        <f t="shared" ca="1" si="364"/>
        <v>25.750000500000002</v>
      </c>
      <c r="AA2920">
        <f t="shared" ca="1" si="365"/>
        <v>8.2499994999999977</v>
      </c>
      <c r="AB2920">
        <f t="shared" ca="1" si="366"/>
        <v>-8.2499994999999977</v>
      </c>
      <c r="AC2920" s="2">
        <v>8.25</v>
      </c>
      <c r="AD2920" s="7">
        <f>VLOOKUP(P2920,Weights!$A:$B,2,0)*AC2920</f>
        <v>8.25</v>
      </c>
      <c r="AE2920">
        <f t="shared" ca="1" si="367"/>
        <v>68.062491750000206</v>
      </c>
      <c r="AF2920" t="str">
        <f t="shared" si="368"/>
        <v>UNLV</v>
      </c>
      <c r="AG2920" t="str">
        <f t="shared" ca="1" si="369"/>
        <v>UNLV</v>
      </c>
    </row>
    <row r="2921" spans="15:33" x14ac:dyDescent="0.25">
      <c r="O2921" t="s">
        <v>3365</v>
      </c>
      <c r="P2921" s="6">
        <v>42014</v>
      </c>
      <c r="Q2921" t="s">
        <v>3073</v>
      </c>
      <c r="R2921" t="s">
        <v>3257</v>
      </c>
      <c r="S2921" t="s">
        <v>3721</v>
      </c>
      <c r="T2921">
        <v>64</v>
      </c>
      <c r="U2921">
        <v>59</v>
      </c>
      <c r="W2921" t="s">
        <v>759</v>
      </c>
      <c r="X2921">
        <v>1</v>
      </c>
      <c r="Y2921">
        <f t="shared" si="363"/>
        <v>5</v>
      </c>
      <c r="Z2921">
        <f t="shared" ca="1" si="364"/>
        <v>1.125</v>
      </c>
      <c r="AA2921">
        <f t="shared" ca="1" si="365"/>
        <v>3.875</v>
      </c>
      <c r="AB2921">
        <f t="shared" ca="1" si="366"/>
        <v>-3.875</v>
      </c>
      <c r="AC2921" s="2">
        <v>3.875</v>
      </c>
      <c r="AD2921" s="7">
        <f>VLOOKUP(P2921,Weights!$A:$B,2,0)*AC2921</f>
        <v>3.875</v>
      </c>
      <c r="AE2921">
        <f t="shared" ca="1" si="367"/>
        <v>15.015625</v>
      </c>
      <c r="AF2921" t="str">
        <f t="shared" si="368"/>
        <v>UT Pan American</v>
      </c>
      <c r="AG2921" t="str">
        <f t="shared" ca="1" si="369"/>
        <v>UT Pan American</v>
      </c>
    </row>
    <row r="2922" spans="15:33" x14ac:dyDescent="0.25">
      <c r="O2922" t="s">
        <v>3298</v>
      </c>
      <c r="P2922" s="6">
        <v>42014</v>
      </c>
      <c r="Q2922" t="s">
        <v>3073</v>
      </c>
      <c r="R2922" t="s">
        <v>3317</v>
      </c>
      <c r="S2922" t="s">
        <v>3720</v>
      </c>
      <c r="T2922">
        <v>84</v>
      </c>
      <c r="U2922">
        <v>72</v>
      </c>
      <c r="W2922" t="s">
        <v>1566</v>
      </c>
      <c r="X2922">
        <v>1</v>
      </c>
      <c r="Y2922">
        <f t="shared" si="363"/>
        <v>-12</v>
      </c>
      <c r="Z2922">
        <f t="shared" ca="1" si="364"/>
        <v>-11.5</v>
      </c>
      <c r="AA2922">
        <f t="shared" ca="1" si="365"/>
        <v>-0.5</v>
      </c>
      <c r="AB2922">
        <f t="shared" ca="1" si="366"/>
        <v>0.5</v>
      </c>
      <c r="AC2922" s="2">
        <v>0.5</v>
      </c>
      <c r="AD2922" s="7">
        <f>VLOOKUP(P2922,Weights!$A:$B,2,0)*AC2922</f>
        <v>0.5</v>
      </c>
      <c r="AE2922">
        <f t="shared" ca="1" si="367"/>
        <v>0.25</v>
      </c>
      <c r="AF2922" t="str">
        <f t="shared" si="368"/>
        <v>Louisiana Tech</v>
      </c>
      <c r="AG2922" t="str">
        <f t="shared" ca="1" si="369"/>
        <v>Louisiana Tech</v>
      </c>
    </row>
    <row r="2923" spans="15:33" x14ac:dyDescent="0.25">
      <c r="O2923" t="s">
        <v>3276</v>
      </c>
      <c r="P2923" s="6">
        <v>42014</v>
      </c>
      <c r="Q2923" t="s">
        <v>3073</v>
      </c>
      <c r="R2923" t="s">
        <v>3274</v>
      </c>
      <c r="S2923" t="s">
        <v>3720</v>
      </c>
      <c r="T2923">
        <v>66</v>
      </c>
      <c r="U2923">
        <v>60</v>
      </c>
      <c r="W2923" t="s">
        <v>218</v>
      </c>
      <c r="X2923">
        <v>1</v>
      </c>
      <c r="Y2923">
        <f t="shared" si="363"/>
        <v>-6</v>
      </c>
      <c r="Z2923">
        <f t="shared" ca="1" si="364"/>
        <v>3.7500000199999999</v>
      </c>
      <c r="AA2923">
        <f t="shared" ca="1" si="365"/>
        <v>-9.7500000199999999</v>
      </c>
      <c r="AB2923">
        <f t="shared" ca="1" si="366"/>
        <v>9.7500000199999999</v>
      </c>
      <c r="AC2923" s="2">
        <v>9.75</v>
      </c>
      <c r="AD2923" s="7">
        <f>VLOOKUP(P2923,Weights!$A:$B,2,0)*AC2923</f>
        <v>9.75</v>
      </c>
      <c r="AE2923">
        <f t="shared" ca="1" si="367"/>
        <v>95.062500389999997</v>
      </c>
      <c r="AF2923" t="str">
        <f t="shared" si="368"/>
        <v>New Mexico</v>
      </c>
      <c r="AG2923" t="str">
        <f t="shared" ca="1" si="369"/>
        <v>Utah State</v>
      </c>
    </row>
    <row r="2924" spans="15:33" x14ac:dyDescent="0.25">
      <c r="O2924" t="s">
        <v>3277</v>
      </c>
      <c r="P2924" s="6">
        <v>42014</v>
      </c>
      <c r="Q2924" t="s">
        <v>3073</v>
      </c>
      <c r="R2924" t="s">
        <v>3261</v>
      </c>
      <c r="S2924" t="s">
        <v>3721</v>
      </c>
      <c r="T2924">
        <v>70</v>
      </c>
      <c r="U2924">
        <v>52</v>
      </c>
      <c r="W2924" t="s">
        <v>2993</v>
      </c>
      <c r="X2924">
        <v>1</v>
      </c>
      <c r="Y2924">
        <f t="shared" si="363"/>
        <v>18</v>
      </c>
      <c r="Z2924">
        <f t="shared" ca="1" si="364"/>
        <v>0.87499999999999911</v>
      </c>
      <c r="AA2924">
        <f t="shared" ca="1" si="365"/>
        <v>17.125</v>
      </c>
      <c r="AB2924">
        <f t="shared" ca="1" si="366"/>
        <v>-17.125</v>
      </c>
      <c r="AC2924" s="2">
        <v>17.125</v>
      </c>
      <c r="AD2924" s="7">
        <f>VLOOKUP(P2924,Weights!$A:$B,2,0)*AC2924</f>
        <v>17.125</v>
      </c>
      <c r="AE2924">
        <f t="shared" ca="1" si="367"/>
        <v>293.265625</v>
      </c>
      <c r="AF2924" t="str">
        <f t="shared" si="368"/>
        <v>Utah Valley</v>
      </c>
      <c r="AG2924" t="str">
        <f t="shared" ca="1" si="369"/>
        <v>Utah Valley</v>
      </c>
    </row>
    <row r="2925" spans="15:33" x14ac:dyDescent="0.25">
      <c r="O2925" t="s">
        <v>3299</v>
      </c>
      <c r="P2925" s="6">
        <v>42014</v>
      </c>
      <c r="Q2925" t="s">
        <v>3073</v>
      </c>
      <c r="R2925" t="s">
        <v>3359</v>
      </c>
      <c r="S2925" t="s">
        <v>3721</v>
      </c>
      <c r="T2925">
        <v>77</v>
      </c>
      <c r="U2925">
        <v>50</v>
      </c>
      <c r="W2925" t="s">
        <v>2887</v>
      </c>
      <c r="X2925">
        <v>1</v>
      </c>
      <c r="Y2925">
        <f t="shared" si="363"/>
        <v>27</v>
      </c>
      <c r="Z2925">
        <f t="shared" ca="1" si="364"/>
        <v>8.9999999800000001</v>
      </c>
      <c r="AA2925">
        <f t="shared" ca="1" si="365"/>
        <v>18.000000020000002</v>
      </c>
      <c r="AB2925">
        <f t="shared" ca="1" si="366"/>
        <v>-18.000000020000002</v>
      </c>
      <c r="AC2925" s="2">
        <v>18</v>
      </c>
      <c r="AD2925" s="7">
        <f>VLOOKUP(P2925,Weights!$A:$B,2,0)*AC2925</f>
        <v>18</v>
      </c>
      <c r="AE2925">
        <f t="shared" ca="1" si="367"/>
        <v>324.00000072000006</v>
      </c>
      <c r="AF2925" t="str">
        <f t="shared" si="368"/>
        <v>UT-Arlington</v>
      </c>
      <c r="AG2925" t="str">
        <f t="shared" ca="1" si="369"/>
        <v>UT-Arlington</v>
      </c>
    </row>
    <row r="2926" spans="15:33" x14ac:dyDescent="0.25">
      <c r="O2926" t="s">
        <v>3353</v>
      </c>
      <c r="P2926" s="6">
        <v>42014</v>
      </c>
      <c r="Q2926" t="s">
        <v>3073</v>
      </c>
      <c r="R2926" t="s">
        <v>3185</v>
      </c>
      <c r="S2926" t="s">
        <v>3721</v>
      </c>
      <c r="T2926">
        <v>74</v>
      </c>
      <c r="U2926">
        <v>40</v>
      </c>
      <c r="W2926" t="s">
        <v>1456</v>
      </c>
      <c r="X2926">
        <v>1</v>
      </c>
      <c r="Y2926">
        <f t="shared" si="363"/>
        <v>34</v>
      </c>
      <c r="Z2926">
        <f t="shared" ca="1" si="364"/>
        <v>15.875</v>
      </c>
      <c r="AA2926">
        <f t="shared" ca="1" si="365"/>
        <v>18.125</v>
      </c>
      <c r="AB2926">
        <f t="shared" ca="1" si="366"/>
        <v>-18.125</v>
      </c>
      <c r="AC2926" s="2">
        <v>18.125</v>
      </c>
      <c r="AD2926" s="7">
        <f>VLOOKUP(P2926,Weights!$A:$B,2,0)*AC2926</f>
        <v>18.125</v>
      </c>
      <c r="AE2926">
        <f t="shared" ca="1" si="367"/>
        <v>328.515625</v>
      </c>
      <c r="AF2926" t="str">
        <f t="shared" si="368"/>
        <v>UTEP</v>
      </c>
      <c r="AG2926" t="str">
        <f t="shared" ca="1" si="369"/>
        <v>UTEP</v>
      </c>
    </row>
    <row r="2927" spans="15:33" x14ac:dyDescent="0.25">
      <c r="O2927" t="s">
        <v>3368</v>
      </c>
      <c r="P2927" s="6">
        <v>42014</v>
      </c>
      <c r="Q2927" t="s">
        <v>3073</v>
      </c>
      <c r="R2927" t="s">
        <v>3373</v>
      </c>
      <c r="S2927" t="s">
        <v>3721</v>
      </c>
      <c r="T2927">
        <v>58</v>
      </c>
      <c r="U2927">
        <v>56</v>
      </c>
      <c r="W2927" t="s">
        <v>1676</v>
      </c>
      <c r="X2927">
        <v>1</v>
      </c>
      <c r="Y2927">
        <f t="shared" si="363"/>
        <v>2</v>
      </c>
      <c r="Z2927">
        <f t="shared" ca="1" si="364"/>
        <v>6.125</v>
      </c>
      <c r="AA2927">
        <f t="shared" ca="1" si="365"/>
        <v>-4.125</v>
      </c>
      <c r="AB2927">
        <f t="shared" ca="1" si="366"/>
        <v>4.125</v>
      </c>
      <c r="AC2927" s="2">
        <v>4.125</v>
      </c>
      <c r="AD2927" s="7">
        <f>VLOOKUP(P2927,Weights!$A:$B,2,0)*AC2927</f>
        <v>4.125</v>
      </c>
      <c r="AE2927">
        <f t="shared" ca="1" si="367"/>
        <v>17.015625</v>
      </c>
      <c r="AF2927" t="str">
        <f t="shared" si="368"/>
        <v>Valparaiso</v>
      </c>
      <c r="AG2927" t="str">
        <f t="shared" ca="1" si="369"/>
        <v>Valparaiso</v>
      </c>
    </row>
    <row r="2928" spans="15:33" x14ac:dyDescent="0.25">
      <c r="O2928" t="s">
        <v>3087</v>
      </c>
      <c r="P2928" s="6">
        <v>42014</v>
      </c>
      <c r="Q2928" t="s">
        <v>3073</v>
      </c>
      <c r="R2928" t="s">
        <v>3085</v>
      </c>
      <c r="S2928" t="s">
        <v>3721</v>
      </c>
      <c r="T2928">
        <v>71</v>
      </c>
      <c r="U2928">
        <v>57</v>
      </c>
      <c r="W2928" t="s">
        <v>173</v>
      </c>
      <c r="X2928">
        <v>1</v>
      </c>
      <c r="Y2928">
        <f t="shared" si="363"/>
        <v>14</v>
      </c>
      <c r="Z2928">
        <f t="shared" ca="1" si="364"/>
        <v>1.75</v>
      </c>
      <c r="AA2928">
        <f t="shared" ca="1" si="365"/>
        <v>12.25</v>
      </c>
      <c r="AB2928">
        <f t="shared" ca="1" si="366"/>
        <v>-12.25</v>
      </c>
      <c r="AC2928" s="2">
        <v>12.25</v>
      </c>
      <c r="AD2928" s="7">
        <f>VLOOKUP(P2928,Weights!$A:$B,2,0)*AC2928</f>
        <v>12.25</v>
      </c>
      <c r="AE2928">
        <f t="shared" ca="1" si="367"/>
        <v>150.0625</v>
      </c>
      <c r="AF2928" t="str">
        <f t="shared" si="368"/>
        <v>Vermont</v>
      </c>
      <c r="AG2928" t="str">
        <f t="shared" ca="1" si="369"/>
        <v>Vermont</v>
      </c>
    </row>
    <row r="2929" spans="15:33" x14ac:dyDescent="0.25">
      <c r="O2929" t="s">
        <v>3708</v>
      </c>
      <c r="P2929" s="6">
        <v>42014</v>
      </c>
      <c r="Q2929" t="s">
        <v>3073</v>
      </c>
      <c r="R2929" t="s">
        <v>3255</v>
      </c>
      <c r="S2929" t="s">
        <v>3721</v>
      </c>
      <c r="T2929">
        <v>81</v>
      </c>
      <c r="U2929">
        <v>64</v>
      </c>
      <c r="W2929" t="s">
        <v>978</v>
      </c>
      <c r="X2929">
        <v>1</v>
      </c>
      <c r="Y2929">
        <f t="shared" si="363"/>
        <v>17</v>
      </c>
      <c r="Z2929">
        <f t="shared" ca="1" si="364"/>
        <v>20.124999499999998</v>
      </c>
      <c r="AA2929">
        <f t="shared" ca="1" si="365"/>
        <v>-3.1249994999999977</v>
      </c>
      <c r="AB2929">
        <f t="shared" ca="1" si="366"/>
        <v>3.1249994999999977</v>
      </c>
      <c r="AC2929" s="2">
        <v>3.125</v>
      </c>
      <c r="AD2929" s="7">
        <f>VLOOKUP(P2929,Weights!$A:$B,2,0)*AC2929</f>
        <v>3.125</v>
      </c>
      <c r="AE2929">
        <f t="shared" ca="1" si="367"/>
        <v>9.7656218750002353</v>
      </c>
      <c r="AF2929" t="str">
        <f t="shared" si="368"/>
        <v>Villanova</v>
      </c>
      <c r="AG2929" t="str">
        <f t="shared" ca="1" si="369"/>
        <v>Villanova</v>
      </c>
    </row>
    <row r="2930" spans="15:33" x14ac:dyDescent="0.25">
      <c r="O2930" t="s">
        <v>3180</v>
      </c>
      <c r="P2930" s="6">
        <v>42014</v>
      </c>
      <c r="Q2930" t="s">
        <v>3073</v>
      </c>
      <c r="R2930" t="s">
        <v>3130</v>
      </c>
      <c r="S2930" t="s">
        <v>3721</v>
      </c>
      <c r="T2930">
        <v>89</v>
      </c>
      <c r="U2930">
        <v>74</v>
      </c>
      <c r="W2930" t="s">
        <v>528</v>
      </c>
      <c r="X2930">
        <v>1</v>
      </c>
      <c r="Y2930">
        <f t="shared" si="363"/>
        <v>15</v>
      </c>
      <c r="Z2930">
        <f t="shared" ca="1" si="364"/>
        <v>14.999999520000001</v>
      </c>
      <c r="AA2930">
        <f t="shared" ca="1" si="365"/>
        <v>4.7999999885917077E-7</v>
      </c>
      <c r="AB2930">
        <f t="shared" ca="1" si="366"/>
        <v>-4.7999999885917077E-7</v>
      </c>
      <c r="AC2930" s="2">
        <v>0</v>
      </c>
      <c r="AD2930" s="7">
        <f>VLOOKUP(P2930,Weights!$A:$B,2,0)*AC2930</f>
        <v>0</v>
      </c>
      <c r="AE2930">
        <f t="shared" ca="1" si="367"/>
        <v>2.3039999890480394E-13</v>
      </c>
      <c r="AF2930" t="str">
        <f t="shared" si="368"/>
        <v>Virginia Commonwealth</v>
      </c>
      <c r="AG2930" t="str">
        <f t="shared" ca="1" si="369"/>
        <v>Virginia Commonwealth</v>
      </c>
    </row>
    <row r="2931" spans="15:33" x14ac:dyDescent="0.25">
      <c r="O2931" t="s">
        <v>3380</v>
      </c>
      <c r="P2931" s="6">
        <v>42014</v>
      </c>
      <c r="Q2931" t="s">
        <v>3073</v>
      </c>
      <c r="R2931" t="s">
        <v>3107</v>
      </c>
      <c r="S2931" t="s">
        <v>3721</v>
      </c>
      <c r="T2931">
        <v>87</v>
      </c>
      <c r="U2931">
        <v>82</v>
      </c>
      <c r="W2931" t="s">
        <v>2290</v>
      </c>
      <c r="X2931">
        <v>1</v>
      </c>
      <c r="Y2931">
        <f t="shared" si="363"/>
        <v>5</v>
      </c>
      <c r="Z2931">
        <f t="shared" ca="1" si="364"/>
        <v>-0.25000000000000089</v>
      </c>
      <c r="AA2931">
        <f t="shared" ca="1" si="365"/>
        <v>5.2500000000000009</v>
      </c>
      <c r="AB2931">
        <f t="shared" ca="1" si="366"/>
        <v>-5.2500000000000009</v>
      </c>
      <c r="AC2931" s="2">
        <v>5.25</v>
      </c>
      <c r="AD2931" s="7">
        <f>VLOOKUP(P2931,Weights!$A:$B,2,0)*AC2931</f>
        <v>5.25</v>
      </c>
      <c r="AE2931">
        <f t="shared" ca="1" si="367"/>
        <v>27.562500000000011</v>
      </c>
      <c r="AF2931" t="str">
        <f t="shared" si="368"/>
        <v>Wagner</v>
      </c>
      <c r="AG2931" t="str">
        <f t="shared" ca="1" si="369"/>
        <v>LIU Brooklyn</v>
      </c>
    </row>
    <row r="2932" spans="15:33" x14ac:dyDescent="0.25">
      <c r="O2932" t="s">
        <v>3200</v>
      </c>
      <c r="P2932" s="6">
        <v>42014</v>
      </c>
      <c r="Q2932" t="s">
        <v>3073</v>
      </c>
      <c r="R2932" t="s">
        <v>3196</v>
      </c>
      <c r="S2932" t="s">
        <v>3721</v>
      </c>
      <c r="T2932">
        <v>76</v>
      </c>
      <c r="U2932">
        <v>69</v>
      </c>
      <c r="W2932" t="s">
        <v>451</v>
      </c>
      <c r="X2932">
        <v>1</v>
      </c>
      <c r="Y2932">
        <f t="shared" si="363"/>
        <v>7</v>
      </c>
      <c r="Z2932">
        <f t="shared" ca="1" si="364"/>
        <v>2.375</v>
      </c>
      <c r="AA2932">
        <f t="shared" ca="1" si="365"/>
        <v>4.625</v>
      </c>
      <c r="AB2932">
        <f t="shared" ca="1" si="366"/>
        <v>-4.625</v>
      </c>
      <c r="AC2932" s="2">
        <v>4.625</v>
      </c>
      <c r="AD2932" s="7">
        <f>VLOOKUP(P2932,Weights!$A:$B,2,0)*AC2932</f>
        <v>4.625</v>
      </c>
      <c r="AE2932">
        <f t="shared" ca="1" si="367"/>
        <v>21.390625</v>
      </c>
      <c r="AF2932" t="str">
        <f t="shared" si="368"/>
        <v>Wake Forest</v>
      </c>
      <c r="AG2932" t="str">
        <f t="shared" ca="1" si="369"/>
        <v>Wake Forest</v>
      </c>
    </row>
    <row r="2933" spans="15:33" x14ac:dyDescent="0.25">
      <c r="O2933" t="s">
        <v>3395</v>
      </c>
      <c r="P2933" s="6">
        <v>42014</v>
      </c>
      <c r="Q2933" t="s">
        <v>3073</v>
      </c>
      <c r="R2933" t="s">
        <v>3271</v>
      </c>
      <c r="S2933" t="s">
        <v>3720</v>
      </c>
      <c r="T2933">
        <v>80</v>
      </c>
      <c r="U2933">
        <v>77</v>
      </c>
      <c r="W2933" t="s">
        <v>968</v>
      </c>
      <c r="X2933">
        <v>1</v>
      </c>
      <c r="Y2933">
        <f t="shared" si="363"/>
        <v>-3</v>
      </c>
      <c r="Z2933">
        <f t="shared" ca="1" si="364"/>
        <v>7.3750000199999999</v>
      </c>
      <c r="AA2933">
        <f t="shared" ca="1" si="365"/>
        <v>-10.37500002</v>
      </c>
      <c r="AB2933">
        <f t="shared" ca="1" si="366"/>
        <v>10.37500002</v>
      </c>
      <c r="AC2933" s="2">
        <v>10.375</v>
      </c>
      <c r="AD2933" s="7">
        <f>VLOOKUP(P2933,Weights!$A:$B,2,0)*AC2933</f>
        <v>10.375</v>
      </c>
      <c r="AE2933">
        <f t="shared" ca="1" si="367"/>
        <v>107.640625415</v>
      </c>
      <c r="AF2933" t="str">
        <f t="shared" si="368"/>
        <v>Washington St</v>
      </c>
      <c r="AG2933" t="str">
        <f t="shared" ca="1" si="369"/>
        <v>Washington</v>
      </c>
    </row>
    <row r="2934" spans="15:33" x14ac:dyDescent="0.25">
      <c r="O2934" t="s">
        <v>3270</v>
      </c>
      <c r="P2934" s="6">
        <v>42014</v>
      </c>
      <c r="Q2934" t="s">
        <v>3073</v>
      </c>
      <c r="R2934" t="s">
        <v>3266</v>
      </c>
      <c r="S2934" t="s">
        <v>3721</v>
      </c>
      <c r="T2934">
        <v>65</v>
      </c>
      <c r="U2934">
        <v>62</v>
      </c>
      <c r="W2934" t="s">
        <v>1008</v>
      </c>
      <c r="X2934">
        <v>1</v>
      </c>
      <c r="Y2934">
        <f t="shared" si="363"/>
        <v>3</v>
      </c>
      <c r="Z2934">
        <f t="shared" ca="1" si="364"/>
        <v>9.2500004999999987</v>
      </c>
      <c r="AA2934">
        <f t="shared" ca="1" si="365"/>
        <v>-6.2500004999999987</v>
      </c>
      <c r="AB2934">
        <f t="shared" ca="1" si="366"/>
        <v>6.2500004999999987</v>
      </c>
      <c r="AC2934" s="2">
        <v>6.25</v>
      </c>
      <c r="AD2934" s="7">
        <f>VLOOKUP(P2934,Weights!$A:$B,2,0)*AC2934</f>
        <v>6.25</v>
      </c>
      <c r="AE2934">
        <f t="shared" ca="1" si="367"/>
        <v>39.062506250000233</v>
      </c>
      <c r="AF2934" t="str">
        <f t="shared" si="368"/>
        <v>Weber State</v>
      </c>
      <c r="AG2934" t="str">
        <f t="shared" ca="1" si="369"/>
        <v>Weber State</v>
      </c>
    </row>
    <row r="2935" spans="15:33" x14ac:dyDescent="0.25">
      <c r="O2935" t="s">
        <v>3385</v>
      </c>
      <c r="P2935" s="6">
        <v>42014</v>
      </c>
      <c r="Q2935" t="s">
        <v>3073</v>
      </c>
      <c r="R2935" t="s">
        <v>3714</v>
      </c>
      <c r="S2935" t="s">
        <v>3720</v>
      </c>
      <c r="T2935">
        <v>74</v>
      </c>
      <c r="U2935">
        <v>72</v>
      </c>
      <c r="W2935" t="s">
        <v>609</v>
      </c>
      <c r="X2935">
        <v>1</v>
      </c>
      <c r="Y2935">
        <f t="shared" si="363"/>
        <v>-2</v>
      </c>
      <c r="Z2935">
        <f t="shared" ca="1" si="364"/>
        <v>1.875</v>
      </c>
      <c r="AA2935">
        <f t="shared" ca="1" si="365"/>
        <v>-3.875</v>
      </c>
      <c r="AB2935">
        <f t="shared" ca="1" si="366"/>
        <v>3.875</v>
      </c>
      <c r="AC2935" s="2">
        <v>3.875</v>
      </c>
      <c r="AD2935" s="7">
        <f>VLOOKUP(P2935,Weights!$A:$B,2,0)*AC2935</f>
        <v>3.875</v>
      </c>
      <c r="AE2935">
        <f t="shared" ca="1" si="367"/>
        <v>15.015625</v>
      </c>
      <c r="AF2935" t="str">
        <f t="shared" si="368"/>
        <v>Iowa State</v>
      </c>
      <c r="AG2935" t="str">
        <f t="shared" ca="1" si="369"/>
        <v>West Virginia</v>
      </c>
    </row>
    <row r="2936" spans="15:33" x14ac:dyDescent="0.25">
      <c r="O2936" t="s">
        <v>3370</v>
      </c>
      <c r="P2936" s="6">
        <v>42014</v>
      </c>
      <c r="Q2936" t="s">
        <v>3073</v>
      </c>
      <c r="R2936" t="s">
        <v>3207</v>
      </c>
      <c r="S2936" t="s">
        <v>3721</v>
      </c>
      <c r="T2936">
        <v>82</v>
      </c>
      <c r="U2936">
        <v>72</v>
      </c>
      <c r="W2936" t="s">
        <v>2565</v>
      </c>
      <c r="X2936">
        <v>1</v>
      </c>
      <c r="Y2936">
        <f t="shared" si="363"/>
        <v>10</v>
      </c>
      <c r="Z2936">
        <f t="shared" ca="1" si="364"/>
        <v>6.8750000000000009</v>
      </c>
      <c r="AA2936">
        <f t="shared" ca="1" si="365"/>
        <v>3.1249999999999991</v>
      </c>
      <c r="AB2936">
        <f t="shared" ca="1" si="366"/>
        <v>-3.1249999999999991</v>
      </c>
      <c r="AC2936" s="2">
        <v>3.125</v>
      </c>
      <c r="AD2936" s="7">
        <f>VLOOKUP(P2936,Weights!$A:$B,2,0)*AC2936</f>
        <v>3.125</v>
      </c>
      <c r="AE2936">
        <f t="shared" ca="1" si="367"/>
        <v>9.7656249999999947</v>
      </c>
      <c r="AF2936" t="str">
        <f t="shared" si="368"/>
        <v>Western Carolina</v>
      </c>
      <c r="AG2936" t="str">
        <f t="shared" ca="1" si="369"/>
        <v>Western Carolina</v>
      </c>
    </row>
    <row r="2937" spans="15:33" x14ac:dyDescent="0.25">
      <c r="O2937" t="s">
        <v>3272</v>
      </c>
      <c r="P2937" s="6">
        <v>42014</v>
      </c>
      <c r="Q2937" t="s">
        <v>3073</v>
      </c>
      <c r="R2937" t="s">
        <v>3159</v>
      </c>
      <c r="S2937" t="s">
        <v>3720</v>
      </c>
      <c r="T2937">
        <v>66</v>
      </c>
      <c r="U2937">
        <v>57</v>
      </c>
      <c r="W2937" t="s">
        <v>1008</v>
      </c>
      <c r="X2937">
        <v>1</v>
      </c>
      <c r="Y2937">
        <f t="shared" si="363"/>
        <v>-9</v>
      </c>
      <c r="Z2937">
        <f t="shared" ca="1" si="364"/>
        <v>-5.0000004999999996</v>
      </c>
      <c r="AA2937">
        <f t="shared" ca="1" si="365"/>
        <v>-3.9999995000000004</v>
      </c>
      <c r="AB2937">
        <f t="shared" ca="1" si="366"/>
        <v>3.9999995000000004</v>
      </c>
      <c r="AC2937" s="2">
        <v>4</v>
      </c>
      <c r="AD2937" s="7">
        <f>VLOOKUP(P2937,Weights!$A:$B,2,0)*AC2937</f>
        <v>4</v>
      </c>
      <c r="AE2937">
        <f t="shared" ca="1" si="367"/>
        <v>15.999996000000253</v>
      </c>
      <c r="AF2937" t="str">
        <f t="shared" si="368"/>
        <v>Oral Roberts</v>
      </c>
      <c r="AG2937" t="str">
        <f t="shared" ca="1" si="369"/>
        <v>Oral Roberts</v>
      </c>
    </row>
    <row r="2938" spans="15:33" x14ac:dyDescent="0.25">
      <c r="O2938" t="s">
        <v>3204</v>
      </c>
      <c r="P2938" s="6">
        <v>42014</v>
      </c>
      <c r="Q2938" t="s">
        <v>3073</v>
      </c>
      <c r="R2938" t="s">
        <v>3186</v>
      </c>
      <c r="S2938" t="s">
        <v>3721</v>
      </c>
      <c r="T2938">
        <v>72</v>
      </c>
      <c r="U2938">
        <v>65</v>
      </c>
      <c r="W2938" t="s">
        <v>337</v>
      </c>
      <c r="X2938">
        <v>1</v>
      </c>
      <c r="Y2938">
        <f t="shared" si="363"/>
        <v>7</v>
      </c>
      <c r="Z2938">
        <f t="shared" ca="1" si="364"/>
        <v>-5.750000019999999</v>
      </c>
      <c r="AA2938">
        <f t="shared" ca="1" si="365"/>
        <v>12.750000019999998</v>
      </c>
      <c r="AB2938">
        <f t="shared" ca="1" si="366"/>
        <v>-12.750000019999998</v>
      </c>
      <c r="AC2938" s="2">
        <v>12.75</v>
      </c>
      <c r="AD2938" s="7">
        <f>VLOOKUP(P2938,Weights!$A:$B,2,0)*AC2938</f>
        <v>12.75</v>
      </c>
      <c r="AE2938">
        <f t="shared" ca="1" si="367"/>
        <v>162.56250050999995</v>
      </c>
      <c r="AF2938" t="str">
        <f t="shared" si="368"/>
        <v>Western Kentucky</v>
      </c>
      <c r="AG2938" t="str">
        <f t="shared" ca="1" si="369"/>
        <v>Old Dominion</v>
      </c>
    </row>
    <row r="2939" spans="15:33" x14ac:dyDescent="0.25">
      <c r="O2939" t="s">
        <v>3110</v>
      </c>
      <c r="P2939" s="6">
        <v>42014</v>
      </c>
      <c r="Q2939" t="s">
        <v>3073</v>
      </c>
      <c r="R2939" t="s">
        <v>3284</v>
      </c>
      <c r="S2939" t="s">
        <v>3721</v>
      </c>
      <c r="T2939">
        <v>78</v>
      </c>
      <c r="U2939">
        <v>68</v>
      </c>
      <c r="W2939" t="s">
        <v>1254</v>
      </c>
      <c r="X2939">
        <v>1</v>
      </c>
      <c r="Y2939">
        <f t="shared" si="363"/>
        <v>10</v>
      </c>
      <c r="Z2939">
        <f t="shared" ca="1" si="364"/>
        <v>-5.750000019999999</v>
      </c>
      <c r="AA2939">
        <f t="shared" ca="1" si="365"/>
        <v>15.750000019999998</v>
      </c>
      <c r="AB2939">
        <f t="shared" ca="1" si="366"/>
        <v>-15.750000019999998</v>
      </c>
      <c r="AC2939" s="2">
        <v>15.75</v>
      </c>
      <c r="AD2939" s="7">
        <f>VLOOKUP(P2939,Weights!$A:$B,2,0)*AC2939</f>
        <v>15.75</v>
      </c>
      <c r="AE2939">
        <f t="shared" ca="1" si="367"/>
        <v>248.06250062999993</v>
      </c>
      <c r="AF2939" t="str">
        <f t="shared" si="368"/>
        <v>Western Michigan</v>
      </c>
      <c r="AG2939" t="str">
        <f t="shared" ca="1" si="369"/>
        <v>Buffalo</v>
      </c>
    </row>
    <row r="2940" spans="15:33" x14ac:dyDescent="0.25">
      <c r="O2940" t="s">
        <v>3344</v>
      </c>
      <c r="P2940" s="6">
        <v>42014</v>
      </c>
      <c r="Q2940" t="s">
        <v>3073</v>
      </c>
      <c r="R2940" t="s">
        <v>3187</v>
      </c>
      <c r="S2940" t="s">
        <v>3721</v>
      </c>
      <c r="T2940">
        <v>81</v>
      </c>
      <c r="U2940">
        <v>73</v>
      </c>
      <c r="W2940" t="s">
        <v>1104</v>
      </c>
      <c r="X2940">
        <v>1</v>
      </c>
      <c r="Y2940">
        <f t="shared" si="363"/>
        <v>8</v>
      </c>
      <c r="Z2940">
        <f t="shared" ca="1" si="364"/>
        <v>10</v>
      </c>
      <c r="AA2940">
        <f t="shared" ca="1" si="365"/>
        <v>-2</v>
      </c>
      <c r="AB2940">
        <f t="shared" ca="1" si="366"/>
        <v>2</v>
      </c>
      <c r="AC2940" s="2">
        <v>2</v>
      </c>
      <c r="AD2940" s="7">
        <f>VLOOKUP(P2940,Weights!$A:$B,2,0)*AC2940</f>
        <v>2</v>
      </c>
      <c r="AE2940">
        <f t="shared" ca="1" si="367"/>
        <v>4</v>
      </c>
      <c r="AF2940" t="str">
        <f t="shared" si="368"/>
        <v>William &amp; Mary</v>
      </c>
      <c r="AG2940" t="str">
        <f t="shared" ca="1" si="369"/>
        <v>William &amp; Mary</v>
      </c>
    </row>
    <row r="2941" spans="15:33" x14ac:dyDescent="0.25">
      <c r="O2941" t="s">
        <v>3310</v>
      </c>
      <c r="P2941" s="6">
        <v>42014</v>
      </c>
      <c r="Q2941" t="s">
        <v>3073</v>
      </c>
      <c r="R2941" t="s">
        <v>3218</v>
      </c>
      <c r="S2941" t="s">
        <v>3721</v>
      </c>
      <c r="T2941">
        <v>72</v>
      </c>
      <c r="U2941">
        <v>62</v>
      </c>
      <c r="W2941" t="s">
        <v>679</v>
      </c>
      <c r="X2941">
        <v>1</v>
      </c>
      <c r="Y2941">
        <f t="shared" si="363"/>
        <v>10</v>
      </c>
      <c r="Z2941">
        <f t="shared" ca="1" si="364"/>
        <v>11.875</v>
      </c>
      <c r="AA2941">
        <f t="shared" ca="1" si="365"/>
        <v>-1.875</v>
      </c>
      <c r="AB2941">
        <f t="shared" ca="1" si="366"/>
        <v>1.875</v>
      </c>
      <c r="AC2941" s="2">
        <v>1.875</v>
      </c>
      <c r="AD2941" s="7">
        <f>VLOOKUP(P2941,Weights!$A:$B,2,0)*AC2941</f>
        <v>1.875</v>
      </c>
      <c r="AE2941">
        <f t="shared" ca="1" si="367"/>
        <v>3.515625</v>
      </c>
      <c r="AF2941" t="str">
        <f t="shared" si="368"/>
        <v>Wofford</v>
      </c>
      <c r="AG2941" t="str">
        <f t="shared" ca="1" si="369"/>
        <v>Wofford</v>
      </c>
    </row>
    <row r="2942" spans="15:33" x14ac:dyDescent="0.25">
      <c r="O2942" t="s">
        <v>3242</v>
      </c>
      <c r="P2942" s="6">
        <v>42014</v>
      </c>
      <c r="Q2942" t="s">
        <v>3073</v>
      </c>
      <c r="R2942" t="s">
        <v>3280</v>
      </c>
      <c r="S2942" t="s">
        <v>3721</v>
      </c>
      <c r="T2942">
        <v>65</v>
      </c>
      <c r="U2942">
        <v>54</v>
      </c>
      <c r="W2942" t="s">
        <v>2219</v>
      </c>
      <c r="X2942">
        <v>1</v>
      </c>
      <c r="Y2942">
        <f t="shared" si="363"/>
        <v>11</v>
      </c>
      <c r="Z2942">
        <f t="shared" ca="1" si="364"/>
        <v>-5.375000019999999</v>
      </c>
      <c r="AA2942">
        <f t="shared" ca="1" si="365"/>
        <v>16.375000019999998</v>
      </c>
      <c r="AB2942">
        <f t="shared" ca="1" si="366"/>
        <v>-16.375000019999998</v>
      </c>
      <c r="AC2942" s="2">
        <v>16.375</v>
      </c>
      <c r="AD2942" s="7">
        <f>VLOOKUP(P2942,Weights!$A:$B,2,0)*AC2942</f>
        <v>16.375</v>
      </c>
      <c r="AE2942">
        <f t="shared" ca="1" si="367"/>
        <v>268.14062565499995</v>
      </c>
      <c r="AF2942" t="str">
        <f t="shared" si="368"/>
        <v>Wyoming</v>
      </c>
      <c r="AG2942" t="str">
        <f t="shared" ca="1" si="369"/>
        <v>Boise State</v>
      </c>
    </row>
    <row r="2943" spans="15:33" x14ac:dyDescent="0.25">
      <c r="O2943" t="s">
        <v>3081</v>
      </c>
      <c r="P2943" s="6">
        <v>42014</v>
      </c>
      <c r="Q2943" t="s">
        <v>3073</v>
      </c>
      <c r="R2943" t="s">
        <v>3718</v>
      </c>
      <c r="S2943" t="s">
        <v>3721</v>
      </c>
      <c r="T2943">
        <v>102</v>
      </c>
      <c r="U2943">
        <v>47</v>
      </c>
      <c r="W2943" t="s">
        <v>1763</v>
      </c>
      <c r="X2943">
        <v>1</v>
      </c>
      <c r="Y2943">
        <f t="shared" si="363"/>
        <v>55</v>
      </c>
      <c r="Z2943">
        <f t="shared" ca="1" si="364"/>
        <v>38.500000499999999</v>
      </c>
      <c r="AA2943">
        <f t="shared" ca="1" si="365"/>
        <v>16.499999500000001</v>
      </c>
      <c r="AB2943">
        <f t="shared" ca="1" si="366"/>
        <v>-16.499999500000001</v>
      </c>
      <c r="AC2943" s="2">
        <v>16.5</v>
      </c>
      <c r="AD2943" s="7">
        <f>VLOOKUP(P2943,Weights!$A:$B,2,0)*AC2943</f>
        <v>16.5</v>
      </c>
      <c r="AE2943">
        <f t="shared" ca="1" si="367"/>
        <v>272.24998350000027</v>
      </c>
      <c r="AF2943" t="str">
        <f t="shared" si="368"/>
        <v>Yale</v>
      </c>
      <c r="AG2943" t="str">
        <f t="shared" ca="1" si="369"/>
        <v>Yale</v>
      </c>
    </row>
    <row r="2944" spans="15:33" x14ac:dyDescent="0.25">
      <c r="O2944" t="s">
        <v>3167</v>
      </c>
      <c r="P2944" s="6">
        <v>42015</v>
      </c>
      <c r="Q2944" t="s">
        <v>3073</v>
      </c>
      <c r="R2944" t="s">
        <v>3165</v>
      </c>
      <c r="S2944" t="s">
        <v>3720</v>
      </c>
      <c r="T2944">
        <v>66</v>
      </c>
      <c r="U2944">
        <v>62</v>
      </c>
      <c r="W2944" t="s">
        <v>417</v>
      </c>
      <c r="X2944">
        <v>1</v>
      </c>
      <c r="Y2944">
        <f t="shared" si="363"/>
        <v>-4</v>
      </c>
      <c r="Z2944">
        <f t="shared" ca="1" si="364"/>
        <v>-2.8750000199999999</v>
      </c>
      <c r="AA2944">
        <f t="shared" ca="1" si="365"/>
        <v>-1.1249999800000001</v>
      </c>
      <c r="AB2944">
        <f t="shared" ca="1" si="366"/>
        <v>1.1249999800000001</v>
      </c>
      <c r="AC2944" s="2">
        <v>1.125</v>
      </c>
      <c r="AD2944" s="7">
        <f>VLOOKUP(P2944,Weights!$A:$B,2,0)*AC2944</f>
        <v>1.125</v>
      </c>
      <c r="AE2944">
        <f t="shared" ca="1" si="367"/>
        <v>1.2656249550000007</v>
      </c>
      <c r="AF2944" t="str">
        <f t="shared" si="368"/>
        <v>Massachusetts</v>
      </c>
      <c r="AG2944" t="str">
        <f t="shared" ca="1" si="369"/>
        <v>Massachusetts</v>
      </c>
    </row>
    <row r="2945" spans="15:33" x14ac:dyDescent="0.25">
      <c r="O2945" t="s">
        <v>3371</v>
      </c>
      <c r="P2945" s="6">
        <v>42015</v>
      </c>
      <c r="Q2945" t="s">
        <v>3073</v>
      </c>
      <c r="R2945" t="s">
        <v>3226</v>
      </c>
      <c r="S2945" t="s">
        <v>3721</v>
      </c>
      <c r="T2945">
        <v>82</v>
      </c>
      <c r="U2945">
        <v>67</v>
      </c>
      <c r="W2945" t="s">
        <v>1632</v>
      </c>
      <c r="X2945">
        <v>1</v>
      </c>
      <c r="Y2945">
        <f t="shared" si="363"/>
        <v>15</v>
      </c>
      <c r="Z2945">
        <f t="shared" ca="1" si="364"/>
        <v>15</v>
      </c>
      <c r="AA2945">
        <f t="shared" ca="1" si="365"/>
        <v>0</v>
      </c>
      <c r="AB2945">
        <f t="shared" ca="1" si="366"/>
        <v>0</v>
      </c>
      <c r="AC2945" s="2">
        <v>0</v>
      </c>
      <c r="AD2945" s="7">
        <f>VLOOKUP(P2945,Weights!$A:$B,2,0)*AC2945</f>
        <v>0</v>
      </c>
      <c r="AE2945">
        <f t="shared" ca="1" si="367"/>
        <v>0</v>
      </c>
      <c r="AF2945" t="str">
        <f t="shared" si="368"/>
        <v>Green Bay</v>
      </c>
      <c r="AG2945" t="str">
        <f t="shared" ca="1" si="369"/>
        <v>Green Bay</v>
      </c>
    </row>
    <row r="2946" spans="15:33" x14ac:dyDescent="0.25">
      <c r="O2946" t="s">
        <v>3141</v>
      </c>
      <c r="P2946" s="6">
        <v>42015</v>
      </c>
      <c r="Q2946" t="s">
        <v>3073</v>
      </c>
      <c r="R2946" t="s">
        <v>3137</v>
      </c>
      <c r="S2946" t="s">
        <v>3720</v>
      </c>
      <c r="T2946">
        <v>62</v>
      </c>
      <c r="U2946">
        <v>44</v>
      </c>
      <c r="W2946" t="s">
        <v>247</v>
      </c>
      <c r="X2946">
        <v>1</v>
      </c>
      <c r="Y2946">
        <f t="shared" ref="Y2946:Y3009" si="370">X2946*IF(S2946="W",(T2946-U2946),U2946-T2946)</f>
        <v>-18</v>
      </c>
      <c r="Z2946">
        <f t="shared" ref="Z2946:Z3009" ca="1" si="371">X2946*(IF(Q2946="A",-HomeEdge,IF(Q2946="H",HomeEdge,0))+VLOOKUP(O2946,TmList,2,0)-VLOOKUP(R2946,TmList,2,0))</f>
        <v>-7.375</v>
      </c>
      <c r="AA2946">
        <f t="shared" ref="AA2946:AA3009" ca="1" si="372">Y2946-Z2946</f>
        <v>-10.625</v>
      </c>
      <c r="AB2946">
        <f t="shared" ref="AB2946:AB3009" ca="1" si="373">-AA2946</f>
        <v>10.625</v>
      </c>
      <c r="AC2946" s="2">
        <v>10.625</v>
      </c>
      <c r="AD2946" s="7">
        <f>VLOOKUP(P2946,Weights!$A:$B,2,0)*AC2946</f>
        <v>10.625</v>
      </c>
      <c r="AE2946">
        <f t="shared" ref="AE2946:AE3009" ca="1" si="374">AA2946^2</f>
        <v>112.890625</v>
      </c>
      <c r="AF2946" t="str">
        <f t="shared" si="368"/>
        <v>Memphis</v>
      </c>
      <c r="AG2946" t="str">
        <f t="shared" ca="1" si="369"/>
        <v>Memphis</v>
      </c>
    </row>
    <row r="2947" spans="15:33" x14ac:dyDescent="0.25">
      <c r="O2947" t="s">
        <v>3320</v>
      </c>
      <c r="P2947" s="6">
        <v>42015</v>
      </c>
      <c r="Q2947" t="s">
        <v>3073</v>
      </c>
      <c r="R2947" t="s">
        <v>3150</v>
      </c>
      <c r="S2947" t="s">
        <v>3720</v>
      </c>
      <c r="T2947">
        <v>84</v>
      </c>
      <c r="U2947">
        <v>57</v>
      </c>
      <c r="W2947" t="s">
        <v>1726</v>
      </c>
      <c r="X2947">
        <v>1</v>
      </c>
      <c r="Y2947">
        <f t="shared" si="370"/>
        <v>-27</v>
      </c>
      <c r="Z2947">
        <f t="shared" ca="1" si="371"/>
        <v>-11.250000499999999</v>
      </c>
      <c r="AA2947">
        <f t="shared" ca="1" si="372"/>
        <v>-15.749999500000001</v>
      </c>
      <c r="AB2947">
        <f t="shared" ca="1" si="373"/>
        <v>15.749999500000001</v>
      </c>
      <c r="AC2947" s="2">
        <v>15.75</v>
      </c>
      <c r="AD2947" s="7">
        <f>VLOOKUP(P2947,Weights!$A:$B,2,0)*AC2947</f>
        <v>15.75</v>
      </c>
      <c r="AE2947">
        <f t="shared" ca="1" si="374"/>
        <v>248.0624842500003</v>
      </c>
      <c r="AF2947" t="str">
        <f t="shared" ref="AF2947:AF3010" si="375">IF(Y2947&gt;0,O2947,R2947)</f>
        <v>Murray St</v>
      </c>
      <c r="AG2947" t="str">
        <f t="shared" ref="AG2947:AG3010" ca="1" si="376">IF(Z2947&gt;0,O2947,R2947)</f>
        <v>Murray St</v>
      </c>
    </row>
    <row r="2948" spans="15:33" x14ac:dyDescent="0.25">
      <c r="O2948" t="s">
        <v>3158</v>
      </c>
      <c r="P2948" s="6">
        <v>42015</v>
      </c>
      <c r="Q2948" t="s">
        <v>3073</v>
      </c>
      <c r="R2948" t="s">
        <v>3706</v>
      </c>
      <c r="S2948" t="s">
        <v>3720</v>
      </c>
      <c r="T2948">
        <v>67</v>
      </c>
      <c r="U2948">
        <v>53</v>
      </c>
      <c r="W2948" t="s">
        <v>868</v>
      </c>
      <c r="X2948">
        <v>1</v>
      </c>
      <c r="Y2948">
        <f t="shared" si="370"/>
        <v>-14</v>
      </c>
      <c r="Z2948">
        <f t="shared" ca="1" si="371"/>
        <v>-10.374999500000001</v>
      </c>
      <c r="AA2948">
        <f t="shared" ca="1" si="372"/>
        <v>-3.6250004999999987</v>
      </c>
      <c r="AB2948">
        <f t="shared" ca="1" si="373"/>
        <v>3.6250004999999987</v>
      </c>
      <c r="AC2948" s="2">
        <v>3.625</v>
      </c>
      <c r="AD2948" s="7">
        <f>VLOOKUP(P2948,Weights!$A:$B,2,0)*AC2948</f>
        <v>3.625</v>
      </c>
      <c r="AE2948">
        <f t="shared" ca="1" si="374"/>
        <v>13.140628625000241</v>
      </c>
      <c r="AF2948" t="str">
        <f t="shared" si="375"/>
        <v>Wichita St</v>
      </c>
      <c r="AG2948" t="str">
        <f t="shared" ca="1" si="376"/>
        <v>Wichita St</v>
      </c>
    </row>
    <row r="2949" spans="15:33" x14ac:dyDescent="0.25">
      <c r="O2949" t="s">
        <v>3323</v>
      </c>
      <c r="P2949" s="6">
        <v>42015</v>
      </c>
      <c r="Q2949" t="s">
        <v>3073</v>
      </c>
      <c r="R2949" t="s">
        <v>3203</v>
      </c>
      <c r="S2949" t="s">
        <v>3721</v>
      </c>
      <c r="T2949">
        <v>84</v>
      </c>
      <c r="U2949">
        <v>77</v>
      </c>
      <c r="V2949" t="s">
        <v>3722</v>
      </c>
      <c r="W2949" t="s">
        <v>310</v>
      </c>
      <c r="X2949">
        <v>1</v>
      </c>
      <c r="Y2949">
        <f t="shared" si="370"/>
        <v>7</v>
      </c>
      <c r="Z2949">
        <f t="shared" ca="1" si="371"/>
        <v>14.999999499999998</v>
      </c>
      <c r="AA2949">
        <f t="shared" ca="1" si="372"/>
        <v>-7.9999994999999977</v>
      </c>
      <c r="AB2949">
        <f t="shared" ca="1" si="373"/>
        <v>7.9999994999999977</v>
      </c>
      <c r="AC2949" s="2">
        <v>8</v>
      </c>
      <c r="AD2949" s="7">
        <f>VLOOKUP(P2949,Weights!$A:$B,2,0)*AC2949</f>
        <v>8</v>
      </c>
      <c r="AE2949">
        <f t="shared" ca="1" si="374"/>
        <v>63.999992000000212</v>
      </c>
      <c r="AF2949" t="str">
        <f t="shared" si="375"/>
        <v>Michigan St</v>
      </c>
      <c r="AG2949" t="str">
        <f t="shared" ca="1" si="376"/>
        <v>Michigan St</v>
      </c>
    </row>
    <row r="2950" spans="15:33" x14ac:dyDescent="0.25">
      <c r="O2950" t="s">
        <v>3388</v>
      </c>
      <c r="P2950" s="6">
        <v>42015</v>
      </c>
      <c r="Q2950" t="s">
        <v>3073</v>
      </c>
      <c r="R2950" t="s">
        <v>3193</v>
      </c>
      <c r="S2950" t="s">
        <v>3720</v>
      </c>
      <c r="T2950">
        <v>69</v>
      </c>
      <c r="U2950">
        <v>55</v>
      </c>
      <c r="W2950" t="s">
        <v>1484</v>
      </c>
      <c r="X2950">
        <v>1</v>
      </c>
      <c r="Y2950">
        <f t="shared" si="370"/>
        <v>-14</v>
      </c>
      <c r="Z2950">
        <f t="shared" ca="1" si="371"/>
        <v>-6.875</v>
      </c>
      <c r="AA2950">
        <f t="shared" ca="1" si="372"/>
        <v>-7.125</v>
      </c>
      <c r="AB2950">
        <f t="shared" ca="1" si="373"/>
        <v>7.125</v>
      </c>
      <c r="AC2950" s="2">
        <v>7.125</v>
      </c>
      <c r="AD2950" s="7">
        <f>VLOOKUP(P2950,Weights!$A:$B,2,0)*AC2950</f>
        <v>7.125</v>
      </c>
      <c r="AE2950">
        <f t="shared" ca="1" si="374"/>
        <v>50.765625</v>
      </c>
      <c r="AF2950" t="str">
        <f t="shared" si="375"/>
        <v>Illinois St</v>
      </c>
      <c r="AG2950" t="str">
        <f t="shared" ca="1" si="376"/>
        <v>Illinois St</v>
      </c>
    </row>
    <row r="2951" spans="15:33" x14ac:dyDescent="0.25">
      <c r="O2951" t="s">
        <v>3135</v>
      </c>
      <c r="P2951" s="6">
        <v>42015</v>
      </c>
      <c r="Q2951" t="s">
        <v>3073</v>
      </c>
      <c r="R2951" t="s">
        <v>3704</v>
      </c>
      <c r="S2951" t="s">
        <v>3721</v>
      </c>
      <c r="T2951">
        <v>87</v>
      </c>
      <c r="U2951">
        <v>75</v>
      </c>
      <c r="W2951" t="s">
        <v>310</v>
      </c>
      <c r="X2951">
        <v>1</v>
      </c>
      <c r="Y2951">
        <f t="shared" si="370"/>
        <v>12</v>
      </c>
      <c r="Z2951">
        <f t="shared" ca="1" si="371"/>
        <v>-7.25</v>
      </c>
      <c r="AA2951">
        <f t="shared" ca="1" si="372"/>
        <v>19.25</v>
      </c>
      <c r="AB2951">
        <f t="shared" ca="1" si="373"/>
        <v>-19.25</v>
      </c>
      <c r="AC2951" s="2">
        <v>19.25</v>
      </c>
      <c r="AD2951" s="7">
        <f>VLOOKUP(P2951,Weights!$A:$B,2,0)*AC2951</f>
        <v>19.25</v>
      </c>
      <c r="AE2951">
        <f t="shared" ca="1" si="374"/>
        <v>370.5625</v>
      </c>
      <c r="AF2951" t="str">
        <f t="shared" si="375"/>
        <v>NC State</v>
      </c>
      <c r="AG2951" t="str">
        <f t="shared" ca="1" si="376"/>
        <v>Duke</v>
      </c>
    </row>
    <row r="2952" spans="15:33" x14ac:dyDescent="0.25">
      <c r="O2952" t="s">
        <v>3134</v>
      </c>
      <c r="P2952" s="6">
        <v>42015</v>
      </c>
      <c r="Q2952" t="s">
        <v>3073</v>
      </c>
      <c r="R2952" t="s">
        <v>3227</v>
      </c>
      <c r="S2952" t="s">
        <v>3721</v>
      </c>
      <c r="T2952">
        <v>53</v>
      </c>
      <c r="U2952">
        <v>43</v>
      </c>
      <c r="W2952" t="s">
        <v>949</v>
      </c>
      <c r="X2952">
        <v>1</v>
      </c>
      <c r="Y2952">
        <f t="shared" si="370"/>
        <v>10</v>
      </c>
      <c r="Z2952">
        <f t="shared" ca="1" si="371"/>
        <v>1.7763568394002505E-15</v>
      </c>
      <c r="AA2952">
        <f t="shared" ca="1" si="372"/>
        <v>9.9999999999999982</v>
      </c>
      <c r="AB2952">
        <f t="shared" ca="1" si="373"/>
        <v>-9.9999999999999982</v>
      </c>
      <c r="AC2952" s="2">
        <v>10</v>
      </c>
      <c r="AD2952" s="7">
        <f>VLOOKUP(P2952,Weights!$A:$B,2,0)*AC2952</f>
        <v>10</v>
      </c>
      <c r="AE2952">
        <f t="shared" ca="1" si="374"/>
        <v>99.999999999999972</v>
      </c>
      <c r="AF2952" t="str">
        <f t="shared" si="375"/>
        <v>Nebraska</v>
      </c>
      <c r="AG2952" t="str">
        <f t="shared" ca="1" si="376"/>
        <v>Nebraska</v>
      </c>
    </row>
    <row r="2953" spans="15:33" x14ac:dyDescent="0.25">
      <c r="O2953" t="s">
        <v>3258</v>
      </c>
      <c r="P2953" s="6">
        <v>42015</v>
      </c>
      <c r="Q2953" t="s">
        <v>3073</v>
      </c>
      <c r="R2953" t="s">
        <v>3715</v>
      </c>
      <c r="S2953" t="s">
        <v>3721</v>
      </c>
      <c r="T2953">
        <v>58</v>
      </c>
      <c r="U2953">
        <v>56</v>
      </c>
      <c r="W2953" t="s">
        <v>199</v>
      </c>
      <c r="X2953">
        <v>1</v>
      </c>
      <c r="Y2953">
        <f t="shared" si="370"/>
        <v>2</v>
      </c>
      <c r="Z2953">
        <f t="shared" ca="1" si="371"/>
        <v>-16.749999499999998</v>
      </c>
      <c r="AA2953">
        <f t="shared" ca="1" si="372"/>
        <v>18.749999499999998</v>
      </c>
      <c r="AB2953">
        <f t="shared" ca="1" si="373"/>
        <v>-18.749999499999998</v>
      </c>
      <c r="AC2953" s="2">
        <v>18.75</v>
      </c>
      <c r="AD2953" s="7">
        <f>VLOOKUP(P2953,Weights!$A:$B,2,0)*AC2953</f>
        <v>18.75</v>
      </c>
      <c r="AE2953">
        <f t="shared" ca="1" si="374"/>
        <v>351.56248125000019</v>
      </c>
      <c r="AF2953" t="str">
        <f t="shared" si="375"/>
        <v>Oregon St</v>
      </c>
      <c r="AG2953" t="str">
        <f t="shared" ca="1" si="376"/>
        <v>Arizona</v>
      </c>
    </row>
    <row r="2954" spans="15:33" x14ac:dyDescent="0.25">
      <c r="O2954" t="s">
        <v>3098</v>
      </c>
      <c r="P2954" s="6">
        <v>42015</v>
      </c>
      <c r="Q2954" t="s">
        <v>3073</v>
      </c>
      <c r="R2954" t="s">
        <v>3188</v>
      </c>
      <c r="S2954" t="s">
        <v>3721</v>
      </c>
      <c r="T2954">
        <v>66</v>
      </c>
      <c r="U2954">
        <v>54</v>
      </c>
      <c r="W2954" t="s">
        <v>1879</v>
      </c>
      <c r="X2954">
        <v>1</v>
      </c>
      <c r="Y2954">
        <f t="shared" si="370"/>
        <v>12</v>
      </c>
      <c r="Z2954">
        <f t="shared" ca="1" si="371"/>
        <v>12.250000499999999</v>
      </c>
      <c r="AA2954">
        <f t="shared" ca="1" si="372"/>
        <v>-0.25000049999999874</v>
      </c>
      <c r="AB2954">
        <f t="shared" ca="1" si="373"/>
        <v>0.25000049999999874</v>
      </c>
      <c r="AC2954" s="2">
        <v>0.25</v>
      </c>
      <c r="AD2954" s="7">
        <f>VLOOKUP(P2954,Weights!$A:$B,2,0)*AC2954</f>
        <v>0.25</v>
      </c>
      <c r="AE2954">
        <f t="shared" ca="1" si="374"/>
        <v>6.2500250000249363E-2</v>
      </c>
      <c r="AF2954" t="str">
        <f t="shared" si="375"/>
        <v>Quinnipiac</v>
      </c>
      <c r="AG2954" t="str">
        <f t="shared" ca="1" si="376"/>
        <v>Quinnipiac</v>
      </c>
    </row>
    <row r="2955" spans="15:33" x14ac:dyDescent="0.25">
      <c r="O2955" t="s">
        <v>3166</v>
      </c>
      <c r="P2955" s="6">
        <v>42015</v>
      </c>
      <c r="Q2955" t="s">
        <v>3073</v>
      </c>
      <c r="R2955" t="s">
        <v>3171</v>
      </c>
      <c r="S2955" t="s">
        <v>3721</v>
      </c>
      <c r="T2955">
        <v>60</v>
      </c>
      <c r="U2955">
        <v>41</v>
      </c>
      <c r="W2955" t="s">
        <v>62</v>
      </c>
      <c r="X2955">
        <v>1</v>
      </c>
      <c r="Y2955">
        <f t="shared" si="370"/>
        <v>19</v>
      </c>
      <c r="Z2955">
        <f t="shared" ca="1" si="371"/>
        <v>5.1250000000000009</v>
      </c>
      <c r="AA2955">
        <f t="shared" ca="1" si="372"/>
        <v>13.875</v>
      </c>
      <c r="AB2955">
        <f t="shared" ca="1" si="373"/>
        <v>-13.875</v>
      </c>
      <c r="AC2955" s="2">
        <v>13.875</v>
      </c>
      <c r="AD2955" s="7">
        <f>VLOOKUP(P2955,Weights!$A:$B,2,0)*AC2955</f>
        <v>13.875</v>
      </c>
      <c r="AE2955">
        <f t="shared" ca="1" si="374"/>
        <v>192.515625</v>
      </c>
      <c r="AF2955" t="str">
        <f t="shared" si="375"/>
        <v>Richmond</v>
      </c>
      <c r="AG2955" t="str">
        <f t="shared" ca="1" si="376"/>
        <v>Richmond</v>
      </c>
    </row>
    <row r="2956" spans="15:33" x14ac:dyDescent="0.25">
      <c r="O2956" t="s">
        <v>3108</v>
      </c>
      <c r="P2956" s="6">
        <v>42015</v>
      </c>
      <c r="Q2956" t="s">
        <v>3073</v>
      </c>
      <c r="R2956" t="s">
        <v>3712</v>
      </c>
      <c r="S2956" t="s">
        <v>3721</v>
      </c>
      <c r="T2956">
        <v>67</v>
      </c>
      <c r="U2956">
        <v>62</v>
      </c>
      <c r="W2956" t="s">
        <v>1305</v>
      </c>
      <c r="X2956">
        <v>1</v>
      </c>
      <c r="Y2956">
        <f t="shared" si="370"/>
        <v>5</v>
      </c>
      <c r="Z2956">
        <f t="shared" ca="1" si="371"/>
        <v>-17.874999519999999</v>
      </c>
      <c r="AA2956">
        <f t="shared" ca="1" si="372"/>
        <v>22.874999519999999</v>
      </c>
      <c r="AB2956">
        <f t="shared" ca="1" si="373"/>
        <v>-22.874999519999999</v>
      </c>
      <c r="AC2956" s="2">
        <v>22.875</v>
      </c>
      <c r="AD2956" s="7">
        <f>VLOOKUP(P2956,Weights!$A:$B,2,0)*AC2956</f>
        <v>22.875</v>
      </c>
      <c r="AE2956">
        <f t="shared" ca="1" si="374"/>
        <v>523.2656030400002</v>
      </c>
      <c r="AF2956" t="str">
        <f t="shared" si="375"/>
        <v>Rutgers</v>
      </c>
      <c r="AG2956" t="str">
        <f t="shared" ca="1" si="376"/>
        <v>Wisconsin</v>
      </c>
    </row>
    <row r="2957" spans="15:33" x14ac:dyDescent="0.25">
      <c r="O2957" t="s">
        <v>3080</v>
      </c>
      <c r="P2957" s="6">
        <v>42015</v>
      </c>
      <c r="Q2957" t="s">
        <v>3073</v>
      </c>
      <c r="R2957" t="s">
        <v>3382</v>
      </c>
      <c r="S2957" t="s">
        <v>3720</v>
      </c>
      <c r="T2957">
        <v>79</v>
      </c>
      <c r="U2957">
        <v>67</v>
      </c>
      <c r="W2957" t="s">
        <v>1909</v>
      </c>
      <c r="X2957">
        <v>1</v>
      </c>
      <c r="Y2957">
        <f t="shared" si="370"/>
        <v>-12</v>
      </c>
      <c r="Z2957">
        <f t="shared" ca="1" si="371"/>
        <v>7.2500000000000009</v>
      </c>
      <c r="AA2957">
        <f t="shared" ca="1" si="372"/>
        <v>-19.25</v>
      </c>
      <c r="AB2957">
        <f t="shared" ca="1" si="373"/>
        <v>19.25</v>
      </c>
      <c r="AC2957" s="2">
        <v>19.25</v>
      </c>
      <c r="AD2957" s="7">
        <f>VLOOKUP(P2957,Weights!$A:$B,2,0)*AC2957</f>
        <v>19.25</v>
      </c>
      <c r="AE2957">
        <f t="shared" ca="1" si="374"/>
        <v>370.5625</v>
      </c>
      <c r="AF2957" t="str">
        <f t="shared" si="375"/>
        <v>Fairfield</v>
      </c>
      <c r="AG2957" t="str">
        <f t="shared" ca="1" si="376"/>
        <v>Siena</v>
      </c>
    </row>
    <row r="2958" spans="15:33" x14ac:dyDescent="0.25">
      <c r="O2958" t="s">
        <v>3195</v>
      </c>
      <c r="P2958" s="6">
        <v>42015</v>
      </c>
      <c r="Q2958" t="s">
        <v>3073</v>
      </c>
      <c r="R2958" t="s">
        <v>3161</v>
      </c>
      <c r="S2958" t="s">
        <v>3721</v>
      </c>
      <c r="T2958">
        <v>70</v>
      </c>
      <c r="U2958">
        <v>57</v>
      </c>
      <c r="W2958" t="s">
        <v>309</v>
      </c>
      <c r="X2958">
        <v>1</v>
      </c>
      <c r="Y2958">
        <f t="shared" si="370"/>
        <v>13</v>
      </c>
      <c r="Z2958">
        <f t="shared" ca="1" si="371"/>
        <v>5.2499999999999991</v>
      </c>
      <c r="AA2958">
        <f t="shared" ca="1" si="372"/>
        <v>7.7500000000000009</v>
      </c>
      <c r="AB2958">
        <f t="shared" ca="1" si="373"/>
        <v>-7.7500000000000009</v>
      </c>
      <c r="AC2958" s="2">
        <v>7.75</v>
      </c>
      <c r="AD2958" s="7">
        <f>VLOOKUP(P2958,Weights!$A:$B,2,0)*AC2958</f>
        <v>7.75</v>
      </c>
      <c r="AE2958">
        <f t="shared" ca="1" si="374"/>
        <v>60.062500000000014</v>
      </c>
      <c r="AF2958" t="str">
        <f t="shared" si="375"/>
        <v>Syracuse</v>
      </c>
      <c r="AG2958" t="str">
        <f t="shared" ca="1" si="376"/>
        <v>Syracuse</v>
      </c>
    </row>
    <row r="2959" spans="15:33" x14ac:dyDescent="0.25">
      <c r="O2959" t="s">
        <v>3142</v>
      </c>
      <c r="P2959" s="6">
        <v>42015</v>
      </c>
      <c r="Q2959" t="s">
        <v>3073</v>
      </c>
      <c r="R2959" t="s">
        <v>3145</v>
      </c>
      <c r="S2959" t="s">
        <v>3721</v>
      </c>
      <c r="T2959">
        <v>56</v>
      </c>
      <c r="U2959">
        <v>51</v>
      </c>
      <c r="V2959" t="s">
        <v>3722</v>
      </c>
      <c r="W2959" t="s">
        <v>278</v>
      </c>
      <c r="X2959">
        <v>1</v>
      </c>
      <c r="Y2959">
        <f t="shared" si="370"/>
        <v>5</v>
      </c>
      <c r="Z2959">
        <f t="shared" ca="1" si="371"/>
        <v>5</v>
      </c>
      <c r="AA2959">
        <f t="shared" ca="1" si="372"/>
        <v>0</v>
      </c>
      <c r="AB2959">
        <f t="shared" ca="1" si="373"/>
        <v>0</v>
      </c>
      <c r="AC2959" s="2">
        <v>0</v>
      </c>
      <c r="AD2959" s="7">
        <f>VLOOKUP(P2959,Weights!$A:$B,2,0)*AC2959</f>
        <v>0</v>
      </c>
      <c r="AE2959">
        <f t="shared" ca="1" si="374"/>
        <v>0</v>
      </c>
      <c r="AF2959" t="str">
        <f t="shared" si="375"/>
        <v>Tulane</v>
      </c>
      <c r="AG2959" t="str">
        <f t="shared" ca="1" si="376"/>
        <v>Tulane</v>
      </c>
    </row>
    <row r="2960" spans="15:33" x14ac:dyDescent="0.25">
      <c r="O2960" t="s">
        <v>3138</v>
      </c>
      <c r="P2960" s="6">
        <v>42015</v>
      </c>
      <c r="Q2960" t="s">
        <v>3073</v>
      </c>
      <c r="R2960" t="s">
        <v>3149</v>
      </c>
      <c r="S2960" t="s">
        <v>3720</v>
      </c>
      <c r="T2960">
        <v>70</v>
      </c>
      <c r="U2960">
        <v>61</v>
      </c>
      <c r="W2960" t="s">
        <v>348</v>
      </c>
      <c r="X2960">
        <v>1</v>
      </c>
      <c r="Y2960">
        <f t="shared" si="370"/>
        <v>-9</v>
      </c>
      <c r="Z2960">
        <f t="shared" ca="1" si="371"/>
        <v>-12.75</v>
      </c>
      <c r="AA2960">
        <f t="shared" ca="1" si="372"/>
        <v>3.75</v>
      </c>
      <c r="AB2960">
        <f t="shared" ca="1" si="373"/>
        <v>-3.75</v>
      </c>
      <c r="AC2960" s="2">
        <v>3.75</v>
      </c>
      <c r="AD2960" s="7">
        <f>VLOOKUP(P2960,Weights!$A:$B,2,0)*AC2960</f>
        <v>3.75</v>
      </c>
      <c r="AE2960">
        <f t="shared" ca="1" si="374"/>
        <v>14.0625</v>
      </c>
      <c r="AF2960" t="str">
        <f t="shared" si="375"/>
        <v>SMU</v>
      </c>
      <c r="AG2960" t="str">
        <f t="shared" ca="1" si="376"/>
        <v>SMU</v>
      </c>
    </row>
    <row r="2961" spans="15:33" x14ac:dyDescent="0.25">
      <c r="O2961" t="s">
        <v>3282</v>
      </c>
      <c r="P2961" s="6">
        <v>42015</v>
      </c>
      <c r="Q2961" t="s">
        <v>3073</v>
      </c>
      <c r="R2961" t="s">
        <v>3222</v>
      </c>
      <c r="S2961" t="s">
        <v>3721</v>
      </c>
      <c r="T2961">
        <v>73</v>
      </c>
      <c r="U2961">
        <v>54</v>
      </c>
      <c r="W2961" t="s">
        <v>1305</v>
      </c>
      <c r="X2961">
        <v>1</v>
      </c>
      <c r="Y2961">
        <f t="shared" si="370"/>
        <v>19</v>
      </c>
      <c r="Z2961">
        <f t="shared" ca="1" si="371"/>
        <v>9.1249995000000013</v>
      </c>
      <c r="AA2961">
        <f t="shared" ca="1" si="372"/>
        <v>9.8750004999999987</v>
      </c>
      <c r="AB2961">
        <f t="shared" ca="1" si="373"/>
        <v>-9.8750004999999987</v>
      </c>
      <c r="AC2961" s="2">
        <v>9.875</v>
      </c>
      <c r="AD2961" s="7">
        <f>VLOOKUP(P2961,Weights!$A:$B,2,0)*AC2961</f>
        <v>9.875</v>
      </c>
      <c r="AE2961">
        <f t="shared" ca="1" si="374"/>
        <v>97.515634875000231</v>
      </c>
      <c r="AF2961" t="str">
        <f t="shared" si="375"/>
        <v>UCLA</v>
      </c>
      <c r="AG2961" t="str">
        <f t="shared" ca="1" si="376"/>
        <v>UCLA</v>
      </c>
    </row>
    <row r="2962" spans="15:33" x14ac:dyDescent="0.25">
      <c r="O2962" t="s">
        <v>3091</v>
      </c>
      <c r="P2962" s="6">
        <v>42015</v>
      </c>
      <c r="Q2962" t="s">
        <v>3073</v>
      </c>
      <c r="R2962" t="s">
        <v>3083</v>
      </c>
      <c r="S2962" t="s">
        <v>3720</v>
      </c>
      <c r="T2962">
        <v>63</v>
      </c>
      <c r="U2962">
        <v>60</v>
      </c>
      <c r="W2962" t="s">
        <v>155</v>
      </c>
      <c r="X2962">
        <v>1</v>
      </c>
      <c r="Y2962">
        <f t="shared" si="370"/>
        <v>-3</v>
      </c>
      <c r="Z2962">
        <f t="shared" ca="1" si="371"/>
        <v>-8.3750004799999989</v>
      </c>
      <c r="AA2962">
        <f t="shared" ca="1" si="372"/>
        <v>5.3750004799999989</v>
      </c>
      <c r="AB2962">
        <f t="shared" ca="1" si="373"/>
        <v>-5.3750004799999989</v>
      </c>
      <c r="AC2962" s="2">
        <v>5.375</v>
      </c>
      <c r="AD2962" s="7">
        <f>VLOOKUP(P2962,Weights!$A:$B,2,0)*AC2962</f>
        <v>5.375</v>
      </c>
      <c r="AE2962">
        <f t="shared" ca="1" si="374"/>
        <v>28.890630160000217</v>
      </c>
      <c r="AF2962" t="str">
        <f t="shared" si="375"/>
        <v>New Hampshire</v>
      </c>
      <c r="AG2962" t="str">
        <f t="shared" ca="1" si="376"/>
        <v>New Hampshire</v>
      </c>
    </row>
    <row r="2963" spans="15:33" x14ac:dyDescent="0.25">
      <c r="O2963" t="s">
        <v>3132</v>
      </c>
      <c r="P2963" s="6">
        <v>42015</v>
      </c>
      <c r="Q2963" t="s">
        <v>3073</v>
      </c>
      <c r="R2963" t="s">
        <v>3146</v>
      </c>
      <c r="S2963" t="s">
        <v>3720</v>
      </c>
      <c r="T2963">
        <v>78</v>
      </c>
      <c r="U2963">
        <v>76</v>
      </c>
      <c r="W2963" t="s">
        <v>551</v>
      </c>
      <c r="X2963">
        <v>1</v>
      </c>
      <c r="Y2963">
        <f t="shared" si="370"/>
        <v>-2</v>
      </c>
      <c r="Z2963">
        <f t="shared" ca="1" si="371"/>
        <v>-4.2499995000000004</v>
      </c>
      <c r="AA2963">
        <f t="shared" ca="1" si="372"/>
        <v>2.2499995000000004</v>
      </c>
      <c r="AB2963">
        <f t="shared" ca="1" si="373"/>
        <v>-2.2499995000000004</v>
      </c>
      <c r="AC2963" s="2">
        <v>2.25</v>
      </c>
      <c r="AD2963" s="7">
        <f>VLOOKUP(P2963,Weights!$A:$B,2,0)*AC2963</f>
        <v>2.25</v>
      </c>
      <c r="AE2963">
        <f t="shared" ca="1" si="374"/>
        <v>5.0624977500002517</v>
      </c>
      <c r="AF2963" t="str">
        <f t="shared" si="375"/>
        <v>Stanford</v>
      </c>
      <c r="AG2963" t="str">
        <f t="shared" ca="1" si="376"/>
        <v>Stanford</v>
      </c>
    </row>
    <row r="2964" spans="15:33" x14ac:dyDescent="0.25">
      <c r="O2964" t="s">
        <v>3412</v>
      </c>
      <c r="P2964" s="6">
        <v>42016</v>
      </c>
      <c r="Q2964" t="s">
        <v>3073</v>
      </c>
      <c r="R2964" t="s">
        <v>3400</v>
      </c>
      <c r="S2964" t="s">
        <v>3720</v>
      </c>
      <c r="T2964">
        <v>51</v>
      </c>
      <c r="U2964">
        <v>48</v>
      </c>
      <c r="W2964" t="s">
        <v>2699</v>
      </c>
      <c r="X2964">
        <v>1</v>
      </c>
      <c r="Y2964">
        <f t="shared" si="370"/>
        <v>-3</v>
      </c>
      <c r="Z2964">
        <f t="shared" ca="1" si="371"/>
        <v>1.125</v>
      </c>
      <c r="AA2964">
        <f t="shared" ca="1" si="372"/>
        <v>-4.125</v>
      </c>
      <c r="AB2964">
        <f t="shared" ca="1" si="373"/>
        <v>4.125</v>
      </c>
      <c r="AC2964" s="2">
        <v>4.125</v>
      </c>
      <c r="AD2964" s="7">
        <f>VLOOKUP(P2964,Weights!$A:$B,2,0)*AC2964</f>
        <v>4.125</v>
      </c>
      <c r="AE2964">
        <f t="shared" ca="1" si="374"/>
        <v>17.015625</v>
      </c>
      <c r="AF2964" t="str">
        <f t="shared" si="375"/>
        <v>Alabama A&amp;M</v>
      </c>
      <c r="AG2964" t="str">
        <f t="shared" ca="1" si="376"/>
        <v>Arkansas-Pine Bluff</v>
      </c>
    </row>
    <row r="2965" spans="15:33" x14ac:dyDescent="0.25">
      <c r="O2965" t="s">
        <v>3219</v>
      </c>
      <c r="P2965" s="6">
        <v>42016</v>
      </c>
      <c r="Q2965" t="s">
        <v>3073</v>
      </c>
      <c r="R2965" t="s">
        <v>3292</v>
      </c>
      <c r="S2965" t="s">
        <v>3720</v>
      </c>
      <c r="T2965">
        <v>79</v>
      </c>
      <c r="U2965">
        <v>55</v>
      </c>
      <c r="W2965" t="s">
        <v>1975</v>
      </c>
      <c r="X2965">
        <v>1</v>
      </c>
      <c r="Y2965">
        <f t="shared" si="370"/>
        <v>-24</v>
      </c>
      <c r="Z2965">
        <f t="shared" ca="1" si="371"/>
        <v>-11.125000499999999</v>
      </c>
      <c r="AA2965">
        <f t="shared" ca="1" si="372"/>
        <v>-12.874999500000001</v>
      </c>
      <c r="AB2965">
        <f t="shared" ca="1" si="373"/>
        <v>12.874999500000001</v>
      </c>
      <c r="AC2965" s="2">
        <v>12.875</v>
      </c>
      <c r="AD2965" s="7">
        <f>VLOOKUP(P2965,Weights!$A:$B,2,0)*AC2965</f>
        <v>12.875</v>
      </c>
      <c r="AE2965">
        <f t="shared" ca="1" si="374"/>
        <v>165.76561212500027</v>
      </c>
      <c r="AF2965" t="str">
        <f t="shared" si="375"/>
        <v>Norfolk St</v>
      </c>
      <c r="AG2965" t="str">
        <f t="shared" ca="1" si="376"/>
        <v>Norfolk St</v>
      </c>
    </row>
    <row r="2966" spans="15:33" x14ac:dyDescent="0.25">
      <c r="O2966" t="s">
        <v>3121</v>
      </c>
      <c r="P2966" s="6">
        <v>42016</v>
      </c>
      <c r="Q2966" t="s">
        <v>3073</v>
      </c>
      <c r="R2966" t="s">
        <v>3718</v>
      </c>
      <c r="S2966" t="s">
        <v>3721</v>
      </c>
      <c r="T2966">
        <v>88</v>
      </c>
      <c r="U2966">
        <v>42</v>
      </c>
      <c r="W2966" t="s">
        <v>1704</v>
      </c>
      <c r="X2966">
        <v>1</v>
      </c>
      <c r="Y2966">
        <f t="shared" si="370"/>
        <v>46</v>
      </c>
      <c r="Z2966">
        <f t="shared" ca="1" si="371"/>
        <v>27.500000500000002</v>
      </c>
      <c r="AA2966">
        <f t="shared" ca="1" si="372"/>
        <v>18.499999499999998</v>
      </c>
      <c r="AB2966">
        <f t="shared" ca="1" si="373"/>
        <v>-18.499999499999998</v>
      </c>
      <c r="AC2966" s="2">
        <v>18.5</v>
      </c>
      <c r="AD2966" s="7">
        <f>VLOOKUP(P2966,Weights!$A:$B,2,0)*AC2966</f>
        <v>18.5</v>
      </c>
      <c r="AE2966">
        <f t="shared" ca="1" si="374"/>
        <v>342.24998150000016</v>
      </c>
      <c r="AF2966" t="str">
        <f t="shared" si="375"/>
        <v>Brown</v>
      </c>
      <c r="AG2966" t="str">
        <f t="shared" ca="1" si="376"/>
        <v>Brown</v>
      </c>
    </row>
    <row r="2967" spans="15:33" x14ac:dyDescent="0.25">
      <c r="O2967" t="s">
        <v>3312</v>
      </c>
      <c r="P2967" s="6">
        <v>42016</v>
      </c>
      <c r="Q2967" t="s">
        <v>3073</v>
      </c>
      <c r="R2967" t="s">
        <v>3308</v>
      </c>
      <c r="S2967" t="s">
        <v>3720</v>
      </c>
      <c r="T2967">
        <v>70</v>
      </c>
      <c r="U2967">
        <v>67</v>
      </c>
      <c r="W2967" t="s">
        <v>292</v>
      </c>
      <c r="X2967">
        <v>1</v>
      </c>
      <c r="Y2967">
        <f t="shared" si="370"/>
        <v>-3</v>
      </c>
      <c r="Z2967">
        <f t="shared" ca="1" si="371"/>
        <v>-9.625</v>
      </c>
      <c r="AA2967">
        <f t="shared" ca="1" si="372"/>
        <v>6.625</v>
      </c>
      <c r="AB2967">
        <f t="shared" ca="1" si="373"/>
        <v>-6.625</v>
      </c>
      <c r="AC2967" s="2">
        <v>6.625</v>
      </c>
      <c r="AD2967" s="7">
        <f>VLOOKUP(P2967,Weights!$A:$B,2,0)*AC2967</f>
        <v>6.625</v>
      </c>
      <c r="AE2967">
        <f t="shared" ca="1" si="374"/>
        <v>43.890625</v>
      </c>
      <c r="AF2967" t="str">
        <f t="shared" si="375"/>
        <v>Coastal Carolina</v>
      </c>
      <c r="AG2967" t="str">
        <f t="shared" ca="1" si="376"/>
        <v>Coastal Carolina</v>
      </c>
    </row>
    <row r="2968" spans="15:33" x14ac:dyDescent="0.25">
      <c r="O2968" t="s">
        <v>3220</v>
      </c>
      <c r="P2968" s="6">
        <v>42016</v>
      </c>
      <c r="Q2968" t="s">
        <v>3073</v>
      </c>
      <c r="R2968" t="s">
        <v>3293</v>
      </c>
      <c r="S2968" t="s">
        <v>3720</v>
      </c>
      <c r="T2968">
        <v>78</v>
      </c>
      <c r="U2968">
        <v>63</v>
      </c>
      <c r="W2968" t="s">
        <v>2004</v>
      </c>
      <c r="X2968">
        <v>1</v>
      </c>
      <c r="Y2968">
        <f t="shared" si="370"/>
        <v>-15</v>
      </c>
      <c r="Z2968">
        <f t="shared" ca="1" si="371"/>
        <v>-11.625000500000002</v>
      </c>
      <c r="AA2968">
        <f t="shared" ca="1" si="372"/>
        <v>-3.3749994999999977</v>
      </c>
      <c r="AB2968">
        <f t="shared" ca="1" si="373"/>
        <v>3.3749994999999977</v>
      </c>
      <c r="AC2968" s="2">
        <v>3.375</v>
      </c>
      <c r="AD2968" s="7">
        <f>VLOOKUP(P2968,Weights!$A:$B,2,0)*AC2968</f>
        <v>3.375</v>
      </c>
      <c r="AE2968">
        <f t="shared" ca="1" si="374"/>
        <v>11.390621625000234</v>
      </c>
      <c r="AF2968" t="str">
        <f t="shared" si="375"/>
        <v>Hampton</v>
      </c>
      <c r="AG2968" t="str">
        <f t="shared" ca="1" si="376"/>
        <v>Hampton</v>
      </c>
    </row>
    <row r="2969" spans="15:33" x14ac:dyDescent="0.25">
      <c r="O2969" t="s">
        <v>3415</v>
      </c>
      <c r="P2969" s="6">
        <v>42016</v>
      </c>
      <c r="Q2969" t="s">
        <v>3073</v>
      </c>
      <c r="R2969" t="s">
        <v>3414</v>
      </c>
      <c r="S2969" t="s">
        <v>3720</v>
      </c>
      <c r="T2969">
        <v>72</v>
      </c>
      <c r="U2969">
        <v>70</v>
      </c>
      <c r="W2969" t="s">
        <v>2708</v>
      </c>
      <c r="X2969">
        <v>1</v>
      </c>
      <c r="Y2969">
        <f t="shared" si="370"/>
        <v>-2</v>
      </c>
      <c r="Z2969">
        <f t="shared" ca="1" si="371"/>
        <v>-4.125</v>
      </c>
      <c r="AA2969">
        <f t="shared" ca="1" si="372"/>
        <v>2.125</v>
      </c>
      <c r="AB2969">
        <f t="shared" ca="1" si="373"/>
        <v>-2.125</v>
      </c>
      <c r="AC2969" s="2">
        <v>2.125</v>
      </c>
      <c r="AD2969" s="7">
        <f>VLOOKUP(P2969,Weights!$A:$B,2,0)*AC2969</f>
        <v>2.125</v>
      </c>
      <c r="AE2969">
        <f t="shared" ca="1" si="374"/>
        <v>4.515625</v>
      </c>
      <c r="AF2969" t="str">
        <f t="shared" si="375"/>
        <v>Alcorn St</v>
      </c>
      <c r="AG2969" t="str">
        <f t="shared" ca="1" si="376"/>
        <v>Alcorn St</v>
      </c>
    </row>
    <row r="2970" spans="15:33" x14ac:dyDescent="0.25">
      <c r="O2970" t="s">
        <v>3393</v>
      </c>
      <c r="P2970" s="6">
        <v>42016</v>
      </c>
      <c r="Q2970" t="s">
        <v>3073</v>
      </c>
      <c r="R2970" t="s">
        <v>3300</v>
      </c>
      <c r="S2970" t="s">
        <v>3720</v>
      </c>
      <c r="T2970">
        <v>79</v>
      </c>
      <c r="U2970">
        <v>76</v>
      </c>
      <c r="W2970" t="s">
        <v>2023</v>
      </c>
      <c r="X2970">
        <v>1</v>
      </c>
      <c r="Y2970">
        <f t="shared" si="370"/>
        <v>-3</v>
      </c>
      <c r="Z2970">
        <f t="shared" ca="1" si="371"/>
        <v>1</v>
      </c>
      <c r="AA2970">
        <f t="shared" ca="1" si="372"/>
        <v>-4</v>
      </c>
      <c r="AB2970">
        <f t="shared" ca="1" si="373"/>
        <v>4</v>
      </c>
      <c r="AC2970" s="2">
        <v>4</v>
      </c>
      <c r="AD2970" s="7">
        <f>VLOOKUP(P2970,Weights!$A:$B,2,0)*AC2970</f>
        <v>4</v>
      </c>
      <c r="AE2970">
        <f t="shared" ca="1" si="374"/>
        <v>16</v>
      </c>
      <c r="AF2970" t="str">
        <f t="shared" si="375"/>
        <v>Delaware St</v>
      </c>
      <c r="AG2970" t="str">
        <f t="shared" ca="1" si="376"/>
        <v>Howard</v>
      </c>
    </row>
    <row r="2971" spans="15:33" x14ac:dyDescent="0.25">
      <c r="O2971" t="s">
        <v>3406</v>
      </c>
      <c r="P2971" s="6">
        <v>42016</v>
      </c>
      <c r="Q2971" t="s">
        <v>3073</v>
      </c>
      <c r="R2971" t="s">
        <v>3405</v>
      </c>
      <c r="S2971" t="s">
        <v>3721</v>
      </c>
      <c r="T2971">
        <v>97</v>
      </c>
      <c r="U2971">
        <v>66</v>
      </c>
      <c r="W2971" t="s">
        <v>2597</v>
      </c>
      <c r="X2971">
        <v>1</v>
      </c>
      <c r="Y2971">
        <f t="shared" si="370"/>
        <v>31</v>
      </c>
      <c r="Z2971">
        <f t="shared" ca="1" si="371"/>
        <v>6.875</v>
      </c>
      <c r="AA2971">
        <f t="shared" ca="1" si="372"/>
        <v>24.125</v>
      </c>
      <c r="AB2971">
        <f t="shared" ca="1" si="373"/>
        <v>-24.125</v>
      </c>
      <c r="AC2971" s="2">
        <v>24.125</v>
      </c>
      <c r="AD2971" s="7">
        <f>VLOOKUP(P2971,Weights!$A:$B,2,0)*AC2971</f>
        <v>24.125</v>
      </c>
      <c r="AE2971">
        <f t="shared" ca="1" si="374"/>
        <v>582.015625</v>
      </c>
      <c r="AF2971" t="str">
        <f t="shared" si="375"/>
        <v>Incarnate Word</v>
      </c>
      <c r="AG2971" t="str">
        <f t="shared" ca="1" si="376"/>
        <v>Incarnate Word</v>
      </c>
    </row>
    <row r="2972" spans="15:33" x14ac:dyDescent="0.25">
      <c r="O2972" t="s">
        <v>3348</v>
      </c>
      <c r="P2972" s="6">
        <v>42016</v>
      </c>
      <c r="Q2972" t="s">
        <v>3073</v>
      </c>
      <c r="R2972" t="s">
        <v>3356</v>
      </c>
      <c r="S2972" t="s">
        <v>3720</v>
      </c>
      <c r="T2972">
        <v>60</v>
      </c>
      <c r="U2972">
        <v>52</v>
      </c>
      <c r="W2972" t="s">
        <v>2718</v>
      </c>
      <c r="X2972">
        <v>1</v>
      </c>
      <c r="Y2972">
        <f t="shared" si="370"/>
        <v>-8</v>
      </c>
      <c r="Z2972">
        <f t="shared" ca="1" si="371"/>
        <v>-1.3750004999999996</v>
      </c>
      <c r="AA2972">
        <f t="shared" ca="1" si="372"/>
        <v>-6.6249995000000004</v>
      </c>
      <c r="AB2972">
        <f t="shared" ca="1" si="373"/>
        <v>6.6249995000000004</v>
      </c>
      <c r="AC2972" s="2">
        <v>6.625</v>
      </c>
      <c r="AD2972" s="7">
        <f>VLOOKUP(P2972,Weights!$A:$B,2,0)*AC2972</f>
        <v>6.625</v>
      </c>
      <c r="AE2972">
        <f t="shared" ca="1" si="374"/>
        <v>43.890618375000258</v>
      </c>
      <c r="AF2972" t="str">
        <f t="shared" si="375"/>
        <v>Southern</v>
      </c>
      <c r="AG2972" t="str">
        <f t="shared" ca="1" si="376"/>
        <v>Southern</v>
      </c>
    </row>
    <row r="2973" spans="15:33" x14ac:dyDescent="0.25">
      <c r="O2973" t="s">
        <v>3394</v>
      </c>
      <c r="P2973" s="6">
        <v>42016</v>
      </c>
      <c r="Q2973" t="s">
        <v>3073</v>
      </c>
      <c r="R2973" t="s">
        <v>3401</v>
      </c>
      <c r="S2973" t="s">
        <v>3720</v>
      </c>
      <c r="T2973">
        <v>88</v>
      </c>
      <c r="U2973">
        <v>76</v>
      </c>
      <c r="W2973" t="s">
        <v>2729</v>
      </c>
      <c r="X2973">
        <v>1</v>
      </c>
      <c r="Y2973">
        <f t="shared" si="370"/>
        <v>-12</v>
      </c>
      <c r="Z2973">
        <f t="shared" ca="1" si="371"/>
        <v>-8.8750005000000023</v>
      </c>
      <c r="AA2973">
        <f t="shared" ca="1" si="372"/>
        <v>-3.1249994999999977</v>
      </c>
      <c r="AB2973">
        <f t="shared" ca="1" si="373"/>
        <v>3.1249994999999977</v>
      </c>
      <c r="AC2973" s="2">
        <v>3.125</v>
      </c>
      <c r="AD2973" s="7">
        <f>VLOOKUP(P2973,Weights!$A:$B,2,0)*AC2973</f>
        <v>3.125</v>
      </c>
      <c r="AE2973">
        <f t="shared" ca="1" si="374"/>
        <v>9.7656218750002353</v>
      </c>
      <c r="AF2973" t="str">
        <f t="shared" si="375"/>
        <v>Alabama St</v>
      </c>
      <c r="AG2973" t="str">
        <f t="shared" ca="1" si="376"/>
        <v>Alabama St</v>
      </c>
    </row>
    <row r="2974" spans="15:33" x14ac:dyDescent="0.25">
      <c r="O2974" t="s">
        <v>3341</v>
      </c>
      <c r="P2974" s="6">
        <v>42016</v>
      </c>
      <c r="Q2974" t="s">
        <v>3073</v>
      </c>
      <c r="R2974" t="s">
        <v>3125</v>
      </c>
      <c r="S2974" t="s">
        <v>3720</v>
      </c>
      <c r="T2974">
        <v>78</v>
      </c>
      <c r="U2974">
        <v>53</v>
      </c>
      <c r="W2974" t="s">
        <v>2036</v>
      </c>
      <c r="X2974">
        <v>1</v>
      </c>
      <c r="Y2974">
        <f t="shared" si="370"/>
        <v>-25</v>
      </c>
      <c r="Z2974">
        <f t="shared" ca="1" si="371"/>
        <v>-5.7500004999999996</v>
      </c>
      <c r="AA2974">
        <f t="shared" ca="1" si="372"/>
        <v>-19.249999500000001</v>
      </c>
      <c r="AB2974">
        <f t="shared" ca="1" si="373"/>
        <v>19.249999500000001</v>
      </c>
      <c r="AC2974" s="2">
        <v>19.25</v>
      </c>
      <c r="AD2974" s="7">
        <f>VLOOKUP(P2974,Weights!$A:$B,2,0)*AC2974</f>
        <v>19.25</v>
      </c>
      <c r="AE2974">
        <f t="shared" ca="1" si="374"/>
        <v>370.5624807500003</v>
      </c>
      <c r="AF2974" t="str">
        <f t="shared" si="375"/>
        <v>Maryland-Eastern Shore</v>
      </c>
      <c r="AG2974" t="str">
        <f t="shared" ca="1" si="376"/>
        <v>Maryland-Eastern Shore</v>
      </c>
    </row>
    <row r="2975" spans="15:33" x14ac:dyDescent="0.25">
      <c r="O2975" t="s">
        <v>3239</v>
      </c>
      <c r="P2975" s="6">
        <v>42016</v>
      </c>
      <c r="Q2975" t="s">
        <v>3073</v>
      </c>
      <c r="R2975" t="s">
        <v>3313</v>
      </c>
      <c r="S2975" t="s">
        <v>3720</v>
      </c>
      <c r="T2975">
        <v>52</v>
      </c>
      <c r="U2975">
        <v>50</v>
      </c>
      <c r="W2975" t="s">
        <v>2056</v>
      </c>
      <c r="X2975">
        <v>1</v>
      </c>
      <c r="Y2975">
        <f t="shared" si="370"/>
        <v>-2</v>
      </c>
      <c r="Z2975">
        <f t="shared" ca="1" si="371"/>
        <v>2.375</v>
      </c>
      <c r="AA2975">
        <f t="shared" ca="1" si="372"/>
        <v>-4.375</v>
      </c>
      <c r="AB2975">
        <f t="shared" ca="1" si="373"/>
        <v>4.375</v>
      </c>
      <c r="AC2975" s="2">
        <v>4.375</v>
      </c>
      <c r="AD2975" s="7">
        <f>VLOOKUP(P2975,Weights!$A:$B,2,0)*AC2975</f>
        <v>4.375</v>
      </c>
      <c r="AE2975">
        <f t="shared" ca="1" si="374"/>
        <v>19.140625</v>
      </c>
      <c r="AF2975" t="str">
        <f t="shared" si="375"/>
        <v>South Carolina St</v>
      </c>
      <c r="AG2975" t="str">
        <f t="shared" ca="1" si="376"/>
        <v>North Carolina A&amp;T</v>
      </c>
    </row>
    <row r="2976" spans="15:33" x14ac:dyDescent="0.25">
      <c r="O2976" t="s">
        <v>3392</v>
      </c>
      <c r="P2976" s="6">
        <v>42016</v>
      </c>
      <c r="Q2976" t="s">
        <v>3073</v>
      </c>
      <c r="R2976" t="s">
        <v>3321</v>
      </c>
      <c r="S2976" t="s">
        <v>3721</v>
      </c>
      <c r="T2976">
        <v>58</v>
      </c>
      <c r="U2976">
        <v>40</v>
      </c>
      <c r="W2976" t="s">
        <v>2067</v>
      </c>
      <c r="X2976">
        <v>1</v>
      </c>
      <c r="Y2976">
        <f t="shared" si="370"/>
        <v>18</v>
      </c>
      <c r="Z2976">
        <f t="shared" ca="1" si="371"/>
        <v>20.625000499999999</v>
      </c>
      <c r="AA2976">
        <f t="shared" ca="1" si="372"/>
        <v>-2.6250004999999987</v>
      </c>
      <c r="AB2976">
        <f t="shared" ca="1" si="373"/>
        <v>2.6250004999999987</v>
      </c>
      <c r="AC2976" s="2">
        <v>2.625</v>
      </c>
      <c r="AD2976" s="7">
        <f>VLOOKUP(P2976,Weights!$A:$B,2,0)*AC2976</f>
        <v>2.625</v>
      </c>
      <c r="AE2976">
        <f t="shared" ca="1" si="374"/>
        <v>6.890627625000243</v>
      </c>
      <c r="AF2976" t="str">
        <f t="shared" si="375"/>
        <v>North Carolina Central</v>
      </c>
      <c r="AG2976" t="str">
        <f t="shared" ca="1" si="376"/>
        <v>North Carolina Central</v>
      </c>
    </row>
    <row r="2977" spans="15:33" x14ac:dyDescent="0.25">
      <c r="O2977" t="s">
        <v>3383</v>
      </c>
      <c r="P2977" s="6">
        <v>42016</v>
      </c>
      <c r="Q2977" t="s">
        <v>3073</v>
      </c>
      <c r="R2977" t="s">
        <v>3327</v>
      </c>
      <c r="S2977" t="s">
        <v>3720</v>
      </c>
      <c r="T2977">
        <v>55</v>
      </c>
      <c r="U2977">
        <v>54</v>
      </c>
      <c r="W2977" t="s">
        <v>1144</v>
      </c>
      <c r="X2977">
        <v>1</v>
      </c>
      <c r="Y2977">
        <f t="shared" si="370"/>
        <v>-1</v>
      </c>
      <c r="Z2977">
        <f t="shared" ca="1" si="371"/>
        <v>2.875</v>
      </c>
      <c r="AA2977">
        <f t="shared" ca="1" si="372"/>
        <v>-3.875</v>
      </c>
      <c r="AB2977">
        <f t="shared" ca="1" si="373"/>
        <v>3.875</v>
      </c>
      <c r="AC2977" s="2">
        <v>3.875</v>
      </c>
      <c r="AD2977" s="7">
        <f>VLOOKUP(P2977,Weights!$A:$B,2,0)*AC2977</f>
        <v>3.875</v>
      </c>
      <c r="AE2977">
        <f t="shared" ca="1" si="374"/>
        <v>15.015625</v>
      </c>
      <c r="AF2977" t="str">
        <f t="shared" si="375"/>
        <v>Monmouth</v>
      </c>
      <c r="AG2977" t="str">
        <f t="shared" ca="1" si="376"/>
        <v>Rider</v>
      </c>
    </row>
    <row r="2978" spans="15:33" x14ac:dyDescent="0.25">
      <c r="O2978" t="s">
        <v>3322</v>
      </c>
      <c r="P2978" s="6">
        <v>42016</v>
      </c>
      <c r="Q2978" t="s">
        <v>3073</v>
      </c>
      <c r="R2978" t="s">
        <v>3263</v>
      </c>
      <c r="S2978" t="s">
        <v>3720</v>
      </c>
      <c r="T2978">
        <v>72</v>
      </c>
      <c r="U2978">
        <v>59</v>
      </c>
      <c r="W2978" t="s">
        <v>2646</v>
      </c>
      <c r="X2978">
        <v>1</v>
      </c>
      <c r="Y2978">
        <f t="shared" si="370"/>
        <v>-13</v>
      </c>
      <c r="Z2978">
        <f t="shared" ca="1" si="371"/>
        <v>-13.625000499999999</v>
      </c>
      <c r="AA2978">
        <f t="shared" ca="1" si="372"/>
        <v>0.62500049999999874</v>
      </c>
      <c r="AB2978">
        <f t="shared" ca="1" si="373"/>
        <v>-0.62500049999999874</v>
      </c>
      <c r="AC2978" s="2">
        <v>0.625</v>
      </c>
      <c r="AD2978" s="7">
        <f>VLOOKUP(P2978,Weights!$A:$B,2,0)*AC2978</f>
        <v>0.625</v>
      </c>
      <c r="AE2978">
        <f t="shared" ca="1" si="374"/>
        <v>0.39062562500024844</v>
      </c>
      <c r="AF2978" t="str">
        <f t="shared" si="375"/>
        <v>Sam Houston St</v>
      </c>
      <c r="AG2978" t="str">
        <f t="shared" ca="1" si="376"/>
        <v>Sam Houston St</v>
      </c>
    </row>
    <row r="2979" spans="15:33" x14ac:dyDescent="0.25">
      <c r="O2979" t="s">
        <v>3364</v>
      </c>
      <c r="P2979" s="6">
        <v>42016</v>
      </c>
      <c r="Q2979" t="s">
        <v>3073</v>
      </c>
      <c r="R2979" t="s">
        <v>3362</v>
      </c>
      <c r="S2979" t="s">
        <v>3720</v>
      </c>
      <c r="T2979">
        <v>66</v>
      </c>
      <c r="U2979">
        <v>64</v>
      </c>
      <c r="W2979" t="s">
        <v>2564</v>
      </c>
      <c r="X2979">
        <v>1</v>
      </c>
      <c r="Y2979">
        <f t="shared" si="370"/>
        <v>-2</v>
      </c>
      <c r="Z2979">
        <f t="shared" ca="1" si="371"/>
        <v>5.25</v>
      </c>
      <c r="AA2979">
        <f t="shared" ca="1" si="372"/>
        <v>-7.25</v>
      </c>
      <c r="AB2979">
        <f t="shared" ca="1" si="373"/>
        <v>7.25</v>
      </c>
      <c r="AC2979" s="2">
        <v>7.25</v>
      </c>
      <c r="AD2979" s="7">
        <f>VLOOKUP(P2979,Weights!$A:$B,2,0)*AC2979</f>
        <v>7.25</v>
      </c>
      <c r="AE2979">
        <f t="shared" ca="1" si="374"/>
        <v>52.5625</v>
      </c>
      <c r="AF2979" t="str">
        <f t="shared" si="375"/>
        <v>Lamar</v>
      </c>
      <c r="AG2979" t="str">
        <f t="shared" ca="1" si="376"/>
        <v>Texas A&amp;M-CC</v>
      </c>
    </row>
    <row r="2980" spans="15:33" x14ac:dyDescent="0.25">
      <c r="O2980" t="s">
        <v>3365</v>
      </c>
      <c r="P2980" s="6">
        <v>42016</v>
      </c>
      <c r="Q2980" t="s">
        <v>3073</v>
      </c>
      <c r="R2980" t="s">
        <v>3298</v>
      </c>
      <c r="S2980" t="s">
        <v>3720</v>
      </c>
      <c r="T2980">
        <v>68</v>
      </c>
      <c r="U2980">
        <v>43</v>
      </c>
      <c r="W2980" t="s">
        <v>1364</v>
      </c>
      <c r="X2980">
        <v>1</v>
      </c>
      <c r="Y2980">
        <f t="shared" si="370"/>
        <v>-25</v>
      </c>
      <c r="Z2980">
        <f t="shared" ca="1" si="371"/>
        <v>-1.7500004999999987</v>
      </c>
      <c r="AA2980">
        <f t="shared" ca="1" si="372"/>
        <v>-23.249999500000001</v>
      </c>
      <c r="AB2980">
        <f t="shared" ca="1" si="373"/>
        <v>23.249999500000001</v>
      </c>
      <c r="AC2980" s="2">
        <v>23.25</v>
      </c>
      <c r="AD2980" s="7">
        <f>VLOOKUP(P2980,Weights!$A:$B,2,0)*AC2980</f>
        <v>23.25</v>
      </c>
      <c r="AE2980">
        <f t="shared" ca="1" si="374"/>
        <v>540.56247675000031</v>
      </c>
      <c r="AF2980" t="str">
        <f t="shared" si="375"/>
        <v>UT San Antonio</v>
      </c>
      <c r="AG2980" t="str">
        <f t="shared" ca="1" si="376"/>
        <v>UT San Antonio</v>
      </c>
    </row>
    <row r="2981" spans="15:33" x14ac:dyDescent="0.25">
      <c r="O2981" t="s">
        <v>3280</v>
      </c>
      <c r="P2981" s="6">
        <v>42017</v>
      </c>
      <c r="Q2981" t="s">
        <v>3073</v>
      </c>
      <c r="R2981" t="s">
        <v>3077</v>
      </c>
      <c r="S2981" t="s">
        <v>3721</v>
      </c>
      <c r="T2981">
        <v>82</v>
      </c>
      <c r="U2981">
        <v>73</v>
      </c>
      <c r="V2981" t="s">
        <v>3722</v>
      </c>
      <c r="W2981" t="s">
        <v>1230</v>
      </c>
      <c r="X2981">
        <v>1</v>
      </c>
      <c r="Y2981">
        <f t="shared" si="370"/>
        <v>9</v>
      </c>
      <c r="Z2981">
        <f t="shared" ca="1" si="371"/>
        <v>7.2499999999999991</v>
      </c>
      <c r="AA2981">
        <f t="shared" ca="1" si="372"/>
        <v>1.7500000000000009</v>
      </c>
      <c r="AB2981">
        <f t="shared" ca="1" si="373"/>
        <v>-1.7500000000000009</v>
      </c>
      <c r="AC2981" s="2">
        <v>1.75</v>
      </c>
      <c r="AD2981" s="7">
        <f>VLOOKUP(P2981,Weights!$A:$B,2,0)*AC2981</f>
        <v>1.75</v>
      </c>
      <c r="AE2981">
        <f t="shared" ca="1" si="374"/>
        <v>3.0625000000000031</v>
      </c>
      <c r="AF2981" t="str">
        <f t="shared" si="375"/>
        <v>Boise State</v>
      </c>
      <c r="AG2981" t="str">
        <f t="shared" ca="1" si="376"/>
        <v>Boise State</v>
      </c>
    </row>
    <row r="2982" spans="15:33" x14ac:dyDescent="0.25">
      <c r="O2982" t="s">
        <v>3376</v>
      </c>
      <c r="P2982" s="6">
        <v>42017</v>
      </c>
      <c r="Q2982" t="s">
        <v>3073</v>
      </c>
      <c r="R2982" t="s">
        <v>3178</v>
      </c>
      <c r="S2982" t="s">
        <v>3720</v>
      </c>
      <c r="T2982">
        <v>63</v>
      </c>
      <c r="U2982">
        <v>52</v>
      </c>
      <c r="W2982" t="s">
        <v>1410</v>
      </c>
      <c r="X2982">
        <v>1</v>
      </c>
      <c r="Y2982">
        <f t="shared" si="370"/>
        <v>-11</v>
      </c>
      <c r="Z2982">
        <f t="shared" ca="1" si="371"/>
        <v>-10.999999500000001</v>
      </c>
      <c r="AA2982">
        <f t="shared" ca="1" si="372"/>
        <v>-4.9999999873762135E-7</v>
      </c>
      <c r="AB2982">
        <f t="shared" ca="1" si="373"/>
        <v>4.9999999873762135E-7</v>
      </c>
      <c r="AC2982" s="2">
        <v>0</v>
      </c>
      <c r="AD2982" s="7">
        <f>VLOOKUP(P2982,Weights!$A:$B,2,0)*AC2982</f>
        <v>0</v>
      </c>
      <c r="AE2982">
        <f t="shared" ca="1" si="374"/>
        <v>2.4999999873762136E-13</v>
      </c>
      <c r="AF2982" t="str">
        <f t="shared" si="375"/>
        <v>Northern Iowa</v>
      </c>
      <c r="AG2982" t="str">
        <f t="shared" ca="1" si="376"/>
        <v>Northern Iowa</v>
      </c>
    </row>
    <row r="2983" spans="15:33" x14ac:dyDescent="0.25">
      <c r="O2983" t="s">
        <v>3314</v>
      </c>
      <c r="P2983" s="6">
        <v>42017</v>
      </c>
      <c r="Q2983" t="s">
        <v>3073</v>
      </c>
      <c r="R2983" t="s">
        <v>3336</v>
      </c>
      <c r="S2983" t="s">
        <v>3720</v>
      </c>
      <c r="T2983">
        <v>109</v>
      </c>
      <c r="U2983">
        <v>58</v>
      </c>
      <c r="W2983" t="s">
        <v>2580</v>
      </c>
      <c r="X2983">
        <v>1</v>
      </c>
      <c r="Y2983">
        <f t="shared" si="370"/>
        <v>-51</v>
      </c>
      <c r="Z2983">
        <f t="shared" ca="1" si="371"/>
        <v>-22.250000499999999</v>
      </c>
      <c r="AA2983">
        <f t="shared" ca="1" si="372"/>
        <v>-28.749999500000001</v>
      </c>
      <c r="AB2983">
        <f t="shared" ca="1" si="373"/>
        <v>28.749999500000001</v>
      </c>
      <c r="AC2983" s="2">
        <v>28.75</v>
      </c>
      <c r="AD2983" s="7">
        <f>VLOOKUP(P2983,Weights!$A:$B,2,0)*AC2983</f>
        <v>28.75</v>
      </c>
      <c r="AE2983">
        <f t="shared" ca="1" si="374"/>
        <v>826.56247125000027</v>
      </c>
      <c r="AF2983" t="str">
        <f t="shared" si="375"/>
        <v>Stephen F. Austin</v>
      </c>
      <c r="AG2983" t="str">
        <f t="shared" ca="1" si="376"/>
        <v>Stephen F. Austin</v>
      </c>
    </row>
    <row r="2984" spans="15:33" x14ac:dyDescent="0.25">
      <c r="O2984" t="s">
        <v>3255</v>
      </c>
      <c r="P2984" s="6">
        <v>42017</v>
      </c>
      <c r="Q2984" t="s">
        <v>3073</v>
      </c>
      <c r="R2984" t="s">
        <v>3249</v>
      </c>
      <c r="S2984" t="s">
        <v>3720</v>
      </c>
      <c r="T2984">
        <v>78</v>
      </c>
      <c r="U2984">
        <v>72</v>
      </c>
      <c r="W2984" t="s">
        <v>136</v>
      </c>
      <c r="X2984">
        <v>1</v>
      </c>
      <c r="Y2984">
        <f t="shared" si="370"/>
        <v>-6</v>
      </c>
      <c r="Z2984">
        <f t="shared" ca="1" si="371"/>
        <v>-3.4999994999999995</v>
      </c>
      <c r="AA2984">
        <f t="shared" ca="1" si="372"/>
        <v>-2.5000005000000005</v>
      </c>
      <c r="AB2984">
        <f t="shared" ca="1" si="373"/>
        <v>2.5000005000000005</v>
      </c>
      <c r="AC2984" s="2">
        <v>2.5</v>
      </c>
      <c r="AD2984" s="7">
        <f>VLOOKUP(P2984,Weights!$A:$B,2,0)*AC2984</f>
        <v>2.5</v>
      </c>
      <c r="AE2984">
        <f t="shared" ca="1" si="374"/>
        <v>6.2500025000002521</v>
      </c>
      <c r="AF2984" t="str">
        <f t="shared" si="375"/>
        <v>Georgetown</v>
      </c>
      <c r="AG2984" t="str">
        <f t="shared" ca="1" si="376"/>
        <v>Georgetown</v>
      </c>
    </row>
    <row r="2985" spans="15:33" x14ac:dyDescent="0.25">
      <c r="O2985" t="s">
        <v>3704</v>
      </c>
      <c r="P2985" s="6">
        <v>42017</v>
      </c>
      <c r="Q2985" t="s">
        <v>3073</v>
      </c>
      <c r="R2985" t="s">
        <v>3194</v>
      </c>
      <c r="S2985" t="s">
        <v>3720</v>
      </c>
      <c r="T2985">
        <v>90</v>
      </c>
      <c r="U2985">
        <v>74</v>
      </c>
      <c r="W2985" t="s">
        <v>574</v>
      </c>
      <c r="X2985">
        <v>1</v>
      </c>
      <c r="Y2985">
        <f t="shared" si="370"/>
        <v>-16</v>
      </c>
      <c r="Z2985">
        <f t="shared" ca="1" si="371"/>
        <v>13.749999999999998</v>
      </c>
      <c r="AA2985">
        <f t="shared" ca="1" si="372"/>
        <v>-29.75</v>
      </c>
      <c r="AB2985">
        <f t="shared" ca="1" si="373"/>
        <v>29.75</v>
      </c>
      <c r="AC2985" s="2">
        <v>29.75</v>
      </c>
      <c r="AD2985" s="7">
        <f>VLOOKUP(P2985,Weights!$A:$B,2,0)*AC2985</f>
        <v>29.75</v>
      </c>
      <c r="AE2985">
        <f t="shared" ca="1" si="374"/>
        <v>885.0625</v>
      </c>
      <c r="AF2985" t="str">
        <f t="shared" si="375"/>
        <v>Miami (FL)</v>
      </c>
      <c r="AG2985" t="str">
        <f t="shared" ca="1" si="376"/>
        <v>Duke</v>
      </c>
    </row>
    <row r="2986" spans="15:33" x14ac:dyDescent="0.25">
      <c r="O2986" t="s">
        <v>3152</v>
      </c>
      <c r="P2986" s="6">
        <v>42017</v>
      </c>
      <c r="Q2986" t="s">
        <v>3073</v>
      </c>
      <c r="R2986" t="s">
        <v>3174</v>
      </c>
      <c r="S2986" t="s">
        <v>3721</v>
      </c>
      <c r="T2986">
        <v>76</v>
      </c>
      <c r="U2986">
        <v>73</v>
      </c>
      <c r="W2986" t="s">
        <v>431</v>
      </c>
      <c r="X2986">
        <v>1</v>
      </c>
      <c r="Y2986">
        <f t="shared" si="370"/>
        <v>3</v>
      </c>
      <c r="Z2986">
        <f t="shared" ca="1" si="371"/>
        <v>6.1249995000000004</v>
      </c>
      <c r="AA2986">
        <f t="shared" ca="1" si="372"/>
        <v>-3.1249995000000004</v>
      </c>
      <c r="AB2986">
        <f t="shared" ca="1" si="373"/>
        <v>3.1249995000000004</v>
      </c>
      <c r="AC2986" s="2">
        <v>3.125</v>
      </c>
      <c r="AD2986" s="7">
        <f>VLOOKUP(P2986,Weights!$A:$B,2,0)*AC2986</f>
        <v>3.125</v>
      </c>
      <c r="AE2986">
        <f t="shared" ca="1" si="374"/>
        <v>9.765621875000253</v>
      </c>
      <c r="AF2986" t="str">
        <f t="shared" si="375"/>
        <v>Indiana</v>
      </c>
      <c r="AG2986" t="str">
        <f t="shared" ca="1" si="376"/>
        <v>Indiana</v>
      </c>
    </row>
    <row r="2987" spans="15:33" x14ac:dyDescent="0.25">
      <c r="O2987" t="s">
        <v>3209</v>
      </c>
      <c r="P2987" s="6">
        <v>42017</v>
      </c>
      <c r="Q2987" t="s">
        <v>3073</v>
      </c>
      <c r="R2987" t="s">
        <v>3382</v>
      </c>
      <c r="S2987" t="s">
        <v>3721</v>
      </c>
      <c r="T2987">
        <v>74</v>
      </c>
      <c r="U2987">
        <v>58</v>
      </c>
      <c r="W2987" t="s">
        <v>1809</v>
      </c>
      <c r="X2987">
        <v>1</v>
      </c>
      <c r="Y2987">
        <f t="shared" si="370"/>
        <v>16</v>
      </c>
      <c r="Z2987">
        <f t="shared" ca="1" si="371"/>
        <v>15.5</v>
      </c>
      <c r="AA2987">
        <f t="shared" ca="1" si="372"/>
        <v>0.5</v>
      </c>
      <c r="AB2987">
        <f t="shared" ca="1" si="373"/>
        <v>-0.5</v>
      </c>
      <c r="AC2987" s="2">
        <v>0.5</v>
      </c>
      <c r="AD2987" s="7">
        <f>VLOOKUP(P2987,Weights!$A:$B,2,0)*AC2987</f>
        <v>0.5</v>
      </c>
      <c r="AE2987">
        <f t="shared" ca="1" si="374"/>
        <v>0.25</v>
      </c>
      <c r="AF2987" t="str">
        <f t="shared" si="375"/>
        <v>Iona</v>
      </c>
      <c r="AG2987" t="str">
        <f t="shared" ca="1" si="376"/>
        <v>Iona</v>
      </c>
    </row>
    <row r="2988" spans="15:33" x14ac:dyDescent="0.25">
      <c r="O2988" t="s">
        <v>3709</v>
      </c>
      <c r="P2988" s="6">
        <v>42017</v>
      </c>
      <c r="Q2988" t="s">
        <v>3073</v>
      </c>
      <c r="R2988" t="s">
        <v>3246</v>
      </c>
      <c r="S2988" t="s">
        <v>3721</v>
      </c>
      <c r="T2988">
        <v>67</v>
      </c>
      <c r="U2988">
        <v>57</v>
      </c>
      <c r="W2988" t="s">
        <v>843</v>
      </c>
      <c r="X2988">
        <v>1</v>
      </c>
      <c r="Y2988">
        <f t="shared" si="370"/>
        <v>10</v>
      </c>
      <c r="Z2988">
        <f t="shared" ca="1" si="371"/>
        <v>9.6249999999999982</v>
      </c>
      <c r="AA2988">
        <f t="shared" ca="1" si="372"/>
        <v>0.37500000000000178</v>
      </c>
      <c r="AB2988">
        <f t="shared" ca="1" si="373"/>
        <v>-0.37500000000000178</v>
      </c>
      <c r="AC2988" s="2">
        <v>0.375</v>
      </c>
      <c r="AD2988" s="7">
        <f>VLOOKUP(P2988,Weights!$A:$B,2,0)*AC2988</f>
        <v>0.375</v>
      </c>
      <c r="AE2988">
        <f t="shared" ca="1" si="374"/>
        <v>0.14062500000000133</v>
      </c>
      <c r="AF2988" t="str">
        <f t="shared" si="375"/>
        <v>Kansas</v>
      </c>
      <c r="AG2988" t="str">
        <f t="shared" ca="1" si="376"/>
        <v>Kansas</v>
      </c>
    </row>
    <row r="2989" spans="15:33" x14ac:dyDescent="0.25">
      <c r="O2989" t="s">
        <v>3713</v>
      </c>
      <c r="P2989" s="6">
        <v>42017</v>
      </c>
      <c r="Q2989" t="s">
        <v>3073</v>
      </c>
      <c r="R2989" t="s">
        <v>3235</v>
      </c>
      <c r="S2989" t="s">
        <v>3721</v>
      </c>
      <c r="T2989">
        <v>86</v>
      </c>
      <c r="U2989">
        <v>37</v>
      </c>
      <c r="W2989" t="s">
        <v>2487</v>
      </c>
      <c r="X2989">
        <v>1</v>
      </c>
      <c r="Y2989">
        <f t="shared" si="370"/>
        <v>49</v>
      </c>
      <c r="Z2989">
        <f t="shared" ca="1" si="371"/>
        <v>30.124999499999998</v>
      </c>
      <c r="AA2989">
        <f t="shared" ca="1" si="372"/>
        <v>18.875000500000002</v>
      </c>
      <c r="AB2989">
        <f t="shared" ca="1" si="373"/>
        <v>-18.875000500000002</v>
      </c>
      <c r="AC2989" s="2">
        <v>18.875</v>
      </c>
      <c r="AD2989" s="7">
        <f>VLOOKUP(P2989,Weights!$A:$B,2,0)*AC2989</f>
        <v>18.875</v>
      </c>
      <c r="AE2989">
        <f t="shared" ca="1" si="374"/>
        <v>356.26564387500036</v>
      </c>
      <c r="AF2989" t="str">
        <f t="shared" si="375"/>
        <v>Kentucky</v>
      </c>
      <c r="AG2989" t="str">
        <f t="shared" ca="1" si="376"/>
        <v>Kentucky</v>
      </c>
    </row>
    <row r="2990" spans="15:33" x14ac:dyDescent="0.25">
      <c r="O2990" t="s">
        <v>3215</v>
      </c>
      <c r="P2990" s="6">
        <v>42017</v>
      </c>
      <c r="Q2990" t="s">
        <v>3073</v>
      </c>
      <c r="R2990" t="s">
        <v>3212</v>
      </c>
      <c r="S2990" t="s">
        <v>3721</v>
      </c>
      <c r="T2990">
        <v>60</v>
      </c>
      <c r="U2990">
        <v>58</v>
      </c>
      <c r="W2990" t="s">
        <v>760</v>
      </c>
      <c r="X2990">
        <v>1</v>
      </c>
      <c r="Y2990">
        <f t="shared" si="370"/>
        <v>2</v>
      </c>
      <c r="Z2990">
        <f t="shared" ca="1" si="371"/>
        <v>-11.875000499999999</v>
      </c>
      <c r="AA2990">
        <f t="shared" ca="1" si="372"/>
        <v>13.875000499999999</v>
      </c>
      <c r="AB2990">
        <f t="shared" ca="1" si="373"/>
        <v>-13.875000499999999</v>
      </c>
      <c r="AC2990" s="2">
        <v>13.875</v>
      </c>
      <c r="AD2990" s="7">
        <f>VLOOKUP(P2990,Weights!$A:$B,2,0)*AC2990</f>
        <v>13.875</v>
      </c>
      <c r="AE2990">
        <f t="shared" ca="1" si="374"/>
        <v>192.51563887500021</v>
      </c>
      <c r="AF2990" t="str">
        <f t="shared" si="375"/>
        <v>Lipscomb</v>
      </c>
      <c r="AG2990" t="str">
        <f t="shared" ca="1" si="376"/>
        <v>South Carolina Upstate</v>
      </c>
    </row>
    <row r="2991" spans="15:33" x14ac:dyDescent="0.25">
      <c r="O2991" t="s">
        <v>3711</v>
      </c>
      <c r="P2991" s="6">
        <v>42017</v>
      </c>
      <c r="Q2991" t="s">
        <v>3073</v>
      </c>
      <c r="R2991" t="s">
        <v>3198</v>
      </c>
      <c r="S2991" t="s">
        <v>3721</v>
      </c>
      <c r="T2991">
        <v>78</v>
      </c>
      <c r="U2991">
        <v>63</v>
      </c>
      <c r="W2991" t="s">
        <v>610</v>
      </c>
      <c r="X2991">
        <v>1</v>
      </c>
      <c r="Y2991">
        <f t="shared" si="370"/>
        <v>15</v>
      </c>
      <c r="Z2991">
        <f t="shared" ca="1" si="371"/>
        <v>14.999999499999998</v>
      </c>
      <c r="AA2991">
        <f t="shared" ca="1" si="372"/>
        <v>5.0000000229033503E-7</v>
      </c>
      <c r="AB2991">
        <f t="shared" ca="1" si="373"/>
        <v>-5.0000000229033503E-7</v>
      </c>
      <c r="AC2991" s="2">
        <v>0</v>
      </c>
      <c r="AD2991" s="7">
        <f>VLOOKUP(P2991,Weights!$A:$B,2,0)*AC2991</f>
        <v>0</v>
      </c>
      <c r="AE2991">
        <f t="shared" ca="1" si="374"/>
        <v>2.5000000229033503E-13</v>
      </c>
      <c r="AF2991" t="str">
        <f t="shared" si="375"/>
        <v>Louisville</v>
      </c>
      <c r="AG2991" t="str">
        <f t="shared" ca="1" si="376"/>
        <v>Louisville</v>
      </c>
    </row>
    <row r="2992" spans="15:33" x14ac:dyDescent="0.25">
      <c r="O2992" t="s">
        <v>3088</v>
      </c>
      <c r="P2992" s="6">
        <v>42017</v>
      </c>
      <c r="Q2992" t="s">
        <v>3073</v>
      </c>
      <c r="R2992" t="s">
        <v>3084</v>
      </c>
      <c r="S2992" t="s">
        <v>3720</v>
      </c>
      <c r="T2992">
        <v>62</v>
      </c>
      <c r="U2992">
        <v>59</v>
      </c>
      <c r="W2992" t="s">
        <v>81</v>
      </c>
      <c r="X2992">
        <v>1</v>
      </c>
      <c r="Y2992">
        <f t="shared" si="370"/>
        <v>-3</v>
      </c>
      <c r="Z2992">
        <f t="shared" ca="1" si="371"/>
        <v>-3.5000004999999987</v>
      </c>
      <c r="AA2992">
        <f t="shared" ca="1" si="372"/>
        <v>0.50000049999999874</v>
      </c>
      <c r="AB2992">
        <f t="shared" ca="1" si="373"/>
        <v>-0.50000049999999874</v>
      </c>
      <c r="AC2992" s="2">
        <v>0.5</v>
      </c>
      <c r="AD2992" s="7">
        <f>VLOOKUP(P2992,Weights!$A:$B,2,0)*AC2992</f>
        <v>0.5</v>
      </c>
      <c r="AE2992">
        <f t="shared" ca="1" si="374"/>
        <v>0.25000050000024876</v>
      </c>
      <c r="AF2992" t="str">
        <f t="shared" si="375"/>
        <v>UMass Lowell</v>
      </c>
      <c r="AG2992" t="str">
        <f t="shared" ca="1" si="376"/>
        <v>UMass Lowell</v>
      </c>
    </row>
    <row r="2993" spans="15:33" x14ac:dyDescent="0.25">
      <c r="O2993" t="s">
        <v>3124</v>
      </c>
      <c r="P2993" s="6">
        <v>42017</v>
      </c>
      <c r="Q2993" t="s">
        <v>3073</v>
      </c>
      <c r="R2993" t="s">
        <v>3127</v>
      </c>
      <c r="S2993" t="s">
        <v>3720</v>
      </c>
      <c r="T2993">
        <v>77</v>
      </c>
      <c r="U2993">
        <v>75</v>
      </c>
      <c r="W2993" t="s">
        <v>1258</v>
      </c>
      <c r="X2993">
        <v>1</v>
      </c>
      <c r="Y2993">
        <f t="shared" si="370"/>
        <v>-2</v>
      </c>
      <c r="Z2993">
        <f t="shared" ca="1" si="371"/>
        <v>1.375</v>
      </c>
      <c r="AA2993">
        <f t="shared" ca="1" si="372"/>
        <v>-3.375</v>
      </c>
      <c r="AB2993">
        <f t="shared" ca="1" si="373"/>
        <v>3.375</v>
      </c>
      <c r="AC2993" s="2">
        <v>3.375</v>
      </c>
      <c r="AD2993" s="7">
        <f>VLOOKUP(P2993,Weights!$A:$B,2,0)*AC2993</f>
        <v>3.375</v>
      </c>
      <c r="AE2993">
        <f t="shared" ca="1" si="374"/>
        <v>11.390625</v>
      </c>
      <c r="AF2993" t="str">
        <f t="shared" si="375"/>
        <v>Iowa</v>
      </c>
      <c r="AG2993" t="str">
        <f t="shared" ca="1" si="376"/>
        <v>Minnesota</v>
      </c>
    </row>
    <row r="2994" spans="15:33" x14ac:dyDescent="0.25">
      <c r="O2994" t="s">
        <v>3163</v>
      </c>
      <c r="P2994" s="6">
        <v>42017</v>
      </c>
      <c r="Q2994" t="s">
        <v>3073</v>
      </c>
      <c r="R2994" t="s">
        <v>3718</v>
      </c>
      <c r="S2994" t="s">
        <v>3721</v>
      </c>
      <c r="T2994">
        <v>86</v>
      </c>
      <c r="U2994">
        <v>44</v>
      </c>
      <c r="W2994" t="s">
        <v>1037</v>
      </c>
      <c r="X2994">
        <v>1</v>
      </c>
      <c r="Y2994">
        <f t="shared" si="370"/>
        <v>42</v>
      </c>
      <c r="Z2994">
        <f t="shared" ca="1" si="371"/>
        <v>31.375000480000001</v>
      </c>
      <c r="AA2994">
        <f t="shared" ca="1" si="372"/>
        <v>10.624999519999999</v>
      </c>
      <c r="AB2994">
        <f t="shared" ca="1" si="373"/>
        <v>-10.624999519999999</v>
      </c>
      <c r="AC2994" s="2">
        <v>10.625</v>
      </c>
      <c r="AD2994" s="7">
        <f>VLOOKUP(P2994,Weights!$A:$B,2,0)*AC2994</f>
        <v>10.625</v>
      </c>
      <c r="AE2994">
        <f t="shared" ca="1" si="374"/>
        <v>112.89061480000022</v>
      </c>
      <c r="AF2994" t="str">
        <f t="shared" si="375"/>
        <v>Montana</v>
      </c>
      <c r="AG2994" t="str">
        <f t="shared" ca="1" si="376"/>
        <v>Montana</v>
      </c>
    </row>
    <row r="2995" spans="15:33" x14ac:dyDescent="0.25">
      <c r="O2995" t="s">
        <v>3082</v>
      </c>
      <c r="P2995" s="6">
        <v>42017</v>
      </c>
      <c r="Q2995" t="s">
        <v>3073</v>
      </c>
      <c r="R2995" t="s">
        <v>3259</v>
      </c>
      <c r="S2995" t="s">
        <v>3720</v>
      </c>
      <c r="T2995">
        <v>67</v>
      </c>
      <c r="U2995">
        <v>56</v>
      </c>
      <c r="W2995" t="s">
        <v>1864</v>
      </c>
      <c r="X2995">
        <v>1</v>
      </c>
      <c r="Y2995">
        <f t="shared" si="370"/>
        <v>-11</v>
      </c>
      <c r="Z2995">
        <f t="shared" ca="1" si="371"/>
        <v>-1.0000004999999996</v>
      </c>
      <c r="AA2995">
        <f t="shared" ca="1" si="372"/>
        <v>-9.9999995000000013</v>
      </c>
      <c r="AB2995">
        <f t="shared" ca="1" si="373"/>
        <v>9.9999995000000013</v>
      </c>
      <c r="AC2995" s="2">
        <v>10</v>
      </c>
      <c r="AD2995" s="7">
        <f>VLOOKUP(P2995,Weights!$A:$B,2,0)*AC2995</f>
        <v>10</v>
      </c>
      <c r="AE2995">
        <f t="shared" ca="1" si="374"/>
        <v>99.999990000000281</v>
      </c>
      <c r="AF2995" t="str">
        <f t="shared" si="375"/>
        <v>Pennsylvania</v>
      </c>
      <c r="AG2995" t="str">
        <f t="shared" ca="1" si="376"/>
        <v>Pennsylvania</v>
      </c>
    </row>
    <row r="2996" spans="15:33" x14ac:dyDescent="0.25">
      <c r="O2996" t="s">
        <v>3407</v>
      </c>
      <c r="P2996" s="6">
        <v>42017</v>
      </c>
      <c r="Q2996" t="s">
        <v>3073</v>
      </c>
      <c r="R2996" t="s">
        <v>3404</v>
      </c>
      <c r="S2996" t="s">
        <v>3721</v>
      </c>
      <c r="T2996">
        <v>61</v>
      </c>
      <c r="U2996">
        <v>57</v>
      </c>
      <c r="W2996" t="s">
        <v>2625</v>
      </c>
      <c r="X2996">
        <v>1</v>
      </c>
      <c r="Y2996">
        <f t="shared" si="370"/>
        <v>4</v>
      </c>
      <c r="Z2996">
        <f t="shared" ca="1" si="371"/>
        <v>-3.7500000000000018</v>
      </c>
      <c r="AA2996">
        <f t="shared" ca="1" si="372"/>
        <v>7.7500000000000018</v>
      </c>
      <c r="AB2996">
        <f t="shared" ca="1" si="373"/>
        <v>-7.7500000000000018</v>
      </c>
      <c r="AC2996" s="2">
        <v>7.75</v>
      </c>
      <c r="AD2996" s="7">
        <f>VLOOKUP(P2996,Weights!$A:$B,2,0)*AC2996</f>
        <v>7.75</v>
      </c>
      <c r="AE2996">
        <f t="shared" ca="1" si="374"/>
        <v>60.062500000000028</v>
      </c>
      <c r="AF2996" t="str">
        <f t="shared" si="375"/>
        <v>Nicholls St</v>
      </c>
      <c r="AG2996" t="str">
        <f t="shared" ca="1" si="376"/>
        <v>Houston Baptist</v>
      </c>
    </row>
    <row r="2997" spans="15:33" x14ac:dyDescent="0.25">
      <c r="O2997" t="s">
        <v>3357</v>
      </c>
      <c r="P2997" s="6">
        <v>42017</v>
      </c>
      <c r="Q2997" t="s">
        <v>3073</v>
      </c>
      <c r="R2997" t="s">
        <v>3173</v>
      </c>
      <c r="S2997" t="s">
        <v>3720</v>
      </c>
      <c r="T2997">
        <v>95</v>
      </c>
      <c r="U2997">
        <v>81</v>
      </c>
      <c r="W2997" t="s">
        <v>1008</v>
      </c>
      <c r="X2997">
        <v>1</v>
      </c>
      <c r="Y2997">
        <f t="shared" si="370"/>
        <v>-14</v>
      </c>
      <c r="Z2997">
        <f t="shared" ca="1" si="371"/>
        <v>12.375000499999999</v>
      </c>
      <c r="AA2997">
        <f t="shared" ca="1" si="372"/>
        <v>-26.375000499999999</v>
      </c>
      <c r="AB2997">
        <f t="shared" ca="1" si="373"/>
        <v>26.375000499999999</v>
      </c>
      <c r="AC2997" s="2">
        <v>26.375</v>
      </c>
      <c r="AD2997" s="7">
        <f>VLOOKUP(P2997,Weights!$A:$B,2,0)*AC2997</f>
        <v>26.375</v>
      </c>
      <c r="AE2997">
        <f t="shared" ca="1" si="374"/>
        <v>695.64065137500017</v>
      </c>
      <c r="AF2997" t="str">
        <f t="shared" si="375"/>
        <v>Abilene Christian</v>
      </c>
      <c r="AG2997" t="str">
        <f t="shared" ca="1" si="376"/>
        <v>Northwestern St</v>
      </c>
    </row>
    <row r="2998" spans="15:33" x14ac:dyDescent="0.25">
      <c r="O2998" t="s">
        <v>3324</v>
      </c>
      <c r="P2998" s="6">
        <v>42017</v>
      </c>
      <c r="Q2998" t="s">
        <v>3073</v>
      </c>
      <c r="R2998" t="s">
        <v>3153</v>
      </c>
      <c r="S2998" t="s">
        <v>3721</v>
      </c>
      <c r="T2998">
        <v>71</v>
      </c>
      <c r="U2998">
        <v>52</v>
      </c>
      <c r="W2998" t="s">
        <v>893</v>
      </c>
      <c r="X2998">
        <v>1</v>
      </c>
      <c r="Y2998">
        <f t="shared" si="370"/>
        <v>19</v>
      </c>
      <c r="Z2998">
        <f t="shared" ca="1" si="371"/>
        <v>12.874999499999998</v>
      </c>
      <c r="AA2998">
        <f t="shared" ca="1" si="372"/>
        <v>6.1250005000000023</v>
      </c>
      <c r="AB2998">
        <f t="shared" ca="1" si="373"/>
        <v>-6.1250005000000023</v>
      </c>
      <c r="AC2998" s="2">
        <v>6.125</v>
      </c>
      <c r="AD2998" s="7">
        <f>VLOOKUP(P2998,Weights!$A:$B,2,0)*AC2998</f>
        <v>6.125</v>
      </c>
      <c r="AE2998">
        <f t="shared" ca="1" si="374"/>
        <v>37.515631125000276</v>
      </c>
      <c r="AF2998" t="str">
        <f t="shared" si="375"/>
        <v>Ohio State</v>
      </c>
      <c r="AG2998" t="str">
        <f t="shared" ca="1" si="376"/>
        <v>Ohio State</v>
      </c>
    </row>
    <row r="2999" spans="15:33" x14ac:dyDescent="0.25">
      <c r="O2999" t="s">
        <v>3117</v>
      </c>
      <c r="P2999" s="6">
        <v>42017</v>
      </c>
      <c r="Q2999" t="s">
        <v>3073</v>
      </c>
      <c r="R2999" t="s">
        <v>3180</v>
      </c>
      <c r="S2999" t="s">
        <v>3720</v>
      </c>
      <c r="T2999">
        <v>65</v>
      </c>
      <c r="U2999">
        <v>60</v>
      </c>
      <c r="W2999" t="s">
        <v>473</v>
      </c>
      <c r="X2999">
        <v>1</v>
      </c>
      <c r="Y2999">
        <f t="shared" si="370"/>
        <v>-5</v>
      </c>
      <c r="Z2999">
        <f t="shared" ca="1" si="371"/>
        <v>-0.49999950000000126</v>
      </c>
      <c r="AA2999">
        <f t="shared" ca="1" si="372"/>
        <v>-4.5000004999999987</v>
      </c>
      <c r="AB2999">
        <f t="shared" ca="1" si="373"/>
        <v>4.5000004999999987</v>
      </c>
      <c r="AC2999" s="2">
        <v>4.5</v>
      </c>
      <c r="AD2999" s="7">
        <f>VLOOKUP(P2999,Weights!$A:$B,2,0)*AC2999</f>
        <v>4.5</v>
      </c>
      <c r="AE2999">
        <f t="shared" ca="1" si="374"/>
        <v>20.250004500000237</v>
      </c>
      <c r="AF2999" t="str">
        <f t="shared" si="375"/>
        <v>Virginia Commonwealth</v>
      </c>
      <c r="AG2999" t="str">
        <f t="shared" ca="1" si="376"/>
        <v>Virginia Commonwealth</v>
      </c>
    </row>
    <row r="3000" spans="15:33" x14ac:dyDescent="0.25">
      <c r="O3000" t="s">
        <v>3330</v>
      </c>
      <c r="P3000" s="6">
        <v>42017</v>
      </c>
      <c r="Q3000" t="s">
        <v>3073</v>
      </c>
      <c r="R3000" t="s">
        <v>3718</v>
      </c>
      <c r="S3000" t="s">
        <v>3721</v>
      </c>
      <c r="T3000">
        <v>77</v>
      </c>
      <c r="U3000">
        <v>63</v>
      </c>
      <c r="W3000" t="s">
        <v>494</v>
      </c>
      <c r="X3000">
        <v>1</v>
      </c>
      <c r="Y3000">
        <f t="shared" si="370"/>
        <v>14</v>
      </c>
      <c r="Z3000">
        <f t="shared" ca="1" si="371"/>
        <v>30.625000500000002</v>
      </c>
      <c r="AA3000">
        <f t="shared" ca="1" si="372"/>
        <v>-16.625000500000002</v>
      </c>
      <c r="AB3000">
        <f t="shared" ca="1" si="373"/>
        <v>16.625000500000002</v>
      </c>
      <c r="AC3000" s="2">
        <v>16.625</v>
      </c>
      <c r="AD3000" s="7">
        <f>VLOOKUP(P3000,Weights!$A:$B,2,0)*AC3000</f>
        <v>16.625</v>
      </c>
      <c r="AE3000">
        <f t="shared" ca="1" si="374"/>
        <v>276.39064162500034</v>
      </c>
      <c r="AF3000" t="str">
        <f t="shared" si="375"/>
        <v>Santa Clara</v>
      </c>
      <c r="AG3000" t="str">
        <f t="shared" ca="1" si="376"/>
        <v>Santa Clara</v>
      </c>
    </row>
    <row r="3001" spans="15:33" x14ac:dyDescent="0.25">
      <c r="O3001" t="s">
        <v>3105</v>
      </c>
      <c r="P3001" s="6">
        <v>42017</v>
      </c>
      <c r="Q3001" t="s">
        <v>3073</v>
      </c>
      <c r="R3001" t="s">
        <v>3101</v>
      </c>
      <c r="S3001" t="s">
        <v>3720</v>
      </c>
      <c r="T3001">
        <v>79</v>
      </c>
      <c r="U3001">
        <v>75</v>
      </c>
      <c r="V3001" t="s">
        <v>3722</v>
      </c>
      <c r="W3001" t="s">
        <v>960</v>
      </c>
      <c r="X3001">
        <v>1</v>
      </c>
      <c r="Y3001">
        <f t="shared" si="370"/>
        <v>-4</v>
      </c>
      <c r="Z3001">
        <f t="shared" ca="1" si="371"/>
        <v>-3.9999994999999995</v>
      </c>
      <c r="AA3001">
        <f t="shared" ca="1" si="372"/>
        <v>-5.0000000051397819E-7</v>
      </c>
      <c r="AB3001">
        <f t="shared" ca="1" si="373"/>
        <v>5.0000000051397819E-7</v>
      </c>
      <c r="AC3001" s="2">
        <v>0</v>
      </c>
      <c r="AD3001" s="7">
        <f>VLOOKUP(P3001,Weights!$A:$B,2,0)*AC3001</f>
        <v>0</v>
      </c>
      <c r="AE3001">
        <f t="shared" ca="1" si="374"/>
        <v>2.5000000051397819E-13</v>
      </c>
      <c r="AF3001" t="str">
        <f t="shared" si="375"/>
        <v>Butler</v>
      </c>
      <c r="AG3001" t="str">
        <f t="shared" ca="1" si="376"/>
        <v>Butler</v>
      </c>
    </row>
    <row r="3002" spans="15:33" x14ac:dyDescent="0.25">
      <c r="O3002" t="s">
        <v>3199</v>
      </c>
      <c r="P3002" s="6">
        <v>42017</v>
      </c>
      <c r="Q3002" t="s">
        <v>3073</v>
      </c>
      <c r="R3002" t="s">
        <v>3155</v>
      </c>
      <c r="S3002" t="s">
        <v>3721</v>
      </c>
      <c r="T3002">
        <v>68</v>
      </c>
      <c r="U3002">
        <v>66</v>
      </c>
      <c r="W3002" t="s">
        <v>2484</v>
      </c>
      <c r="X3002">
        <v>1</v>
      </c>
      <c r="Y3002">
        <f t="shared" si="370"/>
        <v>2</v>
      </c>
      <c r="Z3002">
        <f t="shared" ca="1" si="371"/>
        <v>2.3750000000000009</v>
      </c>
      <c r="AA3002">
        <f t="shared" ca="1" si="372"/>
        <v>-0.37500000000000089</v>
      </c>
      <c r="AB3002">
        <f t="shared" ca="1" si="373"/>
        <v>0.37500000000000089</v>
      </c>
      <c r="AC3002" s="2">
        <v>0.375</v>
      </c>
      <c r="AD3002" s="7">
        <f>VLOOKUP(P3002,Weights!$A:$B,2,0)*AC3002</f>
        <v>0.375</v>
      </c>
      <c r="AE3002">
        <f t="shared" ca="1" si="374"/>
        <v>0.14062500000000067</v>
      </c>
      <c r="AF3002" t="str">
        <f t="shared" si="375"/>
        <v>South Carolina</v>
      </c>
      <c r="AG3002" t="str">
        <f t="shared" ca="1" si="376"/>
        <v>South Carolina</v>
      </c>
    </row>
    <row r="3003" spans="15:33" x14ac:dyDescent="0.25">
      <c r="O3003" t="s">
        <v>3195</v>
      </c>
      <c r="P3003" s="6">
        <v>42017</v>
      </c>
      <c r="Q3003" t="s">
        <v>3073</v>
      </c>
      <c r="R3003" t="s">
        <v>3200</v>
      </c>
      <c r="S3003" t="s">
        <v>3721</v>
      </c>
      <c r="T3003">
        <v>86</v>
      </c>
      <c r="U3003">
        <v>83</v>
      </c>
      <c r="V3003" t="s">
        <v>3722</v>
      </c>
      <c r="W3003" t="s">
        <v>679</v>
      </c>
      <c r="X3003">
        <v>1</v>
      </c>
      <c r="Y3003">
        <f t="shared" si="370"/>
        <v>3</v>
      </c>
      <c r="Z3003">
        <f t="shared" ca="1" si="371"/>
        <v>8.125</v>
      </c>
      <c r="AA3003">
        <f t="shared" ca="1" si="372"/>
        <v>-5.125</v>
      </c>
      <c r="AB3003">
        <f t="shared" ca="1" si="373"/>
        <v>5.125</v>
      </c>
      <c r="AC3003" s="2">
        <v>5.125</v>
      </c>
      <c r="AD3003" s="7">
        <f>VLOOKUP(P3003,Weights!$A:$B,2,0)*AC3003</f>
        <v>5.125</v>
      </c>
      <c r="AE3003">
        <f t="shared" ca="1" si="374"/>
        <v>26.265625</v>
      </c>
      <c r="AF3003" t="str">
        <f t="shared" si="375"/>
        <v>Syracuse</v>
      </c>
      <c r="AG3003" t="str">
        <f t="shared" ca="1" si="376"/>
        <v>Syracuse</v>
      </c>
    </row>
    <row r="3004" spans="15:33" x14ac:dyDescent="0.25">
      <c r="O3004" t="s">
        <v>3251</v>
      </c>
      <c r="P3004" s="6">
        <v>42017</v>
      </c>
      <c r="Q3004" t="s">
        <v>3073</v>
      </c>
      <c r="R3004" t="s">
        <v>3170</v>
      </c>
      <c r="S3004" t="s">
        <v>3721</v>
      </c>
      <c r="T3004">
        <v>74</v>
      </c>
      <c r="U3004">
        <v>69</v>
      </c>
      <c r="W3004" t="s">
        <v>1455</v>
      </c>
      <c r="X3004">
        <v>1</v>
      </c>
      <c r="Y3004">
        <f t="shared" si="370"/>
        <v>5</v>
      </c>
      <c r="Z3004">
        <f t="shared" ca="1" si="371"/>
        <v>-3.1249994999999995</v>
      </c>
      <c r="AA3004">
        <f t="shared" ca="1" si="372"/>
        <v>8.1249994999999995</v>
      </c>
      <c r="AB3004">
        <f t="shared" ca="1" si="373"/>
        <v>-8.1249994999999995</v>
      </c>
      <c r="AC3004" s="2">
        <v>8.125</v>
      </c>
      <c r="AD3004" s="7">
        <f>VLOOKUP(P3004,Weights!$A:$B,2,0)*AC3004</f>
        <v>8.125</v>
      </c>
      <c r="AE3004">
        <f t="shared" ca="1" si="374"/>
        <v>66.015616875000248</v>
      </c>
      <c r="AF3004" t="str">
        <f t="shared" si="375"/>
        <v>Tennessee</v>
      </c>
      <c r="AG3004" t="str">
        <f t="shared" ca="1" si="376"/>
        <v>Arkansas</v>
      </c>
    </row>
    <row r="3005" spans="15:33" x14ac:dyDescent="0.25">
      <c r="O3005" t="s">
        <v>3100</v>
      </c>
      <c r="P3005" s="6">
        <v>42017</v>
      </c>
      <c r="Q3005" t="s">
        <v>3073</v>
      </c>
      <c r="R3005" t="s">
        <v>3202</v>
      </c>
      <c r="S3005" t="s">
        <v>3721</v>
      </c>
      <c r="T3005">
        <v>74</v>
      </c>
      <c r="U3005">
        <v>70</v>
      </c>
      <c r="W3005" t="s">
        <v>2484</v>
      </c>
      <c r="X3005">
        <v>1</v>
      </c>
      <c r="Y3005">
        <f t="shared" si="370"/>
        <v>4</v>
      </c>
      <c r="Z3005">
        <f t="shared" ca="1" si="371"/>
        <v>8.375</v>
      </c>
      <c r="AA3005">
        <f t="shared" ca="1" si="372"/>
        <v>-4.375</v>
      </c>
      <c r="AB3005">
        <f t="shared" ca="1" si="373"/>
        <v>4.375</v>
      </c>
      <c r="AC3005" s="2">
        <v>4.375</v>
      </c>
      <c r="AD3005" s="7">
        <f>VLOOKUP(P3005,Weights!$A:$B,2,0)*AC3005</f>
        <v>4.375</v>
      </c>
      <c r="AE3005">
        <f t="shared" ca="1" si="374"/>
        <v>19.140625</v>
      </c>
      <c r="AF3005" t="str">
        <f t="shared" si="375"/>
        <v>Texas A&amp;M</v>
      </c>
      <c r="AG3005" t="str">
        <f t="shared" ca="1" si="376"/>
        <v>Texas A&amp;M</v>
      </c>
    </row>
    <row r="3006" spans="15:33" x14ac:dyDescent="0.25">
      <c r="O3006" t="s">
        <v>3143</v>
      </c>
      <c r="P3006" s="6">
        <v>42017</v>
      </c>
      <c r="Q3006" t="s">
        <v>3073</v>
      </c>
      <c r="R3006" t="s">
        <v>3136</v>
      </c>
      <c r="S3006" t="s">
        <v>3721</v>
      </c>
      <c r="T3006">
        <v>66</v>
      </c>
      <c r="U3006">
        <v>58</v>
      </c>
      <c r="W3006" t="s">
        <v>338</v>
      </c>
      <c r="X3006">
        <v>1</v>
      </c>
      <c r="Y3006">
        <f t="shared" si="370"/>
        <v>8</v>
      </c>
      <c r="Z3006">
        <f t="shared" ca="1" si="371"/>
        <v>1.125</v>
      </c>
      <c r="AA3006">
        <f t="shared" ca="1" si="372"/>
        <v>6.875</v>
      </c>
      <c r="AB3006">
        <f t="shared" ca="1" si="373"/>
        <v>-6.875</v>
      </c>
      <c r="AC3006" s="2">
        <v>6.875</v>
      </c>
      <c r="AD3006" s="7">
        <f>VLOOKUP(P3006,Weights!$A:$B,2,0)*AC3006</f>
        <v>6.875</v>
      </c>
      <c r="AE3006">
        <f t="shared" ca="1" si="374"/>
        <v>47.265625</v>
      </c>
      <c r="AF3006" t="str">
        <f t="shared" si="375"/>
        <v>Tulsa</v>
      </c>
      <c r="AG3006" t="str">
        <f t="shared" ca="1" si="376"/>
        <v>Tulsa</v>
      </c>
    </row>
    <row r="3007" spans="15:33" x14ac:dyDescent="0.25">
      <c r="O3007" t="s">
        <v>3710</v>
      </c>
      <c r="P3007" s="6">
        <v>42017</v>
      </c>
      <c r="Q3007" t="s">
        <v>3073</v>
      </c>
      <c r="R3007" t="s">
        <v>3197</v>
      </c>
      <c r="S3007" t="s">
        <v>3721</v>
      </c>
      <c r="T3007">
        <v>65</v>
      </c>
      <c r="U3007">
        <v>42</v>
      </c>
      <c r="W3007" t="s">
        <v>689</v>
      </c>
      <c r="X3007">
        <v>1</v>
      </c>
      <c r="Y3007">
        <f t="shared" si="370"/>
        <v>23</v>
      </c>
      <c r="Z3007">
        <f t="shared" ca="1" si="371"/>
        <v>18.749999499999998</v>
      </c>
      <c r="AA3007">
        <f t="shared" ca="1" si="372"/>
        <v>4.2500005000000023</v>
      </c>
      <c r="AB3007">
        <f t="shared" ca="1" si="373"/>
        <v>-4.2500005000000023</v>
      </c>
      <c r="AC3007" s="2">
        <v>4.25</v>
      </c>
      <c r="AD3007" s="7">
        <f>VLOOKUP(P3007,Weights!$A:$B,2,0)*AC3007</f>
        <v>4.25</v>
      </c>
      <c r="AE3007">
        <f t="shared" ca="1" si="374"/>
        <v>18.06250425000027</v>
      </c>
      <c r="AF3007" t="str">
        <f t="shared" si="375"/>
        <v>Virginia</v>
      </c>
      <c r="AG3007" t="str">
        <f t="shared" ca="1" si="376"/>
        <v>Virginia</v>
      </c>
    </row>
    <row r="3008" spans="15:33" x14ac:dyDescent="0.25">
      <c r="O3008" t="s">
        <v>3385</v>
      </c>
      <c r="P3008" s="6">
        <v>42017</v>
      </c>
      <c r="Q3008" t="s">
        <v>3073</v>
      </c>
      <c r="R3008" t="s">
        <v>3702</v>
      </c>
      <c r="S3008" t="s">
        <v>3721</v>
      </c>
      <c r="T3008">
        <v>86</v>
      </c>
      <c r="U3008">
        <v>65</v>
      </c>
      <c r="W3008" t="s">
        <v>610</v>
      </c>
      <c r="X3008">
        <v>1</v>
      </c>
      <c r="Y3008">
        <f t="shared" si="370"/>
        <v>21</v>
      </c>
      <c r="Z3008">
        <f t="shared" ca="1" si="371"/>
        <v>3.875</v>
      </c>
      <c r="AA3008">
        <f t="shared" ca="1" si="372"/>
        <v>17.125</v>
      </c>
      <c r="AB3008">
        <f t="shared" ca="1" si="373"/>
        <v>-17.125</v>
      </c>
      <c r="AC3008" s="2">
        <v>17.125</v>
      </c>
      <c r="AD3008" s="7">
        <f>VLOOKUP(P3008,Weights!$A:$B,2,0)*AC3008</f>
        <v>17.125</v>
      </c>
      <c r="AE3008">
        <f t="shared" ca="1" si="374"/>
        <v>293.265625</v>
      </c>
      <c r="AF3008" t="str">
        <f t="shared" si="375"/>
        <v>West Virginia</v>
      </c>
      <c r="AG3008" t="str">
        <f t="shared" ca="1" si="376"/>
        <v>West Virginia</v>
      </c>
    </row>
    <row r="3009" spans="15:33" x14ac:dyDescent="0.25">
      <c r="O3009" t="s">
        <v>3122</v>
      </c>
      <c r="P3009" s="6">
        <v>42018</v>
      </c>
      <c r="Q3009" t="s">
        <v>3073</v>
      </c>
      <c r="R3009" t="s">
        <v>3367</v>
      </c>
      <c r="S3009" t="s">
        <v>3721</v>
      </c>
      <c r="T3009">
        <v>67</v>
      </c>
      <c r="U3009">
        <v>50</v>
      </c>
      <c r="W3009" t="s">
        <v>637</v>
      </c>
      <c r="X3009">
        <v>1</v>
      </c>
      <c r="Y3009">
        <f t="shared" si="370"/>
        <v>17</v>
      </c>
      <c r="Z3009">
        <f t="shared" ca="1" si="371"/>
        <v>1.5</v>
      </c>
      <c r="AA3009">
        <f t="shared" ca="1" si="372"/>
        <v>15.5</v>
      </c>
      <c r="AB3009">
        <f t="shared" ca="1" si="373"/>
        <v>-15.5</v>
      </c>
      <c r="AC3009" s="2">
        <v>15.5</v>
      </c>
      <c r="AD3009" s="7">
        <f>VLOOKUP(P3009,Weights!$A:$B,2,0)*AC3009</f>
        <v>15.5</v>
      </c>
      <c r="AE3009">
        <f t="shared" ca="1" si="374"/>
        <v>240.25</v>
      </c>
      <c r="AF3009" t="str">
        <f t="shared" si="375"/>
        <v>Akron</v>
      </c>
      <c r="AG3009" t="str">
        <f t="shared" ca="1" si="376"/>
        <v>Akron</v>
      </c>
    </row>
    <row r="3010" spans="15:33" x14ac:dyDescent="0.25">
      <c r="O3010" t="s">
        <v>3097</v>
      </c>
      <c r="P3010" s="6">
        <v>42018</v>
      </c>
      <c r="Q3010" t="s">
        <v>3073</v>
      </c>
      <c r="R3010" t="s">
        <v>3089</v>
      </c>
      <c r="S3010" t="s">
        <v>3721</v>
      </c>
      <c r="T3010">
        <v>73</v>
      </c>
      <c r="U3010">
        <v>58</v>
      </c>
      <c r="W3010" t="s">
        <v>20</v>
      </c>
      <c r="X3010">
        <v>1</v>
      </c>
      <c r="Y3010">
        <f t="shared" ref="Y3010:Y3073" si="377">X3010*IF(S3010="W",(T3010-U3010),U3010-T3010)</f>
        <v>15</v>
      </c>
      <c r="Z3010">
        <f t="shared" ref="Z3010:Z3073" ca="1" si="378">X3010*(IF(Q3010="A",-HomeEdge,IF(Q3010="H",HomeEdge,0))+VLOOKUP(O3010,TmList,2,0)-VLOOKUP(R3010,TmList,2,0))</f>
        <v>16.875000499999999</v>
      </c>
      <c r="AA3010">
        <f t="shared" ref="AA3010:AA3073" ca="1" si="379">Y3010-Z3010</f>
        <v>-1.8750004999999987</v>
      </c>
      <c r="AB3010">
        <f t="shared" ref="AB3010:AB3073" ca="1" si="380">-AA3010</f>
        <v>1.8750004999999987</v>
      </c>
      <c r="AC3010" s="2">
        <v>1.875</v>
      </c>
      <c r="AD3010" s="7">
        <f>VLOOKUP(P3010,Weights!$A:$B,2,0)*AC3010</f>
        <v>1.875</v>
      </c>
      <c r="AE3010">
        <f t="shared" ref="AE3010:AE3073" ca="1" si="381">AA3010^2</f>
        <v>3.5156268750002453</v>
      </c>
      <c r="AF3010" t="str">
        <f t="shared" si="375"/>
        <v>Albany</v>
      </c>
      <c r="AG3010" t="str">
        <f t="shared" ca="1" si="376"/>
        <v>Albany</v>
      </c>
    </row>
    <row r="3011" spans="15:33" x14ac:dyDescent="0.25">
      <c r="O3011" t="s">
        <v>3399</v>
      </c>
      <c r="P3011" s="6">
        <v>42018</v>
      </c>
      <c r="Q3011" t="s">
        <v>3073</v>
      </c>
      <c r="R3011" t="s">
        <v>3379</v>
      </c>
      <c r="S3011" t="s">
        <v>3721</v>
      </c>
      <c r="T3011">
        <v>62</v>
      </c>
      <c r="U3011">
        <v>59</v>
      </c>
      <c r="W3011" t="s">
        <v>219</v>
      </c>
      <c r="X3011">
        <v>1</v>
      </c>
      <c r="Y3011">
        <f t="shared" si="377"/>
        <v>3</v>
      </c>
      <c r="Z3011">
        <f t="shared" ca="1" si="378"/>
        <v>3.75</v>
      </c>
      <c r="AA3011">
        <f t="shared" ca="1" si="379"/>
        <v>-0.75</v>
      </c>
      <c r="AB3011">
        <f t="shared" ca="1" si="380"/>
        <v>0.75</v>
      </c>
      <c r="AC3011" s="2">
        <v>0.75</v>
      </c>
      <c r="AD3011" s="7">
        <f>VLOOKUP(P3011,Weights!$A:$B,2,0)*AC3011</f>
        <v>0.75</v>
      </c>
      <c r="AE3011">
        <f t="shared" ca="1" si="381"/>
        <v>0.5625</v>
      </c>
      <c r="AF3011" t="str">
        <f t="shared" ref="AF3011:AF3074" si="382">IF(Y3011&gt;0,O3011,R3011)</f>
        <v>American</v>
      </c>
      <c r="AG3011" t="str">
        <f t="shared" ref="AG3011:AG3074" ca="1" si="383">IF(Z3011&gt;0,O3011,R3011)</f>
        <v>American</v>
      </c>
    </row>
    <row r="3012" spans="15:33" x14ac:dyDescent="0.25">
      <c r="O3012" t="s">
        <v>3403</v>
      </c>
      <c r="P3012" s="6">
        <v>42018</v>
      </c>
      <c r="Q3012" t="s">
        <v>3073</v>
      </c>
      <c r="R3012" t="s">
        <v>3714</v>
      </c>
      <c r="S3012" t="s">
        <v>3721</v>
      </c>
      <c r="T3012">
        <v>74</v>
      </c>
      <c r="U3012">
        <v>73</v>
      </c>
      <c r="W3012" t="s">
        <v>819</v>
      </c>
      <c r="X3012">
        <v>1</v>
      </c>
      <c r="Y3012">
        <f t="shared" si="377"/>
        <v>1</v>
      </c>
      <c r="Z3012">
        <f t="shared" ca="1" si="378"/>
        <v>1</v>
      </c>
      <c r="AA3012">
        <f t="shared" ca="1" si="379"/>
        <v>0</v>
      </c>
      <c r="AB3012">
        <f t="shared" ca="1" si="380"/>
        <v>0</v>
      </c>
      <c r="AC3012" s="2">
        <v>0</v>
      </c>
      <c r="AD3012" s="7">
        <f>VLOOKUP(P3012,Weights!$A:$B,2,0)*AC3012</f>
        <v>0</v>
      </c>
      <c r="AE3012">
        <f t="shared" ca="1" si="381"/>
        <v>0</v>
      </c>
      <c r="AF3012" t="str">
        <f t="shared" si="382"/>
        <v>Baylor</v>
      </c>
      <c r="AG3012" t="str">
        <f t="shared" ca="1" si="383"/>
        <v>Baylor</v>
      </c>
    </row>
    <row r="3013" spans="15:33" x14ac:dyDescent="0.25">
      <c r="O3013" t="s">
        <v>3095</v>
      </c>
      <c r="P3013" s="6">
        <v>42018</v>
      </c>
      <c r="Q3013" t="s">
        <v>3073</v>
      </c>
      <c r="R3013" t="s">
        <v>3151</v>
      </c>
      <c r="S3013" t="s">
        <v>3721</v>
      </c>
      <c r="T3013">
        <v>64</v>
      </c>
      <c r="U3013">
        <v>57</v>
      </c>
      <c r="V3013" t="s">
        <v>3722</v>
      </c>
      <c r="W3013" t="s">
        <v>541</v>
      </c>
      <c r="X3013">
        <v>1</v>
      </c>
      <c r="Y3013">
        <f t="shared" si="377"/>
        <v>7</v>
      </c>
      <c r="Z3013">
        <f t="shared" ca="1" si="378"/>
        <v>0.25</v>
      </c>
      <c r="AA3013">
        <f t="shared" ca="1" si="379"/>
        <v>6.75</v>
      </c>
      <c r="AB3013">
        <f t="shared" ca="1" si="380"/>
        <v>-6.75</v>
      </c>
      <c r="AC3013" s="2">
        <v>6.75</v>
      </c>
      <c r="AD3013" s="7">
        <f>VLOOKUP(P3013,Weights!$A:$B,2,0)*AC3013</f>
        <v>6.75</v>
      </c>
      <c r="AE3013">
        <f t="shared" ca="1" si="381"/>
        <v>45.5625</v>
      </c>
      <c r="AF3013" t="str">
        <f t="shared" si="382"/>
        <v>Boston College</v>
      </c>
      <c r="AG3013" t="str">
        <f t="shared" ca="1" si="383"/>
        <v>Boston College</v>
      </c>
    </row>
    <row r="3014" spans="15:33" x14ac:dyDescent="0.25">
      <c r="O3014" t="s">
        <v>3079</v>
      </c>
      <c r="P3014" s="6">
        <v>42018</v>
      </c>
      <c r="Q3014" t="s">
        <v>3073</v>
      </c>
      <c r="R3014" t="s">
        <v>3325</v>
      </c>
      <c r="S3014" t="s">
        <v>3721</v>
      </c>
      <c r="T3014">
        <v>65</v>
      </c>
      <c r="U3014">
        <v>63</v>
      </c>
      <c r="W3014" t="s">
        <v>1070</v>
      </c>
      <c r="X3014">
        <v>1</v>
      </c>
      <c r="Y3014">
        <f t="shared" si="377"/>
        <v>2</v>
      </c>
      <c r="Z3014">
        <f t="shared" ca="1" si="378"/>
        <v>8.125</v>
      </c>
      <c r="AA3014">
        <f t="shared" ca="1" si="379"/>
        <v>-6.125</v>
      </c>
      <c r="AB3014">
        <f t="shared" ca="1" si="380"/>
        <v>6.125</v>
      </c>
      <c r="AC3014" s="2">
        <v>6.125</v>
      </c>
      <c r="AD3014" s="7">
        <f>VLOOKUP(P3014,Weights!$A:$B,2,0)*AC3014</f>
        <v>6.125</v>
      </c>
      <c r="AE3014">
        <f t="shared" ca="1" si="381"/>
        <v>37.515625</v>
      </c>
      <c r="AF3014" t="str">
        <f t="shared" si="382"/>
        <v>Bucknell</v>
      </c>
      <c r="AG3014" t="str">
        <f t="shared" ca="1" si="383"/>
        <v>Bucknell</v>
      </c>
    </row>
    <row r="3015" spans="15:33" x14ac:dyDescent="0.25">
      <c r="O3015" t="s">
        <v>3284</v>
      </c>
      <c r="P3015" s="6">
        <v>42018</v>
      </c>
      <c r="Q3015" t="s">
        <v>3073</v>
      </c>
      <c r="R3015" t="s">
        <v>3103</v>
      </c>
      <c r="S3015" t="s">
        <v>3721</v>
      </c>
      <c r="T3015">
        <v>82</v>
      </c>
      <c r="U3015">
        <v>63</v>
      </c>
      <c r="W3015" t="s">
        <v>199</v>
      </c>
      <c r="X3015">
        <v>1</v>
      </c>
      <c r="Y3015">
        <f t="shared" si="377"/>
        <v>19</v>
      </c>
      <c r="Z3015">
        <f t="shared" ca="1" si="378"/>
        <v>14</v>
      </c>
      <c r="AA3015">
        <f t="shared" ca="1" si="379"/>
        <v>5</v>
      </c>
      <c r="AB3015">
        <f t="shared" ca="1" si="380"/>
        <v>-5</v>
      </c>
      <c r="AC3015" s="2">
        <v>5</v>
      </c>
      <c r="AD3015" s="7">
        <f>VLOOKUP(P3015,Weights!$A:$B,2,0)*AC3015</f>
        <v>5</v>
      </c>
      <c r="AE3015">
        <f t="shared" ca="1" si="381"/>
        <v>25</v>
      </c>
      <c r="AF3015" t="str">
        <f t="shared" si="382"/>
        <v>Buffalo</v>
      </c>
      <c r="AG3015" t="str">
        <f t="shared" ca="1" si="383"/>
        <v>Buffalo</v>
      </c>
    </row>
    <row r="3016" spans="15:33" x14ac:dyDescent="0.25">
      <c r="O3016" t="s">
        <v>3222</v>
      </c>
      <c r="P3016" s="6">
        <v>42018</v>
      </c>
      <c r="Q3016" t="s">
        <v>3073</v>
      </c>
      <c r="R3016" t="s">
        <v>3146</v>
      </c>
      <c r="S3016" t="s">
        <v>3720</v>
      </c>
      <c r="T3016">
        <v>69</v>
      </c>
      <c r="U3016">
        <v>59</v>
      </c>
      <c r="W3016" t="s">
        <v>2363</v>
      </c>
      <c r="X3016">
        <v>1</v>
      </c>
      <c r="Y3016">
        <f t="shared" si="377"/>
        <v>-10</v>
      </c>
      <c r="Z3016">
        <f t="shared" ca="1" si="378"/>
        <v>-0.99999949999999949</v>
      </c>
      <c r="AA3016">
        <f t="shared" ca="1" si="379"/>
        <v>-9.0000005000000005</v>
      </c>
      <c r="AB3016">
        <f t="shared" ca="1" si="380"/>
        <v>9.0000005000000005</v>
      </c>
      <c r="AC3016" s="2">
        <v>9</v>
      </c>
      <c r="AD3016" s="7">
        <f>VLOOKUP(P3016,Weights!$A:$B,2,0)*AC3016</f>
        <v>9</v>
      </c>
      <c r="AE3016">
        <f t="shared" ca="1" si="381"/>
        <v>81.000009000000261</v>
      </c>
      <c r="AF3016" t="str">
        <f t="shared" si="382"/>
        <v>Stanford</v>
      </c>
      <c r="AG3016" t="str">
        <f t="shared" ca="1" si="383"/>
        <v>Stanford</v>
      </c>
    </row>
    <row r="3017" spans="15:33" x14ac:dyDescent="0.25">
      <c r="O3017" t="s">
        <v>3102</v>
      </c>
      <c r="P3017" s="6">
        <v>42018</v>
      </c>
      <c r="Q3017" t="s">
        <v>3073</v>
      </c>
      <c r="R3017" t="s">
        <v>3169</v>
      </c>
      <c r="S3017" t="s">
        <v>3721</v>
      </c>
      <c r="T3017">
        <v>105</v>
      </c>
      <c r="U3017">
        <v>77</v>
      </c>
      <c r="W3017" t="s">
        <v>1937</v>
      </c>
      <c r="X3017">
        <v>1</v>
      </c>
      <c r="Y3017">
        <f t="shared" si="377"/>
        <v>28</v>
      </c>
      <c r="Z3017">
        <f t="shared" ca="1" si="378"/>
        <v>15.874999500000001</v>
      </c>
      <c r="AA3017">
        <f t="shared" ca="1" si="379"/>
        <v>12.125000499999999</v>
      </c>
      <c r="AB3017">
        <f t="shared" ca="1" si="380"/>
        <v>-12.125000499999999</v>
      </c>
      <c r="AC3017" s="2">
        <v>12.125</v>
      </c>
      <c r="AD3017" s="7">
        <f>VLOOKUP(P3017,Weights!$A:$B,2,0)*AC3017</f>
        <v>12.125</v>
      </c>
      <c r="AE3017">
        <f t="shared" ca="1" si="381"/>
        <v>147.01563712500021</v>
      </c>
      <c r="AF3017" t="str">
        <f t="shared" si="382"/>
        <v>Central Michigan</v>
      </c>
      <c r="AG3017" t="str">
        <f t="shared" ca="1" si="383"/>
        <v>Central Michigan</v>
      </c>
    </row>
    <row r="3018" spans="15:33" x14ac:dyDescent="0.25">
      <c r="O3018" t="s">
        <v>3301</v>
      </c>
      <c r="P3018" s="6">
        <v>42018</v>
      </c>
      <c r="Q3018" t="s">
        <v>3073</v>
      </c>
      <c r="R3018" t="s">
        <v>3307</v>
      </c>
      <c r="S3018" t="s">
        <v>3721</v>
      </c>
      <c r="T3018">
        <v>80</v>
      </c>
      <c r="U3018">
        <v>58</v>
      </c>
      <c r="W3018" t="s">
        <v>1143</v>
      </c>
      <c r="X3018">
        <v>1</v>
      </c>
      <c r="Y3018">
        <f t="shared" si="377"/>
        <v>22</v>
      </c>
      <c r="Z3018">
        <f t="shared" ca="1" si="378"/>
        <v>16.250000480000001</v>
      </c>
      <c r="AA3018">
        <f t="shared" ca="1" si="379"/>
        <v>5.7499995199999994</v>
      </c>
      <c r="AB3018">
        <f t="shared" ca="1" si="380"/>
        <v>-5.7499995199999994</v>
      </c>
      <c r="AC3018" s="2">
        <v>5.75</v>
      </c>
      <c r="AD3018" s="7">
        <f>VLOOKUP(P3018,Weights!$A:$B,2,0)*AC3018</f>
        <v>5.75</v>
      </c>
      <c r="AE3018">
        <f t="shared" ca="1" si="381"/>
        <v>33.062494480000225</v>
      </c>
      <c r="AF3018" t="str">
        <f t="shared" si="382"/>
        <v>Charleston Southern</v>
      </c>
      <c r="AG3018" t="str">
        <f t="shared" ca="1" si="383"/>
        <v>Charleston Southern</v>
      </c>
    </row>
    <row r="3019" spans="15:33" x14ac:dyDescent="0.25">
      <c r="O3019" t="s">
        <v>3076</v>
      </c>
      <c r="P3019" s="6">
        <v>42018</v>
      </c>
      <c r="Q3019" t="s">
        <v>3073</v>
      </c>
      <c r="R3019" t="s">
        <v>3094</v>
      </c>
      <c r="S3019" t="s">
        <v>3721</v>
      </c>
      <c r="T3019">
        <v>62</v>
      </c>
      <c r="U3019">
        <v>53</v>
      </c>
      <c r="W3019" t="s">
        <v>2427</v>
      </c>
      <c r="X3019">
        <v>1</v>
      </c>
      <c r="Y3019">
        <f t="shared" si="377"/>
        <v>9</v>
      </c>
      <c r="Z3019">
        <f t="shared" ca="1" si="378"/>
        <v>6.8749999800000001</v>
      </c>
      <c r="AA3019">
        <f t="shared" ca="1" si="379"/>
        <v>2.1250000199999999</v>
      </c>
      <c r="AB3019">
        <f t="shared" ca="1" si="380"/>
        <v>-2.1250000199999999</v>
      </c>
      <c r="AC3019" s="2">
        <v>2.125</v>
      </c>
      <c r="AD3019" s="7">
        <f>VLOOKUP(P3019,Weights!$A:$B,2,0)*AC3019</f>
        <v>2.125</v>
      </c>
      <c r="AE3019">
        <f t="shared" ca="1" si="381"/>
        <v>4.5156250849999999</v>
      </c>
      <c r="AF3019" t="str">
        <f t="shared" si="382"/>
        <v>Colgate</v>
      </c>
      <c r="AG3019" t="str">
        <f t="shared" ca="1" si="383"/>
        <v>Colgate</v>
      </c>
    </row>
    <row r="3020" spans="15:33" x14ac:dyDescent="0.25">
      <c r="O3020" t="s">
        <v>3279</v>
      </c>
      <c r="P3020" s="6">
        <v>42018</v>
      </c>
      <c r="Q3020" t="s">
        <v>3073</v>
      </c>
      <c r="R3020" t="s">
        <v>3328</v>
      </c>
      <c r="S3020" t="s">
        <v>3721</v>
      </c>
      <c r="T3020">
        <v>98</v>
      </c>
      <c r="U3020">
        <v>42</v>
      </c>
      <c r="W3020" t="s">
        <v>2180</v>
      </c>
      <c r="X3020">
        <v>1</v>
      </c>
      <c r="Y3020">
        <f t="shared" si="377"/>
        <v>56</v>
      </c>
      <c r="Z3020">
        <f t="shared" ca="1" si="378"/>
        <v>19.875</v>
      </c>
      <c r="AA3020">
        <f t="shared" ca="1" si="379"/>
        <v>36.125</v>
      </c>
      <c r="AB3020">
        <f t="shared" ca="1" si="380"/>
        <v>-36.125</v>
      </c>
      <c r="AC3020" s="2">
        <v>36.125</v>
      </c>
      <c r="AD3020" s="7">
        <f>VLOOKUP(P3020,Weights!$A:$B,2,0)*AC3020</f>
        <v>36.125</v>
      </c>
      <c r="AE3020">
        <f t="shared" ca="1" si="381"/>
        <v>1305.015625</v>
      </c>
      <c r="AF3020" t="str">
        <f t="shared" si="382"/>
        <v>Colorado St</v>
      </c>
      <c r="AG3020" t="str">
        <f t="shared" ca="1" si="383"/>
        <v>Colorado St</v>
      </c>
    </row>
    <row r="3021" spans="15:33" x14ac:dyDescent="0.25">
      <c r="O3021" t="s">
        <v>3176</v>
      </c>
      <c r="P3021" s="6">
        <v>42018</v>
      </c>
      <c r="Q3021" t="s">
        <v>3073</v>
      </c>
      <c r="R3021" t="s">
        <v>3168</v>
      </c>
      <c r="S3021" t="s">
        <v>3721</v>
      </c>
      <c r="T3021">
        <v>61</v>
      </c>
      <c r="U3021">
        <v>50</v>
      </c>
      <c r="W3021" t="s">
        <v>373</v>
      </c>
      <c r="X3021">
        <v>1</v>
      </c>
      <c r="Y3021">
        <f t="shared" si="377"/>
        <v>11</v>
      </c>
      <c r="Z3021">
        <f t="shared" ca="1" si="378"/>
        <v>8.625</v>
      </c>
      <c r="AA3021">
        <f t="shared" ca="1" si="379"/>
        <v>2.375</v>
      </c>
      <c r="AB3021">
        <f t="shared" ca="1" si="380"/>
        <v>-2.375</v>
      </c>
      <c r="AC3021" s="2">
        <v>2.375</v>
      </c>
      <c r="AD3021" s="7">
        <f>VLOOKUP(P3021,Weights!$A:$B,2,0)*AC3021</f>
        <v>2.375</v>
      </c>
      <c r="AE3021">
        <f t="shared" ca="1" si="381"/>
        <v>5.640625</v>
      </c>
      <c r="AF3021" t="str">
        <f t="shared" si="382"/>
        <v>Dayton</v>
      </c>
      <c r="AG3021" t="str">
        <f t="shared" ca="1" si="383"/>
        <v>Dayton</v>
      </c>
    </row>
    <row r="3022" spans="15:33" x14ac:dyDescent="0.25">
      <c r="O3022" t="s">
        <v>3157</v>
      </c>
      <c r="P3022" s="6">
        <v>42018</v>
      </c>
      <c r="Q3022" t="s">
        <v>3073</v>
      </c>
      <c r="R3022" t="s">
        <v>3182</v>
      </c>
      <c r="S3022" t="s">
        <v>3721</v>
      </c>
      <c r="T3022">
        <v>67</v>
      </c>
      <c r="U3022">
        <v>64</v>
      </c>
      <c r="V3022" t="s">
        <v>3722</v>
      </c>
      <c r="W3022" t="s">
        <v>1422</v>
      </c>
      <c r="X3022">
        <v>1</v>
      </c>
      <c r="Y3022">
        <f t="shared" si="377"/>
        <v>3</v>
      </c>
      <c r="Z3022">
        <f t="shared" ca="1" si="378"/>
        <v>2.625</v>
      </c>
      <c r="AA3022">
        <f t="shared" ca="1" si="379"/>
        <v>0.375</v>
      </c>
      <c r="AB3022">
        <f t="shared" ca="1" si="380"/>
        <v>-0.375</v>
      </c>
      <c r="AC3022" s="2">
        <v>0.375</v>
      </c>
      <c r="AD3022" s="7">
        <f>VLOOKUP(P3022,Weights!$A:$B,2,0)*AC3022</f>
        <v>0.375</v>
      </c>
      <c r="AE3022">
        <f t="shared" ca="1" si="381"/>
        <v>0.140625</v>
      </c>
      <c r="AF3022" t="str">
        <f t="shared" si="382"/>
        <v>Delaware</v>
      </c>
      <c r="AG3022" t="str">
        <f t="shared" ca="1" si="383"/>
        <v>Delaware</v>
      </c>
    </row>
    <row r="3023" spans="15:33" x14ac:dyDescent="0.25">
      <c r="O3023" t="s">
        <v>3189</v>
      </c>
      <c r="P3023" s="6">
        <v>42018</v>
      </c>
      <c r="Q3023" t="s">
        <v>3073</v>
      </c>
      <c r="R3023" t="s">
        <v>3272</v>
      </c>
      <c r="S3023" t="s">
        <v>3721</v>
      </c>
      <c r="T3023">
        <v>68</v>
      </c>
      <c r="U3023">
        <v>54</v>
      </c>
      <c r="W3023" t="s">
        <v>2334</v>
      </c>
      <c r="X3023">
        <v>1</v>
      </c>
      <c r="Y3023">
        <f t="shared" si="377"/>
        <v>14</v>
      </c>
      <c r="Z3023">
        <f t="shared" ca="1" si="378"/>
        <v>11.250000499999999</v>
      </c>
      <c r="AA3023">
        <f t="shared" ca="1" si="379"/>
        <v>2.7499995000000013</v>
      </c>
      <c r="AB3023">
        <f t="shared" ca="1" si="380"/>
        <v>-2.7499995000000013</v>
      </c>
      <c r="AC3023" s="2">
        <v>2.75</v>
      </c>
      <c r="AD3023" s="7">
        <f>VLOOKUP(P3023,Weights!$A:$B,2,0)*AC3023</f>
        <v>2.75</v>
      </c>
      <c r="AE3023">
        <f t="shared" ca="1" si="381"/>
        <v>7.5624972500002565</v>
      </c>
      <c r="AF3023" t="str">
        <f t="shared" si="382"/>
        <v>Denver</v>
      </c>
      <c r="AG3023" t="str">
        <f t="shared" ca="1" si="383"/>
        <v>Denver</v>
      </c>
    </row>
    <row r="3024" spans="15:33" x14ac:dyDescent="0.25">
      <c r="O3024" t="s">
        <v>3139</v>
      </c>
      <c r="P3024" s="6">
        <v>42018</v>
      </c>
      <c r="Q3024" t="s">
        <v>3073</v>
      </c>
      <c r="R3024" t="s">
        <v>3141</v>
      </c>
      <c r="S3024" t="s">
        <v>3721</v>
      </c>
      <c r="T3024">
        <v>66</v>
      </c>
      <c r="U3024">
        <v>61</v>
      </c>
      <c r="W3024" t="s">
        <v>102</v>
      </c>
      <c r="X3024">
        <v>1</v>
      </c>
      <c r="Y3024">
        <f t="shared" si="377"/>
        <v>5</v>
      </c>
      <c r="Z3024">
        <f t="shared" ca="1" si="378"/>
        <v>3.875</v>
      </c>
      <c r="AA3024">
        <f t="shared" ca="1" si="379"/>
        <v>1.125</v>
      </c>
      <c r="AB3024">
        <f t="shared" ca="1" si="380"/>
        <v>-1.125</v>
      </c>
      <c r="AC3024" s="2">
        <v>1.125</v>
      </c>
      <c r="AD3024" s="7">
        <f>VLOOKUP(P3024,Weights!$A:$B,2,0)*AC3024</f>
        <v>1.125</v>
      </c>
      <c r="AE3024">
        <f t="shared" ca="1" si="381"/>
        <v>1.265625</v>
      </c>
      <c r="AF3024" t="str">
        <f t="shared" si="382"/>
        <v>East Carolina</v>
      </c>
      <c r="AG3024" t="str">
        <f t="shared" ca="1" si="383"/>
        <v>East Carolina</v>
      </c>
    </row>
    <row r="3025" spans="15:33" x14ac:dyDescent="0.25">
      <c r="O3025" t="s">
        <v>3345</v>
      </c>
      <c r="P3025" s="6">
        <v>42018</v>
      </c>
      <c r="Q3025" t="s">
        <v>3073</v>
      </c>
      <c r="R3025" t="s">
        <v>3164</v>
      </c>
      <c r="S3025" t="s">
        <v>3720</v>
      </c>
      <c r="T3025">
        <v>66</v>
      </c>
      <c r="U3025">
        <v>50</v>
      </c>
      <c r="W3025" t="s">
        <v>452</v>
      </c>
      <c r="X3025">
        <v>1</v>
      </c>
      <c r="Y3025">
        <f t="shared" si="377"/>
        <v>-16</v>
      </c>
      <c r="Z3025">
        <f t="shared" ca="1" si="378"/>
        <v>4.875</v>
      </c>
      <c r="AA3025">
        <f t="shared" ca="1" si="379"/>
        <v>-20.875</v>
      </c>
      <c r="AB3025">
        <f t="shared" ca="1" si="380"/>
        <v>20.875</v>
      </c>
      <c r="AC3025" s="2">
        <v>20.875</v>
      </c>
      <c r="AD3025" s="7">
        <f>VLOOKUP(P3025,Weights!$A:$B,2,0)*AC3025</f>
        <v>20.875</v>
      </c>
      <c r="AE3025">
        <f t="shared" ca="1" si="381"/>
        <v>435.765625</v>
      </c>
      <c r="AF3025" t="str">
        <f t="shared" si="382"/>
        <v>Charleston</v>
      </c>
      <c r="AG3025" t="str">
        <f t="shared" ca="1" si="383"/>
        <v>Elon</v>
      </c>
    </row>
    <row r="3026" spans="15:33" x14ac:dyDescent="0.25">
      <c r="O3026" t="s">
        <v>3306</v>
      </c>
      <c r="P3026" s="6">
        <v>42018</v>
      </c>
      <c r="Q3026" t="s">
        <v>3073</v>
      </c>
      <c r="R3026" t="s">
        <v>3302</v>
      </c>
      <c r="S3026" t="s">
        <v>3720</v>
      </c>
      <c r="T3026">
        <v>84</v>
      </c>
      <c r="U3026">
        <v>72</v>
      </c>
      <c r="W3026" t="s">
        <v>1162</v>
      </c>
      <c r="X3026">
        <v>1</v>
      </c>
      <c r="Y3026">
        <f t="shared" si="377"/>
        <v>-12</v>
      </c>
      <c r="Z3026">
        <f t="shared" ca="1" si="378"/>
        <v>-2.75</v>
      </c>
      <c r="AA3026">
        <f t="shared" ca="1" si="379"/>
        <v>-9.25</v>
      </c>
      <c r="AB3026">
        <f t="shared" ca="1" si="380"/>
        <v>9.25</v>
      </c>
      <c r="AC3026" s="2">
        <v>9.25</v>
      </c>
      <c r="AD3026" s="7">
        <f>VLOOKUP(P3026,Weights!$A:$B,2,0)*AC3026</f>
        <v>9.25</v>
      </c>
      <c r="AE3026">
        <f t="shared" ca="1" si="381"/>
        <v>85.5625</v>
      </c>
      <c r="AF3026" t="str">
        <f t="shared" si="382"/>
        <v>High Point</v>
      </c>
      <c r="AG3026" t="str">
        <f t="shared" ca="1" si="383"/>
        <v>High Point</v>
      </c>
    </row>
    <row r="3027" spans="15:33" x14ac:dyDescent="0.25">
      <c r="O3027" t="s">
        <v>3167</v>
      </c>
      <c r="P3027" s="6">
        <v>42018</v>
      </c>
      <c r="Q3027" t="s">
        <v>3074</v>
      </c>
      <c r="R3027" t="s">
        <v>3171</v>
      </c>
      <c r="S3027" t="s">
        <v>3720</v>
      </c>
      <c r="T3027">
        <v>75</v>
      </c>
      <c r="U3027">
        <v>55</v>
      </c>
      <c r="W3027" t="s">
        <v>418</v>
      </c>
      <c r="X3027">
        <v>1</v>
      </c>
      <c r="Y3027">
        <f t="shared" si="377"/>
        <v>-20</v>
      </c>
      <c r="Z3027">
        <f t="shared" ca="1" si="378"/>
        <v>-6.7500000199999999</v>
      </c>
      <c r="AA3027">
        <f t="shared" ca="1" si="379"/>
        <v>-13.24999998</v>
      </c>
      <c r="AB3027">
        <f t="shared" ca="1" si="380"/>
        <v>13.24999998</v>
      </c>
      <c r="AC3027" s="2">
        <v>13.25</v>
      </c>
      <c r="AD3027" s="7">
        <f>VLOOKUP(P3027,Weights!$A:$B,2,0)*AC3027</f>
        <v>13.25</v>
      </c>
      <c r="AE3027">
        <f t="shared" ca="1" si="381"/>
        <v>175.56249947000001</v>
      </c>
      <c r="AF3027" t="str">
        <f t="shared" si="382"/>
        <v>St. Bonaventure</v>
      </c>
      <c r="AG3027" t="str">
        <f t="shared" ca="1" si="383"/>
        <v>St. Bonaventure</v>
      </c>
    </row>
    <row r="3028" spans="15:33" x14ac:dyDescent="0.25">
      <c r="O3028" t="s">
        <v>3196</v>
      </c>
      <c r="P3028" s="6">
        <v>42018</v>
      </c>
      <c r="Q3028" t="s">
        <v>3073</v>
      </c>
      <c r="R3028" t="s">
        <v>3092</v>
      </c>
      <c r="S3028" t="s">
        <v>3720</v>
      </c>
      <c r="T3028">
        <v>62</v>
      </c>
      <c r="U3028">
        <v>59</v>
      </c>
      <c r="W3028" t="s">
        <v>596</v>
      </c>
      <c r="X3028">
        <v>1</v>
      </c>
      <c r="Y3028">
        <f t="shared" si="377"/>
        <v>-3</v>
      </c>
      <c r="Z3028">
        <f t="shared" ca="1" si="378"/>
        <v>-10.499999499999998</v>
      </c>
      <c r="AA3028">
        <f t="shared" ca="1" si="379"/>
        <v>7.4999994999999977</v>
      </c>
      <c r="AB3028">
        <f t="shared" ca="1" si="380"/>
        <v>-7.4999994999999977</v>
      </c>
      <c r="AC3028" s="2">
        <v>7.5</v>
      </c>
      <c r="AD3028" s="7">
        <f>VLOOKUP(P3028,Weights!$A:$B,2,0)*AC3028</f>
        <v>7.5</v>
      </c>
      <c r="AE3028">
        <f t="shared" ca="1" si="381"/>
        <v>56.249992500000218</v>
      </c>
      <c r="AF3028" t="str">
        <f t="shared" si="382"/>
        <v>Notre Dame</v>
      </c>
      <c r="AG3028" t="str">
        <f t="shared" ca="1" si="383"/>
        <v>Notre Dame</v>
      </c>
    </row>
    <row r="3029" spans="15:33" x14ac:dyDescent="0.25">
      <c r="O3029" t="s">
        <v>3099</v>
      </c>
      <c r="P3029" s="6">
        <v>42018</v>
      </c>
      <c r="Q3029" t="s">
        <v>3073</v>
      </c>
      <c r="R3029" t="s">
        <v>3093</v>
      </c>
      <c r="S3029" t="s">
        <v>3720</v>
      </c>
      <c r="T3029">
        <v>72</v>
      </c>
      <c r="U3029">
        <v>70</v>
      </c>
      <c r="V3029" t="s">
        <v>3722</v>
      </c>
      <c r="W3029" t="s">
        <v>2439</v>
      </c>
      <c r="X3029">
        <v>1</v>
      </c>
      <c r="Y3029">
        <f t="shared" si="377"/>
        <v>-2</v>
      </c>
      <c r="Z3029">
        <f t="shared" ca="1" si="378"/>
        <v>1.375</v>
      </c>
      <c r="AA3029">
        <f t="shared" ca="1" si="379"/>
        <v>-3.375</v>
      </c>
      <c r="AB3029">
        <f t="shared" ca="1" si="380"/>
        <v>3.375</v>
      </c>
      <c r="AC3029" s="2">
        <v>3.375</v>
      </c>
      <c r="AD3029" s="7">
        <f>VLOOKUP(P3029,Weights!$A:$B,2,0)*AC3029</f>
        <v>3.375</v>
      </c>
      <c r="AE3029">
        <f t="shared" ca="1" si="381"/>
        <v>11.390625</v>
      </c>
      <c r="AF3029" t="str">
        <f t="shared" si="382"/>
        <v>Army</v>
      </c>
      <c r="AG3029" t="str">
        <f t="shared" ca="1" si="383"/>
        <v>Holy Cross</v>
      </c>
    </row>
    <row r="3030" spans="15:33" x14ac:dyDescent="0.25">
      <c r="O3030" t="s">
        <v>3190</v>
      </c>
      <c r="P3030" s="6">
        <v>42018</v>
      </c>
      <c r="Q3030" t="s">
        <v>3073</v>
      </c>
      <c r="R3030" t="s">
        <v>3193</v>
      </c>
      <c r="S3030" t="s">
        <v>3721</v>
      </c>
      <c r="T3030">
        <v>71</v>
      </c>
      <c r="U3030">
        <v>70</v>
      </c>
      <c r="V3030" t="s">
        <v>3722</v>
      </c>
      <c r="W3030" t="s">
        <v>2118</v>
      </c>
      <c r="X3030">
        <v>1</v>
      </c>
      <c r="Y3030">
        <f t="shared" si="377"/>
        <v>1</v>
      </c>
      <c r="Z3030">
        <f t="shared" ca="1" si="378"/>
        <v>-3.6250000199999999</v>
      </c>
      <c r="AA3030">
        <f t="shared" ca="1" si="379"/>
        <v>4.6250000199999999</v>
      </c>
      <c r="AB3030">
        <f t="shared" ca="1" si="380"/>
        <v>-4.6250000199999999</v>
      </c>
      <c r="AC3030" s="2">
        <v>4.625</v>
      </c>
      <c r="AD3030" s="7">
        <f>VLOOKUP(P3030,Weights!$A:$B,2,0)*AC3030</f>
        <v>4.625</v>
      </c>
      <c r="AE3030">
        <f t="shared" ca="1" si="381"/>
        <v>21.390625184999998</v>
      </c>
      <c r="AF3030" t="str">
        <f t="shared" si="382"/>
        <v>Indiana St</v>
      </c>
      <c r="AG3030" t="str">
        <f t="shared" ca="1" si="383"/>
        <v>Illinois St</v>
      </c>
    </row>
    <row r="3031" spans="15:33" x14ac:dyDescent="0.25">
      <c r="O3031" t="s">
        <v>3216</v>
      </c>
      <c r="P3031" s="6">
        <v>42018</v>
      </c>
      <c r="Q3031" t="s">
        <v>3073</v>
      </c>
      <c r="R3031" t="s">
        <v>3213</v>
      </c>
      <c r="S3031" t="s">
        <v>3721</v>
      </c>
      <c r="T3031">
        <v>71</v>
      </c>
      <c r="U3031">
        <v>69</v>
      </c>
      <c r="W3031" t="s">
        <v>736</v>
      </c>
      <c r="X3031">
        <v>1</v>
      </c>
      <c r="Y3031">
        <f t="shared" si="377"/>
        <v>2</v>
      </c>
      <c r="Z3031">
        <f t="shared" ca="1" si="378"/>
        <v>1.7499999999999982</v>
      </c>
      <c r="AA3031">
        <f t="shared" ca="1" si="379"/>
        <v>0.25000000000000178</v>
      </c>
      <c r="AB3031">
        <f t="shared" ca="1" si="380"/>
        <v>-0.25000000000000178</v>
      </c>
      <c r="AC3031" s="2">
        <v>0.25</v>
      </c>
      <c r="AD3031" s="7">
        <f>VLOOKUP(P3031,Weights!$A:$B,2,0)*AC3031</f>
        <v>0.25</v>
      </c>
      <c r="AE3031">
        <f t="shared" ca="1" si="381"/>
        <v>6.2500000000000888E-2</v>
      </c>
      <c r="AF3031" t="str">
        <f t="shared" si="382"/>
        <v>Jacksonville</v>
      </c>
      <c r="AG3031" t="str">
        <f t="shared" ca="1" si="383"/>
        <v>Jacksonville</v>
      </c>
    </row>
    <row r="3032" spans="15:33" x14ac:dyDescent="0.25">
      <c r="O3032" t="s">
        <v>3320</v>
      </c>
      <c r="P3032" s="6">
        <v>42018</v>
      </c>
      <c r="Q3032" t="s">
        <v>3073</v>
      </c>
      <c r="R3032" t="s">
        <v>3397</v>
      </c>
      <c r="S3032" t="s">
        <v>3720</v>
      </c>
      <c r="T3032">
        <v>69</v>
      </c>
      <c r="U3032">
        <v>52</v>
      </c>
      <c r="W3032" t="s">
        <v>1727</v>
      </c>
      <c r="X3032">
        <v>1</v>
      </c>
      <c r="Y3032">
        <f t="shared" si="377"/>
        <v>-17</v>
      </c>
      <c r="Z3032">
        <f t="shared" ca="1" si="378"/>
        <v>-3.2500004999999996</v>
      </c>
      <c r="AA3032">
        <f t="shared" ca="1" si="379"/>
        <v>-13.749999500000001</v>
      </c>
      <c r="AB3032">
        <f t="shared" ca="1" si="380"/>
        <v>13.749999500000001</v>
      </c>
      <c r="AC3032" s="2">
        <v>13.75</v>
      </c>
      <c r="AD3032" s="7">
        <f>VLOOKUP(P3032,Weights!$A:$B,2,0)*AC3032</f>
        <v>13.75</v>
      </c>
      <c r="AE3032">
        <f t="shared" ca="1" si="381"/>
        <v>189.06248625000029</v>
      </c>
      <c r="AF3032" t="str">
        <f t="shared" si="382"/>
        <v>SE Missouri St</v>
      </c>
      <c r="AG3032" t="str">
        <f t="shared" ca="1" si="383"/>
        <v>SE Missouri St</v>
      </c>
    </row>
    <row r="3033" spans="15:33" x14ac:dyDescent="0.25">
      <c r="O3033" t="s">
        <v>3245</v>
      </c>
      <c r="P3033" s="6">
        <v>42018</v>
      </c>
      <c r="Q3033" t="s">
        <v>3073</v>
      </c>
      <c r="R3033" t="s">
        <v>3247</v>
      </c>
      <c r="S3033" t="s">
        <v>3721</v>
      </c>
      <c r="T3033">
        <v>58</v>
      </c>
      <c r="U3033">
        <v>51</v>
      </c>
      <c r="W3033" t="s">
        <v>63</v>
      </c>
      <c r="X3033">
        <v>1</v>
      </c>
      <c r="Y3033">
        <f t="shared" si="377"/>
        <v>7</v>
      </c>
      <c r="Z3033">
        <f t="shared" ca="1" si="378"/>
        <v>7.9999999999999991</v>
      </c>
      <c r="AA3033">
        <f t="shared" ca="1" si="379"/>
        <v>-0.99999999999999911</v>
      </c>
      <c r="AB3033">
        <f t="shared" ca="1" si="380"/>
        <v>0.99999999999999911</v>
      </c>
      <c r="AC3033" s="2">
        <v>1</v>
      </c>
      <c r="AD3033" s="7">
        <f>VLOOKUP(P3033,Weights!$A:$B,2,0)*AC3033</f>
        <v>1</v>
      </c>
      <c r="AE3033">
        <f t="shared" ca="1" si="381"/>
        <v>0.99999999999999822</v>
      </c>
      <c r="AF3033" t="str">
        <f t="shared" si="382"/>
        <v>Kansas St</v>
      </c>
      <c r="AG3033" t="str">
        <f t="shared" ca="1" si="383"/>
        <v>Kansas St</v>
      </c>
    </row>
    <row r="3034" spans="15:33" x14ac:dyDescent="0.25">
      <c r="O3034" t="s">
        <v>3375</v>
      </c>
      <c r="P3034" s="6">
        <v>42018</v>
      </c>
      <c r="Q3034" t="s">
        <v>3073</v>
      </c>
      <c r="R3034" t="s">
        <v>3315</v>
      </c>
      <c r="S3034" t="s">
        <v>3721</v>
      </c>
      <c r="T3034">
        <v>65</v>
      </c>
      <c r="U3034">
        <v>59</v>
      </c>
      <c r="W3034" t="s">
        <v>637</v>
      </c>
      <c r="X3034">
        <v>1</v>
      </c>
      <c r="Y3034">
        <f t="shared" si="377"/>
        <v>6</v>
      </c>
      <c r="Z3034">
        <f t="shared" ca="1" si="378"/>
        <v>5.3750000230000001</v>
      </c>
      <c r="AA3034">
        <f t="shared" ca="1" si="379"/>
        <v>0.62499997699999987</v>
      </c>
      <c r="AB3034">
        <f t="shared" ca="1" si="380"/>
        <v>-0.62499997699999987</v>
      </c>
      <c r="AC3034" s="2">
        <v>0.625</v>
      </c>
      <c r="AD3034" s="7">
        <f>VLOOKUP(P3034,Weights!$A:$B,2,0)*AC3034</f>
        <v>0.625</v>
      </c>
      <c r="AE3034">
        <f t="shared" ca="1" si="381"/>
        <v>0.3906249712500004</v>
      </c>
      <c r="AF3034" t="str">
        <f t="shared" si="382"/>
        <v>Kent State</v>
      </c>
      <c r="AG3034" t="str">
        <f t="shared" ca="1" si="383"/>
        <v>Kent State</v>
      </c>
    </row>
    <row r="3035" spans="15:33" x14ac:dyDescent="0.25">
      <c r="O3035" t="s">
        <v>3366</v>
      </c>
      <c r="P3035" s="6">
        <v>42018</v>
      </c>
      <c r="Q3035" t="s">
        <v>3073</v>
      </c>
      <c r="R3035" t="s">
        <v>3123</v>
      </c>
      <c r="S3035" t="s">
        <v>3721</v>
      </c>
      <c r="T3035">
        <v>69</v>
      </c>
      <c r="U3035">
        <v>65</v>
      </c>
      <c r="W3035" t="s">
        <v>474</v>
      </c>
      <c r="X3035">
        <v>1</v>
      </c>
      <c r="Y3035">
        <f t="shared" si="377"/>
        <v>4</v>
      </c>
      <c r="Z3035">
        <f t="shared" ca="1" si="378"/>
        <v>7.7500000000000009</v>
      </c>
      <c r="AA3035">
        <f t="shared" ca="1" si="379"/>
        <v>-3.7500000000000009</v>
      </c>
      <c r="AB3035">
        <f t="shared" ca="1" si="380"/>
        <v>3.7500000000000009</v>
      </c>
      <c r="AC3035" s="2">
        <v>3.75</v>
      </c>
      <c r="AD3035" s="7">
        <f>VLOOKUP(P3035,Weights!$A:$B,2,0)*AC3035</f>
        <v>3.75</v>
      </c>
      <c r="AE3035">
        <f t="shared" ca="1" si="381"/>
        <v>14.062500000000007</v>
      </c>
      <c r="AF3035" t="str">
        <f t="shared" si="382"/>
        <v>Lafayette</v>
      </c>
      <c r="AG3035" t="str">
        <f t="shared" ca="1" si="383"/>
        <v>Lafayette</v>
      </c>
    </row>
    <row r="3036" spans="15:33" x14ac:dyDescent="0.25">
      <c r="O3036" t="s">
        <v>3309</v>
      </c>
      <c r="P3036" s="6">
        <v>42018</v>
      </c>
      <c r="Q3036" t="s">
        <v>3073</v>
      </c>
      <c r="R3036" t="s">
        <v>3303</v>
      </c>
      <c r="S3036" t="s">
        <v>3720</v>
      </c>
      <c r="T3036">
        <v>71</v>
      </c>
      <c r="U3036">
        <v>67</v>
      </c>
      <c r="W3036" t="s">
        <v>1187</v>
      </c>
      <c r="X3036">
        <v>1</v>
      </c>
      <c r="Y3036">
        <f t="shared" si="377"/>
        <v>-4</v>
      </c>
      <c r="Z3036">
        <f t="shared" ca="1" si="378"/>
        <v>6.75</v>
      </c>
      <c r="AA3036">
        <f t="shared" ca="1" si="379"/>
        <v>-10.75</v>
      </c>
      <c r="AB3036">
        <f t="shared" ca="1" si="380"/>
        <v>10.75</v>
      </c>
      <c r="AC3036" s="2">
        <v>10.75</v>
      </c>
      <c r="AD3036" s="7">
        <f>VLOOKUP(P3036,Weights!$A:$B,2,0)*AC3036</f>
        <v>10.75</v>
      </c>
      <c r="AE3036">
        <f t="shared" ca="1" si="381"/>
        <v>115.5625</v>
      </c>
      <c r="AF3036" t="str">
        <f t="shared" si="382"/>
        <v>Presbyterian</v>
      </c>
      <c r="AG3036" t="str">
        <f t="shared" ca="1" si="383"/>
        <v>Longwood</v>
      </c>
    </row>
    <row r="3037" spans="15:33" x14ac:dyDescent="0.25">
      <c r="O3037" t="s">
        <v>3158</v>
      </c>
      <c r="P3037" s="6">
        <v>42018</v>
      </c>
      <c r="Q3037" t="s">
        <v>3073</v>
      </c>
      <c r="R3037" t="s">
        <v>3288</v>
      </c>
      <c r="S3037" t="s">
        <v>3721</v>
      </c>
      <c r="T3037">
        <v>50</v>
      </c>
      <c r="U3037">
        <v>47</v>
      </c>
      <c r="W3037" t="s">
        <v>960</v>
      </c>
      <c r="X3037">
        <v>1</v>
      </c>
      <c r="Y3037">
        <f t="shared" si="377"/>
        <v>3</v>
      </c>
      <c r="Z3037">
        <f t="shared" ca="1" si="378"/>
        <v>11.25</v>
      </c>
      <c r="AA3037">
        <f t="shared" ca="1" si="379"/>
        <v>-8.25</v>
      </c>
      <c r="AB3037">
        <f t="shared" ca="1" si="380"/>
        <v>8.25</v>
      </c>
      <c r="AC3037" s="2">
        <v>8.25</v>
      </c>
      <c r="AD3037" s="7">
        <f>VLOOKUP(P3037,Weights!$A:$B,2,0)*AC3037</f>
        <v>8.25</v>
      </c>
      <c r="AE3037">
        <f t="shared" ca="1" si="381"/>
        <v>68.0625</v>
      </c>
      <c r="AF3037" t="str">
        <f t="shared" si="382"/>
        <v>Loyola (Chi)</v>
      </c>
      <c r="AG3037" t="str">
        <f t="shared" ca="1" si="383"/>
        <v>Loyola (Chi)</v>
      </c>
    </row>
    <row r="3038" spans="15:33" x14ac:dyDescent="0.25">
      <c r="O3038" t="s">
        <v>3254</v>
      </c>
      <c r="P3038" s="6">
        <v>42018</v>
      </c>
      <c r="Q3038" t="s">
        <v>3073</v>
      </c>
      <c r="R3038" t="s">
        <v>3252</v>
      </c>
      <c r="S3038" t="s">
        <v>3721</v>
      </c>
      <c r="T3038">
        <v>53</v>
      </c>
      <c r="U3038">
        <v>52</v>
      </c>
      <c r="W3038" t="s">
        <v>949</v>
      </c>
      <c r="X3038">
        <v>1</v>
      </c>
      <c r="Y3038">
        <f t="shared" si="377"/>
        <v>1</v>
      </c>
      <c r="Z3038">
        <f t="shared" ca="1" si="378"/>
        <v>2.7500000000000009</v>
      </c>
      <c r="AA3038">
        <f t="shared" ca="1" si="379"/>
        <v>-1.7500000000000009</v>
      </c>
      <c r="AB3038">
        <f t="shared" ca="1" si="380"/>
        <v>1.7500000000000009</v>
      </c>
      <c r="AC3038" s="2">
        <v>1.75</v>
      </c>
      <c r="AD3038" s="7">
        <f>VLOOKUP(P3038,Weights!$A:$B,2,0)*AC3038</f>
        <v>1.75</v>
      </c>
      <c r="AE3038">
        <f t="shared" ca="1" si="381"/>
        <v>3.0625000000000031</v>
      </c>
      <c r="AF3038" t="str">
        <f t="shared" si="382"/>
        <v>Marquette</v>
      </c>
      <c r="AG3038" t="str">
        <f t="shared" ca="1" si="383"/>
        <v>Marquette</v>
      </c>
    </row>
    <row r="3039" spans="15:33" x14ac:dyDescent="0.25">
      <c r="O3039" t="s">
        <v>3177</v>
      </c>
      <c r="P3039" s="6">
        <v>42018</v>
      </c>
      <c r="Q3039" t="s">
        <v>3073</v>
      </c>
      <c r="R3039" t="s">
        <v>3108</v>
      </c>
      <c r="S3039" t="s">
        <v>3721</v>
      </c>
      <c r="T3039">
        <v>73</v>
      </c>
      <c r="U3039">
        <v>65</v>
      </c>
      <c r="W3039" t="s">
        <v>660</v>
      </c>
      <c r="X3039">
        <v>1</v>
      </c>
      <c r="Y3039">
        <f t="shared" si="377"/>
        <v>8</v>
      </c>
      <c r="Z3039">
        <f t="shared" ca="1" si="378"/>
        <v>15.624999519999999</v>
      </c>
      <c r="AA3039">
        <f t="shared" ca="1" si="379"/>
        <v>-7.6249995199999994</v>
      </c>
      <c r="AB3039">
        <f t="shared" ca="1" si="380"/>
        <v>7.6249995199999994</v>
      </c>
      <c r="AC3039" s="2">
        <v>7.625</v>
      </c>
      <c r="AD3039" s="7">
        <f>VLOOKUP(P3039,Weights!$A:$B,2,0)*AC3039</f>
        <v>7.625</v>
      </c>
      <c r="AE3039">
        <f t="shared" ca="1" si="381"/>
        <v>58.140617680000219</v>
      </c>
      <c r="AF3039" t="str">
        <f t="shared" si="382"/>
        <v>Maryland</v>
      </c>
      <c r="AG3039" t="str">
        <f t="shared" ca="1" si="383"/>
        <v>Maryland</v>
      </c>
    </row>
    <row r="3040" spans="15:33" x14ac:dyDescent="0.25">
      <c r="O3040" t="s">
        <v>3165</v>
      </c>
      <c r="P3040" s="6">
        <v>42018</v>
      </c>
      <c r="Q3040" t="s">
        <v>3073</v>
      </c>
      <c r="R3040" t="s">
        <v>3172</v>
      </c>
      <c r="S3040" t="s">
        <v>3720</v>
      </c>
      <c r="T3040">
        <v>71</v>
      </c>
      <c r="U3040">
        <v>63</v>
      </c>
      <c r="W3040" t="s">
        <v>463</v>
      </c>
      <c r="X3040">
        <v>1</v>
      </c>
      <c r="Y3040">
        <f t="shared" si="377"/>
        <v>-8</v>
      </c>
      <c r="Z3040">
        <f t="shared" ca="1" si="378"/>
        <v>-5.1249994999999995</v>
      </c>
      <c r="AA3040">
        <f t="shared" ca="1" si="379"/>
        <v>-2.8750005000000005</v>
      </c>
      <c r="AB3040">
        <f t="shared" ca="1" si="380"/>
        <v>2.8750005000000005</v>
      </c>
      <c r="AC3040" s="2">
        <v>2.875</v>
      </c>
      <c r="AD3040" s="7">
        <f>VLOOKUP(P3040,Weights!$A:$B,2,0)*AC3040</f>
        <v>2.875</v>
      </c>
      <c r="AE3040">
        <f t="shared" ca="1" si="381"/>
        <v>8.2656278750002521</v>
      </c>
      <c r="AF3040" t="str">
        <f t="shared" si="382"/>
        <v>Davidson</v>
      </c>
      <c r="AG3040" t="str">
        <f t="shared" ca="1" si="383"/>
        <v>Davidson</v>
      </c>
    </row>
    <row r="3041" spans="15:33" x14ac:dyDescent="0.25">
      <c r="O3041" t="s">
        <v>3281</v>
      </c>
      <c r="P3041" s="6">
        <v>42018</v>
      </c>
      <c r="Q3041" t="s">
        <v>3073</v>
      </c>
      <c r="R3041" t="s">
        <v>3226</v>
      </c>
      <c r="S3041" t="s">
        <v>3721</v>
      </c>
      <c r="T3041">
        <v>77</v>
      </c>
      <c r="U3041">
        <v>62</v>
      </c>
      <c r="W3041" t="s">
        <v>1642</v>
      </c>
      <c r="X3041">
        <v>1</v>
      </c>
      <c r="Y3041">
        <f t="shared" si="377"/>
        <v>15</v>
      </c>
      <c r="Z3041">
        <f t="shared" ca="1" si="378"/>
        <v>4.75</v>
      </c>
      <c r="AA3041">
        <f t="shared" ca="1" si="379"/>
        <v>10.25</v>
      </c>
      <c r="AB3041">
        <f t="shared" ca="1" si="380"/>
        <v>-10.25</v>
      </c>
      <c r="AC3041" s="2">
        <v>10.25</v>
      </c>
      <c r="AD3041" s="7">
        <f>VLOOKUP(P3041,Weights!$A:$B,2,0)*AC3041</f>
        <v>10.25</v>
      </c>
      <c r="AE3041">
        <f t="shared" ca="1" si="381"/>
        <v>105.0625</v>
      </c>
      <c r="AF3041" t="str">
        <f t="shared" si="382"/>
        <v>Milwaukee</v>
      </c>
      <c r="AG3041" t="str">
        <f t="shared" ca="1" si="383"/>
        <v>Milwaukee</v>
      </c>
    </row>
    <row r="3042" spans="15:33" x14ac:dyDescent="0.25">
      <c r="O3042" t="s">
        <v>3388</v>
      </c>
      <c r="P3042" s="6">
        <v>42018</v>
      </c>
      <c r="Q3042" t="s">
        <v>3073</v>
      </c>
      <c r="R3042" t="s">
        <v>3378</v>
      </c>
      <c r="S3042" t="s">
        <v>3720</v>
      </c>
      <c r="T3042">
        <v>56</v>
      </c>
      <c r="U3042">
        <v>54</v>
      </c>
      <c r="W3042" t="s">
        <v>1485</v>
      </c>
      <c r="X3042">
        <v>1</v>
      </c>
      <c r="Y3042">
        <f t="shared" si="377"/>
        <v>-2</v>
      </c>
      <c r="Z3042">
        <f t="shared" ca="1" si="378"/>
        <v>-3.125</v>
      </c>
      <c r="AA3042">
        <f t="shared" ca="1" si="379"/>
        <v>1.125</v>
      </c>
      <c r="AB3042">
        <f t="shared" ca="1" si="380"/>
        <v>-1.125</v>
      </c>
      <c r="AC3042" s="2">
        <v>1.125</v>
      </c>
      <c r="AD3042" s="7">
        <f>VLOOKUP(P3042,Weights!$A:$B,2,0)*AC3042</f>
        <v>1.125</v>
      </c>
      <c r="AE3042">
        <f t="shared" ca="1" si="381"/>
        <v>1.265625</v>
      </c>
      <c r="AF3042" t="str">
        <f t="shared" si="382"/>
        <v>Evansville</v>
      </c>
      <c r="AG3042" t="str">
        <f t="shared" ca="1" si="383"/>
        <v>Evansville</v>
      </c>
    </row>
    <row r="3043" spans="15:33" x14ac:dyDescent="0.25">
      <c r="O3043" t="s">
        <v>3327</v>
      </c>
      <c r="P3043" s="6">
        <v>42018</v>
      </c>
      <c r="Q3043" t="s">
        <v>3073</v>
      </c>
      <c r="R3043" t="s">
        <v>3381</v>
      </c>
      <c r="S3043" t="s">
        <v>3720</v>
      </c>
      <c r="T3043">
        <v>62</v>
      </c>
      <c r="U3043">
        <v>61</v>
      </c>
      <c r="V3043" t="s">
        <v>3722</v>
      </c>
      <c r="W3043" t="s">
        <v>1852</v>
      </c>
      <c r="X3043">
        <v>1</v>
      </c>
      <c r="Y3043">
        <f t="shared" si="377"/>
        <v>-1</v>
      </c>
      <c r="Z3043">
        <f t="shared" ca="1" si="378"/>
        <v>3.625</v>
      </c>
      <c r="AA3043">
        <f t="shared" ca="1" si="379"/>
        <v>-4.625</v>
      </c>
      <c r="AB3043">
        <f t="shared" ca="1" si="380"/>
        <v>4.625</v>
      </c>
      <c r="AC3043" s="2">
        <v>4.625</v>
      </c>
      <c r="AD3043" s="7">
        <f>VLOOKUP(P3043,Weights!$A:$B,2,0)*AC3043</f>
        <v>4.625</v>
      </c>
      <c r="AE3043">
        <f t="shared" ca="1" si="381"/>
        <v>21.390625</v>
      </c>
      <c r="AF3043" t="str">
        <f t="shared" si="382"/>
        <v>Saint Peter's</v>
      </c>
      <c r="AG3043" t="str">
        <f t="shared" ca="1" si="383"/>
        <v>Monmouth</v>
      </c>
    </row>
    <row r="3044" spans="15:33" x14ac:dyDescent="0.25">
      <c r="O3044" t="s">
        <v>3090</v>
      </c>
      <c r="P3044" s="6">
        <v>42018</v>
      </c>
      <c r="Q3044" t="s">
        <v>3073</v>
      </c>
      <c r="R3044" t="s">
        <v>3718</v>
      </c>
      <c r="S3044" t="s">
        <v>3721</v>
      </c>
      <c r="T3044">
        <v>79</v>
      </c>
      <c r="U3044">
        <v>60</v>
      </c>
      <c r="W3044" t="s">
        <v>1595</v>
      </c>
      <c r="X3044">
        <v>1</v>
      </c>
      <c r="Y3044">
        <f t="shared" si="377"/>
        <v>19</v>
      </c>
      <c r="Z3044">
        <f t="shared" ca="1" si="378"/>
        <v>31.250000480000001</v>
      </c>
      <c r="AA3044">
        <f t="shared" ca="1" si="379"/>
        <v>-12.250000480000001</v>
      </c>
      <c r="AB3044">
        <f t="shared" ca="1" si="380"/>
        <v>12.250000480000001</v>
      </c>
      <c r="AC3044" s="2">
        <v>12.25</v>
      </c>
      <c r="AD3044" s="7">
        <f>VLOOKUP(P3044,Weights!$A:$B,2,0)*AC3044</f>
        <v>12.25</v>
      </c>
      <c r="AE3044">
        <f t="shared" ca="1" si="381"/>
        <v>150.06251176000023</v>
      </c>
      <c r="AF3044" t="str">
        <f t="shared" si="382"/>
        <v>N.J.I.T.</v>
      </c>
      <c r="AG3044" t="str">
        <f t="shared" ca="1" si="383"/>
        <v>N.J.I.T.</v>
      </c>
    </row>
    <row r="3045" spans="15:33" x14ac:dyDescent="0.25">
      <c r="O3045" t="s">
        <v>3135</v>
      </c>
      <c r="P3045" s="6">
        <v>42018</v>
      </c>
      <c r="Q3045" t="s">
        <v>3073</v>
      </c>
      <c r="R3045" t="s">
        <v>3705</v>
      </c>
      <c r="S3045" t="s">
        <v>3720</v>
      </c>
      <c r="T3045">
        <v>81</v>
      </c>
      <c r="U3045">
        <v>79</v>
      </c>
      <c r="W3045" t="s">
        <v>311</v>
      </c>
      <c r="X3045">
        <v>1</v>
      </c>
      <c r="Y3045">
        <f t="shared" si="377"/>
        <v>-2</v>
      </c>
      <c r="Z3045">
        <f t="shared" ca="1" si="378"/>
        <v>-2</v>
      </c>
      <c r="AA3045">
        <f t="shared" ca="1" si="379"/>
        <v>0</v>
      </c>
      <c r="AB3045">
        <f t="shared" ca="1" si="380"/>
        <v>0</v>
      </c>
      <c r="AC3045" s="2">
        <v>0</v>
      </c>
      <c r="AD3045" s="7">
        <f>VLOOKUP(P3045,Weights!$A:$B,2,0)*AC3045</f>
        <v>0</v>
      </c>
      <c r="AE3045">
        <f t="shared" ca="1" si="381"/>
        <v>0</v>
      </c>
      <c r="AF3045" t="str">
        <f t="shared" si="382"/>
        <v>North Carolina</v>
      </c>
      <c r="AG3045" t="str">
        <f t="shared" ca="1" si="383"/>
        <v>North Carolina</v>
      </c>
    </row>
    <row r="3046" spans="15:33" x14ac:dyDescent="0.25">
      <c r="O3046" t="s">
        <v>3083</v>
      </c>
      <c r="P3046" s="6">
        <v>42018</v>
      </c>
      <c r="Q3046" t="s">
        <v>3073</v>
      </c>
      <c r="R3046" t="s">
        <v>3086</v>
      </c>
      <c r="S3046" t="s">
        <v>3720</v>
      </c>
      <c r="T3046">
        <v>68</v>
      </c>
      <c r="U3046">
        <v>67</v>
      </c>
      <c r="W3046" t="s">
        <v>102</v>
      </c>
      <c r="X3046">
        <v>1</v>
      </c>
      <c r="Y3046">
        <f t="shared" si="377"/>
        <v>-1</v>
      </c>
      <c r="Z3046">
        <f t="shared" ca="1" si="378"/>
        <v>7.8749999800000001</v>
      </c>
      <c r="AA3046">
        <f t="shared" ca="1" si="379"/>
        <v>-8.8749999800000001</v>
      </c>
      <c r="AB3046">
        <f t="shared" ca="1" si="380"/>
        <v>8.8749999800000001</v>
      </c>
      <c r="AC3046" s="2">
        <v>8.875</v>
      </c>
      <c r="AD3046" s="7">
        <f>VLOOKUP(P3046,Weights!$A:$B,2,0)*AC3046</f>
        <v>8.875</v>
      </c>
      <c r="AE3046">
        <f t="shared" ca="1" si="381"/>
        <v>78.765624645000003</v>
      </c>
      <c r="AF3046" t="str">
        <f t="shared" si="382"/>
        <v>Hartford</v>
      </c>
      <c r="AG3046" t="str">
        <f t="shared" ca="1" si="383"/>
        <v>New Hampshire</v>
      </c>
    </row>
    <row r="3047" spans="15:33" x14ac:dyDescent="0.25">
      <c r="O3047" t="s">
        <v>3274</v>
      </c>
      <c r="P3047" s="6">
        <v>42018</v>
      </c>
      <c r="Q3047" t="s">
        <v>3073</v>
      </c>
      <c r="R3047" t="s">
        <v>3339</v>
      </c>
      <c r="S3047" t="s">
        <v>3721</v>
      </c>
      <c r="T3047">
        <v>60</v>
      </c>
      <c r="U3047">
        <v>48</v>
      </c>
      <c r="W3047" t="s">
        <v>1457</v>
      </c>
      <c r="X3047">
        <v>1</v>
      </c>
      <c r="Y3047">
        <f t="shared" si="377"/>
        <v>12</v>
      </c>
      <c r="Z3047">
        <f t="shared" ca="1" si="378"/>
        <v>6.3749999800000001</v>
      </c>
      <c r="AA3047">
        <f t="shared" ca="1" si="379"/>
        <v>5.6250000199999999</v>
      </c>
      <c r="AB3047">
        <f t="shared" ca="1" si="380"/>
        <v>-5.6250000199999999</v>
      </c>
      <c r="AC3047" s="2">
        <v>5.625</v>
      </c>
      <c r="AD3047" s="7">
        <f>VLOOKUP(P3047,Weights!$A:$B,2,0)*AC3047</f>
        <v>5.625</v>
      </c>
      <c r="AE3047">
        <f t="shared" ca="1" si="381"/>
        <v>31.640625224999997</v>
      </c>
      <c r="AF3047" t="str">
        <f t="shared" si="382"/>
        <v>New Mexico</v>
      </c>
      <c r="AG3047" t="str">
        <f t="shared" ca="1" si="383"/>
        <v>New Mexico</v>
      </c>
    </row>
    <row r="3048" spans="15:33" x14ac:dyDescent="0.25">
      <c r="O3048" t="s">
        <v>3211</v>
      </c>
      <c r="P3048" s="6">
        <v>42018</v>
      </c>
      <c r="Q3048" t="s">
        <v>3073</v>
      </c>
      <c r="R3048" t="s">
        <v>3221</v>
      </c>
      <c r="S3048" t="s">
        <v>3721</v>
      </c>
      <c r="T3048">
        <v>80</v>
      </c>
      <c r="U3048">
        <v>64</v>
      </c>
      <c r="W3048" t="s">
        <v>773</v>
      </c>
      <c r="X3048">
        <v>1</v>
      </c>
      <c r="Y3048">
        <f t="shared" si="377"/>
        <v>16</v>
      </c>
      <c r="Z3048">
        <f t="shared" ca="1" si="378"/>
        <v>6.5</v>
      </c>
      <c r="AA3048">
        <f t="shared" ca="1" si="379"/>
        <v>9.5</v>
      </c>
      <c r="AB3048">
        <f t="shared" ca="1" si="380"/>
        <v>-9.5</v>
      </c>
      <c r="AC3048" s="2">
        <v>9.5</v>
      </c>
      <c r="AD3048" s="7">
        <f>VLOOKUP(P3048,Weights!$A:$B,2,0)*AC3048</f>
        <v>9.5</v>
      </c>
      <c r="AE3048">
        <f t="shared" ca="1" si="381"/>
        <v>90.25</v>
      </c>
      <c r="AF3048" t="str">
        <f t="shared" si="382"/>
        <v>North Florida</v>
      </c>
      <c r="AG3048" t="str">
        <f t="shared" ca="1" si="383"/>
        <v>North Florida</v>
      </c>
    </row>
    <row r="3049" spans="15:33" x14ac:dyDescent="0.25">
      <c r="O3049" t="s">
        <v>3346</v>
      </c>
      <c r="P3049" s="6">
        <v>42018</v>
      </c>
      <c r="Q3049" t="s">
        <v>3073</v>
      </c>
      <c r="R3049" t="s">
        <v>3112</v>
      </c>
      <c r="S3049" t="s">
        <v>3721</v>
      </c>
      <c r="T3049">
        <v>91</v>
      </c>
      <c r="U3049">
        <v>83</v>
      </c>
      <c r="W3049" t="s">
        <v>1457</v>
      </c>
      <c r="X3049">
        <v>1</v>
      </c>
      <c r="Y3049">
        <f t="shared" si="377"/>
        <v>8</v>
      </c>
      <c r="Z3049">
        <f t="shared" ca="1" si="378"/>
        <v>1.5</v>
      </c>
      <c r="AA3049">
        <f t="shared" ca="1" si="379"/>
        <v>6.5</v>
      </c>
      <c r="AB3049">
        <f t="shared" ca="1" si="380"/>
        <v>-6.5</v>
      </c>
      <c r="AC3049" s="2">
        <v>6.5</v>
      </c>
      <c r="AD3049" s="7">
        <f>VLOOKUP(P3049,Weights!$A:$B,2,0)*AC3049</f>
        <v>6.5</v>
      </c>
      <c r="AE3049">
        <f t="shared" ca="1" si="381"/>
        <v>42.25</v>
      </c>
      <c r="AF3049" t="str">
        <f t="shared" si="382"/>
        <v>Northeastern</v>
      </c>
      <c r="AG3049" t="str">
        <f t="shared" ca="1" si="383"/>
        <v>Northeastern</v>
      </c>
    </row>
    <row r="3050" spans="15:33" x14ac:dyDescent="0.25">
      <c r="O3050" t="s">
        <v>3214</v>
      </c>
      <c r="P3050" s="6">
        <v>42018</v>
      </c>
      <c r="Q3050" t="s">
        <v>3073</v>
      </c>
      <c r="R3050" t="s">
        <v>3129</v>
      </c>
      <c r="S3050" t="s">
        <v>3721</v>
      </c>
      <c r="T3050">
        <v>76</v>
      </c>
      <c r="U3050">
        <v>72</v>
      </c>
      <c r="W3050" t="s">
        <v>785</v>
      </c>
      <c r="X3050">
        <v>1</v>
      </c>
      <c r="Y3050">
        <f t="shared" si="377"/>
        <v>4</v>
      </c>
      <c r="Z3050">
        <f t="shared" ca="1" si="378"/>
        <v>7.8750004999999987</v>
      </c>
      <c r="AA3050">
        <f t="shared" ca="1" si="379"/>
        <v>-3.8750004999999987</v>
      </c>
      <c r="AB3050">
        <f t="shared" ca="1" si="380"/>
        <v>3.8750004999999987</v>
      </c>
      <c r="AC3050" s="2">
        <v>3.875</v>
      </c>
      <c r="AD3050" s="7">
        <f>VLOOKUP(P3050,Weights!$A:$B,2,0)*AC3050</f>
        <v>3.875</v>
      </c>
      <c r="AE3050">
        <f t="shared" ca="1" si="381"/>
        <v>15.015628875000241</v>
      </c>
      <c r="AF3050" t="str">
        <f t="shared" si="382"/>
        <v>Northern Kentucky</v>
      </c>
      <c r="AG3050" t="str">
        <f t="shared" ca="1" si="383"/>
        <v>Northern Kentucky</v>
      </c>
    </row>
    <row r="3051" spans="15:33" x14ac:dyDescent="0.25">
      <c r="O3051" t="s">
        <v>3203</v>
      </c>
      <c r="P3051" s="6">
        <v>42018</v>
      </c>
      <c r="Q3051" t="s">
        <v>3073</v>
      </c>
      <c r="R3051" t="s">
        <v>3227</v>
      </c>
      <c r="S3051" t="s">
        <v>3720</v>
      </c>
      <c r="T3051">
        <v>72</v>
      </c>
      <c r="U3051">
        <v>67</v>
      </c>
      <c r="W3051" t="s">
        <v>1208</v>
      </c>
      <c r="X3051">
        <v>1</v>
      </c>
      <c r="Y3051">
        <f t="shared" si="377"/>
        <v>-5</v>
      </c>
      <c r="Z3051">
        <f t="shared" ca="1" si="378"/>
        <v>-1.1249999999999982</v>
      </c>
      <c r="AA3051">
        <f t="shared" ca="1" si="379"/>
        <v>-3.8750000000000018</v>
      </c>
      <c r="AB3051">
        <f t="shared" ca="1" si="380"/>
        <v>3.8750000000000018</v>
      </c>
      <c r="AC3051" s="2">
        <v>3.875</v>
      </c>
      <c r="AD3051" s="7">
        <f>VLOOKUP(P3051,Weights!$A:$B,2,0)*AC3051</f>
        <v>3.875</v>
      </c>
      <c r="AE3051">
        <f t="shared" ca="1" si="381"/>
        <v>15.015625000000014</v>
      </c>
      <c r="AF3051" t="str">
        <f t="shared" si="382"/>
        <v>Illinois</v>
      </c>
      <c r="AG3051" t="str">
        <f t="shared" ca="1" si="383"/>
        <v>Illinois</v>
      </c>
    </row>
    <row r="3052" spans="15:33" x14ac:dyDescent="0.25">
      <c r="O3052" t="s">
        <v>3191</v>
      </c>
      <c r="P3052" s="6">
        <v>42018</v>
      </c>
      <c r="Q3052" t="s">
        <v>3073</v>
      </c>
      <c r="R3052" t="s">
        <v>3289</v>
      </c>
      <c r="S3052" t="s">
        <v>3720</v>
      </c>
      <c r="T3052">
        <v>80</v>
      </c>
      <c r="U3052">
        <v>73</v>
      </c>
      <c r="W3052" t="s">
        <v>404</v>
      </c>
      <c r="X3052">
        <v>1</v>
      </c>
      <c r="Y3052">
        <f t="shared" si="377"/>
        <v>-7</v>
      </c>
      <c r="Z3052">
        <f t="shared" ca="1" si="378"/>
        <v>-9.375</v>
      </c>
      <c r="AA3052">
        <f t="shared" ca="1" si="379"/>
        <v>2.375</v>
      </c>
      <c r="AB3052">
        <f t="shared" ca="1" si="380"/>
        <v>-2.375</v>
      </c>
      <c r="AC3052" s="2">
        <v>2.375</v>
      </c>
      <c r="AD3052" s="7">
        <f>VLOOKUP(P3052,Weights!$A:$B,2,0)*AC3052</f>
        <v>2.375</v>
      </c>
      <c r="AE3052">
        <f t="shared" ca="1" si="381"/>
        <v>5.640625</v>
      </c>
      <c r="AF3052" t="str">
        <f t="shared" si="382"/>
        <v>Toledo</v>
      </c>
      <c r="AG3052" t="str">
        <f t="shared" ca="1" si="383"/>
        <v>Toledo</v>
      </c>
    </row>
    <row r="3053" spans="15:33" x14ac:dyDescent="0.25">
      <c r="O3053" t="s">
        <v>3253</v>
      </c>
      <c r="P3053" s="6">
        <v>42018</v>
      </c>
      <c r="Q3053" t="s">
        <v>3073</v>
      </c>
      <c r="R3053" t="s">
        <v>3183</v>
      </c>
      <c r="S3053" t="s">
        <v>3720</v>
      </c>
      <c r="T3053">
        <v>75</v>
      </c>
      <c r="U3053">
        <v>71</v>
      </c>
      <c r="W3053" t="s">
        <v>1276</v>
      </c>
      <c r="X3053">
        <v>1</v>
      </c>
      <c r="Y3053">
        <f t="shared" si="377"/>
        <v>-4</v>
      </c>
      <c r="Z3053">
        <f t="shared" ca="1" si="378"/>
        <v>3.25</v>
      </c>
      <c r="AA3053">
        <f t="shared" ca="1" si="379"/>
        <v>-7.25</v>
      </c>
      <c r="AB3053">
        <f t="shared" ca="1" si="380"/>
        <v>7.25</v>
      </c>
      <c r="AC3053" s="2">
        <v>7.25</v>
      </c>
      <c r="AD3053" s="7">
        <f>VLOOKUP(P3053,Weights!$A:$B,2,0)*AC3053</f>
        <v>7.25</v>
      </c>
      <c r="AE3053">
        <f t="shared" ca="1" si="381"/>
        <v>52.5625</v>
      </c>
      <c r="AF3053" t="str">
        <f t="shared" si="382"/>
        <v>LSU</v>
      </c>
      <c r="AG3053" t="str">
        <f t="shared" ca="1" si="383"/>
        <v>Ole Miss</v>
      </c>
    </row>
    <row r="3054" spans="15:33" x14ac:dyDescent="0.25">
      <c r="O3054" t="s">
        <v>3159</v>
      </c>
      <c r="P3054" s="6">
        <v>42018</v>
      </c>
      <c r="Q3054" t="s">
        <v>3073</v>
      </c>
      <c r="R3054" t="s">
        <v>3294</v>
      </c>
      <c r="S3054" t="s">
        <v>3721</v>
      </c>
      <c r="T3054">
        <v>102</v>
      </c>
      <c r="U3054">
        <v>86</v>
      </c>
      <c r="W3054" t="s">
        <v>135</v>
      </c>
      <c r="X3054">
        <v>1</v>
      </c>
      <c r="Y3054">
        <f t="shared" si="377"/>
        <v>16</v>
      </c>
      <c r="Z3054">
        <f t="shared" ca="1" si="378"/>
        <v>6.5</v>
      </c>
      <c r="AA3054">
        <f t="shared" ca="1" si="379"/>
        <v>9.5</v>
      </c>
      <c r="AB3054">
        <f t="shared" ca="1" si="380"/>
        <v>-9.5</v>
      </c>
      <c r="AC3054" s="2">
        <v>9.5</v>
      </c>
      <c r="AD3054" s="7">
        <f>VLOOKUP(P3054,Weights!$A:$B,2,0)*AC3054</f>
        <v>9.5</v>
      </c>
      <c r="AE3054">
        <f t="shared" ca="1" si="381"/>
        <v>90.25</v>
      </c>
      <c r="AF3054" t="str">
        <f t="shared" si="382"/>
        <v>Oral Roberts</v>
      </c>
      <c r="AG3054" t="str">
        <f t="shared" ca="1" si="383"/>
        <v>Oral Roberts</v>
      </c>
    </row>
    <row r="3055" spans="15:33" x14ac:dyDescent="0.25">
      <c r="O3055" t="s">
        <v>3192</v>
      </c>
      <c r="P3055" s="6">
        <v>42018</v>
      </c>
      <c r="Q3055" t="s">
        <v>3073</v>
      </c>
      <c r="R3055" t="s">
        <v>3161</v>
      </c>
      <c r="S3055" t="s">
        <v>3721</v>
      </c>
      <c r="T3055">
        <v>73</v>
      </c>
      <c r="U3055">
        <v>64</v>
      </c>
      <c r="W3055" t="s">
        <v>625</v>
      </c>
      <c r="X3055">
        <v>1</v>
      </c>
      <c r="Y3055">
        <f t="shared" si="377"/>
        <v>9</v>
      </c>
      <c r="Z3055">
        <f t="shared" ca="1" si="378"/>
        <v>2.2500000000000009</v>
      </c>
      <c r="AA3055">
        <f t="shared" ca="1" si="379"/>
        <v>6.7499999999999991</v>
      </c>
      <c r="AB3055">
        <f t="shared" ca="1" si="380"/>
        <v>-6.7499999999999991</v>
      </c>
      <c r="AC3055" s="2">
        <v>6.75</v>
      </c>
      <c r="AD3055" s="7">
        <f>VLOOKUP(P3055,Weights!$A:$B,2,0)*AC3055</f>
        <v>6.75</v>
      </c>
      <c r="AE3055">
        <f t="shared" ca="1" si="381"/>
        <v>45.562499999999986</v>
      </c>
      <c r="AF3055" t="str">
        <f t="shared" si="382"/>
        <v>Pittsburgh</v>
      </c>
      <c r="AG3055" t="str">
        <f t="shared" ca="1" si="383"/>
        <v>Pittsburgh</v>
      </c>
    </row>
    <row r="3056" spans="15:33" x14ac:dyDescent="0.25">
      <c r="O3056" t="s">
        <v>3075</v>
      </c>
      <c r="P3056" s="6">
        <v>42018</v>
      </c>
      <c r="Q3056" t="s">
        <v>3073</v>
      </c>
      <c r="R3056" t="s">
        <v>3201</v>
      </c>
      <c r="S3056" t="s">
        <v>3720</v>
      </c>
      <c r="T3056">
        <v>83</v>
      </c>
      <c r="U3056">
        <v>70</v>
      </c>
      <c r="W3056" t="s">
        <v>626</v>
      </c>
      <c r="X3056">
        <v>1</v>
      </c>
      <c r="Y3056">
        <f t="shared" si="377"/>
        <v>-13</v>
      </c>
      <c r="Z3056">
        <f t="shared" ca="1" si="378"/>
        <v>5.1249999999999982</v>
      </c>
      <c r="AA3056">
        <f t="shared" ca="1" si="379"/>
        <v>-18.125</v>
      </c>
      <c r="AB3056">
        <f t="shared" ca="1" si="380"/>
        <v>18.125</v>
      </c>
      <c r="AC3056" s="2">
        <v>18.125</v>
      </c>
      <c r="AD3056" s="7">
        <f>VLOOKUP(P3056,Weights!$A:$B,2,0)*AC3056</f>
        <v>18.125</v>
      </c>
      <c r="AE3056">
        <f t="shared" ca="1" si="381"/>
        <v>328.515625</v>
      </c>
      <c r="AF3056" t="str">
        <f t="shared" si="382"/>
        <v>St. John's</v>
      </c>
      <c r="AG3056" t="str">
        <f t="shared" ca="1" si="383"/>
        <v>Providence</v>
      </c>
    </row>
    <row r="3057" spans="15:33" x14ac:dyDescent="0.25">
      <c r="O3057" t="s">
        <v>3130</v>
      </c>
      <c r="P3057" s="6">
        <v>42018</v>
      </c>
      <c r="Q3057" t="s">
        <v>3073</v>
      </c>
      <c r="R3057" t="s">
        <v>3118</v>
      </c>
      <c r="S3057" t="s">
        <v>3721</v>
      </c>
      <c r="T3057">
        <v>66</v>
      </c>
      <c r="U3057">
        <v>55</v>
      </c>
      <c r="W3057" t="s">
        <v>491</v>
      </c>
      <c r="X3057">
        <v>1</v>
      </c>
      <c r="Y3057">
        <f t="shared" si="377"/>
        <v>11</v>
      </c>
      <c r="Z3057">
        <f t="shared" ca="1" si="378"/>
        <v>7.1249999800000001</v>
      </c>
      <c r="AA3057">
        <f t="shared" ca="1" si="379"/>
        <v>3.8750000199999999</v>
      </c>
      <c r="AB3057">
        <f t="shared" ca="1" si="380"/>
        <v>-3.8750000199999999</v>
      </c>
      <c r="AC3057" s="2">
        <v>3.875</v>
      </c>
      <c r="AD3057" s="7">
        <f>VLOOKUP(P3057,Weights!$A:$B,2,0)*AC3057</f>
        <v>3.875</v>
      </c>
      <c r="AE3057">
        <f t="shared" ca="1" si="381"/>
        <v>15.015625154999999</v>
      </c>
      <c r="AF3057" t="str">
        <f t="shared" si="382"/>
        <v>Saint Joseph's</v>
      </c>
      <c r="AG3057" t="str">
        <f t="shared" ca="1" si="383"/>
        <v>Saint Joseph's</v>
      </c>
    </row>
    <row r="3058" spans="15:33" x14ac:dyDescent="0.25">
      <c r="O3058" t="s">
        <v>3131</v>
      </c>
      <c r="P3058" s="6">
        <v>42018</v>
      </c>
      <c r="Q3058" t="s">
        <v>3073</v>
      </c>
      <c r="R3058" t="s">
        <v>3120</v>
      </c>
      <c r="S3058" t="s">
        <v>3721</v>
      </c>
      <c r="T3058">
        <v>78</v>
      </c>
      <c r="U3058">
        <v>69</v>
      </c>
      <c r="W3058" t="s">
        <v>451</v>
      </c>
      <c r="X3058">
        <v>1</v>
      </c>
      <c r="Y3058">
        <f t="shared" si="377"/>
        <v>9</v>
      </c>
      <c r="Z3058">
        <f t="shared" ca="1" si="378"/>
        <v>-1.6249999799999999</v>
      </c>
      <c r="AA3058">
        <f t="shared" ca="1" si="379"/>
        <v>10.62499998</v>
      </c>
      <c r="AB3058">
        <f t="shared" ca="1" si="380"/>
        <v>-10.62499998</v>
      </c>
      <c r="AC3058" s="2">
        <v>10.625</v>
      </c>
      <c r="AD3058" s="7">
        <f>VLOOKUP(P3058,Weights!$A:$B,2,0)*AC3058</f>
        <v>10.625</v>
      </c>
      <c r="AE3058">
        <f t="shared" ca="1" si="381"/>
        <v>112.890624575</v>
      </c>
      <c r="AF3058" t="str">
        <f t="shared" si="382"/>
        <v>Saint Louis</v>
      </c>
      <c r="AG3058" t="str">
        <f t="shared" ca="1" si="383"/>
        <v>Duquesne</v>
      </c>
    </row>
    <row r="3059" spans="15:33" x14ac:dyDescent="0.25">
      <c r="O3059" t="s">
        <v>3717</v>
      </c>
      <c r="P3059" s="6">
        <v>42018</v>
      </c>
      <c r="Q3059" t="s">
        <v>3073</v>
      </c>
      <c r="R3059" t="s">
        <v>3329</v>
      </c>
      <c r="S3059" t="s">
        <v>3720</v>
      </c>
      <c r="T3059">
        <v>73</v>
      </c>
      <c r="U3059">
        <v>62</v>
      </c>
      <c r="W3059" t="s">
        <v>3001</v>
      </c>
      <c r="X3059">
        <v>1</v>
      </c>
      <c r="Y3059">
        <f t="shared" si="377"/>
        <v>-11</v>
      </c>
      <c r="Z3059">
        <f t="shared" ca="1" si="378"/>
        <v>-11.000000500000002</v>
      </c>
      <c r="AA3059">
        <f t="shared" ca="1" si="379"/>
        <v>5.0000000229033503E-7</v>
      </c>
      <c r="AB3059">
        <f t="shared" ca="1" si="380"/>
        <v>-5.0000000229033503E-7</v>
      </c>
      <c r="AC3059" s="2">
        <v>0</v>
      </c>
      <c r="AD3059" s="7">
        <f>VLOOKUP(P3059,Weights!$A:$B,2,0)*AC3059</f>
        <v>0</v>
      </c>
      <c r="AE3059">
        <f t="shared" ca="1" si="381"/>
        <v>2.5000000229033503E-13</v>
      </c>
      <c r="AF3059" t="str">
        <f t="shared" si="382"/>
        <v>Fresno St</v>
      </c>
      <c r="AG3059" t="str">
        <f t="shared" ca="1" si="383"/>
        <v>Fresno St</v>
      </c>
    </row>
    <row r="3060" spans="15:33" x14ac:dyDescent="0.25">
      <c r="O3060" t="s">
        <v>3285</v>
      </c>
      <c r="P3060" s="6">
        <v>42018</v>
      </c>
      <c r="Q3060" t="s">
        <v>3073</v>
      </c>
      <c r="R3060" t="s">
        <v>3224</v>
      </c>
      <c r="S3060" t="s">
        <v>3721</v>
      </c>
      <c r="T3060">
        <v>71</v>
      </c>
      <c r="U3060">
        <v>67</v>
      </c>
      <c r="W3060" t="s">
        <v>1606</v>
      </c>
      <c r="X3060">
        <v>1</v>
      </c>
      <c r="Y3060">
        <f t="shared" si="377"/>
        <v>4</v>
      </c>
      <c r="Z3060">
        <f t="shared" ca="1" si="378"/>
        <v>1.8750000199999999</v>
      </c>
      <c r="AA3060">
        <f t="shared" ca="1" si="379"/>
        <v>2.1249999800000001</v>
      </c>
      <c r="AB3060">
        <f t="shared" ca="1" si="380"/>
        <v>-2.1249999800000001</v>
      </c>
      <c r="AC3060" s="2">
        <v>2.125</v>
      </c>
      <c r="AD3060" s="7">
        <f>VLOOKUP(P3060,Weights!$A:$B,2,0)*AC3060</f>
        <v>2.125</v>
      </c>
      <c r="AE3060">
        <f t="shared" ca="1" si="381"/>
        <v>4.515624915000001</v>
      </c>
      <c r="AF3060" t="str">
        <f t="shared" si="382"/>
        <v>South Dakota</v>
      </c>
      <c r="AG3060" t="str">
        <f t="shared" ca="1" si="383"/>
        <v>South Dakota</v>
      </c>
    </row>
    <row r="3061" spans="15:33" x14ac:dyDescent="0.25">
      <c r="O3061" t="s">
        <v>3273</v>
      </c>
      <c r="P3061" s="6">
        <v>42018</v>
      </c>
      <c r="Q3061" t="s">
        <v>3073</v>
      </c>
      <c r="R3061" t="s">
        <v>3386</v>
      </c>
      <c r="S3061" t="s">
        <v>3721</v>
      </c>
      <c r="T3061">
        <v>68</v>
      </c>
      <c r="U3061">
        <v>53</v>
      </c>
      <c r="W3061" t="s">
        <v>2803</v>
      </c>
      <c r="X3061">
        <v>1</v>
      </c>
      <c r="Y3061">
        <f t="shared" si="377"/>
        <v>15</v>
      </c>
      <c r="Z3061">
        <f t="shared" ca="1" si="378"/>
        <v>15</v>
      </c>
      <c r="AA3061">
        <f t="shared" ca="1" si="379"/>
        <v>0</v>
      </c>
      <c r="AB3061">
        <f t="shared" ca="1" si="380"/>
        <v>0</v>
      </c>
      <c r="AC3061" s="2">
        <v>0</v>
      </c>
      <c r="AD3061" s="7">
        <f>VLOOKUP(P3061,Weights!$A:$B,2,0)*AC3061</f>
        <v>0</v>
      </c>
      <c r="AE3061">
        <f t="shared" ca="1" si="381"/>
        <v>0</v>
      </c>
      <c r="AF3061" t="str">
        <f t="shared" si="382"/>
        <v>South Dakota St</v>
      </c>
      <c r="AG3061" t="str">
        <f t="shared" ca="1" si="383"/>
        <v>South Dakota St</v>
      </c>
    </row>
    <row r="3062" spans="15:33" x14ac:dyDescent="0.25">
      <c r="O3062" t="s">
        <v>3085</v>
      </c>
      <c r="P3062" s="6">
        <v>42018</v>
      </c>
      <c r="Q3062" t="s">
        <v>3073</v>
      </c>
      <c r="R3062" t="s">
        <v>3091</v>
      </c>
      <c r="S3062" t="s">
        <v>3721</v>
      </c>
      <c r="T3062">
        <v>64</v>
      </c>
      <c r="U3062">
        <v>54</v>
      </c>
      <c r="W3062" t="s">
        <v>121</v>
      </c>
      <c r="X3062">
        <v>1</v>
      </c>
      <c r="Y3062">
        <f t="shared" si="377"/>
        <v>10</v>
      </c>
      <c r="Z3062">
        <f t="shared" ca="1" si="378"/>
        <v>18.875000499999999</v>
      </c>
      <c r="AA3062">
        <f t="shared" ca="1" si="379"/>
        <v>-8.8750004999999987</v>
      </c>
      <c r="AB3062">
        <f t="shared" ca="1" si="380"/>
        <v>8.8750004999999987</v>
      </c>
      <c r="AC3062" s="2">
        <v>8.875</v>
      </c>
      <c r="AD3062" s="7">
        <f>VLOOKUP(P3062,Weights!$A:$B,2,0)*AC3062</f>
        <v>8.875</v>
      </c>
      <c r="AE3062">
        <f t="shared" ca="1" si="381"/>
        <v>78.765633875000233</v>
      </c>
      <c r="AF3062" t="str">
        <f t="shared" si="382"/>
        <v>Stony Brook</v>
      </c>
      <c r="AG3062" t="str">
        <f t="shared" ca="1" si="383"/>
        <v>Stony Brook</v>
      </c>
    </row>
    <row r="3063" spans="15:33" x14ac:dyDescent="0.25">
      <c r="O3063" t="s">
        <v>3140</v>
      </c>
      <c r="P3063" s="6">
        <v>42018</v>
      </c>
      <c r="Q3063" t="s">
        <v>3073</v>
      </c>
      <c r="R3063" t="s">
        <v>3149</v>
      </c>
      <c r="S3063" t="s">
        <v>3720</v>
      </c>
      <c r="T3063">
        <v>60</v>
      </c>
      <c r="U3063">
        <v>55</v>
      </c>
      <c r="W3063" t="s">
        <v>311</v>
      </c>
      <c r="X3063">
        <v>1</v>
      </c>
      <c r="Y3063">
        <f t="shared" si="377"/>
        <v>-5</v>
      </c>
      <c r="Z3063">
        <f t="shared" ca="1" si="378"/>
        <v>-1.1249999999999991</v>
      </c>
      <c r="AA3063">
        <f t="shared" ca="1" si="379"/>
        <v>-3.8750000000000009</v>
      </c>
      <c r="AB3063">
        <f t="shared" ca="1" si="380"/>
        <v>3.8750000000000009</v>
      </c>
      <c r="AC3063" s="2">
        <v>3.875</v>
      </c>
      <c r="AD3063" s="7">
        <f>VLOOKUP(P3063,Weights!$A:$B,2,0)*AC3063</f>
        <v>3.875</v>
      </c>
      <c r="AE3063">
        <f t="shared" ca="1" si="381"/>
        <v>15.015625000000007</v>
      </c>
      <c r="AF3063" t="str">
        <f t="shared" si="382"/>
        <v>SMU</v>
      </c>
      <c r="AG3063" t="str">
        <f t="shared" ca="1" si="383"/>
        <v>SMU</v>
      </c>
    </row>
    <row r="3064" spans="15:33" x14ac:dyDescent="0.25">
      <c r="O3064" t="s">
        <v>3138</v>
      </c>
      <c r="P3064" s="6">
        <v>42018</v>
      </c>
      <c r="Q3064" t="s">
        <v>3073</v>
      </c>
      <c r="R3064" t="s">
        <v>3142</v>
      </c>
      <c r="S3064" t="s">
        <v>3721</v>
      </c>
      <c r="T3064">
        <v>103</v>
      </c>
      <c r="U3064">
        <v>100</v>
      </c>
      <c r="V3064" t="s">
        <v>3724</v>
      </c>
      <c r="W3064" t="s">
        <v>349</v>
      </c>
      <c r="X3064">
        <v>1</v>
      </c>
      <c r="Y3064">
        <f t="shared" si="377"/>
        <v>3</v>
      </c>
      <c r="Z3064">
        <f t="shared" ca="1" si="378"/>
        <v>1.375</v>
      </c>
      <c r="AA3064">
        <f t="shared" ca="1" si="379"/>
        <v>1.625</v>
      </c>
      <c r="AB3064">
        <f t="shared" ca="1" si="380"/>
        <v>-1.625</v>
      </c>
      <c r="AC3064" s="2">
        <v>1.625</v>
      </c>
      <c r="AD3064" s="7">
        <f>VLOOKUP(P3064,Weights!$A:$B,2,0)*AC3064</f>
        <v>1.625</v>
      </c>
      <c r="AE3064">
        <f t="shared" ca="1" si="381"/>
        <v>2.640625</v>
      </c>
      <c r="AF3064" t="str">
        <f t="shared" si="382"/>
        <v>UCF</v>
      </c>
      <c r="AG3064" t="str">
        <f t="shared" ca="1" si="383"/>
        <v>UCF</v>
      </c>
    </row>
    <row r="3065" spans="15:33" x14ac:dyDescent="0.25">
      <c r="O3065" t="s">
        <v>3162</v>
      </c>
      <c r="P3065" s="6">
        <v>42018</v>
      </c>
      <c r="Q3065" t="s">
        <v>3073</v>
      </c>
      <c r="R3065" t="s">
        <v>3156</v>
      </c>
      <c r="S3065" t="s">
        <v>3720</v>
      </c>
      <c r="T3065">
        <v>69</v>
      </c>
      <c r="U3065">
        <v>68</v>
      </c>
      <c r="W3065" t="s">
        <v>1666</v>
      </c>
      <c r="X3065">
        <v>1</v>
      </c>
      <c r="Y3065">
        <f t="shared" si="377"/>
        <v>-1</v>
      </c>
      <c r="Z3065">
        <f t="shared" ca="1" si="378"/>
        <v>-4.874999980000001</v>
      </c>
      <c r="AA3065">
        <f t="shared" ca="1" si="379"/>
        <v>3.874999980000001</v>
      </c>
      <c r="AB3065">
        <f t="shared" ca="1" si="380"/>
        <v>-3.874999980000001</v>
      </c>
      <c r="AC3065" s="2">
        <v>3.875</v>
      </c>
      <c r="AD3065" s="7">
        <f>VLOOKUP(P3065,Weights!$A:$B,2,0)*AC3065</f>
        <v>3.875</v>
      </c>
      <c r="AE3065">
        <f t="shared" ca="1" si="381"/>
        <v>15.015624845000008</v>
      </c>
      <c r="AF3065" t="str">
        <f t="shared" si="382"/>
        <v>Detroit</v>
      </c>
      <c r="AG3065" t="str">
        <f t="shared" ca="1" si="383"/>
        <v>Detroit</v>
      </c>
    </row>
    <row r="3066" spans="15:33" x14ac:dyDescent="0.25">
      <c r="O3066" t="s">
        <v>3305</v>
      </c>
      <c r="P3066" s="6">
        <v>42018</v>
      </c>
      <c r="Q3066" t="s">
        <v>3073</v>
      </c>
      <c r="R3066" t="s">
        <v>3304</v>
      </c>
      <c r="S3066" t="s">
        <v>3720</v>
      </c>
      <c r="T3066">
        <v>84</v>
      </c>
      <c r="U3066">
        <v>69</v>
      </c>
      <c r="W3066" t="s">
        <v>1037</v>
      </c>
      <c r="X3066">
        <v>1</v>
      </c>
      <c r="Y3066">
        <f t="shared" si="377"/>
        <v>-15</v>
      </c>
      <c r="Z3066">
        <f t="shared" ca="1" si="378"/>
        <v>2.125</v>
      </c>
      <c r="AA3066">
        <f t="shared" ca="1" si="379"/>
        <v>-17.125</v>
      </c>
      <c r="AB3066">
        <f t="shared" ca="1" si="380"/>
        <v>17.125</v>
      </c>
      <c r="AC3066" s="2">
        <v>17.125</v>
      </c>
      <c r="AD3066" s="7">
        <f>VLOOKUP(P3066,Weights!$A:$B,2,0)*AC3066</f>
        <v>17.125</v>
      </c>
      <c r="AE3066">
        <f t="shared" ca="1" si="381"/>
        <v>293.265625</v>
      </c>
      <c r="AF3066" t="str">
        <f t="shared" si="382"/>
        <v>Winthrop</v>
      </c>
      <c r="AG3066" t="str">
        <f t="shared" ca="1" si="383"/>
        <v>UNC Asheville</v>
      </c>
    </row>
    <row r="3067" spans="15:33" x14ac:dyDescent="0.25">
      <c r="O3067" t="s">
        <v>3207</v>
      </c>
      <c r="P3067" s="6">
        <v>42018</v>
      </c>
      <c r="Q3067" t="s">
        <v>3073</v>
      </c>
      <c r="R3067" t="s">
        <v>3351</v>
      </c>
      <c r="S3067" t="s">
        <v>3721</v>
      </c>
      <c r="T3067">
        <v>75</v>
      </c>
      <c r="U3067">
        <v>63</v>
      </c>
      <c r="W3067" t="s">
        <v>1188</v>
      </c>
      <c r="X3067">
        <v>1</v>
      </c>
      <c r="Y3067">
        <f t="shared" si="377"/>
        <v>12</v>
      </c>
      <c r="Z3067">
        <f t="shared" ca="1" si="378"/>
        <v>1.7499999999999991</v>
      </c>
      <c r="AA3067">
        <f t="shared" ca="1" si="379"/>
        <v>10.25</v>
      </c>
      <c r="AB3067">
        <f t="shared" ca="1" si="380"/>
        <v>-10.25</v>
      </c>
      <c r="AC3067" s="2">
        <v>10.25</v>
      </c>
      <c r="AD3067" s="7">
        <f>VLOOKUP(P3067,Weights!$A:$B,2,0)*AC3067</f>
        <v>10.25</v>
      </c>
      <c r="AE3067">
        <f t="shared" ca="1" si="381"/>
        <v>105.0625</v>
      </c>
      <c r="AF3067" t="str">
        <f t="shared" si="382"/>
        <v>UNC Greensboro</v>
      </c>
      <c r="AG3067" t="str">
        <f t="shared" ca="1" si="383"/>
        <v>UNC Greensboro</v>
      </c>
    </row>
    <row r="3068" spans="15:33" x14ac:dyDescent="0.25">
      <c r="O3068" t="s">
        <v>3132</v>
      </c>
      <c r="P3068" s="6">
        <v>42018</v>
      </c>
      <c r="Q3068" t="s">
        <v>3073</v>
      </c>
      <c r="R3068" t="s">
        <v>3282</v>
      </c>
      <c r="S3068" t="s">
        <v>3720</v>
      </c>
      <c r="T3068">
        <v>83</v>
      </c>
      <c r="U3068">
        <v>66</v>
      </c>
      <c r="W3068" t="s">
        <v>2386</v>
      </c>
      <c r="X3068">
        <v>1</v>
      </c>
      <c r="Y3068">
        <f t="shared" si="377"/>
        <v>-17</v>
      </c>
      <c r="Z3068">
        <f t="shared" ca="1" si="378"/>
        <v>-6.1249995000000004</v>
      </c>
      <c r="AA3068">
        <f t="shared" ca="1" si="379"/>
        <v>-10.875000499999999</v>
      </c>
      <c r="AB3068">
        <f t="shared" ca="1" si="380"/>
        <v>10.875000499999999</v>
      </c>
      <c r="AC3068" s="2">
        <v>10.875</v>
      </c>
      <c r="AD3068" s="7">
        <f>VLOOKUP(P3068,Weights!$A:$B,2,0)*AC3068</f>
        <v>10.875</v>
      </c>
      <c r="AE3068">
        <f t="shared" ca="1" si="381"/>
        <v>118.26563587500023</v>
      </c>
      <c r="AF3068" t="str">
        <f t="shared" si="382"/>
        <v>UCLA</v>
      </c>
      <c r="AG3068" t="str">
        <f t="shared" ca="1" si="383"/>
        <v>UCLA</v>
      </c>
    </row>
    <row r="3069" spans="15:33" x14ac:dyDescent="0.25">
      <c r="O3069" t="s">
        <v>3229</v>
      </c>
      <c r="P3069" s="6">
        <v>42018</v>
      </c>
      <c r="Q3069" t="s">
        <v>3073</v>
      </c>
      <c r="R3069" t="s">
        <v>3111</v>
      </c>
      <c r="S3069" t="s">
        <v>3720</v>
      </c>
      <c r="T3069">
        <v>70</v>
      </c>
      <c r="U3069">
        <v>67</v>
      </c>
      <c r="W3069" t="s">
        <v>669</v>
      </c>
      <c r="X3069">
        <v>1</v>
      </c>
      <c r="Y3069">
        <f t="shared" si="377"/>
        <v>-3</v>
      </c>
      <c r="Z3069">
        <f t="shared" ca="1" si="378"/>
        <v>2</v>
      </c>
      <c r="AA3069">
        <f t="shared" ca="1" si="379"/>
        <v>-5</v>
      </c>
      <c r="AB3069">
        <f t="shared" ca="1" si="380"/>
        <v>5</v>
      </c>
      <c r="AC3069" s="2">
        <v>5</v>
      </c>
      <c r="AD3069" s="7">
        <f>VLOOKUP(P3069,Weights!$A:$B,2,0)*AC3069</f>
        <v>5</v>
      </c>
      <c r="AE3069">
        <f t="shared" ca="1" si="381"/>
        <v>25</v>
      </c>
      <c r="AF3069" t="str">
        <f t="shared" si="382"/>
        <v>Georgia</v>
      </c>
      <c r="AG3069" t="str">
        <f t="shared" ca="1" si="383"/>
        <v>Vanderbilt</v>
      </c>
    </row>
    <row r="3070" spans="15:33" x14ac:dyDescent="0.25">
      <c r="O3070" t="s">
        <v>3087</v>
      </c>
      <c r="P3070" s="6">
        <v>42018</v>
      </c>
      <c r="Q3070" t="s">
        <v>3073</v>
      </c>
      <c r="R3070" t="s">
        <v>3104</v>
      </c>
      <c r="S3070" t="s">
        <v>3721</v>
      </c>
      <c r="T3070">
        <v>55</v>
      </c>
      <c r="U3070">
        <v>52</v>
      </c>
      <c r="W3070" t="s">
        <v>174</v>
      </c>
      <c r="X3070">
        <v>1</v>
      </c>
      <c r="Y3070">
        <f t="shared" si="377"/>
        <v>3</v>
      </c>
      <c r="Z3070">
        <f t="shared" ca="1" si="378"/>
        <v>9.5</v>
      </c>
      <c r="AA3070">
        <f t="shared" ca="1" si="379"/>
        <v>-6.5</v>
      </c>
      <c r="AB3070">
        <f t="shared" ca="1" si="380"/>
        <v>6.5</v>
      </c>
      <c r="AC3070" s="2">
        <v>6.5</v>
      </c>
      <c r="AD3070" s="7">
        <f>VLOOKUP(P3070,Weights!$A:$B,2,0)*AC3070</f>
        <v>6.5</v>
      </c>
      <c r="AE3070">
        <f t="shared" ca="1" si="381"/>
        <v>42.25</v>
      </c>
      <c r="AF3070" t="str">
        <f t="shared" si="382"/>
        <v>Vermont</v>
      </c>
      <c r="AG3070" t="str">
        <f t="shared" ca="1" si="383"/>
        <v>Vermont</v>
      </c>
    </row>
    <row r="3071" spans="15:33" x14ac:dyDescent="0.25">
      <c r="O3071" t="s">
        <v>3708</v>
      </c>
      <c r="P3071" s="6">
        <v>42018</v>
      </c>
      <c r="Q3071" t="s">
        <v>3073</v>
      </c>
      <c r="R3071" t="s">
        <v>3210</v>
      </c>
      <c r="S3071" t="s">
        <v>3721</v>
      </c>
      <c r="T3071">
        <v>88</v>
      </c>
      <c r="U3071">
        <v>75</v>
      </c>
      <c r="W3071" t="s">
        <v>979</v>
      </c>
      <c r="X3071">
        <v>1</v>
      </c>
      <c r="Y3071">
        <f t="shared" si="377"/>
        <v>13</v>
      </c>
      <c r="Z3071">
        <f t="shared" ca="1" si="378"/>
        <v>12.124999999999998</v>
      </c>
      <c r="AA3071">
        <f t="shared" ca="1" si="379"/>
        <v>0.87500000000000178</v>
      </c>
      <c r="AB3071">
        <f t="shared" ca="1" si="380"/>
        <v>-0.87500000000000178</v>
      </c>
      <c r="AC3071" s="2">
        <v>0.875</v>
      </c>
      <c r="AD3071" s="7">
        <f>VLOOKUP(P3071,Weights!$A:$B,2,0)*AC3071</f>
        <v>0.875</v>
      </c>
      <c r="AE3071">
        <f t="shared" ca="1" si="381"/>
        <v>0.76562500000000311</v>
      </c>
      <c r="AF3071" t="str">
        <f t="shared" si="382"/>
        <v>Villanova</v>
      </c>
      <c r="AG3071" t="str">
        <f t="shared" ca="1" si="383"/>
        <v>Villanova</v>
      </c>
    </row>
    <row r="3072" spans="15:33" x14ac:dyDescent="0.25">
      <c r="O3072" t="s">
        <v>3110</v>
      </c>
      <c r="P3072" s="6">
        <v>42018</v>
      </c>
      <c r="Q3072" t="s">
        <v>3073</v>
      </c>
      <c r="R3072" t="s">
        <v>3316</v>
      </c>
      <c r="S3072" t="s">
        <v>3721</v>
      </c>
      <c r="T3072">
        <v>95</v>
      </c>
      <c r="U3072">
        <v>93</v>
      </c>
      <c r="V3072" t="s">
        <v>3723</v>
      </c>
      <c r="W3072" t="s">
        <v>637</v>
      </c>
      <c r="X3072">
        <v>1</v>
      </c>
      <c r="Y3072">
        <f t="shared" si="377"/>
        <v>2</v>
      </c>
      <c r="Z3072">
        <f t="shared" ca="1" si="378"/>
        <v>8.7499999800000001</v>
      </c>
      <c r="AA3072">
        <f t="shared" ca="1" si="379"/>
        <v>-6.7499999800000001</v>
      </c>
      <c r="AB3072">
        <f t="shared" ca="1" si="380"/>
        <v>6.7499999800000001</v>
      </c>
      <c r="AC3072" s="2">
        <v>6.75</v>
      </c>
      <c r="AD3072" s="7">
        <f>VLOOKUP(P3072,Weights!$A:$B,2,0)*AC3072</f>
        <v>6.75</v>
      </c>
      <c r="AE3072">
        <f t="shared" ca="1" si="381"/>
        <v>45.562499729999999</v>
      </c>
      <c r="AF3072" t="str">
        <f t="shared" si="382"/>
        <v>Western Michigan</v>
      </c>
      <c r="AG3072" t="str">
        <f t="shared" ca="1" si="383"/>
        <v>Western Michigan</v>
      </c>
    </row>
    <row r="3073" spans="15:33" x14ac:dyDescent="0.25">
      <c r="O3073" t="s">
        <v>3706</v>
      </c>
      <c r="P3073" s="6">
        <v>42018</v>
      </c>
      <c r="Q3073" t="s">
        <v>3073</v>
      </c>
      <c r="R3073" t="s">
        <v>3396</v>
      </c>
      <c r="S3073" t="s">
        <v>3721</v>
      </c>
      <c r="T3073">
        <v>67</v>
      </c>
      <c r="U3073">
        <v>55</v>
      </c>
      <c r="W3073" t="s">
        <v>374</v>
      </c>
      <c r="X3073">
        <v>1</v>
      </c>
      <c r="Y3073">
        <f t="shared" si="377"/>
        <v>12</v>
      </c>
      <c r="Z3073">
        <f t="shared" ca="1" si="378"/>
        <v>21.874999499999998</v>
      </c>
      <c r="AA3073">
        <f t="shared" ca="1" si="379"/>
        <v>-9.8749994999999977</v>
      </c>
      <c r="AB3073">
        <f t="shared" ca="1" si="380"/>
        <v>9.8749994999999977</v>
      </c>
      <c r="AC3073" s="2">
        <v>9.875</v>
      </c>
      <c r="AD3073" s="7">
        <f>VLOOKUP(P3073,Weights!$A:$B,2,0)*AC3073</f>
        <v>9.875</v>
      </c>
      <c r="AE3073">
        <f t="shared" ca="1" si="381"/>
        <v>97.51561512500021</v>
      </c>
      <c r="AF3073" t="str">
        <f t="shared" si="382"/>
        <v>Wichita St</v>
      </c>
      <c r="AG3073" t="str">
        <f t="shared" ca="1" si="383"/>
        <v>Wichita St</v>
      </c>
    </row>
    <row r="3074" spans="15:33" x14ac:dyDescent="0.25">
      <c r="O3074" t="s">
        <v>3344</v>
      </c>
      <c r="P3074" s="6">
        <v>42018</v>
      </c>
      <c r="Q3074" t="s">
        <v>3073</v>
      </c>
      <c r="R3074" t="s">
        <v>3148</v>
      </c>
      <c r="S3074" t="s">
        <v>3721</v>
      </c>
      <c r="T3074">
        <v>76</v>
      </c>
      <c r="U3074">
        <v>72</v>
      </c>
      <c r="W3074" t="s">
        <v>1105</v>
      </c>
      <c r="X3074">
        <v>1</v>
      </c>
      <c r="Y3074">
        <f t="shared" ref="Y3074:Y3137" si="384">X3074*IF(S3074="W",(T3074-U3074),U3074-T3074)</f>
        <v>4</v>
      </c>
      <c r="Z3074">
        <f t="shared" ref="Z3074:Z3137" ca="1" si="385">X3074*(IF(Q3074="A",-HomeEdge,IF(Q3074="H",HomeEdge,0))+VLOOKUP(O3074,TmList,2,0)-VLOOKUP(R3074,TmList,2,0))</f>
        <v>8.7500000200000017</v>
      </c>
      <c r="AA3074">
        <f t="shared" ref="AA3074:AA3137" ca="1" si="386">Y3074-Z3074</f>
        <v>-4.7500000200000017</v>
      </c>
      <c r="AB3074">
        <f t="shared" ref="AB3074:AB3137" ca="1" si="387">-AA3074</f>
        <v>4.7500000200000017</v>
      </c>
      <c r="AC3074" s="2">
        <v>4.75</v>
      </c>
      <c r="AD3074" s="7">
        <f>VLOOKUP(P3074,Weights!$A:$B,2,0)*AC3074</f>
        <v>4.75</v>
      </c>
      <c r="AE3074">
        <f t="shared" ref="AE3074:AE3137" ca="1" si="388">AA3074^2</f>
        <v>22.562500190000016</v>
      </c>
      <c r="AF3074" t="str">
        <f t="shared" si="382"/>
        <v>William &amp; Mary</v>
      </c>
      <c r="AG3074" t="str">
        <f t="shared" ca="1" si="383"/>
        <v>William &amp; Mary</v>
      </c>
    </row>
    <row r="3075" spans="15:33" x14ac:dyDescent="0.25">
      <c r="O3075" t="s">
        <v>3179</v>
      </c>
      <c r="P3075" s="6">
        <v>42018</v>
      </c>
      <c r="Q3075" t="s">
        <v>3073</v>
      </c>
      <c r="R3075" t="s">
        <v>3373</v>
      </c>
      <c r="S3075" t="s">
        <v>3720</v>
      </c>
      <c r="T3075">
        <v>55</v>
      </c>
      <c r="U3075">
        <v>50</v>
      </c>
      <c r="W3075" t="s">
        <v>1685</v>
      </c>
      <c r="X3075">
        <v>1</v>
      </c>
      <c r="Y3075">
        <f t="shared" si="384"/>
        <v>-5</v>
      </c>
      <c r="Z3075">
        <f t="shared" ca="1" si="385"/>
        <v>-7.0000000000000009</v>
      </c>
      <c r="AA3075">
        <f t="shared" ca="1" si="386"/>
        <v>2.0000000000000009</v>
      </c>
      <c r="AB3075">
        <f t="shared" ca="1" si="387"/>
        <v>-2.0000000000000009</v>
      </c>
      <c r="AC3075" s="2">
        <v>2</v>
      </c>
      <c r="AD3075" s="7">
        <f>VLOOKUP(P3075,Weights!$A:$B,2,0)*AC3075</f>
        <v>2</v>
      </c>
      <c r="AE3075">
        <f t="shared" ca="1" si="388"/>
        <v>4.0000000000000036</v>
      </c>
      <c r="AF3075" t="str">
        <f t="shared" ref="AF3075:AF3138" si="389">IF(Y3075&gt;0,O3075,R3075)</f>
        <v>Cleveland St</v>
      </c>
      <c r="AG3075" t="str">
        <f t="shared" ref="AG3075:AG3138" ca="1" si="390">IF(Z3075&gt;0,O3075,R3075)</f>
        <v>Cleveland St</v>
      </c>
    </row>
    <row r="3076" spans="15:33" x14ac:dyDescent="0.25">
      <c r="O3076" t="s">
        <v>3242</v>
      </c>
      <c r="P3076" s="6">
        <v>42018</v>
      </c>
      <c r="Q3076" t="s">
        <v>3073</v>
      </c>
      <c r="R3076" t="s">
        <v>3343</v>
      </c>
      <c r="S3076" t="s">
        <v>3720</v>
      </c>
      <c r="T3076">
        <v>60</v>
      </c>
      <c r="U3076">
        <v>52</v>
      </c>
      <c r="W3076" t="s">
        <v>844</v>
      </c>
      <c r="X3076">
        <v>1</v>
      </c>
      <c r="Y3076">
        <f t="shared" si="384"/>
        <v>-8</v>
      </c>
      <c r="Z3076">
        <f t="shared" ca="1" si="385"/>
        <v>-6.3749995200000003</v>
      </c>
      <c r="AA3076">
        <f t="shared" ca="1" si="386"/>
        <v>-1.6250004799999997</v>
      </c>
      <c r="AB3076">
        <f t="shared" ca="1" si="387"/>
        <v>1.6250004799999997</v>
      </c>
      <c r="AC3076" s="2">
        <v>1.625</v>
      </c>
      <c r="AD3076" s="7">
        <f>VLOOKUP(P3076,Weights!$A:$B,2,0)*AC3076</f>
        <v>1.625</v>
      </c>
      <c r="AE3076">
        <f t="shared" ca="1" si="388"/>
        <v>2.6406265600002294</v>
      </c>
      <c r="AF3076" t="str">
        <f t="shared" si="389"/>
        <v>San Diego St</v>
      </c>
      <c r="AG3076" t="str">
        <f t="shared" ca="1" si="390"/>
        <v>San Diego St</v>
      </c>
    </row>
    <row r="3077" spans="15:33" x14ac:dyDescent="0.25">
      <c r="O3077" t="s">
        <v>3349</v>
      </c>
      <c r="P3077" s="6">
        <v>42019</v>
      </c>
      <c r="Q3077" t="s">
        <v>3073</v>
      </c>
      <c r="R3077" t="s">
        <v>3359</v>
      </c>
      <c r="S3077" t="s">
        <v>3720</v>
      </c>
      <c r="T3077">
        <v>59</v>
      </c>
      <c r="U3077">
        <v>50</v>
      </c>
      <c r="W3077" t="s">
        <v>2812</v>
      </c>
      <c r="X3077">
        <v>1</v>
      </c>
      <c r="Y3077">
        <f t="shared" si="384"/>
        <v>-9</v>
      </c>
      <c r="Z3077">
        <f t="shared" ca="1" si="385"/>
        <v>2.125</v>
      </c>
      <c r="AA3077">
        <f t="shared" ca="1" si="386"/>
        <v>-11.125</v>
      </c>
      <c r="AB3077">
        <f t="shared" ca="1" si="387"/>
        <v>11.125</v>
      </c>
      <c r="AC3077" s="2">
        <v>11.125</v>
      </c>
      <c r="AD3077" s="7">
        <f>VLOOKUP(P3077,Weights!$A:$B,2,0)*AC3077</f>
        <v>11.125</v>
      </c>
      <c r="AE3077">
        <f t="shared" ca="1" si="388"/>
        <v>123.765625</v>
      </c>
      <c r="AF3077" t="str">
        <f t="shared" si="389"/>
        <v>Arkansas St</v>
      </c>
      <c r="AG3077" t="str">
        <f t="shared" ca="1" si="390"/>
        <v>Appalachian St</v>
      </c>
    </row>
    <row r="3078" spans="15:33" x14ac:dyDescent="0.25">
      <c r="O3078" t="s">
        <v>3715</v>
      </c>
      <c r="P3078" s="6">
        <v>42019</v>
      </c>
      <c r="Q3078" t="s">
        <v>3073</v>
      </c>
      <c r="R3078" t="s">
        <v>3231</v>
      </c>
      <c r="S3078" t="s">
        <v>3721</v>
      </c>
      <c r="T3078">
        <v>68</v>
      </c>
      <c r="U3078">
        <v>54</v>
      </c>
      <c r="W3078" t="s">
        <v>610</v>
      </c>
      <c r="X3078">
        <v>1</v>
      </c>
      <c r="Y3078">
        <f t="shared" si="384"/>
        <v>14</v>
      </c>
      <c r="Z3078">
        <f t="shared" ca="1" si="385"/>
        <v>16.874999499999998</v>
      </c>
      <c r="AA3078">
        <f t="shared" ca="1" si="386"/>
        <v>-2.8749994999999977</v>
      </c>
      <c r="AB3078">
        <f t="shared" ca="1" si="387"/>
        <v>2.8749994999999977</v>
      </c>
      <c r="AC3078" s="2">
        <v>2.875</v>
      </c>
      <c r="AD3078" s="7">
        <f>VLOOKUP(P3078,Weights!$A:$B,2,0)*AC3078</f>
        <v>2.875</v>
      </c>
      <c r="AE3078">
        <f t="shared" ca="1" si="388"/>
        <v>8.2656221250002364</v>
      </c>
      <c r="AF3078" t="str">
        <f t="shared" si="389"/>
        <v>Arizona</v>
      </c>
      <c r="AG3078" t="str">
        <f t="shared" ca="1" si="390"/>
        <v>Arizona</v>
      </c>
    </row>
    <row r="3079" spans="15:33" x14ac:dyDescent="0.25">
      <c r="O3079" t="s">
        <v>3372</v>
      </c>
      <c r="P3079" s="6">
        <v>42019</v>
      </c>
      <c r="Q3079" t="s">
        <v>3073</v>
      </c>
      <c r="R3079" t="s">
        <v>3287</v>
      </c>
      <c r="S3079" t="s">
        <v>3720</v>
      </c>
      <c r="T3079">
        <v>76</v>
      </c>
      <c r="U3079">
        <v>59</v>
      </c>
      <c r="W3079" t="s">
        <v>698</v>
      </c>
      <c r="X3079">
        <v>1</v>
      </c>
      <c r="Y3079">
        <f t="shared" si="384"/>
        <v>-17</v>
      </c>
      <c r="Z3079">
        <f t="shared" ca="1" si="385"/>
        <v>-7.1249994999999977</v>
      </c>
      <c r="AA3079">
        <f t="shared" ca="1" si="386"/>
        <v>-9.8750005000000023</v>
      </c>
      <c r="AB3079">
        <f t="shared" ca="1" si="387"/>
        <v>9.8750005000000023</v>
      </c>
      <c r="AC3079" s="2">
        <v>9.875</v>
      </c>
      <c r="AD3079" s="7">
        <f>VLOOKUP(P3079,Weights!$A:$B,2,0)*AC3079</f>
        <v>9.875</v>
      </c>
      <c r="AE3079">
        <f t="shared" ca="1" si="388"/>
        <v>97.515634875000302</v>
      </c>
      <c r="AF3079" t="str">
        <f t="shared" si="389"/>
        <v>Utah</v>
      </c>
      <c r="AG3079" t="str">
        <f t="shared" ca="1" si="390"/>
        <v>Utah</v>
      </c>
    </row>
    <row r="3080" spans="15:33" x14ac:dyDescent="0.25">
      <c r="O3080" t="s">
        <v>3233</v>
      </c>
      <c r="P3080" s="6">
        <v>42019</v>
      </c>
      <c r="Q3080" t="s">
        <v>3073</v>
      </c>
      <c r="R3080" t="s">
        <v>3228</v>
      </c>
      <c r="S3080" t="s">
        <v>3721</v>
      </c>
      <c r="T3080">
        <v>69</v>
      </c>
      <c r="U3080">
        <v>68</v>
      </c>
      <c r="W3080" t="s">
        <v>1746</v>
      </c>
      <c r="X3080">
        <v>1</v>
      </c>
      <c r="Y3080">
        <f t="shared" si="384"/>
        <v>1</v>
      </c>
      <c r="Z3080">
        <f t="shared" ca="1" si="385"/>
        <v>2.25</v>
      </c>
      <c r="AA3080">
        <f t="shared" ca="1" si="386"/>
        <v>-1.25</v>
      </c>
      <c r="AB3080">
        <f t="shared" ca="1" si="387"/>
        <v>1.25</v>
      </c>
      <c r="AC3080" s="2">
        <v>1.25</v>
      </c>
      <c r="AD3080" s="7">
        <f>VLOOKUP(P3080,Weights!$A:$B,2,0)*AC3080</f>
        <v>1.25</v>
      </c>
      <c r="AE3080">
        <f t="shared" ca="1" si="388"/>
        <v>1.5625</v>
      </c>
      <c r="AF3080" t="str">
        <f t="shared" si="389"/>
        <v>Austin Peay</v>
      </c>
      <c r="AG3080" t="str">
        <f t="shared" ca="1" si="390"/>
        <v>Austin Peay</v>
      </c>
    </row>
    <row r="3081" spans="15:33" x14ac:dyDescent="0.25">
      <c r="O3081" t="s">
        <v>3106</v>
      </c>
      <c r="P3081" s="6">
        <v>42019</v>
      </c>
      <c r="Q3081" t="s">
        <v>3073</v>
      </c>
      <c r="R3081" t="s">
        <v>3380</v>
      </c>
      <c r="S3081" t="s">
        <v>3721</v>
      </c>
      <c r="T3081">
        <v>81</v>
      </c>
      <c r="U3081">
        <v>73</v>
      </c>
      <c r="W3081" t="s">
        <v>2225</v>
      </c>
      <c r="X3081">
        <v>1</v>
      </c>
      <c r="Y3081">
        <f t="shared" si="384"/>
        <v>8</v>
      </c>
      <c r="Z3081">
        <f t="shared" ca="1" si="385"/>
        <v>8.375</v>
      </c>
      <c r="AA3081">
        <f t="shared" ca="1" si="386"/>
        <v>-0.375</v>
      </c>
      <c r="AB3081">
        <f t="shared" ca="1" si="387"/>
        <v>0.375</v>
      </c>
      <c r="AC3081" s="2">
        <v>0.375</v>
      </c>
      <c r="AD3081" s="7">
        <f>VLOOKUP(P3081,Weights!$A:$B,2,0)*AC3081</f>
        <v>0.375</v>
      </c>
      <c r="AE3081">
        <f t="shared" ca="1" si="388"/>
        <v>0.140625</v>
      </c>
      <c r="AF3081" t="str">
        <f t="shared" si="389"/>
        <v>Bryant</v>
      </c>
      <c r="AG3081" t="str">
        <f t="shared" ca="1" si="390"/>
        <v>Bryant</v>
      </c>
    </row>
    <row r="3082" spans="15:33" x14ac:dyDescent="0.25">
      <c r="O3082" t="s">
        <v>3312</v>
      </c>
      <c r="P3082" s="6">
        <v>42019</v>
      </c>
      <c r="Q3082" t="s">
        <v>3073</v>
      </c>
      <c r="R3082" t="s">
        <v>3311</v>
      </c>
      <c r="S3082" t="s">
        <v>3720</v>
      </c>
      <c r="T3082">
        <v>72</v>
      </c>
      <c r="U3082">
        <v>55</v>
      </c>
      <c r="W3082" t="s">
        <v>293</v>
      </c>
      <c r="X3082">
        <v>1</v>
      </c>
      <c r="Y3082">
        <f t="shared" si="384"/>
        <v>-17</v>
      </c>
      <c r="Z3082">
        <f t="shared" ca="1" si="385"/>
        <v>-3.6250000000000009</v>
      </c>
      <c r="AA3082">
        <f t="shared" ca="1" si="386"/>
        <v>-13.375</v>
      </c>
      <c r="AB3082">
        <f t="shared" ca="1" si="387"/>
        <v>13.375</v>
      </c>
      <c r="AC3082" s="2">
        <v>13.375</v>
      </c>
      <c r="AD3082" s="7">
        <f>VLOOKUP(P3082,Weights!$A:$B,2,0)*AC3082</f>
        <v>13.375</v>
      </c>
      <c r="AE3082">
        <f t="shared" ca="1" si="388"/>
        <v>178.890625</v>
      </c>
      <c r="AF3082" t="str">
        <f t="shared" si="389"/>
        <v>Radford</v>
      </c>
      <c r="AG3082" t="str">
        <f t="shared" ca="1" si="390"/>
        <v>Radford</v>
      </c>
    </row>
    <row r="3083" spans="15:33" x14ac:dyDescent="0.25">
      <c r="O3083" t="s">
        <v>3128</v>
      </c>
      <c r="P3083" s="6">
        <v>42019</v>
      </c>
      <c r="Q3083" t="s">
        <v>3073</v>
      </c>
      <c r="R3083" t="s">
        <v>3107</v>
      </c>
      <c r="S3083" t="s">
        <v>3720</v>
      </c>
      <c r="T3083">
        <v>71</v>
      </c>
      <c r="U3083">
        <v>66</v>
      </c>
      <c r="W3083" t="s">
        <v>158</v>
      </c>
      <c r="X3083">
        <v>1</v>
      </c>
      <c r="Y3083">
        <f t="shared" si="384"/>
        <v>-5</v>
      </c>
      <c r="Z3083">
        <f t="shared" ca="1" si="385"/>
        <v>-5.0000004999999996</v>
      </c>
      <c r="AA3083">
        <f t="shared" ca="1" si="386"/>
        <v>4.9999999962579977E-7</v>
      </c>
      <c r="AB3083">
        <f t="shared" ca="1" si="387"/>
        <v>-4.9999999962579977E-7</v>
      </c>
      <c r="AC3083" s="2">
        <v>0</v>
      </c>
      <c r="AD3083" s="7">
        <f>VLOOKUP(P3083,Weights!$A:$B,2,0)*AC3083</f>
        <v>0</v>
      </c>
      <c r="AE3083">
        <f t="shared" ca="1" si="388"/>
        <v>2.4999999962579977E-13</v>
      </c>
      <c r="AF3083" t="str">
        <f t="shared" si="389"/>
        <v>LIU Brooklyn</v>
      </c>
      <c r="AG3083" t="str">
        <f t="shared" ca="1" si="390"/>
        <v>LIU Brooklyn</v>
      </c>
    </row>
    <row r="3084" spans="15:33" x14ac:dyDescent="0.25">
      <c r="O3084" t="s">
        <v>3205</v>
      </c>
      <c r="P3084" s="6">
        <v>42019</v>
      </c>
      <c r="Q3084" t="s">
        <v>3073</v>
      </c>
      <c r="R3084" t="s">
        <v>3256</v>
      </c>
      <c r="S3084" t="s">
        <v>3721</v>
      </c>
      <c r="T3084">
        <v>73</v>
      </c>
      <c r="U3084">
        <v>57</v>
      </c>
      <c r="W3084" t="s">
        <v>1484</v>
      </c>
      <c r="X3084">
        <v>1</v>
      </c>
      <c r="Y3084">
        <f t="shared" si="384"/>
        <v>16</v>
      </c>
      <c r="Z3084">
        <f t="shared" ca="1" si="385"/>
        <v>11.49999998</v>
      </c>
      <c r="AA3084">
        <f t="shared" ca="1" si="386"/>
        <v>4.5000000199999999</v>
      </c>
      <c r="AB3084">
        <f t="shared" ca="1" si="387"/>
        <v>-4.5000000199999999</v>
      </c>
      <c r="AC3084" s="2">
        <v>4.5</v>
      </c>
      <c r="AD3084" s="7">
        <f>VLOOKUP(P3084,Weights!$A:$B,2,0)*AC3084</f>
        <v>4.5</v>
      </c>
      <c r="AE3084">
        <f t="shared" ca="1" si="388"/>
        <v>20.250000180000001</v>
      </c>
      <c r="AF3084" t="str">
        <f t="shared" si="389"/>
        <v>Charlotte</v>
      </c>
      <c r="AG3084" t="str">
        <f t="shared" ca="1" si="390"/>
        <v>Charlotte</v>
      </c>
    </row>
    <row r="3085" spans="15:33" x14ac:dyDescent="0.25">
      <c r="O3085" t="s">
        <v>3332</v>
      </c>
      <c r="P3085" s="6">
        <v>42019</v>
      </c>
      <c r="Q3085" t="s">
        <v>3073</v>
      </c>
      <c r="R3085" t="s">
        <v>3297</v>
      </c>
      <c r="S3085" t="s">
        <v>3720</v>
      </c>
      <c r="T3085">
        <v>63</v>
      </c>
      <c r="U3085">
        <v>58</v>
      </c>
      <c r="W3085" t="s">
        <v>1333</v>
      </c>
      <c r="X3085">
        <v>1</v>
      </c>
      <c r="Y3085">
        <f t="shared" si="384"/>
        <v>-5</v>
      </c>
      <c r="Z3085">
        <f t="shared" ca="1" si="385"/>
        <v>-10.875</v>
      </c>
      <c r="AA3085">
        <f t="shared" ca="1" si="386"/>
        <v>5.875</v>
      </c>
      <c r="AB3085">
        <f t="shared" ca="1" si="387"/>
        <v>-5.875</v>
      </c>
      <c r="AC3085" s="2">
        <v>5.875</v>
      </c>
      <c r="AD3085" s="7">
        <f>VLOOKUP(P3085,Weights!$A:$B,2,0)*AC3085</f>
        <v>5.875</v>
      </c>
      <c r="AE3085">
        <f t="shared" ca="1" si="388"/>
        <v>34.515625</v>
      </c>
      <c r="AF3085" t="str">
        <f t="shared" si="389"/>
        <v>UC Irvine</v>
      </c>
      <c r="AG3085" t="str">
        <f t="shared" ca="1" si="390"/>
        <v>UC Irvine</v>
      </c>
    </row>
    <row r="3086" spans="15:33" x14ac:dyDescent="0.25">
      <c r="O3086" t="s">
        <v>3342</v>
      </c>
      <c r="P3086" s="6">
        <v>42019</v>
      </c>
      <c r="Q3086" t="s">
        <v>3073</v>
      </c>
      <c r="R3086" t="s">
        <v>3241</v>
      </c>
      <c r="S3086" t="s">
        <v>3720</v>
      </c>
      <c r="T3086">
        <v>70</v>
      </c>
      <c r="U3086">
        <v>54</v>
      </c>
      <c r="W3086" t="s">
        <v>1343</v>
      </c>
      <c r="X3086">
        <v>1</v>
      </c>
      <c r="Y3086">
        <f t="shared" si="384"/>
        <v>-16</v>
      </c>
      <c r="Z3086">
        <f t="shared" ca="1" si="385"/>
        <v>-9.75</v>
      </c>
      <c r="AA3086">
        <f t="shared" ca="1" si="386"/>
        <v>-6.25</v>
      </c>
      <c r="AB3086">
        <f t="shared" ca="1" si="387"/>
        <v>6.25</v>
      </c>
      <c r="AC3086" s="2">
        <v>6.25</v>
      </c>
      <c r="AD3086" s="7">
        <f>VLOOKUP(P3086,Weights!$A:$B,2,0)*AC3086</f>
        <v>6.25</v>
      </c>
      <c r="AE3086">
        <f t="shared" ca="1" si="388"/>
        <v>39.0625</v>
      </c>
      <c r="AF3086" t="str">
        <f t="shared" si="389"/>
        <v>New Mexico St</v>
      </c>
      <c r="AG3086" t="str">
        <f t="shared" ca="1" si="390"/>
        <v>New Mexico St</v>
      </c>
    </row>
    <row r="3087" spans="15:33" x14ac:dyDescent="0.25">
      <c r="O3087" t="s">
        <v>3181</v>
      </c>
      <c r="P3087" s="6">
        <v>42019</v>
      </c>
      <c r="Q3087" t="s">
        <v>3073</v>
      </c>
      <c r="R3087" t="s">
        <v>3187</v>
      </c>
      <c r="S3087" t="s">
        <v>3720</v>
      </c>
      <c r="T3087">
        <v>54</v>
      </c>
      <c r="U3087">
        <v>35</v>
      </c>
      <c r="W3087" t="s">
        <v>1435</v>
      </c>
      <c r="X3087">
        <v>1</v>
      </c>
      <c r="Y3087">
        <f t="shared" si="384"/>
        <v>-19</v>
      </c>
      <c r="Z3087">
        <f t="shared" ca="1" si="385"/>
        <v>0.5</v>
      </c>
      <c r="AA3087">
        <f t="shared" ca="1" si="386"/>
        <v>-19.5</v>
      </c>
      <c r="AB3087">
        <f t="shared" ca="1" si="387"/>
        <v>19.5</v>
      </c>
      <c r="AC3087" s="2">
        <v>19.5</v>
      </c>
      <c r="AD3087" s="7">
        <f>VLOOKUP(P3087,Weights!$A:$B,2,0)*AC3087</f>
        <v>19.5</v>
      </c>
      <c r="AE3087">
        <f t="shared" ca="1" si="388"/>
        <v>380.25</v>
      </c>
      <c r="AF3087" t="str">
        <f t="shared" si="389"/>
        <v>James Madison</v>
      </c>
      <c r="AG3087" t="str">
        <f t="shared" ca="1" si="390"/>
        <v>Drexel</v>
      </c>
    </row>
    <row r="3088" spans="15:33" x14ac:dyDescent="0.25">
      <c r="O3088" t="s">
        <v>3377</v>
      </c>
      <c r="P3088" s="6">
        <v>42019</v>
      </c>
      <c r="Q3088" t="s">
        <v>3073</v>
      </c>
      <c r="R3088" t="s">
        <v>3337</v>
      </c>
      <c r="S3088" t="s">
        <v>3720</v>
      </c>
      <c r="T3088">
        <v>72</v>
      </c>
      <c r="U3088">
        <v>65</v>
      </c>
      <c r="W3088" t="s">
        <v>1160</v>
      </c>
      <c r="X3088">
        <v>1</v>
      </c>
      <c r="Y3088">
        <f t="shared" si="384"/>
        <v>-7</v>
      </c>
      <c r="Z3088">
        <f t="shared" ca="1" si="385"/>
        <v>4.3749999800000001</v>
      </c>
      <c r="AA3088">
        <f t="shared" ca="1" si="386"/>
        <v>-11.37499998</v>
      </c>
      <c r="AB3088">
        <f t="shared" ca="1" si="387"/>
        <v>11.37499998</v>
      </c>
      <c r="AC3088" s="2">
        <v>11.375</v>
      </c>
      <c r="AD3088" s="7">
        <f>VLOOKUP(P3088,Weights!$A:$B,2,0)*AC3088</f>
        <v>11.375</v>
      </c>
      <c r="AE3088">
        <f t="shared" ca="1" si="388"/>
        <v>129.39062454500001</v>
      </c>
      <c r="AF3088" t="str">
        <f t="shared" si="389"/>
        <v>Eastern Illinois</v>
      </c>
      <c r="AG3088" t="str">
        <f t="shared" ca="1" si="390"/>
        <v>Eastern Kentucky</v>
      </c>
    </row>
    <row r="3089" spans="15:33" x14ac:dyDescent="0.25">
      <c r="O3089" t="s">
        <v>3347</v>
      </c>
      <c r="P3089" s="6">
        <v>42019</v>
      </c>
      <c r="Q3089" t="s">
        <v>3073</v>
      </c>
      <c r="R3089" t="s">
        <v>3096</v>
      </c>
      <c r="S3089" t="s">
        <v>3720</v>
      </c>
      <c r="T3089">
        <v>71</v>
      </c>
      <c r="U3089">
        <v>51</v>
      </c>
      <c r="W3089" t="s">
        <v>1009</v>
      </c>
      <c r="X3089">
        <v>1</v>
      </c>
      <c r="Y3089">
        <f t="shared" si="384"/>
        <v>-20</v>
      </c>
      <c r="Z3089">
        <f t="shared" ca="1" si="385"/>
        <v>-4.7500000000000009</v>
      </c>
      <c r="AA3089">
        <f t="shared" ca="1" si="386"/>
        <v>-15.25</v>
      </c>
      <c r="AB3089">
        <f t="shared" ca="1" si="387"/>
        <v>15.25</v>
      </c>
      <c r="AC3089" s="2">
        <v>15.25</v>
      </c>
      <c r="AD3089" s="7">
        <f>VLOOKUP(P3089,Weights!$A:$B,2,0)*AC3089</f>
        <v>15.25</v>
      </c>
      <c r="AE3089">
        <f t="shared" ca="1" si="388"/>
        <v>232.5625</v>
      </c>
      <c r="AF3089" t="str">
        <f t="shared" si="389"/>
        <v>Mt. St. Mary's</v>
      </c>
      <c r="AG3089" t="str">
        <f t="shared" ca="1" si="390"/>
        <v>Mt. St. Mary's</v>
      </c>
    </row>
    <row r="3090" spans="15:33" x14ac:dyDescent="0.25">
      <c r="O3090" t="s">
        <v>3144</v>
      </c>
      <c r="P3090" s="6">
        <v>42019</v>
      </c>
      <c r="Q3090" t="s">
        <v>3073</v>
      </c>
      <c r="R3090" t="s">
        <v>3260</v>
      </c>
      <c r="S3090" t="s">
        <v>3721</v>
      </c>
      <c r="T3090">
        <v>75</v>
      </c>
      <c r="U3090">
        <v>55</v>
      </c>
      <c r="W3090" t="s">
        <v>2482</v>
      </c>
      <c r="X3090">
        <v>1</v>
      </c>
      <c r="Y3090">
        <f t="shared" si="384"/>
        <v>20</v>
      </c>
      <c r="Z3090">
        <f t="shared" ca="1" si="385"/>
        <v>12.12500002</v>
      </c>
      <c r="AA3090">
        <f t="shared" ca="1" si="386"/>
        <v>7.8749999800000001</v>
      </c>
      <c r="AB3090">
        <f t="shared" ca="1" si="387"/>
        <v>-7.8749999800000001</v>
      </c>
      <c r="AC3090" s="2">
        <v>7.875</v>
      </c>
      <c r="AD3090" s="7">
        <f>VLOOKUP(P3090,Weights!$A:$B,2,0)*AC3090</f>
        <v>7.875</v>
      </c>
      <c r="AE3090">
        <f t="shared" ca="1" si="388"/>
        <v>62.015624684999999</v>
      </c>
      <c r="AF3090" t="str">
        <f t="shared" si="389"/>
        <v>Florida</v>
      </c>
      <c r="AG3090" t="str">
        <f t="shared" ca="1" si="390"/>
        <v>Florida</v>
      </c>
    </row>
    <row r="3091" spans="15:33" x14ac:dyDescent="0.25">
      <c r="O3091" t="s">
        <v>3147</v>
      </c>
      <c r="P3091" s="6">
        <v>42019</v>
      </c>
      <c r="Q3091" t="s">
        <v>3073</v>
      </c>
      <c r="R3091" t="s">
        <v>3204</v>
      </c>
      <c r="S3091" t="s">
        <v>3720</v>
      </c>
      <c r="T3091">
        <v>88</v>
      </c>
      <c r="U3091">
        <v>85</v>
      </c>
      <c r="V3091" t="s">
        <v>3722</v>
      </c>
      <c r="W3091" t="s">
        <v>247</v>
      </c>
      <c r="X3091">
        <v>1</v>
      </c>
      <c r="Y3091">
        <f t="shared" si="384"/>
        <v>-3</v>
      </c>
      <c r="Z3091">
        <f t="shared" ca="1" si="385"/>
        <v>-2.9999999800000001</v>
      </c>
      <c r="AA3091">
        <f t="shared" ca="1" si="386"/>
        <v>-1.9999999878450581E-8</v>
      </c>
      <c r="AB3091">
        <f t="shared" ca="1" si="387"/>
        <v>1.9999999878450581E-8</v>
      </c>
      <c r="AC3091" s="2">
        <v>0</v>
      </c>
      <c r="AD3091" s="7">
        <f>VLOOKUP(P3091,Weights!$A:$B,2,0)*AC3091</f>
        <v>0</v>
      </c>
      <c r="AE3091">
        <f t="shared" ca="1" si="388"/>
        <v>3.9999999513802324E-16</v>
      </c>
      <c r="AF3091" t="str">
        <f t="shared" si="389"/>
        <v>Western Kentucky</v>
      </c>
      <c r="AG3091" t="str">
        <f t="shared" ca="1" si="390"/>
        <v>Western Kentucky</v>
      </c>
    </row>
    <row r="3092" spans="15:33" x14ac:dyDescent="0.25">
      <c r="O3092" t="s">
        <v>3225</v>
      </c>
      <c r="P3092" s="6">
        <v>42019</v>
      </c>
      <c r="Q3092" t="s">
        <v>3073</v>
      </c>
      <c r="R3092" t="s">
        <v>3326</v>
      </c>
      <c r="S3092" t="s">
        <v>3721</v>
      </c>
      <c r="T3092">
        <v>66</v>
      </c>
      <c r="U3092">
        <v>62</v>
      </c>
      <c r="V3092" t="s">
        <v>3722</v>
      </c>
      <c r="W3092" t="s">
        <v>463</v>
      </c>
      <c r="X3092">
        <v>1</v>
      </c>
      <c r="Y3092">
        <f t="shared" si="384"/>
        <v>4</v>
      </c>
      <c r="Z3092">
        <f t="shared" ca="1" si="385"/>
        <v>5.3750000000000009</v>
      </c>
      <c r="AA3092">
        <f t="shared" ca="1" si="386"/>
        <v>-1.3750000000000009</v>
      </c>
      <c r="AB3092">
        <f t="shared" ca="1" si="387"/>
        <v>1.3750000000000009</v>
      </c>
      <c r="AC3092" s="2">
        <v>1.375</v>
      </c>
      <c r="AD3092" s="7">
        <f>VLOOKUP(P3092,Weights!$A:$B,2,0)*AC3092</f>
        <v>1.375</v>
      </c>
      <c r="AE3092">
        <f t="shared" ca="1" si="388"/>
        <v>1.8906250000000024</v>
      </c>
      <c r="AF3092" t="str">
        <f t="shared" si="389"/>
        <v>Florida International</v>
      </c>
      <c r="AG3092" t="str">
        <f t="shared" ca="1" si="390"/>
        <v>Florida International</v>
      </c>
    </row>
    <row r="3093" spans="15:33" x14ac:dyDescent="0.25">
      <c r="O3093" t="s">
        <v>3126</v>
      </c>
      <c r="P3093" s="6">
        <v>42019</v>
      </c>
      <c r="Q3093" t="s">
        <v>3073</v>
      </c>
      <c r="R3093" t="s">
        <v>3166</v>
      </c>
      <c r="S3093" t="s">
        <v>3721</v>
      </c>
      <c r="T3093">
        <v>73</v>
      </c>
      <c r="U3093">
        <v>70</v>
      </c>
      <c r="V3093" t="s">
        <v>3723</v>
      </c>
      <c r="W3093" t="s">
        <v>431</v>
      </c>
      <c r="X3093">
        <v>1</v>
      </c>
      <c r="Y3093">
        <f t="shared" si="384"/>
        <v>3</v>
      </c>
      <c r="Z3093">
        <f t="shared" ca="1" si="385"/>
        <v>3.4999999999999991</v>
      </c>
      <c r="AA3093">
        <f t="shared" ca="1" si="386"/>
        <v>-0.49999999999999911</v>
      </c>
      <c r="AB3093">
        <f t="shared" ca="1" si="387"/>
        <v>0.49999999999999911</v>
      </c>
      <c r="AC3093" s="2">
        <v>0.5</v>
      </c>
      <c r="AD3093" s="7">
        <f>VLOOKUP(P3093,Weights!$A:$B,2,0)*AC3093</f>
        <v>0.5</v>
      </c>
      <c r="AE3093">
        <f t="shared" ca="1" si="388"/>
        <v>0.24999999999999911</v>
      </c>
      <c r="AF3093" t="str">
        <f t="shared" si="389"/>
        <v>George Washington</v>
      </c>
      <c r="AG3093" t="str">
        <f t="shared" ca="1" si="390"/>
        <v>George Washington</v>
      </c>
    </row>
    <row r="3094" spans="15:33" x14ac:dyDescent="0.25">
      <c r="O3094" t="s">
        <v>3355</v>
      </c>
      <c r="P3094" s="6">
        <v>42019</v>
      </c>
      <c r="Q3094" t="s">
        <v>3073</v>
      </c>
      <c r="R3094" t="s">
        <v>3358</v>
      </c>
      <c r="S3094" t="s">
        <v>3721</v>
      </c>
      <c r="T3094">
        <v>78</v>
      </c>
      <c r="U3094">
        <v>70</v>
      </c>
      <c r="W3094" t="s">
        <v>2840</v>
      </c>
      <c r="X3094">
        <v>1</v>
      </c>
      <c r="Y3094">
        <f t="shared" si="384"/>
        <v>8</v>
      </c>
      <c r="Z3094">
        <f t="shared" ca="1" si="385"/>
        <v>1.125</v>
      </c>
      <c r="AA3094">
        <f t="shared" ca="1" si="386"/>
        <v>6.875</v>
      </c>
      <c r="AB3094">
        <f t="shared" ca="1" si="387"/>
        <v>-6.875</v>
      </c>
      <c r="AC3094" s="2">
        <v>6.875</v>
      </c>
      <c r="AD3094" s="7">
        <f>VLOOKUP(P3094,Weights!$A:$B,2,0)*AC3094</f>
        <v>6.875</v>
      </c>
      <c r="AE3094">
        <f t="shared" ca="1" si="388"/>
        <v>47.265625</v>
      </c>
      <c r="AF3094" t="str">
        <f t="shared" si="389"/>
        <v>Georgia Southern</v>
      </c>
      <c r="AG3094" t="str">
        <f t="shared" ca="1" si="390"/>
        <v>Georgia Southern</v>
      </c>
    </row>
    <row r="3095" spans="15:33" x14ac:dyDescent="0.25">
      <c r="O3095" t="s">
        <v>3363</v>
      </c>
      <c r="P3095" s="6">
        <v>42019</v>
      </c>
      <c r="Q3095" t="s">
        <v>3073</v>
      </c>
      <c r="R3095" t="s">
        <v>3299</v>
      </c>
      <c r="S3095" t="s">
        <v>3721</v>
      </c>
      <c r="T3095">
        <v>83</v>
      </c>
      <c r="U3095">
        <v>62</v>
      </c>
      <c r="W3095" t="s">
        <v>263</v>
      </c>
      <c r="X3095">
        <v>1</v>
      </c>
      <c r="Y3095">
        <f t="shared" si="384"/>
        <v>21</v>
      </c>
      <c r="Z3095">
        <f t="shared" ca="1" si="385"/>
        <v>11.250000020000002</v>
      </c>
      <c r="AA3095">
        <f t="shared" ca="1" si="386"/>
        <v>9.7499999799999983</v>
      </c>
      <c r="AB3095">
        <f t="shared" ca="1" si="387"/>
        <v>-9.7499999799999983</v>
      </c>
      <c r="AC3095" s="2">
        <v>9.75</v>
      </c>
      <c r="AD3095" s="7">
        <f>VLOOKUP(P3095,Weights!$A:$B,2,0)*AC3095</f>
        <v>9.75</v>
      </c>
      <c r="AE3095">
        <f t="shared" ca="1" si="388"/>
        <v>95.062499609999975</v>
      </c>
      <c r="AF3095" t="str">
        <f t="shared" si="389"/>
        <v>Georgia St</v>
      </c>
      <c r="AG3095" t="str">
        <f t="shared" ca="1" si="390"/>
        <v>Georgia St</v>
      </c>
    </row>
    <row r="3096" spans="15:33" x14ac:dyDescent="0.25">
      <c r="O3096" t="s">
        <v>3250</v>
      </c>
      <c r="P3096" s="6">
        <v>42019</v>
      </c>
      <c r="Q3096" t="s">
        <v>3073</v>
      </c>
      <c r="R3096" t="s">
        <v>3333</v>
      </c>
      <c r="S3096" t="s">
        <v>3721</v>
      </c>
      <c r="T3096">
        <v>50</v>
      </c>
      <c r="U3096">
        <v>48</v>
      </c>
      <c r="W3096" t="s">
        <v>1365</v>
      </c>
      <c r="X3096">
        <v>1</v>
      </c>
      <c r="Y3096">
        <f t="shared" si="384"/>
        <v>2</v>
      </c>
      <c r="Z3096">
        <f t="shared" ca="1" si="385"/>
        <v>4.2500000199999999</v>
      </c>
      <c r="AA3096">
        <f t="shared" ca="1" si="386"/>
        <v>-2.2500000199999999</v>
      </c>
      <c r="AB3096">
        <f t="shared" ca="1" si="387"/>
        <v>2.2500000199999999</v>
      </c>
      <c r="AC3096" s="2">
        <v>2.25</v>
      </c>
      <c r="AD3096" s="7">
        <f>VLOOKUP(P3096,Weights!$A:$B,2,0)*AC3096</f>
        <v>2.25</v>
      </c>
      <c r="AE3096">
        <f t="shared" ca="1" si="388"/>
        <v>5.0625000899999995</v>
      </c>
      <c r="AF3096" t="str">
        <f t="shared" si="389"/>
        <v>Long Beach St</v>
      </c>
      <c r="AG3096" t="str">
        <f t="shared" ca="1" si="390"/>
        <v>Long Beach St</v>
      </c>
    </row>
    <row r="3097" spans="15:33" x14ac:dyDescent="0.25">
      <c r="O3097" t="s">
        <v>3317</v>
      </c>
      <c r="P3097" s="6">
        <v>42019</v>
      </c>
      <c r="Q3097" t="s">
        <v>3073</v>
      </c>
      <c r="R3097" t="s">
        <v>3154</v>
      </c>
      <c r="S3097" t="s">
        <v>3721</v>
      </c>
      <c r="T3097">
        <v>74</v>
      </c>
      <c r="U3097">
        <v>71</v>
      </c>
      <c r="W3097" t="s">
        <v>679</v>
      </c>
      <c r="X3097">
        <v>1</v>
      </c>
      <c r="Y3097">
        <f t="shared" si="384"/>
        <v>3</v>
      </c>
      <c r="Z3097">
        <f t="shared" ca="1" si="385"/>
        <v>7.7500000200000008</v>
      </c>
      <c r="AA3097">
        <f t="shared" ca="1" si="386"/>
        <v>-4.7500000200000008</v>
      </c>
      <c r="AB3097">
        <f t="shared" ca="1" si="387"/>
        <v>4.7500000200000008</v>
      </c>
      <c r="AC3097" s="2">
        <v>4.75</v>
      </c>
      <c r="AD3097" s="7">
        <f>VLOOKUP(P3097,Weights!$A:$B,2,0)*AC3097</f>
        <v>4.75</v>
      </c>
      <c r="AE3097">
        <f t="shared" ca="1" si="388"/>
        <v>22.562500190000009</v>
      </c>
      <c r="AF3097" t="str">
        <f t="shared" si="389"/>
        <v>Louisiana Tech</v>
      </c>
      <c r="AG3097" t="str">
        <f t="shared" ca="1" si="390"/>
        <v>Louisiana Tech</v>
      </c>
    </row>
    <row r="3098" spans="15:33" x14ac:dyDescent="0.25">
      <c r="O3098" t="s">
        <v>3340</v>
      </c>
      <c r="P3098" s="6">
        <v>42019</v>
      </c>
      <c r="Q3098" t="s">
        <v>3073</v>
      </c>
      <c r="R3098" t="s">
        <v>3286</v>
      </c>
      <c r="S3098" t="s">
        <v>3721</v>
      </c>
      <c r="T3098">
        <v>80</v>
      </c>
      <c r="U3098">
        <v>68</v>
      </c>
      <c r="W3098" t="s">
        <v>2913</v>
      </c>
      <c r="X3098">
        <v>1</v>
      </c>
      <c r="Y3098">
        <f t="shared" si="384"/>
        <v>12</v>
      </c>
      <c r="Z3098">
        <f t="shared" ca="1" si="385"/>
        <v>-2.5</v>
      </c>
      <c r="AA3098">
        <f t="shared" ca="1" si="386"/>
        <v>14.5</v>
      </c>
      <c r="AB3098">
        <f t="shared" ca="1" si="387"/>
        <v>-14.5</v>
      </c>
      <c r="AC3098" s="2">
        <v>14.5</v>
      </c>
      <c r="AD3098" s="7">
        <f>VLOOKUP(P3098,Weights!$A:$B,2,0)*AC3098</f>
        <v>14.5</v>
      </c>
      <c r="AE3098">
        <f t="shared" ca="1" si="388"/>
        <v>210.25</v>
      </c>
      <c r="AF3098" t="str">
        <f t="shared" si="389"/>
        <v>Loyola Marymount</v>
      </c>
      <c r="AG3098" t="str">
        <f t="shared" ca="1" si="390"/>
        <v>Portland</v>
      </c>
    </row>
    <row r="3099" spans="15:33" x14ac:dyDescent="0.25">
      <c r="O3099" t="s">
        <v>3137</v>
      </c>
      <c r="P3099" s="6">
        <v>42019</v>
      </c>
      <c r="Q3099" t="s">
        <v>3073</v>
      </c>
      <c r="R3099" t="s">
        <v>3113</v>
      </c>
      <c r="S3099" t="s">
        <v>3721</v>
      </c>
      <c r="T3099">
        <v>63</v>
      </c>
      <c r="U3099">
        <v>50</v>
      </c>
      <c r="W3099" t="s">
        <v>262</v>
      </c>
      <c r="X3099">
        <v>1</v>
      </c>
      <c r="Y3099">
        <f t="shared" si="384"/>
        <v>13</v>
      </c>
      <c r="Z3099">
        <f t="shared" ca="1" si="385"/>
        <v>0.50000000000000178</v>
      </c>
      <c r="AA3099">
        <f t="shared" ca="1" si="386"/>
        <v>12.499999999999998</v>
      </c>
      <c r="AB3099">
        <f t="shared" ca="1" si="387"/>
        <v>-12.499999999999998</v>
      </c>
      <c r="AC3099" s="2">
        <v>12.5</v>
      </c>
      <c r="AD3099" s="7">
        <f>VLOOKUP(P3099,Weights!$A:$B,2,0)*AC3099</f>
        <v>12.5</v>
      </c>
      <c r="AE3099">
        <f t="shared" ca="1" si="388"/>
        <v>156.24999999999994</v>
      </c>
      <c r="AF3099" t="str">
        <f t="shared" si="389"/>
        <v>Memphis</v>
      </c>
      <c r="AG3099" t="str">
        <f t="shared" ca="1" si="390"/>
        <v>Memphis</v>
      </c>
    </row>
    <row r="3100" spans="15:33" x14ac:dyDescent="0.25">
      <c r="O3100" t="s">
        <v>3223</v>
      </c>
      <c r="P3100" s="6">
        <v>42019</v>
      </c>
      <c r="Q3100" t="s">
        <v>3073</v>
      </c>
      <c r="R3100" t="s">
        <v>3338</v>
      </c>
      <c r="S3100" t="s">
        <v>3721</v>
      </c>
      <c r="T3100">
        <v>67</v>
      </c>
      <c r="U3100">
        <v>64</v>
      </c>
      <c r="W3100" t="s">
        <v>176</v>
      </c>
      <c r="X3100">
        <v>1</v>
      </c>
      <c r="Y3100">
        <f t="shared" si="384"/>
        <v>3</v>
      </c>
      <c r="Z3100">
        <f t="shared" ca="1" si="385"/>
        <v>5.7499999800000001</v>
      </c>
      <c r="AA3100">
        <f t="shared" ca="1" si="386"/>
        <v>-2.7499999800000001</v>
      </c>
      <c r="AB3100">
        <f t="shared" ca="1" si="387"/>
        <v>2.7499999800000001</v>
      </c>
      <c r="AC3100" s="2">
        <v>2.75</v>
      </c>
      <c r="AD3100" s="7">
        <f>VLOOKUP(P3100,Weights!$A:$B,2,0)*AC3100</f>
        <v>2.75</v>
      </c>
      <c r="AE3100">
        <f t="shared" ca="1" si="388"/>
        <v>7.5624998900000007</v>
      </c>
      <c r="AF3100" t="str">
        <f t="shared" si="389"/>
        <v>Mercer</v>
      </c>
      <c r="AG3100" t="str">
        <f t="shared" ca="1" si="390"/>
        <v>Mercer</v>
      </c>
    </row>
    <row r="3101" spans="15:33" x14ac:dyDescent="0.25">
      <c r="O3101" t="s">
        <v>3238</v>
      </c>
      <c r="P3101" s="6">
        <v>42019</v>
      </c>
      <c r="Q3101" t="s">
        <v>3073</v>
      </c>
      <c r="R3101" t="s">
        <v>3374</v>
      </c>
      <c r="S3101" t="s">
        <v>3721</v>
      </c>
      <c r="T3101">
        <v>91</v>
      </c>
      <c r="U3101">
        <v>63</v>
      </c>
      <c r="W3101" t="s">
        <v>1654</v>
      </c>
      <c r="X3101">
        <v>1</v>
      </c>
      <c r="Y3101">
        <f t="shared" si="384"/>
        <v>28</v>
      </c>
      <c r="Z3101">
        <f t="shared" ca="1" si="385"/>
        <v>9.25</v>
      </c>
      <c r="AA3101">
        <f t="shared" ca="1" si="386"/>
        <v>18.75</v>
      </c>
      <c r="AB3101">
        <f t="shared" ca="1" si="387"/>
        <v>-18.75</v>
      </c>
      <c r="AC3101" s="2">
        <v>18.75</v>
      </c>
      <c r="AD3101" s="7">
        <f>VLOOKUP(P3101,Weights!$A:$B,2,0)*AC3101</f>
        <v>18.75</v>
      </c>
      <c r="AE3101">
        <f t="shared" ca="1" si="388"/>
        <v>351.5625</v>
      </c>
      <c r="AF3101" t="str">
        <f t="shared" si="389"/>
        <v>Morehead St</v>
      </c>
      <c r="AG3101" t="str">
        <f t="shared" ca="1" si="390"/>
        <v>Morehead St</v>
      </c>
    </row>
    <row r="3102" spans="15:33" x14ac:dyDescent="0.25">
      <c r="O3102" t="s">
        <v>3150</v>
      </c>
      <c r="P3102" s="6">
        <v>42019</v>
      </c>
      <c r="Q3102" t="s">
        <v>3073</v>
      </c>
      <c r="R3102" t="s">
        <v>3230</v>
      </c>
      <c r="S3102" t="s">
        <v>3721</v>
      </c>
      <c r="T3102">
        <v>92</v>
      </c>
      <c r="U3102">
        <v>77</v>
      </c>
      <c r="W3102" t="s">
        <v>2325</v>
      </c>
      <c r="X3102">
        <v>1</v>
      </c>
      <c r="Y3102">
        <f t="shared" si="384"/>
        <v>15</v>
      </c>
      <c r="Z3102">
        <f t="shared" ca="1" si="385"/>
        <v>8.2500000199999999</v>
      </c>
      <c r="AA3102">
        <f t="shared" ca="1" si="386"/>
        <v>6.7499999800000001</v>
      </c>
      <c r="AB3102">
        <f t="shared" ca="1" si="387"/>
        <v>-6.7499999800000001</v>
      </c>
      <c r="AC3102" s="2">
        <v>6.75</v>
      </c>
      <c r="AD3102" s="7">
        <f>VLOOKUP(P3102,Weights!$A:$B,2,0)*AC3102</f>
        <v>6.75</v>
      </c>
      <c r="AE3102">
        <f t="shared" ca="1" si="388"/>
        <v>45.562499729999999</v>
      </c>
      <c r="AF3102" t="str">
        <f t="shared" si="389"/>
        <v>Murray St</v>
      </c>
      <c r="AG3102" t="str">
        <f t="shared" ca="1" si="390"/>
        <v>Murray St</v>
      </c>
    </row>
    <row r="3103" spans="15:33" x14ac:dyDescent="0.25">
      <c r="O3103" t="s">
        <v>3268</v>
      </c>
      <c r="P3103" s="6">
        <v>42019</v>
      </c>
      <c r="Q3103" t="s">
        <v>3073</v>
      </c>
      <c r="R3103" t="s">
        <v>3270</v>
      </c>
      <c r="S3103" t="s">
        <v>3720</v>
      </c>
      <c r="T3103">
        <v>74</v>
      </c>
      <c r="U3103">
        <v>65</v>
      </c>
      <c r="W3103" t="s">
        <v>1069</v>
      </c>
      <c r="X3103">
        <v>1</v>
      </c>
      <c r="Y3103">
        <f t="shared" si="384"/>
        <v>-9</v>
      </c>
      <c r="Z3103">
        <f t="shared" ca="1" si="385"/>
        <v>6.875</v>
      </c>
      <c r="AA3103">
        <f t="shared" ca="1" si="386"/>
        <v>-15.875</v>
      </c>
      <c r="AB3103">
        <f t="shared" ca="1" si="387"/>
        <v>15.875</v>
      </c>
      <c r="AC3103" s="2">
        <v>15.875</v>
      </c>
      <c r="AD3103" s="7">
        <f>VLOOKUP(P3103,Weights!$A:$B,2,0)*AC3103</f>
        <v>15.875</v>
      </c>
      <c r="AE3103">
        <f t="shared" ca="1" si="388"/>
        <v>252.015625</v>
      </c>
      <c r="AF3103" t="str">
        <f t="shared" si="389"/>
        <v>Weber State</v>
      </c>
      <c r="AG3103" t="str">
        <f t="shared" ca="1" si="390"/>
        <v>Northern Arizona</v>
      </c>
    </row>
    <row r="3104" spans="15:33" x14ac:dyDescent="0.25">
      <c r="O3104" t="s">
        <v>3369</v>
      </c>
      <c r="P3104" s="6">
        <v>42019</v>
      </c>
      <c r="Q3104" t="s">
        <v>3073</v>
      </c>
      <c r="R3104" t="s">
        <v>3371</v>
      </c>
      <c r="S3104" t="s">
        <v>3721</v>
      </c>
      <c r="T3104">
        <v>69</v>
      </c>
      <c r="U3104">
        <v>66</v>
      </c>
      <c r="W3104" t="s">
        <v>1653</v>
      </c>
      <c r="X3104">
        <v>1</v>
      </c>
      <c r="Y3104">
        <f t="shared" si="384"/>
        <v>3</v>
      </c>
      <c r="Z3104">
        <f t="shared" ca="1" si="385"/>
        <v>-0.87500001999999988</v>
      </c>
      <c r="AA3104">
        <f t="shared" ca="1" si="386"/>
        <v>3.8750000199999999</v>
      </c>
      <c r="AB3104">
        <f t="shared" ca="1" si="387"/>
        <v>-3.8750000199999999</v>
      </c>
      <c r="AC3104" s="2">
        <v>3.875</v>
      </c>
      <c r="AD3104" s="7">
        <f>VLOOKUP(P3104,Weights!$A:$B,2,0)*AC3104</f>
        <v>3.875</v>
      </c>
      <c r="AE3104">
        <f t="shared" ca="1" si="388"/>
        <v>15.015625154999999</v>
      </c>
      <c r="AF3104" t="str">
        <f t="shared" si="389"/>
        <v>Oakland</v>
      </c>
      <c r="AG3104" t="str">
        <f t="shared" ca="1" si="390"/>
        <v>Green Bay</v>
      </c>
    </row>
    <row r="3105" spans="15:33" x14ac:dyDescent="0.25">
      <c r="O3105" t="s">
        <v>3186</v>
      </c>
      <c r="P3105" s="6">
        <v>42019</v>
      </c>
      <c r="Q3105" t="s">
        <v>3073</v>
      </c>
      <c r="R3105" t="s">
        <v>3352</v>
      </c>
      <c r="S3105" t="s">
        <v>3721</v>
      </c>
      <c r="T3105">
        <v>63</v>
      </c>
      <c r="U3105">
        <v>53</v>
      </c>
      <c r="W3105" t="s">
        <v>1527</v>
      </c>
      <c r="X3105">
        <v>1</v>
      </c>
      <c r="Y3105">
        <f t="shared" si="384"/>
        <v>10</v>
      </c>
      <c r="Z3105">
        <f t="shared" ca="1" si="385"/>
        <v>18.125</v>
      </c>
      <c r="AA3105">
        <f t="shared" ca="1" si="386"/>
        <v>-8.125</v>
      </c>
      <c r="AB3105">
        <f t="shared" ca="1" si="387"/>
        <v>8.125</v>
      </c>
      <c r="AC3105" s="2">
        <v>8.125</v>
      </c>
      <c r="AD3105" s="7">
        <f>VLOOKUP(P3105,Weights!$A:$B,2,0)*AC3105</f>
        <v>8.125</v>
      </c>
      <c r="AE3105">
        <f t="shared" ca="1" si="388"/>
        <v>66.015625</v>
      </c>
      <c r="AF3105" t="str">
        <f t="shared" si="389"/>
        <v>Old Dominion</v>
      </c>
      <c r="AG3105" t="str">
        <f t="shared" ca="1" si="390"/>
        <v>Old Dominion</v>
      </c>
    </row>
    <row r="3106" spans="15:33" x14ac:dyDescent="0.25">
      <c r="O3106" t="s">
        <v>3390</v>
      </c>
      <c r="P3106" s="6">
        <v>42019</v>
      </c>
      <c r="Q3106" t="s">
        <v>3073</v>
      </c>
      <c r="R3106" t="s">
        <v>3184</v>
      </c>
      <c r="S3106" t="s">
        <v>3720</v>
      </c>
      <c r="T3106">
        <v>93</v>
      </c>
      <c r="U3106">
        <v>80</v>
      </c>
      <c r="W3106" t="s">
        <v>543</v>
      </c>
      <c r="X3106">
        <v>1</v>
      </c>
      <c r="Y3106">
        <f t="shared" si="384"/>
        <v>-13</v>
      </c>
      <c r="Z3106">
        <f t="shared" ca="1" si="385"/>
        <v>-12.374999500000001</v>
      </c>
      <c r="AA3106">
        <f t="shared" ca="1" si="386"/>
        <v>-0.62500049999999874</v>
      </c>
      <c r="AB3106">
        <f t="shared" ca="1" si="387"/>
        <v>0.62500049999999874</v>
      </c>
      <c r="AC3106" s="2">
        <v>0.625</v>
      </c>
      <c r="AD3106" s="7">
        <f>VLOOKUP(P3106,Weights!$A:$B,2,0)*AC3106</f>
        <v>0.625</v>
      </c>
      <c r="AE3106">
        <f t="shared" ca="1" si="388"/>
        <v>0.39062562500024844</v>
      </c>
      <c r="AF3106" t="str">
        <f t="shared" si="389"/>
        <v>BYU</v>
      </c>
      <c r="AG3106" t="str">
        <f t="shared" ca="1" si="390"/>
        <v>BYU</v>
      </c>
    </row>
    <row r="3107" spans="15:33" x14ac:dyDescent="0.25">
      <c r="O3107" t="s">
        <v>3334</v>
      </c>
      <c r="P3107" s="6">
        <v>42019</v>
      </c>
      <c r="Q3107" t="s">
        <v>3073</v>
      </c>
      <c r="R3107" t="s">
        <v>3707</v>
      </c>
      <c r="S3107" t="s">
        <v>3720</v>
      </c>
      <c r="T3107">
        <v>78</v>
      </c>
      <c r="U3107">
        <v>76</v>
      </c>
      <c r="W3107" t="s">
        <v>263</v>
      </c>
      <c r="X3107">
        <v>1</v>
      </c>
      <c r="Y3107">
        <f t="shared" si="384"/>
        <v>-2</v>
      </c>
      <c r="Z3107">
        <f t="shared" ca="1" si="385"/>
        <v>-13.374999499999998</v>
      </c>
      <c r="AA3107">
        <f t="shared" ca="1" si="386"/>
        <v>11.374999499999998</v>
      </c>
      <c r="AB3107">
        <f t="shared" ca="1" si="387"/>
        <v>-11.374999499999998</v>
      </c>
      <c r="AC3107" s="2">
        <v>11.375</v>
      </c>
      <c r="AD3107" s="7">
        <f>VLOOKUP(P3107,Weights!$A:$B,2,0)*AC3107</f>
        <v>11.375</v>
      </c>
      <c r="AE3107">
        <f t="shared" ca="1" si="388"/>
        <v>129.39061362500019</v>
      </c>
      <c r="AF3107" t="str">
        <f t="shared" si="389"/>
        <v>Gonzaga</v>
      </c>
      <c r="AG3107" t="str">
        <f t="shared" ca="1" si="390"/>
        <v>Gonzaga</v>
      </c>
    </row>
    <row r="3108" spans="15:33" x14ac:dyDescent="0.25">
      <c r="O3108" t="s">
        <v>3264</v>
      </c>
      <c r="P3108" s="6">
        <v>42019</v>
      </c>
      <c r="Q3108" t="s">
        <v>3073</v>
      </c>
      <c r="R3108" t="s">
        <v>3236</v>
      </c>
      <c r="S3108" t="s">
        <v>3720</v>
      </c>
      <c r="T3108">
        <v>92</v>
      </c>
      <c r="U3108">
        <v>85</v>
      </c>
      <c r="W3108" t="s">
        <v>1093</v>
      </c>
      <c r="X3108">
        <v>1</v>
      </c>
      <c r="Y3108">
        <f t="shared" si="384"/>
        <v>-7</v>
      </c>
      <c r="Z3108">
        <f t="shared" ca="1" si="385"/>
        <v>-4.625</v>
      </c>
      <c r="AA3108">
        <f t="shared" ca="1" si="386"/>
        <v>-2.375</v>
      </c>
      <c r="AB3108">
        <f t="shared" ca="1" si="387"/>
        <v>2.375</v>
      </c>
      <c r="AC3108" s="2">
        <v>2.375</v>
      </c>
      <c r="AD3108" s="7">
        <f>VLOOKUP(P3108,Weights!$A:$B,2,0)*AC3108</f>
        <v>2.375</v>
      </c>
      <c r="AE3108">
        <f t="shared" ca="1" si="388"/>
        <v>5.640625</v>
      </c>
      <c r="AF3108" t="str">
        <f t="shared" si="389"/>
        <v>Eastern Washington</v>
      </c>
      <c r="AG3108" t="str">
        <f t="shared" ca="1" si="390"/>
        <v>Eastern Washington</v>
      </c>
    </row>
    <row r="3109" spans="15:33" x14ac:dyDescent="0.25">
      <c r="O3109" t="s">
        <v>3098</v>
      </c>
      <c r="P3109" s="6">
        <v>42019</v>
      </c>
      <c r="Q3109" t="s">
        <v>3073</v>
      </c>
      <c r="R3109" t="s">
        <v>3383</v>
      </c>
      <c r="S3109" t="s">
        <v>3720</v>
      </c>
      <c r="T3109">
        <v>56</v>
      </c>
      <c r="U3109">
        <v>53</v>
      </c>
      <c r="W3109" t="s">
        <v>1880</v>
      </c>
      <c r="X3109">
        <v>1</v>
      </c>
      <c r="Y3109">
        <f t="shared" si="384"/>
        <v>-3</v>
      </c>
      <c r="Z3109">
        <f t="shared" ca="1" si="385"/>
        <v>3.625</v>
      </c>
      <c r="AA3109">
        <f t="shared" ca="1" si="386"/>
        <v>-6.625</v>
      </c>
      <c r="AB3109">
        <f t="shared" ca="1" si="387"/>
        <v>6.625</v>
      </c>
      <c r="AC3109" s="2">
        <v>6.625</v>
      </c>
      <c r="AD3109" s="7">
        <f>VLOOKUP(P3109,Weights!$A:$B,2,0)*AC3109</f>
        <v>6.625</v>
      </c>
      <c r="AE3109">
        <f t="shared" ca="1" si="388"/>
        <v>43.890625</v>
      </c>
      <c r="AF3109" t="str">
        <f t="shared" si="389"/>
        <v>Rider</v>
      </c>
      <c r="AG3109" t="str">
        <f t="shared" ca="1" si="390"/>
        <v>Quinnipiac</v>
      </c>
    </row>
    <row r="3110" spans="15:33" x14ac:dyDescent="0.25">
      <c r="O3110" t="s">
        <v>3265</v>
      </c>
      <c r="P3110" s="6">
        <v>42019</v>
      </c>
      <c r="Q3110" t="s">
        <v>3073</v>
      </c>
      <c r="R3110" t="s">
        <v>3237</v>
      </c>
      <c r="S3110" t="s">
        <v>3721</v>
      </c>
      <c r="T3110">
        <v>79</v>
      </c>
      <c r="U3110">
        <v>76</v>
      </c>
      <c r="W3110" t="s">
        <v>1105</v>
      </c>
      <c r="X3110">
        <v>1</v>
      </c>
      <c r="Y3110">
        <f t="shared" si="384"/>
        <v>3</v>
      </c>
      <c r="Z3110">
        <f t="shared" ca="1" si="385"/>
        <v>4</v>
      </c>
      <c r="AA3110">
        <f t="shared" ca="1" si="386"/>
        <v>-1</v>
      </c>
      <c r="AB3110">
        <f t="shared" ca="1" si="387"/>
        <v>1</v>
      </c>
      <c r="AC3110" s="2">
        <v>1</v>
      </c>
      <c r="AD3110" s="7">
        <f>VLOOKUP(P3110,Weights!$A:$B,2,0)*AC3110</f>
        <v>1</v>
      </c>
      <c r="AE3110">
        <f t="shared" ca="1" si="388"/>
        <v>1</v>
      </c>
      <c r="AF3110" t="str">
        <f t="shared" si="389"/>
        <v>Sacramento St</v>
      </c>
      <c r="AG3110" t="str">
        <f t="shared" ca="1" si="390"/>
        <v>Sacramento St</v>
      </c>
    </row>
    <row r="3111" spans="15:33" x14ac:dyDescent="0.25">
      <c r="O3111" t="s">
        <v>3291</v>
      </c>
      <c r="P3111" s="6">
        <v>42019</v>
      </c>
      <c r="Q3111" t="s">
        <v>3073</v>
      </c>
      <c r="R3111" t="s">
        <v>3389</v>
      </c>
      <c r="S3111" t="s">
        <v>3721</v>
      </c>
      <c r="T3111">
        <v>70</v>
      </c>
      <c r="U3111">
        <v>58</v>
      </c>
      <c r="W3111" t="s">
        <v>2934</v>
      </c>
      <c r="X3111">
        <v>1</v>
      </c>
      <c r="Y3111">
        <f t="shared" si="384"/>
        <v>12</v>
      </c>
      <c r="Z3111">
        <f t="shared" ca="1" si="385"/>
        <v>8.125</v>
      </c>
      <c r="AA3111">
        <f t="shared" ca="1" si="386"/>
        <v>3.875</v>
      </c>
      <c r="AB3111">
        <f t="shared" ca="1" si="387"/>
        <v>-3.875</v>
      </c>
      <c r="AC3111" s="2">
        <v>3.875</v>
      </c>
      <c r="AD3111" s="7">
        <f>VLOOKUP(P3111,Weights!$A:$B,2,0)*AC3111</f>
        <v>3.875</v>
      </c>
      <c r="AE3111">
        <f t="shared" ca="1" si="388"/>
        <v>15.015625</v>
      </c>
      <c r="AF3111" t="str">
        <f t="shared" si="389"/>
        <v>Saint Mary's</v>
      </c>
      <c r="AG3111" t="str">
        <f t="shared" ca="1" si="390"/>
        <v>Saint Mary's</v>
      </c>
    </row>
    <row r="3112" spans="15:33" x14ac:dyDescent="0.25">
      <c r="O3112" t="s">
        <v>3218</v>
      </c>
      <c r="P3112" s="6">
        <v>42019</v>
      </c>
      <c r="Q3112" t="s">
        <v>3073</v>
      </c>
      <c r="R3112" t="s">
        <v>3234</v>
      </c>
      <c r="S3112" t="s">
        <v>3720</v>
      </c>
      <c r="T3112">
        <v>82</v>
      </c>
      <c r="U3112">
        <v>76</v>
      </c>
      <c r="W3112" t="s">
        <v>2552</v>
      </c>
      <c r="X3112">
        <v>1</v>
      </c>
      <c r="Y3112">
        <f t="shared" si="384"/>
        <v>-6</v>
      </c>
      <c r="Z3112">
        <f t="shared" ca="1" si="385"/>
        <v>-2.2499999800000001</v>
      </c>
      <c r="AA3112">
        <f t="shared" ca="1" si="386"/>
        <v>-3.7500000199999999</v>
      </c>
      <c r="AB3112">
        <f t="shared" ca="1" si="387"/>
        <v>3.7500000199999999</v>
      </c>
      <c r="AC3112" s="2">
        <v>3.75</v>
      </c>
      <c r="AD3112" s="7">
        <f>VLOOKUP(P3112,Weights!$A:$B,2,0)*AC3112</f>
        <v>3.75</v>
      </c>
      <c r="AE3112">
        <f t="shared" ca="1" si="388"/>
        <v>14.06250015</v>
      </c>
      <c r="AF3112" t="str">
        <f t="shared" si="389"/>
        <v>Chattanooga</v>
      </c>
      <c r="AG3112" t="str">
        <f t="shared" ca="1" si="390"/>
        <v>Chattanooga</v>
      </c>
    </row>
    <row r="3113" spans="15:33" x14ac:dyDescent="0.25">
      <c r="O3113" t="s">
        <v>3261</v>
      </c>
      <c r="P3113" s="6">
        <v>42019</v>
      </c>
      <c r="Q3113" t="s">
        <v>3073</v>
      </c>
      <c r="R3113" t="s">
        <v>3365</v>
      </c>
      <c r="S3113" t="s">
        <v>3721</v>
      </c>
      <c r="T3113">
        <v>70</v>
      </c>
      <c r="U3113">
        <v>47</v>
      </c>
      <c r="W3113" t="s">
        <v>1381</v>
      </c>
      <c r="X3113">
        <v>1</v>
      </c>
      <c r="Y3113">
        <f t="shared" si="384"/>
        <v>23</v>
      </c>
      <c r="Z3113">
        <f t="shared" ca="1" si="385"/>
        <v>10.125000499999999</v>
      </c>
      <c r="AA3113">
        <f t="shared" ca="1" si="386"/>
        <v>12.874999500000001</v>
      </c>
      <c r="AB3113">
        <f t="shared" ca="1" si="387"/>
        <v>-12.874999500000001</v>
      </c>
      <c r="AC3113" s="2">
        <v>12.875</v>
      </c>
      <c r="AD3113" s="7">
        <f>VLOOKUP(P3113,Weights!$A:$B,2,0)*AC3113</f>
        <v>12.875</v>
      </c>
      <c r="AE3113">
        <f t="shared" ca="1" si="388"/>
        <v>165.76561212500027</v>
      </c>
      <c r="AF3113" t="str">
        <f t="shared" si="389"/>
        <v>Seattle</v>
      </c>
      <c r="AG3113" t="str">
        <f t="shared" ca="1" si="390"/>
        <v>Seattle</v>
      </c>
    </row>
    <row r="3114" spans="15:33" x14ac:dyDescent="0.25">
      <c r="O3114" t="s">
        <v>3185</v>
      </c>
      <c r="P3114" s="6">
        <v>42019</v>
      </c>
      <c r="Q3114" t="s">
        <v>3073</v>
      </c>
      <c r="R3114" t="s">
        <v>3290</v>
      </c>
      <c r="S3114" t="s">
        <v>3720</v>
      </c>
      <c r="T3114">
        <v>62</v>
      </c>
      <c r="U3114">
        <v>61</v>
      </c>
      <c r="W3114" t="s">
        <v>405</v>
      </c>
      <c r="X3114">
        <v>1</v>
      </c>
      <c r="Y3114">
        <f t="shared" si="384"/>
        <v>-1</v>
      </c>
      <c r="Z3114">
        <f t="shared" ca="1" si="385"/>
        <v>-3.8750000000000009</v>
      </c>
      <c r="AA3114">
        <f t="shared" ca="1" si="386"/>
        <v>2.8750000000000009</v>
      </c>
      <c r="AB3114">
        <f t="shared" ca="1" si="387"/>
        <v>-2.8750000000000009</v>
      </c>
      <c r="AC3114" s="2">
        <v>2.875</v>
      </c>
      <c r="AD3114" s="7">
        <f>VLOOKUP(P3114,Weights!$A:$B,2,0)*AC3114</f>
        <v>2.875</v>
      </c>
      <c r="AE3114">
        <f t="shared" ca="1" si="388"/>
        <v>8.2656250000000053</v>
      </c>
      <c r="AF3114" t="str">
        <f t="shared" si="389"/>
        <v>Middle Tennessee</v>
      </c>
      <c r="AG3114" t="str">
        <f t="shared" ca="1" si="390"/>
        <v>Middle Tennessee</v>
      </c>
    </row>
    <row r="3115" spans="15:33" x14ac:dyDescent="0.25">
      <c r="O3115" t="s">
        <v>3267</v>
      </c>
      <c r="P3115" s="6">
        <v>42019</v>
      </c>
      <c r="Q3115" t="s">
        <v>3073</v>
      </c>
      <c r="R3115" t="s">
        <v>3269</v>
      </c>
      <c r="S3115" t="s">
        <v>3721</v>
      </c>
      <c r="T3115">
        <v>71</v>
      </c>
      <c r="U3115">
        <v>67</v>
      </c>
      <c r="W3115" t="s">
        <v>1116</v>
      </c>
      <c r="X3115">
        <v>1</v>
      </c>
      <c r="Y3115">
        <f t="shared" si="384"/>
        <v>4</v>
      </c>
      <c r="Z3115">
        <f t="shared" ca="1" si="385"/>
        <v>4</v>
      </c>
      <c r="AA3115">
        <f t="shared" ca="1" si="386"/>
        <v>0</v>
      </c>
      <c r="AB3115">
        <f t="shared" ca="1" si="387"/>
        <v>0</v>
      </c>
      <c r="AC3115" s="2">
        <v>0</v>
      </c>
      <c r="AD3115" s="7">
        <f>VLOOKUP(P3115,Weights!$A:$B,2,0)*AC3115</f>
        <v>0</v>
      </c>
      <c r="AE3115">
        <f t="shared" ca="1" si="388"/>
        <v>0</v>
      </c>
      <c r="AF3115" t="str">
        <f t="shared" si="389"/>
        <v>Southern Utah</v>
      </c>
      <c r="AG3115" t="str">
        <f t="shared" ca="1" si="390"/>
        <v>Southern Utah</v>
      </c>
    </row>
    <row r="3116" spans="15:33" x14ac:dyDescent="0.25">
      <c r="O3116" t="s">
        <v>3232</v>
      </c>
      <c r="P3116" s="6">
        <v>42019</v>
      </c>
      <c r="Q3116" t="s">
        <v>3073</v>
      </c>
      <c r="R3116" t="s">
        <v>3318</v>
      </c>
      <c r="S3116" t="s">
        <v>3720</v>
      </c>
      <c r="T3116">
        <v>63</v>
      </c>
      <c r="U3116">
        <v>60</v>
      </c>
      <c r="W3116" t="s">
        <v>508</v>
      </c>
      <c r="X3116">
        <v>1</v>
      </c>
      <c r="Y3116">
        <f t="shared" si="384"/>
        <v>-3</v>
      </c>
      <c r="Z3116">
        <f t="shared" ca="1" si="385"/>
        <v>3</v>
      </c>
      <c r="AA3116">
        <f t="shared" ca="1" si="386"/>
        <v>-6</v>
      </c>
      <c r="AB3116">
        <f t="shared" ca="1" si="387"/>
        <v>6</v>
      </c>
      <c r="AC3116" s="2">
        <v>6</v>
      </c>
      <c r="AD3116" s="7">
        <f>VLOOKUP(P3116,Weights!$A:$B,2,0)*AC3116</f>
        <v>6</v>
      </c>
      <c r="AE3116">
        <f t="shared" ca="1" si="388"/>
        <v>36</v>
      </c>
      <c r="AF3116" t="str">
        <f t="shared" si="389"/>
        <v>Tenn-Martin</v>
      </c>
      <c r="AG3116" t="str">
        <f t="shared" ca="1" si="390"/>
        <v>Tennessee Tech</v>
      </c>
    </row>
    <row r="3117" spans="15:33" x14ac:dyDescent="0.25">
      <c r="O3117" t="s">
        <v>3408</v>
      </c>
      <c r="P3117" s="6">
        <v>42019</v>
      </c>
      <c r="Q3117" t="s">
        <v>3073</v>
      </c>
      <c r="R3117" t="s">
        <v>3360</v>
      </c>
      <c r="S3117" t="s">
        <v>3721</v>
      </c>
      <c r="T3117">
        <v>82</v>
      </c>
      <c r="U3117">
        <v>71</v>
      </c>
      <c r="W3117" t="s">
        <v>2864</v>
      </c>
      <c r="X3117">
        <v>1</v>
      </c>
      <c r="Y3117">
        <f t="shared" si="384"/>
        <v>11</v>
      </c>
      <c r="Z3117">
        <f t="shared" ca="1" si="385"/>
        <v>7</v>
      </c>
      <c r="AA3117">
        <f t="shared" ca="1" si="386"/>
        <v>4</v>
      </c>
      <c r="AB3117">
        <f t="shared" ca="1" si="387"/>
        <v>-4</v>
      </c>
      <c r="AC3117" s="2">
        <v>4</v>
      </c>
      <c r="AD3117" s="7">
        <f>VLOOKUP(P3117,Weights!$A:$B,2,0)*AC3117</f>
        <v>4</v>
      </c>
      <c r="AE3117">
        <f t="shared" ca="1" si="388"/>
        <v>16</v>
      </c>
      <c r="AF3117" t="str">
        <f t="shared" si="389"/>
        <v>Texas State</v>
      </c>
      <c r="AG3117" t="str">
        <f t="shared" ca="1" si="390"/>
        <v>Texas State</v>
      </c>
    </row>
    <row r="3118" spans="15:33" x14ac:dyDescent="0.25">
      <c r="O3118" t="s">
        <v>3391</v>
      </c>
      <c r="P3118" s="6">
        <v>42019</v>
      </c>
      <c r="Q3118" t="s">
        <v>3073</v>
      </c>
      <c r="R3118" t="s">
        <v>3310</v>
      </c>
      <c r="S3118" t="s">
        <v>3721</v>
      </c>
      <c r="T3118">
        <v>69</v>
      </c>
      <c r="U3118">
        <v>66</v>
      </c>
      <c r="W3118" t="s">
        <v>1128</v>
      </c>
      <c r="X3118">
        <v>1</v>
      </c>
      <c r="Y3118">
        <f t="shared" si="384"/>
        <v>3</v>
      </c>
      <c r="Z3118">
        <f t="shared" ca="1" si="385"/>
        <v>-9.625</v>
      </c>
      <c r="AA3118">
        <f t="shared" ca="1" si="386"/>
        <v>12.625</v>
      </c>
      <c r="AB3118">
        <f t="shared" ca="1" si="387"/>
        <v>-12.625</v>
      </c>
      <c r="AC3118" s="2">
        <v>12.625</v>
      </c>
      <c r="AD3118" s="7">
        <f>VLOOKUP(P3118,Weights!$A:$B,2,0)*AC3118</f>
        <v>12.625</v>
      </c>
      <c r="AE3118">
        <f t="shared" ca="1" si="388"/>
        <v>159.390625</v>
      </c>
      <c r="AF3118" t="str">
        <f t="shared" si="389"/>
        <v>The Citadel</v>
      </c>
      <c r="AG3118" t="str">
        <f t="shared" ca="1" si="390"/>
        <v>Wofford</v>
      </c>
    </row>
    <row r="3119" spans="15:33" x14ac:dyDescent="0.25">
      <c r="O3119" t="s">
        <v>3296</v>
      </c>
      <c r="P3119" s="6">
        <v>42019</v>
      </c>
      <c r="Q3119" t="s">
        <v>3073</v>
      </c>
      <c r="R3119" t="s">
        <v>3331</v>
      </c>
      <c r="S3119" t="s">
        <v>3720</v>
      </c>
      <c r="T3119">
        <v>74</v>
      </c>
      <c r="U3119">
        <v>61</v>
      </c>
      <c r="W3119" t="s">
        <v>1392</v>
      </c>
      <c r="X3119">
        <v>1</v>
      </c>
      <c r="Y3119">
        <f t="shared" si="384"/>
        <v>-13</v>
      </c>
      <c r="Z3119">
        <f t="shared" ca="1" si="385"/>
        <v>-3.875</v>
      </c>
      <c r="AA3119">
        <f t="shared" ca="1" si="386"/>
        <v>-9.125</v>
      </c>
      <c r="AB3119">
        <f t="shared" ca="1" si="387"/>
        <v>9.125</v>
      </c>
      <c r="AC3119" s="2">
        <v>9.125</v>
      </c>
      <c r="AD3119" s="7">
        <f>VLOOKUP(P3119,Weights!$A:$B,2,0)*AC3119</f>
        <v>9.125</v>
      </c>
      <c r="AE3119">
        <f t="shared" ca="1" si="388"/>
        <v>83.265625</v>
      </c>
      <c r="AF3119" t="str">
        <f t="shared" si="389"/>
        <v>UC Davis</v>
      </c>
      <c r="AG3119" t="str">
        <f t="shared" ca="1" si="390"/>
        <v>UC Davis</v>
      </c>
    </row>
    <row r="3120" spans="15:33" x14ac:dyDescent="0.25">
      <c r="O3120" t="s">
        <v>3133</v>
      </c>
      <c r="P3120" s="6">
        <v>42019</v>
      </c>
      <c r="Q3120" t="s">
        <v>3073</v>
      </c>
      <c r="R3120" t="s">
        <v>3283</v>
      </c>
      <c r="S3120" t="s">
        <v>3720</v>
      </c>
      <c r="T3120">
        <v>74</v>
      </c>
      <c r="U3120">
        <v>63</v>
      </c>
      <c r="W3120" t="s">
        <v>1381</v>
      </c>
      <c r="X3120">
        <v>1</v>
      </c>
      <c r="Y3120">
        <f t="shared" si="384"/>
        <v>-11</v>
      </c>
      <c r="Z3120">
        <f t="shared" ca="1" si="385"/>
        <v>14.75</v>
      </c>
      <c r="AA3120">
        <f t="shared" ca="1" si="386"/>
        <v>-25.75</v>
      </c>
      <c r="AB3120">
        <f t="shared" ca="1" si="387"/>
        <v>25.75</v>
      </c>
      <c r="AC3120" s="2">
        <v>25.75</v>
      </c>
      <c r="AD3120" s="7">
        <f>VLOOKUP(P3120,Weights!$A:$B,2,0)*AC3120</f>
        <v>25.75</v>
      </c>
      <c r="AE3120">
        <f t="shared" ca="1" si="388"/>
        <v>663.0625</v>
      </c>
      <c r="AF3120" t="str">
        <f t="shared" si="389"/>
        <v>CS Northridge</v>
      </c>
      <c r="AG3120" t="str">
        <f t="shared" ca="1" si="390"/>
        <v>UC Santa Barbara</v>
      </c>
    </row>
    <row r="3121" spans="15:33" x14ac:dyDescent="0.25">
      <c r="O3121" t="s">
        <v>3411</v>
      </c>
      <c r="P3121" s="6">
        <v>42019</v>
      </c>
      <c r="Q3121" t="s">
        <v>3073</v>
      </c>
      <c r="R3121" t="s">
        <v>3402</v>
      </c>
      <c r="S3121" t="s">
        <v>3721</v>
      </c>
      <c r="T3121">
        <v>63</v>
      </c>
      <c r="U3121">
        <v>54</v>
      </c>
      <c r="W3121" t="s">
        <v>1105</v>
      </c>
      <c r="X3121">
        <v>1</v>
      </c>
      <c r="Y3121">
        <f t="shared" si="384"/>
        <v>9</v>
      </c>
      <c r="Z3121">
        <f t="shared" ca="1" si="385"/>
        <v>9.25</v>
      </c>
      <c r="AA3121">
        <f t="shared" ca="1" si="386"/>
        <v>-0.25</v>
      </c>
      <c r="AB3121">
        <f t="shared" ca="1" si="387"/>
        <v>0.25</v>
      </c>
      <c r="AC3121" s="2">
        <v>0.25</v>
      </c>
      <c r="AD3121" s="7">
        <f>VLOOKUP(P3121,Weights!$A:$B,2,0)*AC3121</f>
        <v>0.25</v>
      </c>
      <c r="AE3121">
        <f t="shared" ca="1" si="388"/>
        <v>6.25E-2</v>
      </c>
      <c r="AF3121" t="str">
        <f t="shared" si="389"/>
        <v>UL Monroe</v>
      </c>
      <c r="AG3121" t="str">
        <f t="shared" ca="1" si="390"/>
        <v>UL Monroe</v>
      </c>
    </row>
    <row r="3122" spans="15:33" x14ac:dyDescent="0.25">
      <c r="O3122" t="s">
        <v>3277</v>
      </c>
      <c r="P3122" s="6">
        <v>42019</v>
      </c>
      <c r="Q3122" t="s">
        <v>3073</v>
      </c>
      <c r="R3122" t="s">
        <v>3275</v>
      </c>
      <c r="S3122" t="s">
        <v>3720</v>
      </c>
      <c r="T3122">
        <v>83</v>
      </c>
      <c r="U3122">
        <v>74</v>
      </c>
      <c r="W3122" t="s">
        <v>1745</v>
      </c>
      <c r="X3122">
        <v>1</v>
      </c>
      <c r="Y3122">
        <f t="shared" si="384"/>
        <v>-9</v>
      </c>
      <c r="Z3122">
        <f t="shared" ca="1" si="385"/>
        <v>1.75</v>
      </c>
      <c r="AA3122">
        <f t="shared" ca="1" si="386"/>
        <v>-10.75</v>
      </c>
      <c r="AB3122">
        <f t="shared" ca="1" si="387"/>
        <v>10.75</v>
      </c>
      <c r="AC3122" s="2">
        <v>10.75</v>
      </c>
      <c r="AD3122" s="7">
        <f>VLOOKUP(P3122,Weights!$A:$B,2,0)*AC3122</f>
        <v>10.75</v>
      </c>
      <c r="AE3122">
        <f t="shared" ca="1" si="388"/>
        <v>115.5625</v>
      </c>
      <c r="AF3122" t="str">
        <f t="shared" si="389"/>
        <v>Grand Canyon</v>
      </c>
      <c r="AG3122" t="str">
        <f t="shared" ca="1" si="390"/>
        <v>Utah Valley</v>
      </c>
    </row>
    <row r="3123" spans="15:33" x14ac:dyDescent="0.25">
      <c r="O3123" t="s">
        <v>3395</v>
      </c>
      <c r="P3123" s="6">
        <v>42019</v>
      </c>
      <c r="Q3123" t="s">
        <v>3073</v>
      </c>
      <c r="R3123" t="s">
        <v>3258</v>
      </c>
      <c r="S3123" t="s">
        <v>3721</v>
      </c>
      <c r="T3123">
        <v>56</v>
      </c>
      <c r="U3123">
        <v>43</v>
      </c>
      <c r="W3123" t="s">
        <v>969</v>
      </c>
      <c r="X3123">
        <v>1</v>
      </c>
      <c r="Y3123">
        <f t="shared" si="384"/>
        <v>13</v>
      </c>
      <c r="Z3123">
        <f t="shared" ca="1" si="385"/>
        <v>5.5</v>
      </c>
      <c r="AA3123">
        <f t="shared" ca="1" si="386"/>
        <v>7.5</v>
      </c>
      <c r="AB3123">
        <f t="shared" ca="1" si="387"/>
        <v>-7.5</v>
      </c>
      <c r="AC3123" s="2">
        <v>7.5</v>
      </c>
      <c r="AD3123" s="7">
        <f>VLOOKUP(P3123,Weights!$A:$B,2,0)*AC3123</f>
        <v>7.5</v>
      </c>
      <c r="AE3123">
        <f t="shared" ca="1" si="388"/>
        <v>56.25</v>
      </c>
      <c r="AF3123" t="str">
        <f t="shared" si="389"/>
        <v>Washington</v>
      </c>
      <c r="AG3123" t="str">
        <f t="shared" ca="1" si="390"/>
        <v>Washington</v>
      </c>
    </row>
    <row r="3124" spans="15:33" x14ac:dyDescent="0.25">
      <c r="O3124" t="s">
        <v>3271</v>
      </c>
      <c r="P3124" s="6">
        <v>42019</v>
      </c>
      <c r="Q3124" t="s">
        <v>3073</v>
      </c>
      <c r="R3124" t="s">
        <v>3295</v>
      </c>
      <c r="S3124" t="s">
        <v>3721</v>
      </c>
      <c r="T3124">
        <v>108</v>
      </c>
      <c r="U3124">
        <v>99</v>
      </c>
      <c r="V3124" t="s">
        <v>3722</v>
      </c>
      <c r="W3124" t="s">
        <v>2401</v>
      </c>
      <c r="X3124">
        <v>1</v>
      </c>
      <c r="Y3124">
        <f t="shared" si="384"/>
        <v>9</v>
      </c>
      <c r="Z3124">
        <f t="shared" ca="1" si="385"/>
        <v>-7.6249995200000003</v>
      </c>
      <c r="AA3124">
        <f t="shared" ca="1" si="386"/>
        <v>16.624999519999999</v>
      </c>
      <c r="AB3124">
        <f t="shared" ca="1" si="387"/>
        <v>-16.624999519999999</v>
      </c>
      <c r="AC3124" s="2">
        <v>16.625</v>
      </c>
      <c r="AD3124" s="7">
        <f>VLOOKUP(P3124,Weights!$A:$B,2,0)*AC3124</f>
        <v>16.625</v>
      </c>
      <c r="AE3124">
        <f t="shared" ca="1" si="388"/>
        <v>276.39060904000019</v>
      </c>
      <c r="AF3124" t="str">
        <f t="shared" si="389"/>
        <v>Washington St</v>
      </c>
      <c r="AG3124" t="str">
        <f t="shared" ca="1" si="390"/>
        <v>Oregon</v>
      </c>
    </row>
    <row r="3125" spans="15:33" x14ac:dyDescent="0.25">
      <c r="O3125" t="s">
        <v>3370</v>
      </c>
      <c r="P3125" s="6">
        <v>42019</v>
      </c>
      <c r="Q3125" t="s">
        <v>3073</v>
      </c>
      <c r="R3125" t="s">
        <v>3319</v>
      </c>
      <c r="S3125" t="s">
        <v>3720</v>
      </c>
      <c r="T3125">
        <v>83</v>
      </c>
      <c r="U3125">
        <v>76</v>
      </c>
      <c r="W3125" t="s">
        <v>2566</v>
      </c>
      <c r="X3125">
        <v>1</v>
      </c>
      <c r="Y3125">
        <f t="shared" si="384"/>
        <v>-7</v>
      </c>
      <c r="Z3125">
        <f t="shared" ca="1" si="385"/>
        <v>-0.125</v>
      </c>
      <c r="AA3125">
        <f t="shared" ca="1" si="386"/>
        <v>-6.875</v>
      </c>
      <c r="AB3125">
        <f t="shared" ca="1" si="387"/>
        <v>6.875</v>
      </c>
      <c r="AC3125" s="2">
        <v>6.875</v>
      </c>
      <c r="AD3125" s="7">
        <f>VLOOKUP(P3125,Weights!$A:$B,2,0)*AC3125</f>
        <v>6.875</v>
      </c>
      <c r="AE3125">
        <f t="shared" ca="1" si="388"/>
        <v>47.265625</v>
      </c>
      <c r="AF3125" t="str">
        <f t="shared" si="389"/>
        <v>East Tennessee St</v>
      </c>
      <c r="AG3125" t="str">
        <f t="shared" ca="1" si="390"/>
        <v>East Tennessee St</v>
      </c>
    </row>
    <row r="3126" spans="15:33" x14ac:dyDescent="0.25">
      <c r="O3126" t="s">
        <v>3712</v>
      </c>
      <c r="P3126" s="6">
        <v>42019</v>
      </c>
      <c r="Q3126" t="s">
        <v>3073</v>
      </c>
      <c r="R3126" t="s">
        <v>3134</v>
      </c>
      <c r="S3126" t="s">
        <v>3721</v>
      </c>
      <c r="T3126">
        <v>70</v>
      </c>
      <c r="U3126">
        <v>55</v>
      </c>
      <c r="W3126" t="s">
        <v>660</v>
      </c>
      <c r="X3126">
        <v>1</v>
      </c>
      <c r="Y3126">
        <f t="shared" si="384"/>
        <v>15</v>
      </c>
      <c r="Z3126">
        <f t="shared" ca="1" si="385"/>
        <v>18.374999499999998</v>
      </c>
      <c r="AA3126">
        <f t="shared" ca="1" si="386"/>
        <v>-3.3749994999999977</v>
      </c>
      <c r="AB3126">
        <f t="shared" ca="1" si="387"/>
        <v>3.3749994999999977</v>
      </c>
      <c r="AC3126" s="2">
        <v>3.375</v>
      </c>
      <c r="AD3126" s="7">
        <f>VLOOKUP(P3126,Weights!$A:$B,2,0)*AC3126</f>
        <v>3.375</v>
      </c>
      <c r="AE3126">
        <f t="shared" ca="1" si="388"/>
        <v>11.390621625000234</v>
      </c>
      <c r="AF3126" t="str">
        <f t="shared" si="389"/>
        <v>Wisconsin</v>
      </c>
      <c r="AG3126" t="str">
        <f t="shared" ca="1" si="390"/>
        <v>Wisconsin</v>
      </c>
    </row>
    <row r="3127" spans="15:33" x14ac:dyDescent="0.25">
      <c r="O3127" t="s">
        <v>3115</v>
      </c>
      <c r="P3127" s="6">
        <v>42020</v>
      </c>
      <c r="Q3127" t="s">
        <v>3073</v>
      </c>
      <c r="R3127" t="s">
        <v>3080</v>
      </c>
      <c r="S3127" t="s">
        <v>3721</v>
      </c>
      <c r="T3127">
        <v>83</v>
      </c>
      <c r="U3127">
        <v>49</v>
      </c>
      <c r="W3127" t="s">
        <v>1779</v>
      </c>
      <c r="X3127">
        <v>1</v>
      </c>
      <c r="Y3127">
        <f t="shared" si="384"/>
        <v>34</v>
      </c>
      <c r="Z3127">
        <f t="shared" ca="1" si="385"/>
        <v>10.125</v>
      </c>
      <c r="AA3127">
        <f t="shared" ca="1" si="386"/>
        <v>23.875</v>
      </c>
      <c r="AB3127">
        <f t="shared" ca="1" si="387"/>
        <v>-23.875</v>
      </c>
      <c r="AC3127" s="2">
        <v>23.875</v>
      </c>
      <c r="AD3127" s="7">
        <f>VLOOKUP(P3127,Weights!$A:$B,2,0)*AC3127</f>
        <v>23.875</v>
      </c>
      <c r="AE3127">
        <f t="shared" ca="1" si="388"/>
        <v>570.015625</v>
      </c>
      <c r="AF3127" t="str">
        <f t="shared" si="389"/>
        <v>Canisius</v>
      </c>
      <c r="AG3127" t="str">
        <f t="shared" ca="1" si="390"/>
        <v>Canisius</v>
      </c>
    </row>
    <row r="3128" spans="15:33" x14ac:dyDescent="0.25">
      <c r="O3128" t="s">
        <v>3382</v>
      </c>
      <c r="P3128" s="6">
        <v>42020</v>
      </c>
      <c r="Q3128" t="s">
        <v>3073</v>
      </c>
      <c r="R3128" t="s">
        <v>3188</v>
      </c>
      <c r="S3128" t="s">
        <v>3721</v>
      </c>
      <c r="T3128">
        <v>60</v>
      </c>
      <c r="U3128">
        <v>54</v>
      </c>
      <c r="W3128" t="s">
        <v>1794</v>
      </c>
      <c r="X3128">
        <v>1</v>
      </c>
      <c r="Y3128">
        <f t="shared" si="384"/>
        <v>6</v>
      </c>
      <c r="Z3128">
        <f t="shared" ca="1" si="385"/>
        <v>4.3750004999999987</v>
      </c>
      <c r="AA3128">
        <f t="shared" ca="1" si="386"/>
        <v>1.6249995000000013</v>
      </c>
      <c r="AB3128">
        <f t="shared" ca="1" si="387"/>
        <v>-1.6249995000000013</v>
      </c>
      <c r="AC3128" s="2">
        <v>1.625</v>
      </c>
      <c r="AD3128" s="7">
        <f>VLOOKUP(P3128,Weights!$A:$B,2,0)*AC3128</f>
        <v>1.625</v>
      </c>
      <c r="AE3128">
        <f t="shared" ca="1" si="388"/>
        <v>2.6406233750002541</v>
      </c>
      <c r="AF3128" t="str">
        <f t="shared" si="389"/>
        <v>Fairfield</v>
      </c>
      <c r="AG3128" t="str">
        <f t="shared" ca="1" si="390"/>
        <v>Fairfield</v>
      </c>
    </row>
    <row r="3129" spans="15:33" x14ac:dyDescent="0.25">
      <c r="O3129" t="s">
        <v>3082</v>
      </c>
      <c r="P3129" s="6">
        <v>42020</v>
      </c>
      <c r="Q3129" t="s">
        <v>3073</v>
      </c>
      <c r="R3129" t="s">
        <v>3209</v>
      </c>
      <c r="S3129" t="s">
        <v>3720</v>
      </c>
      <c r="T3129">
        <v>80</v>
      </c>
      <c r="U3129">
        <v>79</v>
      </c>
      <c r="W3129" t="s">
        <v>1865</v>
      </c>
      <c r="X3129">
        <v>1</v>
      </c>
      <c r="Y3129">
        <f t="shared" si="384"/>
        <v>-1</v>
      </c>
      <c r="Z3129">
        <f t="shared" ca="1" si="385"/>
        <v>-11.375000499999999</v>
      </c>
      <c r="AA3129">
        <f t="shared" ca="1" si="386"/>
        <v>10.375000499999999</v>
      </c>
      <c r="AB3129">
        <f t="shared" ca="1" si="387"/>
        <v>-10.375000499999999</v>
      </c>
      <c r="AC3129" s="2">
        <v>10.375</v>
      </c>
      <c r="AD3129" s="7">
        <f>VLOOKUP(P3129,Weights!$A:$B,2,0)*AC3129</f>
        <v>10.375</v>
      </c>
      <c r="AE3129">
        <f t="shared" ca="1" si="388"/>
        <v>107.64063537500023</v>
      </c>
      <c r="AF3129" t="str">
        <f t="shared" si="389"/>
        <v>Iona</v>
      </c>
      <c r="AG3129" t="str">
        <f t="shared" ca="1" si="390"/>
        <v>Iona</v>
      </c>
    </row>
    <row r="3130" spans="15:33" x14ac:dyDescent="0.25">
      <c r="O3130" t="s">
        <v>3224</v>
      </c>
      <c r="P3130" s="6">
        <v>42020</v>
      </c>
      <c r="Q3130" t="s">
        <v>3073</v>
      </c>
      <c r="R3130" t="s">
        <v>3272</v>
      </c>
      <c r="S3130" t="s">
        <v>3721</v>
      </c>
      <c r="T3130">
        <v>61</v>
      </c>
      <c r="U3130">
        <v>48</v>
      </c>
      <c r="W3130" t="s">
        <v>2776</v>
      </c>
      <c r="X3130">
        <v>1</v>
      </c>
      <c r="Y3130">
        <f t="shared" si="384"/>
        <v>13</v>
      </c>
      <c r="Z3130">
        <f t="shared" ca="1" si="385"/>
        <v>13.250000480000001</v>
      </c>
      <c r="AA3130">
        <f t="shared" ca="1" si="386"/>
        <v>-0.25000048000000064</v>
      </c>
      <c r="AB3130">
        <f t="shared" ca="1" si="387"/>
        <v>0.25000048000000064</v>
      </c>
      <c r="AC3130" s="2">
        <v>0.25</v>
      </c>
      <c r="AD3130" s="7">
        <f>VLOOKUP(P3130,Weights!$A:$B,2,0)*AC3130</f>
        <v>0.25</v>
      </c>
      <c r="AE3130">
        <f t="shared" ca="1" si="388"/>
        <v>6.2500240000230717E-2</v>
      </c>
      <c r="AF3130" t="str">
        <f t="shared" si="389"/>
        <v>North Dakota St</v>
      </c>
      <c r="AG3130" t="str">
        <f t="shared" ca="1" si="390"/>
        <v>North Dakota St</v>
      </c>
    </row>
    <row r="3131" spans="15:33" x14ac:dyDescent="0.25">
      <c r="O3131" t="s">
        <v>3175</v>
      </c>
      <c r="P3131" s="6">
        <v>42020</v>
      </c>
      <c r="Q3131" t="s">
        <v>3073</v>
      </c>
      <c r="R3131" t="s">
        <v>3354</v>
      </c>
      <c r="S3131" t="s">
        <v>3720</v>
      </c>
      <c r="T3131">
        <v>68</v>
      </c>
      <c r="U3131">
        <v>63</v>
      </c>
      <c r="W3131" t="s">
        <v>2255</v>
      </c>
      <c r="X3131">
        <v>1</v>
      </c>
      <c r="Y3131">
        <f t="shared" si="384"/>
        <v>-5</v>
      </c>
      <c r="Z3131">
        <f t="shared" ca="1" si="385"/>
        <v>4.2500000199999999</v>
      </c>
      <c r="AA3131">
        <f t="shared" ca="1" si="386"/>
        <v>-9.2500000199999999</v>
      </c>
      <c r="AB3131">
        <f t="shared" ca="1" si="387"/>
        <v>9.2500000199999999</v>
      </c>
      <c r="AC3131" s="2">
        <v>9.25</v>
      </c>
      <c r="AD3131" s="7">
        <f>VLOOKUP(P3131,Weights!$A:$B,2,0)*AC3131</f>
        <v>9.25</v>
      </c>
      <c r="AE3131">
        <f t="shared" ca="1" si="388"/>
        <v>85.562500369999995</v>
      </c>
      <c r="AF3131" t="str">
        <f t="shared" si="389"/>
        <v>St. Francis BRK</v>
      </c>
      <c r="AG3131" t="str">
        <f t="shared" ca="1" si="390"/>
        <v>Robert Morris</v>
      </c>
    </row>
    <row r="3132" spans="15:33" x14ac:dyDescent="0.25">
      <c r="O3132" t="s">
        <v>3381</v>
      </c>
      <c r="P3132" s="6">
        <v>42020</v>
      </c>
      <c r="Q3132" t="s">
        <v>3073</v>
      </c>
      <c r="R3132" t="s">
        <v>3384</v>
      </c>
      <c r="S3132" t="s">
        <v>3720</v>
      </c>
      <c r="T3132">
        <v>72</v>
      </c>
      <c r="U3132">
        <v>65</v>
      </c>
      <c r="V3132" t="s">
        <v>3722</v>
      </c>
      <c r="W3132" t="s">
        <v>1900</v>
      </c>
      <c r="X3132">
        <v>1</v>
      </c>
      <c r="Y3132">
        <f t="shared" si="384"/>
        <v>-7</v>
      </c>
      <c r="Z3132">
        <f t="shared" ca="1" si="385"/>
        <v>1.2500000200000001</v>
      </c>
      <c r="AA3132">
        <f t="shared" ca="1" si="386"/>
        <v>-8.2500000199999999</v>
      </c>
      <c r="AB3132">
        <f t="shared" ca="1" si="387"/>
        <v>8.2500000199999999</v>
      </c>
      <c r="AC3132" s="2">
        <v>8.25</v>
      </c>
      <c r="AD3132" s="7">
        <f>VLOOKUP(P3132,Weights!$A:$B,2,0)*AC3132</f>
        <v>8.25</v>
      </c>
      <c r="AE3132">
        <f t="shared" ca="1" si="388"/>
        <v>68.062500329999992</v>
      </c>
      <c r="AF3132" t="str">
        <f t="shared" si="389"/>
        <v>Manhattan</v>
      </c>
      <c r="AG3132" t="str">
        <f t="shared" ca="1" si="390"/>
        <v>Saint Peter's</v>
      </c>
    </row>
    <row r="3133" spans="15:33" x14ac:dyDescent="0.25">
      <c r="O3133" t="s">
        <v>3078</v>
      </c>
      <c r="P3133" s="6">
        <v>42020</v>
      </c>
      <c r="Q3133" t="s">
        <v>3073</v>
      </c>
      <c r="R3133" t="s">
        <v>3109</v>
      </c>
      <c r="S3133" t="s">
        <v>3721</v>
      </c>
      <c r="T3133">
        <v>79</v>
      </c>
      <c r="U3133">
        <v>78</v>
      </c>
      <c r="W3133" t="s">
        <v>1105</v>
      </c>
      <c r="X3133">
        <v>1</v>
      </c>
      <c r="Y3133">
        <f t="shared" si="384"/>
        <v>1</v>
      </c>
      <c r="Z3133">
        <f t="shared" ca="1" si="385"/>
        <v>3.375</v>
      </c>
      <c r="AA3133">
        <f t="shared" ca="1" si="386"/>
        <v>-2.375</v>
      </c>
      <c r="AB3133">
        <f t="shared" ca="1" si="387"/>
        <v>2.375</v>
      </c>
      <c r="AC3133" s="2">
        <v>2.375</v>
      </c>
      <c r="AD3133" s="7">
        <f>VLOOKUP(P3133,Weights!$A:$B,2,0)*AC3133</f>
        <v>2.375</v>
      </c>
      <c r="AE3133">
        <f t="shared" ca="1" si="388"/>
        <v>5.640625</v>
      </c>
      <c r="AF3133" t="str">
        <f t="shared" si="389"/>
        <v>St. Francis (PA)</v>
      </c>
      <c r="AG3133" t="str">
        <f t="shared" ca="1" si="390"/>
        <v>St. Francis (PA)</v>
      </c>
    </row>
    <row r="3134" spans="15:33" x14ac:dyDescent="0.25">
      <c r="O3134" t="s">
        <v>3173</v>
      </c>
      <c r="P3134" s="6">
        <v>42021</v>
      </c>
      <c r="Q3134" t="s">
        <v>3073</v>
      </c>
      <c r="R3134" t="s">
        <v>3336</v>
      </c>
      <c r="S3134" t="s">
        <v>3720</v>
      </c>
      <c r="T3134">
        <v>82</v>
      </c>
      <c r="U3134">
        <v>64</v>
      </c>
      <c r="W3134" t="s">
        <v>135</v>
      </c>
      <c r="X3134">
        <v>1</v>
      </c>
      <c r="Y3134">
        <f t="shared" si="384"/>
        <v>-18</v>
      </c>
      <c r="Z3134">
        <f t="shared" ca="1" si="385"/>
        <v>-18.000000499999999</v>
      </c>
      <c r="AA3134">
        <f t="shared" ca="1" si="386"/>
        <v>4.9999999873762135E-7</v>
      </c>
      <c r="AB3134">
        <f t="shared" ca="1" si="387"/>
        <v>-4.9999999873762135E-7</v>
      </c>
      <c r="AC3134" s="2">
        <v>0</v>
      </c>
      <c r="AD3134" s="7">
        <f>VLOOKUP(P3134,Weights!$A:$B,2,0)*AC3134</f>
        <v>0</v>
      </c>
      <c r="AE3134">
        <f t="shared" ca="1" si="388"/>
        <v>2.4999999873762136E-13</v>
      </c>
      <c r="AF3134" t="str">
        <f t="shared" si="389"/>
        <v>Stephen F. Austin</v>
      </c>
      <c r="AG3134" t="str">
        <f t="shared" ca="1" si="390"/>
        <v>Stephen F. Austin</v>
      </c>
    </row>
    <row r="3135" spans="15:33" x14ac:dyDescent="0.25">
      <c r="O3135" t="s">
        <v>3122</v>
      </c>
      <c r="P3135" s="6">
        <v>42021</v>
      </c>
      <c r="Q3135" t="s">
        <v>3073</v>
      </c>
      <c r="R3135" t="s">
        <v>3102</v>
      </c>
      <c r="S3135" t="s">
        <v>3721</v>
      </c>
      <c r="T3135">
        <v>82</v>
      </c>
      <c r="U3135">
        <v>76</v>
      </c>
      <c r="W3135" t="s">
        <v>310</v>
      </c>
      <c r="X3135">
        <v>1</v>
      </c>
      <c r="Y3135">
        <f t="shared" si="384"/>
        <v>6</v>
      </c>
      <c r="Z3135">
        <f t="shared" ca="1" si="385"/>
        <v>-3.6249995000000004</v>
      </c>
      <c r="AA3135">
        <f t="shared" ca="1" si="386"/>
        <v>9.6249995000000013</v>
      </c>
      <c r="AB3135">
        <f t="shared" ca="1" si="387"/>
        <v>-9.6249995000000013</v>
      </c>
      <c r="AC3135" s="2">
        <v>9.625</v>
      </c>
      <c r="AD3135" s="7">
        <f>VLOOKUP(P3135,Weights!$A:$B,2,0)*AC3135</f>
        <v>9.625</v>
      </c>
      <c r="AE3135">
        <f t="shared" ca="1" si="388"/>
        <v>92.64061537500028</v>
      </c>
      <c r="AF3135" t="str">
        <f t="shared" si="389"/>
        <v>Akron</v>
      </c>
      <c r="AG3135" t="str">
        <f t="shared" ca="1" si="390"/>
        <v>Central Michigan</v>
      </c>
    </row>
    <row r="3136" spans="15:33" x14ac:dyDescent="0.25">
      <c r="O3136" t="s">
        <v>3155</v>
      </c>
      <c r="P3136" s="6">
        <v>42021</v>
      </c>
      <c r="Q3136" t="s">
        <v>3073</v>
      </c>
      <c r="R3136" t="s">
        <v>3713</v>
      </c>
      <c r="S3136" t="s">
        <v>3720</v>
      </c>
      <c r="T3136">
        <v>70</v>
      </c>
      <c r="U3136">
        <v>48</v>
      </c>
      <c r="W3136" t="s">
        <v>625</v>
      </c>
      <c r="X3136">
        <v>1</v>
      </c>
      <c r="Y3136">
        <f t="shared" si="384"/>
        <v>-22</v>
      </c>
      <c r="Z3136">
        <f t="shared" ca="1" si="385"/>
        <v>-14.749999499999998</v>
      </c>
      <c r="AA3136">
        <f t="shared" ca="1" si="386"/>
        <v>-7.2500005000000023</v>
      </c>
      <c r="AB3136">
        <f t="shared" ca="1" si="387"/>
        <v>7.2500005000000023</v>
      </c>
      <c r="AC3136" s="2">
        <v>7.25</v>
      </c>
      <c r="AD3136" s="7">
        <f>VLOOKUP(P3136,Weights!$A:$B,2,0)*AC3136</f>
        <v>7.25</v>
      </c>
      <c r="AE3136">
        <f t="shared" ca="1" si="388"/>
        <v>52.56250725000028</v>
      </c>
      <c r="AF3136" t="str">
        <f t="shared" si="389"/>
        <v>Kentucky</v>
      </c>
      <c r="AG3136" t="str">
        <f t="shared" ca="1" si="390"/>
        <v>Kentucky</v>
      </c>
    </row>
    <row r="3137" spans="15:33" x14ac:dyDescent="0.25">
      <c r="O3137" t="s">
        <v>3400</v>
      </c>
      <c r="P3137" s="6">
        <v>42021</v>
      </c>
      <c r="Q3137" t="s">
        <v>3073</v>
      </c>
      <c r="R3137" t="s">
        <v>3401</v>
      </c>
      <c r="S3137" t="s">
        <v>3720</v>
      </c>
      <c r="T3137">
        <v>59</v>
      </c>
      <c r="U3137">
        <v>56</v>
      </c>
      <c r="W3137" t="s">
        <v>2672</v>
      </c>
      <c r="X3137">
        <v>1</v>
      </c>
      <c r="Y3137">
        <f t="shared" si="384"/>
        <v>-3</v>
      </c>
      <c r="Z3137">
        <f t="shared" ca="1" si="385"/>
        <v>-1.0000004999999996</v>
      </c>
      <c r="AA3137">
        <f t="shared" ca="1" si="386"/>
        <v>-1.9999995000000004</v>
      </c>
      <c r="AB3137">
        <f t="shared" ca="1" si="387"/>
        <v>1.9999995000000004</v>
      </c>
      <c r="AC3137" s="2">
        <v>2</v>
      </c>
      <c r="AD3137" s="7">
        <f>VLOOKUP(P3137,Weights!$A:$B,2,0)*AC3137</f>
        <v>2</v>
      </c>
      <c r="AE3137">
        <f t="shared" ca="1" si="388"/>
        <v>3.9999980000002515</v>
      </c>
      <c r="AF3137" t="str">
        <f t="shared" si="389"/>
        <v>Alabama St</v>
      </c>
      <c r="AG3137" t="str">
        <f t="shared" ca="1" si="390"/>
        <v>Alabama St</v>
      </c>
    </row>
    <row r="3138" spans="15:33" x14ac:dyDescent="0.25">
      <c r="O3138" t="s">
        <v>3414</v>
      </c>
      <c r="P3138" s="6">
        <v>42021</v>
      </c>
      <c r="Q3138" t="s">
        <v>3073</v>
      </c>
      <c r="R3138" t="s">
        <v>3394</v>
      </c>
      <c r="S3138" t="s">
        <v>3721</v>
      </c>
      <c r="T3138">
        <v>87</v>
      </c>
      <c r="U3138">
        <v>67</v>
      </c>
      <c r="W3138" t="s">
        <v>2689</v>
      </c>
      <c r="X3138">
        <v>1</v>
      </c>
      <c r="Y3138">
        <f t="shared" ref="Y3138:Y3201" si="391">X3138*IF(S3138="W",(T3138-U3138),U3138-T3138)</f>
        <v>20</v>
      </c>
      <c r="Z3138">
        <f t="shared" ref="Z3138:Z3201" ca="1" si="392">X3138*(IF(Q3138="A",-HomeEdge,IF(Q3138="H",HomeEdge,0))+VLOOKUP(O3138,TmList,2,0)-VLOOKUP(R3138,TmList,2,0))</f>
        <v>4.25</v>
      </c>
      <c r="AA3138">
        <f t="shared" ref="AA3138:AA3201" ca="1" si="393">Y3138-Z3138</f>
        <v>15.75</v>
      </c>
      <c r="AB3138">
        <f t="shared" ref="AB3138:AB3201" ca="1" si="394">-AA3138</f>
        <v>-15.75</v>
      </c>
      <c r="AC3138" s="2">
        <v>15.75</v>
      </c>
      <c r="AD3138" s="7">
        <f>VLOOKUP(P3138,Weights!$A:$B,2,0)*AC3138</f>
        <v>15.75</v>
      </c>
      <c r="AE3138">
        <f t="shared" ref="AE3138:AE3201" ca="1" si="395">AA3138^2</f>
        <v>248.0625</v>
      </c>
      <c r="AF3138" t="str">
        <f t="shared" si="389"/>
        <v>Alcorn St</v>
      </c>
      <c r="AG3138" t="str">
        <f t="shared" ca="1" si="390"/>
        <v>Alcorn St</v>
      </c>
    </row>
    <row r="3139" spans="15:33" x14ac:dyDescent="0.25">
      <c r="O3139" t="s">
        <v>3349</v>
      </c>
      <c r="P3139" s="6">
        <v>42021</v>
      </c>
      <c r="Q3139" t="s">
        <v>3073</v>
      </c>
      <c r="R3139" t="s">
        <v>3363</v>
      </c>
      <c r="S3139" t="s">
        <v>3721</v>
      </c>
      <c r="T3139">
        <v>74</v>
      </c>
      <c r="U3139">
        <v>69</v>
      </c>
      <c r="W3139" t="s">
        <v>2813</v>
      </c>
      <c r="X3139">
        <v>1</v>
      </c>
      <c r="Y3139">
        <f t="shared" si="391"/>
        <v>5</v>
      </c>
      <c r="Z3139">
        <f t="shared" ca="1" si="392"/>
        <v>-11.875</v>
      </c>
      <c r="AA3139">
        <f t="shared" ca="1" si="393"/>
        <v>16.875</v>
      </c>
      <c r="AB3139">
        <f t="shared" ca="1" si="394"/>
        <v>-16.875</v>
      </c>
      <c r="AC3139" s="2">
        <v>16.875</v>
      </c>
      <c r="AD3139" s="7">
        <f>VLOOKUP(P3139,Weights!$A:$B,2,0)*AC3139</f>
        <v>16.875</v>
      </c>
      <c r="AE3139">
        <f t="shared" ca="1" si="395"/>
        <v>284.765625</v>
      </c>
      <c r="AF3139" t="str">
        <f t="shared" ref="AF3139:AF3202" si="396">IF(Y3139&gt;0,O3139,R3139)</f>
        <v>Appalachian St</v>
      </c>
      <c r="AG3139" t="str">
        <f t="shared" ref="AG3139:AG3202" ca="1" si="397">IF(Z3139&gt;0,O3139,R3139)</f>
        <v>Georgia St</v>
      </c>
    </row>
    <row r="3140" spans="15:33" x14ac:dyDescent="0.25">
      <c r="O3140" t="s">
        <v>3715</v>
      </c>
      <c r="P3140" s="6">
        <v>42021</v>
      </c>
      <c r="Q3140" t="s">
        <v>3073</v>
      </c>
      <c r="R3140" t="s">
        <v>3287</v>
      </c>
      <c r="S3140" t="s">
        <v>3721</v>
      </c>
      <c r="T3140">
        <v>69</v>
      </c>
      <c r="U3140">
        <v>51</v>
      </c>
      <c r="W3140" t="s">
        <v>660</v>
      </c>
      <c r="X3140">
        <v>1</v>
      </c>
      <c r="Y3140">
        <f t="shared" si="391"/>
        <v>18</v>
      </c>
      <c r="Z3140">
        <f t="shared" ca="1" si="392"/>
        <v>6</v>
      </c>
      <c r="AA3140">
        <f t="shared" ca="1" si="393"/>
        <v>12</v>
      </c>
      <c r="AB3140">
        <f t="shared" ca="1" si="394"/>
        <v>-12</v>
      </c>
      <c r="AC3140" s="2">
        <v>12</v>
      </c>
      <c r="AD3140" s="7">
        <f>VLOOKUP(P3140,Weights!$A:$B,2,0)*AC3140</f>
        <v>12</v>
      </c>
      <c r="AE3140">
        <f t="shared" ca="1" si="395"/>
        <v>144</v>
      </c>
      <c r="AF3140" t="str">
        <f t="shared" si="396"/>
        <v>Arizona</v>
      </c>
      <c r="AG3140" t="str">
        <f t="shared" ca="1" si="397"/>
        <v>Arizona</v>
      </c>
    </row>
    <row r="3141" spans="15:33" x14ac:dyDescent="0.25">
      <c r="O3141" t="s">
        <v>3372</v>
      </c>
      <c r="P3141" s="6">
        <v>42021</v>
      </c>
      <c r="Q3141" t="s">
        <v>3073</v>
      </c>
      <c r="R3141" t="s">
        <v>3231</v>
      </c>
      <c r="S3141" t="s">
        <v>3721</v>
      </c>
      <c r="T3141">
        <v>78</v>
      </c>
      <c r="U3141">
        <v>72</v>
      </c>
      <c r="W3141" t="s">
        <v>508</v>
      </c>
      <c r="X3141">
        <v>1</v>
      </c>
      <c r="Y3141">
        <f t="shared" si="391"/>
        <v>6</v>
      </c>
      <c r="Z3141">
        <f t="shared" ca="1" si="392"/>
        <v>3.7500000000000009</v>
      </c>
      <c r="AA3141">
        <f t="shared" ca="1" si="393"/>
        <v>2.2499999999999991</v>
      </c>
      <c r="AB3141">
        <f t="shared" ca="1" si="394"/>
        <v>-2.2499999999999991</v>
      </c>
      <c r="AC3141" s="2">
        <v>2.25</v>
      </c>
      <c r="AD3141" s="7">
        <f>VLOOKUP(P3141,Weights!$A:$B,2,0)*AC3141</f>
        <v>2.25</v>
      </c>
      <c r="AE3141">
        <f t="shared" ca="1" si="395"/>
        <v>5.0624999999999964</v>
      </c>
      <c r="AF3141" t="str">
        <f t="shared" si="396"/>
        <v>Arizona St</v>
      </c>
      <c r="AG3141" t="str">
        <f t="shared" ca="1" si="397"/>
        <v>Arizona St</v>
      </c>
    </row>
    <row r="3142" spans="15:33" x14ac:dyDescent="0.25">
      <c r="O3142" t="s">
        <v>3170</v>
      </c>
      <c r="P3142" s="6">
        <v>42021</v>
      </c>
      <c r="Q3142" t="s">
        <v>3073</v>
      </c>
      <c r="R3142" t="s">
        <v>3253</v>
      </c>
      <c r="S3142" t="s">
        <v>3720</v>
      </c>
      <c r="T3142">
        <v>96</v>
      </c>
      <c r="U3142">
        <v>82</v>
      </c>
      <c r="W3142" t="s">
        <v>892</v>
      </c>
      <c r="X3142">
        <v>1</v>
      </c>
      <c r="Y3142">
        <f t="shared" si="391"/>
        <v>-14</v>
      </c>
      <c r="Z3142">
        <f t="shared" ca="1" si="392"/>
        <v>5.8749995000000013</v>
      </c>
      <c r="AA3142">
        <f t="shared" ca="1" si="393"/>
        <v>-19.874999500000001</v>
      </c>
      <c r="AB3142">
        <f t="shared" ca="1" si="394"/>
        <v>19.874999500000001</v>
      </c>
      <c r="AC3142" s="2">
        <v>19.875</v>
      </c>
      <c r="AD3142" s="7">
        <f>VLOOKUP(P3142,Weights!$A:$B,2,0)*AC3142</f>
        <v>19.875</v>
      </c>
      <c r="AE3142">
        <f t="shared" ca="1" si="395"/>
        <v>395.01560512500032</v>
      </c>
      <c r="AF3142" t="str">
        <f t="shared" si="396"/>
        <v>Ole Miss</v>
      </c>
      <c r="AG3142" t="str">
        <f t="shared" ca="1" si="397"/>
        <v>Arkansas</v>
      </c>
    </row>
    <row r="3143" spans="15:33" x14ac:dyDescent="0.25">
      <c r="O3143" t="s">
        <v>3359</v>
      </c>
      <c r="P3143" s="6">
        <v>42021</v>
      </c>
      <c r="Q3143" t="s">
        <v>3073</v>
      </c>
      <c r="R3143" t="s">
        <v>3408</v>
      </c>
      <c r="S3143" t="s">
        <v>3721</v>
      </c>
      <c r="T3143">
        <v>78</v>
      </c>
      <c r="U3143">
        <v>73</v>
      </c>
      <c r="V3143" t="s">
        <v>3722</v>
      </c>
      <c r="W3143" t="s">
        <v>2822</v>
      </c>
      <c r="X3143">
        <v>1</v>
      </c>
      <c r="Y3143">
        <f t="shared" si="391"/>
        <v>5</v>
      </c>
      <c r="Z3143">
        <f t="shared" ca="1" si="392"/>
        <v>0.25</v>
      </c>
      <c r="AA3143">
        <f t="shared" ca="1" si="393"/>
        <v>4.75</v>
      </c>
      <c r="AB3143">
        <f t="shared" ca="1" si="394"/>
        <v>-4.75</v>
      </c>
      <c r="AC3143" s="2">
        <v>4.75</v>
      </c>
      <c r="AD3143" s="7">
        <f>VLOOKUP(P3143,Weights!$A:$B,2,0)*AC3143</f>
        <v>4.75</v>
      </c>
      <c r="AE3143">
        <f t="shared" ca="1" si="395"/>
        <v>22.5625</v>
      </c>
      <c r="AF3143" t="str">
        <f t="shared" si="396"/>
        <v>Arkansas St</v>
      </c>
      <c r="AG3143" t="str">
        <f t="shared" ca="1" si="397"/>
        <v>Arkansas St</v>
      </c>
    </row>
    <row r="3144" spans="15:33" x14ac:dyDescent="0.25">
      <c r="O3144" t="s">
        <v>3260</v>
      </c>
      <c r="P3144" s="6">
        <v>42021</v>
      </c>
      <c r="Q3144" t="s">
        <v>3073</v>
      </c>
      <c r="R3144" t="s">
        <v>3199</v>
      </c>
      <c r="S3144" t="s">
        <v>3721</v>
      </c>
      <c r="T3144">
        <v>71</v>
      </c>
      <c r="U3144">
        <v>68</v>
      </c>
      <c r="W3144" t="s">
        <v>1305</v>
      </c>
      <c r="X3144">
        <v>1</v>
      </c>
      <c r="Y3144">
        <f t="shared" si="391"/>
        <v>3</v>
      </c>
      <c r="Z3144">
        <f t="shared" ca="1" si="392"/>
        <v>-2.2500000199999999</v>
      </c>
      <c r="AA3144">
        <f t="shared" ca="1" si="393"/>
        <v>5.2500000199999999</v>
      </c>
      <c r="AB3144">
        <f t="shared" ca="1" si="394"/>
        <v>-5.2500000199999999</v>
      </c>
      <c r="AC3144" s="2">
        <v>5.25</v>
      </c>
      <c r="AD3144" s="7">
        <f>VLOOKUP(P3144,Weights!$A:$B,2,0)*AC3144</f>
        <v>5.25</v>
      </c>
      <c r="AE3144">
        <f t="shared" ca="1" si="395"/>
        <v>27.56250021</v>
      </c>
      <c r="AF3144" t="str">
        <f t="shared" si="396"/>
        <v>Auburn</v>
      </c>
      <c r="AG3144" t="str">
        <f t="shared" ca="1" si="397"/>
        <v>South Carolina</v>
      </c>
    </row>
    <row r="3145" spans="15:33" x14ac:dyDescent="0.25">
      <c r="O3145" t="s">
        <v>3233</v>
      </c>
      <c r="P3145" s="6">
        <v>42021</v>
      </c>
      <c r="Q3145" t="s">
        <v>3073</v>
      </c>
      <c r="R3145" t="s">
        <v>3230</v>
      </c>
      <c r="S3145" t="s">
        <v>3720</v>
      </c>
      <c r="T3145">
        <v>89</v>
      </c>
      <c r="U3145">
        <v>83</v>
      </c>
      <c r="W3145" t="s">
        <v>1642</v>
      </c>
      <c r="X3145">
        <v>1</v>
      </c>
      <c r="Y3145">
        <f t="shared" si="391"/>
        <v>-6</v>
      </c>
      <c r="Z3145">
        <f t="shared" ca="1" si="392"/>
        <v>-8.8750004799999989</v>
      </c>
      <c r="AA3145">
        <f t="shared" ca="1" si="393"/>
        <v>2.8750004799999989</v>
      </c>
      <c r="AB3145">
        <f t="shared" ca="1" si="394"/>
        <v>-2.8750004799999989</v>
      </c>
      <c r="AC3145" s="2">
        <v>2.875</v>
      </c>
      <c r="AD3145" s="7">
        <f>VLOOKUP(P3145,Weights!$A:$B,2,0)*AC3145</f>
        <v>2.875</v>
      </c>
      <c r="AE3145">
        <f t="shared" ca="1" si="395"/>
        <v>8.265627760000223</v>
      </c>
      <c r="AF3145" t="str">
        <f t="shared" si="396"/>
        <v>Belmont</v>
      </c>
      <c r="AG3145" t="str">
        <f t="shared" ca="1" si="397"/>
        <v>Belmont</v>
      </c>
    </row>
    <row r="3146" spans="15:33" x14ac:dyDescent="0.25">
      <c r="O3146" t="s">
        <v>3089</v>
      </c>
      <c r="P3146" s="6">
        <v>42021</v>
      </c>
      <c r="Q3146" t="s">
        <v>3073</v>
      </c>
      <c r="R3146" t="s">
        <v>3083</v>
      </c>
      <c r="S3146" t="s">
        <v>3720</v>
      </c>
      <c r="T3146">
        <v>73</v>
      </c>
      <c r="U3146">
        <v>66</v>
      </c>
      <c r="V3146" t="s">
        <v>3722</v>
      </c>
      <c r="W3146" t="s">
        <v>43</v>
      </c>
      <c r="X3146">
        <v>1</v>
      </c>
      <c r="Y3146">
        <f t="shared" si="391"/>
        <v>-7</v>
      </c>
      <c r="Z3146">
        <f t="shared" ca="1" si="392"/>
        <v>-8.5000004799999989</v>
      </c>
      <c r="AA3146">
        <f t="shared" ca="1" si="393"/>
        <v>1.5000004799999989</v>
      </c>
      <c r="AB3146">
        <f t="shared" ca="1" si="394"/>
        <v>-1.5000004799999989</v>
      </c>
      <c r="AC3146" s="2">
        <v>1.5</v>
      </c>
      <c r="AD3146" s="7">
        <f>VLOOKUP(P3146,Weights!$A:$B,2,0)*AC3146</f>
        <v>1.5</v>
      </c>
      <c r="AE3146">
        <f t="shared" ca="1" si="395"/>
        <v>2.2500014400002271</v>
      </c>
      <c r="AF3146" t="str">
        <f t="shared" si="396"/>
        <v>New Hampshire</v>
      </c>
      <c r="AG3146" t="str">
        <f t="shared" ca="1" si="397"/>
        <v>New Hampshire</v>
      </c>
    </row>
    <row r="3147" spans="15:33" x14ac:dyDescent="0.25">
      <c r="O3147" t="s">
        <v>3095</v>
      </c>
      <c r="P3147" s="6">
        <v>42021</v>
      </c>
      <c r="Q3147" t="s">
        <v>3073</v>
      </c>
      <c r="R3147" t="s">
        <v>3710</v>
      </c>
      <c r="S3147" t="s">
        <v>3720</v>
      </c>
      <c r="T3147">
        <v>66</v>
      </c>
      <c r="U3147">
        <v>51</v>
      </c>
      <c r="W3147" t="s">
        <v>542</v>
      </c>
      <c r="X3147">
        <v>1</v>
      </c>
      <c r="Y3147">
        <f t="shared" si="391"/>
        <v>-15</v>
      </c>
      <c r="Z3147">
        <f t="shared" ca="1" si="392"/>
        <v>-13.624999499999998</v>
      </c>
      <c r="AA3147">
        <f t="shared" ca="1" si="393"/>
        <v>-1.3750005000000023</v>
      </c>
      <c r="AB3147">
        <f t="shared" ca="1" si="394"/>
        <v>1.3750005000000023</v>
      </c>
      <c r="AC3147" s="2">
        <v>1.375</v>
      </c>
      <c r="AD3147" s="7">
        <f>VLOOKUP(P3147,Weights!$A:$B,2,0)*AC3147</f>
        <v>1.375</v>
      </c>
      <c r="AE3147">
        <f t="shared" ca="1" si="395"/>
        <v>1.8906263750002563</v>
      </c>
      <c r="AF3147" t="str">
        <f t="shared" si="396"/>
        <v>Virginia</v>
      </c>
      <c r="AG3147" t="str">
        <f t="shared" ca="1" si="397"/>
        <v>Virginia</v>
      </c>
    </row>
    <row r="3148" spans="15:33" x14ac:dyDescent="0.25">
      <c r="O3148" t="s">
        <v>3367</v>
      </c>
      <c r="P3148" s="6">
        <v>42021</v>
      </c>
      <c r="Q3148" t="s">
        <v>3073</v>
      </c>
      <c r="R3148" t="s">
        <v>3316</v>
      </c>
      <c r="S3148" t="s">
        <v>3721</v>
      </c>
      <c r="T3148">
        <v>58</v>
      </c>
      <c r="U3148">
        <v>46</v>
      </c>
      <c r="W3148" t="s">
        <v>473</v>
      </c>
      <c r="X3148">
        <v>1</v>
      </c>
      <c r="Y3148">
        <f t="shared" si="391"/>
        <v>12</v>
      </c>
      <c r="Z3148">
        <f t="shared" ca="1" si="392"/>
        <v>13.625</v>
      </c>
      <c r="AA3148">
        <f t="shared" ca="1" si="393"/>
        <v>-1.625</v>
      </c>
      <c r="AB3148">
        <f t="shared" ca="1" si="394"/>
        <v>1.625</v>
      </c>
      <c r="AC3148" s="2">
        <v>1.625</v>
      </c>
      <c r="AD3148" s="7">
        <f>VLOOKUP(P3148,Weights!$A:$B,2,0)*AC3148</f>
        <v>1.625</v>
      </c>
      <c r="AE3148">
        <f t="shared" ca="1" si="395"/>
        <v>2.640625</v>
      </c>
      <c r="AF3148" t="str">
        <f t="shared" si="396"/>
        <v>Bowling Green</v>
      </c>
      <c r="AG3148" t="str">
        <f t="shared" ca="1" si="397"/>
        <v>Bowling Green</v>
      </c>
    </row>
    <row r="3149" spans="15:33" x14ac:dyDescent="0.25">
      <c r="O3149" t="s">
        <v>3121</v>
      </c>
      <c r="P3149" s="6">
        <v>42021</v>
      </c>
      <c r="Q3149" t="s">
        <v>3073</v>
      </c>
      <c r="R3149" t="s">
        <v>3081</v>
      </c>
      <c r="S3149" t="s">
        <v>3720</v>
      </c>
      <c r="T3149">
        <v>80</v>
      </c>
      <c r="U3149">
        <v>62</v>
      </c>
      <c r="W3149" t="s">
        <v>1705</v>
      </c>
      <c r="X3149">
        <v>1</v>
      </c>
      <c r="Y3149">
        <f t="shared" si="391"/>
        <v>-18</v>
      </c>
      <c r="Z3149">
        <f t="shared" ca="1" si="392"/>
        <v>-7.875</v>
      </c>
      <c r="AA3149">
        <f t="shared" ca="1" si="393"/>
        <v>-10.125</v>
      </c>
      <c r="AB3149">
        <f t="shared" ca="1" si="394"/>
        <v>10.125</v>
      </c>
      <c r="AC3149" s="2">
        <v>10.125</v>
      </c>
      <c r="AD3149" s="7">
        <f>VLOOKUP(P3149,Weights!$A:$B,2,0)*AC3149</f>
        <v>10.125</v>
      </c>
      <c r="AE3149">
        <f t="shared" ca="1" si="395"/>
        <v>102.515625</v>
      </c>
      <c r="AF3149" t="str">
        <f t="shared" si="396"/>
        <v>Yale</v>
      </c>
      <c r="AG3149" t="str">
        <f t="shared" ca="1" si="397"/>
        <v>Yale</v>
      </c>
    </row>
    <row r="3150" spans="15:33" x14ac:dyDescent="0.25">
      <c r="O3150" t="s">
        <v>3079</v>
      </c>
      <c r="P3150" s="6">
        <v>42021</v>
      </c>
      <c r="Q3150" t="s">
        <v>3073</v>
      </c>
      <c r="R3150" t="s">
        <v>3093</v>
      </c>
      <c r="S3150" t="s">
        <v>3721</v>
      </c>
      <c r="T3150">
        <v>81</v>
      </c>
      <c r="U3150">
        <v>75</v>
      </c>
      <c r="W3150" t="s">
        <v>2187</v>
      </c>
      <c r="X3150">
        <v>1</v>
      </c>
      <c r="Y3150">
        <f t="shared" si="391"/>
        <v>6</v>
      </c>
      <c r="Z3150">
        <f t="shared" ca="1" si="392"/>
        <v>5.25</v>
      </c>
      <c r="AA3150">
        <f t="shared" ca="1" si="393"/>
        <v>0.75</v>
      </c>
      <c r="AB3150">
        <f t="shared" ca="1" si="394"/>
        <v>-0.75</v>
      </c>
      <c r="AC3150" s="2">
        <v>0.75</v>
      </c>
      <c r="AD3150" s="7">
        <f>VLOOKUP(P3150,Weights!$A:$B,2,0)*AC3150</f>
        <v>0.75</v>
      </c>
      <c r="AE3150">
        <f t="shared" ca="1" si="395"/>
        <v>0.5625</v>
      </c>
      <c r="AF3150" t="str">
        <f t="shared" si="396"/>
        <v>Bucknell</v>
      </c>
      <c r="AG3150" t="str">
        <f t="shared" ca="1" si="397"/>
        <v>Bucknell</v>
      </c>
    </row>
    <row r="3151" spans="15:33" x14ac:dyDescent="0.25">
      <c r="O3151" t="s">
        <v>3284</v>
      </c>
      <c r="P3151" s="6">
        <v>42021</v>
      </c>
      <c r="Q3151" t="s">
        <v>3073</v>
      </c>
      <c r="R3151" t="s">
        <v>3169</v>
      </c>
      <c r="S3151" t="s">
        <v>3721</v>
      </c>
      <c r="T3151">
        <v>77</v>
      </c>
      <c r="U3151">
        <v>68</v>
      </c>
      <c r="W3151" t="s">
        <v>278</v>
      </c>
      <c r="X3151">
        <v>1</v>
      </c>
      <c r="Y3151">
        <f t="shared" si="391"/>
        <v>9</v>
      </c>
      <c r="Z3151">
        <f t="shared" ca="1" si="392"/>
        <v>14.75</v>
      </c>
      <c r="AA3151">
        <f t="shared" ca="1" si="393"/>
        <v>-5.75</v>
      </c>
      <c r="AB3151">
        <f t="shared" ca="1" si="394"/>
        <v>5.75</v>
      </c>
      <c r="AC3151" s="2">
        <v>5.75</v>
      </c>
      <c r="AD3151" s="7">
        <f>VLOOKUP(P3151,Weights!$A:$B,2,0)*AC3151</f>
        <v>5.75</v>
      </c>
      <c r="AE3151">
        <f t="shared" ca="1" si="395"/>
        <v>33.0625</v>
      </c>
      <c r="AF3151" t="str">
        <f t="shared" si="396"/>
        <v>Buffalo</v>
      </c>
      <c r="AG3151" t="str">
        <f t="shared" ca="1" si="397"/>
        <v>Buffalo</v>
      </c>
    </row>
    <row r="3152" spans="15:33" x14ac:dyDescent="0.25">
      <c r="O3152" t="s">
        <v>3312</v>
      </c>
      <c r="P3152" s="6">
        <v>42021</v>
      </c>
      <c r="Q3152" t="s">
        <v>3073</v>
      </c>
      <c r="R3152" t="s">
        <v>3305</v>
      </c>
      <c r="S3152" t="s">
        <v>3720</v>
      </c>
      <c r="T3152">
        <v>69</v>
      </c>
      <c r="U3152">
        <v>65</v>
      </c>
      <c r="W3152" t="s">
        <v>294</v>
      </c>
      <c r="X3152">
        <v>1</v>
      </c>
      <c r="Y3152">
        <f t="shared" si="391"/>
        <v>-4</v>
      </c>
      <c r="Z3152">
        <f t="shared" ca="1" si="392"/>
        <v>-0.75000000000000089</v>
      </c>
      <c r="AA3152">
        <f t="shared" ca="1" si="393"/>
        <v>-3.2499999999999991</v>
      </c>
      <c r="AB3152">
        <f t="shared" ca="1" si="394"/>
        <v>3.2499999999999991</v>
      </c>
      <c r="AC3152" s="2">
        <v>3.25</v>
      </c>
      <c r="AD3152" s="7">
        <f>VLOOKUP(P3152,Weights!$A:$B,2,0)*AC3152</f>
        <v>3.25</v>
      </c>
      <c r="AE3152">
        <f t="shared" ca="1" si="395"/>
        <v>10.562499999999995</v>
      </c>
      <c r="AF3152" t="str">
        <f t="shared" si="396"/>
        <v>UNC Asheville</v>
      </c>
      <c r="AG3152" t="str">
        <f t="shared" ca="1" si="397"/>
        <v>UNC Asheville</v>
      </c>
    </row>
    <row r="3153" spans="15:33" x14ac:dyDescent="0.25">
      <c r="O3153" t="s">
        <v>3128</v>
      </c>
      <c r="P3153" s="6">
        <v>42021</v>
      </c>
      <c r="Q3153" t="s">
        <v>3073</v>
      </c>
      <c r="R3153" t="s">
        <v>3106</v>
      </c>
      <c r="S3153" t="s">
        <v>3720</v>
      </c>
      <c r="T3153">
        <v>70</v>
      </c>
      <c r="U3153">
        <v>54</v>
      </c>
      <c r="W3153" t="s">
        <v>2233</v>
      </c>
      <c r="X3153">
        <v>1</v>
      </c>
      <c r="Y3153">
        <f t="shared" si="391"/>
        <v>-16</v>
      </c>
      <c r="Z3153">
        <f t="shared" ca="1" si="392"/>
        <v>-6.8750004999999996</v>
      </c>
      <c r="AA3153">
        <f t="shared" ca="1" si="393"/>
        <v>-9.1249995000000013</v>
      </c>
      <c r="AB3153">
        <f t="shared" ca="1" si="394"/>
        <v>9.1249995000000013</v>
      </c>
      <c r="AC3153" s="2">
        <v>9.125</v>
      </c>
      <c r="AD3153" s="7">
        <f>VLOOKUP(P3153,Weights!$A:$B,2,0)*AC3153</f>
        <v>9.125</v>
      </c>
      <c r="AE3153">
        <f t="shared" ca="1" si="395"/>
        <v>83.265615875000279</v>
      </c>
      <c r="AF3153" t="str">
        <f t="shared" si="396"/>
        <v>Bryant</v>
      </c>
      <c r="AG3153" t="str">
        <f t="shared" ca="1" si="397"/>
        <v>Bryant</v>
      </c>
    </row>
    <row r="3154" spans="15:33" x14ac:dyDescent="0.25">
      <c r="O3154" t="s">
        <v>3205</v>
      </c>
      <c r="P3154" s="6">
        <v>42021</v>
      </c>
      <c r="Q3154" t="s">
        <v>3073</v>
      </c>
      <c r="R3154" t="s">
        <v>3352</v>
      </c>
      <c r="S3154" t="s">
        <v>3720</v>
      </c>
      <c r="T3154">
        <v>73</v>
      </c>
      <c r="U3154">
        <v>68</v>
      </c>
      <c r="V3154" t="s">
        <v>3722</v>
      </c>
      <c r="W3154" t="s">
        <v>1485</v>
      </c>
      <c r="X3154">
        <v>1</v>
      </c>
      <c r="Y3154">
        <f t="shared" si="391"/>
        <v>-5</v>
      </c>
      <c r="Z3154">
        <f t="shared" ca="1" si="392"/>
        <v>10.74999998</v>
      </c>
      <c r="AA3154">
        <f t="shared" ca="1" si="393"/>
        <v>-15.74999998</v>
      </c>
      <c r="AB3154">
        <f t="shared" ca="1" si="394"/>
        <v>15.74999998</v>
      </c>
      <c r="AC3154" s="2">
        <v>15.75</v>
      </c>
      <c r="AD3154" s="7">
        <f>VLOOKUP(P3154,Weights!$A:$B,2,0)*AC3154</f>
        <v>15.75</v>
      </c>
      <c r="AE3154">
        <f t="shared" ca="1" si="395"/>
        <v>248.06249937000001</v>
      </c>
      <c r="AF3154" t="str">
        <f t="shared" si="396"/>
        <v>Rice</v>
      </c>
      <c r="AG3154" t="str">
        <f t="shared" ca="1" si="397"/>
        <v>Charlotte</v>
      </c>
    </row>
    <row r="3155" spans="15:33" x14ac:dyDescent="0.25">
      <c r="O3155" t="s">
        <v>3113</v>
      </c>
      <c r="P3155" s="6">
        <v>42021</v>
      </c>
      <c r="Q3155" t="s">
        <v>3073</v>
      </c>
      <c r="R3155" t="s">
        <v>3140</v>
      </c>
      <c r="S3155" t="s">
        <v>3721</v>
      </c>
      <c r="T3155">
        <v>84</v>
      </c>
      <c r="U3155">
        <v>53</v>
      </c>
      <c r="W3155" t="s">
        <v>201</v>
      </c>
      <c r="X3155">
        <v>1</v>
      </c>
      <c r="Y3155">
        <f t="shared" si="391"/>
        <v>31</v>
      </c>
      <c r="Z3155">
        <f t="shared" ca="1" si="392"/>
        <v>7.2499999999999991</v>
      </c>
      <c r="AA3155">
        <f t="shared" ca="1" si="393"/>
        <v>23.75</v>
      </c>
      <c r="AB3155">
        <f t="shared" ca="1" si="394"/>
        <v>-23.75</v>
      </c>
      <c r="AC3155" s="2">
        <v>23.75</v>
      </c>
      <c r="AD3155" s="7">
        <f>VLOOKUP(P3155,Weights!$A:$B,2,0)*AC3155</f>
        <v>23.75</v>
      </c>
      <c r="AE3155">
        <f t="shared" ca="1" si="395"/>
        <v>564.0625</v>
      </c>
      <c r="AF3155" t="str">
        <f t="shared" si="396"/>
        <v>Cincinnati</v>
      </c>
      <c r="AG3155" t="str">
        <f t="shared" ca="1" si="397"/>
        <v>Cincinnati</v>
      </c>
    </row>
    <row r="3156" spans="15:33" x14ac:dyDescent="0.25">
      <c r="O3156" t="s">
        <v>3197</v>
      </c>
      <c r="P3156" s="6">
        <v>42021</v>
      </c>
      <c r="Q3156" t="s">
        <v>3073</v>
      </c>
      <c r="R3156" t="s">
        <v>3195</v>
      </c>
      <c r="S3156" t="s">
        <v>3721</v>
      </c>
      <c r="T3156">
        <v>66</v>
      </c>
      <c r="U3156">
        <v>53</v>
      </c>
      <c r="W3156" t="s">
        <v>552</v>
      </c>
      <c r="X3156">
        <v>1</v>
      </c>
      <c r="Y3156">
        <f t="shared" si="391"/>
        <v>13</v>
      </c>
      <c r="Z3156">
        <f t="shared" ca="1" si="392"/>
        <v>-0.62499999999999822</v>
      </c>
      <c r="AA3156">
        <f t="shared" ca="1" si="393"/>
        <v>13.624999999999998</v>
      </c>
      <c r="AB3156">
        <f t="shared" ca="1" si="394"/>
        <v>-13.624999999999998</v>
      </c>
      <c r="AC3156" s="2">
        <v>13.625</v>
      </c>
      <c r="AD3156" s="7">
        <f>VLOOKUP(P3156,Weights!$A:$B,2,0)*AC3156</f>
        <v>13.625</v>
      </c>
      <c r="AE3156">
        <f t="shared" ca="1" si="395"/>
        <v>185.64062499999994</v>
      </c>
      <c r="AF3156" t="str">
        <f t="shared" si="396"/>
        <v>Clemson</v>
      </c>
      <c r="AG3156" t="str">
        <f t="shared" ca="1" si="397"/>
        <v>Syracuse</v>
      </c>
    </row>
    <row r="3157" spans="15:33" x14ac:dyDescent="0.25">
      <c r="O3157" t="s">
        <v>3308</v>
      </c>
      <c r="P3157" s="6">
        <v>42021</v>
      </c>
      <c r="Q3157" t="s">
        <v>3073</v>
      </c>
      <c r="R3157" t="s">
        <v>3306</v>
      </c>
      <c r="S3157" t="s">
        <v>3720</v>
      </c>
      <c r="T3157">
        <v>82</v>
      </c>
      <c r="U3157">
        <v>67</v>
      </c>
      <c r="W3157" t="s">
        <v>280</v>
      </c>
      <c r="X3157">
        <v>1</v>
      </c>
      <c r="Y3157">
        <f t="shared" si="391"/>
        <v>-15</v>
      </c>
      <c r="Z3157">
        <f t="shared" ca="1" si="392"/>
        <v>10.875</v>
      </c>
      <c r="AA3157">
        <f t="shared" ca="1" si="393"/>
        <v>-25.875</v>
      </c>
      <c r="AB3157">
        <f t="shared" ca="1" si="394"/>
        <v>25.875</v>
      </c>
      <c r="AC3157" s="2">
        <v>25.875</v>
      </c>
      <c r="AD3157" s="7">
        <f>VLOOKUP(P3157,Weights!$A:$B,2,0)*AC3157</f>
        <v>25.875</v>
      </c>
      <c r="AE3157">
        <f t="shared" ca="1" si="395"/>
        <v>669.515625</v>
      </c>
      <c r="AF3157" t="str">
        <f t="shared" si="396"/>
        <v>Gardner-Webb</v>
      </c>
      <c r="AG3157" t="str">
        <f t="shared" ca="1" si="397"/>
        <v>Coastal Carolina</v>
      </c>
    </row>
    <row r="3158" spans="15:33" x14ac:dyDescent="0.25">
      <c r="O3158" t="s">
        <v>3350</v>
      </c>
      <c r="P3158" s="6">
        <v>42021</v>
      </c>
      <c r="Q3158" t="s">
        <v>3073</v>
      </c>
      <c r="R3158" t="s">
        <v>3219</v>
      </c>
      <c r="S3158" t="s">
        <v>3720</v>
      </c>
      <c r="T3158">
        <v>58</v>
      </c>
      <c r="U3158">
        <v>53</v>
      </c>
      <c r="W3158" t="s">
        <v>1985</v>
      </c>
      <c r="X3158">
        <v>1</v>
      </c>
      <c r="Y3158">
        <f t="shared" si="391"/>
        <v>-5</v>
      </c>
      <c r="Z3158">
        <f t="shared" ca="1" si="392"/>
        <v>3.375</v>
      </c>
      <c r="AA3158">
        <f t="shared" ca="1" si="393"/>
        <v>-8.375</v>
      </c>
      <c r="AB3158">
        <f t="shared" ca="1" si="394"/>
        <v>8.375</v>
      </c>
      <c r="AC3158" s="2">
        <v>8.375</v>
      </c>
      <c r="AD3158" s="7">
        <f>VLOOKUP(P3158,Weights!$A:$B,2,0)*AC3158</f>
        <v>8.375</v>
      </c>
      <c r="AE3158">
        <f t="shared" ca="1" si="395"/>
        <v>70.140625</v>
      </c>
      <c r="AF3158" t="str">
        <f t="shared" si="396"/>
        <v>Bethune-Cookman</v>
      </c>
      <c r="AG3158" t="str">
        <f t="shared" ca="1" si="397"/>
        <v>Coppin St</v>
      </c>
    </row>
    <row r="3159" spans="15:33" x14ac:dyDescent="0.25">
      <c r="O3159" t="s">
        <v>3119</v>
      </c>
      <c r="P3159" s="6">
        <v>42021</v>
      </c>
      <c r="Q3159" t="s">
        <v>3073</v>
      </c>
      <c r="R3159" t="s">
        <v>3116</v>
      </c>
      <c r="S3159" t="s">
        <v>3720</v>
      </c>
      <c r="T3159">
        <v>48</v>
      </c>
      <c r="U3159">
        <v>45</v>
      </c>
      <c r="W3159" t="s">
        <v>1718</v>
      </c>
      <c r="X3159">
        <v>1</v>
      </c>
      <c r="Y3159">
        <f t="shared" si="391"/>
        <v>-3</v>
      </c>
      <c r="Z3159">
        <f t="shared" ca="1" si="392"/>
        <v>-0.25</v>
      </c>
      <c r="AA3159">
        <f t="shared" ca="1" si="393"/>
        <v>-2.75</v>
      </c>
      <c r="AB3159">
        <f t="shared" ca="1" si="394"/>
        <v>2.75</v>
      </c>
      <c r="AC3159" s="2">
        <v>2.75</v>
      </c>
      <c r="AD3159" s="7">
        <f>VLOOKUP(P3159,Weights!$A:$B,2,0)*AC3159</f>
        <v>2.75</v>
      </c>
      <c r="AE3159">
        <f t="shared" ca="1" si="395"/>
        <v>7.5625</v>
      </c>
      <c r="AF3159" t="str">
        <f t="shared" si="396"/>
        <v>Columbia</v>
      </c>
      <c r="AG3159" t="str">
        <f t="shared" ca="1" si="397"/>
        <v>Columbia</v>
      </c>
    </row>
    <row r="3160" spans="15:33" x14ac:dyDescent="0.25">
      <c r="O3160" t="s">
        <v>3252</v>
      </c>
      <c r="P3160" s="6">
        <v>42021</v>
      </c>
      <c r="Q3160" t="s">
        <v>3073</v>
      </c>
      <c r="R3160" t="s">
        <v>3075</v>
      </c>
      <c r="S3160" t="s">
        <v>3720</v>
      </c>
      <c r="T3160">
        <v>74</v>
      </c>
      <c r="U3160">
        <v>65</v>
      </c>
      <c r="W3160" t="s">
        <v>923</v>
      </c>
      <c r="X3160">
        <v>1</v>
      </c>
      <c r="Y3160">
        <f t="shared" si="391"/>
        <v>-9</v>
      </c>
      <c r="Z3160">
        <f t="shared" ca="1" si="392"/>
        <v>-3.1249994999999995</v>
      </c>
      <c r="AA3160">
        <f t="shared" ca="1" si="393"/>
        <v>-5.8750005000000005</v>
      </c>
      <c r="AB3160">
        <f t="shared" ca="1" si="394"/>
        <v>5.8750005000000005</v>
      </c>
      <c r="AC3160" s="2">
        <v>5.875</v>
      </c>
      <c r="AD3160" s="7">
        <f>VLOOKUP(P3160,Weights!$A:$B,2,0)*AC3160</f>
        <v>5.875</v>
      </c>
      <c r="AE3160">
        <f t="shared" ca="1" si="395"/>
        <v>34.515630875000255</v>
      </c>
      <c r="AF3160" t="str">
        <f t="shared" si="396"/>
        <v>Providence</v>
      </c>
      <c r="AG3160" t="str">
        <f t="shared" ca="1" si="397"/>
        <v>Providence</v>
      </c>
    </row>
    <row r="3161" spans="15:33" x14ac:dyDescent="0.25">
      <c r="O3161" t="s">
        <v>3332</v>
      </c>
      <c r="P3161" s="6">
        <v>42021</v>
      </c>
      <c r="Q3161" t="s">
        <v>3073</v>
      </c>
      <c r="R3161" t="s">
        <v>3331</v>
      </c>
      <c r="S3161" t="s">
        <v>3720</v>
      </c>
      <c r="T3161">
        <v>79</v>
      </c>
      <c r="U3161">
        <v>68</v>
      </c>
      <c r="W3161" t="s">
        <v>1334</v>
      </c>
      <c r="X3161">
        <v>1</v>
      </c>
      <c r="Y3161">
        <f t="shared" si="391"/>
        <v>-11</v>
      </c>
      <c r="Z3161">
        <f t="shared" ca="1" si="392"/>
        <v>-8.875</v>
      </c>
      <c r="AA3161">
        <f t="shared" ca="1" si="393"/>
        <v>-2.125</v>
      </c>
      <c r="AB3161">
        <f t="shared" ca="1" si="394"/>
        <v>2.125</v>
      </c>
      <c r="AC3161" s="2">
        <v>2.125</v>
      </c>
      <c r="AD3161" s="7">
        <f>VLOOKUP(P3161,Weights!$A:$B,2,0)*AC3161</f>
        <v>2.125</v>
      </c>
      <c r="AE3161">
        <f t="shared" ca="1" si="395"/>
        <v>4.515625</v>
      </c>
      <c r="AF3161" t="str">
        <f t="shared" si="396"/>
        <v>UC Davis</v>
      </c>
      <c r="AG3161" t="str">
        <f t="shared" ca="1" si="397"/>
        <v>UC Davis</v>
      </c>
    </row>
    <row r="3162" spans="15:33" x14ac:dyDescent="0.25">
      <c r="O3162" t="s">
        <v>3283</v>
      </c>
      <c r="P3162" s="6">
        <v>42021</v>
      </c>
      <c r="Q3162" t="s">
        <v>3073</v>
      </c>
      <c r="R3162" t="s">
        <v>3333</v>
      </c>
      <c r="S3162" t="s">
        <v>3721</v>
      </c>
      <c r="T3162">
        <v>55</v>
      </c>
      <c r="U3162">
        <v>48</v>
      </c>
      <c r="W3162" t="s">
        <v>1345</v>
      </c>
      <c r="X3162">
        <v>1</v>
      </c>
      <c r="Y3162">
        <f t="shared" si="391"/>
        <v>7</v>
      </c>
      <c r="Z3162">
        <f t="shared" ca="1" si="392"/>
        <v>-3.6249999800000001</v>
      </c>
      <c r="AA3162">
        <f t="shared" ca="1" si="393"/>
        <v>10.62499998</v>
      </c>
      <c r="AB3162">
        <f t="shared" ca="1" si="394"/>
        <v>-10.62499998</v>
      </c>
      <c r="AC3162" s="2">
        <v>10.625</v>
      </c>
      <c r="AD3162" s="7">
        <f>VLOOKUP(P3162,Weights!$A:$B,2,0)*AC3162</f>
        <v>10.625</v>
      </c>
      <c r="AE3162">
        <f t="shared" ca="1" si="395"/>
        <v>112.890624575</v>
      </c>
      <c r="AF3162" t="str">
        <f t="shared" si="396"/>
        <v>CS Northridge</v>
      </c>
      <c r="AG3162" t="str">
        <f t="shared" ca="1" si="397"/>
        <v>Cal Poly</v>
      </c>
    </row>
    <row r="3163" spans="15:33" x14ac:dyDescent="0.25">
      <c r="O3163" t="s">
        <v>3342</v>
      </c>
      <c r="P3163" s="6">
        <v>42021</v>
      </c>
      <c r="Q3163" t="s">
        <v>3073</v>
      </c>
      <c r="R3163" t="s">
        <v>3365</v>
      </c>
      <c r="S3163" t="s">
        <v>3721</v>
      </c>
      <c r="T3163">
        <v>66</v>
      </c>
      <c r="U3163">
        <v>53</v>
      </c>
      <c r="W3163" t="s">
        <v>1344</v>
      </c>
      <c r="X3163">
        <v>1</v>
      </c>
      <c r="Y3163">
        <f t="shared" si="391"/>
        <v>13</v>
      </c>
      <c r="Z3163">
        <f t="shared" ca="1" si="392"/>
        <v>10.875000499999999</v>
      </c>
      <c r="AA3163">
        <f t="shared" ca="1" si="393"/>
        <v>2.1249995000000013</v>
      </c>
      <c r="AB3163">
        <f t="shared" ca="1" si="394"/>
        <v>-2.1249995000000013</v>
      </c>
      <c r="AC3163" s="2">
        <v>2.125</v>
      </c>
      <c r="AD3163" s="7">
        <f>VLOOKUP(P3163,Weights!$A:$B,2,0)*AC3163</f>
        <v>2.125</v>
      </c>
      <c r="AE3163">
        <f t="shared" ca="1" si="395"/>
        <v>4.5156228750002549</v>
      </c>
      <c r="AF3163" t="str">
        <f t="shared" si="396"/>
        <v>CSU Bakersfield</v>
      </c>
      <c r="AG3163" t="str">
        <f t="shared" ca="1" si="397"/>
        <v>CSU Bakersfield</v>
      </c>
    </row>
    <row r="3164" spans="15:33" x14ac:dyDescent="0.25">
      <c r="O3164" t="s">
        <v>3104</v>
      </c>
      <c r="P3164" s="6">
        <v>42021</v>
      </c>
      <c r="Q3164" t="s">
        <v>3073</v>
      </c>
      <c r="R3164" t="s">
        <v>3090</v>
      </c>
      <c r="S3164" t="s">
        <v>3721</v>
      </c>
      <c r="T3164">
        <v>62</v>
      </c>
      <c r="U3164">
        <v>53</v>
      </c>
      <c r="W3164" t="s">
        <v>1380</v>
      </c>
      <c r="X3164">
        <v>1</v>
      </c>
      <c r="Y3164">
        <f t="shared" si="391"/>
        <v>9</v>
      </c>
      <c r="Z3164">
        <f t="shared" ca="1" si="392"/>
        <v>-0.24999998000000001</v>
      </c>
      <c r="AA3164">
        <f t="shared" ca="1" si="393"/>
        <v>9.2499999800000001</v>
      </c>
      <c r="AB3164">
        <f t="shared" ca="1" si="394"/>
        <v>-9.2499999800000001</v>
      </c>
      <c r="AC3164" s="2">
        <v>9.25</v>
      </c>
      <c r="AD3164" s="7">
        <f>VLOOKUP(P3164,Weights!$A:$B,2,0)*AC3164</f>
        <v>9.25</v>
      </c>
      <c r="AE3164">
        <f t="shared" ca="1" si="395"/>
        <v>85.562499630000005</v>
      </c>
      <c r="AF3164" t="str">
        <f t="shared" si="396"/>
        <v>Dartmouth</v>
      </c>
      <c r="AG3164" t="str">
        <f t="shared" ca="1" si="397"/>
        <v>N.J.I.T.</v>
      </c>
    </row>
    <row r="3165" spans="15:33" x14ac:dyDescent="0.25">
      <c r="O3165" t="s">
        <v>3176</v>
      </c>
      <c r="P3165" s="6">
        <v>42021</v>
      </c>
      <c r="Q3165" t="s">
        <v>3073</v>
      </c>
      <c r="R3165" t="s">
        <v>3131</v>
      </c>
      <c r="S3165" t="s">
        <v>3721</v>
      </c>
      <c r="T3165">
        <v>61</v>
      </c>
      <c r="U3165">
        <v>45</v>
      </c>
      <c r="W3165" t="s">
        <v>374</v>
      </c>
      <c r="X3165">
        <v>1</v>
      </c>
      <c r="Y3165">
        <f t="shared" si="391"/>
        <v>16</v>
      </c>
      <c r="Z3165">
        <f t="shared" ca="1" si="392"/>
        <v>17.5</v>
      </c>
      <c r="AA3165">
        <f t="shared" ca="1" si="393"/>
        <v>-1.5</v>
      </c>
      <c r="AB3165">
        <f t="shared" ca="1" si="394"/>
        <v>1.5</v>
      </c>
      <c r="AC3165" s="2">
        <v>1.5</v>
      </c>
      <c r="AD3165" s="7">
        <f>VLOOKUP(P3165,Weights!$A:$B,2,0)*AC3165</f>
        <v>1.5</v>
      </c>
      <c r="AE3165">
        <f t="shared" ca="1" si="395"/>
        <v>2.25</v>
      </c>
      <c r="AF3165" t="str">
        <f t="shared" si="396"/>
        <v>Dayton</v>
      </c>
      <c r="AG3165" t="str">
        <f t="shared" ca="1" si="397"/>
        <v>Dayton</v>
      </c>
    </row>
    <row r="3166" spans="15:33" x14ac:dyDescent="0.25">
      <c r="O3166" t="s">
        <v>3157</v>
      </c>
      <c r="P3166" s="6">
        <v>42021</v>
      </c>
      <c r="Q3166" t="s">
        <v>3073</v>
      </c>
      <c r="R3166" t="s">
        <v>3181</v>
      </c>
      <c r="S3166" t="s">
        <v>3720</v>
      </c>
      <c r="T3166">
        <v>66</v>
      </c>
      <c r="U3166">
        <v>62</v>
      </c>
      <c r="W3166" t="s">
        <v>1423</v>
      </c>
      <c r="X3166">
        <v>1</v>
      </c>
      <c r="Y3166">
        <f t="shared" si="391"/>
        <v>-4</v>
      </c>
      <c r="Z3166">
        <f t="shared" ca="1" si="392"/>
        <v>1.75</v>
      </c>
      <c r="AA3166">
        <f t="shared" ca="1" si="393"/>
        <v>-5.75</v>
      </c>
      <c r="AB3166">
        <f t="shared" ca="1" si="394"/>
        <v>5.75</v>
      </c>
      <c r="AC3166" s="2">
        <v>5.75</v>
      </c>
      <c r="AD3166" s="7">
        <f>VLOOKUP(P3166,Weights!$A:$B,2,0)*AC3166</f>
        <v>5.75</v>
      </c>
      <c r="AE3166">
        <f t="shared" ca="1" si="395"/>
        <v>33.0625</v>
      </c>
      <c r="AF3166" t="str">
        <f t="shared" si="396"/>
        <v>Drexel</v>
      </c>
      <c r="AG3166" t="str">
        <f t="shared" ca="1" si="397"/>
        <v>Delaware</v>
      </c>
    </row>
    <row r="3167" spans="15:33" x14ac:dyDescent="0.25">
      <c r="O3167" t="s">
        <v>3300</v>
      </c>
      <c r="P3167" s="6">
        <v>42021</v>
      </c>
      <c r="Q3167" t="s">
        <v>3073</v>
      </c>
      <c r="R3167" t="s">
        <v>3313</v>
      </c>
      <c r="S3167" t="s">
        <v>3721</v>
      </c>
      <c r="T3167">
        <v>60</v>
      </c>
      <c r="U3167">
        <v>49</v>
      </c>
      <c r="W3167" t="s">
        <v>1619</v>
      </c>
      <c r="X3167">
        <v>1</v>
      </c>
      <c r="Y3167">
        <f t="shared" si="391"/>
        <v>11</v>
      </c>
      <c r="Z3167">
        <f t="shared" ca="1" si="392"/>
        <v>10.125000499999999</v>
      </c>
      <c r="AA3167">
        <f t="shared" ca="1" si="393"/>
        <v>0.87499950000000126</v>
      </c>
      <c r="AB3167">
        <f t="shared" ca="1" si="394"/>
        <v>-0.87499950000000126</v>
      </c>
      <c r="AC3167" s="2">
        <v>0.875</v>
      </c>
      <c r="AD3167" s="7">
        <f>VLOOKUP(P3167,Weights!$A:$B,2,0)*AC3167</f>
        <v>0.875</v>
      </c>
      <c r="AE3167">
        <f t="shared" ca="1" si="395"/>
        <v>0.76562412500025223</v>
      </c>
      <c r="AF3167" t="str">
        <f t="shared" si="396"/>
        <v>Delaware St</v>
      </c>
      <c r="AG3167" t="str">
        <f t="shared" ca="1" si="397"/>
        <v>Delaware St</v>
      </c>
    </row>
    <row r="3168" spans="15:33" x14ac:dyDescent="0.25">
      <c r="O3168" t="s">
        <v>3156</v>
      </c>
      <c r="P3168" s="6">
        <v>42021</v>
      </c>
      <c r="Q3168" t="s">
        <v>3073</v>
      </c>
      <c r="R3168" t="s">
        <v>3371</v>
      </c>
      <c r="S3168" t="s">
        <v>3720</v>
      </c>
      <c r="T3168">
        <v>70</v>
      </c>
      <c r="U3168">
        <v>64</v>
      </c>
      <c r="W3168" t="s">
        <v>1620</v>
      </c>
      <c r="X3168">
        <v>1</v>
      </c>
      <c r="Y3168">
        <f t="shared" si="391"/>
        <v>-6</v>
      </c>
      <c r="Z3168">
        <f t="shared" ca="1" si="392"/>
        <v>-2.0000000199999999</v>
      </c>
      <c r="AA3168">
        <f t="shared" ca="1" si="393"/>
        <v>-3.9999999800000001</v>
      </c>
      <c r="AB3168">
        <f t="shared" ca="1" si="394"/>
        <v>3.9999999800000001</v>
      </c>
      <c r="AC3168" s="2">
        <v>4</v>
      </c>
      <c r="AD3168" s="7">
        <f>VLOOKUP(P3168,Weights!$A:$B,2,0)*AC3168</f>
        <v>4</v>
      </c>
      <c r="AE3168">
        <f t="shared" ca="1" si="395"/>
        <v>15.999999840000001</v>
      </c>
      <c r="AF3168" t="str">
        <f t="shared" si="396"/>
        <v>Green Bay</v>
      </c>
      <c r="AG3168" t="str">
        <f t="shared" ca="1" si="397"/>
        <v>Green Bay</v>
      </c>
    </row>
    <row r="3169" spans="15:33" x14ac:dyDescent="0.25">
      <c r="O3169" t="s">
        <v>3288</v>
      </c>
      <c r="P3169" s="6">
        <v>42021</v>
      </c>
      <c r="Q3169" t="s">
        <v>3073</v>
      </c>
      <c r="R3169" t="s">
        <v>3190</v>
      </c>
      <c r="S3169" t="s">
        <v>3721</v>
      </c>
      <c r="T3169">
        <v>84</v>
      </c>
      <c r="U3169">
        <v>78</v>
      </c>
      <c r="W3169" t="s">
        <v>1025</v>
      </c>
      <c r="X3169">
        <v>1</v>
      </c>
      <c r="Y3169">
        <f t="shared" si="391"/>
        <v>6</v>
      </c>
      <c r="Z3169">
        <f t="shared" ca="1" si="392"/>
        <v>-2.1249999800000001</v>
      </c>
      <c r="AA3169">
        <f t="shared" ca="1" si="393"/>
        <v>8.1249999800000001</v>
      </c>
      <c r="AB3169">
        <f t="shared" ca="1" si="394"/>
        <v>-8.1249999800000001</v>
      </c>
      <c r="AC3169" s="2">
        <v>8.125</v>
      </c>
      <c r="AD3169" s="7">
        <f>VLOOKUP(P3169,Weights!$A:$B,2,0)*AC3169</f>
        <v>8.125</v>
      </c>
      <c r="AE3169">
        <f t="shared" ca="1" si="395"/>
        <v>66.015624674999998</v>
      </c>
      <c r="AF3169" t="str">
        <f t="shared" si="396"/>
        <v>Drake</v>
      </c>
      <c r="AG3169" t="str">
        <f t="shared" ca="1" si="397"/>
        <v>Indiana St</v>
      </c>
    </row>
    <row r="3170" spans="15:33" x14ac:dyDescent="0.25">
      <c r="O3170" t="s">
        <v>3120</v>
      </c>
      <c r="P3170" s="6">
        <v>42021</v>
      </c>
      <c r="Q3170" t="s">
        <v>3073</v>
      </c>
      <c r="R3170" t="s">
        <v>3180</v>
      </c>
      <c r="S3170" t="s">
        <v>3720</v>
      </c>
      <c r="T3170">
        <v>70</v>
      </c>
      <c r="U3170">
        <v>64</v>
      </c>
      <c r="W3170" t="s">
        <v>390</v>
      </c>
      <c r="X3170">
        <v>1</v>
      </c>
      <c r="Y3170">
        <f t="shared" si="391"/>
        <v>-6</v>
      </c>
      <c r="Z3170">
        <f t="shared" ca="1" si="392"/>
        <v>-8.9999995199999994</v>
      </c>
      <c r="AA3170">
        <f t="shared" ca="1" si="393"/>
        <v>2.9999995199999994</v>
      </c>
      <c r="AB3170">
        <f t="shared" ca="1" si="394"/>
        <v>-2.9999995199999994</v>
      </c>
      <c r="AC3170" s="2">
        <v>3</v>
      </c>
      <c r="AD3170" s="7">
        <f>VLOOKUP(P3170,Weights!$A:$B,2,0)*AC3170</f>
        <v>3</v>
      </c>
      <c r="AE3170">
        <f t="shared" ca="1" si="395"/>
        <v>8.9999971200002271</v>
      </c>
      <c r="AF3170" t="str">
        <f t="shared" si="396"/>
        <v>Virginia Commonwealth</v>
      </c>
      <c r="AG3170" t="str">
        <f t="shared" ca="1" si="397"/>
        <v>Virginia Commonwealth</v>
      </c>
    </row>
    <row r="3171" spans="15:33" x14ac:dyDescent="0.25">
      <c r="O3171" t="s">
        <v>3377</v>
      </c>
      <c r="P3171" s="6">
        <v>42021</v>
      </c>
      <c r="Q3171" t="s">
        <v>3073</v>
      </c>
      <c r="R3171" t="s">
        <v>3374</v>
      </c>
      <c r="S3171" t="s">
        <v>3721</v>
      </c>
      <c r="T3171">
        <v>78</v>
      </c>
      <c r="U3171">
        <v>62</v>
      </c>
      <c r="W3171" t="s">
        <v>1161</v>
      </c>
      <c r="X3171">
        <v>1</v>
      </c>
      <c r="Y3171">
        <f t="shared" si="391"/>
        <v>16</v>
      </c>
      <c r="Z3171">
        <f t="shared" ca="1" si="392"/>
        <v>7.3749999800000001</v>
      </c>
      <c r="AA3171">
        <f t="shared" ca="1" si="393"/>
        <v>8.6250000199999999</v>
      </c>
      <c r="AB3171">
        <f t="shared" ca="1" si="394"/>
        <v>-8.6250000199999999</v>
      </c>
      <c r="AC3171" s="2">
        <v>8.625</v>
      </c>
      <c r="AD3171" s="7">
        <f>VLOOKUP(P3171,Weights!$A:$B,2,0)*AC3171</f>
        <v>8.625</v>
      </c>
      <c r="AE3171">
        <f t="shared" ca="1" si="395"/>
        <v>74.390625345000004</v>
      </c>
      <c r="AF3171" t="str">
        <f t="shared" si="396"/>
        <v>Eastern Kentucky</v>
      </c>
      <c r="AG3171" t="str">
        <f t="shared" ca="1" si="397"/>
        <v>Eastern Kentucky</v>
      </c>
    </row>
    <row r="3172" spans="15:33" x14ac:dyDescent="0.25">
      <c r="O3172" t="s">
        <v>3315</v>
      </c>
      <c r="P3172" s="6">
        <v>42021</v>
      </c>
      <c r="Q3172" t="s">
        <v>3073</v>
      </c>
      <c r="R3172" t="s">
        <v>3103</v>
      </c>
      <c r="S3172" t="s">
        <v>3721</v>
      </c>
      <c r="T3172">
        <v>54</v>
      </c>
      <c r="U3172">
        <v>46</v>
      </c>
      <c r="W3172" t="s">
        <v>1947</v>
      </c>
      <c r="X3172">
        <v>1</v>
      </c>
      <c r="Y3172">
        <f t="shared" si="391"/>
        <v>8</v>
      </c>
      <c r="Z3172">
        <f t="shared" ca="1" si="392"/>
        <v>4.9999999769999999</v>
      </c>
      <c r="AA3172">
        <f t="shared" ca="1" si="393"/>
        <v>3.0000000230000001</v>
      </c>
      <c r="AB3172">
        <f t="shared" ca="1" si="394"/>
        <v>-3.0000000230000001</v>
      </c>
      <c r="AC3172" s="2">
        <v>3</v>
      </c>
      <c r="AD3172" s="7">
        <f>VLOOKUP(P3172,Weights!$A:$B,2,0)*AC3172</f>
        <v>3</v>
      </c>
      <c r="AE3172">
        <f t="shared" ca="1" si="395"/>
        <v>9.0000001380000008</v>
      </c>
      <c r="AF3172" t="str">
        <f t="shared" si="396"/>
        <v>Eastern Michigan</v>
      </c>
      <c r="AG3172" t="str">
        <f t="shared" ca="1" si="397"/>
        <v>Eastern Michigan</v>
      </c>
    </row>
    <row r="3173" spans="15:33" x14ac:dyDescent="0.25">
      <c r="O3173" t="s">
        <v>3378</v>
      </c>
      <c r="P3173" s="6">
        <v>42021</v>
      </c>
      <c r="Q3173" t="s">
        <v>3073</v>
      </c>
      <c r="R3173" t="s">
        <v>3706</v>
      </c>
      <c r="S3173" t="s">
        <v>3720</v>
      </c>
      <c r="T3173">
        <v>61</v>
      </c>
      <c r="U3173">
        <v>41</v>
      </c>
      <c r="W3173" t="s">
        <v>869</v>
      </c>
      <c r="X3173">
        <v>1</v>
      </c>
      <c r="Y3173">
        <f t="shared" si="391"/>
        <v>-20</v>
      </c>
      <c r="Z3173">
        <f t="shared" ca="1" si="392"/>
        <v>-10.249999500000001</v>
      </c>
      <c r="AA3173">
        <f t="shared" ca="1" si="393"/>
        <v>-9.7500004999999987</v>
      </c>
      <c r="AB3173">
        <f t="shared" ca="1" si="394"/>
        <v>9.7500004999999987</v>
      </c>
      <c r="AC3173" s="2">
        <v>9.75</v>
      </c>
      <c r="AD3173" s="7">
        <f>VLOOKUP(P3173,Weights!$A:$B,2,0)*AC3173</f>
        <v>9.75</v>
      </c>
      <c r="AE3173">
        <f t="shared" ca="1" si="395"/>
        <v>95.062509750000231</v>
      </c>
      <c r="AF3173" t="str">
        <f t="shared" si="396"/>
        <v>Wichita St</v>
      </c>
      <c r="AG3173" t="str">
        <f t="shared" ca="1" si="397"/>
        <v>Wichita St</v>
      </c>
    </row>
    <row r="3174" spans="15:33" x14ac:dyDescent="0.25">
      <c r="O3174" t="s">
        <v>3347</v>
      </c>
      <c r="P3174" s="6">
        <v>42021</v>
      </c>
      <c r="Q3174" t="s">
        <v>3073</v>
      </c>
      <c r="R3174" t="s">
        <v>3380</v>
      </c>
      <c r="S3174" t="s">
        <v>3720</v>
      </c>
      <c r="T3174">
        <v>82</v>
      </c>
      <c r="U3174">
        <v>68</v>
      </c>
      <c r="W3174" t="s">
        <v>1010</v>
      </c>
      <c r="X3174">
        <v>1</v>
      </c>
      <c r="Y3174">
        <f t="shared" si="391"/>
        <v>-14</v>
      </c>
      <c r="Z3174">
        <f t="shared" ca="1" si="392"/>
        <v>2.25</v>
      </c>
      <c r="AA3174">
        <f t="shared" ca="1" si="393"/>
        <v>-16.25</v>
      </c>
      <c r="AB3174">
        <f t="shared" ca="1" si="394"/>
        <v>16.25</v>
      </c>
      <c r="AC3174" s="2">
        <v>16.25</v>
      </c>
      <c r="AD3174" s="7">
        <f>VLOOKUP(P3174,Weights!$A:$B,2,0)*AC3174</f>
        <v>16.25</v>
      </c>
      <c r="AE3174">
        <f t="shared" ca="1" si="395"/>
        <v>264.0625</v>
      </c>
      <c r="AF3174" t="str">
        <f t="shared" si="396"/>
        <v>Wagner</v>
      </c>
      <c r="AG3174" t="str">
        <f t="shared" ca="1" si="397"/>
        <v>Fairleigh Dickinson</v>
      </c>
    </row>
    <row r="3175" spans="15:33" x14ac:dyDescent="0.25">
      <c r="O3175" t="s">
        <v>3147</v>
      </c>
      <c r="P3175" s="6">
        <v>42021</v>
      </c>
      <c r="Q3175" t="s">
        <v>3073</v>
      </c>
      <c r="R3175" t="s">
        <v>3326</v>
      </c>
      <c r="S3175" t="s">
        <v>3721</v>
      </c>
      <c r="T3175">
        <v>76</v>
      </c>
      <c r="U3175">
        <v>62</v>
      </c>
      <c r="W3175" t="s">
        <v>1489</v>
      </c>
      <c r="X3175">
        <v>1</v>
      </c>
      <c r="Y3175">
        <f t="shared" si="391"/>
        <v>14</v>
      </c>
      <c r="Z3175">
        <f t="shared" ca="1" si="392"/>
        <v>5.3750000000000009</v>
      </c>
      <c r="AA3175">
        <f t="shared" ca="1" si="393"/>
        <v>8.625</v>
      </c>
      <c r="AB3175">
        <f t="shared" ca="1" si="394"/>
        <v>-8.625</v>
      </c>
      <c r="AC3175" s="2">
        <v>8.625</v>
      </c>
      <c r="AD3175" s="7">
        <f>VLOOKUP(P3175,Weights!$A:$B,2,0)*AC3175</f>
        <v>8.625</v>
      </c>
      <c r="AE3175">
        <f t="shared" ca="1" si="395"/>
        <v>74.390625</v>
      </c>
      <c r="AF3175" t="str">
        <f t="shared" si="396"/>
        <v>Florida Atlantic</v>
      </c>
      <c r="AG3175" t="str">
        <f t="shared" ca="1" si="397"/>
        <v>Florida Atlantic</v>
      </c>
    </row>
    <row r="3176" spans="15:33" x14ac:dyDescent="0.25">
      <c r="O3176" t="s">
        <v>3221</v>
      </c>
      <c r="P3176" s="6">
        <v>42021</v>
      </c>
      <c r="Q3176" t="s">
        <v>3073</v>
      </c>
      <c r="R3176" t="s">
        <v>3216</v>
      </c>
      <c r="S3176" t="s">
        <v>3721</v>
      </c>
      <c r="T3176">
        <v>79</v>
      </c>
      <c r="U3176">
        <v>50</v>
      </c>
      <c r="W3176" t="s">
        <v>719</v>
      </c>
      <c r="X3176">
        <v>1</v>
      </c>
      <c r="Y3176">
        <f t="shared" si="391"/>
        <v>29</v>
      </c>
      <c r="Z3176">
        <f t="shared" ca="1" si="392"/>
        <v>18.875000500000002</v>
      </c>
      <c r="AA3176">
        <f t="shared" ca="1" si="393"/>
        <v>10.124999499999998</v>
      </c>
      <c r="AB3176">
        <f t="shared" ca="1" si="394"/>
        <v>-10.124999499999998</v>
      </c>
      <c r="AC3176" s="2">
        <v>10.125</v>
      </c>
      <c r="AD3176" s="7">
        <f>VLOOKUP(P3176,Weights!$A:$B,2,0)*AC3176</f>
        <v>10.125</v>
      </c>
      <c r="AE3176">
        <f t="shared" ca="1" si="395"/>
        <v>102.51561487500021</v>
      </c>
      <c r="AF3176" t="str">
        <f t="shared" si="396"/>
        <v>Florida Gulf Coast</v>
      </c>
      <c r="AG3176" t="str">
        <f t="shared" ca="1" si="397"/>
        <v>Florida Gulf Coast</v>
      </c>
    </row>
    <row r="3177" spans="15:33" x14ac:dyDescent="0.25">
      <c r="O3177" t="s">
        <v>3225</v>
      </c>
      <c r="P3177" s="6">
        <v>42021</v>
      </c>
      <c r="Q3177" t="s">
        <v>3073</v>
      </c>
      <c r="R3177" t="s">
        <v>3204</v>
      </c>
      <c r="S3177" t="s">
        <v>3720</v>
      </c>
      <c r="T3177">
        <v>65</v>
      </c>
      <c r="U3177">
        <v>58</v>
      </c>
      <c r="W3177" t="s">
        <v>103</v>
      </c>
      <c r="X3177">
        <v>1</v>
      </c>
      <c r="Y3177">
        <f t="shared" si="391"/>
        <v>-7</v>
      </c>
      <c r="Z3177">
        <f t="shared" ca="1" si="392"/>
        <v>-2.9999999800000001</v>
      </c>
      <c r="AA3177">
        <f t="shared" ca="1" si="393"/>
        <v>-4.0000000199999999</v>
      </c>
      <c r="AB3177">
        <f t="shared" ca="1" si="394"/>
        <v>4.0000000199999999</v>
      </c>
      <c r="AC3177" s="2">
        <v>4</v>
      </c>
      <c r="AD3177" s="7">
        <f>VLOOKUP(P3177,Weights!$A:$B,2,0)*AC3177</f>
        <v>4</v>
      </c>
      <c r="AE3177">
        <f t="shared" ca="1" si="395"/>
        <v>16.000000159999999</v>
      </c>
      <c r="AF3177" t="str">
        <f t="shared" si="396"/>
        <v>Western Kentucky</v>
      </c>
      <c r="AG3177" t="str">
        <f t="shared" ca="1" si="397"/>
        <v>Western Kentucky</v>
      </c>
    </row>
    <row r="3178" spans="15:33" x14ac:dyDescent="0.25">
      <c r="O3178" t="s">
        <v>3161</v>
      </c>
      <c r="P3178" s="6">
        <v>42021</v>
      </c>
      <c r="Q3178" t="s">
        <v>3073</v>
      </c>
      <c r="R3178" t="s">
        <v>3135</v>
      </c>
      <c r="S3178" t="s">
        <v>3720</v>
      </c>
      <c r="T3178">
        <v>72</v>
      </c>
      <c r="U3178">
        <v>63</v>
      </c>
      <c r="W3178" t="s">
        <v>508</v>
      </c>
      <c r="X3178">
        <v>1</v>
      </c>
      <c r="Y3178">
        <f t="shared" si="391"/>
        <v>-9</v>
      </c>
      <c r="Z3178">
        <f t="shared" ca="1" si="392"/>
        <v>-3.3749994999999995</v>
      </c>
      <c r="AA3178">
        <f t="shared" ca="1" si="393"/>
        <v>-5.6250005000000005</v>
      </c>
      <c r="AB3178">
        <f t="shared" ca="1" si="394"/>
        <v>5.6250005000000005</v>
      </c>
      <c r="AC3178" s="2">
        <v>5.625</v>
      </c>
      <c r="AD3178" s="7">
        <f>VLOOKUP(P3178,Weights!$A:$B,2,0)*AC3178</f>
        <v>5.625</v>
      </c>
      <c r="AE3178">
        <f t="shared" ca="1" si="395"/>
        <v>31.640630625000256</v>
      </c>
      <c r="AF3178" t="str">
        <f t="shared" si="396"/>
        <v>NC State</v>
      </c>
      <c r="AG3178" t="str">
        <f t="shared" ca="1" si="397"/>
        <v>NC State</v>
      </c>
    </row>
    <row r="3179" spans="15:33" x14ac:dyDescent="0.25">
      <c r="O3179" t="s">
        <v>3329</v>
      </c>
      <c r="P3179" s="6">
        <v>42021</v>
      </c>
      <c r="Q3179" t="s">
        <v>3073</v>
      </c>
      <c r="R3179" t="s">
        <v>3242</v>
      </c>
      <c r="S3179" t="s">
        <v>3720</v>
      </c>
      <c r="T3179">
        <v>70</v>
      </c>
      <c r="U3179">
        <v>65</v>
      </c>
      <c r="V3179" t="s">
        <v>3724</v>
      </c>
      <c r="W3179" t="s">
        <v>2187</v>
      </c>
      <c r="X3179">
        <v>1</v>
      </c>
      <c r="Y3179">
        <f t="shared" si="391"/>
        <v>-5</v>
      </c>
      <c r="Z3179">
        <f t="shared" ca="1" si="392"/>
        <v>-0.99999998000000001</v>
      </c>
      <c r="AA3179">
        <f t="shared" ca="1" si="393"/>
        <v>-4.0000000199999999</v>
      </c>
      <c r="AB3179">
        <f t="shared" ca="1" si="394"/>
        <v>4.0000000199999999</v>
      </c>
      <c r="AC3179" s="2">
        <v>4</v>
      </c>
      <c r="AD3179" s="7">
        <f>VLOOKUP(P3179,Weights!$A:$B,2,0)*AC3179</f>
        <v>4</v>
      </c>
      <c r="AE3179">
        <f t="shared" ca="1" si="395"/>
        <v>16.000000159999999</v>
      </c>
      <c r="AF3179" t="str">
        <f t="shared" si="396"/>
        <v>Wyoming</v>
      </c>
      <c r="AG3179" t="str">
        <f t="shared" ca="1" si="397"/>
        <v>Wyoming</v>
      </c>
    </row>
    <row r="3180" spans="15:33" x14ac:dyDescent="0.25">
      <c r="O3180" t="s">
        <v>3126</v>
      </c>
      <c r="P3180" s="6">
        <v>42021</v>
      </c>
      <c r="Q3180" t="s">
        <v>3073</v>
      </c>
      <c r="R3180" t="s">
        <v>3167</v>
      </c>
      <c r="S3180" t="s">
        <v>3721</v>
      </c>
      <c r="T3180">
        <v>63</v>
      </c>
      <c r="U3180">
        <v>53</v>
      </c>
      <c r="W3180" t="s">
        <v>432</v>
      </c>
      <c r="X3180">
        <v>1</v>
      </c>
      <c r="Y3180">
        <f t="shared" si="391"/>
        <v>10</v>
      </c>
      <c r="Z3180">
        <f t="shared" ca="1" si="392"/>
        <v>12.25000002</v>
      </c>
      <c r="AA3180">
        <f t="shared" ca="1" si="393"/>
        <v>-2.2500000199999999</v>
      </c>
      <c r="AB3180">
        <f t="shared" ca="1" si="394"/>
        <v>2.2500000199999999</v>
      </c>
      <c r="AC3180" s="2">
        <v>2.25</v>
      </c>
      <c r="AD3180" s="7">
        <f>VLOOKUP(P3180,Weights!$A:$B,2,0)*AC3180</f>
        <v>2.25</v>
      </c>
      <c r="AE3180">
        <f t="shared" ca="1" si="395"/>
        <v>5.0625000899999995</v>
      </c>
      <c r="AF3180" t="str">
        <f t="shared" si="396"/>
        <v>George Washington</v>
      </c>
      <c r="AG3180" t="str">
        <f t="shared" ca="1" si="397"/>
        <v>George Washington</v>
      </c>
    </row>
    <row r="3181" spans="15:33" x14ac:dyDescent="0.25">
      <c r="O3181" t="s">
        <v>3249</v>
      </c>
      <c r="P3181" s="6">
        <v>42021</v>
      </c>
      <c r="Q3181" t="s">
        <v>3073</v>
      </c>
      <c r="R3181" t="s">
        <v>3101</v>
      </c>
      <c r="S3181" t="s">
        <v>3721</v>
      </c>
      <c r="T3181">
        <v>61</v>
      </c>
      <c r="U3181">
        <v>59</v>
      </c>
      <c r="W3181" t="s">
        <v>475</v>
      </c>
      <c r="X3181">
        <v>1</v>
      </c>
      <c r="Y3181">
        <f t="shared" si="391"/>
        <v>2</v>
      </c>
      <c r="Z3181">
        <f t="shared" ca="1" si="392"/>
        <v>-1.1249999999999982</v>
      </c>
      <c r="AA3181">
        <f t="shared" ca="1" si="393"/>
        <v>3.1249999999999982</v>
      </c>
      <c r="AB3181">
        <f t="shared" ca="1" si="394"/>
        <v>-3.1249999999999982</v>
      </c>
      <c r="AC3181" s="2">
        <v>3.125</v>
      </c>
      <c r="AD3181" s="7">
        <f>VLOOKUP(P3181,Weights!$A:$B,2,0)*AC3181</f>
        <v>3.125</v>
      </c>
      <c r="AE3181">
        <f t="shared" ca="1" si="395"/>
        <v>9.7656249999999893</v>
      </c>
      <c r="AF3181" t="str">
        <f t="shared" si="396"/>
        <v>Georgetown</v>
      </c>
      <c r="AG3181" t="str">
        <f t="shared" ca="1" si="397"/>
        <v>Butler</v>
      </c>
    </row>
    <row r="3182" spans="15:33" x14ac:dyDescent="0.25">
      <c r="O3182" t="s">
        <v>3111</v>
      </c>
      <c r="P3182" s="6">
        <v>42021</v>
      </c>
      <c r="Q3182" t="s">
        <v>3073</v>
      </c>
      <c r="R3182" t="s">
        <v>3144</v>
      </c>
      <c r="S3182" t="s">
        <v>3721</v>
      </c>
      <c r="T3182">
        <v>73</v>
      </c>
      <c r="U3182">
        <v>61</v>
      </c>
      <c r="W3182" t="s">
        <v>200</v>
      </c>
      <c r="X3182">
        <v>1</v>
      </c>
      <c r="Y3182">
        <f t="shared" si="391"/>
        <v>12</v>
      </c>
      <c r="Z3182">
        <f t="shared" ca="1" si="392"/>
        <v>4.3749995000000013</v>
      </c>
      <c r="AA3182">
        <f t="shared" ca="1" si="393"/>
        <v>7.6250004999999987</v>
      </c>
      <c r="AB3182">
        <f t="shared" ca="1" si="394"/>
        <v>-7.6250004999999987</v>
      </c>
      <c r="AC3182" s="2">
        <v>7.625</v>
      </c>
      <c r="AD3182" s="7">
        <f>VLOOKUP(P3182,Weights!$A:$B,2,0)*AC3182</f>
        <v>7.625</v>
      </c>
      <c r="AE3182">
        <f t="shared" ca="1" si="395"/>
        <v>58.140632625000229</v>
      </c>
      <c r="AF3182" t="str">
        <f t="shared" si="396"/>
        <v>Georgia</v>
      </c>
      <c r="AG3182" t="str">
        <f t="shared" ca="1" si="397"/>
        <v>Georgia</v>
      </c>
    </row>
    <row r="3183" spans="15:33" x14ac:dyDescent="0.25">
      <c r="O3183" t="s">
        <v>3293</v>
      </c>
      <c r="P3183" s="6">
        <v>42021</v>
      </c>
      <c r="Q3183" t="s">
        <v>3073</v>
      </c>
      <c r="R3183" t="s">
        <v>3239</v>
      </c>
      <c r="S3183" t="s">
        <v>3720</v>
      </c>
      <c r="T3183">
        <v>64</v>
      </c>
      <c r="U3183">
        <v>61</v>
      </c>
      <c r="W3183" t="s">
        <v>2013</v>
      </c>
      <c r="X3183">
        <v>1</v>
      </c>
      <c r="Y3183">
        <f t="shared" si="391"/>
        <v>-3</v>
      </c>
      <c r="Z3183">
        <f t="shared" ca="1" si="392"/>
        <v>9.6250004999999987</v>
      </c>
      <c r="AA3183">
        <f t="shared" ca="1" si="393"/>
        <v>-12.625000499999999</v>
      </c>
      <c r="AB3183">
        <f t="shared" ca="1" si="394"/>
        <v>12.625000499999999</v>
      </c>
      <c r="AC3183" s="2">
        <v>12.625</v>
      </c>
      <c r="AD3183" s="7">
        <f>VLOOKUP(P3183,Weights!$A:$B,2,0)*AC3183</f>
        <v>12.625</v>
      </c>
      <c r="AE3183">
        <f t="shared" ca="1" si="395"/>
        <v>159.39063762500021</v>
      </c>
      <c r="AF3183" t="str">
        <f t="shared" si="396"/>
        <v>North Carolina A&amp;T</v>
      </c>
      <c r="AG3183" t="str">
        <f t="shared" ca="1" si="397"/>
        <v>Hampton</v>
      </c>
    </row>
    <row r="3184" spans="15:33" x14ac:dyDescent="0.25">
      <c r="O3184" t="s">
        <v>3086</v>
      </c>
      <c r="P3184" s="6">
        <v>42021</v>
      </c>
      <c r="Q3184" t="s">
        <v>3073</v>
      </c>
      <c r="R3184" t="s">
        <v>3084</v>
      </c>
      <c r="S3184" t="s">
        <v>3721</v>
      </c>
      <c r="T3184">
        <v>68</v>
      </c>
      <c r="U3184">
        <v>62</v>
      </c>
      <c r="V3184" t="s">
        <v>3722</v>
      </c>
      <c r="W3184" t="s">
        <v>63</v>
      </c>
      <c r="X3184">
        <v>1</v>
      </c>
      <c r="Y3184">
        <f t="shared" si="391"/>
        <v>6</v>
      </c>
      <c r="Z3184">
        <f t="shared" ca="1" si="392"/>
        <v>6.0000000000000009</v>
      </c>
      <c r="AA3184">
        <f t="shared" ca="1" si="393"/>
        <v>0</v>
      </c>
      <c r="AB3184">
        <f t="shared" ca="1" si="394"/>
        <v>0</v>
      </c>
      <c r="AC3184" s="2">
        <v>0</v>
      </c>
      <c r="AD3184" s="7">
        <f>VLOOKUP(P3184,Weights!$A:$B,2,0)*AC3184</f>
        <v>0</v>
      </c>
      <c r="AE3184">
        <f t="shared" ca="1" si="395"/>
        <v>0</v>
      </c>
      <c r="AF3184" t="str">
        <f t="shared" si="396"/>
        <v>Hartford</v>
      </c>
      <c r="AG3184" t="str">
        <f t="shared" ca="1" si="397"/>
        <v>Hartford</v>
      </c>
    </row>
    <row r="3185" spans="15:33" x14ac:dyDescent="0.25">
      <c r="O3185" t="s">
        <v>3112</v>
      </c>
      <c r="P3185" s="6">
        <v>42021</v>
      </c>
      <c r="Q3185" t="s">
        <v>3073</v>
      </c>
      <c r="R3185" t="s">
        <v>3148</v>
      </c>
      <c r="S3185" t="s">
        <v>3720</v>
      </c>
      <c r="T3185">
        <v>79</v>
      </c>
      <c r="U3185">
        <v>74</v>
      </c>
      <c r="W3185" t="s">
        <v>638</v>
      </c>
      <c r="X3185">
        <v>1</v>
      </c>
      <c r="Y3185">
        <f t="shared" si="391"/>
        <v>-5</v>
      </c>
      <c r="Z3185">
        <f t="shared" ca="1" si="392"/>
        <v>7.7500000199999999</v>
      </c>
      <c r="AA3185">
        <f t="shared" ca="1" si="393"/>
        <v>-12.75000002</v>
      </c>
      <c r="AB3185">
        <f t="shared" ca="1" si="394"/>
        <v>12.75000002</v>
      </c>
      <c r="AC3185" s="2">
        <v>12.75</v>
      </c>
      <c r="AD3185" s="7">
        <f>VLOOKUP(P3185,Weights!$A:$B,2,0)*AC3185</f>
        <v>12.75</v>
      </c>
      <c r="AE3185">
        <f t="shared" ca="1" si="395"/>
        <v>162.56250051000001</v>
      </c>
      <c r="AF3185" t="str">
        <f t="shared" si="396"/>
        <v>UNC Wilmington</v>
      </c>
      <c r="AG3185" t="str">
        <f t="shared" ca="1" si="397"/>
        <v>Hofstra</v>
      </c>
    </row>
    <row r="3186" spans="15:33" x14ac:dyDescent="0.25">
      <c r="O3186" t="s">
        <v>3141</v>
      </c>
      <c r="P3186" s="6">
        <v>42021</v>
      </c>
      <c r="Q3186" t="s">
        <v>3073</v>
      </c>
      <c r="R3186" t="s">
        <v>3142</v>
      </c>
      <c r="S3186" t="s">
        <v>3720</v>
      </c>
      <c r="T3186">
        <v>68</v>
      </c>
      <c r="U3186">
        <v>65</v>
      </c>
      <c r="W3186" t="s">
        <v>248</v>
      </c>
      <c r="X3186">
        <v>1</v>
      </c>
      <c r="Y3186">
        <f t="shared" si="391"/>
        <v>-3</v>
      </c>
      <c r="Z3186">
        <f t="shared" ca="1" si="392"/>
        <v>4</v>
      </c>
      <c r="AA3186">
        <f t="shared" ca="1" si="393"/>
        <v>-7</v>
      </c>
      <c r="AB3186">
        <f t="shared" ca="1" si="394"/>
        <v>7</v>
      </c>
      <c r="AC3186" s="2">
        <v>7</v>
      </c>
      <c r="AD3186" s="7">
        <f>VLOOKUP(P3186,Weights!$A:$B,2,0)*AC3186</f>
        <v>7</v>
      </c>
      <c r="AE3186">
        <f t="shared" ca="1" si="395"/>
        <v>49</v>
      </c>
      <c r="AF3186" t="str">
        <f t="shared" si="396"/>
        <v>Tulane</v>
      </c>
      <c r="AG3186" t="str">
        <f t="shared" ca="1" si="397"/>
        <v>Houston</v>
      </c>
    </row>
    <row r="3187" spans="15:33" x14ac:dyDescent="0.25">
      <c r="O3187" t="s">
        <v>3404</v>
      </c>
      <c r="P3187" s="6">
        <v>42021</v>
      </c>
      <c r="Q3187" t="s">
        <v>3073</v>
      </c>
      <c r="R3187" t="s">
        <v>3405</v>
      </c>
      <c r="S3187" t="s">
        <v>3721</v>
      </c>
      <c r="T3187">
        <v>74</v>
      </c>
      <c r="U3187">
        <v>73</v>
      </c>
      <c r="W3187" t="s">
        <v>2589</v>
      </c>
      <c r="X3187">
        <v>1</v>
      </c>
      <c r="Y3187">
        <f t="shared" si="391"/>
        <v>1</v>
      </c>
      <c r="Z3187">
        <f t="shared" ca="1" si="392"/>
        <v>0.99999950000000037</v>
      </c>
      <c r="AA3187">
        <f t="shared" ca="1" si="393"/>
        <v>4.9999999962579977E-7</v>
      </c>
      <c r="AB3187">
        <f t="shared" ca="1" si="394"/>
        <v>-4.9999999962579977E-7</v>
      </c>
      <c r="AC3187" s="2">
        <v>0</v>
      </c>
      <c r="AD3187" s="7">
        <f>VLOOKUP(P3187,Weights!$A:$B,2,0)*AC3187</f>
        <v>0</v>
      </c>
      <c r="AE3187">
        <f t="shared" ca="1" si="395"/>
        <v>2.4999999962579977E-13</v>
      </c>
      <c r="AF3187" t="str">
        <f t="shared" si="396"/>
        <v>Houston Baptist</v>
      </c>
      <c r="AG3187" t="str">
        <f t="shared" ca="1" si="397"/>
        <v>Houston Baptist</v>
      </c>
    </row>
    <row r="3188" spans="15:33" x14ac:dyDescent="0.25">
      <c r="O3188" t="s">
        <v>3193</v>
      </c>
      <c r="P3188" s="6">
        <v>42021</v>
      </c>
      <c r="Q3188" t="s">
        <v>3073</v>
      </c>
      <c r="R3188" t="s">
        <v>3376</v>
      </c>
      <c r="S3188" t="s">
        <v>3721</v>
      </c>
      <c r="T3188">
        <v>82</v>
      </c>
      <c r="U3188">
        <v>72</v>
      </c>
      <c r="W3188" t="s">
        <v>1269</v>
      </c>
      <c r="X3188">
        <v>1</v>
      </c>
      <c r="Y3188">
        <f t="shared" si="391"/>
        <v>10</v>
      </c>
      <c r="Z3188">
        <f t="shared" ca="1" si="392"/>
        <v>13.125</v>
      </c>
      <c r="AA3188">
        <f t="shared" ca="1" si="393"/>
        <v>-3.125</v>
      </c>
      <c r="AB3188">
        <f t="shared" ca="1" si="394"/>
        <v>3.125</v>
      </c>
      <c r="AC3188" s="2">
        <v>3.125</v>
      </c>
      <c r="AD3188" s="7">
        <f>VLOOKUP(P3188,Weights!$A:$B,2,0)*AC3188</f>
        <v>3.125</v>
      </c>
      <c r="AE3188">
        <f t="shared" ca="1" si="395"/>
        <v>9.765625</v>
      </c>
      <c r="AF3188" t="str">
        <f t="shared" si="396"/>
        <v>Illinois St</v>
      </c>
      <c r="AG3188" t="str">
        <f t="shared" ca="1" si="397"/>
        <v>Illinois St</v>
      </c>
    </row>
    <row r="3189" spans="15:33" x14ac:dyDescent="0.25">
      <c r="O3189" t="s">
        <v>3406</v>
      </c>
      <c r="P3189" s="6">
        <v>42021</v>
      </c>
      <c r="Q3189" t="s">
        <v>3073</v>
      </c>
      <c r="R3189" t="s">
        <v>3322</v>
      </c>
      <c r="S3189" t="s">
        <v>3720</v>
      </c>
      <c r="T3189">
        <v>108</v>
      </c>
      <c r="U3189">
        <v>98</v>
      </c>
      <c r="V3189" t="s">
        <v>3723</v>
      </c>
      <c r="W3189" t="s">
        <v>2598</v>
      </c>
      <c r="X3189">
        <v>1</v>
      </c>
      <c r="Y3189">
        <f t="shared" si="391"/>
        <v>-10</v>
      </c>
      <c r="Z3189">
        <f t="shared" ca="1" si="392"/>
        <v>9.8750004999999987</v>
      </c>
      <c r="AA3189">
        <f t="shared" ca="1" si="393"/>
        <v>-19.875000499999999</v>
      </c>
      <c r="AB3189">
        <f t="shared" ca="1" si="394"/>
        <v>19.875000499999999</v>
      </c>
      <c r="AC3189" s="2">
        <v>19.875</v>
      </c>
      <c r="AD3189" s="7">
        <f>VLOOKUP(P3189,Weights!$A:$B,2,0)*AC3189</f>
        <v>19.875</v>
      </c>
      <c r="AE3189">
        <f t="shared" ca="1" si="395"/>
        <v>395.01564487500019</v>
      </c>
      <c r="AF3189" t="str">
        <f t="shared" si="396"/>
        <v>SE Louisiana</v>
      </c>
      <c r="AG3189" t="str">
        <f t="shared" ca="1" si="397"/>
        <v>Incarnate Word</v>
      </c>
    </row>
    <row r="3190" spans="15:33" x14ac:dyDescent="0.25">
      <c r="O3190" t="s">
        <v>3127</v>
      </c>
      <c r="P3190" s="6">
        <v>42021</v>
      </c>
      <c r="Q3190" t="s">
        <v>3073</v>
      </c>
      <c r="R3190" t="s">
        <v>3324</v>
      </c>
      <c r="S3190" t="s">
        <v>3721</v>
      </c>
      <c r="T3190">
        <v>76</v>
      </c>
      <c r="U3190">
        <v>67</v>
      </c>
      <c r="W3190" t="s">
        <v>680</v>
      </c>
      <c r="X3190">
        <v>1</v>
      </c>
      <c r="Y3190">
        <f t="shared" si="391"/>
        <v>9</v>
      </c>
      <c r="Z3190">
        <f t="shared" ca="1" si="392"/>
        <v>0.25</v>
      </c>
      <c r="AA3190">
        <f t="shared" ca="1" si="393"/>
        <v>8.75</v>
      </c>
      <c r="AB3190">
        <f t="shared" ca="1" si="394"/>
        <v>-8.75</v>
      </c>
      <c r="AC3190" s="2">
        <v>8.75</v>
      </c>
      <c r="AD3190" s="7">
        <f>VLOOKUP(P3190,Weights!$A:$B,2,0)*AC3190</f>
        <v>8.75</v>
      </c>
      <c r="AE3190">
        <f t="shared" ca="1" si="395"/>
        <v>76.5625</v>
      </c>
      <c r="AF3190" t="str">
        <f t="shared" si="396"/>
        <v>Iowa</v>
      </c>
      <c r="AG3190" t="str">
        <f t="shared" ca="1" si="397"/>
        <v>Iowa</v>
      </c>
    </row>
    <row r="3191" spans="15:33" x14ac:dyDescent="0.25">
      <c r="O3191" t="s">
        <v>3714</v>
      </c>
      <c r="P3191" s="6">
        <v>42021</v>
      </c>
      <c r="Q3191" t="s">
        <v>3073</v>
      </c>
      <c r="R3191" t="s">
        <v>3709</v>
      </c>
      <c r="S3191" t="s">
        <v>3721</v>
      </c>
      <c r="T3191">
        <v>86</v>
      </c>
      <c r="U3191">
        <v>81</v>
      </c>
      <c r="W3191" t="s">
        <v>832</v>
      </c>
      <c r="X3191">
        <v>1</v>
      </c>
      <c r="Y3191">
        <f t="shared" si="391"/>
        <v>5</v>
      </c>
      <c r="Z3191">
        <f t="shared" ca="1" si="392"/>
        <v>2</v>
      </c>
      <c r="AA3191">
        <f t="shared" ca="1" si="393"/>
        <v>3</v>
      </c>
      <c r="AB3191">
        <f t="shared" ca="1" si="394"/>
        <v>-3</v>
      </c>
      <c r="AC3191" s="2">
        <v>3</v>
      </c>
      <c r="AD3191" s="7">
        <f>VLOOKUP(P3191,Weights!$A:$B,2,0)*AC3191</f>
        <v>3</v>
      </c>
      <c r="AE3191">
        <f t="shared" ca="1" si="395"/>
        <v>9</v>
      </c>
      <c r="AF3191" t="str">
        <f t="shared" si="396"/>
        <v>Iowa State</v>
      </c>
      <c r="AG3191" t="str">
        <f t="shared" ca="1" si="397"/>
        <v>Iowa State</v>
      </c>
    </row>
    <row r="3192" spans="15:33" x14ac:dyDescent="0.25">
      <c r="O3192" t="s">
        <v>3187</v>
      </c>
      <c r="P3192" s="6">
        <v>42021</v>
      </c>
      <c r="Q3192" t="s">
        <v>3073</v>
      </c>
      <c r="R3192" t="s">
        <v>3345</v>
      </c>
      <c r="S3192" t="s">
        <v>3721</v>
      </c>
      <c r="T3192">
        <v>75</v>
      </c>
      <c r="U3192">
        <v>72</v>
      </c>
      <c r="W3192" t="s">
        <v>65</v>
      </c>
      <c r="X3192">
        <v>1</v>
      </c>
      <c r="Y3192">
        <f t="shared" si="391"/>
        <v>3</v>
      </c>
      <c r="Z3192">
        <f t="shared" ca="1" si="392"/>
        <v>5.25</v>
      </c>
      <c r="AA3192">
        <f t="shared" ca="1" si="393"/>
        <v>-2.25</v>
      </c>
      <c r="AB3192">
        <f t="shared" ca="1" si="394"/>
        <v>2.25</v>
      </c>
      <c r="AC3192" s="2">
        <v>2.25</v>
      </c>
      <c r="AD3192" s="7">
        <f>VLOOKUP(P3192,Weights!$A:$B,2,0)*AC3192</f>
        <v>2.25</v>
      </c>
      <c r="AE3192">
        <f t="shared" ca="1" si="395"/>
        <v>5.0625</v>
      </c>
      <c r="AF3192" t="str">
        <f t="shared" si="396"/>
        <v>James Madison</v>
      </c>
      <c r="AG3192" t="str">
        <f t="shared" ca="1" si="397"/>
        <v>James Madison</v>
      </c>
    </row>
    <row r="3193" spans="15:33" x14ac:dyDescent="0.25">
      <c r="O3193" t="s">
        <v>3245</v>
      </c>
      <c r="P3193" s="6">
        <v>42021</v>
      </c>
      <c r="Q3193" t="s">
        <v>3073</v>
      </c>
      <c r="R3193" t="s">
        <v>3403</v>
      </c>
      <c r="S3193" t="s">
        <v>3721</v>
      </c>
      <c r="T3193">
        <v>63</v>
      </c>
      <c r="U3193">
        <v>61</v>
      </c>
      <c r="W3193" t="s">
        <v>64</v>
      </c>
      <c r="X3193">
        <v>1</v>
      </c>
      <c r="Y3193">
        <f t="shared" si="391"/>
        <v>2</v>
      </c>
      <c r="Z3193">
        <f t="shared" ca="1" si="392"/>
        <v>-5.1249994999999995</v>
      </c>
      <c r="AA3193">
        <f t="shared" ca="1" si="393"/>
        <v>7.1249994999999995</v>
      </c>
      <c r="AB3193">
        <f t="shared" ca="1" si="394"/>
        <v>-7.1249994999999995</v>
      </c>
      <c r="AC3193" s="2">
        <v>7.125</v>
      </c>
      <c r="AD3193" s="7">
        <f>VLOOKUP(P3193,Weights!$A:$B,2,0)*AC3193</f>
        <v>7.125</v>
      </c>
      <c r="AE3193">
        <f t="shared" ca="1" si="395"/>
        <v>50.765617875000245</v>
      </c>
      <c r="AF3193" t="str">
        <f t="shared" si="396"/>
        <v>Kansas St</v>
      </c>
      <c r="AG3193" t="str">
        <f t="shared" ca="1" si="397"/>
        <v>Baylor</v>
      </c>
    </row>
    <row r="3194" spans="15:33" x14ac:dyDescent="0.25">
      <c r="O3194" t="s">
        <v>3129</v>
      </c>
      <c r="P3194" s="6">
        <v>42021</v>
      </c>
      <c r="Q3194" t="s">
        <v>3073</v>
      </c>
      <c r="R3194" t="s">
        <v>3215</v>
      </c>
      <c r="S3194" t="s">
        <v>3720</v>
      </c>
      <c r="T3194">
        <v>91</v>
      </c>
      <c r="U3194">
        <v>77</v>
      </c>
      <c r="W3194" t="s">
        <v>747</v>
      </c>
      <c r="X3194">
        <v>1</v>
      </c>
      <c r="Y3194">
        <f t="shared" si="391"/>
        <v>-14</v>
      </c>
      <c r="Z3194">
        <f t="shared" ca="1" si="392"/>
        <v>0</v>
      </c>
      <c r="AA3194">
        <f t="shared" ca="1" si="393"/>
        <v>-14</v>
      </c>
      <c r="AB3194">
        <f t="shared" ca="1" si="394"/>
        <v>14</v>
      </c>
      <c r="AC3194" s="2">
        <v>14</v>
      </c>
      <c r="AD3194" s="7">
        <f>VLOOKUP(P3194,Weights!$A:$B,2,0)*AC3194</f>
        <v>14</v>
      </c>
      <c r="AE3194">
        <f t="shared" ca="1" si="395"/>
        <v>196</v>
      </c>
      <c r="AF3194" t="str">
        <f t="shared" si="396"/>
        <v>Lipscomb</v>
      </c>
      <c r="AG3194" t="str">
        <f t="shared" ca="1" si="397"/>
        <v>Lipscomb</v>
      </c>
    </row>
    <row r="3195" spans="15:33" x14ac:dyDescent="0.25">
      <c r="O3195" t="s">
        <v>3375</v>
      </c>
      <c r="P3195" s="6">
        <v>42021</v>
      </c>
      <c r="Q3195" t="s">
        <v>3073</v>
      </c>
      <c r="R3195" t="s">
        <v>3191</v>
      </c>
      <c r="S3195" t="s">
        <v>3721</v>
      </c>
      <c r="T3195">
        <v>69</v>
      </c>
      <c r="U3195">
        <v>59</v>
      </c>
      <c r="W3195" t="s">
        <v>310</v>
      </c>
      <c r="X3195">
        <v>1</v>
      </c>
      <c r="Y3195">
        <f t="shared" si="391"/>
        <v>10</v>
      </c>
      <c r="Z3195">
        <f t="shared" ca="1" si="392"/>
        <v>12</v>
      </c>
      <c r="AA3195">
        <f t="shared" ca="1" si="393"/>
        <v>-2</v>
      </c>
      <c r="AB3195">
        <f t="shared" ca="1" si="394"/>
        <v>2</v>
      </c>
      <c r="AC3195" s="2">
        <v>2</v>
      </c>
      <c r="AD3195" s="7">
        <f>VLOOKUP(P3195,Weights!$A:$B,2,0)*AC3195</f>
        <v>2</v>
      </c>
      <c r="AE3195">
        <f t="shared" ca="1" si="395"/>
        <v>4</v>
      </c>
      <c r="AF3195" t="str">
        <f t="shared" si="396"/>
        <v>Kent State</v>
      </c>
      <c r="AG3195" t="str">
        <f t="shared" ca="1" si="397"/>
        <v>Kent State</v>
      </c>
    </row>
    <row r="3196" spans="15:33" x14ac:dyDescent="0.25">
      <c r="O3196" t="s">
        <v>3168</v>
      </c>
      <c r="P3196" s="6">
        <v>42021</v>
      </c>
      <c r="Q3196" t="s">
        <v>3073</v>
      </c>
      <c r="R3196" t="s">
        <v>3118</v>
      </c>
      <c r="S3196" t="s">
        <v>3721</v>
      </c>
      <c r="T3196">
        <v>60</v>
      </c>
      <c r="U3196">
        <v>49</v>
      </c>
      <c r="W3196" t="s">
        <v>452</v>
      </c>
      <c r="X3196">
        <v>1</v>
      </c>
      <c r="Y3196">
        <f t="shared" si="391"/>
        <v>11</v>
      </c>
      <c r="Z3196">
        <f t="shared" ca="1" si="392"/>
        <v>11</v>
      </c>
      <c r="AA3196">
        <f t="shared" ca="1" si="393"/>
        <v>0</v>
      </c>
      <c r="AB3196">
        <f t="shared" ca="1" si="394"/>
        <v>0</v>
      </c>
      <c r="AC3196" s="2">
        <v>0</v>
      </c>
      <c r="AD3196" s="7">
        <f>VLOOKUP(P3196,Weights!$A:$B,2,0)*AC3196</f>
        <v>0</v>
      </c>
      <c r="AE3196">
        <f t="shared" ca="1" si="395"/>
        <v>0</v>
      </c>
      <c r="AF3196" t="str">
        <f t="shared" si="396"/>
        <v>La Salle</v>
      </c>
      <c r="AG3196" t="str">
        <f t="shared" ca="1" si="397"/>
        <v>La Salle</v>
      </c>
    </row>
    <row r="3197" spans="15:33" x14ac:dyDescent="0.25">
      <c r="O3197" t="s">
        <v>3366</v>
      </c>
      <c r="P3197" s="6">
        <v>42021</v>
      </c>
      <c r="Q3197" t="s">
        <v>3073</v>
      </c>
      <c r="R3197" t="s">
        <v>3399</v>
      </c>
      <c r="S3197" t="s">
        <v>3720</v>
      </c>
      <c r="T3197">
        <v>78</v>
      </c>
      <c r="U3197">
        <v>76</v>
      </c>
      <c r="W3197" t="s">
        <v>2450</v>
      </c>
      <c r="X3197">
        <v>1</v>
      </c>
      <c r="Y3197">
        <f t="shared" si="391"/>
        <v>-2</v>
      </c>
      <c r="Z3197">
        <f t="shared" ca="1" si="392"/>
        <v>2.75</v>
      </c>
      <c r="AA3197">
        <f t="shared" ca="1" si="393"/>
        <v>-4.75</v>
      </c>
      <c r="AB3197">
        <f t="shared" ca="1" si="394"/>
        <v>4.75</v>
      </c>
      <c r="AC3197" s="2">
        <v>4.75</v>
      </c>
      <c r="AD3197" s="7">
        <f>VLOOKUP(P3197,Weights!$A:$B,2,0)*AC3197</f>
        <v>4.75</v>
      </c>
      <c r="AE3197">
        <f t="shared" ca="1" si="395"/>
        <v>22.5625</v>
      </c>
      <c r="AF3197" t="str">
        <f t="shared" si="396"/>
        <v>American</v>
      </c>
      <c r="AG3197" t="str">
        <f t="shared" ca="1" si="397"/>
        <v>Lafayette</v>
      </c>
    </row>
    <row r="3198" spans="15:33" x14ac:dyDescent="0.25">
      <c r="O3198" t="s">
        <v>3379</v>
      </c>
      <c r="P3198" s="6">
        <v>42021</v>
      </c>
      <c r="Q3198" t="s">
        <v>3073</v>
      </c>
      <c r="R3198" t="s">
        <v>3099</v>
      </c>
      <c r="S3198" t="s">
        <v>3721</v>
      </c>
      <c r="T3198">
        <v>69</v>
      </c>
      <c r="U3198">
        <v>64</v>
      </c>
      <c r="W3198" t="s">
        <v>493</v>
      </c>
      <c r="X3198">
        <v>1</v>
      </c>
      <c r="Y3198">
        <f t="shared" si="391"/>
        <v>5</v>
      </c>
      <c r="Z3198">
        <f t="shared" ca="1" si="392"/>
        <v>5</v>
      </c>
      <c r="AA3198">
        <f t="shared" ca="1" si="393"/>
        <v>0</v>
      </c>
      <c r="AB3198">
        <f t="shared" ca="1" si="394"/>
        <v>0</v>
      </c>
      <c r="AC3198" s="2">
        <v>0</v>
      </c>
      <c r="AD3198" s="7">
        <f>VLOOKUP(P3198,Weights!$A:$B,2,0)*AC3198</f>
        <v>0</v>
      </c>
      <c r="AE3198">
        <f t="shared" ca="1" si="395"/>
        <v>0</v>
      </c>
      <c r="AF3198" t="str">
        <f t="shared" si="396"/>
        <v>Lehigh</v>
      </c>
      <c r="AG3198" t="str">
        <f t="shared" ca="1" si="397"/>
        <v>Lehigh</v>
      </c>
    </row>
    <row r="3199" spans="15:33" x14ac:dyDescent="0.25">
      <c r="O3199" t="s">
        <v>3107</v>
      </c>
      <c r="P3199" s="6">
        <v>42021</v>
      </c>
      <c r="Q3199" t="s">
        <v>3074</v>
      </c>
      <c r="R3199" t="s">
        <v>3096</v>
      </c>
      <c r="S3199" t="s">
        <v>3720</v>
      </c>
      <c r="T3199">
        <v>61</v>
      </c>
      <c r="U3199">
        <v>54</v>
      </c>
      <c r="W3199" t="s">
        <v>1055</v>
      </c>
      <c r="X3199">
        <v>1</v>
      </c>
      <c r="Y3199">
        <f t="shared" si="391"/>
        <v>-7</v>
      </c>
      <c r="Z3199">
        <f t="shared" ca="1" si="392"/>
        <v>-3.625</v>
      </c>
      <c r="AA3199">
        <f t="shared" ca="1" si="393"/>
        <v>-3.375</v>
      </c>
      <c r="AB3199">
        <f t="shared" ca="1" si="394"/>
        <v>3.375</v>
      </c>
      <c r="AC3199" s="2">
        <v>3.375</v>
      </c>
      <c r="AD3199" s="7">
        <f>VLOOKUP(P3199,Weights!$A:$B,2,0)*AC3199</f>
        <v>3.375</v>
      </c>
      <c r="AE3199">
        <f t="shared" ca="1" si="395"/>
        <v>11.390625</v>
      </c>
      <c r="AF3199" t="str">
        <f t="shared" si="396"/>
        <v>Mt. St. Mary's</v>
      </c>
      <c r="AG3199" t="str">
        <f t="shared" ca="1" si="397"/>
        <v>Mt. St. Mary's</v>
      </c>
    </row>
    <row r="3200" spans="15:33" x14ac:dyDescent="0.25">
      <c r="O3200" t="s">
        <v>3250</v>
      </c>
      <c r="P3200" s="6">
        <v>42021</v>
      </c>
      <c r="Q3200" t="s">
        <v>3073</v>
      </c>
      <c r="R3200" t="s">
        <v>3133</v>
      </c>
      <c r="S3200" t="s">
        <v>3721</v>
      </c>
      <c r="T3200">
        <v>69</v>
      </c>
      <c r="U3200">
        <v>53</v>
      </c>
      <c r="W3200" t="s">
        <v>1366</v>
      </c>
      <c r="X3200">
        <v>1</v>
      </c>
      <c r="Y3200">
        <f t="shared" si="391"/>
        <v>16</v>
      </c>
      <c r="Z3200">
        <f t="shared" ca="1" si="392"/>
        <v>-0.625</v>
      </c>
      <c r="AA3200">
        <f t="shared" ca="1" si="393"/>
        <v>16.625</v>
      </c>
      <c r="AB3200">
        <f t="shared" ca="1" si="394"/>
        <v>-16.625</v>
      </c>
      <c r="AC3200" s="2">
        <v>16.625</v>
      </c>
      <c r="AD3200" s="7">
        <f>VLOOKUP(P3200,Weights!$A:$B,2,0)*AC3200</f>
        <v>16.625</v>
      </c>
      <c r="AE3200">
        <f t="shared" ca="1" si="395"/>
        <v>276.390625</v>
      </c>
      <c r="AF3200" t="str">
        <f t="shared" si="396"/>
        <v>Long Beach St</v>
      </c>
      <c r="AG3200" t="str">
        <f t="shared" ca="1" si="397"/>
        <v>UC Santa Barbara</v>
      </c>
    </row>
    <row r="3201" spans="15:33" x14ac:dyDescent="0.25">
      <c r="O3201" t="s">
        <v>3309</v>
      </c>
      <c r="P3201" s="6">
        <v>42021</v>
      </c>
      <c r="Q3201" t="s">
        <v>3073</v>
      </c>
      <c r="R3201" t="s">
        <v>3307</v>
      </c>
      <c r="S3201" t="s">
        <v>3721</v>
      </c>
      <c r="T3201">
        <v>85</v>
      </c>
      <c r="U3201">
        <v>71</v>
      </c>
      <c r="W3201" t="s">
        <v>1188</v>
      </c>
      <c r="X3201">
        <v>1</v>
      </c>
      <c r="Y3201">
        <f t="shared" si="391"/>
        <v>14</v>
      </c>
      <c r="Z3201">
        <f t="shared" ca="1" si="392"/>
        <v>6.5</v>
      </c>
      <c r="AA3201">
        <f t="shared" ca="1" si="393"/>
        <v>7.5</v>
      </c>
      <c r="AB3201">
        <f t="shared" ca="1" si="394"/>
        <v>-7.5</v>
      </c>
      <c r="AC3201" s="2">
        <v>7.5</v>
      </c>
      <c r="AD3201" s="7">
        <f>VLOOKUP(P3201,Weights!$A:$B,2,0)*AC3201</f>
        <v>7.5</v>
      </c>
      <c r="AE3201">
        <f t="shared" ca="1" si="395"/>
        <v>56.25</v>
      </c>
      <c r="AF3201" t="str">
        <f t="shared" si="396"/>
        <v>Longwood</v>
      </c>
      <c r="AG3201" t="str">
        <f t="shared" ca="1" si="397"/>
        <v>Longwood</v>
      </c>
    </row>
    <row r="3202" spans="15:33" x14ac:dyDescent="0.25">
      <c r="O3202" t="s">
        <v>3317</v>
      </c>
      <c r="P3202" s="6">
        <v>42021</v>
      </c>
      <c r="Q3202" t="s">
        <v>3073</v>
      </c>
      <c r="R3202" t="s">
        <v>3290</v>
      </c>
      <c r="S3202" t="s">
        <v>3721</v>
      </c>
      <c r="T3202">
        <v>75</v>
      </c>
      <c r="U3202">
        <v>68</v>
      </c>
      <c r="W3202" t="s">
        <v>1503</v>
      </c>
      <c r="X3202">
        <v>1</v>
      </c>
      <c r="Y3202">
        <f t="shared" ref="Y3202:Y3265" si="398">X3202*IF(S3202="W",(T3202-U3202),U3202-T3202)</f>
        <v>7</v>
      </c>
      <c r="Z3202">
        <f t="shared" ref="Z3202:Z3265" ca="1" si="399">X3202*(IF(Q3202="A",-HomeEdge,IF(Q3202="H",HomeEdge,0))+VLOOKUP(O3202,TmList,2,0)-VLOOKUP(R3202,TmList,2,0))</f>
        <v>9.875</v>
      </c>
      <c r="AA3202">
        <f t="shared" ref="AA3202:AA3265" ca="1" si="400">Y3202-Z3202</f>
        <v>-2.875</v>
      </c>
      <c r="AB3202">
        <f t="shared" ref="AB3202:AB3265" ca="1" si="401">-AA3202</f>
        <v>2.875</v>
      </c>
      <c r="AC3202" s="2">
        <v>2.875</v>
      </c>
      <c r="AD3202" s="7">
        <f>VLOOKUP(P3202,Weights!$A:$B,2,0)*AC3202</f>
        <v>2.875</v>
      </c>
      <c r="AE3202">
        <f t="shared" ref="AE3202:AE3265" ca="1" si="402">AA3202^2</f>
        <v>8.265625</v>
      </c>
      <c r="AF3202" t="str">
        <f t="shared" si="396"/>
        <v>Louisiana Tech</v>
      </c>
      <c r="AG3202" t="str">
        <f t="shared" ca="1" si="397"/>
        <v>Louisiana Tech</v>
      </c>
    </row>
    <row r="3203" spans="15:33" x14ac:dyDescent="0.25">
      <c r="O3203" t="s">
        <v>3711</v>
      </c>
      <c r="P3203" s="6">
        <v>42021</v>
      </c>
      <c r="Q3203" t="s">
        <v>3073</v>
      </c>
      <c r="R3203" t="s">
        <v>3704</v>
      </c>
      <c r="S3203" t="s">
        <v>3720</v>
      </c>
      <c r="T3203">
        <v>63</v>
      </c>
      <c r="U3203">
        <v>52</v>
      </c>
      <c r="W3203" t="s">
        <v>611</v>
      </c>
      <c r="X3203">
        <v>1</v>
      </c>
      <c r="Y3203">
        <f t="shared" si="398"/>
        <v>-11</v>
      </c>
      <c r="Z3203">
        <f t="shared" ca="1" si="399"/>
        <v>-5.625</v>
      </c>
      <c r="AA3203">
        <f t="shared" ca="1" si="400"/>
        <v>-5.375</v>
      </c>
      <c r="AB3203">
        <f t="shared" ca="1" si="401"/>
        <v>5.375</v>
      </c>
      <c r="AC3203" s="2">
        <v>5.375</v>
      </c>
      <c r="AD3203" s="7">
        <f>VLOOKUP(P3203,Weights!$A:$B,2,0)*AC3203</f>
        <v>5.375</v>
      </c>
      <c r="AE3203">
        <f t="shared" ca="1" si="402"/>
        <v>28.890625</v>
      </c>
      <c r="AF3203" t="str">
        <f t="shared" ref="AF3203:AF3266" si="403">IF(Y3203&gt;0,O3203,R3203)</f>
        <v>Duke</v>
      </c>
      <c r="AG3203" t="str">
        <f t="shared" ref="AG3203:AG3266" ca="1" si="404">IF(Z3203&gt;0,O3203,R3203)</f>
        <v>Duke</v>
      </c>
    </row>
    <row r="3204" spans="15:33" x14ac:dyDescent="0.25">
      <c r="O3204" t="s">
        <v>3340</v>
      </c>
      <c r="P3204" s="6">
        <v>42021</v>
      </c>
      <c r="Q3204" t="s">
        <v>3073</v>
      </c>
      <c r="R3204" t="s">
        <v>3707</v>
      </c>
      <c r="S3204" t="s">
        <v>3720</v>
      </c>
      <c r="T3204">
        <v>72</v>
      </c>
      <c r="U3204">
        <v>55</v>
      </c>
      <c r="W3204" t="s">
        <v>2914</v>
      </c>
      <c r="X3204">
        <v>1</v>
      </c>
      <c r="Y3204">
        <f t="shared" si="398"/>
        <v>-17</v>
      </c>
      <c r="Z3204">
        <f t="shared" ca="1" si="399"/>
        <v>-19.874999499999998</v>
      </c>
      <c r="AA3204">
        <f t="shared" ca="1" si="400"/>
        <v>2.8749994999999977</v>
      </c>
      <c r="AB3204">
        <f t="shared" ca="1" si="401"/>
        <v>-2.8749994999999977</v>
      </c>
      <c r="AC3204" s="2">
        <v>2.875</v>
      </c>
      <c r="AD3204" s="7">
        <f>VLOOKUP(P3204,Weights!$A:$B,2,0)*AC3204</f>
        <v>2.875</v>
      </c>
      <c r="AE3204">
        <f t="shared" ca="1" si="402"/>
        <v>8.2656221250002364</v>
      </c>
      <c r="AF3204" t="str">
        <f t="shared" si="403"/>
        <v>Gonzaga</v>
      </c>
      <c r="AG3204" t="str">
        <f t="shared" ca="1" si="404"/>
        <v>Gonzaga</v>
      </c>
    </row>
    <row r="3205" spans="15:33" x14ac:dyDescent="0.25">
      <c r="O3205" t="s">
        <v>3183</v>
      </c>
      <c r="P3205" s="6">
        <v>42021</v>
      </c>
      <c r="Q3205" t="s">
        <v>3073</v>
      </c>
      <c r="R3205" t="s">
        <v>3100</v>
      </c>
      <c r="S3205" t="s">
        <v>3720</v>
      </c>
      <c r="T3205">
        <v>67</v>
      </c>
      <c r="U3205">
        <v>64</v>
      </c>
      <c r="W3205" t="s">
        <v>892</v>
      </c>
      <c r="X3205">
        <v>1</v>
      </c>
      <c r="Y3205">
        <f t="shared" si="398"/>
        <v>-3</v>
      </c>
      <c r="Z3205">
        <f t="shared" ca="1" si="399"/>
        <v>4.4999999999999991</v>
      </c>
      <c r="AA3205">
        <f t="shared" ca="1" si="400"/>
        <v>-7.4999999999999991</v>
      </c>
      <c r="AB3205">
        <f t="shared" ca="1" si="401"/>
        <v>7.4999999999999991</v>
      </c>
      <c r="AC3205" s="2">
        <v>7.5</v>
      </c>
      <c r="AD3205" s="7">
        <f>VLOOKUP(P3205,Weights!$A:$B,2,0)*AC3205</f>
        <v>7.5</v>
      </c>
      <c r="AE3205">
        <f t="shared" ca="1" si="402"/>
        <v>56.249999999999986</v>
      </c>
      <c r="AF3205" t="str">
        <f t="shared" si="403"/>
        <v>Texas A&amp;M</v>
      </c>
      <c r="AG3205" t="str">
        <f t="shared" ca="1" si="404"/>
        <v>LSU</v>
      </c>
    </row>
    <row r="3206" spans="15:33" x14ac:dyDescent="0.25">
      <c r="O3206" t="s">
        <v>3088</v>
      </c>
      <c r="P3206" s="6">
        <v>42021</v>
      </c>
      <c r="Q3206" t="s">
        <v>3073</v>
      </c>
      <c r="R3206" t="s">
        <v>3085</v>
      </c>
      <c r="S3206" t="s">
        <v>3720</v>
      </c>
      <c r="T3206">
        <v>82</v>
      </c>
      <c r="U3206">
        <v>39</v>
      </c>
      <c r="W3206" t="s">
        <v>82</v>
      </c>
      <c r="X3206">
        <v>1</v>
      </c>
      <c r="Y3206">
        <f t="shared" si="398"/>
        <v>-43</v>
      </c>
      <c r="Z3206">
        <f t="shared" ca="1" si="399"/>
        <v>-15.375000499999999</v>
      </c>
      <c r="AA3206">
        <f t="shared" ca="1" si="400"/>
        <v>-27.624999500000001</v>
      </c>
      <c r="AB3206">
        <f t="shared" ca="1" si="401"/>
        <v>27.624999500000001</v>
      </c>
      <c r="AC3206" s="2">
        <v>27.625</v>
      </c>
      <c r="AD3206" s="7">
        <f>VLOOKUP(P3206,Weights!$A:$B,2,0)*AC3206</f>
        <v>27.625</v>
      </c>
      <c r="AE3206">
        <f t="shared" ca="1" si="402"/>
        <v>763.14059737500031</v>
      </c>
      <c r="AF3206" t="str">
        <f t="shared" si="403"/>
        <v>Stony Brook</v>
      </c>
      <c r="AG3206" t="str">
        <f t="shared" ca="1" si="404"/>
        <v>Stony Brook</v>
      </c>
    </row>
    <row r="3207" spans="15:33" x14ac:dyDescent="0.25">
      <c r="O3207" t="s">
        <v>3177</v>
      </c>
      <c r="P3207" s="6">
        <v>42021</v>
      </c>
      <c r="Q3207" t="s">
        <v>3073</v>
      </c>
      <c r="R3207" t="s">
        <v>3323</v>
      </c>
      <c r="S3207" t="s">
        <v>3721</v>
      </c>
      <c r="T3207">
        <v>75</v>
      </c>
      <c r="U3207">
        <v>59</v>
      </c>
      <c r="W3207" t="s">
        <v>661</v>
      </c>
      <c r="X3207">
        <v>1</v>
      </c>
      <c r="Y3207">
        <f t="shared" si="398"/>
        <v>16</v>
      </c>
      <c r="Z3207">
        <f t="shared" ca="1" si="399"/>
        <v>-0.875</v>
      </c>
      <c r="AA3207">
        <f t="shared" ca="1" si="400"/>
        <v>16.875</v>
      </c>
      <c r="AB3207">
        <f t="shared" ca="1" si="401"/>
        <v>-16.875</v>
      </c>
      <c r="AC3207" s="2">
        <v>16.875</v>
      </c>
      <c r="AD3207" s="7">
        <f>VLOOKUP(P3207,Weights!$A:$B,2,0)*AC3207</f>
        <v>16.875</v>
      </c>
      <c r="AE3207">
        <f t="shared" ca="1" si="402"/>
        <v>284.765625</v>
      </c>
      <c r="AF3207" t="str">
        <f t="shared" si="403"/>
        <v>Maryland</v>
      </c>
      <c r="AG3207" t="str">
        <f t="shared" ca="1" si="404"/>
        <v>Michigan St</v>
      </c>
    </row>
    <row r="3208" spans="15:33" x14ac:dyDescent="0.25">
      <c r="O3208" t="s">
        <v>3125</v>
      </c>
      <c r="P3208" s="6">
        <v>42021</v>
      </c>
      <c r="Q3208" t="s">
        <v>3073</v>
      </c>
      <c r="R3208" t="s">
        <v>3321</v>
      </c>
      <c r="S3208" t="s">
        <v>3721</v>
      </c>
      <c r="T3208">
        <v>87</v>
      </c>
      <c r="U3208">
        <v>57</v>
      </c>
      <c r="W3208" t="s">
        <v>2029</v>
      </c>
      <c r="X3208">
        <v>1</v>
      </c>
      <c r="Y3208">
        <f t="shared" si="398"/>
        <v>30</v>
      </c>
      <c r="Z3208">
        <f t="shared" ca="1" si="399"/>
        <v>11.000000499999999</v>
      </c>
      <c r="AA3208">
        <f t="shared" ca="1" si="400"/>
        <v>18.999999500000001</v>
      </c>
      <c r="AB3208">
        <f t="shared" ca="1" si="401"/>
        <v>-18.999999500000001</v>
      </c>
      <c r="AC3208" s="2">
        <v>19</v>
      </c>
      <c r="AD3208" s="7">
        <f>VLOOKUP(P3208,Weights!$A:$B,2,0)*AC3208</f>
        <v>19</v>
      </c>
      <c r="AE3208">
        <f t="shared" ca="1" si="402"/>
        <v>360.99998100000028</v>
      </c>
      <c r="AF3208" t="str">
        <f t="shared" si="403"/>
        <v>Maryland-Eastern Shore</v>
      </c>
      <c r="AG3208" t="str">
        <f t="shared" ca="1" si="404"/>
        <v>Maryland-Eastern Shore</v>
      </c>
    </row>
    <row r="3209" spans="15:33" x14ac:dyDescent="0.25">
      <c r="O3209" t="s">
        <v>3165</v>
      </c>
      <c r="P3209" s="6">
        <v>42021</v>
      </c>
      <c r="Q3209" t="s">
        <v>3073</v>
      </c>
      <c r="R3209" t="s">
        <v>3117</v>
      </c>
      <c r="S3209" t="s">
        <v>3721</v>
      </c>
      <c r="T3209">
        <v>60</v>
      </c>
      <c r="U3209">
        <v>56</v>
      </c>
      <c r="W3209" t="s">
        <v>464</v>
      </c>
      <c r="X3209">
        <v>1</v>
      </c>
      <c r="Y3209">
        <f t="shared" si="398"/>
        <v>4</v>
      </c>
      <c r="Z3209">
        <f t="shared" ca="1" si="399"/>
        <v>1.7763568394002505E-15</v>
      </c>
      <c r="AA3209">
        <f t="shared" ca="1" si="400"/>
        <v>3.9999999999999982</v>
      </c>
      <c r="AB3209">
        <f t="shared" ca="1" si="401"/>
        <v>-3.9999999999999982</v>
      </c>
      <c r="AC3209" s="2">
        <v>4</v>
      </c>
      <c r="AD3209" s="7">
        <f>VLOOKUP(P3209,Weights!$A:$B,2,0)*AC3209</f>
        <v>4</v>
      </c>
      <c r="AE3209">
        <f t="shared" ca="1" si="402"/>
        <v>15.999999999999986</v>
      </c>
      <c r="AF3209" t="str">
        <f t="shared" si="403"/>
        <v>Massachusetts</v>
      </c>
      <c r="AG3209" t="str">
        <f t="shared" ca="1" si="404"/>
        <v>Massachusetts</v>
      </c>
    </row>
    <row r="3210" spans="15:33" x14ac:dyDescent="0.25">
      <c r="O3210" t="s">
        <v>3137</v>
      </c>
      <c r="P3210" s="6">
        <v>42021</v>
      </c>
      <c r="Q3210" t="s">
        <v>3073</v>
      </c>
      <c r="R3210" t="s">
        <v>3138</v>
      </c>
      <c r="S3210" t="s">
        <v>3721</v>
      </c>
      <c r="T3210">
        <v>99</v>
      </c>
      <c r="U3210">
        <v>79</v>
      </c>
      <c r="W3210" t="s">
        <v>263</v>
      </c>
      <c r="X3210">
        <v>1</v>
      </c>
      <c r="Y3210">
        <f t="shared" si="398"/>
        <v>20</v>
      </c>
      <c r="Z3210">
        <f t="shared" ca="1" si="399"/>
        <v>16.25</v>
      </c>
      <c r="AA3210">
        <f t="shared" ca="1" si="400"/>
        <v>3.75</v>
      </c>
      <c r="AB3210">
        <f t="shared" ca="1" si="401"/>
        <v>-3.75</v>
      </c>
      <c r="AC3210" s="2">
        <v>3.75</v>
      </c>
      <c r="AD3210" s="7">
        <f>VLOOKUP(P3210,Weights!$A:$B,2,0)*AC3210</f>
        <v>3.75</v>
      </c>
      <c r="AE3210">
        <f t="shared" ca="1" si="402"/>
        <v>14.0625</v>
      </c>
      <c r="AF3210" t="str">
        <f t="shared" si="403"/>
        <v>Memphis</v>
      </c>
      <c r="AG3210" t="str">
        <f t="shared" ca="1" si="404"/>
        <v>Memphis</v>
      </c>
    </row>
    <row r="3211" spans="15:33" x14ac:dyDescent="0.25">
      <c r="O3211" t="s">
        <v>3223</v>
      </c>
      <c r="P3211" s="6">
        <v>42021</v>
      </c>
      <c r="Q3211" t="s">
        <v>3073</v>
      </c>
      <c r="R3211" t="s">
        <v>3218</v>
      </c>
      <c r="S3211" t="s">
        <v>3721</v>
      </c>
      <c r="T3211">
        <v>80</v>
      </c>
      <c r="U3211">
        <v>56</v>
      </c>
      <c r="W3211" t="s">
        <v>177</v>
      </c>
      <c r="X3211">
        <v>1</v>
      </c>
      <c r="Y3211">
        <f t="shared" si="398"/>
        <v>24</v>
      </c>
      <c r="Z3211">
        <f t="shared" ca="1" si="399"/>
        <v>7.2499999800000001</v>
      </c>
      <c r="AA3211">
        <f t="shared" ca="1" si="400"/>
        <v>16.750000020000002</v>
      </c>
      <c r="AB3211">
        <f t="shared" ca="1" si="401"/>
        <v>-16.750000020000002</v>
      </c>
      <c r="AC3211" s="2">
        <v>16.75</v>
      </c>
      <c r="AD3211" s="7">
        <f>VLOOKUP(P3211,Weights!$A:$B,2,0)*AC3211</f>
        <v>16.75</v>
      </c>
      <c r="AE3211">
        <f t="shared" ca="1" si="402"/>
        <v>280.56250067000008</v>
      </c>
      <c r="AF3211" t="str">
        <f t="shared" si="403"/>
        <v>Mercer</v>
      </c>
      <c r="AG3211" t="str">
        <f t="shared" ca="1" si="404"/>
        <v>Mercer</v>
      </c>
    </row>
    <row r="3212" spans="15:33" x14ac:dyDescent="0.25">
      <c r="O3212" t="s">
        <v>3153</v>
      </c>
      <c r="P3212" s="6">
        <v>42021</v>
      </c>
      <c r="Q3212" t="s">
        <v>3073</v>
      </c>
      <c r="R3212" t="s">
        <v>3203</v>
      </c>
      <c r="S3212" t="s">
        <v>3721</v>
      </c>
      <c r="T3212">
        <v>56</v>
      </c>
      <c r="U3212">
        <v>54</v>
      </c>
      <c r="W3212" t="s">
        <v>220</v>
      </c>
      <c r="X3212">
        <v>1</v>
      </c>
      <c r="Y3212">
        <f t="shared" si="398"/>
        <v>2</v>
      </c>
      <c r="Z3212">
        <f t="shared" ca="1" si="399"/>
        <v>5.3750000000000009</v>
      </c>
      <c r="AA3212">
        <f t="shared" ca="1" si="400"/>
        <v>-3.3750000000000009</v>
      </c>
      <c r="AB3212">
        <f t="shared" ca="1" si="401"/>
        <v>3.3750000000000009</v>
      </c>
      <c r="AC3212" s="2">
        <v>3.375</v>
      </c>
      <c r="AD3212" s="7">
        <f>VLOOKUP(P3212,Weights!$A:$B,2,0)*AC3212</f>
        <v>3.375</v>
      </c>
      <c r="AE3212">
        <f t="shared" ca="1" si="402"/>
        <v>11.390625000000005</v>
      </c>
      <c r="AF3212" t="str">
        <f t="shared" si="403"/>
        <v>Michigan</v>
      </c>
      <c r="AG3212" t="str">
        <f t="shared" ca="1" si="404"/>
        <v>Michigan</v>
      </c>
    </row>
    <row r="3213" spans="15:33" x14ac:dyDescent="0.25">
      <c r="O3213" t="s">
        <v>3124</v>
      </c>
      <c r="P3213" s="6">
        <v>42021</v>
      </c>
      <c r="Q3213" t="s">
        <v>3073</v>
      </c>
      <c r="R3213" t="s">
        <v>3108</v>
      </c>
      <c r="S3213" t="s">
        <v>3721</v>
      </c>
      <c r="T3213">
        <v>89</v>
      </c>
      <c r="U3213">
        <v>80</v>
      </c>
      <c r="W3213" t="s">
        <v>1259</v>
      </c>
      <c r="X3213">
        <v>1</v>
      </c>
      <c r="Y3213">
        <f t="shared" si="398"/>
        <v>9</v>
      </c>
      <c r="Z3213">
        <f t="shared" ca="1" si="399"/>
        <v>15.124999520000001</v>
      </c>
      <c r="AA3213">
        <f t="shared" ca="1" si="400"/>
        <v>-6.1249995200000011</v>
      </c>
      <c r="AB3213">
        <f t="shared" ca="1" si="401"/>
        <v>6.1249995200000011</v>
      </c>
      <c r="AC3213" s="2">
        <v>6.125</v>
      </c>
      <c r="AD3213" s="7">
        <f>VLOOKUP(P3213,Weights!$A:$B,2,0)*AC3213</f>
        <v>6.125</v>
      </c>
      <c r="AE3213">
        <f t="shared" ca="1" si="402"/>
        <v>37.515619120000245</v>
      </c>
      <c r="AF3213" t="str">
        <f t="shared" si="403"/>
        <v>Minnesota</v>
      </c>
      <c r="AG3213" t="str">
        <f t="shared" ca="1" si="404"/>
        <v>Minnesota</v>
      </c>
    </row>
    <row r="3214" spans="15:33" x14ac:dyDescent="0.25">
      <c r="O3214" t="s">
        <v>3202</v>
      </c>
      <c r="P3214" s="6">
        <v>42021</v>
      </c>
      <c r="Q3214" t="s">
        <v>3073</v>
      </c>
      <c r="R3214" t="s">
        <v>3229</v>
      </c>
      <c r="S3214" t="s">
        <v>3721</v>
      </c>
      <c r="T3214">
        <v>57</v>
      </c>
      <c r="U3214">
        <v>54</v>
      </c>
      <c r="W3214" t="s">
        <v>102</v>
      </c>
      <c r="X3214">
        <v>1</v>
      </c>
      <c r="Y3214">
        <f t="shared" si="398"/>
        <v>3</v>
      </c>
      <c r="Z3214">
        <f t="shared" ca="1" si="399"/>
        <v>-4.3749995000000004</v>
      </c>
      <c r="AA3214">
        <f t="shared" ca="1" si="400"/>
        <v>7.3749995000000004</v>
      </c>
      <c r="AB3214">
        <f t="shared" ca="1" si="401"/>
        <v>-7.3749995000000004</v>
      </c>
      <c r="AC3214" s="2">
        <v>7.375</v>
      </c>
      <c r="AD3214" s="7">
        <f>VLOOKUP(P3214,Weights!$A:$B,2,0)*AC3214</f>
        <v>7.375</v>
      </c>
      <c r="AE3214">
        <f t="shared" ca="1" si="402"/>
        <v>54.390617625000253</v>
      </c>
      <c r="AF3214" t="str">
        <f t="shared" si="403"/>
        <v>Mississippi St</v>
      </c>
      <c r="AG3214" t="str">
        <f t="shared" ca="1" si="404"/>
        <v>Vanderbilt</v>
      </c>
    </row>
    <row r="3215" spans="15:33" x14ac:dyDescent="0.25">
      <c r="O3215" t="s">
        <v>3235</v>
      </c>
      <c r="P3215" s="6">
        <v>42021</v>
      </c>
      <c r="Q3215" t="s">
        <v>3073</v>
      </c>
      <c r="R3215" t="s">
        <v>3251</v>
      </c>
      <c r="S3215" t="s">
        <v>3720</v>
      </c>
      <c r="T3215">
        <v>59</v>
      </c>
      <c r="U3215">
        <v>51</v>
      </c>
      <c r="W3215" t="s">
        <v>292</v>
      </c>
      <c r="X3215">
        <v>1</v>
      </c>
      <c r="Y3215">
        <f t="shared" si="398"/>
        <v>-8</v>
      </c>
      <c r="Z3215">
        <f t="shared" ca="1" si="399"/>
        <v>-4.75</v>
      </c>
      <c r="AA3215">
        <f t="shared" ca="1" si="400"/>
        <v>-3.25</v>
      </c>
      <c r="AB3215">
        <f t="shared" ca="1" si="401"/>
        <v>3.25</v>
      </c>
      <c r="AC3215" s="2">
        <v>3.25</v>
      </c>
      <c r="AD3215" s="7">
        <f>VLOOKUP(P3215,Weights!$A:$B,2,0)*AC3215</f>
        <v>3.25</v>
      </c>
      <c r="AE3215">
        <f t="shared" ca="1" si="402"/>
        <v>10.5625</v>
      </c>
      <c r="AF3215" t="str">
        <f t="shared" si="403"/>
        <v>Tennessee</v>
      </c>
      <c r="AG3215" t="str">
        <f t="shared" ca="1" si="404"/>
        <v>Tennessee</v>
      </c>
    </row>
    <row r="3216" spans="15:33" x14ac:dyDescent="0.25">
      <c r="O3216" t="s">
        <v>3163</v>
      </c>
      <c r="P3216" s="6">
        <v>42021</v>
      </c>
      <c r="Q3216" t="s">
        <v>3073</v>
      </c>
      <c r="R3216" t="s">
        <v>3266</v>
      </c>
      <c r="S3216" t="s">
        <v>3721</v>
      </c>
      <c r="T3216">
        <v>63</v>
      </c>
      <c r="U3216">
        <v>48</v>
      </c>
      <c r="W3216" t="s">
        <v>1038</v>
      </c>
      <c r="X3216">
        <v>1</v>
      </c>
      <c r="Y3216">
        <f t="shared" si="398"/>
        <v>15</v>
      </c>
      <c r="Z3216">
        <f t="shared" ca="1" si="399"/>
        <v>15.000000480000001</v>
      </c>
      <c r="AA3216">
        <f t="shared" ca="1" si="400"/>
        <v>-4.8000000063552761E-7</v>
      </c>
      <c r="AB3216">
        <f t="shared" ca="1" si="401"/>
        <v>4.8000000063552761E-7</v>
      </c>
      <c r="AC3216" s="2">
        <v>0</v>
      </c>
      <c r="AD3216" s="7">
        <f>VLOOKUP(P3216,Weights!$A:$B,2,0)*AC3216</f>
        <v>0</v>
      </c>
      <c r="AE3216">
        <f t="shared" ca="1" si="402"/>
        <v>2.304000006101065E-13</v>
      </c>
      <c r="AF3216" t="str">
        <f t="shared" si="403"/>
        <v>Montana</v>
      </c>
      <c r="AG3216" t="str">
        <f t="shared" ca="1" si="404"/>
        <v>Montana</v>
      </c>
    </row>
    <row r="3217" spans="15:33" x14ac:dyDescent="0.25">
      <c r="O3217" t="s">
        <v>3238</v>
      </c>
      <c r="P3217" s="6">
        <v>42021</v>
      </c>
      <c r="Q3217" t="s">
        <v>3073</v>
      </c>
      <c r="R3217" t="s">
        <v>3337</v>
      </c>
      <c r="S3217" t="s">
        <v>3720</v>
      </c>
      <c r="T3217">
        <v>65</v>
      </c>
      <c r="U3217">
        <v>62</v>
      </c>
      <c r="W3217" t="s">
        <v>2317</v>
      </c>
      <c r="X3217">
        <v>1</v>
      </c>
      <c r="Y3217">
        <f t="shared" si="398"/>
        <v>-3</v>
      </c>
      <c r="Z3217">
        <f t="shared" ca="1" si="399"/>
        <v>6.25</v>
      </c>
      <c r="AA3217">
        <f t="shared" ca="1" si="400"/>
        <v>-9.25</v>
      </c>
      <c r="AB3217">
        <f t="shared" ca="1" si="401"/>
        <v>9.25</v>
      </c>
      <c r="AC3217" s="2">
        <v>9.25</v>
      </c>
      <c r="AD3217" s="7">
        <f>VLOOKUP(P3217,Weights!$A:$B,2,0)*AC3217</f>
        <v>9.25</v>
      </c>
      <c r="AE3217">
        <f t="shared" ca="1" si="402"/>
        <v>85.5625</v>
      </c>
      <c r="AF3217" t="str">
        <f t="shared" si="403"/>
        <v>Eastern Illinois</v>
      </c>
      <c r="AG3217" t="str">
        <f t="shared" ca="1" si="404"/>
        <v>Morehead St</v>
      </c>
    </row>
    <row r="3218" spans="15:33" x14ac:dyDescent="0.25">
      <c r="O3218" t="s">
        <v>3341</v>
      </c>
      <c r="P3218" s="6">
        <v>42021</v>
      </c>
      <c r="Q3218" t="s">
        <v>3073</v>
      </c>
      <c r="R3218" t="s">
        <v>3220</v>
      </c>
      <c r="S3218" t="s">
        <v>3721</v>
      </c>
      <c r="T3218">
        <v>75</v>
      </c>
      <c r="U3218">
        <v>65</v>
      </c>
      <c r="W3218" t="s">
        <v>2037</v>
      </c>
      <c r="X3218">
        <v>1</v>
      </c>
      <c r="Y3218">
        <f t="shared" si="398"/>
        <v>10</v>
      </c>
      <c r="Z3218">
        <f t="shared" ca="1" si="399"/>
        <v>10.000000000000002</v>
      </c>
      <c r="AA3218">
        <f t="shared" ca="1" si="400"/>
        <v>0</v>
      </c>
      <c r="AB3218">
        <f t="shared" ca="1" si="401"/>
        <v>0</v>
      </c>
      <c r="AC3218" s="2">
        <v>0</v>
      </c>
      <c r="AD3218" s="7">
        <f>VLOOKUP(P3218,Weights!$A:$B,2,0)*AC3218</f>
        <v>0</v>
      </c>
      <c r="AE3218">
        <f t="shared" ca="1" si="402"/>
        <v>0</v>
      </c>
      <c r="AF3218" t="str">
        <f t="shared" si="403"/>
        <v>Morgan St</v>
      </c>
      <c r="AG3218" t="str">
        <f t="shared" ca="1" si="404"/>
        <v>Morgan St</v>
      </c>
    </row>
    <row r="3219" spans="15:33" x14ac:dyDescent="0.25">
      <c r="O3219" t="s">
        <v>3150</v>
      </c>
      <c r="P3219" s="6">
        <v>42021</v>
      </c>
      <c r="Q3219" t="s">
        <v>3073</v>
      </c>
      <c r="R3219" t="s">
        <v>3228</v>
      </c>
      <c r="S3219" t="s">
        <v>3721</v>
      </c>
      <c r="T3219">
        <v>91</v>
      </c>
      <c r="U3219">
        <v>72</v>
      </c>
      <c r="W3219" t="s">
        <v>2326</v>
      </c>
      <c r="X3219">
        <v>1</v>
      </c>
      <c r="Y3219">
        <f t="shared" si="398"/>
        <v>19</v>
      </c>
      <c r="Z3219">
        <f t="shared" ca="1" si="399"/>
        <v>19.375000499999999</v>
      </c>
      <c r="AA3219">
        <f t="shared" ca="1" si="400"/>
        <v>-0.37500049999999874</v>
      </c>
      <c r="AB3219">
        <f t="shared" ca="1" si="401"/>
        <v>0.37500049999999874</v>
      </c>
      <c r="AC3219" s="2">
        <v>0.375</v>
      </c>
      <c r="AD3219" s="7">
        <f>VLOOKUP(P3219,Weights!$A:$B,2,0)*AC3219</f>
        <v>0.375</v>
      </c>
      <c r="AE3219">
        <f t="shared" ca="1" si="402"/>
        <v>0.14062537500024905</v>
      </c>
      <c r="AF3219" t="str">
        <f t="shared" si="403"/>
        <v>Murray St</v>
      </c>
      <c r="AG3219" t="str">
        <f t="shared" ca="1" si="404"/>
        <v>Murray St</v>
      </c>
    </row>
    <row r="3220" spans="15:33" x14ac:dyDescent="0.25">
      <c r="O3220" t="s">
        <v>3325</v>
      </c>
      <c r="P3220" s="6">
        <v>42021</v>
      </c>
      <c r="Q3220" t="s">
        <v>3073</v>
      </c>
      <c r="R3220" t="s">
        <v>3076</v>
      </c>
      <c r="S3220" t="s">
        <v>3720</v>
      </c>
      <c r="T3220">
        <v>65</v>
      </c>
      <c r="U3220">
        <v>53</v>
      </c>
      <c r="W3220" t="s">
        <v>2467</v>
      </c>
      <c r="X3220">
        <v>1</v>
      </c>
      <c r="Y3220">
        <f t="shared" si="398"/>
        <v>-12</v>
      </c>
      <c r="Z3220">
        <f t="shared" ca="1" si="399"/>
        <v>-3.7499999800000001</v>
      </c>
      <c r="AA3220">
        <f t="shared" ca="1" si="400"/>
        <v>-8.2500000199999999</v>
      </c>
      <c r="AB3220">
        <f t="shared" ca="1" si="401"/>
        <v>8.2500000199999999</v>
      </c>
      <c r="AC3220" s="2">
        <v>8.25</v>
      </c>
      <c r="AD3220" s="7">
        <f>VLOOKUP(P3220,Weights!$A:$B,2,0)*AC3220</f>
        <v>8.25</v>
      </c>
      <c r="AE3220">
        <f t="shared" ca="1" si="402"/>
        <v>68.062500329999992</v>
      </c>
      <c r="AF3220" t="str">
        <f t="shared" si="403"/>
        <v>Colgate</v>
      </c>
      <c r="AG3220" t="str">
        <f t="shared" ca="1" si="404"/>
        <v>Colgate</v>
      </c>
    </row>
    <row r="3221" spans="15:33" x14ac:dyDescent="0.25">
      <c r="O3221" t="s">
        <v>3407</v>
      </c>
      <c r="P3221" s="6">
        <v>42021</v>
      </c>
      <c r="Q3221" t="s">
        <v>3073</v>
      </c>
      <c r="R3221" t="s">
        <v>3364</v>
      </c>
      <c r="S3221" t="s">
        <v>3720</v>
      </c>
      <c r="T3221">
        <v>69</v>
      </c>
      <c r="U3221">
        <v>66</v>
      </c>
      <c r="W3221" t="s">
        <v>2626</v>
      </c>
      <c r="X3221">
        <v>1</v>
      </c>
      <c r="Y3221">
        <f t="shared" si="398"/>
        <v>-3</v>
      </c>
      <c r="Z3221">
        <f t="shared" ca="1" si="399"/>
        <v>-8.8750005000000023</v>
      </c>
      <c r="AA3221">
        <f t="shared" ca="1" si="400"/>
        <v>5.8750005000000023</v>
      </c>
      <c r="AB3221">
        <f t="shared" ca="1" si="401"/>
        <v>-5.8750005000000023</v>
      </c>
      <c r="AC3221" s="2">
        <v>5.875</v>
      </c>
      <c r="AD3221" s="7">
        <f>VLOOKUP(P3221,Weights!$A:$B,2,0)*AC3221</f>
        <v>5.875</v>
      </c>
      <c r="AE3221">
        <f t="shared" ca="1" si="402"/>
        <v>34.515630875000276</v>
      </c>
      <c r="AF3221" t="str">
        <f t="shared" si="403"/>
        <v>Texas A&amp;M-CC</v>
      </c>
      <c r="AG3221" t="str">
        <f t="shared" ca="1" si="404"/>
        <v>Texas A&amp;M-CC</v>
      </c>
    </row>
    <row r="3222" spans="15:33" x14ac:dyDescent="0.25">
      <c r="O3222" t="s">
        <v>3292</v>
      </c>
      <c r="P3222" s="6">
        <v>42021</v>
      </c>
      <c r="Q3222" t="s">
        <v>3073</v>
      </c>
      <c r="R3222" t="s">
        <v>3392</v>
      </c>
      <c r="S3222" t="s">
        <v>3720</v>
      </c>
      <c r="T3222">
        <v>60</v>
      </c>
      <c r="U3222">
        <v>56</v>
      </c>
      <c r="W3222" t="s">
        <v>2047</v>
      </c>
      <c r="X3222">
        <v>1</v>
      </c>
      <c r="Y3222">
        <f t="shared" si="398"/>
        <v>-4</v>
      </c>
      <c r="Z3222">
        <f t="shared" ca="1" si="399"/>
        <v>0.625</v>
      </c>
      <c r="AA3222">
        <f t="shared" ca="1" si="400"/>
        <v>-4.625</v>
      </c>
      <c r="AB3222">
        <f t="shared" ca="1" si="401"/>
        <v>4.625</v>
      </c>
      <c r="AC3222" s="2">
        <v>4.625</v>
      </c>
      <c r="AD3222" s="7">
        <f>VLOOKUP(P3222,Weights!$A:$B,2,0)*AC3222</f>
        <v>4.625</v>
      </c>
      <c r="AE3222">
        <f t="shared" ca="1" si="402"/>
        <v>21.390625</v>
      </c>
      <c r="AF3222" t="str">
        <f t="shared" si="403"/>
        <v>North Carolina Central</v>
      </c>
      <c r="AG3222" t="str">
        <f t="shared" ca="1" si="404"/>
        <v>Norfolk St</v>
      </c>
    </row>
    <row r="3223" spans="15:33" x14ac:dyDescent="0.25">
      <c r="O3223" t="s">
        <v>3278</v>
      </c>
      <c r="P3223" s="6">
        <v>42021</v>
      </c>
      <c r="Q3223" t="s">
        <v>3073</v>
      </c>
      <c r="R3223" t="s">
        <v>3243</v>
      </c>
      <c r="S3223" t="s">
        <v>3720</v>
      </c>
      <c r="T3223">
        <v>88</v>
      </c>
      <c r="U3223">
        <v>78</v>
      </c>
      <c r="V3223" t="s">
        <v>3722</v>
      </c>
      <c r="W3223" t="s">
        <v>1054</v>
      </c>
      <c r="X3223">
        <v>1</v>
      </c>
      <c r="Y3223">
        <f t="shared" si="398"/>
        <v>-10</v>
      </c>
      <c r="Z3223">
        <f t="shared" ca="1" si="399"/>
        <v>-0.25</v>
      </c>
      <c r="AA3223">
        <f t="shared" ca="1" si="400"/>
        <v>-9.75</v>
      </c>
      <c r="AB3223">
        <f t="shared" ca="1" si="401"/>
        <v>9.75</v>
      </c>
      <c r="AC3223" s="2">
        <v>9.75</v>
      </c>
      <c r="AD3223" s="7">
        <f>VLOOKUP(P3223,Weights!$A:$B,2,0)*AC3223</f>
        <v>9.75</v>
      </c>
      <c r="AE3223">
        <f t="shared" ca="1" si="402"/>
        <v>95.0625</v>
      </c>
      <c r="AF3223" t="str">
        <f t="shared" si="403"/>
        <v>Northern Colorado</v>
      </c>
      <c r="AG3223" t="str">
        <f t="shared" ca="1" si="404"/>
        <v>Northern Colorado</v>
      </c>
    </row>
    <row r="3224" spans="15:33" x14ac:dyDescent="0.25">
      <c r="O3224" t="s">
        <v>3346</v>
      </c>
      <c r="P3224" s="6">
        <v>42021</v>
      </c>
      <c r="Q3224" t="s">
        <v>3073</v>
      </c>
      <c r="R3224" t="s">
        <v>3164</v>
      </c>
      <c r="S3224" t="s">
        <v>3721</v>
      </c>
      <c r="T3224">
        <v>69</v>
      </c>
      <c r="U3224">
        <v>67</v>
      </c>
      <c r="W3224" t="s">
        <v>1458</v>
      </c>
      <c r="X3224">
        <v>1</v>
      </c>
      <c r="Y3224">
        <f t="shared" si="398"/>
        <v>2</v>
      </c>
      <c r="Z3224">
        <f t="shared" ca="1" si="399"/>
        <v>11.25</v>
      </c>
      <c r="AA3224">
        <f t="shared" ca="1" si="400"/>
        <v>-9.25</v>
      </c>
      <c r="AB3224">
        <f t="shared" ca="1" si="401"/>
        <v>9.25</v>
      </c>
      <c r="AC3224" s="2">
        <v>9.25</v>
      </c>
      <c r="AD3224" s="7">
        <f>VLOOKUP(P3224,Weights!$A:$B,2,0)*AC3224</f>
        <v>9.25</v>
      </c>
      <c r="AE3224">
        <f t="shared" ca="1" si="402"/>
        <v>85.5625</v>
      </c>
      <c r="AF3224" t="str">
        <f t="shared" si="403"/>
        <v>Northeastern</v>
      </c>
      <c r="AG3224" t="str">
        <f t="shared" ca="1" si="404"/>
        <v>Northeastern</v>
      </c>
    </row>
    <row r="3225" spans="15:33" x14ac:dyDescent="0.25">
      <c r="O3225" t="s">
        <v>3268</v>
      </c>
      <c r="P3225" s="6">
        <v>42021</v>
      </c>
      <c r="Q3225" t="s">
        <v>3073</v>
      </c>
      <c r="R3225" t="s">
        <v>3269</v>
      </c>
      <c r="S3225" t="s">
        <v>3721</v>
      </c>
      <c r="T3225">
        <v>72</v>
      </c>
      <c r="U3225">
        <v>69</v>
      </c>
      <c r="W3225" t="s">
        <v>1070</v>
      </c>
      <c r="X3225">
        <v>1</v>
      </c>
      <c r="Y3225">
        <f t="shared" si="398"/>
        <v>3</v>
      </c>
      <c r="Z3225">
        <f t="shared" ca="1" si="399"/>
        <v>10.25</v>
      </c>
      <c r="AA3225">
        <f t="shared" ca="1" si="400"/>
        <v>-7.25</v>
      </c>
      <c r="AB3225">
        <f t="shared" ca="1" si="401"/>
        <v>7.25</v>
      </c>
      <c r="AC3225" s="2">
        <v>7.25</v>
      </c>
      <c r="AD3225" s="7">
        <f>VLOOKUP(P3225,Weights!$A:$B,2,0)*AC3225</f>
        <v>7.25</v>
      </c>
      <c r="AE3225">
        <f t="shared" ca="1" si="402"/>
        <v>52.5625</v>
      </c>
      <c r="AF3225" t="str">
        <f t="shared" si="403"/>
        <v>Northern Arizona</v>
      </c>
      <c r="AG3225" t="str">
        <f t="shared" ca="1" si="404"/>
        <v>Northern Arizona</v>
      </c>
    </row>
    <row r="3226" spans="15:33" x14ac:dyDescent="0.25">
      <c r="O3226" t="s">
        <v>3357</v>
      </c>
      <c r="P3226" s="6">
        <v>42021</v>
      </c>
      <c r="Q3226" t="s">
        <v>3073</v>
      </c>
      <c r="R3226" t="s">
        <v>3362</v>
      </c>
      <c r="S3226" t="s">
        <v>3721</v>
      </c>
      <c r="T3226">
        <v>96</v>
      </c>
      <c r="U3226">
        <v>84</v>
      </c>
      <c r="W3226" t="s">
        <v>1127</v>
      </c>
      <c r="X3226">
        <v>1</v>
      </c>
      <c r="Y3226">
        <f t="shared" si="398"/>
        <v>12</v>
      </c>
      <c r="Z3226">
        <f t="shared" ca="1" si="399"/>
        <v>6.375</v>
      </c>
      <c r="AA3226">
        <f t="shared" ca="1" si="400"/>
        <v>5.625</v>
      </c>
      <c r="AB3226">
        <f t="shared" ca="1" si="401"/>
        <v>-5.625</v>
      </c>
      <c r="AC3226" s="2">
        <v>5.625</v>
      </c>
      <c r="AD3226" s="7">
        <f>VLOOKUP(P3226,Weights!$A:$B,2,0)*AC3226</f>
        <v>5.625</v>
      </c>
      <c r="AE3226">
        <f t="shared" ca="1" si="402"/>
        <v>31.640625</v>
      </c>
      <c r="AF3226" t="str">
        <f t="shared" si="403"/>
        <v>Northwestern St</v>
      </c>
      <c r="AG3226" t="str">
        <f t="shared" ca="1" si="404"/>
        <v>Northwestern St</v>
      </c>
    </row>
    <row r="3227" spans="15:33" x14ac:dyDescent="0.25">
      <c r="O3227" t="s">
        <v>3092</v>
      </c>
      <c r="P3227" s="6">
        <v>42021</v>
      </c>
      <c r="Q3227" t="s">
        <v>3073</v>
      </c>
      <c r="R3227" t="s">
        <v>3194</v>
      </c>
      <c r="S3227" t="s">
        <v>3721</v>
      </c>
      <c r="T3227">
        <v>75</v>
      </c>
      <c r="U3227">
        <v>70</v>
      </c>
      <c r="W3227" t="s">
        <v>661</v>
      </c>
      <c r="X3227">
        <v>1</v>
      </c>
      <c r="Y3227">
        <f t="shared" si="398"/>
        <v>5</v>
      </c>
      <c r="Z3227">
        <f t="shared" ca="1" si="399"/>
        <v>8.3749999999999982</v>
      </c>
      <c r="AA3227">
        <f t="shared" ca="1" si="400"/>
        <v>-3.3749999999999982</v>
      </c>
      <c r="AB3227">
        <f t="shared" ca="1" si="401"/>
        <v>3.3749999999999982</v>
      </c>
      <c r="AC3227" s="2">
        <v>3.375</v>
      </c>
      <c r="AD3227" s="7">
        <f>VLOOKUP(P3227,Weights!$A:$B,2,0)*AC3227</f>
        <v>3.375</v>
      </c>
      <c r="AE3227">
        <f t="shared" ca="1" si="402"/>
        <v>11.390624999999988</v>
      </c>
      <c r="AF3227" t="str">
        <f t="shared" si="403"/>
        <v>Notre Dame</v>
      </c>
      <c r="AG3227" t="str">
        <f t="shared" ca="1" si="404"/>
        <v>Notre Dame</v>
      </c>
    </row>
    <row r="3228" spans="15:33" x14ac:dyDescent="0.25">
      <c r="O3228" t="s">
        <v>3702</v>
      </c>
      <c r="P3228" s="6">
        <v>42021</v>
      </c>
      <c r="Q3228" t="s">
        <v>3073</v>
      </c>
      <c r="R3228" t="s">
        <v>3246</v>
      </c>
      <c r="S3228" t="s">
        <v>3721</v>
      </c>
      <c r="T3228">
        <v>82</v>
      </c>
      <c r="U3228">
        <v>65</v>
      </c>
      <c r="W3228" t="s">
        <v>201</v>
      </c>
      <c r="X3228">
        <v>1</v>
      </c>
      <c r="Y3228">
        <f t="shared" si="398"/>
        <v>17</v>
      </c>
      <c r="Z3228">
        <f t="shared" ca="1" si="399"/>
        <v>6.4999999999999982</v>
      </c>
      <c r="AA3228">
        <f t="shared" ca="1" si="400"/>
        <v>10.500000000000002</v>
      </c>
      <c r="AB3228">
        <f t="shared" ca="1" si="401"/>
        <v>-10.500000000000002</v>
      </c>
      <c r="AC3228" s="2">
        <v>10.5</v>
      </c>
      <c r="AD3228" s="7">
        <f>VLOOKUP(P3228,Weights!$A:$B,2,0)*AC3228</f>
        <v>10.5</v>
      </c>
      <c r="AE3228">
        <f t="shared" ca="1" si="402"/>
        <v>110.25000000000004</v>
      </c>
      <c r="AF3228" t="str">
        <f t="shared" si="403"/>
        <v>Oklahoma</v>
      </c>
      <c r="AG3228" t="str">
        <f t="shared" ca="1" si="404"/>
        <v>Oklahoma</v>
      </c>
    </row>
    <row r="3229" spans="15:33" x14ac:dyDescent="0.25">
      <c r="O3229" t="s">
        <v>3186</v>
      </c>
      <c r="P3229" s="6">
        <v>42021</v>
      </c>
      <c r="Q3229" t="s">
        <v>3073</v>
      </c>
      <c r="R3229" t="s">
        <v>3256</v>
      </c>
      <c r="S3229" t="s">
        <v>3721</v>
      </c>
      <c r="T3229">
        <v>61</v>
      </c>
      <c r="U3229">
        <v>50</v>
      </c>
      <c r="W3229" t="s">
        <v>1528</v>
      </c>
      <c r="X3229">
        <v>1</v>
      </c>
      <c r="Y3229">
        <f t="shared" si="398"/>
        <v>11</v>
      </c>
      <c r="Z3229">
        <f t="shared" ca="1" si="399"/>
        <v>18.875</v>
      </c>
      <c r="AA3229">
        <f t="shared" ca="1" si="400"/>
        <v>-7.875</v>
      </c>
      <c r="AB3229">
        <f t="shared" ca="1" si="401"/>
        <v>7.875</v>
      </c>
      <c r="AC3229" s="2">
        <v>7.875</v>
      </c>
      <c r="AD3229" s="7">
        <f>VLOOKUP(P3229,Weights!$A:$B,2,0)*AC3229</f>
        <v>7.875</v>
      </c>
      <c r="AE3229">
        <f t="shared" ca="1" si="402"/>
        <v>62.015625</v>
      </c>
      <c r="AF3229" t="str">
        <f t="shared" si="403"/>
        <v>Old Dominion</v>
      </c>
      <c r="AG3229" t="str">
        <f t="shared" ca="1" si="404"/>
        <v>Old Dominion</v>
      </c>
    </row>
    <row r="3230" spans="15:33" x14ac:dyDescent="0.25">
      <c r="O3230" t="s">
        <v>3159</v>
      </c>
      <c r="P3230" s="6">
        <v>42021</v>
      </c>
      <c r="Q3230" t="s">
        <v>3073</v>
      </c>
      <c r="R3230" t="s">
        <v>3217</v>
      </c>
      <c r="S3230" t="s">
        <v>3721</v>
      </c>
      <c r="T3230">
        <v>62</v>
      </c>
      <c r="U3230">
        <v>58</v>
      </c>
      <c r="W3230" t="s">
        <v>2277</v>
      </c>
      <c r="X3230">
        <v>1</v>
      </c>
      <c r="Y3230">
        <f t="shared" si="398"/>
        <v>4</v>
      </c>
      <c r="Z3230">
        <f t="shared" ca="1" si="399"/>
        <v>2</v>
      </c>
      <c r="AA3230">
        <f t="shared" ca="1" si="400"/>
        <v>2</v>
      </c>
      <c r="AB3230">
        <f t="shared" ca="1" si="401"/>
        <v>-2</v>
      </c>
      <c r="AC3230" s="2">
        <v>2</v>
      </c>
      <c r="AD3230" s="7">
        <f>VLOOKUP(P3230,Weights!$A:$B,2,0)*AC3230</f>
        <v>2</v>
      </c>
      <c r="AE3230">
        <f t="shared" ca="1" si="402"/>
        <v>4</v>
      </c>
      <c r="AF3230" t="str">
        <f t="shared" si="403"/>
        <v>Oral Roberts</v>
      </c>
      <c r="AG3230" t="str">
        <f t="shared" ca="1" si="404"/>
        <v>Oral Roberts</v>
      </c>
    </row>
    <row r="3231" spans="15:33" x14ac:dyDescent="0.25">
      <c r="O3231" t="s">
        <v>3390</v>
      </c>
      <c r="P3231" s="6">
        <v>42021</v>
      </c>
      <c r="Q3231" t="s">
        <v>3073</v>
      </c>
      <c r="R3231" t="s">
        <v>3389</v>
      </c>
      <c r="S3231" t="s">
        <v>3721</v>
      </c>
      <c r="T3231">
        <v>59</v>
      </c>
      <c r="U3231">
        <v>57</v>
      </c>
      <c r="W3231" t="s">
        <v>950</v>
      </c>
      <c r="X3231">
        <v>1</v>
      </c>
      <c r="Y3231">
        <f t="shared" si="398"/>
        <v>2</v>
      </c>
      <c r="Z3231">
        <f t="shared" ca="1" si="399"/>
        <v>-4.375</v>
      </c>
      <c r="AA3231">
        <f t="shared" ca="1" si="400"/>
        <v>6.375</v>
      </c>
      <c r="AB3231">
        <f t="shared" ca="1" si="401"/>
        <v>-6.375</v>
      </c>
      <c r="AC3231" s="2">
        <v>6.375</v>
      </c>
      <c r="AD3231" s="7">
        <f>VLOOKUP(P3231,Weights!$A:$B,2,0)*AC3231</f>
        <v>6.375</v>
      </c>
      <c r="AE3231">
        <f t="shared" ca="1" si="402"/>
        <v>40.640625</v>
      </c>
      <c r="AF3231" t="str">
        <f t="shared" si="403"/>
        <v>Pacific</v>
      </c>
      <c r="AG3231" t="str">
        <f t="shared" ca="1" si="404"/>
        <v>San Diego</v>
      </c>
    </row>
    <row r="3232" spans="15:33" x14ac:dyDescent="0.25">
      <c r="O3232" t="s">
        <v>3174</v>
      </c>
      <c r="P3232" s="6">
        <v>42021</v>
      </c>
      <c r="Q3232" t="s">
        <v>3073</v>
      </c>
      <c r="R3232" t="s">
        <v>3206</v>
      </c>
      <c r="S3232" t="s">
        <v>3720</v>
      </c>
      <c r="T3232">
        <v>84</v>
      </c>
      <c r="U3232">
        <v>77</v>
      </c>
      <c r="V3232" t="s">
        <v>3722</v>
      </c>
      <c r="W3232" t="s">
        <v>1295</v>
      </c>
      <c r="X3232">
        <v>1</v>
      </c>
      <c r="Y3232">
        <f t="shared" si="398"/>
        <v>-7</v>
      </c>
      <c r="Z3232">
        <f t="shared" ca="1" si="399"/>
        <v>-3.3749994999999995</v>
      </c>
      <c r="AA3232">
        <f t="shared" ca="1" si="400"/>
        <v>-3.6250005000000005</v>
      </c>
      <c r="AB3232">
        <f t="shared" ca="1" si="401"/>
        <v>3.6250005000000005</v>
      </c>
      <c r="AC3232" s="2">
        <v>3.625</v>
      </c>
      <c r="AD3232" s="7">
        <f>VLOOKUP(P3232,Weights!$A:$B,2,0)*AC3232</f>
        <v>3.625</v>
      </c>
      <c r="AE3232">
        <f t="shared" ca="1" si="402"/>
        <v>13.140628625000254</v>
      </c>
      <c r="AF3232" t="str">
        <f t="shared" si="403"/>
        <v>Purdue</v>
      </c>
      <c r="AG3232" t="str">
        <f t="shared" ca="1" si="404"/>
        <v>Purdue</v>
      </c>
    </row>
    <row r="3233" spans="15:33" x14ac:dyDescent="0.25">
      <c r="O3233" t="s">
        <v>3259</v>
      </c>
      <c r="P3233" s="6">
        <v>42021</v>
      </c>
      <c r="Q3233" t="s">
        <v>3073</v>
      </c>
      <c r="R3233" t="s">
        <v>3708</v>
      </c>
      <c r="S3233" t="s">
        <v>3720</v>
      </c>
      <c r="T3233">
        <v>62</v>
      </c>
      <c r="U3233">
        <v>47</v>
      </c>
      <c r="W3233" t="s">
        <v>1744</v>
      </c>
      <c r="X3233">
        <v>1</v>
      </c>
      <c r="Y3233">
        <f t="shared" si="398"/>
        <v>-15</v>
      </c>
      <c r="Z3233">
        <f t="shared" ca="1" si="399"/>
        <v>-27.124999499999998</v>
      </c>
      <c r="AA3233">
        <f t="shared" ca="1" si="400"/>
        <v>12.124999499999998</v>
      </c>
      <c r="AB3233">
        <f t="shared" ca="1" si="401"/>
        <v>-12.124999499999998</v>
      </c>
      <c r="AC3233" s="2">
        <v>12.125</v>
      </c>
      <c r="AD3233" s="7">
        <f>VLOOKUP(P3233,Weights!$A:$B,2,0)*AC3233</f>
        <v>12.125</v>
      </c>
      <c r="AE3233">
        <f t="shared" ca="1" si="402"/>
        <v>147.01561287500019</v>
      </c>
      <c r="AF3233" t="str">
        <f t="shared" si="403"/>
        <v>Villanova</v>
      </c>
      <c r="AG3233" t="str">
        <f t="shared" ca="1" si="404"/>
        <v>Villanova</v>
      </c>
    </row>
    <row r="3234" spans="15:33" x14ac:dyDescent="0.25">
      <c r="O3234" t="s">
        <v>3334</v>
      </c>
      <c r="P3234" s="6">
        <v>42021</v>
      </c>
      <c r="Q3234" t="s">
        <v>3073</v>
      </c>
      <c r="R3234" t="s">
        <v>3286</v>
      </c>
      <c r="S3234" t="s">
        <v>3721</v>
      </c>
      <c r="T3234">
        <v>67</v>
      </c>
      <c r="U3234">
        <v>63</v>
      </c>
      <c r="W3234" t="s">
        <v>2920</v>
      </c>
      <c r="X3234">
        <v>1</v>
      </c>
      <c r="Y3234">
        <f t="shared" si="398"/>
        <v>4</v>
      </c>
      <c r="Z3234">
        <f t="shared" ca="1" si="399"/>
        <v>4</v>
      </c>
      <c r="AA3234">
        <f t="shared" ca="1" si="400"/>
        <v>0</v>
      </c>
      <c r="AB3234">
        <f t="shared" ca="1" si="401"/>
        <v>0</v>
      </c>
      <c r="AC3234" s="2">
        <v>0</v>
      </c>
      <c r="AD3234" s="7">
        <f>VLOOKUP(P3234,Weights!$A:$B,2,0)*AC3234</f>
        <v>0</v>
      </c>
      <c r="AE3234">
        <f t="shared" ca="1" si="402"/>
        <v>0</v>
      </c>
      <c r="AF3234" t="str">
        <f t="shared" si="403"/>
        <v>Pepperdine</v>
      </c>
      <c r="AG3234" t="str">
        <f t="shared" ca="1" si="404"/>
        <v>Pepperdine</v>
      </c>
    </row>
    <row r="3235" spans="15:33" x14ac:dyDescent="0.25">
      <c r="O3235" t="s">
        <v>3192</v>
      </c>
      <c r="P3235" s="6">
        <v>42021</v>
      </c>
      <c r="Q3235" t="s">
        <v>3073</v>
      </c>
      <c r="R3235" t="s">
        <v>3196</v>
      </c>
      <c r="S3235" t="s">
        <v>3721</v>
      </c>
      <c r="T3235">
        <v>70</v>
      </c>
      <c r="U3235">
        <v>65</v>
      </c>
      <c r="W3235" t="s">
        <v>626</v>
      </c>
      <c r="X3235">
        <v>1</v>
      </c>
      <c r="Y3235">
        <f t="shared" si="398"/>
        <v>5</v>
      </c>
      <c r="Z3235">
        <f t="shared" ca="1" si="399"/>
        <v>4.3750000000000009</v>
      </c>
      <c r="AA3235">
        <f t="shared" ca="1" si="400"/>
        <v>0.62499999999999911</v>
      </c>
      <c r="AB3235">
        <f t="shared" ca="1" si="401"/>
        <v>-0.62499999999999911</v>
      </c>
      <c r="AC3235" s="2">
        <v>0.625</v>
      </c>
      <c r="AD3235" s="7">
        <f>VLOOKUP(P3235,Weights!$A:$B,2,0)*AC3235</f>
        <v>0.625</v>
      </c>
      <c r="AE3235">
        <f t="shared" ca="1" si="402"/>
        <v>0.39062499999999889</v>
      </c>
      <c r="AF3235" t="str">
        <f t="shared" si="403"/>
        <v>Pittsburgh</v>
      </c>
      <c r="AG3235" t="str">
        <f t="shared" ca="1" si="404"/>
        <v>Pittsburgh</v>
      </c>
    </row>
    <row r="3236" spans="15:33" x14ac:dyDescent="0.25">
      <c r="O3236" t="s">
        <v>3264</v>
      </c>
      <c r="P3236" s="6">
        <v>42021</v>
      </c>
      <c r="Q3236" t="s">
        <v>3073</v>
      </c>
      <c r="R3236" t="s">
        <v>3237</v>
      </c>
      <c r="S3236" t="s">
        <v>3721</v>
      </c>
      <c r="T3236">
        <v>85</v>
      </c>
      <c r="U3236">
        <v>73</v>
      </c>
      <c r="W3236" t="s">
        <v>1094</v>
      </c>
      <c r="X3236">
        <v>1</v>
      </c>
      <c r="Y3236">
        <f t="shared" si="398"/>
        <v>12</v>
      </c>
      <c r="Z3236">
        <f t="shared" ca="1" si="399"/>
        <v>1.5</v>
      </c>
      <c r="AA3236">
        <f t="shared" ca="1" si="400"/>
        <v>10.5</v>
      </c>
      <c r="AB3236">
        <f t="shared" ca="1" si="401"/>
        <v>-10.5</v>
      </c>
      <c r="AC3236" s="2">
        <v>10.5</v>
      </c>
      <c r="AD3236" s="7">
        <f>VLOOKUP(P3236,Weights!$A:$B,2,0)*AC3236</f>
        <v>10.5</v>
      </c>
      <c r="AE3236">
        <f t="shared" ca="1" si="402"/>
        <v>110.25</v>
      </c>
      <c r="AF3236" t="str">
        <f t="shared" si="403"/>
        <v>Portland St</v>
      </c>
      <c r="AG3236" t="str">
        <f t="shared" ca="1" si="404"/>
        <v>Portland St</v>
      </c>
    </row>
    <row r="3237" spans="15:33" x14ac:dyDescent="0.25">
      <c r="O3237" t="s">
        <v>3413</v>
      </c>
      <c r="P3237" s="6">
        <v>42021</v>
      </c>
      <c r="Q3237" t="s">
        <v>3073</v>
      </c>
      <c r="R3237" t="s">
        <v>3348</v>
      </c>
      <c r="S3237" t="s">
        <v>3721</v>
      </c>
      <c r="T3237">
        <v>70</v>
      </c>
      <c r="U3237">
        <v>55</v>
      </c>
      <c r="W3237" t="s">
        <v>2734</v>
      </c>
      <c r="X3237">
        <v>1</v>
      </c>
      <c r="Y3237">
        <f t="shared" si="398"/>
        <v>15</v>
      </c>
      <c r="Z3237">
        <f t="shared" ca="1" si="399"/>
        <v>6.7500004999999987</v>
      </c>
      <c r="AA3237">
        <f t="shared" ca="1" si="400"/>
        <v>8.2499995000000013</v>
      </c>
      <c r="AB3237">
        <f t="shared" ca="1" si="401"/>
        <v>-8.2499995000000013</v>
      </c>
      <c r="AC3237" s="2">
        <v>8.25</v>
      </c>
      <c r="AD3237" s="7">
        <f>VLOOKUP(P3237,Weights!$A:$B,2,0)*AC3237</f>
        <v>8.25</v>
      </c>
      <c r="AE3237">
        <f t="shared" ca="1" si="402"/>
        <v>68.062491750000277</v>
      </c>
      <c r="AF3237" t="str">
        <f t="shared" si="403"/>
        <v>Prairie View</v>
      </c>
      <c r="AG3237" t="str">
        <f t="shared" ca="1" si="404"/>
        <v>Prairie View</v>
      </c>
    </row>
    <row r="3238" spans="15:33" x14ac:dyDescent="0.25">
      <c r="O3238" t="s">
        <v>3303</v>
      </c>
      <c r="P3238" s="6">
        <v>42021</v>
      </c>
      <c r="Q3238" t="s">
        <v>3073</v>
      </c>
      <c r="R3238" t="s">
        <v>3301</v>
      </c>
      <c r="S3238" t="s">
        <v>3720</v>
      </c>
      <c r="T3238">
        <v>73</v>
      </c>
      <c r="U3238">
        <v>65</v>
      </c>
      <c r="W3238" t="s">
        <v>1188</v>
      </c>
      <c r="X3238">
        <v>1</v>
      </c>
      <c r="Y3238">
        <f t="shared" si="398"/>
        <v>-8</v>
      </c>
      <c r="Z3238">
        <f t="shared" ca="1" si="399"/>
        <v>-10.250000479999999</v>
      </c>
      <c r="AA3238">
        <f t="shared" ca="1" si="400"/>
        <v>2.2500004799999989</v>
      </c>
      <c r="AB3238">
        <f t="shared" ca="1" si="401"/>
        <v>-2.2500004799999989</v>
      </c>
      <c r="AC3238" s="2">
        <v>2.25</v>
      </c>
      <c r="AD3238" s="7">
        <f>VLOOKUP(P3238,Weights!$A:$B,2,0)*AC3238</f>
        <v>2.25</v>
      </c>
      <c r="AE3238">
        <f t="shared" ca="1" si="402"/>
        <v>5.0625021600002249</v>
      </c>
      <c r="AF3238" t="str">
        <f t="shared" si="403"/>
        <v>Charleston Southern</v>
      </c>
      <c r="AG3238" t="str">
        <f t="shared" ca="1" si="404"/>
        <v>Charleston Southern</v>
      </c>
    </row>
    <row r="3239" spans="15:33" x14ac:dyDescent="0.25">
      <c r="O3239" t="s">
        <v>3166</v>
      </c>
      <c r="P3239" s="6">
        <v>42021</v>
      </c>
      <c r="Q3239" t="s">
        <v>3073</v>
      </c>
      <c r="R3239" t="s">
        <v>3172</v>
      </c>
      <c r="S3239" t="s">
        <v>3721</v>
      </c>
      <c r="T3239">
        <v>89</v>
      </c>
      <c r="U3239">
        <v>63</v>
      </c>
      <c r="W3239" t="s">
        <v>464</v>
      </c>
      <c r="X3239">
        <v>1</v>
      </c>
      <c r="Y3239">
        <f t="shared" si="398"/>
        <v>26</v>
      </c>
      <c r="Z3239">
        <f t="shared" ca="1" si="399"/>
        <v>-2.3749994999999995</v>
      </c>
      <c r="AA3239">
        <f t="shared" ca="1" si="400"/>
        <v>28.374999500000001</v>
      </c>
      <c r="AB3239">
        <f t="shared" ca="1" si="401"/>
        <v>-28.374999500000001</v>
      </c>
      <c r="AC3239" s="2">
        <v>28.375</v>
      </c>
      <c r="AD3239" s="7">
        <f>VLOOKUP(P3239,Weights!$A:$B,2,0)*AC3239</f>
        <v>28.375</v>
      </c>
      <c r="AE3239">
        <f t="shared" ca="1" si="402"/>
        <v>805.14059662500028</v>
      </c>
      <c r="AF3239" t="str">
        <f t="shared" si="403"/>
        <v>Richmond</v>
      </c>
      <c r="AG3239" t="str">
        <f t="shared" ca="1" si="404"/>
        <v>Davidson</v>
      </c>
    </row>
    <row r="3240" spans="15:33" x14ac:dyDescent="0.25">
      <c r="O3240" t="s">
        <v>3265</v>
      </c>
      <c r="P3240" s="6">
        <v>42021</v>
      </c>
      <c r="Q3240" t="s">
        <v>3073</v>
      </c>
      <c r="R3240" t="s">
        <v>3236</v>
      </c>
      <c r="S3240" t="s">
        <v>3721</v>
      </c>
      <c r="T3240">
        <v>90</v>
      </c>
      <c r="U3240">
        <v>77</v>
      </c>
      <c r="W3240" t="s">
        <v>1106</v>
      </c>
      <c r="X3240">
        <v>1</v>
      </c>
      <c r="Y3240">
        <f t="shared" si="398"/>
        <v>13</v>
      </c>
      <c r="Z3240">
        <f t="shared" ca="1" si="399"/>
        <v>-2.125</v>
      </c>
      <c r="AA3240">
        <f t="shared" ca="1" si="400"/>
        <v>15.125</v>
      </c>
      <c r="AB3240">
        <f t="shared" ca="1" si="401"/>
        <v>-15.125</v>
      </c>
      <c r="AC3240" s="2">
        <v>15.125</v>
      </c>
      <c r="AD3240" s="7">
        <f>VLOOKUP(P3240,Weights!$A:$B,2,0)*AC3240</f>
        <v>15.125</v>
      </c>
      <c r="AE3240">
        <f t="shared" ca="1" si="402"/>
        <v>228.765625</v>
      </c>
      <c r="AF3240" t="str">
        <f t="shared" si="403"/>
        <v>Sacramento St</v>
      </c>
      <c r="AG3240" t="str">
        <f t="shared" ca="1" si="404"/>
        <v>Eastern Washington</v>
      </c>
    </row>
    <row r="3241" spans="15:33" x14ac:dyDescent="0.25">
      <c r="O3241" t="s">
        <v>3291</v>
      </c>
      <c r="P3241" s="6">
        <v>42021</v>
      </c>
      <c r="Q3241" t="s">
        <v>3073</v>
      </c>
      <c r="R3241" t="s">
        <v>3184</v>
      </c>
      <c r="S3241" t="s">
        <v>3721</v>
      </c>
      <c r="T3241">
        <v>82</v>
      </c>
      <c r="U3241">
        <v>77</v>
      </c>
      <c r="W3241" t="s">
        <v>2935</v>
      </c>
      <c r="X3241">
        <v>1</v>
      </c>
      <c r="Y3241">
        <f t="shared" si="398"/>
        <v>5</v>
      </c>
      <c r="Z3241">
        <f t="shared" ca="1" si="399"/>
        <v>0.12500049999999874</v>
      </c>
      <c r="AA3241">
        <f t="shared" ca="1" si="400"/>
        <v>4.8749995000000013</v>
      </c>
      <c r="AB3241">
        <f t="shared" ca="1" si="401"/>
        <v>-4.8749995000000013</v>
      </c>
      <c r="AC3241" s="2">
        <v>4.875</v>
      </c>
      <c r="AD3241" s="7">
        <f>VLOOKUP(P3241,Weights!$A:$B,2,0)*AC3241</f>
        <v>4.875</v>
      </c>
      <c r="AE3241">
        <f t="shared" ca="1" si="402"/>
        <v>23.765620125000261</v>
      </c>
      <c r="AF3241" t="str">
        <f t="shared" si="403"/>
        <v>Saint Mary's</v>
      </c>
      <c r="AG3241" t="str">
        <f t="shared" ca="1" si="404"/>
        <v>Saint Mary's</v>
      </c>
    </row>
    <row r="3242" spans="15:33" x14ac:dyDescent="0.25">
      <c r="O3242" t="s">
        <v>3263</v>
      </c>
      <c r="P3242" s="6">
        <v>42021</v>
      </c>
      <c r="Q3242" t="s">
        <v>3073</v>
      </c>
      <c r="R3242" t="s">
        <v>3387</v>
      </c>
      <c r="S3242" t="s">
        <v>3721</v>
      </c>
      <c r="T3242">
        <v>69</v>
      </c>
      <c r="U3242">
        <v>60</v>
      </c>
      <c r="W3242" t="s">
        <v>2638</v>
      </c>
      <c r="X3242">
        <v>1</v>
      </c>
      <c r="Y3242">
        <f t="shared" si="398"/>
        <v>9</v>
      </c>
      <c r="Z3242">
        <f t="shared" ca="1" si="399"/>
        <v>18.125</v>
      </c>
      <c r="AA3242">
        <f t="shared" ca="1" si="400"/>
        <v>-9.125</v>
      </c>
      <c r="AB3242">
        <f t="shared" ca="1" si="401"/>
        <v>9.125</v>
      </c>
      <c r="AC3242" s="2">
        <v>9.125</v>
      </c>
      <c r="AD3242" s="7">
        <f>VLOOKUP(P3242,Weights!$A:$B,2,0)*AC3242</f>
        <v>9.125</v>
      </c>
      <c r="AE3242">
        <f t="shared" ca="1" si="402"/>
        <v>83.265625</v>
      </c>
      <c r="AF3242" t="str">
        <f t="shared" si="403"/>
        <v>Sam Houston St</v>
      </c>
      <c r="AG3242" t="str">
        <f t="shared" ca="1" si="404"/>
        <v>Sam Houston St</v>
      </c>
    </row>
    <row r="3243" spans="15:33" x14ac:dyDescent="0.25">
      <c r="O3243" t="s">
        <v>3343</v>
      </c>
      <c r="P3243" s="6">
        <v>42021</v>
      </c>
      <c r="Q3243" t="s">
        <v>3073</v>
      </c>
      <c r="R3243" t="s">
        <v>3077</v>
      </c>
      <c r="S3243" t="s">
        <v>3721</v>
      </c>
      <c r="T3243">
        <v>53</v>
      </c>
      <c r="U3243">
        <v>47</v>
      </c>
      <c r="W3243" t="s">
        <v>432</v>
      </c>
      <c r="X3243">
        <v>1</v>
      </c>
      <c r="Y3243">
        <f t="shared" si="398"/>
        <v>6</v>
      </c>
      <c r="Z3243">
        <f t="shared" ca="1" si="399"/>
        <v>8.2499995000000013</v>
      </c>
      <c r="AA3243">
        <f t="shared" ca="1" si="400"/>
        <v>-2.2499995000000013</v>
      </c>
      <c r="AB3243">
        <f t="shared" ca="1" si="401"/>
        <v>2.2499995000000013</v>
      </c>
      <c r="AC3243" s="2">
        <v>2.25</v>
      </c>
      <c r="AD3243" s="7">
        <f>VLOOKUP(P3243,Weights!$A:$B,2,0)*AC3243</f>
        <v>2.25</v>
      </c>
      <c r="AE3243">
        <f t="shared" ca="1" si="402"/>
        <v>5.0624977500002553</v>
      </c>
      <c r="AF3243" t="str">
        <f t="shared" si="403"/>
        <v>San Diego St</v>
      </c>
      <c r="AG3243" t="str">
        <f t="shared" ca="1" si="404"/>
        <v>San Diego St</v>
      </c>
    </row>
    <row r="3244" spans="15:33" x14ac:dyDescent="0.25">
      <c r="O3244" t="s">
        <v>3717</v>
      </c>
      <c r="P3244" s="6">
        <v>42021</v>
      </c>
      <c r="Q3244" t="s">
        <v>3073</v>
      </c>
      <c r="R3244" t="s">
        <v>3279</v>
      </c>
      <c r="S3244" t="s">
        <v>3720</v>
      </c>
      <c r="T3244">
        <v>70</v>
      </c>
      <c r="U3244">
        <v>41</v>
      </c>
      <c r="W3244" t="s">
        <v>3002</v>
      </c>
      <c r="X3244">
        <v>1</v>
      </c>
      <c r="Y3244">
        <f t="shared" si="398"/>
        <v>-29</v>
      </c>
      <c r="Z3244">
        <f t="shared" ca="1" si="399"/>
        <v>-22.750000499999999</v>
      </c>
      <c r="AA3244">
        <f t="shared" ca="1" si="400"/>
        <v>-6.2499995000000013</v>
      </c>
      <c r="AB3244">
        <f t="shared" ca="1" si="401"/>
        <v>6.2499995000000013</v>
      </c>
      <c r="AC3244" s="2">
        <v>6.25</v>
      </c>
      <c r="AD3244" s="7">
        <f>VLOOKUP(P3244,Weights!$A:$B,2,0)*AC3244</f>
        <v>6.25</v>
      </c>
      <c r="AE3244">
        <f t="shared" ca="1" si="402"/>
        <v>39.062493750000264</v>
      </c>
      <c r="AF3244" t="str">
        <f t="shared" si="403"/>
        <v>Colorado St</v>
      </c>
      <c r="AG3244" t="str">
        <f t="shared" ca="1" si="404"/>
        <v>Colorado St</v>
      </c>
    </row>
    <row r="3245" spans="15:33" x14ac:dyDescent="0.25">
      <c r="O3245" t="s">
        <v>3330</v>
      </c>
      <c r="P3245" s="6">
        <v>42021</v>
      </c>
      <c r="Q3245" t="s">
        <v>3073</v>
      </c>
      <c r="R3245" t="s">
        <v>3262</v>
      </c>
      <c r="S3245" t="s">
        <v>3721</v>
      </c>
      <c r="T3245">
        <v>70</v>
      </c>
      <c r="U3245">
        <v>64</v>
      </c>
      <c r="W3245" t="s">
        <v>2403</v>
      </c>
      <c r="X3245">
        <v>1</v>
      </c>
      <c r="Y3245">
        <f t="shared" si="398"/>
        <v>6</v>
      </c>
      <c r="Z3245">
        <f t="shared" ca="1" si="399"/>
        <v>1.3750000199999999</v>
      </c>
      <c r="AA3245">
        <f t="shared" ca="1" si="400"/>
        <v>4.6249999800000001</v>
      </c>
      <c r="AB3245">
        <f t="shared" ca="1" si="401"/>
        <v>-4.6249999800000001</v>
      </c>
      <c r="AC3245" s="2">
        <v>4.625</v>
      </c>
      <c r="AD3245" s="7">
        <f>VLOOKUP(P3245,Weights!$A:$B,2,0)*AC3245</f>
        <v>4.625</v>
      </c>
      <c r="AE3245">
        <f t="shared" ca="1" si="402"/>
        <v>21.390624815000002</v>
      </c>
      <c r="AF3245" t="str">
        <f t="shared" si="403"/>
        <v>Santa Clara</v>
      </c>
      <c r="AG3245" t="str">
        <f t="shared" ca="1" si="404"/>
        <v>Santa Clara</v>
      </c>
    </row>
    <row r="3246" spans="15:33" x14ac:dyDescent="0.25">
      <c r="O3246" t="s">
        <v>3397</v>
      </c>
      <c r="P3246" s="6">
        <v>42021</v>
      </c>
      <c r="Q3246" t="s">
        <v>3073</v>
      </c>
      <c r="R3246" t="s">
        <v>3232</v>
      </c>
      <c r="S3246" t="s">
        <v>3721</v>
      </c>
      <c r="T3246">
        <v>65</v>
      </c>
      <c r="U3246">
        <v>61</v>
      </c>
      <c r="W3246" t="s">
        <v>137</v>
      </c>
      <c r="X3246">
        <v>1</v>
      </c>
      <c r="Y3246">
        <f t="shared" si="398"/>
        <v>4</v>
      </c>
      <c r="Z3246">
        <f t="shared" ca="1" si="399"/>
        <v>1.125</v>
      </c>
      <c r="AA3246">
        <f t="shared" ca="1" si="400"/>
        <v>2.875</v>
      </c>
      <c r="AB3246">
        <f t="shared" ca="1" si="401"/>
        <v>-2.875</v>
      </c>
      <c r="AC3246" s="2">
        <v>2.875</v>
      </c>
      <c r="AD3246" s="7">
        <f>VLOOKUP(P3246,Weights!$A:$B,2,0)*AC3246</f>
        <v>2.875</v>
      </c>
      <c r="AE3246">
        <f t="shared" ca="1" si="402"/>
        <v>8.265625</v>
      </c>
      <c r="AF3246" t="str">
        <f t="shared" si="403"/>
        <v>SE Missouri St</v>
      </c>
      <c r="AG3246" t="str">
        <f t="shared" ca="1" si="404"/>
        <v>SE Missouri St</v>
      </c>
    </row>
    <row r="3247" spans="15:33" x14ac:dyDescent="0.25">
      <c r="O3247" t="s">
        <v>3261</v>
      </c>
      <c r="P3247" s="6">
        <v>42021</v>
      </c>
      <c r="Q3247" t="s">
        <v>3073</v>
      </c>
      <c r="R3247" t="s">
        <v>3241</v>
      </c>
      <c r="S3247" t="s">
        <v>3721</v>
      </c>
      <c r="T3247">
        <v>58</v>
      </c>
      <c r="U3247">
        <v>52</v>
      </c>
      <c r="W3247" t="s">
        <v>1382</v>
      </c>
      <c r="X3247">
        <v>1</v>
      </c>
      <c r="Y3247">
        <f t="shared" si="398"/>
        <v>6</v>
      </c>
      <c r="Z3247">
        <f t="shared" ca="1" si="399"/>
        <v>-10.5</v>
      </c>
      <c r="AA3247">
        <f t="shared" ca="1" si="400"/>
        <v>16.5</v>
      </c>
      <c r="AB3247">
        <f t="shared" ca="1" si="401"/>
        <v>-16.5</v>
      </c>
      <c r="AC3247" s="2">
        <v>16.5</v>
      </c>
      <c r="AD3247" s="7">
        <f>VLOOKUP(P3247,Weights!$A:$B,2,0)*AC3247</f>
        <v>16.5</v>
      </c>
      <c r="AE3247">
        <f t="shared" ca="1" si="402"/>
        <v>272.25</v>
      </c>
      <c r="AF3247" t="str">
        <f t="shared" si="403"/>
        <v>Seattle</v>
      </c>
      <c r="AG3247" t="str">
        <f t="shared" ca="1" si="404"/>
        <v>New Mexico St</v>
      </c>
    </row>
    <row r="3248" spans="15:33" x14ac:dyDescent="0.25">
      <c r="O3248" t="s">
        <v>3149</v>
      </c>
      <c r="P3248" s="6">
        <v>42021</v>
      </c>
      <c r="Q3248" t="s">
        <v>3073</v>
      </c>
      <c r="R3248" t="s">
        <v>3139</v>
      </c>
      <c r="S3248" t="s">
        <v>3721</v>
      </c>
      <c r="T3248">
        <v>77</v>
      </c>
      <c r="U3248">
        <v>54</v>
      </c>
      <c r="W3248" t="s">
        <v>280</v>
      </c>
      <c r="X3248">
        <v>1</v>
      </c>
      <c r="Y3248">
        <f t="shared" si="398"/>
        <v>23</v>
      </c>
      <c r="Z3248">
        <f t="shared" ca="1" si="399"/>
        <v>15.625</v>
      </c>
      <c r="AA3248">
        <f t="shared" ca="1" si="400"/>
        <v>7.375</v>
      </c>
      <c r="AB3248">
        <f t="shared" ca="1" si="401"/>
        <v>-7.375</v>
      </c>
      <c r="AC3248" s="2">
        <v>7.375</v>
      </c>
      <c r="AD3248" s="7">
        <f>VLOOKUP(P3248,Weights!$A:$B,2,0)*AC3248</f>
        <v>7.375</v>
      </c>
      <c r="AE3248">
        <f t="shared" ca="1" si="402"/>
        <v>54.390625</v>
      </c>
      <c r="AF3248" t="str">
        <f t="shared" si="403"/>
        <v>SMU</v>
      </c>
      <c r="AG3248" t="str">
        <f t="shared" ca="1" si="404"/>
        <v>SMU</v>
      </c>
    </row>
    <row r="3249" spans="15:33" x14ac:dyDescent="0.25">
      <c r="O3249" t="s">
        <v>3212</v>
      </c>
      <c r="P3249" s="6">
        <v>42021</v>
      </c>
      <c r="Q3249" t="s">
        <v>3073</v>
      </c>
      <c r="R3249" t="s">
        <v>3214</v>
      </c>
      <c r="S3249" t="s">
        <v>3720</v>
      </c>
      <c r="T3249">
        <v>66</v>
      </c>
      <c r="U3249">
        <v>65</v>
      </c>
      <c r="W3249" t="s">
        <v>796</v>
      </c>
      <c r="X3249">
        <v>1</v>
      </c>
      <c r="Y3249">
        <f t="shared" si="398"/>
        <v>-1</v>
      </c>
      <c r="Z3249">
        <f t="shared" ca="1" si="399"/>
        <v>16.5</v>
      </c>
      <c r="AA3249">
        <f t="shared" ca="1" si="400"/>
        <v>-17.5</v>
      </c>
      <c r="AB3249">
        <f t="shared" ca="1" si="401"/>
        <v>17.5</v>
      </c>
      <c r="AC3249" s="2">
        <v>17.5</v>
      </c>
      <c r="AD3249" s="7">
        <f>VLOOKUP(P3249,Weights!$A:$B,2,0)*AC3249</f>
        <v>17.5</v>
      </c>
      <c r="AE3249">
        <f t="shared" ca="1" si="402"/>
        <v>306.25</v>
      </c>
      <c r="AF3249" t="str">
        <f t="shared" si="403"/>
        <v>Northern Kentucky</v>
      </c>
      <c r="AG3249" t="str">
        <f t="shared" ca="1" si="404"/>
        <v>South Carolina Upstate</v>
      </c>
    </row>
    <row r="3250" spans="15:33" x14ac:dyDescent="0.25">
      <c r="O3250" t="s">
        <v>3273</v>
      </c>
      <c r="P3250" s="6">
        <v>42021</v>
      </c>
      <c r="Q3250" t="s">
        <v>3073</v>
      </c>
      <c r="R3250" t="s">
        <v>3285</v>
      </c>
      <c r="S3250" t="s">
        <v>3721</v>
      </c>
      <c r="T3250">
        <v>71</v>
      </c>
      <c r="U3250">
        <v>57</v>
      </c>
      <c r="W3250" t="s">
        <v>2804</v>
      </c>
      <c r="X3250">
        <v>1</v>
      </c>
      <c r="Y3250">
        <f t="shared" si="398"/>
        <v>14</v>
      </c>
      <c r="Z3250">
        <f t="shared" ca="1" si="399"/>
        <v>10.375</v>
      </c>
      <c r="AA3250">
        <f t="shared" ca="1" si="400"/>
        <v>3.625</v>
      </c>
      <c r="AB3250">
        <f t="shared" ca="1" si="401"/>
        <v>-3.625</v>
      </c>
      <c r="AC3250" s="2">
        <v>3.625</v>
      </c>
      <c r="AD3250" s="7">
        <f>VLOOKUP(P3250,Weights!$A:$B,2,0)*AC3250</f>
        <v>3.625</v>
      </c>
      <c r="AE3250">
        <f t="shared" ca="1" si="402"/>
        <v>13.140625</v>
      </c>
      <c r="AF3250" t="str">
        <f t="shared" si="403"/>
        <v>South Dakota St</v>
      </c>
      <c r="AG3250" t="str">
        <f t="shared" ca="1" si="404"/>
        <v>South Dakota St</v>
      </c>
    </row>
    <row r="3251" spans="15:33" x14ac:dyDescent="0.25">
      <c r="O3251" t="s">
        <v>3145</v>
      </c>
      <c r="P3251" s="6">
        <v>42021</v>
      </c>
      <c r="Q3251" t="s">
        <v>3073</v>
      </c>
      <c r="R3251" t="s">
        <v>3143</v>
      </c>
      <c r="S3251" t="s">
        <v>3720</v>
      </c>
      <c r="T3251">
        <v>75</v>
      </c>
      <c r="U3251">
        <v>58</v>
      </c>
      <c r="W3251" t="s">
        <v>293</v>
      </c>
      <c r="X3251">
        <v>1</v>
      </c>
      <c r="Y3251">
        <f t="shared" si="398"/>
        <v>-17</v>
      </c>
      <c r="Z3251">
        <f t="shared" ca="1" si="399"/>
        <v>-8.25</v>
      </c>
      <c r="AA3251">
        <f t="shared" ca="1" si="400"/>
        <v>-8.75</v>
      </c>
      <c r="AB3251">
        <f t="shared" ca="1" si="401"/>
        <v>8.75</v>
      </c>
      <c r="AC3251" s="2">
        <v>8.75</v>
      </c>
      <c r="AD3251" s="7">
        <f>VLOOKUP(P3251,Weights!$A:$B,2,0)*AC3251</f>
        <v>8.75</v>
      </c>
      <c r="AE3251">
        <f t="shared" ca="1" si="402"/>
        <v>76.5625</v>
      </c>
      <c r="AF3251" t="str">
        <f t="shared" si="403"/>
        <v>Tulsa</v>
      </c>
      <c r="AG3251" t="str">
        <f t="shared" ca="1" si="404"/>
        <v>Tulsa</v>
      </c>
    </row>
    <row r="3252" spans="15:33" x14ac:dyDescent="0.25">
      <c r="O3252" t="s">
        <v>3356</v>
      </c>
      <c r="P3252" s="6">
        <v>42021</v>
      </c>
      <c r="Q3252" t="s">
        <v>3073</v>
      </c>
      <c r="R3252" t="s">
        <v>3412</v>
      </c>
      <c r="S3252" t="s">
        <v>3721</v>
      </c>
      <c r="T3252">
        <v>70</v>
      </c>
      <c r="U3252">
        <v>60</v>
      </c>
      <c r="W3252" t="s">
        <v>2743</v>
      </c>
      <c r="X3252">
        <v>1</v>
      </c>
      <c r="Y3252">
        <f t="shared" si="398"/>
        <v>10</v>
      </c>
      <c r="Z3252">
        <f t="shared" ca="1" si="399"/>
        <v>9.7500004999999987</v>
      </c>
      <c r="AA3252">
        <f t="shared" ca="1" si="400"/>
        <v>0.24999950000000126</v>
      </c>
      <c r="AB3252">
        <f t="shared" ca="1" si="401"/>
        <v>-0.24999950000000126</v>
      </c>
      <c r="AC3252" s="2">
        <v>0.25</v>
      </c>
      <c r="AD3252" s="7">
        <f>VLOOKUP(P3252,Weights!$A:$B,2,0)*AC3252</f>
        <v>0.25</v>
      </c>
      <c r="AE3252">
        <f t="shared" ca="1" si="402"/>
        <v>6.2499750000250633E-2</v>
      </c>
      <c r="AF3252" t="str">
        <f t="shared" si="403"/>
        <v>Southern</v>
      </c>
      <c r="AG3252" t="str">
        <f t="shared" ca="1" si="404"/>
        <v>Southern</v>
      </c>
    </row>
    <row r="3253" spans="15:33" x14ac:dyDescent="0.25">
      <c r="O3253" t="s">
        <v>3185</v>
      </c>
      <c r="P3253" s="6">
        <v>42021</v>
      </c>
      <c r="Q3253" t="s">
        <v>3073</v>
      </c>
      <c r="R3253" t="s">
        <v>3154</v>
      </c>
      <c r="S3253" t="s">
        <v>3720</v>
      </c>
      <c r="T3253">
        <v>63</v>
      </c>
      <c r="U3253">
        <v>56</v>
      </c>
      <c r="W3253" t="s">
        <v>406</v>
      </c>
      <c r="X3253">
        <v>1</v>
      </c>
      <c r="Y3253">
        <f t="shared" si="398"/>
        <v>-7</v>
      </c>
      <c r="Z3253">
        <f t="shared" ca="1" si="399"/>
        <v>-5.999999980000001</v>
      </c>
      <c r="AA3253">
        <f t="shared" ca="1" si="400"/>
        <v>-1.000000019999999</v>
      </c>
      <c r="AB3253">
        <f t="shared" ca="1" si="401"/>
        <v>1.000000019999999</v>
      </c>
      <c r="AC3253" s="2">
        <v>1</v>
      </c>
      <c r="AD3253" s="7">
        <f>VLOOKUP(P3253,Weights!$A:$B,2,0)*AC3253</f>
        <v>1</v>
      </c>
      <c r="AE3253">
        <f t="shared" ca="1" si="402"/>
        <v>1.0000000399999984</v>
      </c>
      <c r="AF3253" t="str">
        <f t="shared" si="403"/>
        <v>UAB</v>
      </c>
      <c r="AG3253" t="str">
        <f t="shared" ca="1" si="404"/>
        <v>UAB</v>
      </c>
    </row>
    <row r="3254" spans="15:33" x14ac:dyDescent="0.25">
      <c r="O3254" t="s">
        <v>3267</v>
      </c>
      <c r="P3254" s="6">
        <v>42021</v>
      </c>
      <c r="Q3254" t="s">
        <v>3073</v>
      </c>
      <c r="R3254" t="s">
        <v>3270</v>
      </c>
      <c r="S3254" t="s">
        <v>3721</v>
      </c>
      <c r="T3254">
        <v>70</v>
      </c>
      <c r="U3254">
        <v>60</v>
      </c>
      <c r="W3254" t="s">
        <v>1117</v>
      </c>
      <c r="X3254">
        <v>1</v>
      </c>
      <c r="Y3254">
        <f t="shared" si="398"/>
        <v>10</v>
      </c>
      <c r="Z3254">
        <f t="shared" ca="1" si="399"/>
        <v>0.62499999999999911</v>
      </c>
      <c r="AA3254">
        <f t="shared" ca="1" si="400"/>
        <v>9.375</v>
      </c>
      <c r="AB3254">
        <f t="shared" ca="1" si="401"/>
        <v>-9.375</v>
      </c>
      <c r="AC3254" s="2">
        <v>9.375</v>
      </c>
      <c r="AD3254" s="7">
        <f>VLOOKUP(P3254,Weights!$A:$B,2,0)*AC3254</f>
        <v>9.375</v>
      </c>
      <c r="AE3254">
        <f t="shared" ca="1" si="402"/>
        <v>87.890625</v>
      </c>
      <c r="AF3254" t="str">
        <f t="shared" si="403"/>
        <v>Southern Utah</v>
      </c>
      <c r="AG3254" t="str">
        <f t="shared" ca="1" si="404"/>
        <v>Southern Utah</v>
      </c>
    </row>
    <row r="3255" spans="15:33" x14ac:dyDescent="0.25">
      <c r="O3255" t="s">
        <v>3146</v>
      </c>
      <c r="P3255" s="6">
        <v>42021</v>
      </c>
      <c r="Q3255" t="s">
        <v>3073</v>
      </c>
      <c r="R3255" t="s">
        <v>3136</v>
      </c>
      <c r="S3255" t="s">
        <v>3721</v>
      </c>
      <c r="T3255">
        <v>72</v>
      </c>
      <c r="U3255">
        <v>59</v>
      </c>
      <c r="W3255" t="s">
        <v>279</v>
      </c>
      <c r="X3255">
        <v>1</v>
      </c>
      <c r="Y3255">
        <f t="shared" si="398"/>
        <v>13</v>
      </c>
      <c r="Z3255">
        <f t="shared" ca="1" si="399"/>
        <v>7.1249995000000004</v>
      </c>
      <c r="AA3255">
        <f t="shared" ca="1" si="400"/>
        <v>5.8750004999999996</v>
      </c>
      <c r="AB3255">
        <f t="shared" ca="1" si="401"/>
        <v>-5.8750004999999996</v>
      </c>
      <c r="AC3255" s="2">
        <v>5.875</v>
      </c>
      <c r="AD3255" s="7">
        <f>VLOOKUP(P3255,Weights!$A:$B,2,0)*AC3255</f>
        <v>5.875</v>
      </c>
      <c r="AE3255">
        <f t="shared" ca="1" si="402"/>
        <v>34.515630875000248</v>
      </c>
      <c r="AF3255" t="str">
        <f t="shared" si="403"/>
        <v>Stanford</v>
      </c>
      <c r="AG3255" t="str">
        <f t="shared" ca="1" si="404"/>
        <v>Stanford</v>
      </c>
    </row>
    <row r="3256" spans="15:33" x14ac:dyDescent="0.25">
      <c r="O3256" t="s">
        <v>3213</v>
      </c>
      <c r="P3256" s="6">
        <v>42021</v>
      </c>
      <c r="Q3256" t="s">
        <v>3073</v>
      </c>
      <c r="R3256" t="s">
        <v>3211</v>
      </c>
      <c r="S3256" t="s">
        <v>3720</v>
      </c>
      <c r="T3256">
        <v>80</v>
      </c>
      <c r="U3256">
        <v>65</v>
      </c>
      <c r="W3256" t="s">
        <v>808</v>
      </c>
      <c r="X3256">
        <v>1</v>
      </c>
      <c r="Y3256">
        <f t="shared" si="398"/>
        <v>-15</v>
      </c>
      <c r="Z3256">
        <f t="shared" ca="1" si="399"/>
        <v>-14.625000499999999</v>
      </c>
      <c r="AA3256">
        <f t="shared" ca="1" si="400"/>
        <v>-0.37499950000000126</v>
      </c>
      <c r="AB3256">
        <f t="shared" ca="1" si="401"/>
        <v>0.37499950000000126</v>
      </c>
      <c r="AC3256" s="2">
        <v>0.375</v>
      </c>
      <c r="AD3256" s="7">
        <f>VLOOKUP(P3256,Weights!$A:$B,2,0)*AC3256</f>
        <v>0.375</v>
      </c>
      <c r="AE3256">
        <f t="shared" ca="1" si="402"/>
        <v>0.14062462500025094</v>
      </c>
      <c r="AF3256" t="str">
        <f t="shared" si="403"/>
        <v>North Florida</v>
      </c>
      <c r="AG3256" t="str">
        <f t="shared" ca="1" si="404"/>
        <v>North Florida</v>
      </c>
    </row>
    <row r="3257" spans="15:33" x14ac:dyDescent="0.25">
      <c r="O3257" t="s">
        <v>3318</v>
      </c>
      <c r="P3257" s="6">
        <v>42021</v>
      </c>
      <c r="Q3257" t="s">
        <v>3073</v>
      </c>
      <c r="R3257" t="s">
        <v>3320</v>
      </c>
      <c r="S3257" t="s">
        <v>3721</v>
      </c>
      <c r="T3257">
        <v>55</v>
      </c>
      <c r="U3257">
        <v>52</v>
      </c>
      <c r="W3257" t="s">
        <v>1161</v>
      </c>
      <c r="X3257">
        <v>1</v>
      </c>
      <c r="Y3257">
        <f t="shared" si="398"/>
        <v>3</v>
      </c>
      <c r="Z3257">
        <f t="shared" ca="1" si="399"/>
        <v>11.625000499999999</v>
      </c>
      <c r="AA3257">
        <f t="shared" ca="1" si="400"/>
        <v>-8.6250004999999987</v>
      </c>
      <c r="AB3257">
        <f t="shared" ca="1" si="401"/>
        <v>8.6250004999999987</v>
      </c>
      <c r="AC3257" s="2">
        <v>8.625</v>
      </c>
      <c r="AD3257" s="7">
        <f>VLOOKUP(P3257,Weights!$A:$B,2,0)*AC3257</f>
        <v>8.625</v>
      </c>
      <c r="AE3257">
        <f t="shared" ca="1" si="402"/>
        <v>74.390633625000234</v>
      </c>
      <c r="AF3257" t="str">
        <f t="shared" si="403"/>
        <v>Tenn-Martin</v>
      </c>
      <c r="AG3257" t="str">
        <f t="shared" ca="1" si="404"/>
        <v>Tenn-Martin</v>
      </c>
    </row>
    <row r="3258" spans="15:33" x14ac:dyDescent="0.25">
      <c r="O3258" t="s">
        <v>3248</v>
      </c>
      <c r="P3258" s="6">
        <v>42021</v>
      </c>
      <c r="Q3258" t="s">
        <v>3073</v>
      </c>
      <c r="R3258" t="s">
        <v>3385</v>
      </c>
      <c r="S3258" t="s">
        <v>3721</v>
      </c>
      <c r="T3258">
        <v>77</v>
      </c>
      <c r="U3258">
        <v>50</v>
      </c>
      <c r="W3258" t="s">
        <v>892</v>
      </c>
      <c r="X3258">
        <v>1</v>
      </c>
      <c r="Y3258">
        <f t="shared" si="398"/>
        <v>27</v>
      </c>
      <c r="Z3258">
        <f t="shared" ca="1" si="399"/>
        <v>1.125</v>
      </c>
      <c r="AA3258">
        <f t="shared" ca="1" si="400"/>
        <v>25.875</v>
      </c>
      <c r="AB3258">
        <f t="shared" ca="1" si="401"/>
        <v>-25.875</v>
      </c>
      <c r="AC3258" s="2">
        <v>25.875</v>
      </c>
      <c r="AD3258" s="7">
        <f>VLOOKUP(P3258,Weights!$A:$B,2,0)*AC3258</f>
        <v>25.875</v>
      </c>
      <c r="AE3258">
        <f t="shared" ca="1" si="402"/>
        <v>669.515625</v>
      </c>
      <c r="AF3258" t="str">
        <f t="shared" si="403"/>
        <v>Texas</v>
      </c>
      <c r="AG3258" t="str">
        <f t="shared" ca="1" si="404"/>
        <v>Texas</v>
      </c>
    </row>
    <row r="3259" spans="15:33" x14ac:dyDescent="0.25">
      <c r="O3259" t="s">
        <v>3409</v>
      </c>
      <c r="P3259" s="6">
        <v>42021</v>
      </c>
      <c r="Q3259" t="s">
        <v>3073</v>
      </c>
      <c r="R3259" t="s">
        <v>3415</v>
      </c>
      <c r="S3259" t="s">
        <v>3721</v>
      </c>
      <c r="T3259">
        <v>60</v>
      </c>
      <c r="U3259">
        <v>51</v>
      </c>
      <c r="W3259" t="s">
        <v>2751</v>
      </c>
      <c r="X3259">
        <v>1</v>
      </c>
      <c r="Y3259">
        <f t="shared" si="398"/>
        <v>9</v>
      </c>
      <c r="Z3259">
        <f t="shared" ca="1" si="399"/>
        <v>25.875000500000002</v>
      </c>
      <c r="AA3259">
        <f t="shared" ca="1" si="400"/>
        <v>-16.875000500000002</v>
      </c>
      <c r="AB3259">
        <f t="shared" ca="1" si="401"/>
        <v>16.875000500000002</v>
      </c>
      <c r="AC3259" s="2">
        <v>16.875</v>
      </c>
      <c r="AD3259" s="7">
        <f>VLOOKUP(P3259,Weights!$A:$B,2,0)*AC3259</f>
        <v>16.875</v>
      </c>
      <c r="AE3259">
        <f t="shared" ca="1" si="402"/>
        <v>284.76564187500031</v>
      </c>
      <c r="AF3259" t="str">
        <f t="shared" si="403"/>
        <v>Texas Southern</v>
      </c>
      <c r="AG3259" t="str">
        <f t="shared" ca="1" si="404"/>
        <v>Texas Southern</v>
      </c>
    </row>
    <row r="3260" spans="15:33" x14ac:dyDescent="0.25">
      <c r="O3260" t="s">
        <v>3247</v>
      </c>
      <c r="P3260" s="6">
        <v>42021</v>
      </c>
      <c r="Q3260" t="s">
        <v>3073</v>
      </c>
      <c r="R3260" t="s">
        <v>3244</v>
      </c>
      <c r="S3260" t="s">
        <v>3720</v>
      </c>
      <c r="T3260">
        <v>62</v>
      </c>
      <c r="U3260">
        <v>42</v>
      </c>
      <c r="W3260" t="s">
        <v>906</v>
      </c>
      <c r="X3260">
        <v>1</v>
      </c>
      <c r="Y3260">
        <f t="shared" si="398"/>
        <v>-20</v>
      </c>
      <c r="Z3260">
        <f t="shared" ca="1" si="399"/>
        <v>-3.7499995000000004</v>
      </c>
      <c r="AA3260">
        <f t="shared" ca="1" si="400"/>
        <v>-16.250000499999999</v>
      </c>
      <c r="AB3260">
        <f t="shared" ca="1" si="401"/>
        <v>16.250000499999999</v>
      </c>
      <c r="AC3260" s="2">
        <v>16.25</v>
      </c>
      <c r="AD3260" s="7">
        <f>VLOOKUP(P3260,Weights!$A:$B,2,0)*AC3260</f>
        <v>16.25</v>
      </c>
      <c r="AE3260">
        <f t="shared" ca="1" si="402"/>
        <v>264.06251625000021</v>
      </c>
      <c r="AF3260" t="str">
        <f t="shared" si="403"/>
        <v>TCU</v>
      </c>
      <c r="AG3260" t="str">
        <f t="shared" ca="1" si="404"/>
        <v>TCU</v>
      </c>
    </row>
    <row r="3261" spans="15:33" x14ac:dyDescent="0.25">
      <c r="O3261" t="s">
        <v>3391</v>
      </c>
      <c r="P3261" s="6">
        <v>42021</v>
      </c>
      <c r="Q3261" t="s">
        <v>3073</v>
      </c>
      <c r="R3261" t="s">
        <v>3338</v>
      </c>
      <c r="S3261" t="s">
        <v>3720</v>
      </c>
      <c r="T3261">
        <v>74</v>
      </c>
      <c r="U3261">
        <v>62</v>
      </c>
      <c r="W3261" t="s">
        <v>1011</v>
      </c>
      <c r="X3261">
        <v>1</v>
      </c>
      <c r="Y3261">
        <f t="shared" si="398"/>
        <v>-12</v>
      </c>
      <c r="Z3261">
        <f t="shared" ca="1" si="399"/>
        <v>-2.3750000000000009</v>
      </c>
      <c r="AA3261">
        <f t="shared" ca="1" si="400"/>
        <v>-9.625</v>
      </c>
      <c r="AB3261">
        <f t="shared" ca="1" si="401"/>
        <v>9.625</v>
      </c>
      <c r="AC3261" s="2">
        <v>9.625</v>
      </c>
      <c r="AD3261" s="7">
        <f>VLOOKUP(P3261,Weights!$A:$B,2,0)*AC3261</f>
        <v>9.625</v>
      </c>
      <c r="AE3261">
        <f t="shared" ca="1" si="402"/>
        <v>92.640625</v>
      </c>
      <c r="AF3261" t="str">
        <f t="shared" si="403"/>
        <v>Furman</v>
      </c>
      <c r="AG3261" t="str">
        <f t="shared" ca="1" si="404"/>
        <v>Furman</v>
      </c>
    </row>
    <row r="3262" spans="15:33" x14ac:dyDescent="0.25">
      <c r="O3262" t="s">
        <v>3289</v>
      </c>
      <c r="P3262" s="6">
        <v>42021</v>
      </c>
      <c r="Q3262" t="s">
        <v>3073</v>
      </c>
      <c r="R3262" t="s">
        <v>3110</v>
      </c>
      <c r="S3262" t="s">
        <v>3720</v>
      </c>
      <c r="T3262">
        <v>81</v>
      </c>
      <c r="U3262">
        <v>78</v>
      </c>
      <c r="V3262" t="s">
        <v>3722</v>
      </c>
      <c r="W3262" t="s">
        <v>1305</v>
      </c>
      <c r="X3262">
        <v>1</v>
      </c>
      <c r="Y3262">
        <f t="shared" si="398"/>
        <v>-3</v>
      </c>
      <c r="Z3262">
        <f t="shared" ca="1" si="399"/>
        <v>8.8750000200000017</v>
      </c>
      <c r="AA3262">
        <f t="shared" ca="1" si="400"/>
        <v>-11.875000020000002</v>
      </c>
      <c r="AB3262">
        <f t="shared" ca="1" si="401"/>
        <v>11.875000020000002</v>
      </c>
      <c r="AC3262" s="2">
        <v>11.875</v>
      </c>
      <c r="AD3262" s="7">
        <f>VLOOKUP(P3262,Weights!$A:$B,2,0)*AC3262</f>
        <v>11.875</v>
      </c>
      <c r="AE3262">
        <f t="shared" ca="1" si="402"/>
        <v>141.01562547500004</v>
      </c>
      <c r="AF3262" t="str">
        <f t="shared" si="403"/>
        <v>Western Michigan</v>
      </c>
      <c r="AG3262" t="str">
        <f t="shared" ca="1" si="404"/>
        <v>Toledo</v>
      </c>
    </row>
    <row r="3263" spans="15:33" x14ac:dyDescent="0.25">
      <c r="O3263" t="s">
        <v>3182</v>
      </c>
      <c r="P3263" s="6">
        <v>42021</v>
      </c>
      <c r="Q3263" t="s">
        <v>3073</v>
      </c>
      <c r="R3263" t="s">
        <v>3344</v>
      </c>
      <c r="S3263" t="s">
        <v>3720</v>
      </c>
      <c r="T3263">
        <v>85</v>
      </c>
      <c r="U3263">
        <v>72</v>
      </c>
      <c r="W3263" t="s">
        <v>231</v>
      </c>
      <c r="X3263">
        <v>1</v>
      </c>
      <c r="Y3263">
        <f t="shared" si="398"/>
        <v>-13</v>
      </c>
      <c r="Z3263">
        <f t="shared" ca="1" si="399"/>
        <v>-7.25</v>
      </c>
      <c r="AA3263">
        <f t="shared" ca="1" si="400"/>
        <v>-5.75</v>
      </c>
      <c r="AB3263">
        <f t="shared" ca="1" si="401"/>
        <v>5.75</v>
      </c>
      <c r="AC3263" s="2">
        <v>5.75</v>
      </c>
      <c r="AD3263" s="7">
        <f>VLOOKUP(P3263,Weights!$A:$B,2,0)*AC3263</f>
        <v>5.75</v>
      </c>
      <c r="AE3263">
        <f t="shared" ca="1" si="402"/>
        <v>33.0625</v>
      </c>
      <c r="AF3263" t="str">
        <f t="shared" si="403"/>
        <v>William &amp; Mary</v>
      </c>
      <c r="AG3263" t="str">
        <f t="shared" ca="1" si="404"/>
        <v>William &amp; Mary</v>
      </c>
    </row>
    <row r="3264" spans="15:33" x14ac:dyDescent="0.25">
      <c r="O3264" t="s">
        <v>3402</v>
      </c>
      <c r="P3264" s="6">
        <v>42021</v>
      </c>
      <c r="Q3264" t="s">
        <v>3073</v>
      </c>
      <c r="R3264" t="s">
        <v>3355</v>
      </c>
      <c r="S3264" t="s">
        <v>3721</v>
      </c>
      <c r="T3264">
        <v>75</v>
      </c>
      <c r="U3264">
        <v>71</v>
      </c>
      <c r="W3264" t="s">
        <v>2821</v>
      </c>
      <c r="X3264">
        <v>1</v>
      </c>
      <c r="Y3264">
        <f t="shared" si="398"/>
        <v>4</v>
      </c>
      <c r="Z3264">
        <f t="shared" ca="1" si="399"/>
        <v>-5.75</v>
      </c>
      <c r="AA3264">
        <f t="shared" ca="1" si="400"/>
        <v>9.75</v>
      </c>
      <c r="AB3264">
        <f t="shared" ca="1" si="401"/>
        <v>-9.75</v>
      </c>
      <c r="AC3264" s="2">
        <v>9.75</v>
      </c>
      <c r="AD3264" s="7">
        <f>VLOOKUP(P3264,Weights!$A:$B,2,0)*AC3264</f>
        <v>9.75</v>
      </c>
      <c r="AE3264">
        <f t="shared" ca="1" si="402"/>
        <v>95.0625</v>
      </c>
      <c r="AF3264" t="str">
        <f t="shared" si="403"/>
        <v>Troy</v>
      </c>
      <c r="AG3264" t="str">
        <f t="shared" ca="1" si="404"/>
        <v>Georgia Southern</v>
      </c>
    </row>
    <row r="3265" spans="15:33" x14ac:dyDescent="0.25">
      <c r="O3265" t="s">
        <v>3296</v>
      </c>
      <c r="P3265" s="6">
        <v>42021</v>
      </c>
      <c r="Q3265" t="s">
        <v>3073</v>
      </c>
      <c r="R3265" t="s">
        <v>3208</v>
      </c>
      <c r="S3265" t="s">
        <v>3721</v>
      </c>
      <c r="T3265">
        <v>66</v>
      </c>
      <c r="U3265">
        <v>62</v>
      </c>
      <c r="W3265" t="s">
        <v>1393</v>
      </c>
      <c r="X3265">
        <v>1</v>
      </c>
      <c r="Y3265">
        <f t="shared" si="398"/>
        <v>4</v>
      </c>
      <c r="Z3265">
        <f t="shared" ca="1" si="399"/>
        <v>-5</v>
      </c>
      <c r="AA3265">
        <f t="shared" ca="1" si="400"/>
        <v>9</v>
      </c>
      <c r="AB3265">
        <f t="shared" ca="1" si="401"/>
        <v>-9</v>
      </c>
      <c r="AC3265" s="2">
        <v>9</v>
      </c>
      <c r="AD3265" s="7">
        <f>VLOOKUP(P3265,Weights!$A:$B,2,0)*AC3265</f>
        <v>9</v>
      </c>
      <c r="AE3265">
        <f t="shared" ca="1" si="402"/>
        <v>81</v>
      </c>
      <c r="AF3265" t="str">
        <f t="shared" si="403"/>
        <v>UC Riverside</v>
      </c>
      <c r="AG3265" t="str">
        <f t="shared" ca="1" si="404"/>
        <v>Hawaii</v>
      </c>
    </row>
    <row r="3266" spans="15:33" x14ac:dyDescent="0.25">
      <c r="O3266" t="s">
        <v>3358</v>
      </c>
      <c r="P3266" s="6">
        <v>42021</v>
      </c>
      <c r="Q3266" t="s">
        <v>3073</v>
      </c>
      <c r="R3266" t="s">
        <v>3360</v>
      </c>
      <c r="S3266" t="s">
        <v>3720</v>
      </c>
      <c r="T3266">
        <v>89</v>
      </c>
      <c r="U3266">
        <v>82</v>
      </c>
      <c r="W3266" t="s">
        <v>1144</v>
      </c>
      <c r="X3266">
        <v>1</v>
      </c>
      <c r="Y3266">
        <f t="shared" ref="Y3266:Y3329" si="405">X3266*IF(S3266="W",(T3266-U3266),U3266-T3266)</f>
        <v>-7</v>
      </c>
      <c r="Z3266">
        <f t="shared" ref="Z3266:Z3329" ca="1" si="406">X3266*(IF(Q3266="A",-HomeEdge,IF(Q3266="H",HomeEdge,0))+VLOOKUP(O3266,TmList,2,0)-VLOOKUP(R3266,TmList,2,0))</f>
        <v>14.125</v>
      </c>
      <c r="AA3266">
        <f t="shared" ref="AA3266:AA3329" ca="1" si="407">Y3266-Z3266</f>
        <v>-21.125</v>
      </c>
      <c r="AB3266">
        <f t="shared" ref="AB3266:AB3329" ca="1" si="408">-AA3266</f>
        <v>21.125</v>
      </c>
      <c r="AC3266" s="2">
        <v>21.125</v>
      </c>
      <c r="AD3266" s="7">
        <f>VLOOKUP(P3266,Weights!$A:$B,2,0)*AC3266</f>
        <v>21.125</v>
      </c>
      <c r="AE3266">
        <f t="shared" ref="AE3266:AE3329" ca="1" si="409">AA3266^2</f>
        <v>446.265625</v>
      </c>
      <c r="AF3266" t="str">
        <f t="shared" si="403"/>
        <v>South Alabama</v>
      </c>
      <c r="AG3266" t="str">
        <f t="shared" ca="1" si="404"/>
        <v>UL Lafayette</v>
      </c>
    </row>
    <row r="3267" spans="15:33" x14ac:dyDescent="0.25">
      <c r="O3267" t="s">
        <v>3411</v>
      </c>
      <c r="P3267" s="6">
        <v>42021</v>
      </c>
      <c r="Q3267" t="s">
        <v>3073</v>
      </c>
      <c r="R3267" t="s">
        <v>3160</v>
      </c>
      <c r="S3267" t="s">
        <v>3721</v>
      </c>
      <c r="T3267">
        <v>64</v>
      </c>
      <c r="U3267">
        <v>52</v>
      </c>
      <c r="W3267" t="s">
        <v>1106</v>
      </c>
      <c r="X3267">
        <v>1</v>
      </c>
      <c r="Y3267">
        <f t="shared" si="405"/>
        <v>12</v>
      </c>
      <c r="Z3267">
        <f t="shared" ca="1" si="406"/>
        <v>5.5</v>
      </c>
      <c r="AA3267">
        <f t="shared" ca="1" si="407"/>
        <v>6.5</v>
      </c>
      <c r="AB3267">
        <f t="shared" ca="1" si="408"/>
        <v>-6.5</v>
      </c>
      <c r="AC3267" s="2">
        <v>6.5</v>
      </c>
      <c r="AD3267" s="7">
        <f>VLOOKUP(P3267,Weights!$A:$B,2,0)*AC3267</f>
        <v>6.5</v>
      </c>
      <c r="AE3267">
        <f t="shared" ca="1" si="409"/>
        <v>42.25</v>
      </c>
      <c r="AF3267" t="str">
        <f t="shared" ref="AF3267:AF3330" si="410">IF(Y3267&gt;0,O3267,R3267)</f>
        <v>UL Monroe</v>
      </c>
      <c r="AG3267" t="str">
        <f t="shared" ref="AG3267:AG3330" ca="1" si="411">IF(Z3267&gt;0,O3267,R3267)</f>
        <v>UL Monroe</v>
      </c>
    </row>
    <row r="3268" spans="15:33" x14ac:dyDescent="0.25">
      <c r="O3268" t="s">
        <v>3091</v>
      </c>
      <c r="P3268" s="6">
        <v>42021</v>
      </c>
      <c r="Q3268" t="s">
        <v>3073</v>
      </c>
      <c r="R3268" t="s">
        <v>3087</v>
      </c>
      <c r="S3268" t="s">
        <v>3720</v>
      </c>
      <c r="T3268">
        <v>71</v>
      </c>
      <c r="U3268">
        <v>54</v>
      </c>
      <c r="W3268" t="s">
        <v>157</v>
      </c>
      <c r="X3268">
        <v>1</v>
      </c>
      <c r="Y3268">
        <f t="shared" si="405"/>
        <v>-17</v>
      </c>
      <c r="Z3268">
        <f t="shared" ca="1" si="406"/>
        <v>-11.250000499999999</v>
      </c>
      <c r="AA3268">
        <f t="shared" ca="1" si="407"/>
        <v>-5.7499995000000013</v>
      </c>
      <c r="AB3268">
        <f t="shared" ca="1" si="408"/>
        <v>5.7499995000000013</v>
      </c>
      <c r="AC3268" s="2">
        <v>5.75</v>
      </c>
      <c r="AD3268" s="7">
        <f>VLOOKUP(P3268,Weights!$A:$B,2,0)*AC3268</f>
        <v>5.75</v>
      </c>
      <c r="AE3268">
        <f t="shared" ca="1" si="409"/>
        <v>33.062494250000263</v>
      </c>
      <c r="AF3268" t="str">
        <f t="shared" si="410"/>
        <v>Vermont</v>
      </c>
      <c r="AG3268" t="str">
        <f t="shared" ca="1" si="411"/>
        <v>Vermont</v>
      </c>
    </row>
    <row r="3269" spans="15:33" x14ac:dyDescent="0.25">
      <c r="O3269" t="s">
        <v>3240</v>
      </c>
      <c r="P3269" s="6">
        <v>42021</v>
      </c>
      <c r="Q3269" t="s">
        <v>3073</v>
      </c>
      <c r="R3269" t="s">
        <v>3257</v>
      </c>
      <c r="S3269" t="s">
        <v>3721</v>
      </c>
      <c r="T3269">
        <v>64</v>
      </c>
      <c r="U3269">
        <v>62</v>
      </c>
      <c r="W3269" t="s">
        <v>2980</v>
      </c>
      <c r="X3269">
        <v>1</v>
      </c>
      <c r="Y3269">
        <f t="shared" si="405"/>
        <v>2</v>
      </c>
      <c r="Z3269">
        <f t="shared" ca="1" si="406"/>
        <v>8.7500004999999987</v>
      </c>
      <c r="AA3269">
        <f t="shared" ca="1" si="407"/>
        <v>-6.7500004999999987</v>
      </c>
      <c r="AB3269">
        <f t="shared" ca="1" si="408"/>
        <v>6.7500004999999987</v>
      </c>
      <c r="AC3269" s="2">
        <v>6.75</v>
      </c>
      <c r="AD3269" s="7">
        <f>VLOOKUP(P3269,Weights!$A:$B,2,0)*AC3269</f>
        <v>6.75</v>
      </c>
      <c r="AE3269">
        <f t="shared" ca="1" si="409"/>
        <v>45.562506750000232</v>
      </c>
      <c r="AF3269" t="str">
        <f t="shared" si="410"/>
        <v>UMKC</v>
      </c>
      <c r="AG3269" t="str">
        <f t="shared" ca="1" si="411"/>
        <v>UMKC</v>
      </c>
    </row>
    <row r="3270" spans="15:33" x14ac:dyDescent="0.25">
      <c r="O3270" t="s">
        <v>3298</v>
      </c>
      <c r="P3270" s="6">
        <v>42021</v>
      </c>
      <c r="Q3270" t="s">
        <v>3073</v>
      </c>
      <c r="R3270" t="s">
        <v>3353</v>
      </c>
      <c r="S3270" t="s">
        <v>3720</v>
      </c>
      <c r="T3270">
        <v>73</v>
      </c>
      <c r="U3270">
        <v>55</v>
      </c>
      <c r="W3270" t="s">
        <v>1567</v>
      </c>
      <c r="X3270">
        <v>1</v>
      </c>
      <c r="Y3270">
        <f t="shared" si="405"/>
        <v>-18</v>
      </c>
      <c r="Z3270">
        <f t="shared" ca="1" si="406"/>
        <v>-10.5</v>
      </c>
      <c r="AA3270">
        <f t="shared" ca="1" si="407"/>
        <v>-7.5</v>
      </c>
      <c r="AB3270">
        <f t="shared" ca="1" si="408"/>
        <v>7.5</v>
      </c>
      <c r="AC3270" s="2">
        <v>7.5</v>
      </c>
      <c r="AD3270" s="7">
        <f>VLOOKUP(P3270,Weights!$A:$B,2,0)*AC3270</f>
        <v>7.5</v>
      </c>
      <c r="AE3270">
        <f t="shared" ca="1" si="409"/>
        <v>56.25</v>
      </c>
      <c r="AF3270" t="str">
        <f t="shared" si="410"/>
        <v>UTEP</v>
      </c>
      <c r="AG3270" t="str">
        <f t="shared" ca="1" si="411"/>
        <v>UTEP</v>
      </c>
    </row>
    <row r="3271" spans="15:33" x14ac:dyDescent="0.25">
      <c r="O3271" t="s">
        <v>3276</v>
      </c>
      <c r="P3271" s="6">
        <v>42021</v>
      </c>
      <c r="Q3271" t="s">
        <v>3073</v>
      </c>
      <c r="R3271" t="s">
        <v>3339</v>
      </c>
      <c r="S3271" t="s">
        <v>3721</v>
      </c>
      <c r="T3271">
        <v>71</v>
      </c>
      <c r="U3271">
        <v>59</v>
      </c>
      <c r="W3271" t="s">
        <v>219</v>
      </c>
      <c r="X3271">
        <v>1</v>
      </c>
      <c r="Y3271">
        <f t="shared" si="405"/>
        <v>12</v>
      </c>
      <c r="Z3271">
        <f t="shared" ca="1" si="406"/>
        <v>7</v>
      </c>
      <c r="AA3271">
        <f t="shared" ca="1" si="407"/>
        <v>5</v>
      </c>
      <c r="AB3271">
        <f t="shared" ca="1" si="408"/>
        <v>-5</v>
      </c>
      <c r="AC3271" s="2">
        <v>5</v>
      </c>
      <c r="AD3271" s="7">
        <f>VLOOKUP(P3271,Weights!$A:$B,2,0)*AC3271</f>
        <v>5</v>
      </c>
      <c r="AE3271">
        <f t="shared" ca="1" si="409"/>
        <v>25</v>
      </c>
      <c r="AF3271" t="str">
        <f t="shared" si="410"/>
        <v>Utah State</v>
      </c>
      <c r="AG3271" t="str">
        <f t="shared" ca="1" si="411"/>
        <v>Utah State</v>
      </c>
    </row>
    <row r="3272" spans="15:33" x14ac:dyDescent="0.25">
      <c r="O3272" t="s">
        <v>3351</v>
      </c>
      <c r="P3272" s="6">
        <v>42021</v>
      </c>
      <c r="Q3272" t="s">
        <v>3073</v>
      </c>
      <c r="R3272" t="s">
        <v>3319</v>
      </c>
      <c r="S3272" t="s">
        <v>3721</v>
      </c>
      <c r="T3272">
        <v>85</v>
      </c>
      <c r="U3272">
        <v>79</v>
      </c>
      <c r="W3272" t="s">
        <v>2240</v>
      </c>
      <c r="X3272">
        <v>1</v>
      </c>
      <c r="Y3272">
        <f t="shared" si="405"/>
        <v>6</v>
      </c>
      <c r="Z3272">
        <f t="shared" ca="1" si="406"/>
        <v>-2.5</v>
      </c>
      <c r="AA3272">
        <f t="shared" ca="1" si="407"/>
        <v>8.5</v>
      </c>
      <c r="AB3272">
        <f t="shared" ca="1" si="408"/>
        <v>-8.5</v>
      </c>
      <c r="AC3272" s="2">
        <v>8.5</v>
      </c>
      <c r="AD3272" s="7">
        <f>VLOOKUP(P3272,Weights!$A:$B,2,0)*AC3272</f>
        <v>8.5</v>
      </c>
      <c r="AE3272">
        <f t="shared" ca="1" si="409"/>
        <v>72.25</v>
      </c>
      <c r="AF3272" t="str">
        <f t="shared" si="410"/>
        <v>VMI</v>
      </c>
      <c r="AG3272" t="str">
        <f t="shared" ca="1" si="411"/>
        <v>East Tennessee St</v>
      </c>
    </row>
    <row r="3273" spans="15:33" x14ac:dyDescent="0.25">
      <c r="O3273" t="s">
        <v>3271</v>
      </c>
      <c r="P3273" s="6">
        <v>42021</v>
      </c>
      <c r="Q3273" t="s">
        <v>3073</v>
      </c>
      <c r="R3273" t="s">
        <v>3258</v>
      </c>
      <c r="S3273" t="s">
        <v>3720</v>
      </c>
      <c r="T3273">
        <v>62</v>
      </c>
      <c r="U3273">
        <v>47</v>
      </c>
      <c r="W3273" t="s">
        <v>2402</v>
      </c>
      <c r="X3273">
        <v>1</v>
      </c>
      <c r="Y3273">
        <f t="shared" si="405"/>
        <v>-15</v>
      </c>
      <c r="Z3273">
        <f t="shared" ca="1" si="406"/>
        <v>1.2499999800000001</v>
      </c>
      <c r="AA3273">
        <f t="shared" ca="1" si="407"/>
        <v>-16.249999979999998</v>
      </c>
      <c r="AB3273">
        <f t="shared" ca="1" si="408"/>
        <v>16.249999979999998</v>
      </c>
      <c r="AC3273" s="2">
        <v>16.25</v>
      </c>
      <c r="AD3273" s="7">
        <f>VLOOKUP(P3273,Weights!$A:$B,2,0)*AC3273</f>
        <v>16.25</v>
      </c>
      <c r="AE3273">
        <f t="shared" ca="1" si="409"/>
        <v>264.06249934999994</v>
      </c>
      <c r="AF3273" t="str">
        <f t="shared" si="410"/>
        <v>Oregon St</v>
      </c>
      <c r="AG3273" t="str">
        <f t="shared" ca="1" si="411"/>
        <v>Washington St</v>
      </c>
    </row>
    <row r="3274" spans="15:33" x14ac:dyDescent="0.25">
      <c r="O3274" t="s">
        <v>3304</v>
      </c>
      <c r="P3274" s="6">
        <v>42021</v>
      </c>
      <c r="Q3274" t="s">
        <v>3073</v>
      </c>
      <c r="R3274" t="s">
        <v>3311</v>
      </c>
      <c r="S3274" t="s">
        <v>3720</v>
      </c>
      <c r="T3274">
        <v>85</v>
      </c>
      <c r="U3274">
        <v>77</v>
      </c>
      <c r="W3274" t="s">
        <v>1128</v>
      </c>
      <c r="X3274">
        <v>1</v>
      </c>
      <c r="Y3274">
        <f t="shared" si="405"/>
        <v>-8</v>
      </c>
      <c r="Z3274">
        <f t="shared" ca="1" si="406"/>
        <v>1.25</v>
      </c>
      <c r="AA3274">
        <f t="shared" ca="1" si="407"/>
        <v>-9.25</v>
      </c>
      <c r="AB3274">
        <f t="shared" ca="1" si="408"/>
        <v>9.25</v>
      </c>
      <c r="AC3274" s="2">
        <v>9.25</v>
      </c>
      <c r="AD3274" s="7">
        <f>VLOOKUP(P3274,Weights!$A:$B,2,0)*AC3274</f>
        <v>9.25</v>
      </c>
      <c r="AE3274">
        <f t="shared" ca="1" si="409"/>
        <v>85.5625</v>
      </c>
      <c r="AF3274" t="str">
        <f t="shared" si="410"/>
        <v>Radford</v>
      </c>
      <c r="AG3274" t="str">
        <f t="shared" ca="1" si="411"/>
        <v>Winthrop</v>
      </c>
    </row>
    <row r="3275" spans="15:33" x14ac:dyDescent="0.25">
      <c r="O3275" t="s">
        <v>3310</v>
      </c>
      <c r="P3275" s="6">
        <v>42021</v>
      </c>
      <c r="Q3275" t="s">
        <v>3073</v>
      </c>
      <c r="R3275" t="s">
        <v>3370</v>
      </c>
      <c r="S3275" t="s">
        <v>3721</v>
      </c>
      <c r="T3275">
        <v>62</v>
      </c>
      <c r="U3275">
        <v>43</v>
      </c>
      <c r="W3275" t="s">
        <v>681</v>
      </c>
      <c r="X3275">
        <v>1</v>
      </c>
      <c r="Y3275">
        <f t="shared" si="405"/>
        <v>19</v>
      </c>
      <c r="Z3275">
        <f t="shared" ca="1" si="406"/>
        <v>11.25</v>
      </c>
      <c r="AA3275">
        <f t="shared" ca="1" si="407"/>
        <v>7.75</v>
      </c>
      <c r="AB3275">
        <f t="shared" ca="1" si="408"/>
        <v>-7.75</v>
      </c>
      <c r="AC3275" s="2">
        <v>7.75</v>
      </c>
      <c r="AD3275" s="7">
        <f>VLOOKUP(P3275,Weights!$A:$B,2,0)*AC3275</f>
        <v>7.75</v>
      </c>
      <c r="AE3275">
        <f t="shared" ca="1" si="409"/>
        <v>60.0625</v>
      </c>
      <c r="AF3275" t="str">
        <f t="shared" si="410"/>
        <v>Wofford</v>
      </c>
      <c r="AG3275" t="str">
        <f t="shared" ca="1" si="411"/>
        <v>Wofford</v>
      </c>
    </row>
    <row r="3276" spans="15:33" x14ac:dyDescent="0.25">
      <c r="O3276" t="s">
        <v>3179</v>
      </c>
      <c r="P3276" s="6">
        <v>42021</v>
      </c>
      <c r="Q3276" t="s">
        <v>3073</v>
      </c>
      <c r="R3276" t="s">
        <v>3368</v>
      </c>
      <c r="S3276" t="s">
        <v>3720</v>
      </c>
      <c r="T3276">
        <v>66</v>
      </c>
      <c r="U3276">
        <v>56</v>
      </c>
      <c r="W3276" t="s">
        <v>1686</v>
      </c>
      <c r="X3276">
        <v>1</v>
      </c>
      <c r="Y3276">
        <f t="shared" si="405"/>
        <v>-10</v>
      </c>
      <c r="Z3276">
        <f t="shared" ca="1" si="406"/>
        <v>-10</v>
      </c>
      <c r="AA3276">
        <f t="shared" ca="1" si="407"/>
        <v>0</v>
      </c>
      <c r="AB3276">
        <f t="shared" ca="1" si="408"/>
        <v>0</v>
      </c>
      <c r="AC3276" s="2">
        <v>0</v>
      </c>
      <c r="AD3276" s="7">
        <f>VLOOKUP(P3276,Weights!$A:$B,2,0)*AC3276</f>
        <v>0</v>
      </c>
      <c r="AE3276">
        <f t="shared" ca="1" si="409"/>
        <v>0</v>
      </c>
      <c r="AF3276" t="str">
        <f t="shared" si="410"/>
        <v>Valparaiso</v>
      </c>
      <c r="AG3276" t="str">
        <f t="shared" ca="1" si="411"/>
        <v>Valparaiso</v>
      </c>
    </row>
    <row r="3277" spans="15:33" x14ac:dyDescent="0.25">
      <c r="O3277" t="s">
        <v>3210</v>
      </c>
      <c r="P3277" s="6">
        <v>42021</v>
      </c>
      <c r="Q3277" t="s">
        <v>3073</v>
      </c>
      <c r="R3277" t="s">
        <v>3254</v>
      </c>
      <c r="S3277" t="s">
        <v>3721</v>
      </c>
      <c r="T3277">
        <v>62</v>
      </c>
      <c r="U3277">
        <v>58</v>
      </c>
      <c r="W3277" t="s">
        <v>860</v>
      </c>
      <c r="X3277">
        <v>1</v>
      </c>
      <c r="Y3277">
        <f t="shared" si="405"/>
        <v>4</v>
      </c>
      <c r="Z3277">
        <f t="shared" ca="1" si="406"/>
        <v>9.8749994999999977</v>
      </c>
      <c r="AA3277">
        <f t="shared" ca="1" si="407"/>
        <v>-5.8749994999999977</v>
      </c>
      <c r="AB3277">
        <f t="shared" ca="1" si="408"/>
        <v>5.8749994999999977</v>
      </c>
      <c r="AC3277" s="2">
        <v>5.875</v>
      </c>
      <c r="AD3277" s="7">
        <f>VLOOKUP(P3277,Weights!$A:$B,2,0)*AC3277</f>
        <v>5.875</v>
      </c>
      <c r="AE3277">
        <f t="shared" ca="1" si="409"/>
        <v>34.515619125000221</v>
      </c>
      <c r="AF3277" t="str">
        <f t="shared" si="410"/>
        <v>Xavier</v>
      </c>
      <c r="AG3277" t="str">
        <f t="shared" ca="1" si="411"/>
        <v>Xavier</v>
      </c>
    </row>
    <row r="3278" spans="15:33" x14ac:dyDescent="0.25">
      <c r="O3278" t="s">
        <v>3226</v>
      </c>
      <c r="P3278" s="6">
        <v>42021</v>
      </c>
      <c r="Q3278" t="s">
        <v>3073</v>
      </c>
      <c r="R3278" t="s">
        <v>3373</v>
      </c>
      <c r="S3278" t="s">
        <v>3720</v>
      </c>
      <c r="T3278">
        <v>74</v>
      </c>
      <c r="U3278">
        <v>61</v>
      </c>
      <c r="W3278" t="s">
        <v>1695</v>
      </c>
      <c r="X3278">
        <v>1</v>
      </c>
      <c r="Y3278">
        <f t="shared" si="405"/>
        <v>-13</v>
      </c>
      <c r="Z3278">
        <f t="shared" ca="1" si="406"/>
        <v>-5.75</v>
      </c>
      <c r="AA3278">
        <f t="shared" ca="1" si="407"/>
        <v>-7.25</v>
      </c>
      <c r="AB3278">
        <f t="shared" ca="1" si="408"/>
        <v>7.25</v>
      </c>
      <c r="AC3278" s="2">
        <v>7.25</v>
      </c>
      <c r="AD3278" s="7">
        <f>VLOOKUP(P3278,Weights!$A:$B,2,0)*AC3278</f>
        <v>7.25</v>
      </c>
      <c r="AE3278">
        <f t="shared" ca="1" si="409"/>
        <v>52.5625</v>
      </c>
      <c r="AF3278" t="str">
        <f t="shared" si="410"/>
        <v>Cleveland St</v>
      </c>
      <c r="AG3278" t="str">
        <f t="shared" ca="1" si="411"/>
        <v>Cleveland St</v>
      </c>
    </row>
    <row r="3279" spans="15:33" x14ac:dyDescent="0.25">
      <c r="O3279" t="s">
        <v>3115</v>
      </c>
      <c r="P3279" s="6">
        <v>42022</v>
      </c>
      <c r="Q3279" t="s">
        <v>3073</v>
      </c>
      <c r="R3279" t="s">
        <v>3209</v>
      </c>
      <c r="S3279" t="s">
        <v>3721</v>
      </c>
      <c r="T3279">
        <v>78</v>
      </c>
      <c r="U3279">
        <v>74</v>
      </c>
      <c r="W3279" t="s">
        <v>1780</v>
      </c>
      <c r="X3279">
        <v>1</v>
      </c>
      <c r="Y3279">
        <f t="shared" si="405"/>
        <v>4</v>
      </c>
      <c r="Z3279">
        <f t="shared" ca="1" si="406"/>
        <v>1.875</v>
      </c>
      <c r="AA3279">
        <f t="shared" ca="1" si="407"/>
        <v>2.125</v>
      </c>
      <c r="AB3279">
        <f t="shared" ca="1" si="408"/>
        <v>-2.125</v>
      </c>
      <c r="AC3279" s="2">
        <v>2.125</v>
      </c>
      <c r="AD3279" s="7">
        <f>VLOOKUP(P3279,Weights!$A:$B,2,0)*AC3279</f>
        <v>2.125</v>
      </c>
      <c r="AE3279">
        <f t="shared" ca="1" si="409"/>
        <v>4.515625</v>
      </c>
      <c r="AF3279" t="str">
        <f t="shared" si="410"/>
        <v>Canisius</v>
      </c>
      <c r="AG3279" t="str">
        <f t="shared" ca="1" si="411"/>
        <v>Canisius</v>
      </c>
    </row>
    <row r="3280" spans="15:33" x14ac:dyDescent="0.25">
      <c r="O3280" t="s">
        <v>3255</v>
      </c>
      <c r="P3280" s="6">
        <v>42022</v>
      </c>
      <c r="Q3280" t="s">
        <v>3073</v>
      </c>
      <c r="R3280" t="s">
        <v>3201</v>
      </c>
      <c r="S3280" t="s">
        <v>3721</v>
      </c>
      <c r="T3280">
        <v>71</v>
      </c>
      <c r="U3280">
        <v>67</v>
      </c>
      <c r="V3280" t="s">
        <v>3722</v>
      </c>
      <c r="W3280" t="s">
        <v>931</v>
      </c>
      <c r="X3280">
        <v>1</v>
      </c>
      <c r="Y3280">
        <f t="shared" si="405"/>
        <v>4</v>
      </c>
      <c r="Z3280">
        <f t="shared" ca="1" si="406"/>
        <v>-2.7499994999999995</v>
      </c>
      <c r="AA3280">
        <f t="shared" ca="1" si="407"/>
        <v>6.7499994999999995</v>
      </c>
      <c r="AB3280">
        <f t="shared" ca="1" si="408"/>
        <v>-6.7499994999999995</v>
      </c>
      <c r="AC3280" s="2">
        <v>6.75</v>
      </c>
      <c r="AD3280" s="7">
        <f>VLOOKUP(P3280,Weights!$A:$B,2,0)*AC3280</f>
        <v>6.75</v>
      </c>
      <c r="AE3280">
        <f t="shared" ca="1" si="409"/>
        <v>45.562493250000244</v>
      </c>
      <c r="AF3280" t="str">
        <f t="shared" si="410"/>
        <v>DePaul</v>
      </c>
      <c r="AG3280" t="str">
        <f t="shared" ca="1" si="411"/>
        <v>St. John's</v>
      </c>
    </row>
    <row r="3281" spans="15:33" x14ac:dyDescent="0.25">
      <c r="O3281" t="s">
        <v>3227</v>
      </c>
      <c r="P3281" s="6">
        <v>42022</v>
      </c>
      <c r="Q3281" t="s">
        <v>3073</v>
      </c>
      <c r="R3281" t="s">
        <v>3152</v>
      </c>
      <c r="S3281" t="s">
        <v>3720</v>
      </c>
      <c r="T3281">
        <v>80</v>
      </c>
      <c r="U3281">
        <v>74</v>
      </c>
      <c r="W3281" t="s">
        <v>1231</v>
      </c>
      <c r="X3281">
        <v>1</v>
      </c>
      <c r="Y3281">
        <f t="shared" si="405"/>
        <v>-6</v>
      </c>
      <c r="Z3281">
        <f t="shared" ca="1" si="406"/>
        <v>1.8750004999999987</v>
      </c>
      <c r="AA3281">
        <f t="shared" ca="1" si="407"/>
        <v>-7.8750004999999987</v>
      </c>
      <c r="AB3281">
        <f t="shared" ca="1" si="408"/>
        <v>7.8750004999999987</v>
      </c>
      <c r="AC3281" s="2">
        <v>7.875</v>
      </c>
      <c r="AD3281" s="7">
        <f>VLOOKUP(P3281,Weights!$A:$B,2,0)*AC3281</f>
        <v>7.875</v>
      </c>
      <c r="AE3281">
        <f t="shared" ca="1" si="409"/>
        <v>62.015632875000229</v>
      </c>
      <c r="AF3281" t="str">
        <f t="shared" si="410"/>
        <v>Indiana</v>
      </c>
      <c r="AG3281" t="str">
        <f t="shared" ca="1" si="411"/>
        <v>Illinois</v>
      </c>
    </row>
    <row r="3282" spans="15:33" x14ac:dyDescent="0.25">
      <c r="O3282" t="s">
        <v>3123</v>
      </c>
      <c r="P3282" s="6">
        <v>42022</v>
      </c>
      <c r="Q3282" t="s">
        <v>3073</v>
      </c>
      <c r="R3282" t="s">
        <v>3094</v>
      </c>
      <c r="S3282" t="s">
        <v>3721</v>
      </c>
      <c r="T3282">
        <v>91</v>
      </c>
      <c r="U3282">
        <v>86</v>
      </c>
      <c r="V3282" t="s">
        <v>3722</v>
      </c>
      <c r="W3282" t="s">
        <v>2337</v>
      </c>
      <c r="X3282">
        <v>1</v>
      </c>
      <c r="Y3282">
        <f t="shared" si="405"/>
        <v>5</v>
      </c>
      <c r="Z3282">
        <f t="shared" ca="1" si="406"/>
        <v>-1.3750000000000009</v>
      </c>
      <c r="AA3282">
        <f t="shared" ca="1" si="407"/>
        <v>6.3750000000000009</v>
      </c>
      <c r="AB3282">
        <f t="shared" ca="1" si="408"/>
        <v>-6.3750000000000009</v>
      </c>
      <c r="AC3282" s="2">
        <v>6.375</v>
      </c>
      <c r="AD3282" s="7">
        <f>VLOOKUP(P3282,Weights!$A:$B,2,0)*AC3282</f>
        <v>6.375</v>
      </c>
      <c r="AE3282">
        <f t="shared" ca="1" si="409"/>
        <v>40.640625000000014</v>
      </c>
      <c r="AF3282" t="str">
        <f t="shared" si="410"/>
        <v>Loyola (MD)</v>
      </c>
      <c r="AG3282" t="str">
        <f t="shared" ca="1" si="411"/>
        <v>Boston University</v>
      </c>
    </row>
    <row r="3283" spans="15:33" x14ac:dyDescent="0.25">
      <c r="O3283" t="s">
        <v>3384</v>
      </c>
      <c r="P3283" s="6">
        <v>42022</v>
      </c>
      <c r="Q3283" t="s">
        <v>3073</v>
      </c>
      <c r="R3283" t="s">
        <v>3383</v>
      </c>
      <c r="S3283" t="s">
        <v>3720</v>
      </c>
      <c r="T3283">
        <v>82</v>
      </c>
      <c r="U3283">
        <v>79</v>
      </c>
      <c r="V3283" t="s">
        <v>3722</v>
      </c>
      <c r="W3283" t="s">
        <v>1825</v>
      </c>
      <c r="X3283">
        <v>1</v>
      </c>
      <c r="Y3283">
        <f t="shared" si="405"/>
        <v>-3</v>
      </c>
      <c r="Z3283">
        <f t="shared" ca="1" si="406"/>
        <v>4.7499999800000001</v>
      </c>
      <c r="AA3283">
        <f t="shared" ca="1" si="407"/>
        <v>-7.7499999800000001</v>
      </c>
      <c r="AB3283">
        <f t="shared" ca="1" si="408"/>
        <v>7.7499999800000001</v>
      </c>
      <c r="AC3283" s="2">
        <v>7.75</v>
      </c>
      <c r="AD3283" s="7">
        <f>VLOOKUP(P3283,Weights!$A:$B,2,0)*AC3283</f>
        <v>7.75</v>
      </c>
      <c r="AE3283">
        <f t="shared" ca="1" si="409"/>
        <v>60.062499690000003</v>
      </c>
      <c r="AF3283" t="str">
        <f t="shared" si="410"/>
        <v>Rider</v>
      </c>
      <c r="AG3283" t="str">
        <f t="shared" ca="1" si="411"/>
        <v>Manhattan</v>
      </c>
    </row>
    <row r="3284" spans="15:33" x14ac:dyDescent="0.25">
      <c r="O3284" t="s">
        <v>3188</v>
      </c>
      <c r="P3284" s="6">
        <v>42022</v>
      </c>
      <c r="Q3284" t="s">
        <v>3073</v>
      </c>
      <c r="R3284" t="s">
        <v>3098</v>
      </c>
      <c r="S3284" t="s">
        <v>3720</v>
      </c>
      <c r="T3284">
        <v>72</v>
      </c>
      <c r="U3284">
        <v>71</v>
      </c>
      <c r="W3284" t="s">
        <v>1841</v>
      </c>
      <c r="X3284">
        <v>1</v>
      </c>
      <c r="Y3284">
        <f t="shared" si="405"/>
        <v>-1</v>
      </c>
      <c r="Z3284">
        <f t="shared" ca="1" si="406"/>
        <v>-6.0000004999999996</v>
      </c>
      <c r="AA3284">
        <f t="shared" ca="1" si="407"/>
        <v>5.0000004999999996</v>
      </c>
      <c r="AB3284">
        <f t="shared" ca="1" si="408"/>
        <v>-5.0000004999999996</v>
      </c>
      <c r="AC3284" s="2">
        <v>5</v>
      </c>
      <c r="AD3284" s="7">
        <f>VLOOKUP(P3284,Weights!$A:$B,2,0)*AC3284</f>
        <v>5</v>
      </c>
      <c r="AE3284">
        <f t="shared" ca="1" si="409"/>
        <v>25.000005000000247</v>
      </c>
      <c r="AF3284" t="str">
        <f t="shared" si="410"/>
        <v>Quinnipiac</v>
      </c>
      <c r="AG3284" t="str">
        <f t="shared" ca="1" si="411"/>
        <v>Quinnipiac</v>
      </c>
    </row>
    <row r="3285" spans="15:33" x14ac:dyDescent="0.25">
      <c r="O3285" t="s">
        <v>3327</v>
      </c>
      <c r="P3285" s="6">
        <v>42022</v>
      </c>
      <c r="Q3285" t="s">
        <v>3073</v>
      </c>
      <c r="R3285" t="s">
        <v>3382</v>
      </c>
      <c r="S3285" t="s">
        <v>3721</v>
      </c>
      <c r="T3285">
        <v>77</v>
      </c>
      <c r="U3285">
        <v>70</v>
      </c>
      <c r="W3285" t="s">
        <v>1853</v>
      </c>
      <c r="X3285">
        <v>1</v>
      </c>
      <c r="Y3285">
        <f t="shared" si="405"/>
        <v>7</v>
      </c>
      <c r="Z3285">
        <f t="shared" ca="1" si="406"/>
        <v>10.75</v>
      </c>
      <c r="AA3285">
        <f t="shared" ca="1" si="407"/>
        <v>-3.75</v>
      </c>
      <c r="AB3285">
        <f t="shared" ca="1" si="408"/>
        <v>3.75</v>
      </c>
      <c r="AC3285" s="2">
        <v>3.75</v>
      </c>
      <c r="AD3285" s="7">
        <f>VLOOKUP(P3285,Weights!$A:$B,2,0)*AC3285</f>
        <v>3.75</v>
      </c>
      <c r="AE3285">
        <f t="shared" ca="1" si="409"/>
        <v>14.0625</v>
      </c>
      <c r="AF3285" t="str">
        <f t="shared" si="410"/>
        <v>Monmouth</v>
      </c>
      <c r="AG3285" t="str">
        <f t="shared" ca="1" si="411"/>
        <v>Monmouth</v>
      </c>
    </row>
    <row r="3286" spans="15:33" x14ac:dyDescent="0.25">
      <c r="O3286" t="s">
        <v>3274</v>
      </c>
      <c r="P3286" s="6">
        <v>42022</v>
      </c>
      <c r="Q3286" t="s">
        <v>3073</v>
      </c>
      <c r="R3286" t="s">
        <v>3280</v>
      </c>
      <c r="S3286" t="s">
        <v>3720</v>
      </c>
      <c r="T3286">
        <v>69</v>
      </c>
      <c r="U3286">
        <v>59</v>
      </c>
      <c r="W3286" t="s">
        <v>1579</v>
      </c>
      <c r="X3286">
        <v>1</v>
      </c>
      <c r="Y3286">
        <f t="shared" si="405"/>
        <v>-10</v>
      </c>
      <c r="Z3286">
        <f t="shared" ca="1" si="406"/>
        <v>-5.625000019999999</v>
      </c>
      <c r="AA3286">
        <f t="shared" ca="1" si="407"/>
        <v>-4.374999980000001</v>
      </c>
      <c r="AB3286">
        <f t="shared" ca="1" si="408"/>
        <v>4.374999980000001</v>
      </c>
      <c r="AC3286" s="2">
        <v>4.375</v>
      </c>
      <c r="AD3286" s="7">
        <f>VLOOKUP(P3286,Weights!$A:$B,2,0)*AC3286</f>
        <v>4.375</v>
      </c>
      <c r="AE3286">
        <f t="shared" ca="1" si="409"/>
        <v>19.14062482500001</v>
      </c>
      <c r="AF3286" t="str">
        <f t="shared" si="410"/>
        <v>Boise State</v>
      </c>
      <c r="AG3286" t="str">
        <f t="shared" ca="1" si="411"/>
        <v>Boise State</v>
      </c>
    </row>
    <row r="3287" spans="15:33" x14ac:dyDescent="0.25">
      <c r="O3287" t="s">
        <v>3082</v>
      </c>
      <c r="P3287" s="6">
        <v>42022</v>
      </c>
      <c r="Q3287" t="s">
        <v>3073</v>
      </c>
      <c r="R3287" t="s">
        <v>3080</v>
      </c>
      <c r="S3287" t="s">
        <v>3720</v>
      </c>
      <c r="T3287">
        <v>74</v>
      </c>
      <c r="U3287">
        <v>70</v>
      </c>
      <c r="W3287" t="s">
        <v>1866</v>
      </c>
      <c r="X3287">
        <v>1</v>
      </c>
      <c r="Y3287">
        <f t="shared" si="405"/>
        <v>-4</v>
      </c>
      <c r="Z3287">
        <f t="shared" ca="1" si="406"/>
        <v>-3.1250004999999996</v>
      </c>
      <c r="AA3287">
        <f t="shared" ca="1" si="407"/>
        <v>-0.87499950000000037</v>
      </c>
      <c r="AB3287">
        <f t="shared" ca="1" si="408"/>
        <v>0.87499950000000037</v>
      </c>
      <c r="AC3287" s="2">
        <v>0.875</v>
      </c>
      <c r="AD3287" s="7">
        <f>VLOOKUP(P3287,Weights!$A:$B,2,0)*AC3287</f>
        <v>0.875</v>
      </c>
      <c r="AE3287">
        <f t="shared" ca="1" si="409"/>
        <v>0.76562412500025068</v>
      </c>
      <c r="AF3287" t="str">
        <f t="shared" si="410"/>
        <v>Siena</v>
      </c>
      <c r="AG3287" t="str">
        <f t="shared" ca="1" si="411"/>
        <v>Siena</v>
      </c>
    </row>
    <row r="3288" spans="15:33" x14ac:dyDescent="0.25">
      <c r="O3288" t="s">
        <v>3705</v>
      </c>
      <c r="P3288" s="6">
        <v>42022</v>
      </c>
      <c r="Q3288" t="s">
        <v>3073</v>
      </c>
      <c r="R3288" t="s">
        <v>3198</v>
      </c>
      <c r="S3288" t="s">
        <v>3721</v>
      </c>
      <c r="T3288">
        <v>68</v>
      </c>
      <c r="U3288">
        <v>53</v>
      </c>
      <c r="W3288" t="s">
        <v>432</v>
      </c>
      <c r="X3288">
        <v>1</v>
      </c>
      <c r="Y3288">
        <f t="shared" si="405"/>
        <v>15</v>
      </c>
      <c r="Z3288">
        <f t="shared" ca="1" si="406"/>
        <v>18.499999499999998</v>
      </c>
      <c r="AA3288">
        <f t="shared" ca="1" si="407"/>
        <v>-3.4999994999999977</v>
      </c>
      <c r="AB3288">
        <f t="shared" ca="1" si="408"/>
        <v>3.4999994999999977</v>
      </c>
      <c r="AC3288" s="2">
        <v>3.5</v>
      </c>
      <c r="AD3288" s="7">
        <f>VLOOKUP(P3288,Weights!$A:$B,2,0)*AC3288</f>
        <v>3.5</v>
      </c>
      <c r="AE3288">
        <f t="shared" ca="1" si="409"/>
        <v>12.249996500000234</v>
      </c>
      <c r="AF3288" t="str">
        <f t="shared" si="410"/>
        <v>North Carolina</v>
      </c>
      <c r="AG3288" t="str">
        <f t="shared" ca="1" si="411"/>
        <v>North Carolina</v>
      </c>
    </row>
    <row r="3289" spans="15:33" x14ac:dyDescent="0.25">
      <c r="O3289" t="s">
        <v>3178</v>
      </c>
      <c r="P3289" s="6">
        <v>42022</v>
      </c>
      <c r="Q3289" t="s">
        <v>3073</v>
      </c>
      <c r="R3289" t="s">
        <v>3388</v>
      </c>
      <c r="S3289" t="s">
        <v>3721</v>
      </c>
      <c r="T3289">
        <v>60</v>
      </c>
      <c r="U3289">
        <v>46</v>
      </c>
      <c r="W3289" t="s">
        <v>2145</v>
      </c>
      <c r="X3289">
        <v>1</v>
      </c>
      <c r="Y3289">
        <f t="shared" si="405"/>
        <v>14</v>
      </c>
      <c r="Z3289">
        <f t="shared" ca="1" si="406"/>
        <v>17.249999500000001</v>
      </c>
      <c r="AA3289">
        <f t="shared" ca="1" si="407"/>
        <v>-3.2499995000000013</v>
      </c>
      <c r="AB3289">
        <f t="shared" ca="1" si="408"/>
        <v>3.2499995000000013</v>
      </c>
      <c r="AC3289" s="2">
        <v>3.25</v>
      </c>
      <c r="AD3289" s="7">
        <f>VLOOKUP(P3289,Weights!$A:$B,2,0)*AC3289</f>
        <v>3.25</v>
      </c>
      <c r="AE3289">
        <f t="shared" ca="1" si="409"/>
        <v>10.562496750000259</v>
      </c>
      <c r="AF3289" t="str">
        <f t="shared" si="410"/>
        <v>Northern Iowa</v>
      </c>
      <c r="AG3289" t="str">
        <f t="shared" ca="1" si="411"/>
        <v>Northern Iowa</v>
      </c>
    </row>
    <row r="3290" spans="15:33" x14ac:dyDescent="0.25">
      <c r="O3290" t="s">
        <v>3369</v>
      </c>
      <c r="P3290" s="6">
        <v>42022</v>
      </c>
      <c r="Q3290" t="s">
        <v>3073</v>
      </c>
      <c r="R3290" t="s">
        <v>3718</v>
      </c>
      <c r="S3290" t="s">
        <v>3721</v>
      </c>
      <c r="T3290">
        <v>83</v>
      </c>
      <c r="U3290">
        <v>68</v>
      </c>
      <c r="W3290" t="s">
        <v>1654</v>
      </c>
      <c r="X3290">
        <v>1</v>
      </c>
      <c r="Y3290">
        <f t="shared" si="405"/>
        <v>15</v>
      </c>
      <c r="Z3290">
        <f t="shared" ca="1" si="406"/>
        <v>32.125000480000004</v>
      </c>
      <c r="AA3290">
        <f t="shared" ca="1" si="407"/>
        <v>-17.125000480000004</v>
      </c>
      <c r="AB3290">
        <f t="shared" ca="1" si="408"/>
        <v>17.125000480000004</v>
      </c>
      <c r="AC3290" s="2">
        <v>17.125</v>
      </c>
      <c r="AD3290" s="7">
        <f>VLOOKUP(P3290,Weights!$A:$B,2,0)*AC3290</f>
        <v>17.125</v>
      </c>
      <c r="AE3290">
        <f t="shared" ca="1" si="409"/>
        <v>293.26564144000037</v>
      </c>
      <c r="AF3290" t="str">
        <f t="shared" si="410"/>
        <v>Oakland</v>
      </c>
      <c r="AG3290" t="str">
        <f t="shared" ca="1" si="411"/>
        <v>Oakland</v>
      </c>
    </row>
    <row r="3291" spans="15:33" x14ac:dyDescent="0.25">
      <c r="O3291" t="s">
        <v>3294</v>
      </c>
      <c r="P3291" s="6">
        <v>42022</v>
      </c>
      <c r="Q3291" t="s">
        <v>3073</v>
      </c>
      <c r="R3291" t="s">
        <v>3386</v>
      </c>
      <c r="S3291" t="s">
        <v>3720</v>
      </c>
      <c r="T3291">
        <v>89</v>
      </c>
      <c r="U3291">
        <v>84</v>
      </c>
      <c r="W3291" t="s">
        <v>2784</v>
      </c>
      <c r="X3291">
        <v>1</v>
      </c>
      <c r="Y3291">
        <f t="shared" si="405"/>
        <v>-5</v>
      </c>
      <c r="Z3291">
        <f t="shared" ca="1" si="406"/>
        <v>3.625</v>
      </c>
      <c r="AA3291">
        <f t="shared" ca="1" si="407"/>
        <v>-8.625</v>
      </c>
      <c r="AB3291">
        <f t="shared" ca="1" si="408"/>
        <v>8.625</v>
      </c>
      <c r="AC3291" s="2">
        <v>8.625</v>
      </c>
      <c r="AD3291" s="7">
        <f>VLOOKUP(P3291,Weights!$A:$B,2,0)*AC3291</f>
        <v>8.625</v>
      </c>
      <c r="AE3291">
        <f t="shared" ca="1" si="409"/>
        <v>74.390625</v>
      </c>
      <c r="AF3291" t="str">
        <f t="shared" si="410"/>
        <v>IUPUI</v>
      </c>
      <c r="AG3291" t="str">
        <f t="shared" ca="1" si="411"/>
        <v>Omaha</v>
      </c>
    </row>
    <row r="3292" spans="15:33" x14ac:dyDescent="0.25">
      <c r="O3292" t="s">
        <v>3175</v>
      </c>
      <c r="P3292" s="6">
        <v>42022</v>
      </c>
      <c r="Q3292" t="s">
        <v>3073</v>
      </c>
      <c r="R3292" t="s">
        <v>3109</v>
      </c>
      <c r="S3292" t="s">
        <v>3721</v>
      </c>
      <c r="T3292">
        <v>85</v>
      </c>
      <c r="U3292">
        <v>65</v>
      </c>
      <c r="W3292" t="s">
        <v>2014</v>
      </c>
      <c r="X3292">
        <v>1</v>
      </c>
      <c r="Y3292">
        <f t="shared" si="405"/>
        <v>20</v>
      </c>
      <c r="Z3292">
        <f t="shared" ca="1" si="406"/>
        <v>8</v>
      </c>
      <c r="AA3292">
        <f t="shared" ca="1" si="407"/>
        <v>12</v>
      </c>
      <c r="AB3292">
        <f t="shared" ca="1" si="408"/>
        <v>-12</v>
      </c>
      <c r="AC3292" s="2">
        <v>12</v>
      </c>
      <c r="AD3292" s="7">
        <f>VLOOKUP(P3292,Weights!$A:$B,2,0)*AC3292</f>
        <v>12</v>
      </c>
      <c r="AE3292">
        <f t="shared" ca="1" si="409"/>
        <v>144</v>
      </c>
      <c r="AF3292" t="str">
        <f t="shared" si="410"/>
        <v>Robert Morris</v>
      </c>
      <c r="AG3292" t="str">
        <f t="shared" ca="1" si="411"/>
        <v>Robert Morris</v>
      </c>
    </row>
    <row r="3293" spans="15:33" x14ac:dyDescent="0.25">
      <c r="O3293" t="s">
        <v>3396</v>
      </c>
      <c r="P3293" s="6">
        <v>42022</v>
      </c>
      <c r="Q3293" t="s">
        <v>3073</v>
      </c>
      <c r="R3293" t="s">
        <v>3158</v>
      </c>
      <c r="S3293" t="s">
        <v>3721</v>
      </c>
      <c r="T3293">
        <v>59</v>
      </c>
      <c r="U3293">
        <v>52</v>
      </c>
      <c r="W3293" t="s">
        <v>231</v>
      </c>
      <c r="X3293">
        <v>1</v>
      </c>
      <c r="Y3293">
        <f t="shared" si="405"/>
        <v>7</v>
      </c>
      <c r="Z3293">
        <f t="shared" ca="1" si="406"/>
        <v>-2.125</v>
      </c>
      <c r="AA3293">
        <f t="shared" ca="1" si="407"/>
        <v>9.125</v>
      </c>
      <c r="AB3293">
        <f t="shared" ca="1" si="408"/>
        <v>-9.125</v>
      </c>
      <c r="AC3293" s="2">
        <v>9.125</v>
      </c>
      <c r="AD3293" s="7">
        <f>VLOOKUP(P3293,Weights!$A:$B,2,0)*AC3293</f>
        <v>9.125</v>
      </c>
      <c r="AE3293">
        <f t="shared" ca="1" si="409"/>
        <v>83.265625</v>
      </c>
      <c r="AF3293" t="str">
        <f t="shared" si="410"/>
        <v>Southern Illinois</v>
      </c>
      <c r="AG3293" t="str">
        <f t="shared" ca="1" si="411"/>
        <v>Loyola (Chi)</v>
      </c>
    </row>
    <row r="3294" spans="15:33" x14ac:dyDescent="0.25">
      <c r="O3294" t="s">
        <v>3171</v>
      </c>
      <c r="P3294" s="6">
        <v>42022</v>
      </c>
      <c r="Q3294" t="s">
        <v>3073</v>
      </c>
      <c r="R3294" t="s">
        <v>3130</v>
      </c>
      <c r="S3294" t="s">
        <v>3721</v>
      </c>
      <c r="T3294">
        <v>70</v>
      </c>
      <c r="U3294">
        <v>61</v>
      </c>
      <c r="W3294" t="s">
        <v>262</v>
      </c>
      <c r="X3294">
        <v>1</v>
      </c>
      <c r="Y3294">
        <f t="shared" si="405"/>
        <v>9</v>
      </c>
      <c r="Z3294">
        <f t="shared" ca="1" si="406"/>
        <v>9.0000000200000017</v>
      </c>
      <c r="AA3294">
        <f t="shared" ca="1" si="407"/>
        <v>-2.000000165480742E-8</v>
      </c>
      <c r="AB3294">
        <f t="shared" ca="1" si="408"/>
        <v>2.000000165480742E-8</v>
      </c>
      <c r="AC3294" s="2">
        <v>0</v>
      </c>
      <c r="AD3294" s="7">
        <f>VLOOKUP(P3294,Weights!$A:$B,2,0)*AC3294</f>
        <v>0</v>
      </c>
      <c r="AE3294">
        <f t="shared" ca="1" si="409"/>
        <v>4.0000006619229954E-16</v>
      </c>
      <c r="AF3294" t="str">
        <f t="shared" si="410"/>
        <v>St. Bonaventure</v>
      </c>
      <c r="AG3294" t="str">
        <f t="shared" ca="1" si="411"/>
        <v>St. Bonaventure</v>
      </c>
    </row>
    <row r="3295" spans="15:33" x14ac:dyDescent="0.25">
      <c r="O3295" t="s">
        <v>3078</v>
      </c>
      <c r="P3295" s="6">
        <v>42022</v>
      </c>
      <c r="Q3295" t="s">
        <v>3073</v>
      </c>
      <c r="R3295" t="s">
        <v>3354</v>
      </c>
      <c r="S3295" t="s">
        <v>3720</v>
      </c>
      <c r="T3295">
        <v>60</v>
      </c>
      <c r="U3295">
        <v>59</v>
      </c>
      <c r="W3295" t="s">
        <v>1144</v>
      </c>
      <c r="X3295">
        <v>1</v>
      </c>
      <c r="Y3295">
        <f t="shared" si="405"/>
        <v>-1</v>
      </c>
      <c r="Z3295">
        <f t="shared" ca="1" si="406"/>
        <v>-0.37499998000000001</v>
      </c>
      <c r="AA3295">
        <f t="shared" ca="1" si="407"/>
        <v>-0.62500001999999999</v>
      </c>
      <c r="AB3295">
        <f t="shared" ca="1" si="408"/>
        <v>0.62500001999999999</v>
      </c>
      <c r="AC3295" s="2">
        <v>0.625</v>
      </c>
      <c r="AD3295" s="7">
        <f>VLOOKUP(P3295,Weights!$A:$B,2,0)*AC3295</f>
        <v>0.625</v>
      </c>
      <c r="AE3295">
        <f t="shared" ca="1" si="409"/>
        <v>0.3906250250000004</v>
      </c>
      <c r="AF3295" t="str">
        <f t="shared" si="410"/>
        <v>St. Francis BRK</v>
      </c>
      <c r="AG3295" t="str">
        <f t="shared" ca="1" si="411"/>
        <v>St. Francis BRK</v>
      </c>
    </row>
    <row r="3296" spans="15:33" x14ac:dyDescent="0.25">
      <c r="O3296" t="s">
        <v>3395</v>
      </c>
      <c r="P3296" s="6">
        <v>42022</v>
      </c>
      <c r="Q3296" t="s">
        <v>3073</v>
      </c>
      <c r="R3296" t="s">
        <v>3295</v>
      </c>
      <c r="S3296" t="s">
        <v>3721</v>
      </c>
      <c r="T3296">
        <v>85</v>
      </c>
      <c r="U3296">
        <v>77</v>
      </c>
      <c r="W3296" t="s">
        <v>820</v>
      </c>
      <c r="X3296">
        <v>1</v>
      </c>
      <c r="Y3296">
        <f t="shared" si="405"/>
        <v>8</v>
      </c>
      <c r="Z3296">
        <f t="shared" ca="1" si="406"/>
        <v>-3.3749995000000004</v>
      </c>
      <c r="AA3296">
        <f t="shared" ca="1" si="407"/>
        <v>11.374999500000001</v>
      </c>
      <c r="AB3296">
        <f t="shared" ca="1" si="408"/>
        <v>-11.374999500000001</v>
      </c>
      <c r="AC3296" s="2">
        <v>11.375</v>
      </c>
      <c r="AD3296" s="7">
        <f>VLOOKUP(P3296,Weights!$A:$B,2,0)*AC3296</f>
        <v>11.375</v>
      </c>
      <c r="AE3296">
        <f t="shared" ca="1" si="409"/>
        <v>129.39061362500027</v>
      </c>
      <c r="AF3296" t="str">
        <f t="shared" si="410"/>
        <v>Washington</v>
      </c>
      <c r="AG3296" t="str">
        <f t="shared" ca="1" si="411"/>
        <v>Oregon</v>
      </c>
    </row>
    <row r="3297" spans="15:33" x14ac:dyDescent="0.25">
      <c r="O3297" t="s">
        <v>3414</v>
      </c>
      <c r="P3297" s="6">
        <v>42023</v>
      </c>
      <c r="Q3297" t="s">
        <v>3073</v>
      </c>
      <c r="R3297" t="s">
        <v>3412</v>
      </c>
      <c r="S3297" t="s">
        <v>3720</v>
      </c>
      <c r="T3297">
        <v>54</v>
      </c>
      <c r="U3297">
        <v>49</v>
      </c>
      <c r="W3297" t="s">
        <v>2690</v>
      </c>
      <c r="X3297">
        <v>1</v>
      </c>
      <c r="Y3297">
        <f t="shared" si="405"/>
        <v>-5</v>
      </c>
      <c r="Z3297">
        <f t="shared" ca="1" si="406"/>
        <v>-1.6250000000000018</v>
      </c>
      <c r="AA3297">
        <f t="shared" ca="1" si="407"/>
        <v>-3.3749999999999982</v>
      </c>
      <c r="AB3297">
        <f t="shared" ca="1" si="408"/>
        <v>3.3749999999999982</v>
      </c>
      <c r="AC3297" s="2">
        <v>3.375</v>
      </c>
      <c r="AD3297" s="7">
        <f>VLOOKUP(P3297,Weights!$A:$B,2,0)*AC3297</f>
        <v>3.375</v>
      </c>
      <c r="AE3297">
        <f t="shared" ca="1" si="409"/>
        <v>11.390624999999988</v>
      </c>
      <c r="AF3297" t="str">
        <f t="shared" si="410"/>
        <v>Arkansas-Pine Bluff</v>
      </c>
      <c r="AG3297" t="str">
        <f t="shared" ca="1" si="411"/>
        <v>Arkansas-Pine Bluff</v>
      </c>
    </row>
    <row r="3298" spans="15:33" x14ac:dyDescent="0.25">
      <c r="O3298" t="s">
        <v>3359</v>
      </c>
      <c r="P3298" s="6">
        <v>42023</v>
      </c>
      <c r="Q3298" t="s">
        <v>3073</v>
      </c>
      <c r="R3298" t="s">
        <v>3363</v>
      </c>
      <c r="S3298" t="s">
        <v>3720</v>
      </c>
      <c r="T3298">
        <v>60</v>
      </c>
      <c r="U3298">
        <v>54</v>
      </c>
      <c r="W3298" t="s">
        <v>2823</v>
      </c>
      <c r="X3298">
        <v>1</v>
      </c>
      <c r="Y3298">
        <f t="shared" si="405"/>
        <v>-6</v>
      </c>
      <c r="Z3298">
        <f t="shared" ca="1" si="406"/>
        <v>-10.875</v>
      </c>
      <c r="AA3298">
        <f t="shared" ca="1" si="407"/>
        <v>4.875</v>
      </c>
      <c r="AB3298">
        <f t="shared" ca="1" si="408"/>
        <v>-4.875</v>
      </c>
      <c r="AC3298" s="2">
        <v>4.875</v>
      </c>
      <c r="AD3298" s="7">
        <f>VLOOKUP(P3298,Weights!$A:$B,2,0)*AC3298</f>
        <v>4.875</v>
      </c>
      <c r="AE3298">
        <f t="shared" ca="1" si="409"/>
        <v>23.765625</v>
      </c>
      <c r="AF3298" t="str">
        <f t="shared" si="410"/>
        <v>Georgia St</v>
      </c>
      <c r="AG3298" t="str">
        <f t="shared" ca="1" si="411"/>
        <v>Georgia St</v>
      </c>
    </row>
    <row r="3299" spans="15:33" x14ac:dyDescent="0.25">
      <c r="O3299" t="s">
        <v>3301</v>
      </c>
      <c r="P3299" s="6">
        <v>42023</v>
      </c>
      <c r="Q3299" t="s">
        <v>3073</v>
      </c>
      <c r="R3299" t="s">
        <v>3305</v>
      </c>
      <c r="S3299" t="s">
        <v>3721</v>
      </c>
      <c r="T3299">
        <v>82</v>
      </c>
      <c r="U3299">
        <v>75</v>
      </c>
      <c r="W3299" t="s">
        <v>1145</v>
      </c>
      <c r="X3299">
        <v>1</v>
      </c>
      <c r="Y3299">
        <f t="shared" si="405"/>
        <v>7</v>
      </c>
      <c r="Z3299">
        <f t="shared" ca="1" si="406"/>
        <v>6.9999999800000001</v>
      </c>
      <c r="AA3299">
        <f t="shared" ca="1" si="407"/>
        <v>1.9999999878450581E-8</v>
      </c>
      <c r="AB3299">
        <f t="shared" ca="1" si="408"/>
        <v>-1.9999999878450581E-8</v>
      </c>
      <c r="AC3299" s="2">
        <v>0</v>
      </c>
      <c r="AD3299" s="7">
        <f>VLOOKUP(P3299,Weights!$A:$B,2,0)*AC3299</f>
        <v>0</v>
      </c>
      <c r="AE3299">
        <f t="shared" ca="1" si="409"/>
        <v>3.9999999513802324E-16</v>
      </c>
      <c r="AF3299" t="str">
        <f t="shared" si="410"/>
        <v>Charleston Southern</v>
      </c>
      <c r="AG3299" t="str">
        <f t="shared" ca="1" si="411"/>
        <v>Charleston Southern</v>
      </c>
    </row>
    <row r="3300" spans="15:33" x14ac:dyDescent="0.25">
      <c r="O3300" t="s">
        <v>3197</v>
      </c>
      <c r="P3300" s="6">
        <v>42023</v>
      </c>
      <c r="Q3300" t="s">
        <v>3073</v>
      </c>
      <c r="R3300" t="s">
        <v>3161</v>
      </c>
      <c r="S3300" t="s">
        <v>3720</v>
      </c>
      <c r="T3300">
        <v>59</v>
      </c>
      <c r="U3300">
        <v>55</v>
      </c>
      <c r="W3300" t="s">
        <v>553</v>
      </c>
      <c r="X3300">
        <v>1</v>
      </c>
      <c r="Y3300">
        <f t="shared" si="405"/>
        <v>-4</v>
      </c>
      <c r="Z3300">
        <f t="shared" ca="1" si="406"/>
        <v>1.5000000000000009</v>
      </c>
      <c r="AA3300">
        <f t="shared" ca="1" si="407"/>
        <v>-5.5000000000000009</v>
      </c>
      <c r="AB3300">
        <f t="shared" ca="1" si="408"/>
        <v>5.5000000000000009</v>
      </c>
      <c r="AC3300" s="2">
        <v>5.5</v>
      </c>
      <c r="AD3300" s="7">
        <f>VLOOKUP(P3300,Weights!$A:$B,2,0)*AC3300</f>
        <v>5.5</v>
      </c>
      <c r="AE3300">
        <f t="shared" ca="1" si="409"/>
        <v>30.250000000000011</v>
      </c>
      <c r="AF3300" t="str">
        <f t="shared" si="410"/>
        <v>Florida St</v>
      </c>
      <c r="AG3300" t="str">
        <f t="shared" ca="1" si="411"/>
        <v>Clemson</v>
      </c>
    </row>
    <row r="3301" spans="15:33" x14ac:dyDescent="0.25">
      <c r="O3301" t="s">
        <v>3350</v>
      </c>
      <c r="P3301" s="6">
        <v>42023</v>
      </c>
      <c r="Q3301" t="s">
        <v>3073</v>
      </c>
      <c r="R3301" t="s">
        <v>3220</v>
      </c>
      <c r="S3301" t="s">
        <v>3721</v>
      </c>
      <c r="T3301">
        <v>87</v>
      </c>
      <c r="U3301">
        <v>75</v>
      </c>
      <c r="W3301" t="s">
        <v>1986</v>
      </c>
      <c r="X3301">
        <v>1</v>
      </c>
      <c r="Y3301">
        <f t="shared" si="405"/>
        <v>12</v>
      </c>
      <c r="Z3301">
        <f t="shared" ca="1" si="406"/>
        <v>12.000000000000002</v>
      </c>
      <c r="AA3301">
        <f t="shared" ca="1" si="407"/>
        <v>0</v>
      </c>
      <c r="AB3301">
        <f t="shared" ca="1" si="408"/>
        <v>0</v>
      </c>
      <c r="AC3301" s="2">
        <v>0</v>
      </c>
      <c r="AD3301" s="7">
        <f>VLOOKUP(P3301,Weights!$A:$B,2,0)*AC3301</f>
        <v>0</v>
      </c>
      <c r="AE3301">
        <f t="shared" ca="1" si="409"/>
        <v>0</v>
      </c>
      <c r="AF3301" t="str">
        <f t="shared" si="410"/>
        <v>Coppin St</v>
      </c>
      <c r="AG3301" t="str">
        <f t="shared" ca="1" si="411"/>
        <v>Coppin St</v>
      </c>
    </row>
    <row r="3302" spans="15:33" x14ac:dyDescent="0.25">
      <c r="O3302" t="s">
        <v>3300</v>
      </c>
      <c r="P3302" s="6">
        <v>42023</v>
      </c>
      <c r="Q3302" t="s">
        <v>3073</v>
      </c>
      <c r="R3302" t="s">
        <v>3321</v>
      </c>
      <c r="S3302" t="s">
        <v>3721</v>
      </c>
      <c r="T3302">
        <v>59</v>
      </c>
      <c r="U3302">
        <v>50</v>
      </c>
      <c r="W3302" t="s">
        <v>1606</v>
      </c>
      <c r="X3302">
        <v>1</v>
      </c>
      <c r="Y3302">
        <f t="shared" si="405"/>
        <v>9</v>
      </c>
      <c r="Z3302">
        <f t="shared" ca="1" si="406"/>
        <v>11.250000499999999</v>
      </c>
      <c r="AA3302">
        <f t="shared" ca="1" si="407"/>
        <v>-2.2500004999999987</v>
      </c>
      <c r="AB3302">
        <f t="shared" ca="1" si="408"/>
        <v>2.2500004999999987</v>
      </c>
      <c r="AC3302" s="2">
        <v>2.25</v>
      </c>
      <c r="AD3302" s="7">
        <f>VLOOKUP(P3302,Weights!$A:$B,2,0)*AC3302</f>
        <v>2.25</v>
      </c>
      <c r="AE3302">
        <f t="shared" ca="1" si="409"/>
        <v>5.0625022500002439</v>
      </c>
      <c r="AF3302" t="str">
        <f t="shared" si="410"/>
        <v>Delaware St</v>
      </c>
      <c r="AG3302" t="str">
        <f t="shared" ca="1" si="411"/>
        <v>Delaware St</v>
      </c>
    </row>
    <row r="3303" spans="15:33" x14ac:dyDescent="0.25">
      <c r="O3303" t="s">
        <v>3704</v>
      </c>
      <c r="P3303" s="6">
        <v>42023</v>
      </c>
      <c r="Q3303" t="s">
        <v>3073</v>
      </c>
      <c r="R3303" t="s">
        <v>3192</v>
      </c>
      <c r="S3303" t="s">
        <v>3721</v>
      </c>
      <c r="T3303">
        <v>79</v>
      </c>
      <c r="U3303">
        <v>65</v>
      </c>
      <c r="W3303" t="s">
        <v>575</v>
      </c>
      <c r="X3303">
        <v>1</v>
      </c>
      <c r="Y3303">
        <f t="shared" si="405"/>
        <v>14</v>
      </c>
      <c r="Z3303">
        <f t="shared" ca="1" si="406"/>
        <v>20.874999499999998</v>
      </c>
      <c r="AA3303">
        <f t="shared" ca="1" si="407"/>
        <v>-6.8749994999999977</v>
      </c>
      <c r="AB3303">
        <f t="shared" ca="1" si="408"/>
        <v>6.8749994999999977</v>
      </c>
      <c r="AC3303" s="2">
        <v>6.875</v>
      </c>
      <c r="AD3303" s="7">
        <f>VLOOKUP(P3303,Weights!$A:$B,2,0)*AC3303</f>
        <v>6.875</v>
      </c>
      <c r="AE3303">
        <f t="shared" ca="1" si="409"/>
        <v>47.265618125000216</v>
      </c>
      <c r="AF3303" t="str">
        <f t="shared" si="410"/>
        <v>Duke</v>
      </c>
      <c r="AG3303" t="str">
        <f t="shared" ca="1" si="411"/>
        <v>Duke</v>
      </c>
    </row>
    <row r="3304" spans="15:33" x14ac:dyDescent="0.25">
      <c r="O3304" t="s">
        <v>3319</v>
      </c>
      <c r="P3304" s="6">
        <v>42023</v>
      </c>
      <c r="Q3304" t="s">
        <v>3073</v>
      </c>
      <c r="R3304" t="s">
        <v>3718</v>
      </c>
      <c r="S3304" t="s">
        <v>3721</v>
      </c>
      <c r="T3304">
        <v>90</v>
      </c>
      <c r="U3304">
        <v>52</v>
      </c>
      <c r="W3304" t="s">
        <v>2530</v>
      </c>
      <c r="X3304">
        <v>1</v>
      </c>
      <c r="Y3304">
        <f t="shared" si="405"/>
        <v>38</v>
      </c>
      <c r="Z3304">
        <f t="shared" ca="1" si="406"/>
        <v>30.750000500000002</v>
      </c>
      <c r="AA3304">
        <f t="shared" ca="1" si="407"/>
        <v>7.2499994999999977</v>
      </c>
      <c r="AB3304">
        <f t="shared" ca="1" si="408"/>
        <v>-7.2499994999999977</v>
      </c>
      <c r="AC3304" s="2">
        <v>7.25</v>
      </c>
      <c r="AD3304" s="7">
        <f>VLOOKUP(P3304,Weights!$A:$B,2,0)*AC3304</f>
        <v>7.25</v>
      </c>
      <c r="AE3304">
        <f t="shared" ca="1" si="409"/>
        <v>52.562492750000217</v>
      </c>
      <c r="AF3304" t="str">
        <f t="shared" si="410"/>
        <v>East Tennessee St</v>
      </c>
      <c r="AG3304" t="str">
        <f t="shared" ca="1" si="411"/>
        <v>East Tennessee St</v>
      </c>
    </row>
    <row r="3305" spans="15:33" x14ac:dyDescent="0.25">
      <c r="O3305" t="s">
        <v>3249</v>
      </c>
      <c r="P3305" s="6">
        <v>42023</v>
      </c>
      <c r="Q3305" t="s">
        <v>3073</v>
      </c>
      <c r="R3305" t="s">
        <v>3708</v>
      </c>
      <c r="S3305" t="s">
        <v>3721</v>
      </c>
      <c r="T3305">
        <v>78</v>
      </c>
      <c r="U3305">
        <v>58</v>
      </c>
      <c r="W3305" t="s">
        <v>476</v>
      </c>
      <c r="X3305">
        <v>1</v>
      </c>
      <c r="Y3305">
        <f t="shared" si="405"/>
        <v>20</v>
      </c>
      <c r="Z3305">
        <f t="shared" ca="1" si="406"/>
        <v>-7.2499999999999982</v>
      </c>
      <c r="AA3305">
        <f t="shared" ca="1" si="407"/>
        <v>27.25</v>
      </c>
      <c r="AB3305">
        <f t="shared" ca="1" si="408"/>
        <v>-27.25</v>
      </c>
      <c r="AC3305" s="2">
        <v>27.25</v>
      </c>
      <c r="AD3305" s="7">
        <f>VLOOKUP(P3305,Weights!$A:$B,2,0)*AC3305</f>
        <v>27.25</v>
      </c>
      <c r="AE3305">
        <f t="shared" ca="1" si="409"/>
        <v>742.5625</v>
      </c>
      <c r="AF3305" t="str">
        <f t="shared" si="410"/>
        <v>Georgetown</v>
      </c>
      <c r="AG3305" t="str">
        <f t="shared" ca="1" si="411"/>
        <v>Villanova</v>
      </c>
    </row>
    <row r="3306" spans="15:33" x14ac:dyDescent="0.25">
      <c r="O3306" t="s">
        <v>3293</v>
      </c>
      <c r="P3306" s="6">
        <v>42023</v>
      </c>
      <c r="Q3306" t="s">
        <v>3073</v>
      </c>
      <c r="R3306" t="s">
        <v>3392</v>
      </c>
      <c r="S3306" t="s">
        <v>3720</v>
      </c>
      <c r="T3306">
        <v>59</v>
      </c>
      <c r="U3306">
        <v>52</v>
      </c>
      <c r="W3306" t="s">
        <v>2014</v>
      </c>
      <c r="X3306">
        <v>1</v>
      </c>
      <c r="Y3306">
        <f t="shared" si="405"/>
        <v>-7</v>
      </c>
      <c r="Z3306">
        <f t="shared" ca="1" si="406"/>
        <v>-7.5</v>
      </c>
      <c r="AA3306">
        <f t="shared" ca="1" si="407"/>
        <v>0.5</v>
      </c>
      <c r="AB3306">
        <f t="shared" ca="1" si="408"/>
        <v>-0.5</v>
      </c>
      <c r="AC3306" s="2">
        <v>0.5</v>
      </c>
      <c r="AD3306" s="7">
        <f>VLOOKUP(P3306,Weights!$A:$B,2,0)*AC3306</f>
        <v>0.5</v>
      </c>
      <c r="AE3306">
        <f t="shared" ca="1" si="409"/>
        <v>0.25</v>
      </c>
      <c r="AF3306" t="str">
        <f t="shared" si="410"/>
        <v>North Carolina Central</v>
      </c>
      <c r="AG3306" t="str">
        <f t="shared" ca="1" si="411"/>
        <v>North Carolina Central</v>
      </c>
    </row>
    <row r="3307" spans="15:33" x14ac:dyDescent="0.25">
      <c r="O3307" t="s">
        <v>3302</v>
      </c>
      <c r="P3307" s="6">
        <v>42023</v>
      </c>
      <c r="Q3307" t="s">
        <v>3073</v>
      </c>
      <c r="R3307" t="s">
        <v>3309</v>
      </c>
      <c r="S3307" t="s">
        <v>3721</v>
      </c>
      <c r="T3307">
        <v>72</v>
      </c>
      <c r="U3307">
        <v>67</v>
      </c>
      <c r="W3307" t="s">
        <v>280</v>
      </c>
      <c r="X3307">
        <v>1</v>
      </c>
      <c r="Y3307">
        <f t="shared" si="405"/>
        <v>5</v>
      </c>
      <c r="Z3307">
        <f t="shared" ca="1" si="406"/>
        <v>16.000000499999999</v>
      </c>
      <c r="AA3307">
        <f t="shared" ca="1" si="407"/>
        <v>-11.000000499999999</v>
      </c>
      <c r="AB3307">
        <f t="shared" ca="1" si="408"/>
        <v>11.000000499999999</v>
      </c>
      <c r="AC3307" s="2">
        <v>11</v>
      </c>
      <c r="AD3307" s="7">
        <f>VLOOKUP(P3307,Weights!$A:$B,2,0)*AC3307</f>
        <v>11</v>
      </c>
      <c r="AE3307">
        <f t="shared" ca="1" si="409"/>
        <v>121.00001100000023</v>
      </c>
      <c r="AF3307" t="str">
        <f t="shared" si="410"/>
        <v>High Point</v>
      </c>
      <c r="AG3307" t="str">
        <f t="shared" ca="1" si="411"/>
        <v>High Point</v>
      </c>
    </row>
    <row r="3308" spans="15:33" x14ac:dyDescent="0.25">
      <c r="O3308" t="s">
        <v>3404</v>
      </c>
      <c r="P3308" s="6">
        <v>42023</v>
      </c>
      <c r="Q3308" t="s">
        <v>3073</v>
      </c>
      <c r="R3308" t="s">
        <v>3314</v>
      </c>
      <c r="S3308" t="s">
        <v>3721</v>
      </c>
      <c r="T3308">
        <v>84</v>
      </c>
      <c r="U3308">
        <v>61</v>
      </c>
      <c r="W3308" t="s">
        <v>2590</v>
      </c>
      <c r="X3308">
        <v>1</v>
      </c>
      <c r="Y3308">
        <f t="shared" si="405"/>
        <v>23</v>
      </c>
      <c r="Z3308">
        <f t="shared" ca="1" si="406"/>
        <v>10.375000000000002</v>
      </c>
      <c r="AA3308">
        <f t="shared" ca="1" si="407"/>
        <v>12.624999999999998</v>
      </c>
      <c r="AB3308">
        <f t="shared" ca="1" si="408"/>
        <v>-12.624999999999998</v>
      </c>
      <c r="AC3308" s="2">
        <v>12.625</v>
      </c>
      <c r="AD3308" s="7">
        <f>VLOOKUP(P3308,Weights!$A:$B,2,0)*AC3308</f>
        <v>12.625</v>
      </c>
      <c r="AE3308">
        <f t="shared" ca="1" si="409"/>
        <v>159.39062499999994</v>
      </c>
      <c r="AF3308" t="str">
        <f t="shared" si="410"/>
        <v>Houston Baptist</v>
      </c>
      <c r="AG3308" t="str">
        <f t="shared" ca="1" si="411"/>
        <v>Houston Baptist</v>
      </c>
    </row>
    <row r="3309" spans="15:33" x14ac:dyDescent="0.25">
      <c r="O3309" t="s">
        <v>3709</v>
      </c>
      <c r="P3309" s="6">
        <v>42023</v>
      </c>
      <c r="Q3309" t="s">
        <v>3073</v>
      </c>
      <c r="R3309" t="s">
        <v>3702</v>
      </c>
      <c r="S3309" t="s">
        <v>3721</v>
      </c>
      <c r="T3309">
        <v>85</v>
      </c>
      <c r="U3309">
        <v>78</v>
      </c>
      <c r="W3309" t="s">
        <v>844</v>
      </c>
      <c r="X3309">
        <v>1</v>
      </c>
      <c r="Y3309">
        <f t="shared" si="405"/>
        <v>7</v>
      </c>
      <c r="Z3309">
        <f t="shared" ca="1" si="406"/>
        <v>6.25</v>
      </c>
      <c r="AA3309">
        <f t="shared" ca="1" si="407"/>
        <v>0.75</v>
      </c>
      <c r="AB3309">
        <f t="shared" ca="1" si="408"/>
        <v>-0.75</v>
      </c>
      <c r="AC3309" s="2">
        <v>0.75</v>
      </c>
      <c r="AD3309" s="7">
        <f>VLOOKUP(P3309,Weights!$A:$B,2,0)*AC3309</f>
        <v>0.75</v>
      </c>
      <c r="AE3309">
        <f t="shared" ca="1" si="409"/>
        <v>0.5625</v>
      </c>
      <c r="AF3309" t="str">
        <f t="shared" si="410"/>
        <v>Kansas</v>
      </c>
      <c r="AG3309" t="str">
        <f t="shared" ca="1" si="411"/>
        <v>Kansas</v>
      </c>
    </row>
    <row r="3310" spans="15:33" x14ac:dyDescent="0.25">
      <c r="O3310" t="s">
        <v>3362</v>
      </c>
      <c r="P3310" s="6">
        <v>42023</v>
      </c>
      <c r="Q3310" t="s">
        <v>3073</v>
      </c>
      <c r="R3310" t="s">
        <v>3322</v>
      </c>
      <c r="S3310" t="s">
        <v>3721</v>
      </c>
      <c r="T3310">
        <v>57</v>
      </c>
      <c r="U3310">
        <v>50</v>
      </c>
      <c r="W3310" t="s">
        <v>2607</v>
      </c>
      <c r="X3310">
        <v>1</v>
      </c>
      <c r="Y3310">
        <f t="shared" si="405"/>
        <v>7</v>
      </c>
      <c r="Z3310">
        <f t="shared" ca="1" si="406"/>
        <v>7.0000004999999996</v>
      </c>
      <c r="AA3310">
        <f t="shared" ca="1" si="407"/>
        <v>-4.9999999962579977E-7</v>
      </c>
      <c r="AB3310">
        <f t="shared" ca="1" si="408"/>
        <v>4.9999999962579977E-7</v>
      </c>
      <c r="AC3310" s="2">
        <v>0</v>
      </c>
      <c r="AD3310" s="7">
        <f>VLOOKUP(P3310,Weights!$A:$B,2,0)*AC3310</f>
        <v>0</v>
      </c>
      <c r="AE3310">
        <f t="shared" ca="1" si="409"/>
        <v>2.4999999962579977E-13</v>
      </c>
      <c r="AF3310" t="str">
        <f t="shared" si="410"/>
        <v>Lamar</v>
      </c>
      <c r="AG3310" t="str">
        <f t="shared" ca="1" si="411"/>
        <v>Lamar</v>
      </c>
    </row>
    <row r="3311" spans="15:33" x14ac:dyDescent="0.25">
      <c r="O3311" t="s">
        <v>3088</v>
      </c>
      <c r="P3311" s="6">
        <v>42023</v>
      </c>
      <c r="Q3311" t="s">
        <v>3073</v>
      </c>
      <c r="R3311" t="s">
        <v>3090</v>
      </c>
      <c r="S3311" t="s">
        <v>3720</v>
      </c>
      <c r="T3311">
        <v>65</v>
      </c>
      <c r="U3311">
        <v>55</v>
      </c>
      <c r="W3311" t="s">
        <v>83</v>
      </c>
      <c r="X3311">
        <v>1</v>
      </c>
      <c r="Y3311">
        <f t="shared" si="405"/>
        <v>-10</v>
      </c>
      <c r="Z3311">
        <f t="shared" ca="1" si="406"/>
        <v>-11.000000479999999</v>
      </c>
      <c r="AA3311">
        <f t="shared" ca="1" si="407"/>
        <v>1.0000004799999989</v>
      </c>
      <c r="AB3311">
        <f t="shared" ca="1" si="408"/>
        <v>-1.0000004799999989</v>
      </c>
      <c r="AC3311" s="2">
        <v>1</v>
      </c>
      <c r="AD3311" s="7">
        <f>VLOOKUP(P3311,Weights!$A:$B,2,0)*AC3311</f>
        <v>1</v>
      </c>
      <c r="AE3311">
        <f t="shared" ca="1" si="409"/>
        <v>1.0000009600002282</v>
      </c>
      <c r="AF3311" t="str">
        <f t="shared" si="410"/>
        <v>N.J.I.T.</v>
      </c>
      <c r="AG3311" t="str">
        <f t="shared" ca="1" si="411"/>
        <v>N.J.I.T.</v>
      </c>
    </row>
    <row r="3312" spans="15:33" x14ac:dyDescent="0.25">
      <c r="O3312" t="s">
        <v>3125</v>
      </c>
      <c r="P3312" s="6">
        <v>42023</v>
      </c>
      <c r="Q3312" t="s">
        <v>3073</v>
      </c>
      <c r="R3312" t="s">
        <v>3313</v>
      </c>
      <c r="S3312" t="s">
        <v>3720</v>
      </c>
      <c r="T3312">
        <v>73</v>
      </c>
      <c r="U3312">
        <v>72</v>
      </c>
      <c r="V3312" t="s">
        <v>3722</v>
      </c>
      <c r="W3312" t="s">
        <v>1621</v>
      </c>
      <c r="X3312">
        <v>1</v>
      </c>
      <c r="Y3312">
        <f t="shared" si="405"/>
        <v>-1</v>
      </c>
      <c r="Z3312">
        <f t="shared" ca="1" si="406"/>
        <v>9.8750004999999987</v>
      </c>
      <c r="AA3312">
        <f t="shared" ca="1" si="407"/>
        <v>-10.875000499999999</v>
      </c>
      <c r="AB3312">
        <f t="shared" ca="1" si="408"/>
        <v>10.875000499999999</v>
      </c>
      <c r="AC3312" s="2">
        <v>10.875</v>
      </c>
      <c r="AD3312" s="7">
        <f>VLOOKUP(P3312,Weights!$A:$B,2,0)*AC3312</f>
        <v>10.875</v>
      </c>
      <c r="AE3312">
        <f t="shared" ca="1" si="409"/>
        <v>118.26563587500023</v>
      </c>
      <c r="AF3312" t="str">
        <f t="shared" si="410"/>
        <v>South Carolina St</v>
      </c>
      <c r="AG3312" t="str">
        <f t="shared" ca="1" si="411"/>
        <v>Maryland-Eastern Shore</v>
      </c>
    </row>
    <row r="3313" spans="15:33" x14ac:dyDescent="0.25">
      <c r="O3313" t="s">
        <v>3341</v>
      </c>
      <c r="P3313" s="6">
        <v>42023</v>
      </c>
      <c r="Q3313" t="s">
        <v>3073</v>
      </c>
      <c r="R3313" t="s">
        <v>3219</v>
      </c>
      <c r="S3313" t="s">
        <v>3720</v>
      </c>
      <c r="T3313">
        <v>65</v>
      </c>
      <c r="U3313">
        <v>58</v>
      </c>
      <c r="W3313" t="s">
        <v>2038</v>
      </c>
      <c r="X3313">
        <v>1</v>
      </c>
      <c r="Y3313">
        <f t="shared" si="405"/>
        <v>-7</v>
      </c>
      <c r="Z3313">
        <f t="shared" ca="1" si="406"/>
        <v>1.375</v>
      </c>
      <c r="AA3313">
        <f t="shared" ca="1" si="407"/>
        <v>-8.375</v>
      </c>
      <c r="AB3313">
        <f t="shared" ca="1" si="408"/>
        <v>8.375</v>
      </c>
      <c r="AC3313" s="2">
        <v>8.375</v>
      </c>
      <c r="AD3313" s="7">
        <f>VLOOKUP(P3313,Weights!$A:$B,2,0)*AC3313</f>
        <v>8.375</v>
      </c>
      <c r="AE3313">
        <f t="shared" ca="1" si="409"/>
        <v>70.140625</v>
      </c>
      <c r="AF3313" t="str">
        <f t="shared" si="410"/>
        <v>Bethune-Cookman</v>
      </c>
      <c r="AG3313" t="str">
        <f t="shared" ca="1" si="411"/>
        <v>Morgan St</v>
      </c>
    </row>
    <row r="3314" spans="15:33" x14ac:dyDescent="0.25">
      <c r="O3314" t="s">
        <v>3083</v>
      </c>
      <c r="P3314" s="6">
        <v>42023</v>
      </c>
      <c r="Q3314" t="s">
        <v>3073</v>
      </c>
      <c r="R3314" t="s">
        <v>3084</v>
      </c>
      <c r="S3314" t="s">
        <v>3721</v>
      </c>
      <c r="T3314">
        <v>67</v>
      </c>
      <c r="U3314">
        <v>64</v>
      </c>
      <c r="V3314" t="s">
        <v>3722</v>
      </c>
      <c r="W3314" t="s">
        <v>104</v>
      </c>
      <c r="X3314">
        <v>1</v>
      </c>
      <c r="Y3314">
        <f t="shared" si="405"/>
        <v>3</v>
      </c>
      <c r="Z3314">
        <f t="shared" ca="1" si="406"/>
        <v>10.749999980000002</v>
      </c>
      <c r="AA3314">
        <f t="shared" ca="1" si="407"/>
        <v>-7.7499999800000019</v>
      </c>
      <c r="AB3314">
        <f t="shared" ca="1" si="408"/>
        <v>7.7499999800000019</v>
      </c>
      <c r="AC3314" s="2">
        <v>7.75</v>
      </c>
      <c r="AD3314" s="7">
        <f>VLOOKUP(P3314,Weights!$A:$B,2,0)*AC3314</f>
        <v>7.75</v>
      </c>
      <c r="AE3314">
        <f t="shared" ca="1" si="409"/>
        <v>60.062499690000031</v>
      </c>
      <c r="AF3314" t="str">
        <f t="shared" si="410"/>
        <v>New Hampshire</v>
      </c>
      <c r="AG3314" t="str">
        <f t="shared" ca="1" si="411"/>
        <v>New Hampshire</v>
      </c>
    </row>
    <row r="3315" spans="15:33" x14ac:dyDescent="0.25">
      <c r="O3315" t="s">
        <v>3292</v>
      </c>
      <c r="P3315" s="6">
        <v>42023</v>
      </c>
      <c r="Q3315" t="s">
        <v>3073</v>
      </c>
      <c r="R3315" t="s">
        <v>3239</v>
      </c>
      <c r="S3315" t="s">
        <v>3721</v>
      </c>
      <c r="T3315">
        <v>74</v>
      </c>
      <c r="U3315">
        <v>60</v>
      </c>
      <c r="W3315" t="s">
        <v>2048</v>
      </c>
      <c r="X3315">
        <v>1</v>
      </c>
      <c r="Y3315">
        <f t="shared" si="405"/>
        <v>14</v>
      </c>
      <c r="Z3315">
        <f t="shared" ca="1" si="406"/>
        <v>17.750000499999999</v>
      </c>
      <c r="AA3315">
        <f t="shared" ca="1" si="407"/>
        <v>-3.7500004999999987</v>
      </c>
      <c r="AB3315">
        <f t="shared" ca="1" si="408"/>
        <v>3.7500004999999987</v>
      </c>
      <c r="AC3315" s="2">
        <v>3.75</v>
      </c>
      <c r="AD3315" s="7">
        <f>VLOOKUP(P3315,Weights!$A:$B,2,0)*AC3315</f>
        <v>3.75</v>
      </c>
      <c r="AE3315">
        <f t="shared" ca="1" si="409"/>
        <v>14.062503750000241</v>
      </c>
      <c r="AF3315" t="str">
        <f t="shared" si="410"/>
        <v>Norfolk St</v>
      </c>
      <c r="AG3315" t="str">
        <f t="shared" ca="1" si="411"/>
        <v>Norfolk St</v>
      </c>
    </row>
    <row r="3316" spans="15:33" x14ac:dyDescent="0.25">
      <c r="O3316" t="s">
        <v>3346</v>
      </c>
      <c r="P3316" s="6">
        <v>42023</v>
      </c>
      <c r="Q3316" t="s">
        <v>3073</v>
      </c>
      <c r="R3316" t="s">
        <v>3156</v>
      </c>
      <c r="S3316" t="s">
        <v>3720</v>
      </c>
      <c r="T3316">
        <v>81</v>
      </c>
      <c r="U3316">
        <v>69</v>
      </c>
      <c r="V3316" t="s">
        <v>3722</v>
      </c>
      <c r="W3316" t="s">
        <v>1459</v>
      </c>
      <c r="X3316">
        <v>1</v>
      </c>
      <c r="Y3316">
        <f t="shared" si="405"/>
        <v>-12</v>
      </c>
      <c r="Z3316">
        <f t="shared" ca="1" si="406"/>
        <v>6.3750000199999999</v>
      </c>
      <c r="AA3316">
        <f t="shared" ca="1" si="407"/>
        <v>-18.375000020000002</v>
      </c>
      <c r="AB3316">
        <f t="shared" ca="1" si="408"/>
        <v>18.375000020000002</v>
      </c>
      <c r="AC3316" s="2">
        <v>18.375</v>
      </c>
      <c r="AD3316" s="7">
        <f>VLOOKUP(P3316,Weights!$A:$B,2,0)*AC3316</f>
        <v>18.375</v>
      </c>
      <c r="AE3316">
        <f t="shared" ca="1" si="409"/>
        <v>337.64062573500007</v>
      </c>
      <c r="AF3316" t="str">
        <f t="shared" si="410"/>
        <v>Detroit</v>
      </c>
      <c r="AG3316" t="str">
        <f t="shared" ca="1" si="411"/>
        <v>Northeastern</v>
      </c>
    </row>
    <row r="3317" spans="15:33" x14ac:dyDescent="0.25">
      <c r="O3317" t="s">
        <v>3413</v>
      </c>
      <c r="P3317" s="6">
        <v>42023</v>
      </c>
      <c r="Q3317" t="s">
        <v>3073</v>
      </c>
      <c r="R3317" t="s">
        <v>3415</v>
      </c>
      <c r="S3317" t="s">
        <v>3721</v>
      </c>
      <c r="T3317">
        <v>74</v>
      </c>
      <c r="U3317">
        <v>60</v>
      </c>
      <c r="W3317" t="s">
        <v>2719</v>
      </c>
      <c r="X3317">
        <v>1</v>
      </c>
      <c r="Y3317">
        <f t="shared" si="405"/>
        <v>14</v>
      </c>
      <c r="Z3317">
        <f t="shared" ca="1" si="406"/>
        <v>20.875000499999999</v>
      </c>
      <c r="AA3317">
        <f t="shared" ca="1" si="407"/>
        <v>-6.8750004999999987</v>
      </c>
      <c r="AB3317">
        <f t="shared" ca="1" si="408"/>
        <v>6.8750004999999987</v>
      </c>
      <c r="AC3317" s="2">
        <v>6.875</v>
      </c>
      <c r="AD3317" s="7">
        <f>VLOOKUP(P3317,Weights!$A:$B,2,0)*AC3317</f>
        <v>6.875</v>
      </c>
      <c r="AE3317">
        <f t="shared" ca="1" si="409"/>
        <v>47.265631875000231</v>
      </c>
      <c r="AF3317" t="str">
        <f t="shared" si="410"/>
        <v>Prairie View</v>
      </c>
      <c r="AG3317" t="str">
        <f t="shared" ca="1" si="411"/>
        <v>Prairie View</v>
      </c>
    </row>
    <row r="3318" spans="15:33" x14ac:dyDescent="0.25">
      <c r="O3318" t="s">
        <v>3360</v>
      </c>
      <c r="P3318" s="6">
        <v>42023</v>
      </c>
      <c r="Q3318" t="s">
        <v>3073</v>
      </c>
      <c r="R3318" t="s">
        <v>3160</v>
      </c>
      <c r="S3318" t="s">
        <v>3721</v>
      </c>
      <c r="T3318">
        <v>66</v>
      </c>
      <c r="U3318">
        <v>64</v>
      </c>
      <c r="W3318" t="s">
        <v>1795</v>
      </c>
      <c r="X3318">
        <v>1</v>
      </c>
      <c r="Y3318">
        <f t="shared" si="405"/>
        <v>2</v>
      </c>
      <c r="Z3318">
        <f t="shared" ca="1" si="406"/>
        <v>-0.75</v>
      </c>
      <c r="AA3318">
        <f t="shared" ca="1" si="407"/>
        <v>2.75</v>
      </c>
      <c r="AB3318">
        <f t="shared" ca="1" si="408"/>
        <v>-2.75</v>
      </c>
      <c r="AC3318" s="2">
        <v>2.75</v>
      </c>
      <c r="AD3318" s="7">
        <f>VLOOKUP(P3318,Weights!$A:$B,2,0)*AC3318</f>
        <v>2.75</v>
      </c>
      <c r="AE3318">
        <f t="shared" ca="1" si="409"/>
        <v>7.5625</v>
      </c>
      <c r="AF3318" t="str">
        <f t="shared" si="410"/>
        <v>South Alabama</v>
      </c>
      <c r="AG3318" t="str">
        <f t="shared" ca="1" si="411"/>
        <v>Arkansas-Little Rock</v>
      </c>
    </row>
    <row r="3319" spans="15:33" x14ac:dyDescent="0.25">
      <c r="O3319" t="s">
        <v>3356</v>
      </c>
      <c r="P3319" s="6">
        <v>42023</v>
      </c>
      <c r="Q3319" t="s">
        <v>3073</v>
      </c>
      <c r="R3319" t="s">
        <v>3394</v>
      </c>
      <c r="S3319" t="s">
        <v>3721</v>
      </c>
      <c r="T3319">
        <v>79</v>
      </c>
      <c r="U3319">
        <v>55</v>
      </c>
      <c r="W3319" t="s">
        <v>2744</v>
      </c>
      <c r="X3319">
        <v>1</v>
      </c>
      <c r="Y3319">
        <f t="shared" si="405"/>
        <v>24</v>
      </c>
      <c r="Z3319">
        <f t="shared" ca="1" si="406"/>
        <v>15.625000500000002</v>
      </c>
      <c r="AA3319">
        <f t="shared" ca="1" si="407"/>
        <v>8.3749994999999977</v>
      </c>
      <c r="AB3319">
        <f t="shared" ca="1" si="408"/>
        <v>-8.3749994999999977</v>
      </c>
      <c r="AC3319" s="2">
        <v>8.375</v>
      </c>
      <c r="AD3319" s="7">
        <f>VLOOKUP(P3319,Weights!$A:$B,2,0)*AC3319</f>
        <v>8.375</v>
      </c>
      <c r="AE3319">
        <f t="shared" ca="1" si="409"/>
        <v>70.140616625000206</v>
      </c>
      <c r="AF3319" t="str">
        <f t="shared" si="410"/>
        <v>Southern</v>
      </c>
      <c r="AG3319" t="str">
        <f t="shared" ca="1" si="411"/>
        <v>Southern</v>
      </c>
    </row>
    <row r="3320" spans="15:33" x14ac:dyDescent="0.25">
      <c r="O3320" t="s">
        <v>3336</v>
      </c>
      <c r="P3320" s="6">
        <v>42023</v>
      </c>
      <c r="Q3320" t="s">
        <v>3073</v>
      </c>
      <c r="R3320" t="s">
        <v>3405</v>
      </c>
      <c r="S3320" t="s">
        <v>3721</v>
      </c>
      <c r="T3320">
        <v>79</v>
      </c>
      <c r="U3320">
        <v>54</v>
      </c>
      <c r="W3320" t="s">
        <v>529</v>
      </c>
      <c r="X3320">
        <v>1</v>
      </c>
      <c r="Y3320">
        <f t="shared" si="405"/>
        <v>25</v>
      </c>
      <c r="Z3320">
        <f t="shared" ca="1" si="406"/>
        <v>19.125</v>
      </c>
      <c r="AA3320">
        <f t="shared" ca="1" si="407"/>
        <v>5.875</v>
      </c>
      <c r="AB3320">
        <f t="shared" ca="1" si="408"/>
        <v>-5.875</v>
      </c>
      <c r="AC3320" s="2">
        <v>5.875</v>
      </c>
      <c r="AD3320" s="7">
        <f>VLOOKUP(P3320,Weights!$A:$B,2,0)*AC3320</f>
        <v>5.875</v>
      </c>
      <c r="AE3320">
        <f t="shared" ca="1" si="409"/>
        <v>34.515625</v>
      </c>
      <c r="AF3320" t="str">
        <f t="shared" si="410"/>
        <v>Stephen F. Austin</v>
      </c>
      <c r="AG3320" t="str">
        <f t="shared" ca="1" si="411"/>
        <v>Stephen F. Austin</v>
      </c>
    </row>
    <row r="3321" spans="15:33" x14ac:dyDescent="0.25">
      <c r="O3321" t="s">
        <v>3085</v>
      </c>
      <c r="P3321" s="6">
        <v>42023</v>
      </c>
      <c r="Q3321" t="s">
        <v>3073</v>
      </c>
      <c r="R3321" t="s">
        <v>3097</v>
      </c>
      <c r="S3321" t="s">
        <v>3720</v>
      </c>
      <c r="T3321">
        <v>64</v>
      </c>
      <c r="U3321">
        <v>47</v>
      </c>
      <c r="W3321" t="s">
        <v>122</v>
      </c>
      <c r="X3321">
        <v>1</v>
      </c>
      <c r="Y3321">
        <f t="shared" si="405"/>
        <v>-17</v>
      </c>
      <c r="Z3321">
        <f t="shared" ca="1" si="406"/>
        <v>5.25</v>
      </c>
      <c r="AA3321">
        <f t="shared" ca="1" si="407"/>
        <v>-22.25</v>
      </c>
      <c r="AB3321">
        <f t="shared" ca="1" si="408"/>
        <v>22.25</v>
      </c>
      <c r="AC3321" s="2">
        <v>22.25</v>
      </c>
      <c r="AD3321" s="7">
        <f>VLOOKUP(P3321,Weights!$A:$B,2,0)*AC3321</f>
        <v>22.25</v>
      </c>
      <c r="AE3321">
        <f t="shared" ca="1" si="409"/>
        <v>495.0625</v>
      </c>
      <c r="AF3321" t="str">
        <f t="shared" si="410"/>
        <v>Albany</v>
      </c>
      <c r="AG3321" t="str">
        <f t="shared" ca="1" si="411"/>
        <v>Stony Brook</v>
      </c>
    </row>
    <row r="3322" spans="15:33" x14ac:dyDescent="0.25">
      <c r="O3322" t="s">
        <v>3244</v>
      </c>
      <c r="P3322" s="6">
        <v>42023</v>
      </c>
      <c r="Q3322" t="s">
        <v>3073</v>
      </c>
      <c r="R3322" t="s">
        <v>3248</v>
      </c>
      <c r="S3322" t="s">
        <v>3720</v>
      </c>
      <c r="T3322">
        <v>66</v>
      </c>
      <c r="U3322">
        <v>48</v>
      </c>
      <c r="W3322" t="s">
        <v>883</v>
      </c>
      <c r="X3322">
        <v>1</v>
      </c>
      <c r="Y3322">
        <f t="shared" si="405"/>
        <v>-18</v>
      </c>
      <c r="Z3322">
        <f t="shared" ca="1" si="406"/>
        <v>-1.9999999999999982</v>
      </c>
      <c r="AA3322">
        <f t="shared" ca="1" si="407"/>
        <v>-16</v>
      </c>
      <c r="AB3322">
        <f t="shared" ca="1" si="408"/>
        <v>16</v>
      </c>
      <c r="AC3322" s="2">
        <v>16</v>
      </c>
      <c r="AD3322" s="7">
        <f>VLOOKUP(P3322,Weights!$A:$B,2,0)*AC3322</f>
        <v>16</v>
      </c>
      <c r="AE3322">
        <f t="shared" ca="1" si="409"/>
        <v>256</v>
      </c>
      <c r="AF3322" t="str">
        <f t="shared" si="410"/>
        <v>Texas</v>
      </c>
      <c r="AG3322" t="str">
        <f t="shared" ca="1" si="411"/>
        <v>Texas</v>
      </c>
    </row>
    <row r="3323" spans="15:33" x14ac:dyDescent="0.25">
      <c r="O3323" t="s">
        <v>3409</v>
      </c>
      <c r="P3323" s="6">
        <v>42023</v>
      </c>
      <c r="Q3323" t="s">
        <v>3073</v>
      </c>
      <c r="R3323" t="s">
        <v>3348</v>
      </c>
      <c r="S3323" t="s">
        <v>3721</v>
      </c>
      <c r="T3323">
        <v>67</v>
      </c>
      <c r="U3323">
        <v>54</v>
      </c>
      <c r="W3323" t="s">
        <v>2752</v>
      </c>
      <c r="X3323">
        <v>1</v>
      </c>
      <c r="Y3323">
        <f t="shared" si="405"/>
        <v>13</v>
      </c>
      <c r="Z3323">
        <f t="shared" ca="1" si="406"/>
        <v>11.750000499999999</v>
      </c>
      <c r="AA3323">
        <f t="shared" ca="1" si="407"/>
        <v>1.2499995000000013</v>
      </c>
      <c r="AB3323">
        <f t="shared" ca="1" si="408"/>
        <v>-1.2499995000000013</v>
      </c>
      <c r="AC3323" s="2">
        <v>1.25</v>
      </c>
      <c r="AD3323" s="7">
        <f>VLOOKUP(P3323,Weights!$A:$B,2,0)*AC3323</f>
        <v>1.25</v>
      </c>
      <c r="AE3323">
        <f t="shared" ca="1" si="409"/>
        <v>1.5624987500002532</v>
      </c>
      <c r="AF3323" t="str">
        <f t="shared" si="410"/>
        <v>Texas Southern</v>
      </c>
      <c r="AG3323" t="str">
        <f t="shared" ca="1" si="411"/>
        <v>Texas Southern</v>
      </c>
    </row>
    <row r="3324" spans="15:33" x14ac:dyDescent="0.25">
      <c r="O3324" t="s">
        <v>3402</v>
      </c>
      <c r="P3324" s="6">
        <v>42023</v>
      </c>
      <c r="Q3324" t="s">
        <v>3073</v>
      </c>
      <c r="R3324" t="s">
        <v>3349</v>
      </c>
      <c r="S3324" t="s">
        <v>3720</v>
      </c>
      <c r="T3324">
        <v>69</v>
      </c>
      <c r="U3324">
        <v>64</v>
      </c>
      <c r="W3324" t="s">
        <v>2872</v>
      </c>
      <c r="X3324">
        <v>1</v>
      </c>
      <c r="Y3324">
        <f t="shared" si="405"/>
        <v>-5</v>
      </c>
      <c r="Z3324">
        <f t="shared" ca="1" si="406"/>
        <v>3.25</v>
      </c>
      <c r="AA3324">
        <f t="shared" ca="1" si="407"/>
        <v>-8.25</v>
      </c>
      <c r="AB3324">
        <f t="shared" ca="1" si="408"/>
        <v>8.25</v>
      </c>
      <c r="AC3324" s="2">
        <v>8.25</v>
      </c>
      <c r="AD3324" s="7">
        <f>VLOOKUP(P3324,Weights!$A:$B,2,0)*AC3324</f>
        <v>8.25</v>
      </c>
      <c r="AE3324">
        <f t="shared" ca="1" si="409"/>
        <v>68.0625</v>
      </c>
      <c r="AF3324" t="str">
        <f t="shared" si="410"/>
        <v>Appalachian St</v>
      </c>
      <c r="AG3324" t="str">
        <f t="shared" ca="1" si="411"/>
        <v>Troy</v>
      </c>
    </row>
    <row r="3325" spans="15:33" x14ac:dyDescent="0.25">
      <c r="O3325" t="s">
        <v>3358</v>
      </c>
      <c r="P3325" s="6">
        <v>42023</v>
      </c>
      <c r="Q3325" t="s">
        <v>3073</v>
      </c>
      <c r="R3325" t="s">
        <v>3411</v>
      </c>
      <c r="S3325" t="s">
        <v>3720</v>
      </c>
      <c r="T3325">
        <v>57</v>
      </c>
      <c r="U3325">
        <v>55</v>
      </c>
      <c r="W3325" t="s">
        <v>2269</v>
      </c>
      <c r="X3325">
        <v>1</v>
      </c>
      <c r="Y3325">
        <f t="shared" si="405"/>
        <v>-2</v>
      </c>
      <c r="Z3325">
        <f t="shared" ca="1" si="406"/>
        <v>7.875</v>
      </c>
      <c r="AA3325">
        <f t="shared" ca="1" si="407"/>
        <v>-9.875</v>
      </c>
      <c r="AB3325">
        <f t="shared" ca="1" si="408"/>
        <v>9.875</v>
      </c>
      <c r="AC3325" s="2">
        <v>9.875</v>
      </c>
      <c r="AD3325" s="7">
        <f>VLOOKUP(P3325,Weights!$A:$B,2,0)*AC3325</f>
        <v>9.875</v>
      </c>
      <c r="AE3325">
        <f t="shared" ca="1" si="409"/>
        <v>97.515625</v>
      </c>
      <c r="AF3325" t="str">
        <f t="shared" si="410"/>
        <v>UL Monroe</v>
      </c>
      <c r="AG3325" t="str">
        <f t="shared" ca="1" si="411"/>
        <v>UL Lafayette</v>
      </c>
    </row>
    <row r="3326" spans="15:33" x14ac:dyDescent="0.25">
      <c r="O3326" t="s">
        <v>3091</v>
      </c>
      <c r="P3326" s="6">
        <v>42023</v>
      </c>
      <c r="Q3326" t="s">
        <v>3073</v>
      </c>
      <c r="R3326" t="s">
        <v>3086</v>
      </c>
      <c r="S3326" t="s">
        <v>3720</v>
      </c>
      <c r="T3326">
        <v>65</v>
      </c>
      <c r="U3326">
        <v>63</v>
      </c>
      <c r="W3326" t="s">
        <v>158</v>
      </c>
      <c r="X3326">
        <v>1</v>
      </c>
      <c r="Y3326">
        <f t="shared" si="405"/>
        <v>-2</v>
      </c>
      <c r="Z3326">
        <f t="shared" ca="1" si="406"/>
        <v>-3.6250004999999996</v>
      </c>
      <c r="AA3326">
        <f t="shared" ca="1" si="407"/>
        <v>1.6250004999999996</v>
      </c>
      <c r="AB3326">
        <f t="shared" ca="1" si="408"/>
        <v>-1.6250004999999996</v>
      </c>
      <c r="AC3326" s="2">
        <v>1.625</v>
      </c>
      <c r="AD3326" s="7">
        <f>VLOOKUP(P3326,Weights!$A:$B,2,0)*AC3326</f>
        <v>1.625</v>
      </c>
      <c r="AE3326">
        <f t="shared" ca="1" si="409"/>
        <v>2.6406266250002486</v>
      </c>
      <c r="AF3326" t="str">
        <f t="shared" si="410"/>
        <v>Hartford</v>
      </c>
      <c r="AG3326" t="str">
        <f t="shared" ca="1" si="411"/>
        <v>Hartford</v>
      </c>
    </row>
    <row r="3327" spans="15:33" x14ac:dyDescent="0.25">
      <c r="O3327" t="s">
        <v>3299</v>
      </c>
      <c r="P3327" s="6">
        <v>42023</v>
      </c>
      <c r="Q3327" t="s">
        <v>3073</v>
      </c>
      <c r="R3327" t="s">
        <v>3408</v>
      </c>
      <c r="S3327" t="s">
        <v>3721</v>
      </c>
      <c r="T3327">
        <v>66</v>
      </c>
      <c r="U3327">
        <v>55</v>
      </c>
      <c r="W3327" t="s">
        <v>1095</v>
      </c>
      <c r="X3327">
        <v>1</v>
      </c>
      <c r="Y3327">
        <f t="shared" si="405"/>
        <v>11</v>
      </c>
      <c r="Z3327">
        <f t="shared" ca="1" si="406"/>
        <v>6.1249999800000001</v>
      </c>
      <c r="AA3327">
        <f t="shared" ca="1" si="407"/>
        <v>4.8750000199999999</v>
      </c>
      <c r="AB3327">
        <f t="shared" ca="1" si="408"/>
        <v>-4.8750000199999999</v>
      </c>
      <c r="AC3327" s="2">
        <v>4.875</v>
      </c>
      <c r="AD3327" s="7">
        <f>VLOOKUP(P3327,Weights!$A:$B,2,0)*AC3327</f>
        <v>4.875</v>
      </c>
      <c r="AE3327">
        <f t="shared" ca="1" si="409"/>
        <v>23.765625194999998</v>
      </c>
      <c r="AF3327" t="str">
        <f t="shared" si="410"/>
        <v>UT-Arlington</v>
      </c>
      <c r="AG3327" t="str">
        <f t="shared" ca="1" si="411"/>
        <v>UT-Arlington</v>
      </c>
    </row>
    <row r="3328" spans="15:33" x14ac:dyDescent="0.25">
      <c r="O3328" t="s">
        <v>3087</v>
      </c>
      <c r="P3328" s="6">
        <v>42023</v>
      </c>
      <c r="Q3328" t="s">
        <v>3073</v>
      </c>
      <c r="R3328" t="s">
        <v>3089</v>
      </c>
      <c r="S3328" t="s">
        <v>3721</v>
      </c>
      <c r="T3328">
        <v>64</v>
      </c>
      <c r="U3328">
        <v>44</v>
      </c>
      <c r="W3328" t="s">
        <v>175</v>
      </c>
      <c r="X3328">
        <v>1</v>
      </c>
      <c r="Y3328">
        <f t="shared" si="405"/>
        <v>20</v>
      </c>
      <c r="Z3328">
        <f t="shared" ca="1" si="406"/>
        <v>17.625000499999999</v>
      </c>
      <c r="AA3328">
        <f t="shared" ca="1" si="407"/>
        <v>2.3749995000000013</v>
      </c>
      <c r="AB3328">
        <f t="shared" ca="1" si="408"/>
        <v>-2.3749995000000013</v>
      </c>
      <c r="AC3328" s="2">
        <v>2.375</v>
      </c>
      <c r="AD3328" s="7">
        <f>VLOOKUP(P3328,Weights!$A:$B,2,0)*AC3328</f>
        <v>2.375</v>
      </c>
      <c r="AE3328">
        <f t="shared" ca="1" si="409"/>
        <v>5.6406226250002556</v>
      </c>
      <c r="AF3328" t="str">
        <f t="shared" si="410"/>
        <v>Vermont</v>
      </c>
      <c r="AG3328" t="str">
        <f t="shared" ca="1" si="411"/>
        <v>Vermont</v>
      </c>
    </row>
    <row r="3329" spans="15:33" x14ac:dyDescent="0.25">
      <c r="O3329" t="s">
        <v>3339</v>
      </c>
      <c r="P3329" s="6">
        <v>42024</v>
      </c>
      <c r="Q3329" t="s">
        <v>3073</v>
      </c>
      <c r="R3329" t="s">
        <v>3343</v>
      </c>
      <c r="S3329" t="s">
        <v>3720</v>
      </c>
      <c r="T3329">
        <v>77</v>
      </c>
      <c r="U3329">
        <v>45</v>
      </c>
      <c r="W3329" t="s">
        <v>1490</v>
      </c>
      <c r="X3329">
        <v>1</v>
      </c>
      <c r="Y3329">
        <f t="shared" si="405"/>
        <v>-32</v>
      </c>
      <c r="Z3329">
        <f t="shared" ca="1" si="406"/>
        <v>-9.8749995000000013</v>
      </c>
      <c r="AA3329">
        <f t="shared" ca="1" si="407"/>
        <v>-22.125000499999999</v>
      </c>
      <c r="AB3329">
        <f t="shared" ca="1" si="408"/>
        <v>22.125000499999999</v>
      </c>
      <c r="AC3329" s="2">
        <v>22.125</v>
      </c>
      <c r="AD3329" s="7">
        <f>VLOOKUP(P3329,Weights!$A:$B,2,0)*AC3329</f>
        <v>22.125</v>
      </c>
      <c r="AE3329">
        <f t="shared" ca="1" si="409"/>
        <v>489.51564712500021</v>
      </c>
      <c r="AF3329" t="str">
        <f t="shared" si="410"/>
        <v>San Diego St</v>
      </c>
      <c r="AG3329" t="str">
        <f t="shared" ca="1" si="411"/>
        <v>San Diego St</v>
      </c>
    </row>
    <row r="3330" spans="15:33" x14ac:dyDescent="0.25">
      <c r="O3330" t="s">
        <v>3106</v>
      </c>
      <c r="P3330" s="6">
        <v>42024</v>
      </c>
      <c r="Q3330" t="s">
        <v>3073</v>
      </c>
      <c r="R3330" t="s">
        <v>3151</v>
      </c>
      <c r="S3330" t="s">
        <v>3720</v>
      </c>
      <c r="T3330">
        <v>66</v>
      </c>
      <c r="U3330">
        <v>57</v>
      </c>
      <c r="W3330" t="s">
        <v>1851</v>
      </c>
      <c r="X3330">
        <v>1</v>
      </c>
      <c r="Y3330">
        <f t="shared" ref="Y3330:Y3393" si="412">X3330*IF(S3330="W",(T3330-U3330),U3330-T3330)</f>
        <v>-9</v>
      </c>
      <c r="Z3330">
        <f t="shared" ref="Z3330:Z3393" ca="1" si="413">X3330*(IF(Q3330="A",-HomeEdge,IF(Q3330="H",HomeEdge,0))+VLOOKUP(O3330,TmList,2,0)-VLOOKUP(R3330,TmList,2,0))</f>
        <v>-7.625</v>
      </c>
      <c r="AA3330">
        <f t="shared" ref="AA3330:AA3393" ca="1" si="414">Y3330-Z3330</f>
        <v>-1.375</v>
      </c>
      <c r="AB3330">
        <f t="shared" ref="AB3330:AB3393" ca="1" si="415">-AA3330</f>
        <v>1.375</v>
      </c>
      <c r="AC3330" s="2">
        <v>1.375</v>
      </c>
      <c r="AD3330" s="7">
        <f>VLOOKUP(P3330,Weights!$A:$B,2,0)*AC3330</f>
        <v>1.375</v>
      </c>
      <c r="AE3330">
        <f t="shared" ref="AE3330:AE3393" ca="1" si="416">AA3330^2</f>
        <v>1.890625</v>
      </c>
      <c r="AF3330" t="str">
        <f t="shared" si="410"/>
        <v>Harvard</v>
      </c>
      <c r="AG3330" t="str">
        <f t="shared" ca="1" si="411"/>
        <v>Harvard</v>
      </c>
    </row>
    <row r="3331" spans="15:33" x14ac:dyDescent="0.25">
      <c r="O3331" t="s">
        <v>3172</v>
      </c>
      <c r="P3331" s="6">
        <v>42024</v>
      </c>
      <c r="Q3331" t="s">
        <v>3073</v>
      </c>
      <c r="R3331" t="s">
        <v>3176</v>
      </c>
      <c r="S3331" t="s">
        <v>3721</v>
      </c>
      <c r="T3331">
        <v>77</v>
      </c>
      <c r="U3331">
        <v>60</v>
      </c>
      <c r="W3331" t="s">
        <v>360</v>
      </c>
      <c r="X3331">
        <v>1</v>
      </c>
      <c r="Y3331">
        <f t="shared" si="412"/>
        <v>17</v>
      </c>
      <c r="Z3331">
        <f t="shared" ca="1" si="413"/>
        <v>7.1249994999999995</v>
      </c>
      <c r="AA3331">
        <f t="shared" ca="1" si="414"/>
        <v>9.8750005000000005</v>
      </c>
      <c r="AB3331">
        <f t="shared" ca="1" si="415"/>
        <v>-9.8750005000000005</v>
      </c>
      <c r="AC3331" s="2">
        <v>9.875</v>
      </c>
      <c r="AD3331" s="7">
        <f>VLOOKUP(P3331,Weights!$A:$B,2,0)*AC3331</f>
        <v>9.875</v>
      </c>
      <c r="AE3331">
        <f t="shared" ca="1" si="416"/>
        <v>97.515634875000259</v>
      </c>
      <c r="AF3331" t="str">
        <f t="shared" ref="AF3331:AF3394" si="417">IF(Y3331&gt;0,O3331,R3331)</f>
        <v>Davidson</v>
      </c>
      <c r="AG3331" t="str">
        <f t="shared" ref="AG3331:AG3394" ca="1" si="418">IF(Z3331&gt;0,O3331,R3331)</f>
        <v>Davidson</v>
      </c>
    </row>
    <row r="3332" spans="15:33" x14ac:dyDescent="0.25">
      <c r="O3332" t="s">
        <v>3288</v>
      </c>
      <c r="P3332" s="6">
        <v>42024</v>
      </c>
      <c r="Q3332" t="s">
        <v>3073</v>
      </c>
      <c r="R3332" t="s">
        <v>3193</v>
      </c>
      <c r="S3332" t="s">
        <v>3720</v>
      </c>
      <c r="T3332">
        <v>64</v>
      </c>
      <c r="U3332">
        <v>56</v>
      </c>
      <c r="W3332" t="s">
        <v>1026</v>
      </c>
      <c r="X3332">
        <v>1</v>
      </c>
      <c r="Y3332">
        <f t="shared" si="412"/>
        <v>-8</v>
      </c>
      <c r="Z3332">
        <f t="shared" ca="1" si="413"/>
        <v>-8.875</v>
      </c>
      <c r="AA3332">
        <f t="shared" ca="1" si="414"/>
        <v>0.875</v>
      </c>
      <c r="AB3332">
        <f t="shared" ca="1" si="415"/>
        <v>-0.875</v>
      </c>
      <c r="AC3332" s="2">
        <v>0.875</v>
      </c>
      <c r="AD3332" s="7">
        <f>VLOOKUP(P3332,Weights!$A:$B,2,0)*AC3332</f>
        <v>0.875</v>
      </c>
      <c r="AE3332">
        <f t="shared" ca="1" si="416"/>
        <v>0.765625</v>
      </c>
      <c r="AF3332" t="str">
        <f t="shared" si="417"/>
        <v>Illinois St</v>
      </c>
      <c r="AG3332" t="str">
        <f t="shared" ca="1" si="418"/>
        <v>Illinois St</v>
      </c>
    </row>
    <row r="3333" spans="15:33" x14ac:dyDescent="0.25">
      <c r="O3333" t="s">
        <v>3144</v>
      </c>
      <c r="P3333" s="6">
        <v>42024</v>
      </c>
      <c r="Q3333" t="s">
        <v>3073</v>
      </c>
      <c r="R3333" t="s">
        <v>3183</v>
      </c>
      <c r="S3333" t="s">
        <v>3720</v>
      </c>
      <c r="T3333">
        <v>79</v>
      </c>
      <c r="U3333">
        <v>61</v>
      </c>
      <c r="W3333" t="s">
        <v>464</v>
      </c>
      <c r="X3333">
        <v>1</v>
      </c>
      <c r="Y3333">
        <f t="shared" si="412"/>
        <v>-18</v>
      </c>
      <c r="Z3333">
        <f t="shared" ca="1" si="413"/>
        <v>3.875</v>
      </c>
      <c r="AA3333">
        <f t="shared" ca="1" si="414"/>
        <v>-21.875</v>
      </c>
      <c r="AB3333">
        <f t="shared" ca="1" si="415"/>
        <v>21.875</v>
      </c>
      <c r="AC3333" s="2">
        <v>21.875</v>
      </c>
      <c r="AD3333" s="7">
        <f>VLOOKUP(P3333,Weights!$A:$B,2,0)*AC3333</f>
        <v>21.875</v>
      </c>
      <c r="AE3333">
        <f t="shared" ca="1" si="416"/>
        <v>478.515625</v>
      </c>
      <c r="AF3333" t="str">
        <f t="shared" si="417"/>
        <v>LSU</v>
      </c>
      <c r="AG3333" t="str">
        <f t="shared" ca="1" si="418"/>
        <v>Florida</v>
      </c>
    </row>
    <row r="3334" spans="15:33" x14ac:dyDescent="0.25">
      <c r="O3334" t="s">
        <v>3111</v>
      </c>
      <c r="P3334" s="6">
        <v>42024</v>
      </c>
      <c r="Q3334" t="s">
        <v>3073</v>
      </c>
      <c r="R3334" t="s">
        <v>3253</v>
      </c>
      <c r="S3334" t="s">
        <v>3721</v>
      </c>
      <c r="T3334">
        <v>69</v>
      </c>
      <c r="U3334">
        <v>64</v>
      </c>
      <c r="W3334" t="s">
        <v>201</v>
      </c>
      <c r="X3334">
        <v>1</v>
      </c>
      <c r="Y3334">
        <f t="shared" si="412"/>
        <v>5</v>
      </c>
      <c r="Z3334">
        <f t="shared" ca="1" si="413"/>
        <v>4.9999995000000013</v>
      </c>
      <c r="AA3334">
        <f t="shared" ca="1" si="414"/>
        <v>4.9999999873762135E-7</v>
      </c>
      <c r="AB3334">
        <f t="shared" ca="1" si="415"/>
        <v>-4.9999999873762135E-7</v>
      </c>
      <c r="AC3334" s="2">
        <v>0</v>
      </c>
      <c r="AD3334" s="7">
        <f>VLOOKUP(P3334,Weights!$A:$B,2,0)*AC3334</f>
        <v>0</v>
      </c>
      <c r="AE3334">
        <f t="shared" ca="1" si="416"/>
        <v>2.4999999873762136E-13</v>
      </c>
      <c r="AF3334" t="str">
        <f t="shared" si="417"/>
        <v>Georgia</v>
      </c>
      <c r="AG3334" t="str">
        <f t="shared" ca="1" si="418"/>
        <v>Georgia</v>
      </c>
    </row>
    <row r="3335" spans="15:33" x14ac:dyDescent="0.25">
      <c r="O3335" t="s">
        <v>3371</v>
      </c>
      <c r="P3335" s="6">
        <v>42024</v>
      </c>
      <c r="Q3335" t="s">
        <v>3073</v>
      </c>
      <c r="R3335" t="s">
        <v>3162</v>
      </c>
      <c r="S3335" t="s">
        <v>3721</v>
      </c>
      <c r="T3335">
        <v>78</v>
      </c>
      <c r="U3335">
        <v>55</v>
      </c>
      <c r="W3335" t="s">
        <v>1633</v>
      </c>
      <c r="X3335">
        <v>1</v>
      </c>
      <c r="Y3335">
        <f t="shared" si="412"/>
        <v>23</v>
      </c>
      <c r="Z3335">
        <f t="shared" ca="1" si="413"/>
        <v>16.25</v>
      </c>
      <c r="AA3335">
        <f t="shared" ca="1" si="414"/>
        <v>6.75</v>
      </c>
      <c r="AB3335">
        <f t="shared" ca="1" si="415"/>
        <v>-6.75</v>
      </c>
      <c r="AC3335" s="2">
        <v>6.75</v>
      </c>
      <c r="AD3335" s="7">
        <f>VLOOKUP(P3335,Weights!$A:$B,2,0)*AC3335</f>
        <v>6.75</v>
      </c>
      <c r="AE3335">
        <f t="shared" ca="1" si="416"/>
        <v>45.5625</v>
      </c>
      <c r="AF3335" t="str">
        <f t="shared" si="417"/>
        <v>Green Bay</v>
      </c>
      <c r="AG3335" t="str">
        <f t="shared" ca="1" si="418"/>
        <v>Green Bay</v>
      </c>
    </row>
    <row r="3336" spans="15:33" x14ac:dyDescent="0.25">
      <c r="O3336" t="s">
        <v>3714</v>
      </c>
      <c r="P3336" s="6">
        <v>42024</v>
      </c>
      <c r="Q3336" t="s">
        <v>3073</v>
      </c>
      <c r="R3336" t="s">
        <v>3245</v>
      </c>
      <c r="S3336" t="s">
        <v>3721</v>
      </c>
      <c r="T3336">
        <v>77</v>
      </c>
      <c r="U3336">
        <v>71</v>
      </c>
      <c r="W3336" t="s">
        <v>833</v>
      </c>
      <c r="X3336">
        <v>1</v>
      </c>
      <c r="Y3336">
        <f t="shared" si="412"/>
        <v>6</v>
      </c>
      <c r="Z3336">
        <f t="shared" ca="1" si="413"/>
        <v>13.499999499999999</v>
      </c>
      <c r="AA3336">
        <f t="shared" ca="1" si="414"/>
        <v>-7.4999994999999995</v>
      </c>
      <c r="AB3336">
        <f t="shared" ca="1" si="415"/>
        <v>7.4999994999999995</v>
      </c>
      <c r="AC3336" s="2">
        <v>7.5</v>
      </c>
      <c r="AD3336" s="7">
        <f>VLOOKUP(P3336,Weights!$A:$B,2,0)*AC3336</f>
        <v>7.5</v>
      </c>
      <c r="AE3336">
        <f t="shared" ca="1" si="416"/>
        <v>56.249992500000239</v>
      </c>
      <c r="AF3336" t="str">
        <f t="shared" si="417"/>
        <v>Iowa State</v>
      </c>
      <c r="AG3336" t="str">
        <f t="shared" ca="1" si="418"/>
        <v>Iowa State</v>
      </c>
    </row>
    <row r="3337" spans="15:33" x14ac:dyDescent="0.25">
      <c r="O3337" t="s">
        <v>3713</v>
      </c>
      <c r="P3337" s="6">
        <v>42024</v>
      </c>
      <c r="Q3337" t="s">
        <v>3073</v>
      </c>
      <c r="R3337" t="s">
        <v>3229</v>
      </c>
      <c r="S3337" t="s">
        <v>3721</v>
      </c>
      <c r="T3337">
        <v>65</v>
      </c>
      <c r="U3337">
        <v>57</v>
      </c>
      <c r="W3337" t="s">
        <v>2488</v>
      </c>
      <c r="X3337">
        <v>1</v>
      </c>
      <c r="Y3337">
        <f t="shared" si="412"/>
        <v>8</v>
      </c>
      <c r="Z3337">
        <f t="shared" ca="1" si="413"/>
        <v>18</v>
      </c>
      <c r="AA3337">
        <f t="shared" ca="1" si="414"/>
        <v>-10</v>
      </c>
      <c r="AB3337">
        <f t="shared" ca="1" si="415"/>
        <v>10</v>
      </c>
      <c r="AC3337" s="2">
        <v>10</v>
      </c>
      <c r="AD3337" s="7">
        <f>VLOOKUP(P3337,Weights!$A:$B,2,0)*AC3337</f>
        <v>10</v>
      </c>
      <c r="AE3337">
        <f t="shared" ca="1" si="416"/>
        <v>100</v>
      </c>
      <c r="AF3337" t="str">
        <f t="shared" si="417"/>
        <v>Kentucky</v>
      </c>
      <c r="AG3337" t="str">
        <f t="shared" ca="1" si="418"/>
        <v>Kentucky</v>
      </c>
    </row>
    <row r="3338" spans="15:33" x14ac:dyDescent="0.25">
      <c r="O3338" t="s">
        <v>3387</v>
      </c>
      <c r="P3338" s="6">
        <v>42024</v>
      </c>
      <c r="Q3338" t="s">
        <v>3073</v>
      </c>
      <c r="R3338" t="s">
        <v>3173</v>
      </c>
      <c r="S3338" t="s">
        <v>3721</v>
      </c>
      <c r="T3338">
        <v>63</v>
      </c>
      <c r="U3338">
        <v>56</v>
      </c>
      <c r="W3338" t="s">
        <v>492</v>
      </c>
      <c r="X3338">
        <v>1</v>
      </c>
      <c r="Y3338">
        <f t="shared" si="412"/>
        <v>7</v>
      </c>
      <c r="Z3338">
        <f t="shared" ca="1" si="413"/>
        <v>7.0000004999999987</v>
      </c>
      <c r="AA3338">
        <f t="shared" ca="1" si="414"/>
        <v>-4.9999999873762135E-7</v>
      </c>
      <c r="AB3338">
        <f t="shared" ca="1" si="415"/>
        <v>4.9999999873762135E-7</v>
      </c>
      <c r="AC3338" s="2">
        <v>0</v>
      </c>
      <c r="AD3338" s="7">
        <f>VLOOKUP(P3338,Weights!$A:$B,2,0)*AC3338</f>
        <v>0</v>
      </c>
      <c r="AE3338">
        <f t="shared" ca="1" si="416"/>
        <v>2.4999999873762136E-13</v>
      </c>
      <c r="AF3338" t="str">
        <f t="shared" si="417"/>
        <v>McNeese St</v>
      </c>
      <c r="AG3338" t="str">
        <f t="shared" ca="1" si="418"/>
        <v>McNeese St</v>
      </c>
    </row>
    <row r="3339" spans="15:33" x14ac:dyDescent="0.25">
      <c r="O3339" t="s">
        <v>3281</v>
      </c>
      <c r="P3339" s="6">
        <v>42024</v>
      </c>
      <c r="Q3339" t="s">
        <v>3073</v>
      </c>
      <c r="R3339" t="s">
        <v>3179</v>
      </c>
      <c r="S3339" t="s">
        <v>3721</v>
      </c>
      <c r="T3339">
        <v>67</v>
      </c>
      <c r="U3339">
        <v>41</v>
      </c>
      <c r="W3339" t="s">
        <v>1643</v>
      </c>
      <c r="X3339">
        <v>1</v>
      </c>
      <c r="Y3339">
        <f t="shared" si="412"/>
        <v>26</v>
      </c>
      <c r="Z3339">
        <f t="shared" ca="1" si="413"/>
        <v>6.0000000000000009</v>
      </c>
      <c r="AA3339">
        <f t="shared" ca="1" si="414"/>
        <v>20</v>
      </c>
      <c r="AB3339">
        <f t="shared" ca="1" si="415"/>
        <v>-20</v>
      </c>
      <c r="AC3339" s="2">
        <v>20</v>
      </c>
      <c r="AD3339" s="7">
        <f>VLOOKUP(P3339,Weights!$A:$B,2,0)*AC3339</f>
        <v>20</v>
      </c>
      <c r="AE3339">
        <f t="shared" ca="1" si="416"/>
        <v>400</v>
      </c>
      <c r="AF3339" t="str">
        <f t="shared" si="417"/>
        <v>Milwaukee</v>
      </c>
      <c r="AG3339" t="str">
        <f t="shared" ca="1" si="418"/>
        <v>Milwaukee</v>
      </c>
    </row>
    <row r="3340" spans="15:33" x14ac:dyDescent="0.25">
      <c r="O3340" t="s">
        <v>3134</v>
      </c>
      <c r="P3340" s="6">
        <v>42024</v>
      </c>
      <c r="Q3340" t="s">
        <v>3073</v>
      </c>
      <c r="R3340" t="s">
        <v>3124</v>
      </c>
      <c r="S3340" t="s">
        <v>3721</v>
      </c>
      <c r="T3340">
        <v>52</v>
      </c>
      <c r="U3340">
        <v>49</v>
      </c>
      <c r="W3340" t="s">
        <v>1269</v>
      </c>
      <c r="X3340">
        <v>1</v>
      </c>
      <c r="Y3340">
        <f t="shared" si="412"/>
        <v>3</v>
      </c>
      <c r="Z3340">
        <f t="shared" ca="1" si="413"/>
        <v>-3.1249994999999995</v>
      </c>
      <c r="AA3340">
        <f t="shared" ca="1" si="414"/>
        <v>6.1249994999999995</v>
      </c>
      <c r="AB3340">
        <f t="shared" ca="1" si="415"/>
        <v>-6.1249994999999995</v>
      </c>
      <c r="AC3340" s="2">
        <v>6.125</v>
      </c>
      <c r="AD3340" s="7">
        <f>VLOOKUP(P3340,Weights!$A:$B,2,0)*AC3340</f>
        <v>6.125</v>
      </c>
      <c r="AE3340">
        <f t="shared" ca="1" si="416"/>
        <v>37.515618875000243</v>
      </c>
      <c r="AF3340" t="str">
        <f t="shared" si="417"/>
        <v>Nebraska</v>
      </c>
      <c r="AG3340" t="str">
        <f t="shared" ca="1" si="418"/>
        <v>Minnesota</v>
      </c>
    </row>
    <row r="3341" spans="15:33" x14ac:dyDescent="0.25">
      <c r="O3341" t="s">
        <v>3328</v>
      </c>
      <c r="P3341" s="6">
        <v>42024</v>
      </c>
      <c r="Q3341" t="s">
        <v>3073</v>
      </c>
      <c r="R3341" t="s">
        <v>3276</v>
      </c>
      <c r="S3341" t="s">
        <v>3720</v>
      </c>
      <c r="T3341">
        <v>70</v>
      </c>
      <c r="U3341">
        <v>54</v>
      </c>
      <c r="W3341" t="s">
        <v>2196</v>
      </c>
      <c r="X3341">
        <v>1</v>
      </c>
      <c r="Y3341">
        <f t="shared" si="412"/>
        <v>-16</v>
      </c>
      <c r="Z3341">
        <f t="shared" ca="1" si="413"/>
        <v>-6.3750000000000009</v>
      </c>
      <c r="AA3341">
        <f t="shared" ca="1" si="414"/>
        <v>-9.625</v>
      </c>
      <c r="AB3341">
        <f t="shared" ca="1" si="415"/>
        <v>9.625</v>
      </c>
      <c r="AC3341" s="2">
        <v>9.625</v>
      </c>
      <c r="AD3341" s="7">
        <f>VLOOKUP(P3341,Weights!$A:$B,2,0)*AC3341</f>
        <v>9.625</v>
      </c>
      <c r="AE3341">
        <f t="shared" ca="1" si="416"/>
        <v>92.640625</v>
      </c>
      <c r="AF3341" t="str">
        <f t="shared" si="417"/>
        <v>Utah State</v>
      </c>
      <c r="AG3341" t="str">
        <f t="shared" ca="1" si="418"/>
        <v>Utah State</v>
      </c>
    </row>
    <row r="3342" spans="15:33" x14ac:dyDescent="0.25">
      <c r="O3342" t="s">
        <v>3407</v>
      </c>
      <c r="P3342" s="6">
        <v>42024</v>
      </c>
      <c r="Q3342" t="s">
        <v>3073</v>
      </c>
      <c r="R3342" t="s">
        <v>3263</v>
      </c>
      <c r="S3342" t="s">
        <v>3720</v>
      </c>
      <c r="T3342">
        <v>62</v>
      </c>
      <c r="U3342">
        <v>39</v>
      </c>
      <c r="W3342" t="s">
        <v>2627</v>
      </c>
      <c r="X3342">
        <v>1</v>
      </c>
      <c r="Y3342">
        <f t="shared" si="412"/>
        <v>-23</v>
      </c>
      <c r="Z3342">
        <f t="shared" ca="1" si="413"/>
        <v>-19.625000500000002</v>
      </c>
      <c r="AA3342">
        <f t="shared" ca="1" si="414"/>
        <v>-3.3749994999999977</v>
      </c>
      <c r="AB3342">
        <f t="shared" ca="1" si="415"/>
        <v>3.3749994999999977</v>
      </c>
      <c r="AC3342" s="2">
        <v>3.375</v>
      </c>
      <c r="AD3342" s="7">
        <f>VLOOKUP(P3342,Weights!$A:$B,2,0)*AC3342</f>
        <v>3.375</v>
      </c>
      <c r="AE3342">
        <f t="shared" ca="1" si="416"/>
        <v>11.390621625000234</v>
      </c>
      <c r="AF3342" t="str">
        <f t="shared" si="417"/>
        <v>Sam Houston St</v>
      </c>
      <c r="AG3342" t="str">
        <f t="shared" ca="1" si="418"/>
        <v>Sam Houston St</v>
      </c>
    </row>
    <row r="3343" spans="15:33" x14ac:dyDescent="0.25">
      <c r="O3343" t="s">
        <v>3108</v>
      </c>
      <c r="P3343" s="6">
        <v>42024</v>
      </c>
      <c r="Q3343" t="s">
        <v>3073</v>
      </c>
      <c r="R3343" t="s">
        <v>3153</v>
      </c>
      <c r="S3343" t="s">
        <v>3720</v>
      </c>
      <c r="T3343">
        <v>54</v>
      </c>
      <c r="U3343">
        <v>50</v>
      </c>
      <c r="W3343" t="s">
        <v>586</v>
      </c>
      <c r="X3343">
        <v>1</v>
      </c>
      <c r="Y3343">
        <f t="shared" si="412"/>
        <v>-4</v>
      </c>
      <c r="Z3343">
        <f t="shared" ca="1" si="413"/>
        <v>-3.7500000199999999</v>
      </c>
      <c r="AA3343">
        <f t="shared" ca="1" si="414"/>
        <v>-0.24999998000000012</v>
      </c>
      <c r="AB3343">
        <f t="shared" ca="1" si="415"/>
        <v>0.24999998000000012</v>
      </c>
      <c r="AC3343" s="2">
        <v>0.25</v>
      </c>
      <c r="AD3343" s="7">
        <f>VLOOKUP(P3343,Weights!$A:$B,2,0)*AC3343</f>
        <v>0.25</v>
      </c>
      <c r="AE3343">
        <f t="shared" ca="1" si="416"/>
        <v>6.2499990000000463E-2</v>
      </c>
      <c r="AF3343" t="str">
        <f t="shared" si="417"/>
        <v>Michigan</v>
      </c>
      <c r="AG3343" t="str">
        <f t="shared" ca="1" si="418"/>
        <v>Michigan</v>
      </c>
    </row>
    <row r="3344" spans="15:33" x14ac:dyDescent="0.25">
      <c r="O3344" t="s">
        <v>3199</v>
      </c>
      <c r="P3344" s="6">
        <v>42024</v>
      </c>
      <c r="Q3344" t="s">
        <v>3073</v>
      </c>
      <c r="R3344" t="s">
        <v>3251</v>
      </c>
      <c r="S3344" t="s">
        <v>3720</v>
      </c>
      <c r="T3344">
        <v>66</v>
      </c>
      <c r="U3344">
        <v>62</v>
      </c>
      <c r="W3344" t="s">
        <v>2504</v>
      </c>
      <c r="X3344">
        <v>1</v>
      </c>
      <c r="Y3344">
        <f t="shared" si="412"/>
        <v>-4</v>
      </c>
      <c r="Z3344">
        <f t="shared" ca="1" si="413"/>
        <v>3.6250000000000009</v>
      </c>
      <c r="AA3344">
        <f t="shared" ca="1" si="414"/>
        <v>-7.6250000000000009</v>
      </c>
      <c r="AB3344">
        <f t="shared" ca="1" si="415"/>
        <v>7.6250000000000009</v>
      </c>
      <c r="AC3344" s="2">
        <v>7.625</v>
      </c>
      <c r="AD3344" s="7">
        <f>VLOOKUP(P3344,Weights!$A:$B,2,0)*AC3344</f>
        <v>7.625</v>
      </c>
      <c r="AE3344">
        <f t="shared" ca="1" si="416"/>
        <v>58.140625000000014</v>
      </c>
      <c r="AF3344" t="str">
        <f t="shared" si="417"/>
        <v>Tennessee</v>
      </c>
      <c r="AG3344" t="str">
        <f t="shared" ca="1" si="418"/>
        <v>South Carolina</v>
      </c>
    </row>
    <row r="3345" spans="15:33" x14ac:dyDescent="0.25">
      <c r="O3345" t="s">
        <v>3195</v>
      </c>
      <c r="P3345" s="6">
        <v>42024</v>
      </c>
      <c r="Q3345" t="s">
        <v>3073</v>
      </c>
      <c r="R3345" t="s">
        <v>3095</v>
      </c>
      <c r="S3345" t="s">
        <v>3721</v>
      </c>
      <c r="T3345">
        <v>69</v>
      </c>
      <c r="U3345">
        <v>61</v>
      </c>
      <c r="W3345" t="s">
        <v>681</v>
      </c>
      <c r="X3345">
        <v>1</v>
      </c>
      <c r="Y3345">
        <f t="shared" si="412"/>
        <v>8</v>
      </c>
      <c r="Z3345">
        <f t="shared" ca="1" si="413"/>
        <v>7.9999999999999991</v>
      </c>
      <c r="AA3345">
        <f t="shared" ca="1" si="414"/>
        <v>0</v>
      </c>
      <c r="AB3345">
        <f t="shared" ca="1" si="415"/>
        <v>0</v>
      </c>
      <c r="AC3345" s="2">
        <v>0</v>
      </c>
      <c r="AD3345" s="7">
        <f>VLOOKUP(P3345,Weights!$A:$B,2,0)*AC3345</f>
        <v>0</v>
      </c>
      <c r="AE3345">
        <f t="shared" ca="1" si="416"/>
        <v>0</v>
      </c>
      <c r="AF3345" t="str">
        <f t="shared" si="417"/>
        <v>Syracuse</v>
      </c>
      <c r="AG3345" t="str">
        <f t="shared" ca="1" si="418"/>
        <v>Syracuse</v>
      </c>
    </row>
    <row r="3346" spans="15:33" x14ac:dyDescent="0.25">
      <c r="O3346" t="s">
        <v>3364</v>
      </c>
      <c r="P3346" s="6">
        <v>42024</v>
      </c>
      <c r="Q3346" t="s">
        <v>3073</v>
      </c>
      <c r="R3346" t="s">
        <v>3357</v>
      </c>
      <c r="S3346" t="s">
        <v>3721</v>
      </c>
      <c r="T3346">
        <v>88</v>
      </c>
      <c r="U3346">
        <v>76</v>
      </c>
      <c r="W3346" t="s">
        <v>2662</v>
      </c>
      <c r="X3346">
        <v>1</v>
      </c>
      <c r="Y3346">
        <f t="shared" si="412"/>
        <v>12</v>
      </c>
      <c r="Z3346">
        <f t="shared" ca="1" si="413"/>
        <v>2</v>
      </c>
      <c r="AA3346">
        <f t="shared" ca="1" si="414"/>
        <v>10</v>
      </c>
      <c r="AB3346">
        <f t="shared" ca="1" si="415"/>
        <v>-10</v>
      </c>
      <c r="AC3346" s="2">
        <v>10</v>
      </c>
      <c r="AD3346" s="7">
        <f>VLOOKUP(P3346,Weights!$A:$B,2,0)*AC3346</f>
        <v>10</v>
      </c>
      <c r="AE3346">
        <f t="shared" ca="1" si="416"/>
        <v>100</v>
      </c>
      <c r="AF3346" t="str">
        <f t="shared" si="417"/>
        <v>Texas A&amp;M-CC</v>
      </c>
      <c r="AG3346" t="str">
        <f t="shared" ca="1" si="418"/>
        <v>Texas A&amp;M-CC</v>
      </c>
    </row>
    <row r="3347" spans="15:33" x14ac:dyDescent="0.25">
      <c r="O3347" t="s">
        <v>3712</v>
      </c>
      <c r="P3347" s="6">
        <v>42024</v>
      </c>
      <c r="Q3347" t="s">
        <v>3073</v>
      </c>
      <c r="R3347" t="s">
        <v>3127</v>
      </c>
      <c r="S3347" t="s">
        <v>3721</v>
      </c>
      <c r="T3347">
        <v>82</v>
      </c>
      <c r="U3347">
        <v>50</v>
      </c>
      <c r="W3347" t="s">
        <v>661</v>
      </c>
      <c r="X3347">
        <v>1</v>
      </c>
      <c r="Y3347">
        <f t="shared" si="412"/>
        <v>32</v>
      </c>
      <c r="Z3347">
        <f t="shared" ca="1" si="413"/>
        <v>10.374999999999998</v>
      </c>
      <c r="AA3347">
        <f t="shared" ca="1" si="414"/>
        <v>21.625</v>
      </c>
      <c r="AB3347">
        <f t="shared" ca="1" si="415"/>
        <v>-21.625</v>
      </c>
      <c r="AC3347" s="2">
        <v>21.625</v>
      </c>
      <c r="AD3347" s="7">
        <f>VLOOKUP(P3347,Weights!$A:$B,2,0)*AC3347</f>
        <v>21.625</v>
      </c>
      <c r="AE3347">
        <f t="shared" ca="1" si="416"/>
        <v>467.640625</v>
      </c>
      <c r="AF3347" t="str">
        <f t="shared" si="417"/>
        <v>Wisconsin</v>
      </c>
      <c r="AG3347" t="str">
        <f t="shared" ca="1" si="418"/>
        <v>Wisconsin</v>
      </c>
    </row>
    <row r="3348" spans="15:33" x14ac:dyDescent="0.25">
      <c r="O3348" t="s">
        <v>3226</v>
      </c>
      <c r="P3348" s="6">
        <v>42024</v>
      </c>
      <c r="Q3348" t="s">
        <v>3073</v>
      </c>
      <c r="R3348" t="s">
        <v>3368</v>
      </c>
      <c r="S3348" t="s">
        <v>3720</v>
      </c>
      <c r="T3348">
        <v>77</v>
      </c>
      <c r="U3348">
        <v>62</v>
      </c>
      <c r="W3348" t="s">
        <v>1696</v>
      </c>
      <c r="X3348">
        <v>1</v>
      </c>
      <c r="Y3348">
        <f t="shared" si="412"/>
        <v>-15</v>
      </c>
      <c r="Z3348">
        <f t="shared" ca="1" si="413"/>
        <v>-8.75</v>
      </c>
      <c r="AA3348">
        <f t="shared" ca="1" si="414"/>
        <v>-6.25</v>
      </c>
      <c r="AB3348">
        <f t="shared" ca="1" si="415"/>
        <v>6.25</v>
      </c>
      <c r="AC3348" s="2">
        <v>6.25</v>
      </c>
      <c r="AD3348" s="7">
        <f>VLOOKUP(P3348,Weights!$A:$B,2,0)*AC3348</f>
        <v>6.25</v>
      </c>
      <c r="AE3348">
        <f t="shared" ca="1" si="416"/>
        <v>39.0625</v>
      </c>
      <c r="AF3348" t="str">
        <f t="shared" si="417"/>
        <v>Valparaiso</v>
      </c>
      <c r="AG3348" t="str">
        <f t="shared" ca="1" si="418"/>
        <v>Valparaiso</v>
      </c>
    </row>
    <row r="3349" spans="15:33" x14ac:dyDescent="0.25">
      <c r="O3349" t="s">
        <v>3093</v>
      </c>
      <c r="P3349" s="6">
        <v>42025</v>
      </c>
      <c r="Q3349" t="s">
        <v>3073</v>
      </c>
      <c r="R3349" t="s">
        <v>3076</v>
      </c>
      <c r="S3349" t="s">
        <v>3721</v>
      </c>
      <c r="T3349">
        <v>65</v>
      </c>
      <c r="U3349">
        <v>64</v>
      </c>
      <c r="W3349" t="s">
        <v>2413</v>
      </c>
      <c r="X3349">
        <v>1</v>
      </c>
      <c r="Y3349">
        <f t="shared" si="412"/>
        <v>1</v>
      </c>
      <c r="Z3349">
        <f t="shared" ca="1" si="413"/>
        <v>-0.87499998000000001</v>
      </c>
      <c r="AA3349">
        <f t="shared" ca="1" si="414"/>
        <v>1.8749999800000001</v>
      </c>
      <c r="AB3349">
        <f t="shared" ca="1" si="415"/>
        <v>-1.8749999800000001</v>
      </c>
      <c r="AC3349" s="2">
        <v>1.875</v>
      </c>
      <c r="AD3349" s="7">
        <f>VLOOKUP(P3349,Weights!$A:$B,2,0)*AC3349</f>
        <v>1.875</v>
      </c>
      <c r="AE3349">
        <f t="shared" ca="1" si="416"/>
        <v>3.5156249250000009</v>
      </c>
      <c r="AF3349" t="str">
        <f t="shared" si="417"/>
        <v>Army</v>
      </c>
      <c r="AG3349" t="str">
        <f t="shared" ca="1" si="418"/>
        <v>Colgate</v>
      </c>
    </row>
    <row r="3350" spans="15:33" x14ac:dyDescent="0.25">
      <c r="O3350" t="s">
        <v>3260</v>
      </c>
      <c r="P3350" s="6">
        <v>42025</v>
      </c>
      <c r="Q3350" t="s">
        <v>3073</v>
      </c>
      <c r="R3350" t="s">
        <v>3202</v>
      </c>
      <c r="S3350" t="s">
        <v>3720</v>
      </c>
      <c r="T3350">
        <v>78</v>
      </c>
      <c r="U3350">
        <v>71</v>
      </c>
      <c r="W3350" t="s">
        <v>452</v>
      </c>
      <c r="X3350">
        <v>1</v>
      </c>
      <c r="Y3350">
        <f t="shared" si="412"/>
        <v>-7</v>
      </c>
      <c r="Z3350">
        <f t="shared" ca="1" si="413"/>
        <v>1.4999999800000001</v>
      </c>
      <c r="AA3350">
        <f t="shared" ca="1" si="414"/>
        <v>-8.4999999800000001</v>
      </c>
      <c r="AB3350">
        <f t="shared" ca="1" si="415"/>
        <v>8.4999999800000001</v>
      </c>
      <c r="AC3350" s="2">
        <v>8.5</v>
      </c>
      <c r="AD3350" s="7">
        <f>VLOOKUP(P3350,Weights!$A:$B,2,0)*AC3350</f>
        <v>8.5</v>
      </c>
      <c r="AE3350">
        <f t="shared" ca="1" si="416"/>
        <v>72.24999966</v>
      </c>
      <c r="AF3350" t="str">
        <f t="shared" si="417"/>
        <v>Mississippi St</v>
      </c>
      <c r="AG3350" t="str">
        <f t="shared" ca="1" si="418"/>
        <v>Auburn</v>
      </c>
    </row>
    <row r="3351" spans="15:33" x14ac:dyDescent="0.25">
      <c r="O3351" t="s">
        <v>3316</v>
      </c>
      <c r="P3351" s="6">
        <v>42025</v>
      </c>
      <c r="Q3351" t="s">
        <v>3073</v>
      </c>
      <c r="R3351" t="s">
        <v>3191</v>
      </c>
      <c r="S3351" t="s">
        <v>3720</v>
      </c>
      <c r="T3351">
        <v>82</v>
      </c>
      <c r="U3351">
        <v>73</v>
      </c>
      <c r="W3351" t="s">
        <v>1009</v>
      </c>
      <c r="X3351">
        <v>1</v>
      </c>
      <c r="Y3351">
        <f t="shared" si="412"/>
        <v>-9</v>
      </c>
      <c r="Z3351">
        <f t="shared" ca="1" si="413"/>
        <v>4.25</v>
      </c>
      <c r="AA3351">
        <f t="shared" ca="1" si="414"/>
        <v>-13.25</v>
      </c>
      <c r="AB3351">
        <f t="shared" ca="1" si="415"/>
        <v>13.25</v>
      </c>
      <c r="AC3351" s="2">
        <v>13.25</v>
      </c>
      <c r="AD3351" s="7">
        <f>VLOOKUP(P3351,Weights!$A:$B,2,0)*AC3351</f>
        <v>13.25</v>
      </c>
      <c r="AE3351">
        <f t="shared" ca="1" si="416"/>
        <v>175.5625</v>
      </c>
      <c r="AF3351" t="str">
        <f t="shared" si="417"/>
        <v>Ohio</v>
      </c>
      <c r="AG3351" t="str">
        <f t="shared" ca="1" si="418"/>
        <v>Ball State</v>
      </c>
    </row>
    <row r="3352" spans="15:33" x14ac:dyDescent="0.25">
      <c r="O3352" t="s">
        <v>3403</v>
      </c>
      <c r="P3352" s="6">
        <v>42025</v>
      </c>
      <c r="Q3352" t="s">
        <v>3073</v>
      </c>
      <c r="R3352" t="s">
        <v>3718</v>
      </c>
      <c r="S3352" t="s">
        <v>3721</v>
      </c>
      <c r="T3352">
        <v>81</v>
      </c>
      <c r="U3352">
        <v>61</v>
      </c>
      <c r="W3352" t="s">
        <v>821</v>
      </c>
      <c r="X3352">
        <v>1</v>
      </c>
      <c r="Y3352">
        <f t="shared" si="412"/>
        <v>20</v>
      </c>
      <c r="Z3352">
        <f t="shared" ca="1" si="413"/>
        <v>49</v>
      </c>
      <c r="AA3352">
        <f t="shared" ca="1" si="414"/>
        <v>-29</v>
      </c>
      <c r="AB3352">
        <f t="shared" ca="1" si="415"/>
        <v>29</v>
      </c>
      <c r="AC3352" s="2">
        <v>29</v>
      </c>
      <c r="AD3352" s="7">
        <f>VLOOKUP(P3352,Weights!$A:$B,2,0)*AC3352</f>
        <v>29</v>
      </c>
      <c r="AE3352">
        <f t="shared" ca="1" si="416"/>
        <v>841</v>
      </c>
      <c r="AF3352" t="str">
        <f t="shared" si="417"/>
        <v>Baylor</v>
      </c>
      <c r="AG3352" t="str">
        <f t="shared" ca="1" si="418"/>
        <v>Baylor</v>
      </c>
    </row>
    <row r="3353" spans="15:33" x14ac:dyDescent="0.25">
      <c r="O3353" t="s">
        <v>3280</v>
      </c>
      <c r="P3353" s="6">
        <v>42025</v>
      </c>
      <c r="Q3353" t="s">
        <v>3073</v>
      </c>
      <c r="R3353" t="s">
        <v>3717</v>
      </c>
      <c r="S3353" t="s">
        <v>3721</v>
      </c>
      <c r="T3353">
        <v>86</v>
      </c>
      <c r="U3353">
        <v>36</v>
      </c>
      <c r="W3353" t="s">
        <v>670</v>
      </c>
      <c r="X3353">
        <v>1</v>
      </c>
      <c r="Y3353">
        <f t="shared" si="412"/>
        <v>50</v>
      </c>
      <c r="Z3353">
        <f t="shared" ca="1" si="413"/>
        <v>29.875000499999999</v>
      </c>
      <c r="AA3353">
        <f t="shared" ca="1" si="414"/>
        <v>20.124999500000001</v>
      </c>
      <c r="AB3353">
        <f t="shared" ca="1" si="415"/>
        <v>-20.124999500000001</v>
      </c>
      <c r="AC3353" s="2">
        <v>20.125</v>
      </c>
      <c r="AD3353" s="7">
        <f>VLOOKUP(P3353,Weights!$A:$B,2,0)*AC3353</f>
        <v>20.125</v>
      </c>
      <c r="AE3353">
        <f t="shared" ca="1" si="416"/>
        <v>405.01560487500029</v>
      </c>
      <c r="AF3353" t="str">
        <f t="shared" si="417"/>
        <v>Boise State</v>
      </c>
      <c r="AG3353" t="str">
        <f t="shared" ca="1" si="418"/>
        <v>Boise State</v>
      </c>
    </row>
    <row r="3354" spans="15:33" x14ac:dyDescent="0.25">
      <c r="O3354" t="s">
        <v>3094</v>
      </c>
      <c r="P3354" s="6">
        <v>42025</v>
      </c>
      <c r="Q3354" t="s">
        <v>3073</v>
      </c>
      <c r="R3354" t="s">
        <v>3399</v>
      </c>
      <c r="S3354" t="s">
        <v>3721</v>
      </c>
      <c r="T3354">
        <v>59</v>
      </c>
      <c r="U3354">
        <v>54</v>
      </c>
      <c r="W3354" t="s">
        <v>2251</v>
      </c>
      <c r="X3354">
        <v>1</v>
      </c>
      <c r="Y3354">
        <f t="shared" si="412"/>
        <v>5</v>
      </c>
      <c r="Z3354">
        <f t="shared" ca="1" si="413"/>
        <v>2.625</v>
      </c>
      <c r="AA3354">
        <f t="shared" ca="1" si="414"/>
        <v>2.375</v>
      </c>
      <c r="AB3354">
        <f t="shared" ca="1" si="415"/>
        <v>-2.375</v>
      </c>
      <c r="AC3354" s="2">
        <v>2.375</v>
      </c>
      <c r="AD3354" s="7">
        <f>VLOOKUP(P3354,Weights!$A:$B,2,0)*AC3354</f>
        <v>2.375</v>
      </c>
      <c r="AE3354">
        <f t="shared" ca="1" si="416"/>
        <v>5.640625</v>
      </c>
      <c r="AF3354" t="str">
        <f t="shared" si="417"/>
        <v>Boston University</v>
      </c>
      <c r="AG3354" t="str">
        <f t="shared" ca="1" si="418"/>
        <v>Boston University</v>
      </c>
    </row>
    <row r="3355" spans="15:33" x14ac:dyDescent="0.25">
      <c r="O3355" t="s">
        <v>3367</v>
      </c>
      <c r="P3355" s="6">
        <v>42025</v>
      </c>
      <c r="Q3355" t="s">
        <v>3073</v>
      </c>
      <c r="R3355" t="s">
        <v>3315</v>
      </c>
      <c r="S3355" t="s">
        <v>3721</v>
      </c>
      <c r="T3355">
        <v>74</v>
      </c>
      <c r="U3355">
        <v>58</v>
      </c>
      <c r="W3355" t="s">
        <v>1926</v>
      </c>
      <c r="X3355">
        <v>1</v>
      </c>
      <c r="Y3355">
        <f t="shared" si="412"/>
        <v>16</v>
      </c>
      <c r="Z3355">
        <f t="shared" ca="1" si="413"/>
        <v>8.1250000230000001</v>
      </c>
      <c r="AA3355">
        <f t="shared" ca="1" si="414"/>
        <v>7.8749999769999999</v>
      </c>
      <c r="AB3355">
        <f t="shared" ca="1" si="415"/>
        <v>-7.8749999769999999</v>
      </c>
      <c r="AC3355" s="2">
        <v>7.875</v>
      </c>
      <c r="AD3355" s="7">
        <f>VLOOKUP(P3355,Weights!$A:$B,2,0)*AC3355</f>
        <v>7.875</v>
      </c>
      <c r="AE3355">
        <f t="shared" ca="1" si="416"/>
        <v>62.015624637750001</v>
      </c>
      <c r="AF3355" t="str">
        <f t="shared" si="417"/>
        <v>Bowling Green</v>
      </c>
      <c r="AG3355" t="str">
        <f t="shared" ca="1" si="418"/>
        <v>Bowling Green</v>
      </c>
    </row>
    <row r="3356" spans="15:33" x14ac:dyDescent="0.25">
      <c r="O3356" t="s">
        <v>3101</v>
      </c>
      <c r="P3356" s="6">
        <v>42025</v>
      </c>
      <c r="Q3356" t="s">
        <v>3073</v>
      </c>
      <c r="R3356" t="s">
        <v>3252</v>
      </c>
      <c r="S3356" t="s">
        <v>3721</v>
      </c>
      <c r="T3356">
        <v>64</v>
      </c>
      <c r="U3356">
        <v>61</v>
      </c>
      <c r="W3356" t="s">
        <v>628</v>
      </c>
      <c r="X3356">
        <v>1</v>
      </c>
      <c r="Y3356">
        <f t="shared" si="412"/>
        <v>3</v>
      </c>
      <c r="Z3356">
        <f t="shared" ca="1" si="413"/>
        <v>12.374999499999998</v>
      </c>
      <c r="AA3356">
        <f t="shared" ca="1" si="414"/>
        <v>-9.3749994999999977</v>
      </c>
      <c r="AB3356">
        <f t="shared" ca="1" si="415"/>
        <v>9.3749994999999977</v>
      </c>
      <c r="AC3356" s="2">
        <v>9.375</v>
      </c>
      <c r="AD3356" s="7">
        <f>VLOOKUP(P3356,Weights!$A:$B,2,0)*AC3356</f>
        <v>9.375</v>
      </c>
      <c r="AE3356">
        <f t="shared" ca="1" si="416"/>
        <v>87.890615625000208</v>
      </c>
      <c r="AF3356" t="str">
        <f t="shared" si="417"/>
        <v>Butler</v>
      </c>
      <c r="AG3356" t="str">
        <f t="shared" ca="1" si="418"/>
        <v>Butler</v>
      </c>
    </row>
    <row r="3357" spans="15:33" x14ac:dyDescent="0.25">
      <c r="O3357" t="s">
        <v>3128</v>
      </c>
      <c r="P3357" s="6">
        <v>42025</v>
      </c>
      <c r="Q3357" t="s">
        <v>3074</v>
      </c>
      <c r="R3357" t="s">
        <v>3354</v>
      </c>
      <c r="S3357" t="s">
        <v>3720</v>
      </c>
      <c r="T3357">
        <v>63</v>
      </c>
      <c r="U3357">
        <v>51</v>
      </c>
      <c r="W3357" t="s">
        <v>2234</v>
      </c>
      <c r="X3357">
        <v>1</v>
      </c>
      <c r="Y3357">
        <f t="shared" si="412"/>
        <v>-12</v>
      </c>
      <c r="Z3357">
        <f t="shared" ca="1" si="413"/>
        <v>-14.000000479999999</v>
      </c>
      <c r="AA3357">
        <f t="shared" ca="1" si="414"/>
        <v>2.0000004799999989</v>
      </c>
      <c r="AB3357">
        <f t="shared" ca="1" si="415"/>
        <v>-2.0000004799999989</v>
      </c>
      <c r="AC3357" s="2">
        <v>2</v>
      </c>
      <c r="AD3357" s="7">
        <f>VLOOKUP(P3357,Weights!$A:$B,2,0)*AC3357</f>
        <v>2</v>
      </c>
      <c r="AE3357">
        <f t="shared" ca="1" si="416"/>
        <v>4.0000019200002255</v>
      </c>
      <c r="AF3357" t="str">
        <f t="shared" si="417"/>
        <v>St. Francis BRK</v>
      </c>
      <c r="AG3357" t="str">
        <f t="shared" ca="1" si="418"/>
        <v>St. Francis BRK</v>
      </c>
    </row>
    <row r="3358" spans="15:33" x14ac:dyDescent="0.25">
      <c r="O3358" t="s">
        <v>3102</v>
      </c>
      <c r="P3358" s="6">
        <v>42025</v>
      </c>
      <c r="Q3358" t="s">
        <v>3073</v>
      </c>
      <c r="R3358" t="s">
        <v>3284</v>
      </c>
      <c r="S3358" t="s">
        <v>3721</v>
      </c>
      <c r="T3358">
        <v>84</v>
      </c>
      <c r="U3358">
        <v>73</v>
      </c>
      <c r="W3358" t="s">
        <v>1938</v>
      </c>
      <c r="X3358">
        <v>1</v>
      </c>
      <c r="Y3358">
        <f t="shared" si="412"/>
        <v>11</v>
      </c>
      <c r="Z3358">
        <f t="shared" ca="1" si="413"/>
        <v>4.2499995000000013</v>
      </c>
      <c r="AA3358">
        <f t="shared" ca="1" si="414"/>
        <v>6.7500004999999987</v>
      </c>
      <c r="AB3358">
        <f t="shared" ca="1" si="415"/>
        <v>-6.7500004999999987</v>
      </c>
      <c r="AC3358" s="2">
        <v>6.75</v>
      </c>
      <c r="AD3358" s="7">
        <f>VLOOKUP(P3358,Weights!$A:$B,2,0)*AC3358</f>
        <v>6.75</v>
      </c>
      <c r="AE3358">
        <f t="shared" ca="1" si="416"/>
        <v>45.562506750000232</v>
      </c>
      <c r="AF3358" t="str">
        <f t="shared" si="417"/>
        <v>Central Michigan</v>
      </c>
      <c r="AG3358" t="str">
        <f t="shared" ca="1" si="418"/>
        <v>Central Michigan</v>
      </c>
    </row>
    <row r="3359" spans="15:33" x14ac:dyDescent="0.25">
      <c r="O3359" t="s">
        <v>3164</v>
      </c>
      <c r="P3359" s="6">
        <v>42025</v>
      </c>
      <c r="Q3359" t="s">
        <v>3073</v>
      </c>
      <c r="R3359" t="s">
        <v>3148</v>
      </c>
      <c r="S3359" t="s">
        <v>3720</v>
      </c>
      <c r="T3359">
        <v>58</v>
      </c>
      <c r="U3359">
        <v>56</v>
      </c>
      <c r="V3359" t="s">
        <v>3722</v>
      </c>
      <c r="W3359" t="s">
        <v>1411</v>
      </c>
      <c r="X3359">
        <v>1</v>
      </c>
      <c r="Y3359">
        <f t="shared" si="412"/>
        <v>-2</v>
      </c>
      <c r="Z3359">
        <f t="shared" ca="1" si="413"/>
        <v>-1.9999999800000001</v>
      </c>
      <c r="AA3359">
        <f t="shared" ca="1" si="414"/>
        <v>-1.9999999878450581E-8</v>
      </c>
      <c r="AB3359">
        <f t="shared" ca="1" si="415"/>
        <v>1.9999999878450581E-8</v>
      </c>
      <c r="AC3359" s="2">
        <v>0</v>
      </c>
      <c r="AD3359" s="7">
        <f>VLOOKUP(P3359,Weights!$A:$B,2,0)*AC3359</f>
        <v>0</v>
      </c>
      <c r="AE3359">
        <f t="shared" ca="1" si="416"/>
        <v>3.9999999513802324E-16</v>
      </c>
      <c r="AF3359" t="str">
        <f t="shared" si="417"/>
        <v>UNC Wilmington</v>
      </c>
      <c r="AG3359" t="str">
        <f t="shared" ca="1" si="418"/>
        <v>UNC Wilmington</v>
      </c>
    </row>
    <row r="3360" spans="15:33" x14ac:dyDescent="0.25">
      <c r="O3360" t="s">
        <v>3113</v>
      </c>
      <c r="P3360" s="6">
        <v>42025</v>
      </c>
      <c r="Q3360" t="s">
        <v>3073</v>
      </c>
      <c r="R3360" t="s">
        <v>3141</v>
      </c>
      <c r="S3360" t="s">
        <v>3721</v>
      </c>
      <c r="T3360">
        <v>67</v>
      </c>
      <c r="U3360">
        <v>54</v>
      </c>
      <c r="W3360" t="s">
        <v>202</v>
      </c>
      <c r="X3360">
        <v>1</v>
      </c>
      <c r="Y3360">
        <f t="shared" si="412"/>
        <v>13</v>
      </c>
      <c r="Z3360">
        <f t="shared" ca="1" si="413"/>
        <v>16.25</v>
      </c>
      <c r="AA3360">
        <f t="shared" ca="1" si="414"/>
        <v>-3.25</v>
      </c>
      <c r="AB3360">
        <f t="shared" ca="1" si="415"/>
        <v>3.25</v>
      </c>
      <c r="AC3360" s="2">
        <v>3.25</v>
      </c>
      <c r="AD3360" s="7">
        <f>VLOOKUP(P3360,Weights!$A:$B,2,0)*AC3360</f>
        <v>3.25</v>
      </c>
      <c r="AE3360">
        <f t="shared" ca="1" si="416"/>
        <v>10.5625</v>
      </c>
      <c r="AF3360" t="str">
        <f t="shared" si="417"/>
        <v>Cincinnati</v>
      </c>
      <c r="AG3360" t="str">
        <f t="shared" ca="1" si="418"/>
        <v>Cincinnati</v>
      </c>
    </row>
    <row r="3361" spans="15:33" x14ac:dyDescent="0.25">
      <c r="O3361" t="s">
        <v>3157</v>
      </c>
      <c r="P3361" s="6">
        <v>42025</v>
      </c>
      <c r="Q3361" t="s">
        <v>3073</v>
      </c>
      <c r="R3361" t="s">
        <v>3344</v>
      </c>
      <c r="S3361" t="s">
        <v>3721</v>
      </c>
      <c r="T3361">
        <v>84</v>
      </c>
      <c r="U3361">
        <v>80</v>
      </c>
      <c r="W3361" t="s">
        <v>1424</v>
      </c>
      <c r="X3361">
        <v>1</v>
      </c>
      <c r="Y3361">
        <f t="shared" si="412"/>
        <v>4</v>
      </c>
      <c r="Z3361">
        <f t="shared" ca="1" si="413"/>
        <v>-7.75</v>
      </c>
      <c r="AA3361">
        <f t="shared" ca="1" si="414"/>
        <v>11.75</v>
      </c>
      <c r="AB3361">
        <f t="shared" ca="1" si="415"/>
        <v>-11.75</v>
      </c>
      <c r="AC3361" s="2">
        <v>11.75</v>
      </c>
      <c r="AD3361" s="7">
        <f>VLOOKUP(P3361,Weights!$A:$B,2,0)*AC3361</f>
        <v>11.75</v>
      </c>
      <c r="AE3361">
        <f t="shared" ca="1" si="416"/>
        <v>138.0625</v>
      </c>
      <c r="AF3361" t="str">
        <f t="shared" si="417"/>
        <v>Delaware</v>
      </c>
      <c r="AG3361" t="str">
        <f t="shared" ca="1" si="418"/>
        <v>William &amp; Mary</v>
      </c>
    </row>
    <row r="3362" spans="15:33" x14ac:dyDescent="0.25">
      <c r="O3362" t="s">
        <v>3189</v>
      </c>
      <c r="P3362" s="6">
        <v>42025</v>
      </c>
      <c r="Q3362" t="s">
        <v>3073</v>
      </c>
      <c r="R3362" t="s">
        <v>3159</v>
      </c>
      <c r="S3362" t="s">
        <v>3721</v>
      </c>
      <c r="T3362">
        <v>73</v>
      </c>
      <c r="U3362">
        <v>66</v>
      </c>
      <c r="W3362" t="s">
        <v>137</v>
      </c>
      <c r="X3362">
        <v>1</v>
      </c>
      <c r="Y3362">
        <f t="shared" si="412"/>
        <v>7</v>
      </c>
      <c r="Z3362">
        <f t="shared" ca="1" si="413"/>
        <v>3.125</v>
      </c>
      <c r="AA3362">
        <f t="shared" ca="1" si="414"/>
        <v>3.875</v>
      </c>
      <c r="AB3362">
        <f t="shared" ca="1" si="415"/>
        <v>-3.875</v>
      </c>
      <c r="AC3362" s="2">
        <v>3.875</v>
      </c>
      <c r="AD3362" s="7">
        <f>VLOOKUP(P3362,Weights!$A:$B,2,0)*AC3362</f>
        <v>3.875</v>
      </c>
      <c r="AE3362">
        <f t="shared" ca="1" si="416"/>
        <v>15.015625</v>
      </c>
      <c r="AF3362" t="str">
        <f t="shared" si="417"/>
        <v>Denver</v>
      </c>
      <c r="AG3362" t="str">
        <f t="shared" ca="1" si="418"/>
        <v>Denver</v>
      </c>
    </row>
    <row r="3363" spans="15:33" x14ac:dyDescent="0.25">
      <c r="O3363" t="s">
        <v>3112</v>
      </c>
      <c r="P3363" s="6">
        <v>42025</v>
      </c>
      <c r="Q3363" t="s">
        <v>3073</v>
      </c>
      <c r="R3363" t="s">
        <v>3181</v>
      </c>
      <c r="S3363" t="s">
        <v>3721</v>
      </c>
      <c r="T3363">
        <v>86</v>
      </c>
      <c r="U3363">
        <v>58</v>
      </c>
      <c r="W3363" t="s">
        <v>682</v>
      </c>
      <c r="X3363">
        <v>1</v>
      </c>
      <c r="Y3363">
        <f t="shared" si="412"/>
        <v>28</v>
      </c>
      <c r="Z3363">
        <f t="shared" ca="1" si="413"/>
        <v>11.625</v>
      </c>
      <c r="AA3363">
        <f t="shared" ca="1" si="414"/>
        <v>16.375</v>
      </c>
      <c r="AB3363">
        <f t="shared" ca="1" si="415"/>
        <v>-16.375</v>
      </c>
      <c r="AC3363" s="2">
        <v>16.375</v>
      </c>
      <c r="AD3363" s="7">
        <f>VLOOKUP(P3363,Weights!$A:$B,2,0)*AC3363</f>
        <v>16.375</v>
      </c>
      <c r="AE3363">
        <f t="shared" ca="1" si="416"/>
        <v>268.140625</v>
      </c>
      <c r="AF3363" t="str">
        <f t="shared" si="417"/>
        <v>Hofstra</v>
      </c>
      <c r="AG3363" t="str">
        <f t="shared" ca="1" si="418"/>
        <v>Hofstra</v>
      </c>
    </row>
    <row r="3364" spans="15:33" x14ac:dyDescent="0.25">
      <c r="O3364" t="s">
        <v>3099</v>
      </c>
      <c r="P3364" s="6">
        <v>42025</v>
      </c>
      <c r="Q3364" t="s">
        <v>3073</v>
      </c>
      <c r="R3364" t="s">
        <v>3366</v>
      </c>
      <c r="S3364" t="s">
        <v>3721</v>
      </c>
      <c r="T3364">
        <v>74</v>
      </c>
      <c r="U3364">
        <v>73</v>
      </c>
      <c r="W3364" t="s">
        <v>2440</v>
      </c>
      <c r="X3364">
        <v>1</v>
      </c>
      <c r="Y3364">
        <f t="shared" si="412"/>
        <v>1</v>
      </c>
      <c r="Z3364">
        <f t="shared" ca="1" si="413"/>
        <v>1</v>
      </c>
      <c r="AA3364">
        <f t="shared" ca="1" si="414"/>
        <v>0</v>
      </c>
      <c r="AB3364">
        <f t="shared" ca="1" si="415"/>
        <v>0</v>
      </c>
      <c r="AC3364" s="2">
        <v>0</v>
      </c>
      <c r="AD3364" s="7">
        <f>VLOOKUP(P3364,Weights!$A:$B,2,0)*AC3364</f>
        <v>0</v>
      </c>
      <c r="AE3364">
        <f t="shared" ca="1" si="416"/>
        <v>0</v>
      </c>
      <c r="AF3364" t="str">
        <f t="shared" si="417"/>
        <v>Holy Cross</v>
      </c>
      <c r="AG3364" t="str">
        <f t="shared" ca="1" si="418"/>
        <v>Holy Cross</v>
      </c>
    </row>
    <row r="3365" spans="15:33" x14ac:dyDescent="0.25">
      <c r="O3365" t="s">
        <v>3227</v>
      </c>
      <c r="P3365" s="6">
        <v>42025</v>
      </c>
      <c r="Q3365" t="s">
        <v>3073</v>
      </c>
      <c r="R3365" t="s">
        <v>3206</v>
      </c>
      <c r="S3365" t="s">
        <v>3721</v>
      </c>
      <c r="T3365">
        <v>66</v>
      </c>
      <c r="U3365">
        <v>57</v>
      </c>
      <c r="W3365" t="s">
        <v>671</v>
      </c>
      <c r="X3365">
        <v>1</v>
      </c>
      <c r="Y3365">
        <f t="shared" si="412"/>
        <v>9</v>
      </c>
      <c r="Z3365">
        <f t="shared" ca="1" si="413"/>
        <v>-1.6249995000000013</v>
      </c>
      <c r="AA3365">
        <f t="shared" ca="1" si="414"/>
        <v>10.624999500000001</v>
      </c>
      <c r="AB3365">
        <f t="shared" ca="1" si="415"/>
        <v>-10.624999500000001</v>
      </c>
      <c r="AC3365" s="2">
        <v>10.625</v>
      </c>
      <c r="AD3365" s="7">
        <f>VLOOKUP(P3365,Weights!$A:$B,2,0)*AC3365</f>
        <v>10.625</v>
      </c>
      <c r="AE3365">
        <f t="shared" ca="1" si="416"/>
        <v>112.89061437500028</v>
      </c>
      <c r="AF3365" t="str">
        <f t="shared" si="417"/>
        <v>Illinois</v>
      </c>
      <c r="AG3365" t="str">
        <f t="shared" ca="1" si="418"/>
        <v>Purdue</v>
      </c>
    </row>
    <row r="3366" spans="15:33" x14ac:dyDescent="0.25">
      <c r="O3366" t="s">
        <v>3375</v>
      </c>
      <c r="P3366" s="6">
        <v>42025</v>
      </c>
      <c r="Q3366" t="s">
        <v>3073</v>
      </c>
      <c r="R3366" t="s">
        <v>3289</v>
      </c>
      <c r="S3366" t="s">
        <v>3721</v>
      </c>
      <c r="T3366">
        <v>67</v>
      </c>
      <c r="U3366">
        <v>60</v>
      </c>
      <c r="W3366" t="s">
        <v>680</v>
      </c>
      <c r="X3366">
        <v>1</v>
      </c>
      <c r="Y3366">
        <f t="shared" si="412"/>
        <v>7</v>
      </c>
      <c r="Z3366">
        <f t="shared" ca="1" si="413"/>
        <v>-0.5</v>
      </c>
      <c r="AA3366">
        <f t="shared" ca="1" si="414"/>
        <v>7.5</v>
      </c>
      <c r="AB3366">
        <f t="shared" ca="1" si="415"/>
        <v>-7.5</v>
      </c>
      <c r="AC3366" s="2">
        <v>7.5</v>
      </c>
      <c r="AD3366" s="7">
        <f>VLOOKUP(P3366,Weights!$A:$B,2,0)*AC3366</f>
        <v>7.5</v>
      </c>
      <c r="AE3366">
        <f t="shared" ca="1" si="416"/>
        <v>56.25</v>
      </c>
      <c r="AF3366" t="str">
        <f t="shared" si="417"/>
        <v>Kent State</v>
      </c>
      <c r="AG3366" t="str">
        <f t="shared" ca="1" si="418"/>
        <v>Toledo</v>
      </c>
    </row>
    <row r="3367" spans="15:33" x14ac:dyDescent="0.25">
      <c r="O3367" t="s">
        <v>3379</v>
      </c>
      <c r="P3367" s="6">
        <v>42025</v>
      </c>
      <c r="Q3367" t="s">
        <v>3073</v>
      </c>
      <c r="R3367" t="s">
        <v>3325</v>
      </c>
      <c r="S3367" t="s">
        <v>3721</v>
      </c>
      <c r="T3367">
        <v>61</v>
      </c>
      <c r="U3367">
        <v>47</v>
      </c>
      <c r="W3367" t="s">
        <v>1568</v>
      </c>
      <c r="X3367">
        <v>1</v>
      </c>
      <c r="Y3367">
        <f t="shared" si="412"/>
        <v>14</v>
      </c>
      <c r="Z3367">
        <f t="shared" ca="1" si="413"/>
        <v>6.125</v>
      </c>
      <c r="AA3367">
        <f t="shared" ca="1" si="414"/>
        <v>7.875</v>
      </c>
      <c r="AB3367">
        <f t="shared" ca="1" si="415"/>
        <v>-7.875</v>
      </c>
      <c r="AC3367" s="2">
        <v>7.875</v>
      </c>
      <c r="AD3367" s="7">
        <f>VLOOKUP(P3367,Weights!$A:$B,2,0)*AC3367</f>
        <v>7.875</v>
      </c>
      <c r="AE3367">
        <f t="shared" ca="1" si="416"/>
        <v>62.015625</v>
      </c>
      <c r="AF3367" t="str">
        <f t="shared" si="417"/>
        <v>Lehigh</v>
      </c>
      <c r="AG3367" t="str">
        <f t="shared" ca="1" si="418"/>
        <v>Lehigh</v>
      </c>
    </row>
    <row r="3368" spans="15:33" x14ac:dyDescent="0.25">
      <c r="O3368" t="s">
        <v>3158</v>
      </c>
      <c r="P3368" s="6">
        <v>42025</v>
      </c>
      <c r="Q3368" t="s">
        <v>3073</v>
      </c>
      <c r="R3368" t="s">
        <v>3378</v>
      </c>
      <c r="S3368" t="s">
        <v>3720</v>
      </c>
      <c r="T3368">
        <v>65</v>
      </c>
      <c r="U3368">
        <v>56</v>
      </c>
      <c r="W3368" t="s">
        <v>870</v>
      </c>
      <c r="X3368">
        <v>1</v>
      </c>
      <c r="Y3368">
        <f t="shared" si="412"/>
        <v>-9</v>
      </c>
      <c r="Z3368">
        <f t="shared" ca="1" si="413"/>
        <v>3</v>
      </c>
      <c r="AA3368">
        <f t="shared" ca="1" si="414"/>
        <v>-12</v>
      </c>
      <c r="AB3368">
        <f t="shared" ca="1" si="415"/>
        <v>12</v>
      </c>
      <c r="AC3368" s="2">
        <v>12</v>
      </c>
      <c r="AD3368" s="7">
        <f>VLOOKUP(P3368,Weights!$A:$B,2,0)*AC3368</f>
        <v>12</v>
      </c>
      <c r="AE3368">
        <f t="shared" ca="1" si="416"/>
        <v>144</v>
      </c>
      <c r="AF3368" t="str">
        <f t="shared" si="417"/>
        <v>Evansville</v>
      </c>
      <c r="AG3368" t="str">
        <f t="shared" ca="1" si="418"/>
        <v>Loyola (Chi)</v>
      </c>
    </row>
    <row r="3369" spans="15:33" x14ac:dyDescent="0.25">
      <c r="O3369" t="s">
        <v>3123</v>
      </c>
      <c r="P3369" s="6">
        <v>42025</v>
      </c>
      <c r="Q3369" t="s">
        <v>3073</v>
      </c>
      <c r="R3369" t="s">
        <v>3079</v>
      </c>
      <c r="S3369" t="s">
        <v>3720</v>
      </c>
      <c r="T3369">
        <v>75</v>
      </c>
      <c r="U3369">
        <v>61</v>
      </c>
      <c r="W3369" t="s">
        <v>2462</v>
      </c>
      <c r="X3369">
        <v>1</v>
      </c>
      <c r="Y3369">
        <f t="shared" si="412"/>
        <v>-14</v>
      </c>
      <c r="Z3369">
        <f t="shared" ca="1" si="413"/>
        <v>-3.2500000000000009</v>
      </c>
      <c r="AA3369">
        <f t="shared" ca="1" si="414"/>
        <v>-10.75</v>
      </c>
      <c r="AB3369">
        <f t="shared" ca="1" si="415"/>
        <v>10.75</v>
      </c>
      <c r="AC3369" s="2">
        <v>10.75</v>
      </c>
      <c r="AD3369" s="7">
        <f>VLOOKUP(P3369,Weights!$A:$B,2,0)*AC3369</f>
        <v>10.75</v>
      </c>
      <c r="AE3369">
        <f t="shared" ca="1" si="416"/>
        <v>115.5625</v>
      </c>
      <c r="AF3369" t="str">
        <f t="shared" si="417"/>
        <v>Bucknell</v>
      </c>
      <c r="AG3369" t="str">
        <f t="shared" ca="1" si="418"/>
        <v>Bucknell</v>
      </c>
    </row>
    <row r="3370" spans="15:33" x14ac:dyDescent="0.25">
      <c r="O3370" t="s">
        <v>3169</v>
      </c>
      <c r="P3370" s="6">
        <v>42025</v>
      </c>
      <c r="Q3370" t="s">
        <v>3073</v>
      </c>
      <c r="R3370" t="s">
        <v>3110</v>
      </c>
      <c r="S3370" t="s">
        <v>3720</v>
      </c>
      <c r="T3370">
        <v>69</v>
      </c>
      <c r="U3370">
        <v>58</v>
      </c>
      <c r="W3370" t="s">
        <v>1410</v>
      </c>
      <c r="X3370">
        <v>1</v>
      </c>
      <c r="Y3370">
        <f t="shared" si="412"/>
        <v>-11</v>
      </c>
      <c r="Z3370">
        <f t="shared" ca="1" si="413"/>
        <v>0.37500001999999999</v>
      </c>
      <c r="AA3370">
        <f t="shared" ca="1" si="414"/>
        <v>-11.37500002</v>
      </c>
      <c r="AB3370">
        <f t="shared" ca="1" si="415"/>
        <v>11.37500002</v>
      </c>
      <c r="AC3370" s="2">
        <v>11.375</v>
      </c>
      <c r="AD3370" s="7">
        <f>VLOOKUP(P3370,Weights!$A:$B,2,0)*AC3370</f>
        <v>11.375</v>
      </c>
      <c r="AE3370">
        <f t="shared" ca="1" si="416"/>
        <v>129.39062545499999</v>
      </c>
      <c r="AF3370" t="str">
        <f t="shared" si="417"/>
        <v>Western Michigan</v>
      </c>
      <c r="AG3370" t="str">
        <f t="shared" ca="1" si="418"/>
        <v>Miami (OH)</v>
      </c>
    </row>
    <row r="3371" spans="15:33" x14ac:dyDescent="0.25">
      <c r="O3371" t="s">
        <v>3323</v>
      </c>
      <c r="P3371" s="6">
        <v>42025</v>
      </c>
      <c r="Q3371" t="s">
        <v>3073</v>
      </c>
      <c r="R3371" t="s">
        <v>3174</v>
      </c>
      <c r="S3371" t="s">
        <v>3721</v>
      </c>
      <c r="T3371">
        <v>66</v>
      </c>
      <c r="U3371">
        <v>60</v>
      </c>
      <c r="W3371" t="s">
        <v>638</v>
      </c>
      <c r="X3371">
        <v>1</v>
      </c>
      <c r="Y3371">
        <f t="shared" si="412"/>
        <v>6</v>
      </c>
      <c r="Z3371">
        <f t="shared" ca="1" si="413"/>
        <v>12.499999499999998</v>
      </c>
      <c r="AA3371">
        <f t="shared" ca="1" si="414"/>
        <v>-6.4999994999999977</v>
      </c>
      <c r="AB3371">
        <f t="shared" ca="1" si="415"/>
        <v>6.4999994999999977</v>
      </c>
      <c r="AC3371" s="2">
        <v>6.5</v>
      </c>
      <c r="AD3371" s="7">
        <f>VLOOKUP(P3371,Weights!$A:$B,2,0)*AC3371</f>
        <v>6.5</v>
      </c>
      <c r="AE3371">
        <f t="shared" ca="1" si="416"/>
        <v>42.249993500000222</v>
      </c>
      <c r="AF3371" t="str">
        <f t="shared" si="417"/>
        <v>Michigan St</v>
      </c>
      <c r="AG3371" t="str">
        <f t="shared" ca="1" si="418"/>
        <v>Michigan St</v>
      </c>
    </row>
    <row r="3372" spans="15:33" x14ac:dyDescent="0.25">
      <c r="O3372" t="s">
        <v>3388</v>
      </c>
      <c r="P3372" s="6">
        <v>42025</v>
      </c>
      <c r="Q3372" t="s">
        <v>3073</v>
      </c>
      <c r="R3372" t="s">
        <v>3706</v>
      </c>
      <c r="S3372" t="s">
        <v>3720</v>
      </c>
      <c r="T3372">
        <v>76</v>
      </c>
      <c r="U3372">
        <v>53</v>
      </c>
      <c r="W3372" t="s">
        <v>495</v>
      </c>
      <c r="X3372">
        <v>1</v>
      </c>
      <c r="Y3372">
        <f t="shared" si="412"/>
        <v>-23</v>
      </c>
      <c r="Z3372">
        <f t="shared" ca="1" si="413"/>
        <v>-16.499999500000001</v>
      </c>
      <c r="AA3372">
        <f t="shared" ca="1" si="414"/>
        <v>-6.5000004999999987</v>
      </c>
      <c r="AB3372">
        <f t="shared" ca="1" si="415"/>
        <v>6.5000004999999987</v>
      </c>
      <c r="AC3372" s="2">
        <v>6.5</v>
      </c>
      <c r="AD3372" s="7">
        <f>VLOOKUP(P3372,Weights!$A:$B,2,0)*AC3372</f>
        <v>6.5</v>
      </c>
      <c r="AE3372">
        <f t="shared" ca="1" si="416"/>
        <v>42.250006500000232</v>
      </c>
      <c r="AF3372" t="str">
        <f t="shared" si="417"/>
        <v>Wichita St</v>
      </c>
      <c r="AG3372" t="str">
        <f t="shared" ca="1" si="418"/>
        <v>Wichita St</v>
      </c>
    </row>
    <row r="3373" spans="15:33" x14ac:dyDescent="0.25">
      <c r="O3373" t="s">
        <v>3103</v>
      </c>
      <c r="P3373" s="6">
        <v>42025</v>
      </c>
      <c r="Q3373" t="s">
        <v>3073</v>
      </c>
      <c r="R3373" t="s">
        <v>3122</v>
      </c>
      <c r="S3373" t="s">
        <v>3721</v>
      </c>
      <c r="T3373">
        <v>64</v>
      </c>
      <c r="U3373">
        <v>61</v>
      </c>
      <c r="W3373" t="s">
        <v>1567</v>
      </c>
      <c r="X3373">
        <v>1</v>
      </c>
      <c r="Y3373">
        <f t="shared" si="412"/>
        <v>3</v>
      </c>
      <c r="Z3373">
        <f t="shared" ca="1" si="413"/>
        <v>-2.125</v>
      </c>
      <c r="AA3373">
        <f t="shared" ca="1" si="414"/>
        <v>5.125</v>
      </c>
      <c r="AB3373">
        <f t="shared" ca="1" si="415"/>
        <v>-5.125</v>
      </c>
      <c r="AC3373" s="2">
        <v>5.125</v>
      </c>
      <c r="AD3373" s="7">
        <f>VLOOKUP(P3373,Weights!$A:$B,2,0)*AC3373</f>
        <v>5.125</v>
      </c>
      <c r="AE3373">
        <f t="shared" ca="1" si="416"/>
        <v>26.265625</v>
      </c>
      <c r="AF3373" t="str">
        <f t="shared" si="417"/>
        <v>Northern Illinois</v>
      </c>
      <c r="AG3373" t="str">
        <f t="shared" ca="1" si="418"/>
        <v>Akron</v>
      </c>
    </row>
    <row r="3374" spans="15:33" x14ac:dyDescent="0.25">
      <c r="O3374" t="s">
        <v>3178</v>
      </c>
      <c r="P3374" s="6">
        <v>42025</v>
      </c>
      <c r="Q3374" t="s">
        <v>3073</v>
      </c>
      <c r="R3374" t="s">
        <v>3190</v>
      </c>
      <c r="S3374" t="s">
        <v>3721</v>
      </c>
      <c r="T3374">
        <v>66</v>
      </c>
      <c r="U3374">
        <v>60</v>
      </c>
      <c r="W3374" t="s">
        <v>2146</v>
      </c>
      <c r="X3374">
        <v>1</v>
      </c>
      <c r="Y3374">
        <f t="shared" si="412"/>
        <v>6</v>
      </c>
      <c r="Z3374">
        <f t="shared" ca="1" si="413"/>
        <v>13.999999520000001</v>
      </c>
      <c r="AA3374">
        <f t="shared" ca="1" si="414"/>
        <v>-7.9999995200000011</v>
      </c>
      <c r="AB3374">
        <f t="shared" ca="1" si="415"/>
        <v>7.9999995200000011</v>
      </c>
      <c r="AC3374" s="2">
        <v>8</v>
      </c>
      <c r="AD3374" s="7">
        <f>VLOOKUP(P3374,Weights!$A:$B,2,0)*AC3374</f>
        <v>8</v>
      </c>
      <c r="AE3374">
        <f t="shared" ca="1" si="416"/>
        <v>63.999992320000246</v>
      </c>
      <c r="AF3374" t="str">
        <f t="shared" si="417"/>
        <v>Northern Iowa</v>
      </c>
      <c r="AG3374" t="str">
        <f t="shared" ca="1" si="418"/>
        <v>Northern Iowa</v>
      </c>
    </row>
    <row r="3375" spans="15:33" x14ac:dyDescent="0.25">
      <c r="O3375" t="s">
        <v>3246</v>
      </c>
      <c r="P3375" s="6">
        <v>42025</v>
      </c>
      <c r="Q3375" t="s">
        <v>3073</v>
      </c>
      <c r="R3375" t="s">
        <v>3247</v>
      </c>
      <c r="S3375" t="s">
        <v>3721</v>
      </c>
      <c r="T3375">
        <v>63</v>
      </c>
      <c r="U3375">
        <v>43</v>
      </c>
      <c r="W3375" t="s">
        <v>869</v>
      </c>
      <c r="X3375">
        <v>1</v>
      </c>
      <c r="Y3375">
        <f t="shared" si="412"/>
        <v>20</v>
      </c>
      <c r="Z3375">
        <f t="shared" ca="1" si="413"/>
        <v>12.999999499999998</v>
      </c>
      <c r="AA3375">
        <f t="shared" ca="1" si="414"/>
        <v>7.0000005000000023</v>
      </c>
      <c r="AB3375">
        <f t="shared" ca="1" si="415"/>
        <v>-7.0000005000000023</v>
      </c>
      <c r="AC3375" s="2">
        <v>7</v>
      </c>
      <c r="AD3375" s="7">
        <f>VLOOKUP(P3375,Weights!$A:$B,2,0)*AC3375</f>
        <v>7</v>
      </c>
      <c r="AE3375">
        <f t="shared" ca="1" si="416"/>
        <v>49.000007000000281</v>
      </c>
      <c r="AF3375" t="str">
        <f t="shared" si="417"/>
        <v>Oklahoma St</v>
      </c>
      <c r="AG3375" t="str">
        <f t="shared" ca="1" si="418"/>
        <v>Oklahoma St</v>
      </c>
    </row>
    <row r="3376" spans="15:33" x14ac:dyDescent="0.25">
      <c r="O3376" t="s">
        <v>3259</v>
      </c>
      <c r="P3376" s="6">
        <v>42025</v>
      </c>
      <c r="Q3376" t="s">
        <v>3073</v>
      </c>
      <c r="R3376" t="s">
        <v>3327</v>
      </c>
      <c r="S3376" t="s">
        <v>3720</v>
      </c>
      <c r="T3376">
        <v>71</v>
      </c>
      <c r="U3376">
        <v>56</v>
      </c>
      <c r="W3376" t="s">
        <v>1184</v>
      </c>
      <c r="X3376">
        <v>1</v>
      </c>
      <c r="Y3376">
        <f t="shared" si="412"/>
        <v>-15</v>
      </c>
      <c r="Z3376">
        <f t="shared" ca="1" si="413"/>
        <v>-2.5</v>
      </c>
      <c r="AA3376">
        <f t="shared" ca="1" si="414"/>
        <v>-12.5</v>
      </c>
      <c r="AB3376">
        <f t="shared" ca="1" si="415"/>
        <v>12.5</v>
      </c>
      <c r="AC3376" s="2">
        <v>12.5</v>
      </c>
      <c r="AD3376" s="7">
        <f>VLOOKUP(P3376,Weights!$A:$B,2,0)*AC3376</f>
        <v>12.5</v>
      </c>
      <c r="AE3376">
        <f t="shared" ca="1" si="416"/>
        <v>156.25</v>
      </c>
      <c r="AF3376" t="str">
        <f t="shared" si="417"/>
        <v>Monmouth</v>
      </c>
      <c r="AG3376" t="str">
        <f t="shared" ca="1" si="418"/>
        <v>Monmouth</v>
      </c>
    </row>
    <row r="3377" spans="15:33" x14ac:dyDescent="0.25">
      <c r="O3377" t="s">
        <v>3130</v>
      </c>
      <c r="P3377" s="6">
        <v>42025</v>
      </c>
      <c r="Q3377" t="s">
        <v>3073</v>
      </c>
      <c r="R3377" t="s">
        <v>3165</v>
      </c>
      <c r="S3377" t="s">
        <v>3721</v>
      </c>
      <c r="T3377">
        <v>62</v>
      </c>
      <c r="U3377">
        <v>56</v>
      </c>
      <c r="W3377" t="s">
        <v>493</v>
      </c>
      <c r="X3377">
        <v>1</v>
      </c>
      <c r="Y3377">
        <f t="shared" si="412"/>
        <v>6</v>
      </c>
      <c r="Z3377">
        <f t="shared" ca="1" si="413"/>
        <v>-2.0000000199999999</v>
      </c>
      <c r="AA3377">
        <f t="shared" ca="1" si="414"/>
        <v>8.0000000199999999</v>
      </c>
      <c r="AB3377">
        <f t="shared" ca="1" si="415"/>
        <v>-8.0000000199999999</v>
      </c>
      <c r="AC3377" s="2">
        <v>8</v>
      </c>
      <c r="AD3377" s="7">
        <f>VLOOKUP(P3377,Weights!$A:$B,2,0)*AC3377</f>
        <v>8</v>
      </c>
      <c r="AE3377">
        <f t="shared" ca="1" si="416"/>
        <v>64.000000319999998</v>
      </c>
      <c r="AF3377" t="str">
        <f t="shared" si="417"/>
        <v>Saint Joseph's</v>
      </c>
      <c r="AG3377" t="str">
        <f t="shared" ca="1" si="418"/>
        <v>Massachusetts</v>
      </c>
    </row>
    <row r="3378" spans="15:33" x14ac:dyDescent="0.25">
      <c r="O3378" t="s">
        <v>3381</v>
      </c>
      <c r="P3378" s="6">
        <v>42025</v>
      </c>
      <c r="Q3378" t="s">
        <v>3073</v>
      </c>
      <c r="R3378" t="s">
        <v>3098</v>
      </c>
      <c r="S3378" t="s">
        <v>3720</v>
      </c>
      <c r="T3378">
        <v>63</v>
      </c>
      <c r="U3378">
        <v>55</v>
      </c>
      <c r="W3378" t="s">
        <v>1901</v>
      </c>
      <c r="X3378">
        <v>1</v>
      </c>
      <c r="Y3378">
        <f t="shared" si="412"/>
        <v>-8</v>
      </c>
      <c r="Z3378">
        <f t="shared" ca="1" si="413"/>
        <v>2.375</v>
      </c>
      <c r="AA3378">
        <f t="shared" ca="1" si="414"/>
        <v>-10.375</v>
      </c>
      <c r="AB3378">
        <f t="shared" ca="1" si="415"/>
        <v>10.375</v>
      </c>
      <c r="AC3378" s="2">
        <v>10.375</v>
      </c>
      <c r="AD3378" s="7">
        <f>VLOOKUP(P3378,Weights!$A:$B,2,0)*AC3378</f>
        <v>10.375</v>
      </c>
      <c r="AE3378">
        <f t="shared" ca="1" si="416"/>
        <v>107.640625</v>
      </c>
      <c r="AF3378" t="str">
        <f t="shared" si="417"/>
        <v>Quinnipiac</v>
      </c>
      <c r="AG3378" t="str">
        <f t="shared" ca="1" si="418"/>
        <v>Saint Peter's</v>
      </c>
    </row>
    <row r="3379" spans="15:33" x14ac:dyDescent="0.25">
      <c r="O3379" t="s">
        <v>3273</v>
      </c>
      <c r="P3379" s="6">
        <v>42025</v>
      </c>
      <c r="Q3379" t="s">
        <v>3073</v>
      </c>
      <c r="R3379" t="s">
        <v>3217</v>
      </c>
      <c r="S3379" t="s">
        <v>3721</v>
      </c>
      <c r="T3379">
        <v>82</v>
      </c>
      <c r="U3379">
        <v>53</v>
      </c>
      <c r="W3379" t="s">
        <v>2805</v>
      </c>
      <c r="X3379">
        <v>1</v>
      </c>
      <c r="Y3379">
        <f t="shared" si="412"/>
        <v>29</v>
      </c>
      <c r="Z3379">
        <f t="shared" ca="1" si="413"/>
        <v>10</v>
      </c>
      <c r="AA3379">
        <f t="shared" ca="1" si="414"/>
        <v>19</v>
      </c>
      <c r="AB3379">
        <f t="shared" ca="1" si="415"/>
        <v>-19</v>
      </c>
      <c r="AC3379" s="2">
        <v>19</v>
      </c>
      <c r="AD3379" s="7">
        <f>VLOOKUP(P3379,Weights!$A:$B,2,0)*AC3379</f>
        <v>19</v>
      </c>
      <c r="AE3379">
        <f t="shared" ca="1" si="416"/>
        <v>361</v>
      </c>
      <c r="AF3379" t="str">
        <f t="shared" si="417"/>
        <v>South Dakota St</v>
      </c>
      <c r="AG3379" t="str">
        <f t="shared" ca="1" si="418"/>
        <v>South Dakota St</v>
      </c>
    </row>
    <row r="3380" spans="15:33" x14ac:dyDescent="0.25">
      <c r="O3380" t="s">
        <v>3396</v>
      </c>
      <c r="P3380" s="6">
        <v>42025</v>
      </c>
      <c r="Q3380" t="s">
        <v>3073</v>
      </c>
      <c r="R3380" t="s">
        <v>3376</v>
      </c>
      <c r="S3380" t="s">
        <v>3721</v>
      </c>
      <c r="T3380">
        <v>70</v>
      </c>
      <c r="U3380">
        <v>59</v>
      </c>
      <c r="W3380" t="s">
        <v>1467</v>
      </c>
      <c r="X3380">
        <v>1</v>
      </c>
      <c r="Y3380">
        <f t="shared" si="412"/>
        <v>11</v>
      </c>
      <c r="Z3380">
        <f t="shared" ca="1" si="413"/>
        <v>4</v>
      </c>
      <c r="AA3380">
        <f t="shared" ca="1" si="414"/>
        <v>7</v>
      </c>
      <c r="AB3380">
        <f t="shared" ca="1" si="415"/>
        <v>-7</v>
      </c>
      <c r="AC3380" s="2">
        <v>7</v>
      </c>
      <c r="AD3380" s="7">
        <f>VLOOKUP(P3380,Weights!$A:$B,2,0)*AC3380</f>
        <v>7</v>
      </c>
      <c r="AE3380">
        <f t="shared" ca="1" si="416"/>
        <v>49</v>
      </c>
      <c r="AF3380" t="str">
        <f t="shared" si="417"/>
        <v>Southern Illinois</v>
      </c>
      <c r="AG3380" t="str">
        <f t="shared" ca="1" si="418"/>
        <v>Southern Illinois</v>
      </c>
    </row>
    <row r="3381" spans="15:33" x14ac:dyDescent="0.25">
      <c r="O3381" t="s">
        <v>3201</v>
      </c>
      <c r="P3381" s="6">
        <v>42025</v>
      </c>
      <c r="Q3381" t="s">
        <v>3073</v>
      </c>
      <c r="R3381" t="s">
        <v>3254</v>
      </c>
      <c r="S3381" t="s">
        <v>3721</v>
      </c>
      <c r="T3381">
        <v>60</v>
      </c>
      <c r="U3381">
        <v>57</v>
      </c>
      <c r="W3381" t="s">
        <v>970</v>
      </c>
      <c r="X3381">
        <v>1</v>
      </c>
      <c r="Y3381">
        <f t="shared" si="412"/>
        <v>3</v>
      </c>
      <c r="Z3381">
        <f t="shared" ca="1" si="413"/>
        <v>7.7499995000000004</v>
      </c>
      <c r="AA3381">
        <f t="shared" ca="1" si="414"/>
        <v>-4.7499995000000004</v>
      </c>
      <c r="AB3381">
        <f t="shared" ca="1" si="415"/>
        <v>4.7499995000000004</v>
      </c>
      <c r="AC3381" s="2">
        <v>4.75</v>
      </c>
      <c r="AD3381" s="7">
        <f>VLOOKUP(P3381,Weights!$A:$B,2,0)*AC3381</f>
        <v>4.75</v>
      </c>
      <c r="AE3381">
        <f t="shared" ca="1" si="416"/>
        <v>22.562495250000254</v>
      </c>
      <c r="AF3381" t="str">
        <f t="shared" si="417"/>
        <v>St. John's</v>
      </c>
      <c r="AG3381" t="str">
        <f t="shared" ca="1" si="418"/>
        <v>St. John's</v>
      </c>
    </row>
    <row r="3382" spans="15:33" x14ac:dyDescent="0.25">
      <c r="O3382" t="s">
        <v>3100</v>
      </c>
      <c r="P3382" s="6">
        <v>42025</v>
      </c>
      <c r="Q3382" t="s">
        <v>3073</v>
      </c>
      <c r="R3382" t="s">
        <v>3235</v>
      </c>
      <c r="S3382" t="s">
        <v>3721</v>
      </c>
      <c r="T3382">
        <v>62</v>
      </c>
      <c r="U3382">
        <v>50</v>
      </c>
      <c r="W3382" t="s">
        <v>201</v>
      </c>
      <c r="X3382">
        <v>1</v>
      </c>
      <c r="Y3382">
        <f t="shared" si="412"/>
        <v>12</v>
      </c>
      <c r="Z3382">
        <f t="shared" ca="1" si="413"/>
        <v>13</v>
      </c>
      <c r="AA3382">
        <f t="shared" ca="1" si="414"/>
        <v>-1</v>
      </c>
      <c r="AB3382">
        <f t="shared" ca="1" si="415"/>
        <v>1</v>
      </c>
      <c r="AC3382" s="2">
        <v>1</v>
      </c>
      <c r="AD3382" s="7">
        <f>VLOOKUP(P3382,Weights!$A:$B,2,0)*AC3382</f>
        <v>1</v>
      </c>
      <c r="AE3382">
        <f t="shared" ca="1" si="416"/>
        <v>1</v>
      </c>
      <c r="AF3382" t="str">
        <f t="shared" si="417"/>
        <v>Texas A&amp;M</v>
      </c>
      <c r="AG3382" t="str">
        <f t="shared" ca="1" si="418"/>
        <v>Texas A&amp;M</v>
      </c>
    </row>
    <row r="3383" spans="15:33" x14ac:dyDescent="0.25">
      <c r="O3383" t="s">
        <v>3142</v>
      </c>
      <c r="P3383" s="6">
        <v>42025</v>
      </c>
      <c r="Q3383" t="s">
        <v>3073</v>
      </c>
      <c r="R3383" t="s">
        <v>3149</v>
      </c>
      <c r="S3383" t="s">
        <v>3720</v>
      </c>
      <c r="T3383">
        <v>66</v>
      </c>
      <c r="U3383">
        <v>52</v>
      </c>
      <c r="W3383" t="s">
        <v>326</v>
      </c>
      <c r="X3383">
        <v>1</v>
      </c>
      <c r="Y3383">
        <f t="shared" si="412"/>
        <v>-14</v>
      </c>
      <c r="Z3383">
        <f t="shared" ca="1" si="413"/>
        <v>-11</v>
      </c>
      <c r="AA3383">
        <f t="shared" ca="1" si="414"/>
        <v>-3</v>
      </c>
      <c r="AB3383">
        <f t="shared" ca="1" si="415"/>
        <v>3</v>
      </c>
      <c r="AC3383" s="2">
        <v>3</v>
      </c>
      <c r="AD3383" s="7">
        <f>VLOOKUP(P3383,Weights!$A:$B,2,0)*AC3383</f>
        <v>3</v>
      </c>
      <c r="AE3383">
        <f t="shared" ca="1" si="416"/>
        <v>9</v>
      </c>
      <c r="AF3383" t="str">
        <f t="shared" si="417"/>
        <v>SMU</v>
      </c>
      <c r="AG3383" t="str">
        <f t="shared" ca="1" si="418"/>
        <v>SMU</v>
      </c>
    </row>
    <row r="3384" spans="15:33" x14ac:dyDescent="0.25">
      <c r="O3384" t="s">
        <v>3143</v>
      </c>
      <c r="P3384" s="6">
        <v>42025</v>
      </c>
      <c r="Q3384" t="s">
        <v>3073</v>
      </c>
      <c r="R3384" t="s">
        <v>3137</v>
      </c>
      <c r="S3384" t="s">
        <v>3721</v>
      </c>
      <c r="T3384">
        <v>73</v>
      </c>
      <c r="U3384">
        <v>55</v>
      </c>
      <c r="W3384" t="s">
        <v>339</v>
      </c>
      <c r="X3384">
        <v>1</v>
      </c>
      <c r="Y3384">
        <f t="shared" si="412"/>
        <v>18</v>
      </c>
      <c r="Z3384">
        <f t="shared" ca="1" si="413"/>
        <v>1.25</v>
      </c>
      <c r="AA3384">
        <f t="shared" ca="1" si="414"/>
        <v>16.75</v>
      </c>
      <c r="AB3384">
        <f t="shared" ca="1" si="415"/>
        <v>-16.75</v>
      </c>
      <c r="AC3384" s="2">
        <v>16.75</v>
      </c>
      <c r="AD3384" s="7">
        <f>VLOOKUP(P3384,Weights!$A:$B,2,0)*AC3384</f>
        <v>16.75</v>
      </c>
      <c r="AE3384">
        <f t="shared" ca="1" si="416"/>
        <v>280.5625</v>
      </c>
      <c r="AF3384" t="str">
        <f t="shared" si="417"/>
        <v>Tulsa</v>
      </c>
      <c r="AG3384" t="str">
        <f t="shared" ca="1" si="418"/>
        <v>Tulsa</v>
      </c>
    </row>
    <row r="3385" spans="15:33" x14ac:dyDescent="0.25">
      <c r="O3385" t="s">
        <v>3077</v>
      </c>
      <c r="P3385" s="6">
        <v>42025</v>
      </c>
      <c r="Q3385" t="s">
        <v>3073</v>
      </c>
      <c r="R3385" t="s">
        <v>3274</v>
      </c>
      <c r="S3385" t="s">
        <v>3720</v>
      </c>
      <c r="T3385">
        <v>71</v>
      </c>
      <c r="U3385">
        <v>69</v>
      </c>
      <c r="W3385" t="s">
        <v>1277</v>
      </c>
      <c r="X3385">
        <v>1</v>
      </c>
      <c r="Y3385">
        <f t="shared" si="412"/>
        <v>-2</v>
      </c>
      <c r="Z3385">
        <f t="shared" ca="1" si="413"/>
        <v>7.7500000200000008</v>
      </c>
      <c r="AA3385">
        <f t="shared" ca="1" si="414"/>
        <v>-9.7500000200000017</v>
      </c>
      <c r="AB3385">
        <f t="shared" ca="1" si="415"/>
        <v>9.7500000200000017</v>
      </c>
      <c r="AC3385" s="2">
        <v>9.75</v>
      </c>
      <c r="AD3385" s="7">
        <f>VLOOKUP(P3385,Weights!$A:$B,2,0)*AC3385</f>
        <v>9.75</v>
      </c>
      <c r="AE3385">
        <f t="shared" ca="1" si="416"/>
        <v>95.062500390000039</v>
      </c>
      <c r="AF3385" t="str">
        <f t="shared" si="417"/>
        <v>New Mexico</v>
      </c>
      <c r="AG3385" t="str">
        <f t="shared" ca="1" si="418"/>
        <v>UNLV</v>
      </c>
    </row>
    <row r="3386" spans="15:33" x14ac:dyDescent="0.25">
      <c r="O3386" t="s">
        <v>3287</v>
      </c>
      <c r="P3386" s="6">
        <v>42025</v>
      </c>
      <c r="Q3386" t="s">
        <v>3073</v>
      </c>
      <c r="R3386" t="s">
        <v>3271</v>
      </c>
      <c r="S3386" t="s">
        <v>3721</v>
      </c>
      <c r="T3386">
        <v>86</v>
      </c>
      <c r="U3386">
        <v>64</v>
      </c>
      <c r="W3386" t="s">
        <v>375</v>
      </c>
      <c r="X3386">
        <v>1</v>
      </c>
      <c r="Y3386">
        <f t="shared" si="412"/>
        <v>22</v>
      </c>
      <c r="Z3386">
        <f t="shared" ca="1" si="413"/>
        <v>21.999999519999999</v>
      </c>
      <c r="AA3386">
        <f t="shared" ca="1" si="414"/>
        <v>4.8000000063552761E-7</v>
      </c>
      <c r="AB3386">
        <f t="shared" ca="1" si="415"/>
        <v>-4.8000000063552761E-7</v>
      </c>
      <c r="AC3386" s="2">
        <v>0</v>
      </c>
      <c r="AD3386" s="7">
        <f>VLOOKUP(P3386,Weights!$A:$B,2,0)*AC3386</f>
        <v>0</v>
      </c>
      <c r="AE3386">
        <f t="shared" ca="1" si="416"/>
        <v>2.304000006101065E-13</v>
      </c>
      <c r="AF3386" t="str">
        <f t="shared" si="417"/>
        <v>Utah</v>
      </c>
      <c r="AG3386" t="str">
        <f t="shared" ca="1" si="418"/>
        <v>Utah</v>
      </c>
    </row>
    <row r="3387" spans="15:33" x14ac:dyDescent="0.25">
      <c r="O3387" t="s">
        <v>3200</v>
      </c>
      <c r="P3387" s="6">
        <v>42025</v>
      </c>
      <c r="Q3387" t="s">
        <v>3073</v>
      </c>
      <c r="R3387" t="s">
        <v>3705</v>
      </c>
      <c r="S3387" t="s">
        <v>3720</v>
      </c>
      <c r="T3387">
        <v>87</v>
      </c>
      <c r="U3387">
        <v>71</v>
      </c>
      <c r="W3387" t="s">
        <v>509</v>
      </c>
      <c r="X3387">
        <v>1</v>
      </c>
      <c r="Y3387">
        <f t="shared" si="412"/>
        <v>-16</v>
      </c>
      <c r="Z3387">
        <f t="shared" ca="1" si="413"/>
        <v>-11.374999499999998</v>
      </c>
      <c r="AA3387">
        <f t="shared" ca="1" si="414"/>
        <v>-4.6250005000000023</v>
      </c>
      <c r="AB3387">
        <f t="shared" ca="1" si="415"/>
        <v>4.6250005000000023</v>
      </c>
      <c r="AC3387" s="2">
        <v>4.625</v>
      </c>
      <c r="AD3387" s="7">
        <f>VLOOKUP(P3387,Weights!$A:$B,2,0)*AC3387</f>
        <v>4.625</v>
      </c>
      <c r="AE3387">
        <f t="shared" ca="1" si="416"/>
        <v>21.390629625000273</v>
      </c>
      <c r="AF3387" t="str">
        <f t="shared" si="417"/>
        <v>North Carolina</v>
      </c>
      <c r="AG3387" t="str">
        <f t="shared" ca="1" si="418"/>
        <v>North Carolina</v>
      </c>
    </row>
    <row r="3388" spans="15:33" x14ac:dyDescent="0.25">
      <c r="O3388" t="s">
        <v>3349</v>
      </c>
      <c r="P3388" s="6">
        <v>42026</v>
      </c>
      <c r="Q3388" t="s">
        <v>3073</v>
      </c>
      <c r="R3388" t="s">
        <v>3360</v>
      </c>
      <c r="S3388" t="s">
        <v>3721</v>
      </c>
      <c r="T3388">
        <v>64</v>
      </c>
      <c r="U3388">
        <v>53</v>
      </c>
      <c r="W3388" t="s">
        <v>1910</v>
      </c>
      <c r="X3388">
        <v>1</v>
      </c>
      <c r="Y3388">
        <f t="shared" si="412"/>
        <v>11</v>
      </c>
      <c r="Z3388">
        <f t="shared" ca="1" si="413"/>
        <v>3.125</v>
      </c>
      <c r="AA3388">
        <f t="shared" ca="1" si="414"/>
        <v>7.875</v>
      </c>
      <c r="AB3388">
        <f t="shared" ca="1" si="415"/>
        <v>-7.875</v>
      </c>
      <c r="AC3388" s="2">
        <v>7.875</v>
      </c>
      <c r="AD3388" s="7">
        <f>VLOOKUP(P3388,Weights!$A:$B,2,0)*AC3388</f>
        <v>7.875</v>
      </c>
      <c r="AE3388">
        <f t="shared" ca="1" si="416"/>
        <v>62.015625</v>
      </c>
      <c r="AF3388" t="str">
        <f t="shared" si="417"/>
        <v>Appalachian St</v>
      </c>
      <c r="AG3388" t="str">
        <f t="shared" ca="1" si="418"/>
        <v>Appalachian St</v>
      </c>
    </row>
    <row r="3389" spans="15:33" x14ac:dyDescent="0.25">
      <c r="O3389" t="s">
        <v>3170</v>
      </c>
      <c r="P3389" s="6">
        <v>42026</v>
      </c>
      <c r="Q3389" t="s">
        <v>3073</v>
      </c>
      <c r="R3389" t="s">
        <v>3155</v>
      </c>
      <c r="S3389" t="s">
        <v>3721</v>
      </c>
      <c r="T3389">
        <v>93</v>
      </c>
      <c r="U3389">
        <v>91</v>
      </c>
      <c r="V3389" t="s">
        <v>3722</v>
      </c>
      <c r="W3389" t="s">
        <v>893</v>
      </c>
      <c r="X3389">
        <v>1</v>
      </c>
      <c r="Y3389">
        <f t="shared" si="412"/>
        <v>2</v>
      </c>
      <c r="Z3389">
        <f t="shared" ca="1" si="413"/>
        <v>8.1249995000000013</v>
      </c>
      <c r="AA3389">
        <f t="shared" ca="1" si="414"/>
        <v>-6.1249995000000013</v>
      </c>
      <c r="AB3389">
        <f t="shared" ca="1" si="415"/>
        <v>6.1249995000000013</v>
      </c>
      <c r="AC3389" s="2">
        <v>6.125</v>
      </c>
      <c r="AD3389" s="7">
        <f>VLOOKUP(P3389,Weights!$A:$B,2,0)*AC3389</f>
        <v>6.125</v>
      </c>
      <c r="AE3389">
        <f t="shared" ca="1" si="416"/>
        <v>37.515618875000264</v>
      </c>
      <c r="AF3389" t="str">
        <f t="shared" si="417"/>
        <v>Arkansas</v>
      </c>
      <c r="AG3389" t="str">
        <f t="shared" ca="1" si="418"/>
        <v>Arkansas</v>
      </c>
    </row>
    <row r="3390" spans="15:33" x14ac:dyDescent="0.25">
      <c r="O3390" t="s">
        <v>3160</v>
      </c>
      <c r="P3390" s="6">
        <v>42026</v>
      </c>
      <c r="Q3390" t="s">
        <v>3073</v>
      </c>
      <c r="R3390" t="s">
        <v>3402</v>
      </c>
      <c r="S3390" t="s">
        <v>3721</v>
      </c>
      <c r="T3390">
        <v>73</v>
      </c>
      <c r="U3390">
        <v>65</v>
      </c>
      <c r="W3390" t="s">
        <v>2833</v>
      </c>
      <c r="X3390">
        <v>1</v>
      </c>
      <c r="Y3390">
        <f t="shared" si="412"/>
        <v>8</v>
      </c>
      <c r="Z3390">
        <f t="shared" ca="1" si="413"/>
        <v>6.875</v>
      </c>
      <c r="AA3390">
        <f t="shared" ca="1" si="414"/>
        <v>1.125</v>
      </c>
      <c r="AB3390">
        <f t="shared" ca="1" si="415"/>
        <v>-1.125</v>
      </c>
      <c r="AC3390" s="2">
        <v>1.125</v>
      </c>
      <c r="AD3390" s="7">
        <f>VLOOKUP(P3390,Weights!$A:$B,2,0)*AC3390</f>
        <v>1.125</v>
      </c>
      <c r="AE3390">
        <f t="shared" ca="1" si="416"/>
        <v>1.265625</v>
      </c>
      <c r="AF3390" t="str">
        <f t="shared" si="417"/>
        <v>Arkansas-Little Rock</v>
      </c>
      <c r="AG3390" t="str">
        <f t="shared" ca="1" si="418"/>
        <v>Arkansas-Little Rock</v>
      </c>
    </row>
    <row r="3391" spans="15:33" x14ac:dyDescent="0.25">
      <c r="O3391" t="s">
        <v>3230</v>
      </c>
      <c r="P3391" s="6">
        <v>42026</v>
      </c>
      <c r="Q3391" t="s">
        <v>3073</v>
      </c>
      <c r="R3391" t="s">
        <v>3318</v>
      </c>
      <c r="S3391" t="s">
        <v>3721</v>
      </c>
      <c r="T3391">
        <v>72</v>
      </c>
      <c r="U3391">
        <v>67</v>
      </c>
      <c r="W3391" t="s">
        <v>1163</v>
      </c>
      <c r="X3391">
        <v>1</v>
      </c>
      <c r="Y3391">
        <f t="shared" si="412"/>
        <v>5</v>
      </c>
      <c r="Z3391">
        <f t="shared" ca="1" si="413"/>
        <v>3.8749999800000001</v>
      </c>
      <c r="AA3391">
        <f t="shared" ca="1" si="414"/>
        <v>1.1250000199999999</v>
      </c>
      <c r="AB3391">
        <f t="shared" ca="1" si="415"/>
        <v>-1.1250000199999999</v>
      </c>
      <c r="AC3391" s="2">
        <v>1.125</v>
      </c>
      <c r="AD3391" s="7">
        <f>VLOOKUP(P3391,Weights!$A:$B,2,0)*AC3391</f>
        <v>1.125</v>
      </c>
      <c r="AE3391">
        <f t="shared" ca="1" si="416"/>
        <v>1.2656250450000002</v>
      </c>
      <c r="AF3391" t="str">
        <f t="shared" si="417"/>
        <v>Belmont</v>
      </c>
      <c r="AG3391" t="str">
        <f t="shared" ca="1" si="418"/>
        <v>Belmont</v>
      </c>
    </row>
    <row r="3392" spans="15:33" x14ac:dyDescent="0.25">
      <c r="O3392" t="s">
        <v>3106</v>
      </c>
      <c r="P3392" s="6">
        <v>42026</v>
      </c>
      <c r="Q3392" t="s">
        <v>3073</v>
      </c>
      <c r="R3392" t="s">
        <v>3107</v>
      </c>
      <c r="S3392" t="s">
        <v>3721</v>
      </c>
      <c r="T3392">
        <v>74</v>
      </c>
      <c r="U3392">
        <v>69</v>
      </c>
      <c r="W3392" t="s">
        <v>2226</v>
      </c>
      <c r="X3392">
        <v>1</v>
      </c>
      <c r="Y3392">
        <f t="shared" si="412"/>
        <v>5</v>
      </c>
      <c r="Z3392">
        <f t="shared" ca="1" si="413"/>
        <v>5</v>
      </c>
      <c r="AA3392">
        <f t="shared" ca="1" si="414"/>
        <v>0</v>
      </c>
      <c r="AB3392">
        <f t="shared" ca="1" si="415"/>
        <v>0</v>
      </c>
      <c r="AC3392" s="2">
        <v>0</v>
      </c>
      <c r="AD3392" s="7">
        <f>VLOOKUP(P3392,Weights!$A:$B,2,0)*AC3392</f>
        <v>0</v>
      </c>
      <c r="AE3392">
        <f t="shared" ca="1" si="416"/>
        <v>0</v>
      </c>
      <c r="AF3392" t="str">
        <f t="shared" si="417"/>
        <v>Bryant</v>
      </c>
      <c r="AG3392" t="str">
        <f t="shared" ca="1" si="418"/>
        <v>Bryant</v>
      </c>
    </row>
    <row r="3393" spans="15:33" x14ac:dyDescent="0.25">
      <c r="O3393" t="s">
        <v>3333</v>
      </c>
      <c r="P3393" s="6">
        <v>42026</v>
      </c>
      <c r="Q3393" t="s">
        <v>3073</v>
      </c>
      <c r="R3393" t="s">
        <v>3332</v>
      </c>
      <c r="S3393" t="s">
        <v>3721</v>
      </c>
      <c r="T3393">
        <v>66</v>
      </c>
      <c r="U3393">
        <v>55</v>
      </c>
      <c r="W3393" t="s">
        <v>1323</v>
      </c>
      <c r="X3393">
        <v>1</v>
      </c>
      <c r="Y3393">
        <f t="shared" si="412"/>
        <v>11</v>
      </c>
      <c r="Z3393">
        <f t="shared" ca="1" si="413"/>
        <v>11.12499998</v>
      </c>
      <c r="AA3393">
        <f t="shared" ca="1" si="414"/>
        <v>-0.12499998000000012</v>
      </c>
      <c r="AB3393">
        <f t="shared" ca="1" si="415"/>
        <v>0.12499998000000012</v>
      </c>
      <c r="AC3393" s="2">
        <v>0.125</v>
      </c>
      <c r="AD3393" s="7">
        <f>VLOOKUP(P3393,Weights!$A:$B,2,0)*AC3393</f>
        <v>0.125</v>
      </c>
      <c r="AE3393">
        <f t="shared" ca="1" si="416"/>
        <v>1.5624995000000431E-2</v>
      </c>
      <c r="AF3393" t="str">
        <f t="shared" si="417"/>
        <v>Cal Poly</v>
      </c>
      <c r="AG3393" t="str">
        <f t="shared" ca="1" si="418"/>
        <v>Cal Poly</v>
      </c>
    </row>
    <row r="3394" spans="15:33" x14ac:dyDescent="0.25">
      <c r="O3394" t="s">
        <v>3222</v>
      </c>
      <c r="P3394" s="6">
        <v>42026</v>
      </c>
      <c r="Q3394" t="s">
        <v>3073</v>
      </c>
      <c r="R3394" t="s">
        <v>3372</v>
      </c>
      <c r="S3394" t="s">
        <v>3720</v>
      </c>
      <c r="T3394">
        <v>79</v>
      </c>
      <c r="U3394">
        <v>44</v>
      </c>
      <c r="W3394" t="s">
        <v>2364</v>
      </c>
      <c r="X3394">
        <v>1</v>
      </c>
      <c r="Y3394">
        <f t="shared" ref="Y3394:Y3457" si="419">X3394*IF(S3394="W",(T3394-U3394),U3394-T3394)</f>
        <v>-35</v>
      </c>
      <c r="Z3394">
        <f t="shared" ref="Z3394:Z3457" ca="1" si="420">X3394*(IF(Q3394="A",-HomeEdge,IF(Q3394="H",HomeEdge,0))+VLOOKUP(O3394,TmList,2,0)-VLOOKUP(R3394,TmList,2,0))</f>
        <v>1.5000000000000009</v>
      </c>
      <c r="AA3394">
        <f t="shared" ref="AA3394:AA3457" ca="1" si="421">Y3394-Z3394</f>
        <v>-36.5</v>
      </c>
      <c r="AB3394">
        <f t="shared" ref="AB3394:AB3457" ca="1" si="422">-AA3394</f>
        <v>36.5</v>
      </c>
      <c r="AC3394" s="2">
        <v>36.5</v>
      </c>
      <c r="AD3394" s="7">
        <f>VLOOKUP(P3394,Weights!$A:$B,2,0)*AC3394</f>
        <v>36.5</v>
      </c>
      <c r="AE3394">
        <f t="shared" ref="AE3394:AE3457" ca="1" si="423">AA3394^2</f>
        <v>1332.25</v>
      </c>
      <c r="AF3394" t="str">
        <f t="shared" si="417"/>
        <v>Arizona St</v>
      </c>
      <c r="AG3394" t="str">
        <f t="shared" ca="1" si="418"/>
        <v>California</v>
      </c>
    </row>
    <row r="3395" spans="15:33" x14ac:dyDescent="0.25">
      <c r="O3395" t="s">
        <v>3234</v>
      </c>
      <c r="P3395" s="6">
        <v>42026</v>
      </c>
      <c r="Q3395" t="s">
        <v>3073</v>
      </c>
      <c r="R3395" t="s">
        <v>3351</v>
      </c>
      <c r="S3395" t="s">
        <v>3721</v>
      </c>
      <c r="T3395">
        <v>86</v>
      </c>
      <c r="U3395">
        <v>64</v>
      </c>
      <c r="W3395" t="s">
        <v>2518</v>
      </c>
      <c r="X3395">
        <v>1</v>
      </c>
      <c r="Y3395">
        <f t="shared" si="419"/>
        <v>22</v>
      </c>
      <c r="Z3395">
        <f t="shared" ca="1" si="420"/>
        <v>10.24999998</v>
      </c>
      <c r="AA3395">
        <f t="shared" ca="1" si="421"/>
        <v>11.75000002</v>
      </c>
      <c r="AB3395">
        <f t="shared" ca="1" si="422"/>
        <v>-11.75000002</v>
      </c>
      <c r="AC3395" s="2">
        <v>11.75</v>
      </c>
      <c r="AD3395" s="7">
        <f>VLOOKUP(P3395,Weights!$A:$B,2,0)*AC3395</f>
        <v>11.75</v>
      </c>
      <c r="AE3395">
        <f t="shared" ca="1" si="423"/>
        <v>138.06250047</v>
      </c>
      <c r="AF3395" t="str">
        <f t="shared" ref="AF3395:AF3458" si="424">IF(Y3395&gt;0,O3395,R3395)</f>
        <v>Chattanooga</v>
      </c>
      <c r="AG3395" t="str">
        <f t="shared" ref="AG3395:AG3458" ca="1" si="425">IF(Z3395&gt;0,O3395,R3395)</f>
        <v>Chattanooga</v>
      </c>
    </row>
    <row r="3396" spans="15:33" x14ac:dyDescent="0.25">
      <c r="O3396" t="s">
        <v>3257</v>
      </c>
      <c r="P3396" s="6">
        <v>42026</v>
      </c>
      <c r="Q3396" t="s">
        <v>3073</v>
      </c>
      <c r="R3396" t="s">
        <v>3261</v>
      </c>
      <c r="S3396" t="s">
        <v>3720</v>
      </c>
      <c r="T3396">
        <v>75</v>
      </c>
      <c r="U3396">
        <v>67</v>
      </c>
      <c r="W3396" t="s">
        <v>2947</v>
      </c>
      <c r="X3396">
        <v>1</v>
      </c>
      <c r="Y3396">
        <f t="shared" si="419"/>
        <v>-8</v>
      </c>
      <c r="Z3396">
        <f t="shared" ca="1" si="420"/>
        <v>-1.8750004999999996</v>
      </c>
      <c r="AA3396">
        <f t="shared" ca="1" si="421"/>
        <v>-6.1249995000000004</v>
      </c>
      <c r="AB3396">
        <f t="shared" ca="1" si="422"/>
        <v>6.1249995000000004</v>
      </c>
      <c r="AC3396" s="2">
        <v>6.125</v>
      </c>
      <c r="AD3396" s="7">
        <f>VLOOKUP(P3396,Weights!$A:$B,2,0)*AC3396</f>
        <v>6.125</v>
      </c>
      <c r="AE3396">
        <f t="shared" ca="1" si="423"/>
        <v>37.515618875000257</v>
      </c>
      <c r="AF3396" t="str">
        <f t="shared" si="424"/>
        <v>Seattle</v>
      </c>
      <c r="AG3396" t="str">
        <f t="shared" ca="1" si="425"/>
        <v>Seattle</v>
      </c>
    </row>
    <row r="3397" spans="15:33" x14ac:dyDescent="0.25">
      <c r="O3397" t="s">
        <v>3231</v>
      </c>
      <c r="P3397" s="6">
        <v>42026</v>
      </c>
      <c r="Q3397" t="s">
        <v>3073</v>
      </c>
      <c r="R3397" t="s">
        <v>3395</v>
      </c>
      <c r="S3397" t="s">
        <v>3720</v>
      </c>
      <c r="T3397">
        <v>52</v>
      </c>
      <c r="U3397">
        <v>50</v>
      </c>
      <c r="W3397" t="s">
        <v>2372</v>
      </c>
      <c r="X3397">
        <v>1</v>
      </c>
      <c r="Y3397">
        <f t="shared" si="419"/>
        <v>-2</v>
      </c>
      <c r="Z3397">
        <f t="shared" ca="1" si="420"/>
        <v>6.8750000000000009</v>
      </c>
      <c r="AA3397">
        <f t="shared" ca="1" si="421"/>
        <v>-8.875</v>
      </c>
      <c r="AB3397">
        <f t="shared" ca="1" si="422"/>
        <v>8.875</v>
      </c>
      <c r="AC3397" s="2">
        <v>8.875</v>
      </c>
      <c r="AD3397" s="7">
        <f>VLOOKUP(P3397,Weights!$A:$B,2,0)*AC3397</f>
        <v>8.875</v>
      </c>
      <c r="AE3397">
        <f t="shared" ca="1" si="423"/>
        <v>78.765625</v>
      </c>
      <c r="AF3397" t="str">
        <f t="shared" si="424"/>
        <v>Washington</v>
      </c>
      <c r="AG3397" t="str">
        <f t="shared" ca="1" si="425"/>
        <v>Colorado</v>
      </c>
    </row>
    <row r="3398" spans="15:33" x14ac:dyDescent="0.25">
      <c r="O3398" t="s">
        <v>3136</v>
      </c>
      <c r="P3398" s="6">
        <v>42026</v>
      </c>
      <c r="Q3398" t="s">
        <v>3073</v>
      </c>
      <c r="R3398" t="s">
        <v>3138</v>
      </c>
      <c r="S3398" t="s">
        <v>3721</v>
      </c>
      <c r="T3398">
        <v>67</v>
      </c>
      <c r="U3398">
        <v>60</v>
      </c>
      <c r="W3398" t="s">
        <v>219</v>
      </c>
      <c r="X3398">
        <v>1</v>
      </c>
      <c r="Y3398">
        <f t="shared" si="419"/>
        <v>7</v>
      </c>
      <c r="Z3398">
        <f t="shared" ca="1" si="420"/>
        <v>16.375</v>
      </c>
      <c r="AA3398">
        <f t="shared" ca="1" si="421"/>
        <v>-9.375</v>
      </c>
      <c r="AB3398">
        <f t="shared" ca="1" si="422"/>
        <v>9.375</v>
      </c>
      <c r="AC3398" s="2">
        <v>9.375</v>
      </c>
      <c r="AD3398" s="7">
        <f>VLOOKUP(P3398,Weights!$A:$B,2,0)*AC3398</f>
        <v>9.375</v>
      </c>
      <c r="AE3398">
        <f t="shared" ca="1" si="423"/>
        <v>87.890625</v>
      </c>
      <c r="AF3398" t="str">
        <f t="shared" si="424"/>
        <v>Connecticut</v>
      </c>
      <c r="AG3398" t="str">
        <f t="shared" ca="1" si="425"/>
        <v>Connecticut</v>
      </c>
    </row>
    <row r="3399" spans="15:33" x14ac:dyDescent="0.25">
      <c r="O3399" t="s">
        <v>3283</v>
      </c>
      <c r="P3399" s="6">
        <v>42026</v>
      </c>
      <c r="Q3399" t="s">
        <v>3073</v>
      </c>
      <c r="R3399" t="s">
        <v>3297</v>
      </c>
      <c r="S3399" t="s">
        <v>3720</v>
      </c>
      <c r="T3399">
        <v>80</v>
      </c>
      <c r="U3399">
        <v>49</v>
      </c>
      <c r="W3399" t="s">
        <v>1346</v>
      </c>
      <c r="X3399">
        <v>1</v>
      </c>
      <c r="Y3399">
        <f t="shared" si="419"/>
        <v>-31</v>
      </c>
      <c r="Z3399">
        <f t="shared" ca="1" si="420"/>
        <v>-9.625</v>
      </c>
      <c r="AA3399">
        <f t="shared" ca="1" si="421"/>
        <v>-21.375</v>
      </c>
      <c r="AB3399">
        <f t="shared" ca="1" si="422"/>
        <v>21.375</v>
      </c>
      <c r="AC3399" s="2">
        <v>21.375</v>
      </c>
      <c r="AD3399" s="7">
        <f>VLOOKUP(P3399,Weights!$A:$B,2,0)*AC3399</f>
        <v>21.375</v>
      </c>
      <c r="AE3399">
        <f t="shared" ca="1" si="423"/>
        <v>456.890625</v>
      </c>
      <c r="AF3399" t="str">
        <f t="shared" si="424"/>
        <v>UC Irvine</v>
      </c>
      <c r="AG3399" t="str">
        <f t="shared" ca="1" si="425"/>
        <v>UC Irvine</v>
      </c>
    </row>
    <row r="3400" spans="15:33" x14ac:dyDescent="0.25">
      <c r="O3400" t="s">
        <v>3120</v>
      </c>
      <c r="P3400" s="6">
        <v>42026</v>
      </c>
      <c r="Q3400" t="s">
        <v>3073</v>
      </c>
      <c r="R3400" t="s">
        <v>3171</v>
      </c>
      <c r="S3400" t="s">
        <v>3720</v>
      </c>
      <c r="T3400">
        <v>100</v>
      </c>
      <c r="U3400">
        <v>97</v>
      </c>
      <c r="V3400" t="s">
        <v>3722</v>
      </c>
      <c r="W3400" t="s">
        <v>391</v>
      </c>
      <c r="X3400">
        <v>1</v>
      </c>
      <c r="Y3400">
        <f t="shared" si="419"/>
        <v>-3</v>
      </c>
      <c r="Z3400">
        <f t="shared" ca="1" si="420"/>
        <v>-3.0000000199999999</v>
      </c>
      <c r="AA3400">
        <f t="shared" ca="1" si="421"/>
        <v>1.9999999878450581E-8</v>
      </c>
      <c r="AB3400">
        <f t="shared" ca="1" si="422"/>
        <v>-1.9999999878450581E-8</v>
      </c>
      <c r="AC3400" s="2">
        <v>0</v>
      </c>
      <c r="AD3400" s="7">
        <f>VLOOKUP(P3400,Weights!$A:$B,2,0)*AC3400</f>
        <v>0</v>
      </c>
      <c r="AE3400">
        <f t="shared" ca="1" si="423"/>
        <v>3.9999999513802324E-16</v>
      </c>
      <c r="AF3400" t="str">
        <f t="shared" si="424"/>
        <v>St. Bonaventure</v>
      </c>
      <c r="AG3400" t="str">
        <f t="shared" ca="1" si="425"/>
        <v>St. Bonaventure</v>
      </c>
    </row>
    <row r="3401" spans="15:33" x14ac:dyDescent="0.25">
      <c r="O3401" t="s">
        <v>3319</v>
      </c>
      <c r="P3401" s="6">
        <v>42026</v>
      </c>
      <c r="Q3401" t="s">
        <v>3073</v>
      </c>
      <c r="R3401" t="s">
        <v>3391</v>
      </c>
      <c r="S3401" t="s">
        <v>3721</v>
      </c>
      <c r="T3401">
        <v>70</v>
      </c>
      <c r="U3401">
        <v>59</v>
      </c>
      <c r="W3401" t="s">
        <v>2531</v>
      </c>
      <c r="X3401">
        <v>1</v>
      </c>
      <c r="Y3401">
        <f t="shared" si="419"/>
        <v>11</v>
      </c>
      <c r="Z3401">
        <f t="shared" ca="1" si="420"/>
        <v>11</v>
      </c>
      <c r="AA3401">
        <f t="shared" ca="1" si="421"/>
        <v>0</v>
      </c>
      <c r="AB3401">
        <f t="shared" ca="1" si="422"/>
        <v>0</v>
      </c>
      <c r="AC3401" s="2">
        <v>0</v>
      </c>
      <c r="AD3401" s="7">
        <f>VLOOKUP(P3401,Weights!$A:$B,2,0)*AC3401</f>
        <v>0</v>
      </c>
      <c r="AE3401">
        <f t="shared" ca="1" si="423"/>
        <v>0</v>
      </c>
      <c r="AF3401" t="str">
        <f t="shared" si="424"/>
        <v>East Tennessee St</v>
      </c>
      <c r="AG3401" t="str">
        <f t="shared" ca="1" si="425"/>
        <v>East Tennessee St</v>
      </c>
    </row>
    <row r="3402" spans="15:33" x14ac:dyDescent="0.25">
      <c r="O3402" t="s">
        <v>3337</v>
      </c>
      <c r="P3402" s="6">
        <v>42026</v>
      </c>
      <c r="Q3402" t="s">
        <v>3073</v>
      </c>
      <c r="R3402" t="s">
        <v>3150</v>
      </c>
      <c r="S3402" t="s">
        <v>3720</v>
      </c>
      <c r="T3402">
        <v>77</v>
      </c>
      <c r="U3402">
        <v>62</v>
      </c>
      <c r="W3402" t="s">
        <v>2306</v>
      </c>
      <c r="X3402">
        <v>1</v>
      </c>
      <c r="Y3402">
        <f t="shared" si="419"/>
        <v>-15</v>
      </c>
      <c r="Z3402">
        <f t="shared" ca="1" si="420"/>
        <v>-3</v>
      </c>
      <c r="AA3402">
        <f t="shared" ca="1" si="421"/>
        <v>-12</v>
      </c>
      <c r="AB3402">
        <f t="shared" ca="1" si="422"/>
        <v>12</v>
      </c>
      <c r="AC3402" s="2">
        <v>12</v>
      </c>
      <c r="AD3402" s="7">
        <f>VLOOKUP(P3402,Weights!$A:$B,2,0)*AC3402</f>
        <v>12</v>
      </c>
      <c r="AE3402">
        <f t="shared" ca="1" si="423"/>
        <v>144</v>
      </c>
      <c r="AF3402" t="str">
        <f t="shared" si="424"/>
        <v>Murray St</v>
      </c>
      <c r="AG3402" t="str">
        <f t="shared" ca="1" si="425"/>
        <v>Murray St</v>
      </c>
    </row>
    <row r="3403" spans="15:33" x14ac:dyDescent="0.25">
      <c r="O3403" t="s">
        <v>3236</v>
      </c>
      <c r="P3403" s="6">
        <v>42026</v>
      </c>
      <c r="Q3403" t="s">
        <v>3073</v>
      </c>
      <c r="R3403" t="s">
        <v>3243</v>
      </c>
      <c r="S3403" t="s">
        <v>3721</v>
      </c>
      <c r="T3403">
        <v>95</v>
      </c>
      <c r="U3403">
        <v>85</v>
      </c>
      <c r="W3403" t="s">
        <v>681</v>
      </c>
      <c r="X3403">
        <v>1</v>
      </c>
      <c r="Y3403">
        <f t="shared" si="419"/>
        <v>10</v>
      </c>
      <c r="Z3403">
        <f t="shared" ca="1" si="420"/>
        <v>10.125</v>
      </c>
      <c r="AA3403">
        <f t="shared" ca="1" si="421"/>
        <v>-0.125</v>
      </c>
      <c r="AB3403">
        <f t="shared" ca="1" si="422"/>
        <v>0.125</v>
      </c>
      <c r="AC3403" s="2">
        <v>0.125</v>
      </c>
      <c r="AD3403" s="7">
        <f>VLOOKUP(P3403,Weights!$A:$B,2,0)*AC3403</f>
        <v>0.125</v>
      </c>
      <c r="AE3403">
        <f t="shared" ca="1" si="423"/>
        <v>1.5625E-2</v>
      </c>
      <c r="AF3403" t="str">
        <f t="shared" si="424"/>
        <v>Eastern Washington</v>
      </c>
      <c r="AG3403" t="str">
        <f t="shared" ca="1" si="425"/>
        <v>Eastern Washington</v>
      </c>
    </row>
    <row r="3404" spans="15:33" x14ac:dyDescent="0.25">
      <c r="O3404" t="s">
        <v>3345</v>
      </c>
      <c r="P3404" s="6">
        <v>42026</v>
      </c>
      <c r="Q3404" t="s">
        <v>3073</v>
      </c>
      <c r="R3404" t="s">
        <v>3182</v>
      </c>
      <c r="S3404" t="s">
        <v>3720</v>
      </c>
      <c r="T3404">
        <v>53</v>
      </c>
      <c r="U3404">
        <v>51</v>
      </c>
      <c r="W3404" t="s">
        <v>586</v>
      </c>
      <c r="X3404">
        <v>1</v>
      </c>
      <c r="Y3404">
        <f t="shared" si="419"/>
        <v>-2</v>
      </c>
      <c r="Z3404">
        <f t="shared" ca="1" si="420"/>
        <v>4.5</v>
      </c>
      <c r="AA3404">
        <f t="shared" ca="1" si="421"/>
        <v>-6.5</v>
      </c>
      <c r="AB3404">
        <f t="shared" ca="1" si="422"/>
        <v>6.5</v>
      </c>
      <c r="AC3404" s="2">
        <v>6.5</v>
      </c>
      <c r="AD3404" s="7">
        <f>VLOOKUP(P3404,Weights!$A:$B,2,0)*AC3404</f>
        <v>6.5</v>
      </c>
      <c r="AE3404">
        <f t="shared" ca="1" si="423"/>
        <v>42.25</v>
      </c>
      <c r="AF3404" t="str">
        <f t="shared" si="424"/>
        <v>Towson</v>
      </c>
      <c r="AG3404" t="str">
        <f t="shared" ca="1" si="425"/>
        <v>Elon</v>
      </c>
    </row>
    <row r="3405" spans="15:33" x14ac:dyDescent="0.25">
      <c r="O3405" t="s">
        <v>3382</v>
      </c>
      <c r="P3405" s="6">
        <v>42026</v>
      </c>
      <c r="Q3405" t="s">
        <v>3073</v>
      </c>
      <c r="R3405" t="s">
        <v>3115</v>
      </c>
      <c r="S3405" t="s">
        <v>3720</v>
      </c>
      <c r="T3405">
        <v>64</v>
      </c>
      <c r="U3405">
        <v>50</v>
      </c>
      <c r="W3405" t="s">
        <v>1796</v>
      </c>
      <c r="X3405">
        <v>1</v>
      </c>
      <c r="Y3405">
        <f t="shared" si="419"/>
        <v>-14</v>
      </c>
      <c r="Z3405">
        <f t="shared" ca="1" si="420"/>
        <v>-8</v>
      </c>
      <c r="AA3405">
        <f t="shared" ca="1" si="421"/>
        <v>-6</v>
      </c>
      <c r="AB3405">
        <f t="shared" ca="1" si="422"/>
        <v>6</v>
      </c>
      <c r="AC3405" s="2">
        <v>6</v>
      </c>
      <c r="AD3405" s="7">
        <f>VLOOKUP(P3405,Weights!$A:$B,2,0)*AC3405</f>
        <v>6</v>
      </c>
      <c r="AE3405">
        <f t="shared" ca="1" si="423"/>
        <v>36</v>
      </c>
      <c r="AF3405" t="str">
        <f t="shared" si="424"/>
        <v>Canisius</v>
      </c>
      <c r="AG3405" t="str">
        <f t="shared" ca="1" si="425"/>
        <v>Canisius</v>
      </c>
    </row>
    <row r="3406" spans="15:33" x14ac:dyDescent="0.25">
      <c r="O3406" t="s">
        <v>3118</v>
      </c>
      <c r="P3406" s="6">
        <v>42026</v>
      </c>
      <c r="Q3406" t="s">
        <v>3073</v>
      </c>
      <c r="R3406" t="s">
        <v>3126</v>
      </c>
      <c r="S3406" t="s">
        <v>3720</v>
      </c>
      <c r="T3406">
        <v>79</v>
      </c>
      <c r="U3406">
        <v>59</v>
      </c>
      <c r="W3406" t="s">
        <v>407</v>
      </c>
      <c r="X3406">
        <v>1</v>
      </c>
      <c r="Y3406">
        <f t="shared" si="419"/>
        <v>-20</v>
      </c>
      <c r="Z3406">
        <f t="shared" ca="1" si="420"/>
        <v>-9.125</v>
      </c>
      <c r="AA3406">
        <f t="shared" ca="1" si="421"/>
        <v>-10.875</v>
      </c>
      <c r="AB3406">
        <f t="shared" ca="1" si="422"/>
        <v>10.875</v>
      </c>
      <c r="AC3406" s="2">
        <v>10.875</v>
      </c>
      <c r="AD3406" s="7">
        <f>VLOOKUP(P3406,Weights!$A:$B,2,0)*AC3406</f>
        <v>10.875</v>
      </c>
      <c r="AE3406">
        <f t="shared" ca="1" si="423"/>
        <v>118.265625</v>
      </c>
      <c r="AF3406" t="str">
        <f t="shared" si="424"/>
        <v>George Washington</v>
      </c>
      <c r="AG3406" t="str">
        <f t="shared" ca="1" si="425"/>
        <v>George Washington</v>
      </c>
    </row>
    <row r="3407" spans="15:33" x14ac:dyDescent="0.25">
      <c r="O3407" t="s">
        <v>3306</v>
      </c>
      <c r="P3407" s="6">
        <v>42026</v>
      </c>
      <c r="Q3407" t="s">
        <v>3073</v>
      </c>
      <c r="R3407" t="s">
        <v>3309</v>
      </c>
      <c r="S3407" t="s">
        <v>3721</v>
      </c>
      <c r="T3407">
        <v>79</v>
      </c>
      <c r="U3407">
        <v>67</v>
      </c>
      <c r="W3407" t="s">
        <v>1164</v>
      </c>
      <c r="X3407">
        <v>1</v>
      </c>
      <c r="Y3407">
        <f t="shared" si="419"/>
        <v>12</v>
      </c>
      <c r="Z3407">
        <f t="shared" ca="1" si="420"/>
        <v>10.125000499999999</v>
      </c>
      <c r="AA3407">
        <f t="shared" ca="1" si="421"/>
        <v>1.8749995000000013</v>
      </c>
      <c r="AB3407">
        <f t="shared" ca="1" si="422"/>
        <v>-1.8749995000000013</v>
      </c>
      <c r="AC3407" s="2">
        <v>1.875</v>
      </c>
      <c r="AD3407" s="7">
        <f>VLOOKUP(P3407,Weights!$A:$B,2,0)*AC3407</f>
        <v>1.875</v>
      </c>
      <c r="AE3407">
        <f t="shared" ca="1" si="423"/>
        <v>3.5156231250002548</v>
      </c>
      <c r="AF3407" t="str">
        <f t="shared" si="424"/>
        <v>Gardner-Webb</v>
      </c>
      <c r="AG3407" t="str">
        <f t="shared" ca="1" si="425"/>
        <v>Gardner-Webb</v>
      </c>
    </row>
    <row r="3408" spans="15:33" x14ac:dyDescent="0.25">
      <c r="O3408" t="s">
        <v>3707</v>
      </c>
      <c r="P3408" s="6">
        <v>42026</v>
      </c>
      <c r="Q3408" t="s">
        <v>3073</v>
      </c>
      <c r="R3408" t="s">
        <v>3291</v>
      </c>
      <c r="S3408" t="s">
        <v>3721</v>
      </c>
      <c r="T3408">
        <v>68</v>
      </c>
      <c r="U3408">
        <v>47</v>
      </c>
      <c r="W3408" t="s">
        <v>2900</v>
      </c>
      <c r="X3408">
        <v>1</v>
      </c>
      <c r="Y3408">
        <f t="shared" si="419"/>
        <v>21</v>
      </c>
      <c r="Z3408">
        <f t="shared" ca="1" si="420"/>
        <v>15.249999499999999</v>
      </c>
      <c r="AA3408">
        <f t="shared" ca="1" si="421"/>
        <v>5.7500005000000005</v>
      </c>
      <c r="AB3408">
        <f t="shared" ca="1" si="422"/>
        <v>-5.7500005000000005</v>
      </c>
      <c r="AC3408" s="2">
        <v>5.75</v>
      </c>
      <c r="AD3408" s="7">
        <f>VLOOKUP(P3408,Weights!$A:$B,2,0)*AC3408</f>
        <v>5.75</v>
      </c>
      <c r="AE3408">
        <f t="shared" ca="1" si="423"/>
        <v>33.062505750000255</v>
      </c>
      <c r="AF3408" t="str">
        <f t="shared" si="424"/>
        <v>Gonzaga</v>
      </c>
      <c r="AG3408" t="str">
        <f t="shared" ca="1" si="425"/>
        <v>Gonzaga</v>
      </c>
    </row>
    <row r="3409" spans="15:33" x14ac:dyDescent="0.25">
      <c r="O3409" t="s">
        <v>3086</v>
      </c>
      <c r="P3409" s="6">
        <v>42026</v>
      </c>
      <c r="Q3409" t="s">
        <v>3073</v>
      </c>
      <c r="R3409" t="s">
        <v>3097</v>
      </c>
      <c r="S3409" t="s">
        <v>3720</v>
      </c>
      <c r="T3409">
        <v>62</v>
      </c>
      <c r="U3409">
        <v>53</v>
      </c>
      <c r="W3409" t="s">
        <v>65</v>
      </c>
      <c r="X3409">
        <v>1</v>
      </c>
      <c r="Y3409">
        <f t="shared" si="419"/>
        <v>-9</v>
      </c>
      <c r="Z3409">
        <f t="shared" ca="1" si="420"/>
        <v>-3.75</v>
      </c>
      <c r="AA3409">
        <f t="shared" ca="1" si="421"/>
        <v>-5.25</v>
      </c>
      <c r="AB3409">
        <f t="shared" ca="1" si="422"/>
        <v>5.25</v>
      </c>
      <c r="AC3409" s="2">
        <v>5.25</v>
      </c>
      <c r="AD3409" s="7">
        <f>VLOOKUP(P3409,Weights!$A:$B,2,0)*AC3409</f>
        <v>5.25</v>
      </c>
      <c r="AE3409">
        <f t="shared" ca="1" si="423"/>
        <v>27.5625</v>
      </c>
      <c r="AF3409" t="str">
        <f t="shared" si="424"/>
        <v>Albany</v>
      </c>
      <c r="AG3409" t="str">
        <f t="shared" ca="1" si="425"/>
        <v>Albany</v>
      </c>
    </row>
    <row r="3410" spans="15:33" x14ac:dyDescent="0.25">
      <c r="O3410" t="s">
        <v>3208</v>
      </c>
      <c r="P3410" s="6">
        <v>42026</v>
      </c>
      <c r="Q3410" t="s">
        <v>3073</v>
      </c>
      <c r="R3410" t="s">
        <v>3331</v>
      </c>
      <c r="S3410" t="s">
        <v>3721</v>
      </c>
      <c r="T3410">
        <v>84</v>
      </c>
      <c r="U3410">
        <v>76</v>
      </c>
      <c r="W3410" t="s">
        <v>1357</v>
      </c>
      <c r="X3410">
        <v>1</v>
      </c>
      <c r="Y3410">
        <f t="shared" si="419"/>
        <v>8</v>
      </c>
      <c r="Z3410">
        <f t="shared" ca="1" si="420"/>
        <v>4.2500000000000009</v>
      </c>
      <c r="AA3410">
        <f t="shared" ca="1" si="421"/>
        <v>3.7499999999999991</v>
      </c>
      <c r="AB3410">
        <f t="shared" ca="1" si="422"/>
        <v>-3.7499999999999991</v>
      </c>
      <c r="AC3410" s="2">
        <v>3.75</v>
      </c>
      <c r="AD3410" s="7">
        <f>VLOOKUP(P3410,Weights!$A:$B,2,0)*AC3410</f>
        <v>3.75</v>
      </c>
      <c r="AE3410">
        <f t="shared" ca="1" si="423"/>
        <v>14.062499999999993</v>
      </c>
      <c r="AF3410" t="str">
        <f t="shared" si="424"/>
        <v>Hawaii</v>
      </c>
      <c r="AG3410" t="str">
        <f t="shared" ca="1" si="425"/>
        <v>Hawaii</v>
      </c>
    </row>
    <row r="3411" spans="15:33" x14ac:dyDescent="0.25">
      <c r="O3411" t="s">
        <v>3237</v>
      </c>
      <c r="P3411" s="6">
        <v>42026</v>
      </c>
      <c r="Q3411" t="s">
        <v>3073</v>
      </c>
      <c r="R3411" t="s">
        <v>3278</v>
      </c>
      <c r="S3411" t="s">
        <v>3720</v>
      </c>
      <c r="T3411">
        <v>71</v>
      </c>
      <c r="U3411">
        <v>63</v>
      </c>
      <c r="W3411" t="s">
        <v>1010</v>
      </c>
      <c r="X3411">
        <v>1</v>
      </c>
      <c r="Y3411">
        <f t="shared" si="419"/>
        <v>-8</v>
      </c>
      <c r="Z3411">
        <f t="shared" ca="1" si="420"/>
        <v>7.375</v>
      </c>
      <c r="AA3411">
        <f t="shared" ca="1" si="421"/>
        <v>-15.375</v>
      </c>
      <c r="AB3411">
        <f t="shared" ca="1" si="422"/>
        <v>15.375</v>
      </c>
      <c r="AC3411" s="2">
        <v>15.375</v>
      </c>
      <c r="AD3411" s="7">
        <f>VLOOKUP(P3411,Weights!$A:$B,2,0)*AC3411</f>
        <v>15.375</v>
      </c>
      <c r="AE3411">
        <f t="shared" ca="1" si="423"/>
        <v>236.390625</v>
      </c>
      <c r="AF3411" t="str">
        <f t="shared" si="424"/>
        <v>North Dakota</v>
      </c>
      <c r="AG3411" t="str">
        <f t="shared" ca="1" si="425"/>
        <v>Idaho</v>
      </c>
    </row>
    <row r="3412" spans="15:33" x14ac:dyDescent="0.25">
      <c r="O3412" t="s">
        <v>3269</v>
      </c>
      <c r="P3412" s="6">
        <v>42026</v>
      </c>
      <c r="Q3412" t="s">
        <v>3073</v>
      </c>
      <c r="R3412" t="s">
        <v>3265</v>
      </c>
      <c r="S3412" t="s">
        <v>3720</v>
      </c>
      <c r="T3412">
        <v>62</v>
      </c>
      <c r="U3412">
        <v>59</v>
      </c>
      <c r="W3412" t="s">
        <v>1026</v>
      </c>
      <c r="X3412">
        <v>1</v>
      </c>
      <c r="Y3412">
        <f t="shared" si="419"/>
        <v>-3</v>
      </c>
      <c r="Z3412">
        <f t="shared" ca="1" si="420"/>
        <v>-3.8750000000000009</v>
      </c>
      <c r="AA3412">
        <f t="shared" ca="1" si="421"/>
        <v>0.87500000000000089</v>
      </c>
      <c r="AB3412">
        <f t="shared" ca="1" si="422"/>
        <v>-0.87500000000000089</v>
      </c>
      <c r="AC3412" s="2">
        <v>0.875</v>
      </c>
      <c r="AD3412" s="7">
        <f>VLOOKUP(P3412,Weights!$A:$B,2,0)*AC3412</f>
        <v>0.875</v>
      </c>
      <c r="AE3412">
        <f t="shared" ca="1" si="423"/>
        <v>0.76562500000000155</v>
      </c>
      <c r="AF3412" t="str">
        <f t="shared" si="424"/>
        <v>Sacramento St</v>
      </c>
      <c r="AG3412" t="str">
        <f t="shared" ca="1" si="425"/>
        <v>Sacramento St</v>
      </c>
    </row>
    <row r="3413" spans="15:33" x14ac:dyDescent="0.25">
      <c r="O3413" t="s">
        <v>3152</v>
      </c>
      <c r="P3413" s="6">
        <v>42026</v>
      </c>
      <c r="Q3413" t="s">
        <v>3073</v>
      </c>
      <c r="R3413" t="s">
        <v>3177</v>
      </c>
      <c r="S3413" t="s">
        <v>3721</v>
      </c>
      <c r="T3413">
        <v>89</v>
      </c>
      <c r="U3413">
        <v>70</v>
      </c>
      <c r="W3413" t="s">
        <v>433</v>
      </c>
      <c r="X3413">
        <v>1</v>
      </c>
      <c r="Y3413">
        <f t="shared" si="419"/>
        <v>19</v>
      </c>
      <c r="Z3413">
        <f t="shared" ca="1" si="420"/>
        <v>0.75</v>
      </c>
      <c r="AA3413">
        <f t="shared" ca="1" si="421"/>
        <v>18.25</v>
      </c>
      <c r="AB3413">
        <f t="shared" ca="1" si="422"/>
        <v>-18.25</v>
      </c>
      <c r="AC3413" s="2">
        <v>18.25</v>
      </c>
      <c r="AD3413" s="7">
        <f>VLOOKUP(P3413,Weights!$A:$B,2,0)*AC3413</f>
        <v>18.25</v>
      </c>
      <c r="AE3413">
        <f t="shared" ca="1" si="423"/>
        <v>333.0625</v>
      </c>
      <c r="AF3413" t="str">
        <f t="shared" si="424"/>
        <v>Indiana</v>
      </c>
      <c r="AG3413" t="str">
        <f t="shared" ca="1" si="425"/>
        <v>Indiana</v>
      </c>
    </row>
    <row r="3414" spans="15:33" x14ac:dyDescent="0.25">
      <c r="O3414" t="s">
        <v>3386</v>
      </c>
      <c r="P3414" s="6">
        <v>42026</v>
      </c>
      <c r="Q3414" t="s">
        <v>3073</v>
      </c>
      <c r="R3414" t="s">
        <v>3224</v>
      </c>
      <c r="S3414" t="s">
        <v>3720</v>
      </c>
      <c r="T3414">
        <v>69</v>
      </c>
      <c r="U3414">
        <v>61</v>
      </c>
      <c r="V3414" t="s">
        <v>3722</v>
      </c>
      <c r="W3414" t="s">
        <v>2767</v>
      </c>
      <c r="X3414">
        <v>1</v>
      </c>
      <c r="Y3414">
        <f t="shared" si="419"/>
        <v>-8</v>
      </c>
      <c r="Z3414">
        <f t="shared" ca="1" si="420"/>
        <v>-2.7499999800000001</v>
      </c>
      <c r="AA3414">
        <f t="shared" ca="1" si="421"/>
        <v>-5.2500000199999999</v>
      </c>
      <c r="AB3414">
        <f t="shared" ca="1" si="422"/>
        <v>5.2500000199999999</v>
      </c>
      <c r="AC3414" s="2">
        <v>5.25</v>
      </c>
      <c r="AD3414" s="7">
        <f>VLOOKUP(P3414,Weights!$A:$B,2,0)*AC3414</f>
        <v>5.25</v>
      </c>
      <c r="AE3414">
        <f t="shared" ca="1" si="423"/>
        <v>27.56250021</v>
      </c>
      <c r="AF3414" t="str">
        <f t="shared" si="424"/>
        <v>North Dakota St</v>
      </c>
      <c r="AG3414" t="str">
        <f t="shared" ca="1" si="425"/>
        <v>North Dakota St</v>
      </c>
    </row>
    <row r="3415" spans="15:33" x14ac:dyDescent="0.25">
      <c r="O3415" t="s">
        <v>3320</v>
      </c>
      <c r="P3415" s="6">
        <v>42026</v>
      </c>
      <c r="Q3415" t="s">
        <v>3073</v>
      </c>
      <c r="R3415" t="s">
        <v>3377</v>
      </c>
      <c r="S3415" t="s">
        <v>3721</v>
      </c>
      <c r="T3415">
        <v>71</v>
      </c>
      <c r="U3415">
        <v>67</v>
      </c>
      <c r="W3415" t="s">
        <v>2313</v>
      </c>
      <c r="X3415">
        <v>1</v>
      </c>
      <c r="Y3415">
        <f t="shared" si="419"/>
        <v>4</v>
      </c>
      <c r="Z3415">
        <f t="shared" ca="1" si="420"/>
        <v>-6.3750004799999997</v>
      </c>
      <c r="AA3415">
        <f t="shared" ca="1" si="421"/>
        <v>10.375000480000001</v>
      </c>
      <c r="AB3415">
        <f t="shared" ca="1" si="422"/>
        <v>-10.375000480000001</v>
      </c>
      <c r="AC3415" s="2">
        <v>10.375</v>
      </c>
      <c r="AD3415" s="7">
        <f>VLOOKUP(P3415,Weights!$A:$B,2,0)*AC3415</f>
        <v>10.375</v>
      </c>
      <c r="AE3415">
        <f t="shared" ca="1" si="423"/>
        <v>107.64063496000024</v>
      </c>
      <c r="AF3415" t="str">
        <f t="shared" si="424"/>
        <v>Jacksonville St</v>
      </c>
      <c r="AG3415" t="str">
        <f t="shared" ca="1" si="425"/>
        <v>Eastern Kentucky</v>
      </c>
    </row>
    <row r="3416" spans="15:33" x14ac:dyDescent="0.25">
      <c r="O3416" t="s">
        <v>3129</v>
      </c>
      <c r="P3416" s="6">
        <v>42026</v>
      </c>
      <c r="Q3416" t="s">
        <v>3073</v>
      </c>
      <c r="R3416" t="s">
        <v>3213</v>
      </c>
      <c r="S3416" t="s">
        <v>3721</v>
      </c>
      <c r="T3416">
        <v>88</v>
      </c>
      <c r="U3416">
        <v>82</v>
      </c>
      <c r="W3416" t="s">
        <v>748</v>
      </c>
      <c r="X3416">
        <v>1</v>
      </c>
      <c r="Y3416">
        <f t="shared" si="419"/>
        <v>6</v>
      </c>
      <c r="Z3416">
        <f t="shared" ca="1" si="420"/>
        <v>5.875</v>
      </c>
      <c r="AA3416">
        <f t="shared" ca="1" si="421"/>
        <v>0.125</v>
      </c>
      <c r="AB3416">
        <f t="shared" ca="1" si="422"/>
        <v>-0.125</v>
      </c>
      <c r="AC3416" s="2">
        <v>0.125</v>
      </c>
      <c r="AD3416" s="7">
        <f>VLOOKUP(P3416,Weights!$A:$B,2,0)*AC3416</f>
        <v>0.125</v>
      </c>
      <c r="AE3416">
        <f t="shared" ca="1" si="423"/>
        <v>1.5625E-2</v>
      </c>
      <c r="AF3416" t="str">
        <f t="shared" si="424"/>
        <v>Kennesaw St</v>
      </c>
      <c r="AG3416" t="str">
        <f t="shared" ca="1" si="425"/>
        <v>Kennesaw St</v>
      </c>
    </row>
    <row r="3417" spans="15:33" x14ac:dyDescent="0.25">
      <c r="O3417" t="s">
        <v>3307</v>
      </c>
      <c r="P3417" s="6">
        <v>42026</v>
      </c>
      <c r="Q3417" t="s">
        <v>3073</v>
      </c>
      <c r="R3417" t="s">
        <v>3304</v>
      </c>
      <c r="S3417" t="s">
        <v>3720</v>
      </c>
      <c r="T3417">
        <v>71</v>
      </c>
      <c r="U3417">
        <v>56</v>
      </c>
      <c r="W3417" t="s">
        <v>1176</v>
      </c>
      <c r="X3417">
        <v>1</v>
      </c>
      <c r="Y3417">
        <f t="shared" si="419"/>
        <v>-15</v>
      </c>
      <c r="Z3417">
        <f t="shared" ca="1" si="420"/>
        <v>-7.1250004999999996</v>
      </c>
      <c r="AA3417">
        <f t="shared" ca="1" si="421"/>
        <v>-7.8749995000000004</v>
      </c>
      <c r="AB3417">
        <f t="shared" ca="1" si="422"/>
        <v>7.8749995000000004</v>
      </c>
      <c r="AC3417" s="2">
        <v>7.875</v>
      </c>
      <c r="AD3417" s="7">
        <f>VLOOKUP(P3417,Weights!$A:$B,2,0)*AC3417</f>
        <v>7.875</v>
      </c>
      <c r="AE3417">
        <f t="shared" ca="1" si="423"/>
        <v>62.015617125000254</v>
      </c>
      <c r="AF3417" t="str">
        <f t="shared" si="424"/>
        <v>Winthrop</v>
      </c>
      <c r="AG3417" t="str">
        <f t="shared" ca="1" si="425"/>
        <v>Winthrop</v>
      </c>
    </row>
    <row r="3418" spans="15:33" x14ac:dyDescent="0.25">
      <c r="O3418" t="s">
        <v>3215</v>
      </c>
      <c r="P3418" s="6">
        <v>42026</v>
      </c>
      <c r="Q3418" t="s">
        <v>3073</v>
      </c>
      <c r="R3418" t="s">
        <v>3216</v>
      </c>
      <c r="S3418" t="s">
        <v>3721</v>
      </c>
      <c r="T3418">
        <v>80</v>
      </c>
      <c r="U3418">
        <v>77</v>
      </c>
      <c r="V3418" t="s">
        <v>3723</v>
      </c>
      <c r="W3418" t="s">
        <v>761</v>
      </c>
      <c r="X3418">
        <v>1</v>
      </c>
      <c r="Y3418">
        <f t="shared" si="419"/>
        <v>3</v>
      </c>
      <c r="Z3418">
        <f t="shared" ca="1" si="420"/>
        <v>10.375000000000002</v>
      </c>
      <c r="AA3418">
        <f t="shared" ca="1" si="421"/>
        <v>-7.3750000000000018</v>
      </c>
      <c r="AB3418">
        <f t="shared" ca="1" si="422"/>
        <v>7.3750000000000018</v>
      </c>
      <c r="AC3418" s="2">
        <v>7.375</v>
      </c>
      <c r="AD3418" s="7">
        <f>VLOOKUP(P3418,Weights!$A:$B,2,0)*AC3418</f>
        <v>7.375</v>
      </c>
      <c r="AE3418">
        <f t="shared" ca="1" si="423"/>
        <v>54.390625000000028</v>
      </c>
      <c r="AF3418" t="str">
        <f t="shared" si="424"/>
        <v>Lipscomb</v>
      </c>
      <c r="AG3418" t="str">
        <f t="shared" ca="1" si="425"/>
        <v>Lipscomb</v>
      </c>
    </row>
    <row r="3419" spans="15:33" x14ac:dyDescent="0.25">
      <c r="O3419" t="s">
        <v>3088</v>
      </c>
      <c r="P3419" s="6">
        <v>42026</v>
      </c>
      <c r="Q3419" t="s">
        <v>3073</v>
      </c>
      <c r="R3419" t="s">
        <v>3091</v>
      </c>
      <c r="S3419" t="s">
        <v>3720</v>
      </c>
      <c r="T3419">
        <v>76</v>
      </c>
      <c r="U3419">
        <v>59</v>
      </c>
      <c r="W3419" t="s">
        <v>84</v>
      </c>
      <c r="X3419">
        <v>1</v>
      </c>
      <c r="Y3419">
        <f t="shared" si="419"/>
        <v>-17</v>
      </c>
      <c r="Z3419">
        <f t="shared" ca="1" si="420"/>
        <v>0.375</v>
      </c>
      <c r="AA3419">
        <f t="shared" ca="1" si="421"/>
        <v>-17.375</v>
      </c>
      <c r="AB3419">
        <f t="shared" ca="1" si="422"/>
        <v>17.375</v>
      </c>
      <c r="AC3419" s="2">
        <v>17.375</v>
      </c>
      <c r="AD3419" s="7">
        <f>VLOOKUP(P3419,Weights!$A:$B,2,0)*AC3419</f>
        <v>17.375</v>
      </c>
      <c r="AE3419">
        <f t="shared" ca="1" si="423"/>
        <v>301.890625</v>
      </c>
      <c r="AF3419" t="str">
        <f t="shared" si="424"/>
        <v>UMBC</v>
      </c>
      <c r="AG3419" t="str">
        <f t="shared" ca="1" si="425"/>
        <v>Maine</v>
      </c>
    </row>
    <row r="3420" spans="15:33" x14ac:dyDescent="0.25">
      <c r="O3420" t="s">
        <v>3326</v>
      </c>
      <c r="P3420" s="6">
        <v>42026</v>
      </c>
      <c r="Q3420" t="s">
        <v>3073</v>
      </c>
      <c r="R3420" t="s">
        <v>3298</v>
      </c>
      <c r="S3420" t="s">
        <v>3720</v>
      </c>
      <c r="T3420">
        <v>82</v>
      </c>
      <c r="U3420">
        <v>68</v>
      </c>
      <c r="W3420" t="s">
        <v>1510</v>
      </c>
      <c r="X3420">
        <v>1</v>
      </c>
      <c r="Y3420">
        <f t="shared" si="419"/>
        <v>-14</v>
      </c>
      <c r="Z3420">
        <f t="shared" ca="1" si="420"/>
        <v>3.75</v>
      </c>
      <c r="AA3420">
        <f t="shared" ca="1" si="421"/>
        <v>-17.75</v>
      </c>
      <c r="AB3420">
        <f t="shared" ca="1" si="422"/>
        <v>17.75</v>
      </c>
      <c r="AC3420" s="2">
        <v>17.75</v>
      </c>
      <c r="AD3420" s="7">
        <f>VLOOKUP(P3420,Weights!$A:$B,2,0)*AC3420</f>
        <v>17.75</v>
      </c>
      <c r="AE3420">
        <f t="shared" ca="1" si="423"/>
        <v>315.0625</v>
      </c>
      <c r="AF3420" t="str">
        <f t="shared" si="424"/>
        <v>UT San Antonio</v>
      </c>
      <c r="AG3420" t="str">
        <f t="shared" ca="1" si="425"/>
        <v>Marshall</v>
      </c>
    </row>
    <row r="3421" spans="15:33" x14ac:dyDescent="0.25">
      <c r="O3421" t="s">
        <v>3194</v>
      </c>
      <c r="P3421" s="6">
        <v>42026</v>
      </c>
      <c r="Q3421" t="s">
        <v>3073</v>
      </c>
      <c r="R3421" t="s">
        <v>3135</v>
      </c>
      <c r="S3421" t="s">
        <v>3721</v>
      </c>
      <c r="T3421">
        <v>65</v>
      </c>
      <c r="U3421">
        <v>60</v>
      </c>
      <c r="W3421" t="s">
        <v>626</v>
      </c>
      <c r="X3421">
        <v>1</v>
      </c>
      <c r="Y3421">
        <f t="shared" si="419"/>
        <v>5</v>
      </c>
      <c r="Z3421">
        <f t="shared" ca="1" si="420"/>
        <v>2.8749999999999982</v>
      </c>
      <c r="AA3421">
        <f t="shared" ca="1" si="421"/>
        <v>2.1250000000000018</v>
      </c>
      <c r="AB3421">
        <f t="shared" ca="1" si="422"/>
        <v>-2.1250000000000018</v>
      </c>
      <c r="AC3421" s="2">
        <v>2.125</v>
      </c>
      <c r="AD3421" s="7">
        <f>VLOOKUP(P3421,Weights!$A:$B,2,0)*AC3421</f>
        <v>2.125</v>
      </c>
      <c r="AE3421">
        <f t="shared" ca="1" si="423"/>
        <v>4.5156250000000071</v>
      </c>
      <c r="AF3421" t="str">
        <f t="shared" si="424"/>
        <v>Miami (FL)</v>
      </c>
      <c r="AG3421" t="str">
        <f t="shared" ca="1" si="425"/>
        <v>Miami (FL)</v>
      </c>
    </row>
    <row r="3422" spans="15:33" x14ac:dyDescent="0.25">
      <c r="O3422" t="s">
        <v>3290</v>
      </c>
      <c r="P3422" s="6">
        <v>42026</v>
      </c>
      <c r="Q3422" t="s">
        <v>3073</v>
      </c>
      <c r="R3422" t="s">
        <v>3186</v>
      </c>
      <c r="S3422" t="s">
        <v>3721</v>
      </c>
      <c r="T3422">
        <v>68</v>
      </c>
      <c r="U3422">
        <v>58</v>
      </c>
      <c r="V3422" t="s">
        <v>3722</v>
      </c>
      <c r="W3422" t="s">
        <v>65</v>
      </c>
      <c r="X3422">
        <v>1</v>
      </c>
      <c r="Y3422">
        <f t="shared" si="419"/>
        <v>10</v>
      </c>
      <c r="Z3422">
        <f t="shared" ca="1" si="420"/>
        <v>-6.8749999999999991</v>
      </c>
      <c r="AA3422">
        <f t="shared" ca="1" si="421"/>
        <v>16.875</v>
      </c>
      <c r="AB3422">
        <f t="shared" ca="1" si="422"/>
        <v>-16.875</v>
      </c>
      <c r="AC3422" s="2">
        <v>16.875</v>
      </c>
      <c r="AD3422" s="7">
        <f>VLOOKUP(P3422,Weights!$A:$B,2,0)*AC3422</f>
        <v>16.875</v>
      </c>
      <c r="AE3422">
        <f t="shared" ca="1" si="423"/>
        <v>284.765625</v>
      </c>
      <c r="AF3422" t="str">
        <f t="shared" si="424"/>
        <v>Middle Tennessee</v>
      </c>
      <c r="AG3422" t="str">
        <f t="shared" ca="1" si="425"/>
        <v>Old Dominion</v>
      </c>
    </row>
    <row r="3423" spans="15:33" x14ac:dyDescent="0.25">
      <c r="O3423" t="s">
        <v>3163</v>
      </c>
      <c r="P3423" s="6">
        <v>42026</v>
      </c>
      <c r="Q3423" t="s">
        <v>3073</v>
      </c>
      <c r="R3423" t="s">
        <v>3268</v>
      </c>
      <c r="S3423" t="s">
        <v>3721</v>
      </c>
      <c r="T3423">
        <v>64</v>
      </c>
      <c r="U3423">
        <v>57</v>
      </c>
      <c r="W3423" t="s">
        <v>1039</v>
      </c>
      <c r="X3423">
        <v>1</v>
      </c>
      <c r="Y3423">
        <f t="shared" si="419"/>
        <v>7</v>
      </c>
      <c r="Z3423">
        <f t="shared" ca="1" si="420"/>
        <v>5.1249999800000001</v>
      </c>
      <c r="AA3423">
        <f t="shared" ca="1" si="421"/>
        <v>1.8750000199999999</v>
      </c>
      <c r="AB3423">
        <f t="shared" ca="1" si="422"/>
        <v>-1.8750000199999999</v>
      </c>
      <c r="AC3423" s="2">
        <v>1.875</v>
      </c>
      <c r="AD3423" s="7">
        <f>VLOOKUP(P3423,Weights!$A:$B,2,0)*AC3423</f>
        <v>1.875</v>
      </c>
      <c r="AE3423">
        <f t="shared" ca="1" si="423"/>
        <v>3.515625075</v>
      </c>
      <c r="AF3423" t="str">
        <f t="shared" si="424"/>
        <v>Montana</v>
      </c>
      <c r="AG3423" t="str">
        <f t="shared" ca="1" si="425"/>
        <v>Montana</v>
      </c>
    </row>
    <row r="3424" spans="15:33" x14ac:dyDescent="0.25">
      <c r="O3424" t="s">
        <v>3266</v>
      </c>
      <c r="P3424" s="6">
        <v>42026</v>
      </c>
      <c r="Q3424" t="s">
        <v>3073</v>
      </c>
      <c r="R3424" t="s">
        <v>3267</v>
      </c>
      <c r="S3424" t="s">
        <v>3721</v>
      </c>
      <c r="T3424">
        <v>79</v>
      </c>
      <c r="U3424">
        <v>65</v>
      </c>
      <c r="W3424" t="s">
        <v>1025</v>
      </c>
      <c r="X3424">
        <v>1</v>
      </c>
      <c r="Y3424">
        <f t="shared" si="419"/>
        <v>14</v>
      </c>
      <c r="Z3424">
        <f t="shared" ca="1" si="420"/>
        <v>-0.50000049999999874</v>
      </c>
      <c r="AA3424">
        <f t="shared" ca="1" si="421"/>
        <v>14.500000499999999</v>
      </c>
      <c r="AB3424">
        <f t="shared" ca="1" si="422"/>
        <v>-14.500000499999999</v>
      </c>
      <c r="AC3424" s="2">
        <v>14.5</v>
      </c>
      <c r="AD3424" s="7">
        <f>VLOOKUP(P3424,Weights!$A:$B,2,0)*AC3424</f>
        <v>14.5</v>
      </c>
      <c r="AE3424">
        <f t="shared" ca="1" si="423"/>
        <v>210.25001450000022</v>
      </c>
      <c r="AF3424" t="str">
        <f t="shared" si="424"/>
        <v>Montana St</v>
      </c>
      <c r="AG3424" t="str">
        <f t="shared" ca="1" si="425"/>
        <v>Southern Utah</v>
      </c>
    </row>
    <row r="3425" spans="15:33" x14ac:dyDescent="0.25">
      <c r="O3425" t="s">
        <v>3096</v>
      </c>
      <c r="P3425" s="6">
        <v>42026</v>
      </c>
      <c r="Q3425" t="s">
        <v>3073</v>
      </c>
      <c r="R3425" t="s">
        <v>3175</v>
      </c>
      <c r="S3425" t="s">
        <v>3720</v>
      </c>
      <c r="T3425">
        <v>63</v>
      </c>
      <c r="U3425">
        <v>59</v>
      </c>
      <c r="V3425" t="s">
        <v>3722</v>
      </c>
      <c r="W3425" t="s">
        <v>2251</v>
      </c>
      <c r="X3425">
        <v>1</v>
      </c>
      <c r="Y3425">
        <f t="shared" si="419"/>
        <v>-4</v>
      </c>
      <c r="Z3425">
        <f t="shared" ca="1" si="420"/>
        <v>-0.25</v>
      </c>
      <c r="AA3425">
        <f t="shared" ca="1" si="421"/>
        <v>-3.75</v>
      </c>
      <c r="AB3425">
        <f t="shared" ca="1" si="422"/>
        <v>3.75</v>
      </c>
      <c r="AC3425" s="2">
        <v>3.75</v>
      </c>
      <c r="AD3425" s="7">
        <f>VLOOKUP(P3425,Weights!$A:$B,2,0)*AC3425</f>
        <v>3.75</v>
      </c>
      <c r="AE3425">
        <f t="shared" ca="1" si="423"/>
        <v>14.0625</v>
      </c>
      <c r="AF3425" t="str">
        <f t="shared" si="424"/>
        <v>Robert Morris</v>
      </c>
      <c r="AG3425" t="str">
        <f t="shared" ca="1" si="425"/>
        <v>Robert Morris</v>
      </c>
    </row>
    <row r="3426" spans="15:33" x14ac:dyDescent="0.25">
      <c r="O3426" t="s">
        <v>3083</v>
      </c>
      <c r="P3426" s="6">
        <v>42026</v>
      </c>
      <c r="Q3426" t="s">
        <v>3073</v>
      </c>
      <c r="R3426" t="s">
        <v>3087</v>
      </c>
      <c r="S3426" t="s">
        <v>3721</v>
      </c>
      <c r="T3426">
        <v>73</v>
      </c>
      <c r="U3426">
        <v>68</v>
      </c>
      <c r="W3426" t="s">
        <v>66</v>
      </c>
      <c r="X3426">
        <v>1</v>
      </c>
      <c r="Y3426">
        <f t="shared" si="419"/>
        <v>5</v>
      </c>
      <c r="Z3426">
        <f t="shared" ca="1" si="420"/>
        <v>0.24999998000000012</v>
      </c>
      <c r="AA3426">
        <f t="shared" ca="1" si="421"/>
        <v>4.7500000199999999</v>
      </c>
      <c r="AB3426">
        <f t="shared" ca="1" si="422"/>
        <v>-4.7500000199999999</v>
      </c>
      <c r="AC3426" s="2">
        <v>4.75</v>
      </c>
      <c r="AD3426" s="7">
        <f>VLOOKUP(P3426,Weights!$A:$B,2,0)*AC3426</f>
        <v>4.75</v>
      </c>
      <c r="AE3426">
        <f t="shared" ca="1" si="423"/>
        <v>22.562500189999998</v>
      </c>
      <c r="AF3426" t="str">
        <f t="shared" si="424"/>
        <v>New Hampshire</v>
      </c>
      <c r="AG3426" t="str">
        <f t="shared" ca="1" si="425"/>
        <v>New Hampshire</v>
      </c>
    </row>
    <row r="3427" spans="15:33" x14ac:dyDescent="0.25">
      <c r="O3427" t="s">
        <v>3241</v>
      </c>
      <c r="P3427" s="6">
        <v>42026</v>
      </c>
      <c r="Q3427" t="s">
        <v>3073</v>
      </c>
      <c r="R3427" t="s">
        <v>3275</v>
      </c>
      <c r="S3427" t="s">
        <v>3721</v>
      </c>
      <c r="T3427">
        <v>85</v>
      </c>
      <c r="U3427">
        <v>63</v>
      </c>
      <c r="W3427" t="s">
        <v>2971</v>
      </c>
      <c r="X3427">
        <v>1</v>
      </c>
      <c r="Y3427">
        <f t="shared" si="419"/>
        <v>22</v>
      </c>
      <c r="Z3427">
        <f t="shared" ca="1" si="420"/>
        <v>17.625</v>
      </c>
      <c r="AA3427">
        <f t="shared" ca="1" si="421"/>
        <v>4.375</v>
      </c>
      <c r="AB3427">
        <f t="shared" ca="1" si="422"/>
        <v>-4.375</v>
      </c>
      <c r="AC3427" s="2">
        <v>4.375</v>
      </c>
      <c r="AD3427" s="7">
        <f>VLOOKUP(P3427,Weights!$A:$B,2,0)*AC3427</f>
        <v>4.375</v>
      </c>
      <c r="AE3427">
        <f t="shared" ca="1" si="423"/>
        <v>19.140625</v>
      </c>
      <c r="AF3427" t="str">
        <f t="shared" si="424"/>
        <v>New Mexico St</v>
      </c>
      <c r="AG3427" t="str">
        <f t="shared" ca="1" si="425"/>
        <v>New Mexico St</v>
      </c>
    </row>
    <row r="3428" spans="15:33" x14ac:dyDescent="0.25">
      <c r="O3428" t="s">
        <v>3256</v>
      </c>
      <c r="P3428" s="6">
        <v>42026</v>
      </c>
      <c r="Q3428" t="s">
        <v>3073</v>
      </c>
      <c r="R3428" t="s">
        <v>3317</v>
      </c>
      <c r="S3428" t="s">
        <v>3721</v>
      </c>
      <c r="T3428">
        <v>73</v>
      </c>
      <c r="U3428">
        <v>66</v>
      </c>
      <c r="W3428" t="s">
        <v>494</v>
      </c>
      <c r="X3428">
        <v>1</v>
      </c>
      <c r="Y3428">
        <f t="shared" si="419"/>
        <v>7</v>
      </c>
      <c r="Z3428">
        <f t="shared" ca="1" si="420"/>
        <v>-9.375</v>
      </c>
      <c r="AA3428">
        <f t="shared" ca="1" si="421"/>
        <v>16.375</v>
      </c>
      <c r="AB3428">
        <f t="shared" ca="1" si="422"/>
        <v>-16.375</v>
      </c>
      <c r="AC3428" s="2">
        <v>16.375</v>
      </c>
      <c r="AD3428" s="7">
        <f>VLOOKUP(P3428,Weights!$A:$B,2,0)*AC3428</f>
        <v>16.375</v>
      </c>
      <c r="AE3428">
        <f t="shared" ca="1" si="423"/>
        <v>268.140625</v>
      </c>
      <c r="AF3428" t="str">
        <f t="shared" si="424"/>
        <v>North Texas</v>
      </c>
      <c r="AG3428" t="str">
        <f t="shared" ca="1" si="425"/>
        <v>Louisiana Tech</v>
      </c>
    </row>
    <row r="3429" spans="15:33" x14ac:dyDescent="0.25">
      <c r="O3429" t="s">
        <v>3346</v>
      </c>
      <c r="P3429" s="6">
        <v>42026</v>
      </c>
      <c r="Q3429" t="s">
        <v>3073</v>
      </c>
      <c r="R3429" t="s">
        <v>3187</v>
      </c>
      <c r="S3429" t="s">
        <v>3721</v>
      </c>
      <c r="T3429">
        <v>82</v>
      </c>
      <c r="U3429">
        <v>59</v>
      </c>
      <c r="W3429" t="s">
        <v>1460</v>
      </c>
      <c r="X3429">
        <v>1</v>
      </c>
      <c r="Y3429">
        <f t="shared" si="419"/>
        <v>23</v>
      </c>
      <c r="Z3429">
        <f t="shared" ca="1" si="420"/>
        <v>7.375</v>
      </c>
      <c r="AA3429">
        <f t="shared" ca="1" si="421"/>
        <v>15.625</v>
      </c>
      <c r="AB3429">
        <f t="shared" ca="1" si="422"/>
        <v>-15.625</v>
      </c>
      <c r="AC3429" s="2">
        <v>15.625</v>
      </c>
      <c r="AD3429" s="7">
        <f>VLOOKUP(P3429,Weights!$A:$B,2,0)*AC3429</f>
        <v>15.625</v>
      </c>
      <c r="AE3429">
        <f t="shared" ca="1" si="423"/>
        <v>244.140625</v>
      </c>
      <c r="AF3429" t="str">
        <f t="shared" si="424"/>
        <v>Northeastern</v>
      </c>
      <c r="AG3429" t="str">
        <f t="shared" ca="1" si="425"/>
        <v>Northeastern</v>
      </c>
    </row>
    <row r="3430" spans="15:33" x14ac:dyDescent="0.25">
      <c r="O3430" t="s">
        <v>3214</v>
      </c>
      <c r="P3430" s="6">
        <v>42026</v>
      </c>
      <c r="Q3430" t="s">
        <v>3073</v>
      </c>
      <c r="R3430" t="s">
        <v>3211</v>
      </c>
      <c r="S3430" t="s">
        <v>3720</v>
      </c>
      <c r="T3430">
        <v>74</v>
      </c>
      <c r="U3430">
        <v>66</v>
      </c>
      <c r="W3430" t="s">
        <v>786</v>
      </c>
      <c r="X3430">
        <v>1</v>
      </c>
      <c r="Y3430">
        <f t="shared" si="419"/>
        <v>-8</v>
      </c>
      <c r="Z3430">
        <f t="shared" ca="1" si="420"/>
        <v>-7.1250000000000009</v>
      </c>
      <c r="AA3430">
        <f t="shared" ca="1" si="421"/>
        <v>-0.87499999999999911</v>
      </c>
      <c r="AB3430">
        <f t="shared" ca="1" si="422"/>
        <v>0.87499999999999911</v>
      </c>
      <c r="AC3430" s="2">
        <v>0.875</v>
      </c>
      <c r="AD3430" s="7">
        <f>VLOOKUP(P3430,Weights!$A:$B,2,0)*AC3430</f>
        <v>0.875</v>
      </c>
      <c r="AE3430">
        <f t="shared" ca="1" si="423"/>
        <v>0.76562499999999845</v>
      </c>
      <c r="AF3430" t="str">
        <f t="shared" si="424"/>
        <v>North Florida</v>
      </c>
      <c r="AG3430" t="str">
        <f t="shared" ca="1" si="425"/>
        <v>North Florida</v>
      </c>
    </row>
    <row r="3431" spans="15:33" x14ac:dyDescent="0.25">
      <c r="O3431" t="s">
        <v>3203</v>
      </c>
      <c r="P3431" s="6">
        <v>42026</v>
      </c>
      <c r="Q3431" t="s">
        <v>3073</v>
      </c>
      <c r="R3431" t="s">
        <v>3324</v>
      </c>
      <c r="S3431" t="s">
        <v>3720</v>
      </c>
      <c r="T3431">
        <v>69</v>
      </c>
      <c r="U3431">
        <v>67</v>
      </c>
      <c r="W3431" t="s">
        <v>1277</v>
      </c>
      <c r="X3431">
        <v>1</v>
      </c>
      <c r="Y3431">
        <f t="shared" si="419"/>
        <v>-2</v>
      </c>
      <c r="Z3431">
        <f t="shared" ca="1" si="420"/>
        <v>-8.8749994999999977</v>
      </c>
      <c r="AA3431">
        <f t="shared" ca="1" si="421"/>
        <v>6.8749994999999977</v>
      </c>
      <c r="AB3431">
        <f t="shared" ca="1" si="422"/>
        <v>-6.8749994999999977</v>
      </c>
      <c r="AC3431" s="2">
        <v>6.875</v>
      </c>
      <c r="AD3431" s="7">
        <f>VLOOKUP(P3431,Weights!$A:$B,2,0)*AC3431</f>
        <v>6.875</v>
      </c>
      <c r="AE3431">
        <f t="shared" ca="1" si="423"/>
        <v>47.265618125000216</v>
      </c>
      <c r="AF3431" t="str">
        <f t="shared" si="424"/>
        <v>Ohio State</v>
      </c>
      <c r="AG3431" t="str">
        <f t="shared" ca="1" si="425"/>
        <v>Ohio State</v>
      </c>
    </row>
    <row r="3432" spans="15:33" x14ac:dyDescent="0.25">
      <c r="O3432" t="s">
        <v>3369</v>
      </c>
      <c r="P3432" s="6">
        <v>42026</v>
      </c>
      <c r="Q3432" t="s">
        <v>3073</v>
      </c>
      <c r="R3432" t="s">
        <v>3281</v>
      </c>
      <c r="S3432" t="s">
        <v>3721</v>
      </c>
      <c r="T3432">
        <v>66</v>
      </c>
      <c r="U3432">
        <v>53</v>
      </c>
      <c r="W3432" t="s">
        <v>1655</v>
      </c>
      <c r="X3432">
        <v>1</v>
      </c>
      <c r="Y3432">
        <f t="shared" si="419"/>
        <v>13</v>
      </c>
      <c r="Z3432">
        <f t="shared" ca="1" si="420"/>
        <v>9.3749999800000001</v>
      </c>
      <c r="AA3432">
        <f t="shared" ca="1" si="421"/>
        <v>3.6250000199999999</v>
      </c>
      <c r="AB3432">
        <f t="shared" ca="1" si="422"/>
        <v>-3.6250000199999999</v>
      </c>
      <c r="AC3432" s="2">
        <v>3.625</v>
      </c>
      <c r="AD3432" s="7">
        <f>VLOOKUP(P3432,Weights!$A:$B,2,0)*AC3432</f>
        <v>3.625</v>
      </c>
      <c r="AE3432">
        <f t="shared" ca="1" si="423"/>
        <v>13.140625145</v>
      </c>
      <c r="AF3432" t="str">
        <f t="shared" si="424"/>
        <v>Oakland</v>
      </c>
      <c r="AG3432" t="str">
        <f t="shared" ca="1" si="425"/>
        <v>Oakland</v>
      </c>
    </row>
    <row r="3433" spans="15:33" x14ac:dyDescent="0.25">
      <c r="O3433" t="s">
        <v>3295</v>
      </c>
      <c r="P3433" s="6">
        <v>42026</v>
      </c>
      <c r="Q3433" t="s">
        <v>3073</v>
      </c>
      <c r="R3433" t="s">
        <v>3132</v>
      </c>
      <c r="S3433" t="s">
        <v>3721</v>
      </c>
      <c r="T3433">
        <v>75</v>
      </c>
      <c r="U3433">
        <v>67</v>
      </c>
      <c r="W3433" t="s">
        <v>670</v>
      </c>
      <c r="X3433">
        <v>1</v>
      </c>
      <c r="Y3433">
        <f t="shared" si="419"/>
        <v>8</v>
      </c>
      <c r="Z3433">
        <f t="shared" ca="1" si="420"/>
        <v>10.124999500000001</v>
      </c>
      <c r="AA3433">
        <f t="shared" ca="1" si="421"/>
        <v>-2.1249995000000013</v>
      </c>
      <c r="AB3433">
        <f t="shared" ca="1" si="422"/>
        <v>2.1249995000000013</v>
      </c>
      <c r="AC3433" s="2">
        <v>2.125</v>
      </c>
      <c r="AD3433" s="7">
        <f>VLOOKUP(P3433,Weights!$A:$B,2,0)*AC3433</f>
        <v>2.125</v>
      </c>
      <c r="AE3433">
        <f t="shared" ca="1" si="423"/>
        <v>4.5156228750002549</v>
      </c>
      <c r="AF3433" t="str">
        <f t="shared" si="424"/>
        <v>Oregon</v>
      </c>
      <c r="AG3433" t="str">
        <f t="shared" ca="1" si="425"/>
        <v>Oregon</v>
      </c>
    </row>
    <row r="3434" spans="15:33" x14ac:dyDescent="0.25">
      <c r="O3434" t="s">
        <v>3258</v>
      </c>
      <c r="P3434" s="6">
        <v>42026</v>
      </c>
      <c r="Q3434" t="s">
        <v>3073</v>
      </c>
      <c r="R3434" t="s">
        <v>3282</v>
      </c>
      <c r="S3434" t="s">
        <v>3721</v>
      </c>
      <c r="T3434">
        <v>66</v>
      </c>
      <c r="U3434">
        <v>55</v>
      </c>
      <c r="W3434" t="s">
        <v>202</v>
      </c>
      <c r="X3434">
        <v>1</v>
      </c>
      <c r="Y3434">
        <f t="shared" si="419"/>
        <v>11</v>
      </c>
      <c r="Z3434">
        <f t="shared" ca="1" si="420"/>
        <v>-7.9999995000000004</v>
      </c>
      <c r="AA3434">
        <f t="shared" ca="1" si="421"/>
        <v>18.999999500000001</v>
      </c>
      <c r="AB3434">
        <f t="shared" ca="1" si="422"/>
        <v>-18.999999500000001</v>
      </c>
      <c r="AC3434" s="2">
        <v>19</v>
      </c>
      <c r="AD3434" s="7">
        <f>VLOOKUP(P3434,Weights!$A:$B,2,0)*AC3434</f>
        <v>19</v>
      </c>
      <c r="AE3434">
        <f t="shared" ca="1" si="423"/>
        <v>360.99998100000028</v>
      </c>
      <c r="AF3434" t="str">
        <f t="shared" si="424"/>
        <v>Oregon St</v>
      </c>
      <c r="AG3434" t="str">
        <f t="shared" ca="1" si="425"/>
        <v>UCLA</v>
      </c>
    </row>
    <row r="3435" spans="15:33" x14ac:dyDescent="0.25">
      <c r="O3435" t="s">
        <v>3286</v>
      </c>
      <c r="P3435" s="6">
        <v>42026</v>
      </c>
      <c r="Q3435" t="s">
        <v>3073</v>
      </c>
      <c r="R3435" t="s">
        <v>3390</v>
      </c>
      <c r="S3435" t="s">
        <v>3721</v>
      </c>
      <c r="T3435">
        <v>72</v>
      </c>
      <c r="U3435">
        <v>69</v>
      </c>
      <c r="W3435" t="s">
        <v>2925</v>
      </c>
      <c r="X3435">
        <v>1</v>
      </c>
      <c r="Y3435">
        <f t="shared" si="419"/>
        <v>3</v>
      </c>
      <c r="Z3435">
        <f t="shared" ca="1" si="420"/>
        <v>10.375</v>
      </c>
      <c r="AA3435">
        <f t="shared" ca="1" si="421"/>
        <v>-7.375</v>
      </c>
      <c r="AB3435">
        <f t="shared" ca="1" si="422"/>
        <v>7.375</v>
      </c>
      <c r="AC3435" s="2">
        <v>7.375</v>
      </c>
      <c r="AD3435" s="7">
        <f>VLOOKUP(P3435,Weights!$A:$B,2,0)*AC3435</f>
        <v>7.375</v>
      </c>
      <c r="AE3435">
        <f t="shared" ca="1" si="423"/>
        <v>54.390625</v>
      </c>
      <c r="AF3435" t="str">
        <f t="shared" si="424"/>
        <v>Portland</v>
      </c>
      <c r="AG3435" t="str">
        <f t="shared" ca="1" si="425"/>
        <v>Portland</v>
      </c>
    </row>
    <row r="3436" spans="15:33" x14ac:dyDescent="0.25">
      <c r="O3436" t="s">
        <v>3303</v>
      </c>
      <c r="P3436" s="6">
        <v>42026</v>
      </c>
      <c r="Q3436" t="s">
        <v>3073</v>
      </c>
      <c r="R3436" t="s">
        <v>3312</v>
      </c>
      <c r="S3436" t="s">
        <v>3721</v>
      </c>
      <c r="T3436">
        <v>72</v>
      </c>
      <c r="U3436">
        <v>70</v>
      </c>
      <c r="W3436" t="s">
        <v>1200</v>
      </c>
      <c r="X3436">
        <v>1</v>
      </c>
      <c r="Y3436">
        <f t="shared" si="419"/>
        <v>2</v>
      </c>
      <c r="Z3436">
        <f t="shared" ca="1" si="420"/>
        <v>-2.5000004999999987</v>
      </c>
      <c r="AA3436">
        <f t="shared" ca="1" si="421"/>
        <v>4.5000004999999987</v>
      </c>
      <c r="AB3436">
        <f t="shared" ca="1" si="422"/>
        <v>-4.5000004999999987</v>
      </c>
      <c r="AC3436" s="2">
        <v>4.5</v>
      </c>
      <c r="AD3436" s="7">
        <f>VLOOKUP(P3436,Weights!$A:$B,2,0)*AC3436</f>
        <v>4.5</v>
      </c>
      <c r="AE3436">
        <f t="shared" ca="1" si="423"/>
        <v>20.250004500000237</v>
      </c>
      <c r="AF3436" t="str">
        <f t="shared" si="424"/>
        <v>Presbyterian</v>
      </c>
      <c r="AG3436" t="str">
        <f t="shared" ca="1" si="425"/>
        <v>Campbell</v>
      </c>
    </row>
    <row r="3437" spans="15:33" x14ac:dyDescent="0.25">
      <c r="O3437" t="s">
        <v>3075</v>
      </c>
      <c r="P3437" s="6">
        <v>42026</v>
      </c>
      <c r="Q3437" t="s">
        <v>3073</v>
      </c>
      <c r="R3437" t="s">
        <v>3210</v>
      </c>
      <c r="S3437" t="s">
        <v>3721</v>
      </c>
      <c r="T3437">
        <v>69</v>
      </c>
      <c r="U3437">
        <v>66</v>
      </c>
      <c r="V3437" t="s">
        <v>3722</v>
      </c>
      <c r="W3437" t="s">
        <v>958</v>
      </c>
      <c r="X3437">
        <v>1</v>
      </c>
      <c r="Y3437">
        <f t="shared" si="419"/>
        <v>3</v>
      </c>
      <c r="Z3437">
        <f t="shared" ca="1" si="420"/>
        <v>2.9999999999999982</v>
      </c>
      <c r="AA3437">
        <f t="shared" ca="1" si="421"/>
        <v>0</v>
      </c>
      <c r="AB3437">
        <f t="shared" ca="1" si="422"/>
        <v>0</v>
      </c>
      <c r="AC3437" s="2">
        <v>0</v>
      </c>
      <c r="AD3437" s="7">
        <f>VLOOKUP(P3437,Weights!$A:$B,2,0)*AC3437</f>
        <v>0</v>
      </c>
      <c r="AE3437">
        <f t="shared" ca="1" si="423"/>
        <v>0</v>
      </c>
      <c r="AF3437" t="str">
        <f t="shared" si="424"/>
        <v>Providence</v>
      </c>
      <c r="AG3437" t="str">
        <f t="shared" ca="1" si="425"/>
        <v>Providence</v>
      </c>
    </row>
    <row r="3438" spans="15:33" x14ac:dyDescent="0.25">
      <c r="O3438" t="s">
        <v>3311</v>
      </c>
      <c r="P3438" s="6">
        <v>42026</v>
      </c>
      <c r="Q3438" t="s">
        <v>3073</v>
      </c>
      <c r="R3438" t="s">
        <v>3302</v>
      </c>
      <c r="S3438" t="s">
        <v>3721</v>
      </c>
      <c r="T3438">
        <v>73</v>
      </c>
      <c r="U3438">
        <v>66</v>
      </c>
      <c r="W3438" t="s">
        <v>313</v>
      </c>
      <c r="X3438">
        <v>1</v>
      </c>
      <c r="Y3438">
        <f t="shared" si="419"/>
        <v>7</v>
      </c>
      <c r="Z3438">
        <f t="shared" ca="1" si="420"/>
        <v>-1</v>
      </c>
      <c r="AA3438">
        <f t="shared" ca="1" si="421"/>
        <v>8</v>
      </c>
      <c r="AB3438">
        <f t="shared" ca="1" si="422"/>
        <v>-8</v>
      </c>
      <c r="AC3438" s="2">
        <v>8</v>
      </c>
      <c r="AD3438" s="7">
        <f>VLOOKUP(P3438,Weights!$A:$B,2,0)*AC3438</f>
        <v>8</v>
      </c>
      <c r="AE3438">
        <f t="shared" ca="1" si="423"/>
        <v>64</v>
      </c>
      <c r="AF3438" t="str">
        <f t="shared" si="424"/>
        <v>Radford</v>
      </c>
      <c r="AG3438" t="str">
        <f t="shared" ca="1" si="425"/>
        <v>High Point</v>
      </c>
    </row>
    <row r="3439" spans="15:33" x14ac:dyDescent="0.25">
      <c r="O3439" t="s">
        <v>3117</v>
      </c>
      <c r="P3439" s="6">
        <v>42026</v>
      </c>
      <c r="Q3439" t="s">
        <v>3073</v>
      </c>
      <c r="R3439" t="s">
        <v>3168</v>
      </c>
      <c r="S3439" t="s">
        <v>3721</v>
      </c>
      <c r="T3439">
        <v>59</v>
      </c>
      <c r="U3439">
        <v>47</v>
      </c>
      <c r="W3439" t="s">
        <v>475</v>
      </c>
      <c r="X3439">
        <v>1</v>
      </c>
      <c r="Y3439">
        <f t="shared" si="419"/>
        <v>12</v>
      </c>
      <c r="Z3439">
        <f t="shared" ca="1" si="420"/>
        <v>7.4999999999999991</v>
      </c>
      <c r="AA3439">
        <f t="shared" ca="1" si="421"/>
        <v>4.5000000000000009</v>
      </c>
      <c r="AB3439">
        <f t="shared" ca="1" si="422"/>
        <v>-4.5000000000000009</v>
      </c>
      <c r="AC3439" s="2">
        <v>4.5</v>
      </c>
      <c r="AD3439" s="7">
        <f>VLOOKUP(P3439,Weights!$A:$B,2,0)*AC3439</f>
        <v>4.5</v>
      </c>
      <c r="AE3439">
        <f t="shared" ca="1" si="423"/>
        <v>20.250000000000007</v>
      </c>
      <c r="AF3439" t="str">
        <f t="shared" si="424"/>
        <v>Rhode Island</v>
      </c>
      <c r="AG3439" t="str">
        <f t="shared" ca="1" si="425"/>
        <v>Rhode Island</v>
      </c>
    </row>
    <row r="3440" spans="15:33" x14ac:dyDescent="0.25">
      <c r="O3440" t="s">
        <v>3352</v>
      </c>
      <c r="P3440" s="6">
        <v>42026</v>
      </c>
      <c r="Q3440" t="s">
        <v>3073</v>
      </c>
      <c r="R3440" t="s">
        <v>3185</v>
      </c>
      <c r="S3440" t="s">
        <v>3721</v>
      </c>
      <c r="T3440">
        <v>58</v>
      </c>
      <c r="U3440">
        <v>56</v>
      </c>
      <c r="W3440" t="s">
        <v>1540</v>
      </c>
      <c r="X3440">
        <v>1</v>
      </c>
      <c r="Y3440">
        <f t="shared" si="419"/>
        <v>2</v>
      </c>
      <c r="Z3440">
        <f t="shared" ca="1" si="420"/>
        <v>5.1250000000000009</v>
      </c>
      <c r="AA3440">
        <f t="shared" ca="1" si="421"/>
        <v>-3.1250000000000009</v>
      </c>
      <c r="AB3440">
        <f t="shared" ca="1" si="422"/>
        <v>3.1250000000000009</v>
      </c>
      <c r="AC3440" s="2">
        <v>3.125</v>
      </c>
      <c r="AD3440" s="7">
        <f>VLOOKUP(P3440,Weights!$A:$B,2,0)*AC3440</f>
        <v>3.125</v>
      </c>
      <c r="AE3440">
        <f t="shared" ca="1" si="423"/>
        <v>9.7656250000000053</v>
      </c>
      <c r="AF3440" t="str">
        <f t="shared" si="424"/>
        <v>Rice</v>
      </c>
      <c r="AG3440" t="str">
        <f t="shared" ca="1" si="425"/>
        <v>Rice</v>
      </c>
    </row>
    <row r="3441" spans="15:33" x14ac:dyDescent="0.25">
      <c r="O3441" t="s">
        <v>3383</v>
      </c>
      <c r="P3441" s="6">
        <v>42026</v>
      </c>
      <c r="Q3441" t="s">
        <v>3073</v>
      </c>
      <c r="R3441" t="s">
        <v>3209</v>
      </c>
      <c r="S3441" t="s">
        <v>3720</v>
      </c>
      <c r="T3441">
        <v>78</v>
      </c>
      <c r="U3441">
        <v>68</v>
      </c>
      <c r="W3441" t="s">
        <v>1147</v>
      </c>
      <c r="X3441">
        <v>1</v>
      </c>
      <c r="Y3441">
        <f t="shared" si="419"/>
        <v>-10</v>
      </c>
      <c r="Z3441">
        <f t="shared" ca="1" si="420"/>
        <v>-1.875</v>
      </c>
      <c r="AA3441">
        <f t="shared" ca="1" si="421"/>
        <v>-8.125</v>
      </c>
      <c r="AB3441">
        <f t="shared" ca="1" si="422"/>
        <v>8.125</v>
      </c>
      <c r="AC3441" s="2">
        <v>8.125</v>
      </c>
      <c r="AD3441" s="7">
        <f>VLOOKUP(P3441,Weights!$A:$B,2,0)*AC3441</f>
        <v>8.125</v>
      </c>
      <c r="AE3441">
        <f t="shared" ca="1" si="423"/>
        <v>66.015625</v>
      </c>
      <c r="AF3441" t="str">
        <f t="shared" si="424"/>
        <v>Iona</v>
      </c>
      <c r="AG3441" t="str">
        <f t="shared" ca="1" si="425"/>
        <v>Iona</v>
      </c>
    </row>
    <row r="3442" spans="15:33" x14ac:dyDescent="0.25">
      <c r="O3442" t="s">
        <v>3109</v>
      </c>
      <c r="P3442" s="6">
        <v>42026</v>
      </c>
      <c r="Q3442" t="s">
        <v>3073</v>
      </c>
      <c r="R3442" t="s">
        <v>3347</v>
      </c>
      <c r="S3442" t="s">
        <v>3721</v>
      </c>
      <c r="T3442">
        <v>78</v>
      </c>
      <c r="U3442">
        <v>77</v>
      </c>
      <c r="V3442" t="s">
        <v>3722</v>
      </c>
      <c r="W3442" t="s">
        <v>2261</v>
      </c>
      <c r="X3442">
        <v>1</v>
      </c>
      <c r="Y3442">
        <f t="shared" si="419"/>
        <v>1</v>
      </c>
      <c r="Z3442">
        <f t="shared" ca="1" si="420"/>
        <v>9.5</v>
      </c>
      <c r="AA3442">
        <f t="shared" ca="1" si="421"/>
        <v>-8.5</v>
      </c>
      <c r="AB3442">
        <f t="shared" ca="1" si="422"/>
        <v>8.5</v>
      </c>
      <c r="AC3442" s="2">
        <v>8.5</v>
      </c>
      <c r="AD3442" s="7">
        <f>VLOOKUP(P3442,Weights!$A:$B,2,0)*AC3442</f>
        <v>8.5</v>
      </c>
      <c r="AE3442">
        <f t="shared" ca="1" si="423"/>
        <v>72.25</v>
      </c>
      <c r="AF3442" t="str">
        <f t="shared" si="424"/>
        <v>Sacred Heart</v>
      </c>
      <c r="AG3442" t="str">
        <f t="shared" ca="1" si="425"/>
        <v>Sacred Heart</v>
      </c>
    </row>
    <row r="3443" spans="15:33" x14ac:dyDescent="0.25">
      <c r="O3443" t="s">
        <v>3218</v>
      </c>
      <c r="P3443" s="6">
        <v>42026</v>
      </c>
      <c r="Q3443" t="s">
        <v>3073</v>
      </c>
      <c r="R3443" t="s">
        <v>3207</v>
      </c>
      <c r="S3443" t="s">
        <v>3721</v>
      </c>
      <c r="T3443">
        <v>89</v>
      </c>
      <c r="U3443">
        <v>78</v>
      </c>
      <c r="W3443" t="s">
        <v>2553</v>
      </c>
      <c r="X3443">
        <v>1</v>
      </c>
      <c r="Y3443">
        <f t="shared" si="419"/>
        <v>11</v>
      </c>
      <c r="Z3443">
        <f t="shared" ca="1" si="420"/>
        <v>6.2500000000000009</v>
      </c>
      <c r="AA3443">
        <f t="shared" ca="1" si="421"/>
        <v>4.7499999999999991</v>
      </c>
      <c r="AB3443">
        <f t="shared" ca="1" si="422"/>
        <v>-4.7499999999999991</v>
      </c>
      <c r="AC3443" s="2">
        <v>4.75</v>
      </c>
      <c r="AD3443" s="7">
        <f>VLOOKUP(P3443,Weights!$A:$B,2,0)*AC3443</f>
        <v>4.75</v>
      </c>
      <c r="AE3443">
        <f t="shared" ca="1" si="423"/>
        <v>22.562499999999993</v>
      </c>
      <c r="AF3443" t="str">
        <f t="shared" si="424"/>
        <v>Samford</v>
      </c>
      <c r="AG3443" t="str">
        <f t="shared" ca="1" si="425"/>
        <v>Samford</v>
      </c>
    </row>
    <row r="3444" spans="15:33" x14ac:dyDescent="0.25">
      <c r="O3444" t="s">
        <v>3262</v>
      </c>
      <c r="P3444" s="6">
        <v>42026</v>
      </c>
      <c r="Q3444" t="s">
        <v>3073</v>
      </c>
      <c r="R3444" t="s">
        <v>3334</v>
      </c>
      <c r="S3444" t="s">
        <v>3721</v>
      </c>
      <c r="T3444">
        <v>71</v>
      </c>
      <c r="U3444">
        <v>59</v>
      </c>
      <c r="W3444" t="s">
        <v>496</v>
      </c>
      <c r="X3444">
        <v>1</v>
      </c>
      <c r="Y3444">
        <f t="shared" si="419"/>
        <v>12</v>
      </c>
      <c r="Z3444">
        <f t="shared" ca="1" si="420"/>
        <v>-1.0000000199999999</v>
      </c>
      <c r="AA3444">
        <f t="shared" ca="1" si="421"/>
        <v>13.00000002</v>
      </c>
      <c r="AB3444">
        <f t="shared" ca="1" si="422"/>
        <v>-13.00000002</v>
      </c>
      <c r="AC3444" s="2">
        <v>13</v>
      </c>
      <c r="AD3444" s="7">
        <f>VLOOKUP(P3444,Weights!$A:$B,2,0)*AC3444</f>
        <v>13</v>
      </c>
      <c r="AE3444">
        <f t="shared" ca="1" si="423"/>
        <v>169.00000051999999</v>
      </c>
      <c r="AF3444" t="str">
        <f t="shared" si="424"/>
        <v>San Francisco</v>
      </c>
      <c r="AG3444" t="str">
        <f t="shared" ca="1" si="425"/>
        <v>Pepperdine</v>
      </c>
    </row>
    <row r="3445" spans="15:33" x14ac:dyDescent="0.25">
      <c r="O3445" t="s">
        <v>3330</v>
      </c>
      <c r="P3445" s="6">
        <v>42026</v>
      </c>
      <c r="Q3445" t="s">
        <v>3073</v>
      </c>
      <c r="R3445" t="s">
        <v>3340</v>
      </c>
      <c r="S3445" t="s">
        <v>3721</v>
      </c>
      <c r="T3445">
        <v>65</v>
      </c>
      <c r="U3445">
        <v>62</v>
      </c>
      <c r="W3445" t="s">
        <v>2608</v>
      </c>
      <c r="X3445">
        <v>1</v>
      </c>
      <c r="Y3445">
        <f t="shared" si="419"/>
        <v>3</v>
      </c>
      <c r="Z3445">
        <f t="shared" ca="1" si="420"/>
        <v>3.75</v>
      </c>
      <c r="AA3445">
        <f t="shared" ca="1" si="421"/>
        <v>-0.75</v>
      </c>
      <c r="AB3445">
        <f t="shared" ca="1" si="422"/>
        <v>0.75</v>
      </c>
      <c r="AC3445" s="2">
        <v>0.75</v>
      </c>
      <c r="AD3445" s="7">
        <f>VLOOKUP(P3445,Weights!$A:$B,2,0)*AC3445</f>
        <v>0.75</v>
      </c>
      <c r="AE3445">
        <f t="shared" ca="1" si="423"/>
        <v>0.5625</v>
      </c>
      <c r="AF3445" t="str">
        <f t="shared" si="424"/>
        <v>Santa Clara</v>
      </c>
      <c r="AG3445" t="str">
        <f t="shared" ca="1" si="425"/>
        <v>Santa Clara</v>
      </c>
    </row>
    <row r="3446" spans="15:33" x14ac:dyDescent="0.25">
      <c r="O3446" t="s">
        <v>3105</v>
      </c>
      <c r="P3446" s="6">
        <v>42026</v>
      </c>
      <c r="Q3446" t="s">
        <v>3073</v>
      </c>
      <c r="R3446" t="s">
        <v>3255</v>
      </c>
      <c r="S3446" t="s">
        <v>3720</v>
      </c>
      <c r="T3446">
        <v>64</v>
      </c>
      <c r="U3446">
        <v>60</v>
      </c>
      <c r="W3446" t="s">
        <v>869</v>
      </c>
      <c r="X3446">
        <v>1</v>
      </c>
      <c r="Y3446">
        <f t="shared" si="419"/>
        <v>-4</v>
      </c>
      <c r="Z3446">
        <f t="shared" ca="1" si="420"/>
        <v>6.8749999999999991</v>
      </c>
      <c r="AA3446">
        <f t="shared" ca="1" si="421"/>
        <v>-10.875</v>
      </c>
      <c r="AB3446">
        <f t="shared" ca="1" si="422"/>
        <v>10.875</v>
      </c>
      <c r="AC3446" s="2">
        <v>10.875</v>
      </c>
      <c r="AD3446" s="7">
        <f>VLOOKUP(P3446,Weights!$A:$B,2,0)*AC3446</f>
        <v>10.875</v>
      </c>
      <c r="AE3446">
        <f t="shared" ca="1" si="423"/>
        <v>118.265625</v>
      </c>
      <c r="AF3446" t="str">
        <f t="shared" si="424"/>
        <v>DePaul</v>
      </c>
      <c r="AG3446" t="str">
        <f t="shared" ca="1" si="425"/>
        <v>Seton Hall</v>
      </c>
    </row>
    <row r="3447" spans="15:33" x14ac:dyDescent="0.25">
      <c r="O3447" t="s">
        <v>3374</v>
      </c>
      <c r="P3447" s="6">
        <v>42026</v>
      </c>
      <c r="Q3447" t="s">
        <v>3073</v>
      </c>
      <c r="R3447" t="s">
        <v>3233</v>
      </c>
      <c r="S3447" t="s">
        <v>3721</v>
      </c>
      <c r="T3447">
        <v>69</v>
      </c>
      <c r="U3447">
        <v>65</v>
      </c>
      <c r="W3447" t="s">
        <v>2251</v>
      </c>
      <c r="X3447">
        <v>1</v>
      </c>
      <c r="Y3447">
        <f t="shared" si="419"/>
        <v>4</v>
      </c>
      <c r="Z3447">
        <f t="shared" ca="1" si="420"/>
        <v>11.125000499999999</v>
      </c>
      <c r="AA3447">
        <f t="shared" ca="1" si="421"/>
        <v>-7.1250004999999987</v>
      </c>
      <c r="AB3447">
        <f t="shared" ca="1" si="422"/>
        <v>7.1250004999999987</v>
      </c>
      <c r="AC3447" s="2">
        <v>7.125</v>
      </c>
      <c r="AD3447" s="7">
        <f>VLOOKUP(P3447,Weights!$A:$B,2,0)*AC3447</f>
        <v>7.125</v>
      </c>
      <c r="AE3447">
        <f t="shared" ca="1" si="423"/>
        <v>50.765632125000231</v>
      </c>
      <c r="AF3447" t="str">
        <f t="shared" si="424"/>
        <v>SIU-Edwardsville</v>
      </c>
      <c r="AG3447" t="str">
        <f t="shared" ca="1" si="425"/>
        <v>SIU-Edwardsville</v>
      </c>
    </row>
    <row r="3448" spans="15:33" x14ac:dyDescent="0.25">
      <c r="O3448" t="s">
        <v>3212</v>
      </c>
      <c r="P3448" s="6">
        <v>42026</v>
      </c>
      <c r="Q3448" t="s">
        <v>3073</v>
      </c>
      <c r="R3448" t="s">
        <v>3221</v>
      </c>
      <c r="S3448" t="s">
        <v>3720</v>
      </c>
      <c r="T3448">
        <v>71</v>
      </c>
      <c r="U3448">
        <v>68</v>
      </c>
      <c r="W3448" t="s">
        <v>797</v>
      </c>
      <c r="X3448">
        <v>1</v>
      </c>
      <c r="Y3448">
        <f t="shared" si="419"/>
        <v>-3</v>
      </c>
      <c r="Z3448">
        <f t="shared" ca="1" si="420"/>
        <v>9.625</v>
      </c>
      <c r="AA3448">
        <f t="shared" ca="1" si="421"/>
        <v>-12.625</v>
      </c>
      <c r="AB3448">
        <f t="shared" ca="1" si="422"/>
        <v>12.625</v>
      </c>
      <c r="AC3448" s="2">
        <v>12.625</v>
      </c>
      <c r="AD3448" s="7">
        <f>VLOOKUP(P3448,Weights!$A:$B,2,0)*AC3448</f>
        <v>12.625</v>
      </c>
      <c r="AE3448">
        <f t="shared" ca="1" si="423"/>
        <v>159.390625</v>
      </c>
      <c r="AF3448" t="str">
        <f t="shared" si="424"/>
        <v>Florida Gulf Coast</v>
      </c>
      <c r="AG3448" t="str">
        <f t="shared" ca="1" si="425"/>
        <v>South Carolina Upstate</v>
      </c>
    </row>
    <row r="3449" spans="15:33" x14ac:dyDescent="0.25">
      <c r="O3449" t="s">
        <v>3146</v>
      </c>
      <c r="P3449" s="6">
        <v>42026</v>
      </c>
      <c r="Q3449" t="s">
        <v>3073</v>
      </c>
      <c r="R3449" t="s">
        <v>3715</v>
      </c>
      <c r="S3449" t="s">
        <v>3720</v>
      </c>
      <c r="T3449">
        <v>89</v>
      </c>
      <c r="U3449">
        <v>82</v>
      </c>
      <c r="W3449" t="s">
        <v>202</v>
      </c>
      <c r="X3449">
        <v>1</v>
      </c>
      <c r="Y3449">
        <f t="shared" si="419"/>
        <v>-7</v>
      </c>
      <c r="Z3449">
        <f t="shared" ca="1" si="420"/>
        <v>-7.4999999999999982</v>
      </c>
      <c r="AA3449">
        <f t="shared" ca="1" si="421"/>
        <v>0.49999999999999822</v>
      </c>
      <c r="AB3449">
        <f t="shared" ca="1" si="422"/>
        <v>-0.49999999999999822</v>
      </c>
      <c r="AC3449" s="2">
        <v>0.5</v>
      </c>
      <c r="AD3449" s="7">
        <f>VLOOKUP(P3449,Weights!$A:$B,2,0)*AC3449</f>
        <v>0.5</v>
      </c>
      <c r="AE3449">
        <f t="shared" ca="1" si="423"/>
        <v>0.24999999999999822</v>
      </c>
      <c r="AF3449" t="str">
        <f t="shared" si="424"/>
        <v>Arizona</v>
      </c>
      <c r="AG3449" t="str">
        <f t="shared" ca="1" si="425"/>
        <v>Arizona</v>
      </c>
    </row>
    <row r="3450" spans="15:33" x14ac:dyDescent="0.25">
      <c r="O3450" t="s">
        <v>3140</v>
      </c>
      <c r="P3450" s="6">
        <v>42026</v>
      </c>
      <c r="Q3450" t="s">
        <v>3073</v>
      </c>
      <c r="R3450" t="s">
        <v>3145</v>
      </c>
      <c r="S3450" t="s">
        <v>3721</v>
      </c>
      <c r="T3450">
        <v>73</v>
      </c>
      <c r="U3450">
        <v>48</v>
      </c>
      <c r="W3450" t="s">
        <v>313</v>
      </c>
      <c r="X3450">
        <v>1</v>
      </c>
      <c r="Y3450">
        <f t="shared" si="419"/>
        <v>25</v>
      </c>
      <c r="Z3450">
        <f t="shared" ca="1" si="420"/>
        <v>14.875</v>
      </c>
      <c r="AA3450">
        <f t="shared" ca="1" si="421"/>
        <v>10.125</v>
      </c>
      <c r="AB3450">
        <f t="shared" ca="1" si="422"/>
        <v>-10.125</v>
      </c>
      <c r="AC3450" s="2">
        <v>10.125</v>
      </c>
      <c r="AD3450" s="7">
        <f>VLOOKUP(P3450,Weights!$A:$B,2,0)*AC3450</f>
        <v>10.125</v>
      </c>
      <c r="AE3450">
        <f t="shared" ca="1" si="423"/>
        <v>102.515625</v>
      </c>
      <c r="AF3450" t="str">
        <f t="shared" si="424"/>
        <v>Temple</v>
      </c>
      <c r="AG3450" t="str">
        <f t="shared" ca="1" si="425"/>
        <v>Temple</v>
      </c>
    </row>
    <row r="3451" spans="15:33" x14ac:dyDescent="0.25">
      <c r="O3451" t="s">
        <v>3232</v>
      </c>
      <c r="P3451" s="6">
        <v>42026</v>
      </c>
      <c r="Q3451" t="s">
        <v>3073</v>
      </c>
      <c r="R3451" t="s">
        <v>3238</v>
      </c>
      <c r="S3451" t="s">
        <v>3720</v>
      </c>
      <c r="T3451">
        <v>78</v>
      </c>
      <c r="U3451">
        <v>74</v>
      </c>
      <c r="W3451" t="s">
        <v>510</v>
      </c>
      <c r="X3451">
        <v>1</v>
      </c>
      <c r="Y3451">
        <f t="shared" si="419"/>
        <v>-4</v>
      </c>
      <c r="Z3451">
        <f t="shared" ca="1" si="420"/>
        <v>0.125</v>
      </c>
      <c r="AA3451">
        <f t="shared" ca="1" si="421"/>
        <v>-4.125</v>
      </c>
      <c r="AB3451">
        <f t="shared" ca="1" si="422"/>
        <v>4.125</v>
      </c>
      <c r="AC3451" s="2">
        <v>4.125</v>
      </c>
      <c r="AD3451" s="7">
        <f>VLOOKUP(P3451,Weights!$A:$B,2,0)*AC3451</f>
        <v>4.125</v>
      </c>
      <c r="AE3451">
        <f t="shared" ca="1" si="423"/>
        <v>17.015625</v>
      </c>
      <c r="AF3451" t="str">
        <f t="shared" si="424"/>
        <v>Morehead St</v>
      </c>
      <c r="AG3451" t="str">
        <f t="shared" ca="1" si="425"/>
        <v>Tennessee Tech</v>
      </c>
    </row>
    <row r="3452" spans="15:33" x14ac:dyDescent="0.25">
      <c r="O3452" t="s">
        <v>3408</v>
      </c>
      <c r="P3452" s="6">
        <v>42026</v>
      </c>
      <c r="Q3452" t="s">
        <v>3073</v>
      </c>
      <c r="R3452" t="s">
        <v>3355</v>
      </c>
      <c r="S3452" t="s">
        <v>3720</v>
      </c>
      <c r="T3452">
        <v>45</v>
      </c>
      <c r="U3452">
        <v>43</v>
      </c>
      <c r="W3452" t="s">
        <v>1881</v>
      </c>
      <c r="X3452">
        <v>1</v>
      </c>
      <c r="Y3452">
        <f t="shared" si="419"/>
        <v>-2</v>
      </c>
      <c r="Z3452">
        <f t="shared" ca="1" si="420"/>
        <v>-2</v>
      </c>
      <c r="AA3452">
        <f t="shared" ca="1" si="421"/>
        <v>0</v>
      </c>
      <c r="AB3452">
        <f t="shared" ca="1" si="422"/>
        <v>0</v>
      </c>
      <c r="AC3452" s="2">
        <v>0</v>
      </c>
      <c r="AD3452" s="7">
        <f>VLOOKUP(P3452,Weights!$A:$B,2,0)*AC3452</f>
        <v>0</v>
      </c>
      <c r="AE3452">
        <f t="shared" ca="1" si="423"/>
        <v>0</v>
      </c>
      <c r="AF3452" t="str">
        <f t="shared" si="424"/>
        <v>Georgia Southern</v>
      </c>
      <c r="AG3452" t="str">
        <f t="shared" ca="1" si="425"/>
        <v>Georgia Southern</v>
      </c>
    </row>
    <row r="3453" spans="15:33" x14ac:dyDescent="0.25">
      <c r="O3453" t="s">
        <v>3154</v>
      </c>
      <c r="P3453" s="6">
        <v>42026</v>
      </c>
      <c r="Q3453" t="s">
        <v>3073</v>
      </c>
      <c r="R3453" t="s">
        <v>3205</v>
      </c>
      <c r="S3453" t="s">
        <v>3721</v>
      </c>
      <c r="T3453">
        <v>81</v>
      </c>
      <c r="U3453">
        <v>76</v>
      </c>
      <c r="V3453" t="s">
        <v>3722</v>
      </c>
      <c r="W3453" t="s">
        <v>1556</v>
      </c>
      <c r="X3453">
        <v>1</v>
      </c>
      <c r="Y3453">
        <f t="shared" si="419"/>
        <v>5</v>
      </c>
      <c r="Z3453">
        <f t="shared" ca="1" si="420"/>
        <v>2.625</v>
      </c>
      <c r="AA3453">
        <f t="shared" ca="1" si="421"/>
        <v>2.375</v>
      </c>
      <c r="AB3453">
        <f t="shared" ca="1" si="422"/>
        <v>-2.375</v>
      </c>
      <c r="AC3453" s="2">
        <v>2.375</v>
      </c>
      <c r="AD3453" s="7">
        <f>VLOOKUP(P3453,Weights!$A:$B,2,0)*AC3453</f>
        <v>2.375</v>
      </c>
      <c r="AE3453">
        <f t="shared" ca="1" si="423"/>
        <v>5.640625</v>
      </c>
      <c r="AF3453" t="str">
        <f t="shared" si="424"/>
        <v>UAB</v>
      </c>
      <c r="AG3453" t="str">
        <f t="shared" ca="1" si="425"/>
        <v>UAB</v>
      </c>
    </row>
    <row r="3454" spans="15:33" x14ac:dyDescent="0.25">
      <c r="O3454" t="s">
        <v>3133</v>
      </c>
      <c r="P3454" s="6">
        <v>42026</v>
      </c>
      <c r="Q3454" t="s">
        <v>3073</v>
      </c>
      <c r="R3454" t="s">
        <v>3296</v>
      </c>
      <c r="S3454" t="s">
        <v>3721</v>
      </c>
      <c r="T3454">
        <v>83</v>
      </c>
      <c r="U3454">
        <v>75</v>
      </c>
      <c r="W3454" t="s">
        <v>1393</v>
      </c>
      <c r="X3454">
        <v>1</v>
      </c>
      <c r="Y3454">
        <f t="shared" si="419"/>
        <v>8</v>
      </c>
      <c r="Z3454">
        <f t="shared" ca="1" si="420"/>
        <v>11</v>
      </c>
      <c r="AA3454">
        <f t="shared" ca="1" si="421"/>
        <v>-3</v>
      </c>
      <c r="AB3454">
        <f t="shared" ca="1" si="422"/>
        <v>3</v>
      </c>
      <c r="AC3454" s="2">
        <v>3</v>
      </c>
      <c r="AD3454" s="7">
        <f>VLOOKUP(P3454,Weights!$A:$B,2,0)*AC3454</f>
        <v>3</v>
      </c>
      <c r="AE3454">
        <f t="shared" ca="1" si="423"/>
        <v>9</v>
      </c>
      <c r="AF3454" t="str">
        <f t="shared" si="424"/>
        <v>UC Santa Barbara</v>
      </c>
      <c r="AG3454" t="str">
        <f t="shared" ca="1" si="425"/>
        <v>UC Santa Barbara</v>
      </c>
    </row>
    <row r="3455" spans="15:33" x14ac:dyDescent="0.25">
      <c r="O3455" t="s">
        <v>3358</v>
      </c>
      <c r="P3455" s="6">
        <v>42026</v>
      </c>
      <c r="Q3455" t="s">
        <v>3073</v>
      </c>
      <c r="R3455" t="s">
        <v>3359</v>
      </c>
      <c r="S3455" t="s">
        <v>3721</v>
      </c>
      <c r="T3455">
        <v>96</v>
      </c>
      <c r="U3455">
        <v>59</v>
      </c>
      <c r="W3455" t="s">
        <v>2879</v>
      </c>
      <c r="X3455">
        <v>1</v>
      </c>
      <c r="Y3455">
        <f t="shared" si="419"/>
        <v>37</v>
      </c>
      <c r="Z3455">
        <f t="shared" ca="1" si="420"/>
        <v>13.125</v>
      </c>
      <c r="AA3455">
        <f t="shared" ca="1" si="421"/>
        <v>23.875</v>
      </c>
      <c r="AB3455">
        <f t="shared" ca="1" si="422"/>
        <v>-23.875</v>
      </c>
      <c r="AC3455" s="2">
        <v>23.875</v>
      </c>
      <c r="AD3455" s="7">
        <f>VLOOKUP(P3455,Weights!$A:$B,2,0)*AC3455</f>
        <v>23.875</v>
      </c>
      <c r="AE3455">
        <f t="shared" ca="1" si="423"/>
        <v>570.015625</v>
      </c>
      <c r="AF3455" t="str">
        <f t="shared" si="424"/>
        <v>UL Lafayette</v>
      </c>
      <c r="AG3455" t="str">
        <f t="shared" ca="1" si="425"/>
        <v>UL Lafayette</v>
      </c>
    </row>
    <row r="3456" spans="15:33" x14ac:dyDescent="0.25">
      <c r="O3456" t="s">
        <v>3411</v>
      </c>
      <c r="P3456" s="6">
        <v>42026</v>
      </c>
      <c r="Q3456" t="s">
        <v>3073</v>
      </c>
      <c r="R3456" t="s">
        <v>3299</v>
      </c>
      <c r="S3456" t="s">
        <v>3720</v>
      </c>
      <c r="T3456">
        <v>61</v>
      </c>
      <c r="U3456">
        <v>57</v>
      </c>
      <c r="W3456" t="s">
        <v>1146</v>
      </c>
      <c r="X3456">
        <v>1</v>
      </c>
      <c r="Y3456">
        <f t="shared" si="419"/>
        <v>-4</v>
      </c>
      <c r="Z3456">
        <f t="shared" ca="1" si="420"/>
        <v>2.5000000199999999</v>
      </c>
      <c r="AA3456">
        <f t="shared" ca="1" si="421"/>
        <v>-6.5000000199999999</v>
      </c>
      <c r="AB3456">
        <f t="shared" ca="1" si="422"/>
        <v>6.5000000199999999</v>
      </c>
      <c r="AC3456" s="2">
        <v>6.5</v>
      </c>
      <c r="AD3456" s="7">
        <f>VLOOKUP(P3456,Weights!$A:$B,2,0)*AC3456</f>
        <v>6.5</v>
      </c>
      <c r="AE3456">
        <f t="shared" ca="1" si="423"/>
        <v>42.25000026</v>
      </c>
      <c r="AF3456" t="str">
        <f t="shared" si="424"/>
        <v>UT-Arlington</v>
      </c>
      <c r="AG3456" t="str">
        <f t="shared" ca="1" si="425"/>
        <v>UL Monroe</v>
      </c>
    </row>
    <row r="3457" spans="15:33" x14ac:dyDescent="0.25">
      <c r="O3457" t="s">
        <v>3084</v>
      </c>
      <c r="P3457" s="6">
        <v>42026</v>
      </c>
      <c r="Q3457" t="s">
        <v>3073</v>
      </c>
      <c r="R3457" t="s">
        <v>3085</v>
      </c>
      <c r="S3457" t="s">
        <v>3720</v>
      </c>
      <c r="T3457">
        <v>65</v>
      </c>
      <c r="U3457">
        <v>45</v>
      </c>
      <c r="W3457" t="s">
        <v>138</v>
      </c>
      <c r="X3457">
        <v>1</v>
      </c>
      <c r="Y3457">
        <f t="shared" si="419"/>
        <v>-20</v>
      </c>
      <c r="Z3457">
        <f t="shared" ca="1" si="420"/>
        <v>-8.75</v>
      </c>
      <c r="AA3457">
        <f t="shared" ca="1" si="421"/>
        <v>-11.25</v>
      </c>
      <c r="AB3457">
        <f t="shared" ca="1" si="422"/>
        <v>11.25</v>
      </c>
      <c r="AC3457" s="2">
        <v>11.25</v>
      </c>
      <c r="AD3457" s="7">
        <f>VLOOKUP(P3457,Weights!$A:$B,2,0)*AC3457</f>
        <v>11.25</v>
      </c>
      <c r="AE3457">
        <f t="shared" ca="1" si="423"/>
        <v>126.5625</v>
      </c>
      <c r="AF3457" t="str">
        <f t="shared" si="424"/>
        <v>Stony Brook</v>
      </c>
      <c r="AG3457" t="str">
        <f t="shared" ca="1" si="425"/>
        <v>Stony Brook</v>
      </c>
    </row>
    <row r="3458" spans="15:33" x14ac:dyDescent="0.25">
      <c r="O3458" t="s">
        <v>3240</v>
      </c>
      <c r="P3458" s="6">
        <v>42026</v>
      </c>
      <c r="Q3458" t="s">
        <v>3073</v>
      </c>
      <c r="R3458" t="s">
        <v>3342</v>
      </c>
      <c r="S3458" t="s">
        <v>3721</v>
      </c>
      <c r="T3458">
        <v>66</v>
      </c>
      <c r="U3458">
        <v>63</v>
      </c>
      <c r="W3458" t="s">
        <v>2981</v>
      </c>
      <c r="X3458">
        <v>1</v>
      </c>
      <c r="Y3458">
        <f t="shared" ref="Y3458:Y3521" si="426">X3458*IF(S3458="W",(T3458-U3458),U3458-T3458)</f>
        <v>3</v>
      </c>
      <c r="Z3458">
        <f t="shared" ref="Z3458:Z3521" ca="1" si="427">X3458*(IF(Q3458="A",-HomeEdge,IF(Q3458="H",HomeEdge,0))+VLOOKUP(O3458,TmList,2,0)-VLOOKUP(R3458,TmList,2,0))</f>
        <v>3</v>
      </c>
      <c r="AA3458">
        <f t="shared" ref="AA3458:AA3521" ca="1" si="428">Y3458-Z3458</f>
        <v>0</v>
      </c>
      <c r="AB3458">
        <f t="shared" ref="AB3458:AB3521" ca="1" si="429">-AA3458</f>
        <v>0</v>
      </c>
      <c r="AC3458" s="2">
        <v>0</v>
      </c>
      <c r="AD3458" s="7">
        <f>VLOOKUP(P3458,Weights!$A:$B,2,0)*AC3458</f>
        <v>0</v>
      </c>
      <c r="AE3458">
        <f t="shared" ref="AE3458:AE3521" ca="1" si="430">AA3458^2</f>
        <v>0</v>
      </c>
      <c r="AF3458" t="str">
        <f t="shared" si="424"/>
        <v>UMKC</v>
      </c>
      <c r="AG3458" t="str">
        <f t="shared" ca="1" si="425"/>
        <v>UMKC</v>
      </c>
    </row>
    <row r="3459" spans="15:33" x14ac:dyDescent="0.25">
      <c r="O3459" t="s">
        <v>3305</v>
      </c>
      <c r="P3459" s="6">
        <v>42026</v>
      </c>
      <c r="Q3459" t="s">
        <v>3073</v>
      </c>
      <c r="R3459" t="s">
        <v>3308</v>
      </c>
      <c r="S3459" t="s">
        <v>3721</v>
      </c>
      <c r="T3459">
        <v>75</v>
      </c>
      <c r="U3459">
        <v>65</v>
      </c>
      <c r="W3459" t="s">
        <v>1217</v>
      </c>
      <c r="X3459">
        <v>1</v>
      </c>
      <c r="Y3459">
        <f t="shared" si="426"/>
        <v>10</v>
      </c>
      <c r="Z3459">
        <f t="shared" ca="1" si="427"/>
        <v>-5.75</v>
      </c>
      <c r="AA3459">
        <f t="shared" ca="1" si="428"/>
        <v>15.75</v>
      </c>
      <c r="AB3459">
        <f t="shared" ca="1" si="429"/>
        <v>-15.75</v>
      </c>
      <c r="AC3459" s="2">
        <v>15.75</v>
      </c>
      <c r="AD3459" s="7">
        <f>VLOOKUP(P3459,Weights!$A:$B,2,0)*AC3459</f>
        <v>15.75</v>
      </c>
      <c r="AE3459">
        <f t="shared" ca="1" si="430"/>
        <v>248.0625</v>
      </c>
      <c r="AF3459" t="str">
        <f t="shared" ref="AF3459:AF3522" si="431">IF(Y3459&gt;0,O3459,R3459)</f>
        <v>UNC Asheville</v>
      </c>
      <c r="AG3459" t="str">
        <f t="shared" ref="AG3459:AG3522" ca="1" si="432">IF(Z3459&gt;0,O3459,R3459)</f>
        <v>Coastal Carolina</v>
      </c>
    </row>
    <row r="3460" spans="15:33" x14ac:dyDescent="0.25">
      <c r="O3460" t="s">
        <v>3365</v>
      </c>
      <c r="P3460" s="6">
        <v>42026</v>
      </c>
      <c r="Q3460" t="s">
        <v>3073</v>
      </c>
      <c r="R3460" t="s">
        <v>3277</v>
      </c>
      <c r="S3460" t="s">
        <v>3720</v>
      </c>
      <c r="T3460">
        <v>72</v>
      </c>
      <c r="U3460">
        <v>54</v>
      </c>
      <c r="W3460" t="s">
        <v>2988</v>
      </c>
      <c r="X3460">
        <v>1</v>
      </c>
      <c r="Y3460">
        <f t="shared" si="426"/>
        <v>-18</v>
      </c>
      <c r="Z3460">
        <f t="shared" ca="1" si="427"/>
        <v>-1.6250004999999987</v>
      </c>
      <c r="AA3460">
        <f t="shared" ca="1" si="428"/>
        <v>-16.374999500000001</v>
      </c>
      <c r="AB3460">
        <f t="shared" ca="1" si="429"/>
        <v>16.374999500000001</v>
      </c>
      <c r="AC3460" s="2">
        <v>16.375</v>
      </c>
      <c r="AD3460" s="7">
        <f>VLOOKUP(P3460,Weights!$A:$B,2,0)*AC3460</f>
        <v>16.375</v>
      </c>
      <c r="AE3460">
        <f t="shared" ca="1" si="430"/>
        <v>268.14060862500031</v>
      </c>
      <c r="AF3460" t="str">
        <f t="shared" si="431"/>
        <v>Utah Valley</v>
      </c>
      <c r="AG3460" t="str">
        <f t="shared" ca="1" si="432"/>
        <v>Utah Valley</v>
      </c>
    </row>
    <row r="3461" spans="15:33" x14ac:dyDescent="0.25">
      <c r="O3461" t="s">
        <v>3710</v>
      </c>
      <c r="P3461" s="6">
        <v>42026</v>
      </c>
      <c r="Q3461" t="s">
        <v>3073</v>
      </c>
      <c r="R3461" t="s">
        <v>3196</v>
      </c>
      <c r="S3461" t="s">
        <v>3721</v>
      </c>
      <c r="T3461">
        <v>57</v>
      </c>
      <c r="U3461">
        <v>28</v>
      </c>
      <c r="W3461" t="s">
        <v>690</v>
      </c>
      <c r="X3461">
        <v>1</v>
      </c>
      <c r="Y3461">
        <f t="shared" si="426"/>
        <v>29</v>
      </c>
      <c r="Z3461">
        <f t="shared" ca="1" si="427"/>
        <v>19.249999499999998</v>
      </c>
      <c r="AA3461">
        <f t="shared" ca="1" si="428"/>
        <v>9.7500005000000023</v>
      </c>
      <c r="AB3461">
        <f t="shared" ca="1" si="429"/>
        <v>-9.7500005000000023</v>
      </c>
      <c r="AC3461" s="2">
        <v>9.75</v>
      </c>
      <c r="AD3461" s="7">
        <f>VLOOKUP(P3461,Weights!$A:$B,2,0)*AC3461</f>
        <v>9.75</v>
      </c>
      <c r="AE3461">
        <f t="shared" ca="1" si="430"/>
        <v>95.062509750000288</v>
      </c>
      <c r="AF3461" t="str">
        <f t="shared" si="431"/>
        <v>Virginia</v>
      </c>
      <c r="AG3461" t="str">
        <f t="shared" ca="1" si="432"/>
        <v>Virginia</v>
      </c>
    </row>
    <row r="3462" spans="15:33" x14ac:dyDescent="0.25">
      <c r="O3462" t="s">
        <v>3198</v>
      </c>
      <c r="P3462" s="6">
        <v>42026</v>
      </c>
      <c r="Q3462" t="s">
        <v>3073</v>
      </c>
      <c r="R3462" t="s">
        <v>3092</v>
      </c>
      <c r="S3462" t="s">
        <v>3720</v>
      </c>
      <c r="T3462">
        <v>85</v>
      </c>
      <c r="U3462">
        <v>60</v>
      </c>
      <c r="W3462" t="s">
        <v>699</v>
      </c>
      <c r="X3462">
        <v>1</v>
      </c>
      <c r="Y3462">
        <f t="shared" si="426"/>
        <v>-25</v>
      </c>
      <c r="Z3462">
        <f t="shared" ca="1" si="427"/>
        <v>-12.124999499999998</v>
      </c>
      <c r="AA3462">
        <f t="shared" ca="1" si="428"/>
        <v>-12.875000500000002</v>
      </c>
      <c r="AB3462">
        <f t="shared" ca="1" si="429"/>
        <v>12.875000500000002</v>
      </c>
      <c r="AC3462" s="2">
        <v>12.875</v>
      </c>
      <c r="AD3462" s="7">
        <f>VLOOKUP(P3462,Weights!$A:$B,2,0)*AC3462</f>
        <v>12.875</v>
      </c>
      <c r="AE3462">
        <f t="shared" ca="1" si="430"/>
        <v>165.76563787500032</v>
      </c>
      <c r="AF3462" t="str">
        <f t="shared" si="431"/>
        <v>Notre Dame</v>
      </c>
      <c r="AG3462" t="str">
        <f t="shared" ca="1" si="432"/>
        <v>Notre Dame</v>
      </c>
    </row>
    <row r="3463" spans="15:33" x14ac:dyDescent="0.25">
      <c r="O3463" t="s">
        <v>3380</v>
      </c>
      <c r="P3463" s="6">
        <v>42026</v>
      </c>
      <c r="Q3463" t="s">
        <v>3073</v>
      </c>
      <c r="R3463" t="s">
        <v>3078</v>
      </c>
      <c r="S3463" t="s">
        <v>3721</v>
      </c>
      <c r="T3463">
        <v>63</v>
      </c>
      <c r="U3463">
        <v>58</v>
      </c>
      <c r="W3463" t="s">
        <v>2291</v>
      </c>
      <c r="X3463">
        <v>1</v>
      </c>
      <c r="Y3463">
        <f t="shared" si="426"/>
        <v>5</v>
      </c>
      <c r="Z3463">
        <f t="shared" ca="1" si="427"/>
        <v>-2.6250000000000009</v>
      </c>
      <c r="AA3463">
        <f t="shared" ca="1" si="428"/>
        <v>7.6250000000000009</v>
      </c>
      <c r="AB3463">
        <f t="shared" ca="1" si="429"/>
        <v>-7.6250000000000009</v>
      </c>
      <c r="AC3463" s="2">
        <v>7.625</v>
      </c>
      <c r="AD3463" s="7">
        <f>VLOOKUP(P3463,Weights!$A:$B,2,0)*AC3463</f>
        <v>7.625</v>
      </c>
      <c r="AE3463">
        <f t="shared" ca="1" si="430"/>
        <v>58.140625000000014</v>
      </c>
      <c r="AF3463" t="str">
        <f t="shared" si="431"/>
        <v>Wagner</v>
      </c>
      <c r="AG3463" t="str">
        <f t="shared" ca="1" si="432"/>
        <v>St. Francis (PA)</v>
      </c>
    </row>
    <row r="3464" spans="15:33" x14ac:dyDescent="0.25">
      <c r="O3464" t="s">
        <v>3270</v>
      </c>
      <c r="P3464" s="6">
        <v>42026</v>
      </c>
      <c r="Q3464" t="s">
        <v>3073</v>
      </c>
      <c r="R3464" t="s">
        <v>3264</v>
      </c>
      <c r="S3464" t="s">
        <v>3720</v>
      </c>
      <c r="T3464">
        <v>69</v>
      </c>
      <c r="U3464">
        <v>63</v>
      </c>
      <c r="W3464" t="s">
        <v>1011</v>
      </c>
      <c r="X3464">
        <v>1</v>
      </c>
      <c r="Y3464">
        <f t="shared" si="426"/>
        <v>-6</v>
      </c>
      <c r="Z3464">
        <f t="shared" ca="1" si="427"/>
        <v>2</v>
      </c>
      <c r="AA3464">
        <f t="shared" ca="1" si="428"/>
        <v>-8</v>
      </c>
      <c r="AB3464">
        <f t="shared" ca="1" si="429"/>
        <v>8</v>
      </c>
      <c r="AC3464" s="2">
        <v>8</v>
      </c>
      <c r="AD3464" s="7">
        <f>VLOOKUP(P3464,Weights!$A:$B,2,0)*AC3464</f>
        <v>8</v>
      </c>
      <c r="AE3464">
        <f t="shared" ca="1" si="430"/>
        <v>64</v>
      </c>
      <c r="AF3464" t="str">
        <f t="shared" si="431"/>
        <v>Portland St</v>
      </c>
      <c r="AG3464" t="str">
        <f t="shared" ca="1" si="432"/>
        <v>Weber State</v>
      </c>
    </row>
    <row r="3465" spans="15:33" x14ac:dyDescent="0.25">
      <c r="O3465" t="s">
        <v>3370</v>
      </c>
      <c r="P3465" s="6">
        <v>42026</v>
      </c>
      <c r="Q3465" t="s">
        <v>3073</v>
      </c>
      <c r="R3465" t="s">
        <v>3223</v>
      </c>
      <c r="S3465" t="s">
        <v>3721</v>
      </c>
      <c r="T3465">
        <v>60</v>
      </c>
      <c r="U3465">
        <v>52</v>
      </c>
      <c r="W3465" t="s">
        <v>2567</v>
      </c>
      <c r="X3465">
        <v>1</v>
      </c>
      <c r="Y3465">
        <f t="shared" si="426"/>
        <v>8</v>
      </c>
      <c r="Z3465">
        <f t="shared" ca="1" si="427"/>
        <v>-0.37499998000000001</v>
      </c>
      <c r="AA3465">
        <f t="shared" ca="1" si="428"/>
        <v>8.3749999800000001</v>
      </c>
      <c r="AB3465">
        <f t="shared" ca="1" si="429"/>
        <v>-8.3749999800000001</v>
      </c>
      <c r="AC3465" s="2">
        <v>8.375</v>
      </c>
      <c r="AD3465" s="7">
        <f>VLOOKUP(P3465,Weights!$A:$B,2,0)*AC3465</f>
        <v>8.375</v>
      </c>
      <c r="AE3465">
        <f t="shared" ca="1" si="430"/>
        <v>70.140624665000004</v>
      </c>
      <c r="AF3465" t="str">
        <f t="shared" si="431"/>
        <v>Western Carolina</v>
      </c>
      <c r="AG3465" t="str">
        <f t="shared" ca="1" si="432"/>
        <v>Mercer</v>
      </c>
    </row>
    <row r="3466" spans="15:33" x14ac:dyDescent="0.25">
      <c r="O3466" t="s">
        <v>3272</v>
      </c>
      <c r="P3466" s="6">
        <v>42026</v>
      </c>
      <c r="Q3466" t="s">
        <v>3073</v>
      </c>
      <c r="R3466" t="s">
        <v>3285</v>
      </c>
      <c r="S3466" t="s">
        <v>3720</v>
      </c>
      <c r="T3466">
        <v>68</v>
      </c>
      <c r="U3466">
        <v>58</v>
      </c>
      <c r="W3466" t="s">
        <v>1920</v>
      </c>
      <c r="X3466">
        <v>1</v>
      </c>
      <c r="Y3466">
        <f t="shared" si="426"/>
        <v>-10</v>
      </c>
      <c r="Z3466">
        <f t="shared" ca="1" si="427"/>
        <v>-5.7500004999999996</v>
      </c>
      <c r="AA3466">
        <f t="shared" ca="1" si="428"/>
        <v>-4.2499995000000004</v>
      </c>
      <c r="AB3466">
        <f t="shared" ca="1" si="429"/>
        <v>4.2499995000000004</v>
      </c>
      <c r="AC3466" s="2">
        <v>4.25</v>
      </c>
      <c r="AD3466" s="7">
        <f>VLOOKUP(P3466,Weights!$A:$B,2,0)*AC3466</f>
        <v>4.25</v>
      </c>
      <c r="AE3466">
        <f t="shared" ca="1" si="430"/>
        <v>18.062495750000252</v>
      </c>
      <c r="AF3466" t="str">
        <f t="shared" si="431"/>
        <v>South Dakota</v>
      </c>
      <c r="AG3466" t="str">
        <f t="shared" ca="1" si="432"/>
        <v>South Dakota</v>
      </c>
    </row>
    <row r="3467" spans="15:33" x14ac:dyDescent="0.25">
      <c r="O3467" t="s">
        <v>3204</v>
      </c>
      <c r="P3467" s="6">
        <v>42026</v>
      </c>
      <c r="Q3467" t="s">
        <v>3073</v>
      </c>
      <c r="R3467" t="s">
        <v>3353</v>
      </c>
      <c r="S3467" t="s">
        <v>3721</v>
      </c>
      <c r="T3467">
        <v>71</v>
      </c>
      <c r="U3467">
        <v>66</v>
      </c>
      <c r="V3467" t="s">
        <v>3722</v>
      </c>
      <c r="W3467" t="s">
        <v>339</v>
      </c>
      <c r="X3467">
        <v>1</v>
      </c>
      <c r="Y3467">
        <f t="shared" si="426"/>
        <v>5</v>
      </c>
      <c r="Z3467">
        <f t="shared" ca="1" si="427"/>
        <v>-1.5000000199999999</v>
      </c>
      <c r="AA3467">
        <f t="shared" ca="1" si="428"/>
        <v>6.5000000199999999</v>
      </c>
      <c r="AB3467">
        <f t="shared" ca="1" si="429"/>
        <v>-6.5000000199999999</v>
      </c>
      <c r="AC3467" s="2">
        <v>6.5</v>
      </c>
      <c r="AD3467" s="7">
        <f>VLOOKUP(P3467,Weights!$A:$B,2,0)*AC3467</f>
        <v>6.5</v>
      </c>
      <c r="AE3467">
        <f t="shared" ca="1" si="430"/>
        <v>42.25000026</v>
      </c>
      <c r="AF3467" t="str">
        <f t="shared" si="431"/>
        <v>Western Kentucky</v>
      </c>
      <c r="AG3467" t="str">
        <f t="shared" ca="1" si="432"/>
        <v>UTEP</v>
      </c>
    </row>
    <row r="3468" spans="15:33" x14ac:dyDescent="0.25">
      <c r="O3468" t="s">
        <v>3310</v>
      </c>
      <c r="P3468" s="6">
        <v>42026</v>
      </c>
      <c r="Q3468" t="s">
        <v>3073</v>
      </c>
      <c r="R3468" t="s">
        <v>3338</v>
      </c>
      <c r="S3468" t="s">
        <v>3721</v>
      </c>
      <c r="T3468">
        <v>74</v>
      </c>
      <c r="U3468">
        <v>49</v>
      </c>
      <c r="W3468" t="s">
        <v>995</v>
      </c>
      <c r="X3468">
        <v>1</v>
      </c>
      <c r="Y3468">
        <f t="shared" si="426"/>
        <v>25</v>
      </c>
      <c r="Z3468">
        <f t="shared" ca="1" si="427"/>
        <v>10.375</v>
      </c>
      <c r="AA3468">
        <f t="shared" ca="1" si="428"/>
        <v>14.625</v>
      </c>
      <c r="AB3468">
        <f t="shared" ca="1" si="429"/>
        <v>-14.625</v>
      </c>
      <c r="AC3468" s="2">
        <v>14.625</v>
      </c>
      <c r="AD3468" s="7">
        <f>VLOOKUP(P3468,Weights!$A:$B,2,0)*AC3468</f>
        <v>14.625</v>
      </c>
      <c r="AE3468">
        <f t="shared" ca="1" si="430"/>
        <v>213.890625</v>
      </c>
      <c r="AF3468" t="str">
        <f t="shared" si="431"/>
        <v>Wofford</v>
      </c>
      <c r="AG3468" t="str">
        <f t="shared" ca="1" si="432"/>
        <v>Wofford</v>
      </c>
    </row>
    <row r="3469" spans="15:33" x14ac:dyDescent="0.25">
      <c r="O3469" t="s">
        <v>3373</v>
      </c>
      <c r="P3469" s="6">
        <v>42027</v>
      </c>
      <c r="Q3469" t="s">
        <v>3073</v>
      </c>
      <c r="R3469" t="s">
        <v>3156</v>
      </c>
      <c r="S3469" t="s">
        <v>3721</v>
      </c>
      <c r="T3469">
        <v>70</v>
      </c>
      <c r="U3469">
        <v>66</v>
      </c>
      <c r="W3469" t="s">
        <v>1607</v>
      </c>
      <c r="X3469">
        <v>1</v>
      </c>
      <c r="Y3469">
        <f t="shared" si="426"/>
        <v>4</v>
      </c>
      <c r="Z3469">
        <f t="shared" ca="1" si="427"/>
        <v>5.2500000199999999</v>
      </c>
      <c r="AA3469">
        <f t="shared" ca="1" si="428"/>
        <v>-1.2500000199999999</v>
      </c>
      <c r="AB3469">
        <f t="shared" ca="1" si="429"/>
        <v>1.2500000199999999</v>
      </c>
      <c r="AC3469" s="2">
        <v>1.25</v>
      </c>
      <c r="AD3469" s="7">
        <f>VLOOKUP(P3469,Weights!$A:$B,2,0)*AC3469</f>
        <v>1.25</v>
      </c>
      <c r="AE3469">
        <f t="shared" ca="1" si="430"/>
        <v>1.5625000500000001</v>
      </c>
      <c r="AF3469" t="str">
        <f t="shared" si="431"/>
        <v>Cleveland St</v>
      </c>
      <c r="AG3469" t="str">
        <f t="shared" ca="1" si="432"/>
        <v>Cleveland St</v>
      </c>
    </row>
    <row r="3470" spans="15:33" x14ac:dyDescent="0.25">
      <c r="O3470" t="s">
        <v>3371</v>
      </c>
      <c r="P3470" s="6">
        <v>42027</v>
      </c>
      <c r="Q3470" t="s">
        <v>3073</v>
      </c>
      <c r="R3470" t="s">
        <v>3368</v>
      </c>
      <c r="S3470" t="s">
        <v>3721</v>
      </c>
      <c r="T3470">
        <v>51</v>
      </c>
      <c r="U3470">
        <v>50</v>
      </c>
      <c r="W3470" t="s">
        <v>1634</v>
      </c>
      <c r="X3470">
        <v>1</v>
      </c>
      <c r="Y3470">
        <f t="shared" si="426"/>
        <v>1</v>
      </c>
      <c r="Z3470">
        <f t="shared" ca="1" si="427"/>
        <v>3.125</v>
      </c>
      <c r="AA3470">
        <f t="shared" ca="1" si="428"/>
        <v>-2.125</v>
      </c>
      <c r="AB3470">
        <f t="shared" ca="1" si="429"/>
        <v>2.125</v>
      </c>
      <c r="AC3470" s="2">
        <v>2.125</v>
      </c>
      <c r="AD3470" s="7">
        <f>VLOOKUP(P3470,Weights!$A:$B,2,0)*AC3470</f>
        <v>2.125</v>
      </c>
      <c r="AE3470">
        <f t="shared" ca="1" si="430"/>
        <v>4.515625</v>
      </c>
      <c r="AF3470" t="str">
        <f t="shared" si="431"/>
        <v>Green Bay</v>
      </c>
      <c r="AG3470" t="str">
        <f t="shared" ca="1" si="432"/>
        <v>Green Bay</v>
      </c>
    </row>
    <row r="3471" spans="15:33" x14ac:dyDescent="0.25">
      <c r="O3471" t="s">
        <v>3327</v>
      </c>
      <c r="P3471" s="6">
        <v>42027</v>
      </c>
      <c r="Q3471" t="s">
        <v>3073</v>
      </c>
      <c r="R3471" t="s">
        <v>3082</v>
      </c>
      <c r="S3471" t="s">
        <v>3721</v>
      </c>
      <c r="T3471">
        <v>69</v>
      </c>
      <c r="U3471">
        <v>58</v>
      </c>
      <c r="W3471" t="s">
        <v>1041</v>
      </c>
      <c r="X3471">
        <v>1</v>
      </c>
      <c r="Y3471">
        <f t="shared" si="426"/>
        <v>11</v>
      </c>
      <c r="Z3471">
        <f t="shared" ca="1" si="427"/>
        <v>12.875000499999999</v>
      </c>
      <c r="AA3471">
        <f t="shared" ca="1" si="428"/>
        <v>-1.8750004999999987</v>
      </c>
      <c r="AB3471">
        <f t="shared" ca="1" si="429"/>
        <v>1.8750004999999987</v>
      </c>
      <c r="AC3471" s="2">
        <v>1.875</v>
      </c>
      <c r="AD3471" s="7">
        <f>VLOOKUP(P3471,Weights!$A:$B,2,0)*AC3471</f>
        <v>1.875</v>
      </c>
      <c r="AE3471">
        <f t="shared" ca="1" si="430"/>
        <v>3.5156268750002453</v>
      </c>
      <c r="AF3471" t="str">
        <f t="shared" si="431"/>
        <v>Monmouth</v>
      </c>
      <c r="AG3471" t="str">
        <f t="shared" ca="1" si="432"/>
        <v>Monmouth</v>
      </c>
    </row>
    <row r="3472" spans="15:33" x14ac:dyDescent="0.25">
      <c r="O3472" t="s">
        <v>3098</v>
      </c>
      <c r="P3472" s="6">
        <v>42027</v>
      </c>
      <c r="Q3472" t="s">
        <v>3073</v>
      </c>
      <c r="R3472" t="s">
        <v>3384</v>
      </c>
      <c r="S3472" t="s">
        <v>3721</v>
      </c>
      <c r="T3472">
        <v>73</v>
      </c>
      <c r="U3472">
        <v>59</v>
      </c>
      <c r="W3472" t="s">
        <v>1882</v>
      </c>
      <c r="X3472">
        <v>1</v>
      </c>
      <c r="Y3472">
        <f t="shared" si="426"/>
        <v>14</v>
      </c>
      <c r="Z3472">
        <f t="shared" ca="1" si="427"/>
        <v>2.0000000199999999</v>
      </c>
      <c r="AA3472">
        <f t="shared" ca="1" si="428"/>
        <v>11.99999998</v>
      </c>
      <c r="AB3472">
        <f t="shared" ca="1" si="429"/>
        <v>-11.99999998</v>
      </c>
      <c r="AC3472" s="2">
        <v>12</v>
      </c>
      <c r="AD3472" s="7">
        <f>VLOOKUP(P3472,Weights!$A:$B,2,0)*AC3472</f>
        <v>12</v>
      </c>
      <c r="AE3472">
        <f t="shared" ca="1" si="430"/>
        <v>143.99999952000002</v>
      </c>
      <c r="AF3472" t="str">
        <f t="shared" si="431"/>
        <v>Quinnipiac</v>
      </c>
      <c r="AG3472" t="str">
        <f t="shared" ca="1" si="432"/>
        <v>Quinnipiac</v>
      </c>
    </row>
    <row r="3473" spans="15:33" x14ac:dyDescent="0.25">
      <c r="O3473" t="s">
        <v>3131</v>
      </c>
      <c r="P3473" s="6">
        <v>42027</v>
      </c>
      <c r="Q3473" t="s">
        <v>3073</v>
      </c>
      <c r="R3473" t="s">
        <v>3180</v>
      </c>
      <c r="S3473" t="s">
        <v>3720</v>
      </c>
      <c r="T3473">
        <v>63</v>
      </c>
      <c r="U3473">
        <v>61</v>
      </c>
      <c r="W3473" t="s">
        <v>509</v>
      </c>
      <c r="X3473">
        <v>1</v>
      </c>
      <c r="Y3473">
        <f t="shared" si="426"/>
        <v>-2</v>
      </c>
      <c r="Z3473">
        <f t="shared" ca="1" si="427"/>
        <v>-13.749999500000001</v>
      </c>
      <c r="AA3473">
        <f t="shared" ca="1" si="428"/>
        <v>11.749999500000001</v>
      </c>
      <c r="AB3473">
        <f t="shared" ca="1" si="429"/>
        <v>-11.749999500000001</v>
      </c>
      <c r="AC3473" s="2">
        <v>11.75</v>
      </c>
      <c r="AD3473" s="7">
        <f>VLOOKUP(P3473,Weights!$A:$B,2,0)*AC3473</f>
        <v>11.75</v>
      </c>
      <c r="AE3473">
        <f t="shared" ca="1" si="430"/>
        <v>138.06248825000029</v>
      </c>
      <c r="AF3473" t="str">
        <f t="shared" si="431"/>
        <v>Virginia Commonwealth</v>
      </c>
      <c r="AG3473" t="str">
        <f t="shared" ca="1" si="432"/>
        <v>Virginia Commonwealth</v>
      </c>
    </row>
    <row r="3474" spans="15:33" x14ac:dyDescent="0.25">
      <c r="O3474" t="s">
        <v>3080</v>
      </c>
      <c r="P3474" s="6">
        <v>42027</v>
      </c>
      <c r="Q3474" t="s">
        <v>3073</v>
      </c>
      <c r="R3474" t="s">
        <v>3188</v>
      </c>
      <c r="S3474" t="s">
        <v>3721</v>
      </c>
      <c r="T3474">
        <v>69</v>
      </c>
      <c r="U3474">
        <v>60</v>
      </c>
      <c r="W3474" t="s">
        <v>1826</v>
      </c>
      <c r="X3474">
        <v>1</v>
      </c>
      <c r="Y3474">
        <f t="shared" si="426"/>
        <v>9</v>
      </c>
      <c r="Z3474">
        <f t="shared" ca="1" si="427"/>
        <v>8.5000004999999987</v>
      </c>
      <c r="AA3474">
        <f t="shared" ca="1" si="428"/>
        <v>0.49999950000000126</v>
      </c>
      <c r="AB3474">
        <f t="shared" ca="1" si="429"/>
        <v>-0.49999950000000126</v>
      </c>
      <c r="AC3474" s="2">
        <v>0.5</v>
      </c>
      <c r="AD3474" s="7">
        <f>VLOOKUP(P3474,Weights!$A:$B,2,0)*AC3474</f>
        <v>0.5</v>
      </c>
      <c r="AE3474">
        <f t="shared" ca="1" si="430"/>
        <v>0.24999950000025126</v>
      </c>
      <c r="AF3474" t="str">
        <f t="shared" si="431"/>
        <v>Siena</v>
      </c>
      <c r="AG3474" t="str">
        <f t="shared" ca="1" si="432"/>
        <v>Siena</v>
      </c>
    </row>
    <row r="3475" spans="15:33" x14ac:dyDescent="0.25">
      <c r="O3475" t="s">
        <v>3173</v>
      </c>
      <c r="P3475" s="6">
        <v>42028</v>
      </c>
      <c r="Q3475" t="s">
        <v>3073</v>
      </c>
      <c r="R3475" t="s">
        <v>3406</v>
      </c>
      <c r="S3475" t="s">
        <v>3720</v>
      </c>
      <c r="T3475">
        <v>77</v>
      </c>
      <c r="U3475">
        <v>61</v>
      </c>
      <c r="W3475" t="s">
        <v>137</v>
      </c>
      <c r="X3475">
        <v>1</v>
      </c>
      <c r="Y3475">
        <f t="shared" si="426"/>
        <v>-16</v>
      </c>
      <c r="Z3475">
        <f t="shared" ca="1" si="427"/>
        <v>-5.7500004999999996</v>
      </c>
      <c r="AA3475">
        <f t="shared" ca="1" si="428"/>
        <v>-10.249999500000001</v>
      </c>
      <c r="AB3475">
        <f t="shared" ca="1" si="429"/>
        <v>10.249999500000001</v>
      </c>
      <c r="AC3475" s="2">
        <v>10.25</v>
      </c>
      <c r="AD3475" s="7">
        <f>VLOOKUP(P3475,Weights!$A:$B,2,0)*AC3475</f>
        <v>10.25</v>
      </c>
      <c r="AE3475">
        <f t="shared" ca="1" si="430"/>
        <v>105.06248975000028</v>
      </c>
      <c r="AF3475" t="str">
        <f t="shared" si="431"/>
        <v>Incarnate Word</v>
      </c>
      <c r="AG3475" t="str">
        <f t="shared" ca="1" si="432"/>
        <v>Incarnate Word</v>
      </c>
    </row>
    <row r="3476" spans="15:33" x14ac:dyDescent="0.25">
      <c r="O3476" t="s">
        <v>3339</v>
      </c>
      <c r="P3476" s="6">
        <v>42028</v>
      </c>
      <c r="Q3476" t="s">
        <v>3073</v>
      </c>
      <c r="R3476" t="s">
        <v>3280</v>
      </c>
      <c r="S3476" t="s">
        <v>3720</v>
      </c>
      <c r="T3476">
        <v>77</v>
      </c>
      <c r="U3476">
        <v>68</v>
      </c>
      <c r="W3476" t="s">
        <v>1491</v>
      </c>
      <c r="X3476">
        <v>1</v>
      </c>
      <c r="Y3476">
        <f t="shared" si="426"/>
        <v>-9</v>
      </c>
      <c r="Z3476">
        <f t="shared" ca="1" si="427"/>
        <v>-8.875</v>
      </c>
      <c r="AA3476">
        <f t="shared" ca="1" si="428"/>
        <v>-0.125</v>
      </c>
      <c r="AB3476">
        <f t="shared" ca="1" si="429"/>
        <v>0.125</v>
      </c>
      <c r="AC3476" s="2">
        <v>0.125</v>
      </c>
      <c r="AD3476" s="7">
        <f>VLOOKUP(P3476,Weights!$A:$B,2,0)*AC3476</f>
        <v>0.125</v>
      </c>
      <c r="AE3476">
        <f t="shared" ca="1" si="430"/>
        <v>1.5625E-2</v>
      </c>
      <c r="AF3476" t="str">
        <f t="shared" si="431"/>
        <v>Boise State</v>
      </c>
      <c r="AG3476" t="str">
        <f t="shared" ca="1" si="432"/>
        <v>Boise State</v>
      </c>
    </row>
    <row r="3477" spans="15:33" x14ac:dyDescent="0.25">
      <c r="O3477" t="s">
        <v>3155</v>
      </c>
      <c r="P3477" s="6">
        <v>42028</v>
      </c>
      <c r="Q3477" t="s">
        <v>3073</v>
      </c>
      <c r="R3477" t="s">
        <v>3260</v>
      </c>
      <c r="S3477" t="s">
        <v>3721</v>
      </c>
      <c r="T3477">
        <v>57</v>
      </c>
      <c r="U3477">
        <v>55</v>
      </c>
      <c r="W3477" t="s">
        <v>670</v>
      </c>
      <c r="X3477">
        <v>1</v>
      </c>
      <c r="Y3477">
        <f t="shared" si="426"/>
        <v>2</v>
      </c>
      <c r="Z3477">
        <f t="shared" ca="1" si="427"/>
        <v>9.2500000200000017</v>
      </c>
      <c r="AA3477">
        <f t="shared" ca="1" si="428"/>
        <v>-7.2500000200000017</v>
      </c>
      <c r="AB3477">
        <f t="shared" ca="1" si="429"/>
        <v>7.2500000200000017</v>
      </c>
      <c r="AC3477" s="2">
        <v>7.25</v>
      </c>
      <c r="AD3477" s="7">
        <f>VLOOKUP(P3477,Weights!$A:$B,2,0)*AC3477</f>
        <v>7.25</v>
      </c>
      <c r="AE3477">
        <f t="shared" ca="1" si="430"/>
        <v>52.562500290000024</v>
      </c>
      <c r="AF3477" t="str">
        <f t="shared" si="431"/>
        <v>Alabama</v>
      </c>
      <c r="AG3477" t="str">
        <f t="shared" ca="1" si="432"/>
        <v>Alabama</v>
      </c>
    </row>
    <row r="3478" spans="15:33" x14ac:dyDescent="0.25">
      <c r="O3478" t="s">
        <v>3400</v>
      </c>
      <c r="P3478" s="6">
        <v>42028</v>
      </c>
      <c r="Q3478" t="s">
        <v>3073</v>
      </c>
      <c r="R3478" t="s">
        <v>3356</v>
      </c>
      <c r="S3478" t="s">
        <v>3720</v>
      </c>
      <c r="T3478">
        <v>65</v>
      </c>
      <c r="U3478">
        <v>58</v>
      </c>
      <c r="W3478" t="s">
        <v>2673</v>
      </c>
      <c r="X3478">
        <v>1</v>
      </c>
      <c r="Y3478">
        <f t="shared" si="426"/>
        <v>-7</v>
      </c>
      <c r="Z3478">
        <f t="shared" ca="1" si="427"/>
        <v>-1.5000004999999996</v>
      </c>
      <c r="AA3478">
        <f t="shared" ca="1" si="428"/>
        <v>-5.4999995000000004</v>
      </c>
      <c r="AB3478">
        <f t="shared" ca="1" si="429"/>
        <v>5.4999995000000004</v>
      </c>
      <c r="AC3478" s="2">
        <v>5.5</v>
      </c>
      <c r="AD3478" s="7">
        <f>VLOOKUP(P3478,Weights!$A:$B,2,0)*AC3478</f>
        <v>5.5</v>
      </c>
      <c r="AE3478">
        <f t="shared" ca="1" si="430"/>
        <v>30.249994500000255</v>
      </c>
      <c r="AF3478" t="str">
        <f t="shared" si="431"/>
        <v>Southern</v>
      </c>
      <c r="AG3478" t="str">
        <f t="shared" ca="1" si="432"/>
        <v>Southern</v>
      </c>
    </row>
    <row r="3479" spans="15:33" x14ac:dyDescent="0.25">
      <c r="O3479" t="s">
        <v>3401</v>
      </c>
      <c r="P3479" s="6">
        <v>42028</v>
      </c>
      <c r="Q3479" t="s">
        <v>3073</v>
      </c>
      <c r="R3479" t="s">
        <v>3414</v>
      </c>
      <c r="S3479" t="s">
        <v>3721</v>
      </c>
      <c r="T3479">
        <v>84</v>
      </c>
      <c r="U3479">
        <v>60</v>
      </c>
      <c r="W3479" t="s">
        <v>2680</v>
      </c>
      <c r="X3479">
        <v>1</v>
      </c>
      <c r="Y3479">
        <f t="shared" si="426"/>
        <v>24</v>
      </c>
      <c r="Z3479">
        <f t="shared" ca="1" si="427"/>
        <v>14.000000500000002</v>
      </c>
      <c r="AA3479">
        <f t="shared" ca="1" si="428"/>
        <v>9.9999994999999977</v>
      </c>
      <c r="AB3479">
        <f t="shared" ca="1" si="429"/>
        <v>-9.9999994999999977</v>
      </c>
      <c r="AC3479" s="2">
        <v>10</v>
      </c>
      <c r="AD3479" s="7">
        <f>VLOOKUP(P3479,Weights!$A:$B,2,0)*AC3479</f>
        <v>10</v>
      </c>
      <c r="AE3479">
        <f t="shared" ca="1" si="430"/>
        <v>99.99999000000021</v>
      </c>
      <c r="AF3479" t="str">
        <f t="shared" si="431"/>
        <v>Alabama St</v>
      </c>
      <c r="AG3479" t="str">
        <f t="shared" ca="1" si="432"/>
        <v>Alabama St</v>
      </c>
    </row>
    <row r="3480" spans="15:33" x14ac:dyDescent="0.25">
      <c r="O3480" t="s">
        <v>3160</v>
      </c>
      <c r="P3480" s="6">
        <v>42028</v>
      </c>
      <c r="Q3480" t="s">
        <v>3073</v>
      </c>
      <c r="R3480" t="s">
        <v>3299</v>
      </c>
      <c r="S3480" t="s">
        <v>3720</v>
      </c>
      <c r="T3480">
        <v>75</v>
      </c>
      <c r="U3480">
        <v>68</v>
      </c>
      <c r="W3480" t="s">
        <v>2834</v>
      </c>
      <c r="X3480">
        <v>1</v>
      </c>
      <c r="Y3480">
        <f t="shared" si="426"/>
        <v>-7</v>
      </c>
      <c r="Z3480">
        <f t="shared" ca="1" si="427"/>
        <v>0.12500001999999999</v>
      </c>
      <c r="AA3480">
        <f t="shared" ca="1" si="428"/>
        <v>-7.1250000199999999</v>
      </c>
      <c r="AB3480">
        <f t="shared" ca="1" si="429"/>
        <v>7.1250000199999999</v>
      </c>
      <c r="AC3480" s="2">
        <v>7.125</v>
      </c>
      <c r="AD3480" s="7">
        <f>VLOOKUP(P3480,Weights!$A:$B,2,0)*AC3480</f>
        <v>7.125</v>
      </c>
      <c r="AE3480">
        <f t="shared" ca="1" si="430"/>
        <v>50.765625284999999</v>
      </c>
      <c r="AF3480" t="str">
        <f t="shared" si="431"/>
        <v>UT-Arlington</v>
      </c>
      <c r="AG3480" t="str">
        <f t="shared" ca="1" si="432"/>
        <v>Arkansas-Little Rock</v>
      </c>
    </row>
    <row r="3481" spans="15:33" x14ac:dyDescent="0.25">
      <c r="O3481" t="s">
        <v>3412</v>
      </c>
      <c r="P3481" s="6">
        <v>42028</v>
      </c>
      <c r="Q3481" t="s">
        <v>3073</v>
      </c>
      <c r="R3481" t="s">
        <v>3409</v>
      </c>
      <c r="S3481" t="s">
        <v>3721</v>
      </c>
      <c r="T3481">
        <v>66</v>
      </c>
      <c r="U3481">
        <v>62</v>
      </c>
      <c r="W3481" t="s">
        <v>2057</v>
      </c>
      <c r="X3481">
        <v>1</v>
      </c>
      <c r="Y3481">
        <f t="shared" si="426"/>
        <v>4</v>
      </c>
      <c r="Z3481">
        <f t="shared" ca="1" si="427"/>
        <v>-7.6250004999999996</v>
      </c>
      <c r="AA3481">
        <f t="shared" ca="1" si="428"/>
        <v>11.625000499999999</v>
      </c>
      <c r="AB3481">
        <f t="shared" ca="1" si="429"/>
        <v>-11.625000499999999</v>
      </c>
      <c r="AC3481" s="2">
        <v>11.625</v>
      </c>
      <c r="AD3481" s="7">
        <f>VLOOKUP(P3481,Weights!$A:$B,2,0)*AC3481</f>
        <v>11.625</v>
      </c>
      <c r="AE3481">
        <f t="shared" ca="1" si="430"/>
        <v>135.14063662500021</v>
      </c>
      <c r="AF3481" t="str">
        <f t="shared" si="431"/>
        <v>Arkansas-Pine Bluff</v>
      </c>
      <c r="AG3481" t="str">
        <f t="shared" ca="1" si="432"/>
        <v>Texas Southern</v>
      </c>
    </row>
    <row r="3482" spans="15:33" x14ac:dyDescent="0.25">
      <c r="O3482" t="s">
        <v>3316</v>
      </c>
      <c r="P3482" s="6">
        <v>42028</v>
      </c>
      <c r="Q3482" t="s">
        <v>3073</v>
      </c>
      <c r="R3482" t="s">
        <v>3375</v>
      </c>
      <c r="S3482" t="s">
        <v>3720</v>
      </c>
      <c r="T3482">
        <v>63</v>
      </c>
      <c r="U3482">
        <v>52</v>
      </c>
      <c r="W3482" t="s">
        <v>1010</v>
      </c>
      <c r="X3482">
        <v>1</v>
      </c>
      <c r="Y3482">
        <f t="shared" si="426"/>
        <v>-11</v>
      </c>
      <c r="Z3482">
        <f t="shared" ca="1" si="427"/>
        <v>-4.625</v>
      </c>
      <c r="AA3482">
        <f t="shared" ca="1" si="428"/>
        <v>-6.375</v>
      </c>
      <c r="AB3482">
        <f t="shared" ca="1" si="429"/>
        <v>6.375</v>
      </c>
      <c r="AC3482" s="2">
        <v>6.375</v>
      </c>
      <c r="AD3482" s="7">
        <f>VLOOKUP(P3482,Weights!$A:$B,2,0)*AC3482</f>
        <v>6.375</v>
      </c>
      <c r="AE3482">
        <f t="shared" ca="1" si="430"/>
        <v>40.640625</v>
      </c>
      <c r="AF3482" t="str">
        <f t="shared" si="431"/>
        <v>Kent State</v>
      </c>
      <c r="AG3482" t="str">
        <f t="shared" ca="1" si="432"/>
        <v>Kent State</v>
      </c>
    </row>
    <row r="3483" spans="15:33" x14ac:dyDescent="0.25">
      <c r="O3483" t="s">
        <v>3403</v>
      </c>
      <c r="P3483" s="6">
        <v>42028</v>
      </c>
      <c r="Q3483" t="s">
        <v>3073</v>
      </c>
      <c r="R3483" t="s">
        <v>3702</v>
      </c>
      <c r="S3483" t="s">
        <v>3721</v>
      </c>
      <c r="T3483">
        <v>69</v>
      </c>
      <c r="U3483">
        <v>58</v>
      </c>
      <c r="W3483" t="s">
        <v>822</v>
      </c>
      <c r="X3483">
        <v>1</v>
      </c>
      <c r="Y3483">
        <f t="shared" si="426"/>
        <v>11</v>
      </c>
      <c r="Z3483">
        <f t="shared" ca="1" si="427"/>
        <v>3</v>
      </c>
      <c r="AA3483">
        <f t="shared" ca="1" si="428"/>
        <v>8</v>
      </c>
      <c r="AB3483">
        <f t="shared" ca="1" si="429"/>
        <v>-8</v>
      </c>
      <c r="AC3483" s="2">
        <v>8</v>
      </c>
      <c r="AD3483" s="7">
        <f>VLOOKUP(P3483,Weights!$A:$B,2,0)*AC3483</f>
        <v>8</v>
      </c>
      <c r="AE3483">
        <f t="shared" ca="1" si="430"/>
        <v>64</v>
      </c>
      <c r="AF3483" t="str">
        <f t="shared" si="431"/>
        <v>Baylor</v>
      </c>
      <c r="AG3483" t="str">
        <f t="shared" ca="1" si="432"/>
        <v>Baylor</v>
      </c>
    </row>
    <row r="3484" spans="15:33" x14ac:dyDescent="0.25">
      <c r="O3484" t="s">
        <v>3219</v>
      </c>
      <c r="P3484" s="6">
        <v>42028</v>
      </c>
      <c r="Q3484" t="s">
        <v>3073</v>
      </c>
      <c r="R3484" t="s">
        <v>3125</v>
      </c>
      <c r="S3484" t="s">
        <v>3720</v>
      </c>
      <c r="T3484">
        <v>74</v>
      </c>
      <c r="U3484">
        <v>70</v>
      </c>
      <c r="W3484" t="s">
        <v>1976</v>
      </c>
      <c r="X3484">
        <v>1</v>
      </c>
      <c r="Y3484">
        <f t="shared" si="426"/>
        <v>-4</v>
      </c>
      <c r="Z3484">
        <f t="shared" ca="1" si="427"/>
        <v>-4.0000004999999996</v>
      </c>
      <c r="AA3484">
        <f t="shared" ca="1" si="428"/>
        <v>4.9999999962579977E-7</v>
      </c>
      <c r="AB3484">
        <f t="shared" ca="1" si="429"/>
        <v>-4.9999999962579977E-7</v>
      </c>
      <c r="AC3484" s="2">
        <v>0</v>
      </c>
      <c r="AD3484" s="7">
        <f>VLOOKUP(P3484,Weights!$A:$B,2,0)*AC3484</f>
        <v>0</v>
      </c>
      <c r="AE3484">
        <f t="shared" ca="1" si="430"/>
        <v>2.4999999962579977E-13</v>
      </c>
      <c r="AF3484" t="str">
        <f t="shared" si="431"/>
        <v>Maryland-Eastern Shore</v>
      </c>
      <c r="AG3484" t="str">
        <f t="shared" ca="1" si="432"/>
        <v>Maryland-Eastern Shore</v>
      </c>
    </row>
    <row r="3485" spans="15:33" x14ac:dyDescent="0.25">
      <c r="O3485" t="s">
        <v>3094</v>
      </c>
      <c r="P3485" s="6">
        <v>42028</v>
      </c>
      <c r="Q3485" t="s">
        <v>3073</v>
      </c>
      <c r="R3485" t="s">
        <v>3079</v>
      </c>
      <c r="S3485" t="s">
        <v>3720</v>
      </c>
      <c r="T3485">
        <v>92</v>
      </c>
      <c r="U3485">
        <v>77</v>
      </c>
      <c r="W3485" t="s">
        <v>2338</v>
      </c>
      <c r="X3485">
        <v>1</v>
      </c>
      <c r="Y3485">
        <f t="shared" si="426"/>
        <v>-15</v>
      </c>
      <c r="Z3485">
        <f t="shared" ca="1" si="427"/>
        <v>1.25</v>
      </c>
      <c r="AA3485">
        <f t="shared" ca="1" si="428"/>
        <v>-16.25</v>
      </c>
      <c r="AB3485">
        <f t="shared" ca="1" si="429"/>
        <v>16.25</v>
      </c>
      <c r="AC3485" s="2">
        <v>16.25</v>
      </c>
      <c r="AD3485" s="7">
        <f>VLOOKUP(P3485,Weights!$A:$B,2,0)*AC3485</f>
        <v>16.25</v>
      </c>
      <c r="AE3485">
        <f t="shared" ca="1" si="430"/>
        <v>264.0625</v>
      </c>
      <c r="AF3485" t="str">
        <f t="shared" si="431"/>
        <v>Bucknell</v>
      </c>
      <c r="AG3485" t="str">
        <f t="shared" ca="1" si="432"/>
        <v>Boston University</v>
      </c>
    </row>
    <row r="3486" spans="15:33" x14ac:dyDescent="0.25">
      <c r="O3486" t="s">
        <v>3376</v>
      </c>
      <c r="P3486" s="6">
        <v>42028</v>
      </c>
      <c r="Q3486" t="s">
        <v>3073</v>
      </c>
      <c r="R3486" t="s">
        <v>3388</v>
      </c>
      <c r="S3486" t="s">
        <v>3721</v>
      </c>
      <c r="T3486">
        <v>61</v>
      </c>
      <c r="U3486">
        <v>59</v>
      </c>
      <c r="W3486" t="s">
        <v>2094</v>
      </c>
      <c r="X3486">
        <v>1</v>
      </c>
      <c r="Y3486">
        <f t="shared" si="426"/>
        <v>2</v>
      </c>
      <c r="Z3486">
        <f t="shared" ca="1" si="427"/>
        <v>3.125</v>
      </c>
      <c r="AA3486">
        <f t="shared" ca="1" si="428"/>
        <v>-1.125</v>
      </c>
      <c r="AB3486">
        <f t="shared" ca="1" si="429"/>
        <v>1.125</v>
      </c>
      <c r="AC3486" s="2">
        <v>1.125</v>
      </c>
      <c r="AD3486" s="7">
        <f>VLOOKUP(P3486,Weights!$A:$B,2,0)*AC3486</f>
        <v>1.125</v>
      </c>
      <c r="AE3486">
        <f t="shared" ca="1" si="430"/>
        <v>1.265625</v>
      </c>
      <c r="AF3486" t="str">
        <f t="shared" si="431"/>
        <v>Bradley</v>
      </c>
      <c r="AG3486" t="str">
        <f t="shared" ca="1" si="432"/>
        <v>Bradley</v>
      </c>
    </row>
    <row r="3487" spans="15:33" x14ac:dyDescent="0.25">
      <c r="O3487" t="s">
        <v>3106</v>
      </c>
      <c r="P3487" s="6">
        <v>42028</v>
      </c>
      <c r="Q3487" t="s">
        <v>3073</v>
      </c>
      <c r="R3487" t="s">
        <v>3109</v>
      </c>
      <c r="S3487" t="s">
        <v>3720</v>
      </c>
      <c r="T3487">
        <v>83</v>
      </c>
      <c r="U3487">
        <v>66</v>
      </c>
      <c r="W3487" t="s">
        <v>1853</v>
      </c>
      <c r="X3487">
        <v>1</v>
      </c>
      <c r="Y3487">
        <f t="shared" si="426"/>
        <v>-17</v>
      </c>
      <c r="Z3487">
        <f t="shared" ca="1" si="427"/>
        <v>2.875</v>
      </c>
      <c r="AA3487">
        <f t="shared" ca="1" si="428"/>
        <v>-19.875</v>
      </c>
      <c r="AB3487">
        <f t="shared" ca="1" si="429"/>
        <v>19.875</v>
      </c>
      <c r="AC3487" s="2">
        <v>19.875</v>
      </c>
      <c r="AD3487" s="7">
        <f>VLOOKUP(P3487,Weights!$A:$B,2,0)*AC3487</f>
        <v>19.875</v>
      </c>
      <c r="AE3487">
        <f t="shared" ca="1" si="430"/>
        <v>395.015625</v>
      </c>
      <c r="AF3487" t="str">
        <f t="shared" si="431"/>
        <v>Sacred Heart</v>
      </c>
      <c r="AG3487" t="str">
        <f t="shared" ca="1" si="432"/>
        <v>Bryant</v>
      </c>
    </row>
    <row r="3488" spans="15:33" x14ac:dyDescent="0.25">
      <c r="O3488" t="s">
        <v>3333</v>
      </c>
      <c r="P3488" s="6">
        <v>42028</v>
      </c>
      <c r="Q3488" t="s">
        <v>3073</v>
      </c>
      <c r="R3488" t="s">
        <v>3296</v>
      </c>
      <c r="S3488" t="s">
        <v>3721</v>
      </c>
      <c r="T3488">
        <v>68</v>
      </c>
      <c r="U3488">
        <v>49</v>
      </c>
      <c r="W3488" t="s">
        <v>1324</v>
      </c>
      <c r="X3488">
        <v>1</v>
      </c>
      <c r="Y3488">
        <f t="shared" si="426"/>
        <v>19</v>
      </c>
      <c r="Z3488">
        <f t="shared" ca="1" si="427"/>
        <v>6.1249999800000001</v>
      </c>
      <c r="AA3488">
        <f t="shared" ca="1" si="428"/>
        <v>12.87500002</v>
      </c>
      <c r="AB3488">
        <f t="shared" ca="1" si="429"/>
        <v>-12.87500002</v>
      </c>
      <c r="AC3488" s="2">
        <v>12.875</v>
      </c>
      <c r="AD3488" s="7">
        <f>VLOOKUP(P3488,Weights!$A:$B,2,0)*AC3488</f>
        <v>12.875</v>
      </c>
      <c r="AE3488">
        <f t="shared" ca="1" si="430"/>
        <v>165.76562551500001</v>
      </c>
      <c r="AF3488" t="str">
        <f t="shared" si="431"/>
        <v>Cal Poly</v>
      </c>
      <c r="AG3488" t="str">
        <f t="shared" ca="1" si="432"/>
        <v>Cal Poly</v>
      </c>
    </row>
    <row r="3489" spans="15:33" x14ac:dyDescent="0.25">
      <c r="O3489" t="s">
        <v>3222</v>
      </c>
      <c r="P3489" s="6">
        <v>42028</v>
      </c>
      <c r="Q3489" t="s">
        <v>3073</v>
      </c>
      <c r="R3489" t="s">
        <v>3715</v>
      </c>
      <c r="S3489" t="s">
        <v>3720</v>
      </c>
      <c r="T3489">
        <v>73</v>
      </c>
      <c r="U3489">
        <v>50</v>
      </c>
      <c r="W3489" t="s">
        <v>907</v>
      </c>
      <c r="X3489">
        <v>1</v>
      </c>
      <c r="Y3489">
        <f t="shared" si="426"/>
        <v>-23</v>
      </c>
      <c r="Z3489">
        <f t="shared" ca="1" si="427"/>
        <v>-11.624999499999998</v>
      </c>
      <c r="AA3489">
        <f t="shared" ca="1" si="428"/>
        <v>-11.375000500000002</v>
      </c>
      <c r="AB3489">
        <f t="shared" ca="1" si="429"/>
        <v>11.375000500000002</v>
      </c>
      <c r="AC3489" s="2">
        <v>11.375</v>
      </c>
      <c r="AD3489" s="7">
        <f>VLOOKUP(P3489,Weights!$A:$B,2,0)*AC3489</f>
        <v>11.375</v>
      </c>
      <c r="AE3489">
        <f t="shared" ca="1" si="430"/>
        <v>129.3906363750003</v>
      </c>
      <c r="AF3489" t="str">
        <f t="shared" si="431"/>
        <v>Arizona</v>
      </c>
      <c r="AG3489" t="str">
        <f t="shared" ca="1" si="432"/>
        <v>Arizona</v>
      </c>
    </row>
    <row r="3490" spans="15:33" x14ac:dyDescent="0.25">
      <c r="O3490" t="s">
        <v>3314</v>
      </c>
      <c r="P3490" s="6">
        <v>42028</v>
      </c>
      <c r="Q3490" t="s">
        <v>3073</v>
      </c>
      <c r="R3490" t="s">
        <v>3407</v>
      </c>
      <c r="S3490" t="s">
        <v>3720</v>
      </c>
      <c r="T3490">
        <v>71</v>
      </c>
      <c r="U3490">
        <v>61</v>
      </c>
      <c r="W3490" t="s">
        <v>2581</v>
      </c>
      <c r="X3490">
        <v>1</v>
      </c>
      <c r="Y3490">
        <f t="shared" si="426"/>
        <v>-10</v>
      </c>
      <c r="Z3490">
        <f t="shared" ca="1" si="427"/>
        <v>2.75</v>
      </c>
      <c r="AA3490">
        <f t="shared" ca="1" si="428"/>
        <v>-12.75</v>
      </c>
      <c r="AB3490">
        <f t="shared" ca="1" si="429"/>
        <v>12.75</v>
      </c>
      <c r="AC3490" s="2">
        <v>12.75</v>
      </c>
      <c r="AD3490" s="7">
        <f>VLOOKUP(P3490,Weights!$A:$B,2,0)*AC3490</f>
        <v>12.75</v>
      </c>
      <c r="AE3490">
        <f t="shared" ca="1" si="430"/>
        <v>162.5625</v>
      </c>
      <c r="AF3490" t="str">
        <f t="shared" si="431"/>
        <v>Nicholls St</v>
      </c>
      <c r="AG3490" t="str">
        <f t="shared" ca="1" si="432"/>
        <v>Central Arkansas</v>
      </c>
    </row>
    <row r="3491" spans="15:33" x14ac:dyDescent="0.25">
      <c r="O3491" t="s">
        <v>3128</v>
      </c>
      <c r="P3491" s="6">
        <v>42028</v>
      </c>
      <c r="Q3491" t="s">
        <v>3073</v>
      </c>
      <c r="R3491" t="s">
        <v>3380</v>
      </c>
      <c r="S3491" t="s">
        <v>3721</v>
      </c>
      <c r="T3491">
        <v>53</v>
      </c>
      <c r="U3491">
        <v>50</v>
      </c>
      <c r="W3491" t="s">
        <v>159</v>
      </c>
      <c r="X3491">
        <v>1</v>
      </c>
      <c r="Y3491">
        <f t="shared" si="426"/>
        <v>3</v>
      </c>
      <c r="Z3491">
        <f t="shared" ca="1" si="427"/>
        <v>-1.6250004999999987</v>
      </c>
      <c r="AA3491">
        <f t="shared" ca="1" si="428"/>
        <v>4.6250004999999987</v>
      </c>
      <c r="AB3491">
        <f t="shared" ca="1" si="429"/>
        <v>-4.6250004999999987</v>
      </c>
      <c r="AC3491" s="2">
        <v>4.625</v>
      </c>
      <c r="AD3491" s="7">
        <f>VLOOKUP(P3491,Weights!$A:$B,2,0)*AC3491</f>
        <v>4.625</v>
      </c>
      <c r="AE3491">
        <f t="shared" ca="1" si="430"/>
        <v>21.390629625000237</v>
      </c>
      <c r="AF3491" t="str">
        <f t="shared" si="431"/>
        <v>Central Connecticut St</v>
      </c>
      <c r="AG3491" t="str">
        <f t="shared" ca="1" si="432"/>
        <v>Wagner</v>
      </c>
    </row>
    <row r="3492" spans="15:33" x14ac:dyDescent="0.25">
      <c r="O3492" t="s">
        <v>3102</v>
      </c>
      <c r="P3492" s="6">
        <v>42028</v>
      </c>
      <c r="Q3492" t="s">
        <v>3073</v>
      </c>
      <c r="R3492" t="s">
        <v>3315</v>
      </c>
      <c r="S3492" t="s">
        <v>3721</v>
      </c>
      <c r="T3492">
        <v>65</v>
      </c>
      <c r="U3492">
        <v>51</v>
      </c>
      <c r="W3492" t="s">
        <v>1939</v>
      </c>
      <c r="X3492">
        <v>1</v>
      </c>
      <c r="Y3492">
        <f t="shared" si="426"/>
        <v>14</v>
      </c>
      <c r="Z3492">
        <f t="shared" ca="1" si="427"/>
        <v>13.249999523</v>
      </c>
      <c r="AA3492">
        <f t="shared" ca="1" si="428"/>
        <v>0.75000047700000039</v>
      </c>
      <c r="AB3492">
        <f t="shared" ca="1" si="429"/>
        <v>-0.75000047700000039</v>
      </c>
      <c r="AC3492" s="2">
        <v>0.75</v>
      </c>
      <c r="AD3492" s="7">
        <f>VLOOKUP(P3492,Weights!$A:$B,2,0)*AC3492</f>
        <v>0.75</v>
      </c>
      <c r="AE3492">
        <f t="shared" ca="1" si="430"/>
        <v>0.56250071550022807</v>
      </c>
      <c r="AF3492" t="str">
        <f t="shared" si="431"/>
        <v>Central Michigan</v>
      </c>
      <c r="AG3492" t="str">
        <f t="shared" ca="1" si="432"/>
        <v>Central Michigan</v>
      </c>
    </row>
    <row r="3493" spans="15:33" x14ac:dyDescent="0.25">
      <c r="O3493" t="s">
        <v>3301</v>
      </c>
      <c r="P3493" s="6">
        <v>42028</v>
      </c>
      <c r="Q3493" t="s">
        <v>3073</v>
      </c>
      <c r="R3493" t="s">
        <v>3306</v>
      </c>
      <c r="S3493" t="s">
        <v>3721</v>
      </c>
      <c r="T3493">
        <v>93</v>
      </c>
      <c r="U3493">
        <v>80</v>
      </c>
      <c r="W3493" t="s">
        <v>1146</v>
      </c>
      <c r="X3493">
        <v>1</v>
      </c>
      <c r="Y3493">
        <f t="shared" si="426"/>
        <v>13</v>
      </c>
      <c r="Z3493">
        <f t="shared" ca="1" si="427"/>
        <v>5.8749999800000001</v>
      </c>
      <c r="AA3493">
        <f t="shared" ca="1" si="428"/>
        <v>7.1250000199999999</v>
      </c>
      <c r="AB3493">
        <f t="shared" ca="1" si="429"/>
        <v>-7.1250000199999999</v>
      </c>
      <c r="AC3493" s="2">
        <v>7.125</v>
      </c>
      <c r="AD3493" s="7">
        <f>VLOOKUP(P3493,Weights!$A:$B,2,0)*AC3493</f>
        <v>7.125</v>
      </c>
      <c r="AE3493">
        <f t="shared" ca="1" si="430"/>
        <v>50.765625284999999</v>
      </c>
      <c r="AF3493" t="str">
        <f t="shared" si="431"/>
        <v>Charleston Southern</v>
      </c>
      <c r="AG3493" t="str">
        <f t="shared" ca="1" si="432"/>
        <v>Charleston Southern</v>
      </c>
    </row>
    <row r="3494" spans="15:33" x14ac:dyDescent="0.25">
      <c r="O3494" t="s">
        <v>3234</v>
      </c>
      <c r="P3494" s="6">
        <v>42028</v>
      </c>
      <c r="Q3494" t="s">
        <v>3073</v>
      </c>
      <c r="R3494" t="s">
        <v>3207</v>
      </c>
      <c r="S3494" t="s">
        <v>3721</v>
      </c>
      <c r="T3494">
        <v>81</v>
      </c>
      <c r="U3494">
        <v>72</v>
      </c>
      <c r="W3494" t="s">
        <v>2519</v>
      </c>
      <c r="X3494">
        <v>1</v>
      </c>
      <c r="Y3494">
        <f t="shared" si="426"/>
        <v>9</v>
      </c>
      <c r="Z3494">
        <f t="shared" ca="1" si="427"/>
        <v>11.624999980000002</v>
      </c>
      <c r="AA3494">
        <f t="shared" ca="1" si="428"/>
        <v>-2.6249999800000019</v>
      </c>
      <c r="AB3494">
        <f t="shared" ca="1" si="429"/>
        <v>2.6249999800000019</v>
      </c>
      <c r="AC3494" s="2">
        <v>2.625</v>
      </c>
      <c r="AD3494" s="7">
        <f>VLOOKUP(P3494,Weights!$A:$B,2,0)*AC3494</f>
        <v>2.625</v>
      </c>
      <c r="AE3494">
        <f t="shared" ca="1" si="430"/>
        <v>6.89062489500001</v>
      </c>
      <c r="AF3494" t="str">
        <f t="shared" si="431"/>
        <v>Chattanooga</v>
      </c>
      <c r="AG3494" t="str">
        <f t="shared" ca="1" si="432"/>
        <v>Chattanooga</v>
      </c>
    </row>
    <row r="3495" spans="15:33" x14ac:dyDescent="0.25">
      <c r="O3495" t="s">
        <v>3257</v>
      </c>
      <c r="P3495" s="6">
        <v>42028</v>
      </c>
      <c r="Q3495" t="s">
        <v>3073</v>
      </c>
      <c r="R3495" t="s">
        <v>3342</v>
      </c>
      <c r="S3495" t="s">
        <v>3720</v>
      </c>
      <c r="T3495">
        <v>57</v>
      </c>
      <c r="U3495">
        <v>41</v>
      </c>
      <c r="W3495" t="s">
        <v>2948</v>
      </c>
      <c r="X3495">
        <v>1</v>
      </c>
      <c r="Y3495">
        <f t="shared" si="426"/>
        <v>-16</v>
      </c>
      <c r="Z3495">
        <f t="shared" ca="1" si="427"/>
        <v>-2.6250004999999996</v>
      </c>
      <c r="AA3495">
        <f t="shared" ca="1" si="428"/>
        <v>-13.374999500000001</v>
      </c>
      <c r="AB3495">
        <f t="shared" ca="1" si="429"/>
        <v>13.374999500000001</v>
      </c>
      <c r="AC3495" s="2">
        <v>13.375</v>
      </c>
      <c r="AD3495" s="7">
        <f>VLOOKUP(P3495,Weights!$A:$B,2,0)*AC3495</f>
        <v>13.375</v>
      </c>
      <c r="AE3495">
        <f t="shared" ca="1" si="430"/>
        <v>178.89061162500028</v>
      </c>
      <c r="AF3495" t="str">
        <f t="shared" si="431"/>
        <v>CSU Bakersfield</v>
      </c>
      <c r="AG3495" t="str">
        <f t="shared" ca="1" si="432"/>
        <v>CSU Bakersfield</v>
      </c>
    </row>
    <row r="3496" spans="15:33" x14ac:dyDescent="0.25">
      <c r="O3496" t="s">
        <v>3197</v>
      </c>
      <c r="P3496" s="6">
        <v>42028</v>
      </c>
      <c r="Q3496" t="s">
        <v>3073</v>
      </c>
      <c r="R3496" t="s">
        <v>3200</v>
      </c>
      <c r="S3496" t="s">
        <v>3721</v>
      </c>
      <c r="T3496">
        <v>59</v>
      </c>
      <c r="U3496">
        <v>57</v>
      </c>
      <c r="W3496" t="s">
        <v>554</v>
      </c>
      <c r="X3496">
        <v>1</v>
      </c>
      <c r="Y3496">
        <f t="shared" si="426"/>
        <v>2</v>
      </c>
      <c r="Z3496">
        <f t="shared" ca="1" si="427"/>
        <v>4.3750000000000009</v>
      </c>
      <c r="AA3496">
        <f t="shared" ca="1" si="428"/>
        <v>-2.3750000000000009</v>
      </c>
      <c r="AB3496">
        <f t="shared" ca="1" si="429"/>
        <v>2.3750000000000009</v>
      </c>
      <c r="AC3496" s="2">
        <v>2.375</v>
      </c>
      <c r="AD3496" s="7">
        <f>VLOOKUP(P3496,Weights!$A:$B,2,0)*AC3496</f>
        <v>2.375</v>
      </c>
      <c r="AE3496">
        <f t="shared" ca="1" si="430"/>
        <v>5.6406250000000044</v>
      </c>
      <c r="AF3496" t="str">
        <f t="shared" si="431"/>
        <v>Clemson</v>
      </c>
      <c r="AG3496" t="str">
        <f t="shared" ca="1" si="432"/>
        <v>Clemson</v>
      </c>
    </row>
    <row r="3497" spans="15:33" x14ac:dyDescent="0.25">
      <c r="O3497" t="s">
        <v>3308</v>
      </c>
      <c r="P3497" s="6">
        <v>42028</v>
      </c>
      <c r="Q3497" t="s">
        <v>3073</v>
      </c>
      <c r="R3497" t="s">
        <v>3303</v>
      </c>
      <c r="S3497" t="s">
        <v>3721</v>
      </c>
      <c r="T3497">
        <v>63</v>
      </c>
      <c r="U3497">
        <v>52</v>
      </c>
      <c r="W3497" t="s">
        <v>204</v>
      </c>
      <c r="X3497">
        <v>1</v>
      </c>
      <c r="Y3497">
        <f t="shared" si="426"/>
        <v>11</v>
      </c>
      <c r="Z3497">
        <f t="shared" ca="1" si="427"/>
        <v>21.500000499999999</v>
      </c>
      <c r="AA3497">
        <f t="shared" ca="1" si="428"/>
        <v>-10.500000499999999</v>
      </c>
      <c r="AB3497">
        <f t="shared" ca="1" si="429"/>
        <v>10.500000499999999</v>
      </c>
      <c r="AC3497" s="2">
        <v>10.5</v>
      </c>
      <c r="AD3497" s="7">
        <f>VLOOKUP(P3497,Weights!$A:$B,2,0)*AC3497</f>
        <v>10.5</v>
      </c>
      <c r="AE3497">
        <f t="shared" ca="1" si="430"/>
        <v>110.25001050000023</v>
      </c>
      <c r="AF3497" t="str">
        <f t="shared" si="431"/>
        <v>Coastal Carolina</v>
      </c>
      <c r="AG3497" t="str">
        <f t="shared" ca="1" si="432"/>
        <v>Coastal Carolina</v>
      </c>
    </row>
    <row r="3498" spans="15:33" x14ac:dyDescent="0.25">
      <c r="O3498" t="s">
        <v>3076</v>
      </c>
      <c r="P3498" s="6">
        <v>42028</v>
      </c>
      <c r="Q3498" t="s">
        <v>3073</v>
      </c>
      <c r="R3498" t="s">
        <v>3123</v>
      </c>
      <c r="S3498" t="s">
        <v>3721</v>
      </c>
      <c r="T3498">
        <v>59</v>
      </c>
      <c r="U3498">
        <v>58</v>
      </c>
      <c r="W3498" t="s">
        <v>2428</v>
      </c>
      <c r="X3498">
        <v>1</v>
      </c>
      <c r="Y3498">
        <f t="shared" si="426"/>
        <v>1</v>
      </c>
      <c r="Z3498">
        <f t="shared" ca="1" si="427"/>
        <v>11.374999980000002</v>
      </c>
      <c r="AA3498">
        <f t="shared" ca="1" si="428"/>
        <v>-10.374999980000002</v>
      </c>
      <c r="AB3498">
        <f t="shared" ca="1" si="429"/>
        <v>10.374999980000002</v>
      </c>
      <c r="AC3498" s="2">
        <v>10.375</v>
      </c>
      <c r="AD3498" s="7">
        <f>VLOOKUP(P3498,Weights!$A:$B,2,0)*AC3498</f>
        <v>10.375</v>
      </c>
      <c r="AE3498">
        <f t="shared" ca="1" si="430"/>
        <v>107.64062458500004</v>
      </c>
      <c r="AF3498" t="str">
        <f t="shared" si="431"/>
        <v>Colgate</v>
      </c>
      <c r="AG3498" t="str">
        <f t="shared" ca="1" si="432"/>
        <v>Colgate</v>
      </c>
    </row>
    <row r="3499" spans="15:33" x14ac:dyDescent="0.25">
      <c r="O3499" t="s">
        <v>3231</v>
      </c>
      <c r="P3499" s="6">
        <v>42028</v>
      </c>
      <c r="Q3499" t="s">
        <v>3073</v>
      </c>
      <c r="R3499" t="s">
        <v>3271</v>
      </c>
      <c r="S3499" t="s">
        <v>3721</v>
      </c>
      <c r="T3499">
        <v>90</v>
      </c>
      <c r="U3499">
        <v>58</v>
      </c>
      <c r="W3499" t="s">
        <v>1325</v>
      </c>
      <c r="X3499">
        <v>1</v>
      </c>
      <c r="Y3499">
        <f t="shared" si="426"/>
        <v>32</v>
      </c>
      <c r="Z3499">
        <f t="shared" ca="1" si="427"/>
        <v>11.125000020000002</v>
      </c>
      <c r="AA3499">
        <f t="shared" ca="1" si="428"/>
        <v>20.874999979999998</v>
      </c>
      <c r="AB3499">
        <f t="shared" ca="1" si="429"/>
        <v>-20.874999979999998</v>
      </c>
      <c r="AC3499" s="2">
        <v>20.875</v>
      </c>
      <c r="AD3499" s="7">
        <f>VLOOKUP(P3499,Weights!$A:$B,2,0)*AC3499</f>
        <v>20.875</v>
      </c>
      <c r="AE3499">
        <f t="shared" ca="1" si="430"/>
        <v>435.76562416499991</v>
      </c>
      <c r="AF3499" t="str">
        <f t="shared" si="431"/>
        <v>Colorado</v>
      </c>
      <c r="AG3499" t="str">
        <f t="shared" ca="1" si="432"/>
        <v>Colorado</v>
      </c>
    </row>
    <row r="3500" spans="15:33" x14ac:dyDescent="0.25">
      <c r="O3500" t="s">
        <v>3279</v>
      </c>
      <c r="P3500" s="6">
        <v>42028</v>
      </c>
      <c r="Q3500" t="s">
        <v>3073</v>
      </c>
      <c r="R3500" t="s">
        <v>3343</v>
      </c>
      <c r="S3500" t="s">
        <v>3721</v>
      </c>
      <c r="T3500">
        <v>79</v>
      </c>
      <c r="U3500">
        <v>73</v>
      </c>
      <c r="W3500" t="s">
        <v>980</v>
      </c>
      <c r="X3500">
        <v>1</v>
      </c>
      <c r="Y3500">
        <f t="shared" si="426"/>
        <v>6</v>
      </c>
      <c r="Z3500">
        <f t="shared" ca="1" si="427"/>
        <v>1.2500004999999987</v>
      </c>
      <c r="AA3500">
        <f t="shared" ca="1" si="428"/>
        <v>4.7499995000000013</v>
      </c>
      <c r="AB3500">
        <f t="shared" ca="1" si="429"/>
        <v>-4.7499995000000013</v>
      </c>
      <c r="AC3500" s="2">
        <v>4.75</v>
      </c>
      <c r="AD3500" s="7">
        <f>VLOOKUP(P3500,Weights!$A:$B,2,0)*AC3500</f>
        <v>4.75</v>
      </c>
      <c r="AE3500">
        <f t="shared" ca="1" si="430"/>
        <v>22.562495250000261</v>
      </c>
      <c r="AF3500" t="str">
        <f t="shared" si="431"/>
        <v>Colorado St</v>
      </c>
      <c r="AG3500" t="str">
        <f t="shared" ca="1" si="432"/>
        <v>Colorado St</v>
      </c>
    </row>
    <row r="3501" spans="15:33" x14ac:dyDescent="0.25">
      <c r="O3501" t="s">
        <v>3116</v>
      </c>
      <c r="P3501" s="6">
        <v>42028</v>
      </c>
      <c r="Q3501" t="s">
        <v>3073</v>
      </c>
      <c r="R3501" t="s">
        <v>3119</v>
      </c>
      <c r="S3501" t="s">
        <v>3720</v>
      </c>
      <c r="T3501">
        <v>57</v>
      </c>
      <c r="U3501">
        <v>47</v>
      </c>
      <c r="W3501" t="s">
        <v>1684</v>
      </c>
      <c r="X3501">
        <v>1</v>
      </c>
      <c r="Y3501">
        <f t="shared" si="426"/>
        <v>-10</v>
      </c>
      <c r="Z3501">
        <f t="shared" ca="1" si="427"/>
        <v>6.5</v>
      </c>
      <c r="AA3501">
        <f t="shared" ca="1" si="428"/>
        <v>-16.5</v>
      </c>
      <c r="AB3501">
        <f t="shared" ca="1" si="429"/>
        <v>16.5</v>
      </c>
      <c r="AC3501" s="2">
        <v>16.5</v>
      </c>
      <c r="AD3501" s="7">
        <f>VLOOKUP(P3501,Weights!$A:$B,2,0)*AC3501</f>
        <v>16.5</v>
      </c>
      <c r="AE3501">
        <f t="shared" ca="1" si="430"/>
        <v>272.25</v>
      </c>
      <c r="AF3501" t="str">
        <f t="shared" si="431"/>
        <v>Cornell</v>
      </c>
      <c r="AG3501" t="str">
        <f t="shared" ca="1" si="432"/>
        <v>Columbia</v>
      </c>
    </row>
    <row r="3502" spans="15:33" x14ac:dyDescent="0.25">
      <c r="O3502" t="s">
        <v>3283</v>
      </c>
      <c r="P3502" s="6">
        <v>42028</v>
      </c>
      <c r="Q3502" t="s">
        <v>3073</v>
      </c>
      <c r="R3502" t="s">
        <v>3250</v>
      </c>
      <c r="S3502" t="s">
        <v>3720</v>
      </c>
      <c r="T3502">
        <v>64</v>
      </c>
      <c r="U3502">
        <v>58</v>
      </c>
      <c r="W3502" t="s">
        <v>1347</v>
      </c>
      <c r="X3502">
        <v>1</v>
      </c>
      <c r="Y3502">
        <f t="shared" si="426"/>
        <v>-6</v>
      </c>
      <c r="Z3502">
        <f t="shared" ca="1" si="427"/>
        <v>-4.75</v>
      </c>
      <c r="AA3502">
        <f t="shared" ca="1" si="428"/>
        <v>-1.25</v>
      </c>
      <c r="AB3502">
        <f t="shared" ca="1" si="429"/>
        <v>1.25</v>
      </c>
      <c r="AC3502" s="2">
        <v>1.25</v>
      </c>
      <c r="AD3502" s="7">
        <f>VLOOKUP(P3502,Weights!$A:$B,2,0)*AC3502</f>
        <v>1.25</v>
      </c>
      <c r="AE3502">
        <f t="shared" ca="1" si="430"/>
        <v>1.5625</v>
      </c>
      <c r="AF3502" t="str">
        <f t="shared" si="431"/>
        <v>Long Beach St</v>
      </c>
      <c r="AG3502" t="str">
        <f t="shared" ca="1" si="432"/>
        <v>Long Beach St</v>
      </c>
    </row>
    <row r="3503" spans="15:33" x14ac:dyDescent="0.25">
      <c r="O3503" t="s">
        <v>3176</v>
      </c>
      <c r="P3503" s="6">
        <v>42028</v>
      </c>
      <c r="Q3503" t="s">
        <v>3073</v>
      </c>
      <c r="R3503" t="s">
        <v>3166</v>
      </c>
      <c r="S3503" t="s">
        <v>3721</v>
      </c>
      <c r="T3503">
        <v>63</v>
      </c>
      <c r="U3503">
        <v>60</v>
      </c>
      <c r="W3503" t="s">
        <v>376</v>
      </c>
      <c r="X3503">
        <v>1</v>
      </c>
      <c r="Y3503">
        <f t="shared" si="426"/>
        <v>3</v>
      </c>
      <c r="Z3503">
        <f t="shared" ca="1" si="427"/>
        <v>4.6249999999999991</v>
      </c>
      <c r="AA3503">
        <f t="shared" ca="1" si="428"/>
        <v>-1.6249999999999991</v>
      </c>
      <c r="AB3503">
        <f t="shared" ca="1" si="429"/>
        <v>1.6249999999999991</v>
      </c>
      <c r="AC3503" s="2">
        <v>1.625</v>
      </c>
      <c r="AD3503" s="7">
        <f>VLOOKUP(P3503,Weights!$A:$B,2,0)*AC3503</f>
        <v>1.625</v>
      </c>
      <c r="AE3503">
        <f t="shared" ca="1" si="430"/>
        <v>2.6406249999999973</v>
      </c>
      <c r="AF3503" t="str">
        <f t="shared" si="431"/>
        <v>Dayton</v>
      </c>
      <c r="AG3503" t="str">
        <f t="shared" ca="1" si="432"/>
        <v>Dayton</v>
      </c>
    </row>
    <row r="3504" spans="15:33" x14ac:dyDescent="0.25">
      <c r="O3504" t="s">
        <v>3181</v>
      </c>
      <c r="P3504" s="6">
        <v>42028</v>
      </c>
      <c r="Q3504" t="s">
        <v>3073</v>
      </c>
      <c r="R3504" t="s">
        <v>3164</v>
      </c>
      <c r="S3504" t="s">
        <v>3721</v>
      </c>
      <c r="T3504">
        <v>53</v>
      </c>
      <c r="U3504">
        <v>51</v>
      </c>
      <c r="W3504" t="s">
        <v>1436</v>
      </c>
      <c r="X3504">
        <v>1</v>
      </c>
      <c r="Y3504">
        <f t="shared" si="426"/>
        <v>2</v>
      </c>
      <c r="Z3504">
        <f t="shared" ca="1" si="427"/>
        <v>4.375</v>
      </c>
      <c r="AA3504">
        <f t="shared" ca="1" si="428"/>
        <v>-2.375</v>
      </c>
      <c r="AB3504">
        <f t="shared" ca="1" si="429"/>
        <v>2.375</v>
      </c>
      <c r="AC3504" s="2">
        <v>2.375</v>
      </c>
      <c r="AD3504" s="7">
        <f>VLOOKUP(P3504,Weights!$A:$B,2,0)*AC3504</f>
        <v>2.375</v>
      </c>
      <c r="AE3504">
        <f t="shared" ca="1" si="430"/>
        <v>5.640625</v>
      </c>
      <c r="AF3504" t="str">
        <f t="shared" si="431"/>
        <v>Drexel</v>
      </c>
      <c r="AG3504" t="str">
        <f t="shared" ca="1" si="432"/>
        <v>Drexel</v>
      </c>
    </row>
    <row r="3505" spans="15:33" x14ac:dyDescent="0.25">
      <c r="O3505" t="s">
        <v>3139</v>
      </c>
      <c r="P3505" s="6">
        <v>42028</v>
      </c>
      <c r="Q3505" t="s">
        <v>3073</v>
      </c>
      <c r="R3505" t="s">
        <v>3143</v>
      </c>
      <c r="S3505" t="s">
        <v>3720</v>
      </c>
      <c r="T3505">
        <v>66</v>
      </c>
      <c r="U3505">
        <v>64</v>
      </c>
      <c r="W3505" t="s">
        <v>231</v>
      </c>
      <c r="X3505">
        <v>1</v>
      </c>
      <c r="Y3505">
        <f t="shared" si="426"/>
        <v>-2</v>
      </c>
      <c r="Z3505">
        <f t="shared" ca="1" si="427"/>
        <v>-4.75</v>
      </c>
      <c r="AA3505">
        <f t="shared" ca="1" si="428"/>
        <v>2.75</v>
      </c>
      <c r="AB3505">
        <f t="shared" ca="1" si="429"/>
        <v>-2.75</v>
      </c>
      <c r="AC3505" s="2">
        <v>2.75</v>
      </c>
      <c r="AD3505" s="7">
        <f>VLOOKUP(P3505,Weights!$A:$B,2,0)*AC3505</f>
        <v>2.75</v>
      </c>
      <c r="AE3505">
        <f t="shared" ca="1" si="430"/>
        <v>7.5625</v>
      </c>
      <c r="AF3505" t="str">
        <f t="shared" si="431"/>
        <v>Tulsa</v>
      </c>
      <c r="AG3505" t="str">
        <f t="shared" ca="1" si="432"/>
        <v>Tulsa</v>
      </c>
    </row>
    <row r="3506" spans="15:33" x14ac:dyDescent="0.25">
      <c r="O3506" t="s">
        <v>3337</v>
      </c>
      <c r="P3506" s="6">
        <v>42028</v>
      </c>
      <c r="Q3506" t="s">
        <v>3073</v>
      </c>
      <c r="R3506" t="s">
        <v>3233</v>
      </c>
      <c r="S3506" t="s">
        <v>3720</v>
      </c>
      <c r="T3506">
        <v>56</v>
      </c>
      <c r="U3506">
        <v>52</v>
      </c>
      <c r="W3506" t="s">
        <v>2307</v>
      </c>
      <c r="X3506">
        <v>1</v>
      </c>
      <c r="Y3506">
        <f t="shared" si="426"/>
        <v>-4</v>
      </c>
      <c r="Z3506">
        <f t="shared" ca="1" si="427"/>
        <v>14.125000499999999</v>
      </c>
      <c r="AA3506">
        <f t="shared" ca="1" si="428"/>
        <v>-18.125000499999999</v>
      </c>
      <c r="AB3506">
        <f t="shared" ca="1" si="429"/>
        <v>18.125000499999999</v>
      </c>
      <c r="AC3506" s="2">
        <v>18.125</v>
      </c>
      <c r="AD3506" s="7">
        <f>VLOOKUP(P3506,Weights!$A:$B,2,0)*AC3506</f>
        <v>18.125</v>
      </c>
      <c r="AE3506">
        <f t="shared" ca="1" si="430"/>
        <v>328.51564312500022</v>
      </c>
      <c r="AF3506" t="str">
        <f t="shared" si="431"/>
        <v>Austin Peay</v>
      </c>
      <c r="AG3506" t="str">
        <f t="shared" ca="1" si="432"/>
        <v>Eastern Illinois</v>
      </c>
    </row>
    <row r="3507" spans="15:33" x14ac:dyDescent="0.25">
      <c r="O3507" t="s">
        <v>3236</v>
      </c>
      <c r="P3507" s="6">
        <v>42028</v>
      </c>
      <c r="Q3507" t="s">
        <v>3073</v>
      </c>
      <c r="R3507" t="s">
        <v>3278</v>
      </c>
      <c r="S3507" t="s">
        <v>3721</v>
      </c>
      <c r="T3507">
        <v>102</v>
      </c>
      <c r="U3507">
        <v>80</v>
      </c>
      <c r="W3507" t="s">
        <v>995</v>
      </c>
      <c r="X3507">
        <v>1</v>
      </c>
      <c r="Y3507">
        <f t="shared" si="426"/>
        <v>22</v>
      </c>
      <c r="Z3507">
        <f t="shared" ca="1" si="427"/>
        <v>13.5</v>
      </c>
      <c r="AA3507">
        <f t="shared" ca="1" si="428"/>
        <v>8.5</v>
      </c>
      <c r="AB3507">
        <f t="shared" ca="1" si="429"/>
        <v>-8.5</v>
      </c>
      <c r="AC3507" s="2">
        <v>8.5</v>
      </c>
      <c r="AD3507" s="7">
        <f>VLOOKUP(P3507,Weights!$A:$B,2,0)*AC3507</f>
        <v>8.5</v>
      </c>
      <c r="AE3507">
        <f t="shared" ca="1" si="430"/>
        <v>72.25</v>
      </c>
      <c r="AF3507" t="str">
        <f t="shared" si="431"/>
        <v>Eastern Washington</v>
      </c>
      <c r="AG3507" t="str">
        <f t="shared" ca="1" si="432"/>
        <v>Eastern Washington</v>
      </c>
    </row>
    <row r="3508" spans="15:33" x14ac:dyDescent="0.25">
      <c r="O3508" t="s">
        <v>3345</v>
      </c>
      <c r="P3508" s="6">
        <v>42028</v>
      </c>
      <c r="Q3508" t="s">
        <v>3073</v>
      </c>
      <c r="R3508" t="s">
        <v>3157</v>
      </c>
      <c r="S3508" t="s">
        <v>3721</v>
      </c>
      <c r="T3508">
        <v>94</v>
      </c>
      <c r="U3508">
        <v>82</v>
      </c>
      <c r="W3508" t="s">
        <v>587</v>
      </c>
      <c r="X3508">
        <v>1</v>
      </c>
      <c r="Y3508">
        <f t="shared" si="426"/>
        <v>12</v>
      </c>
      <c r="Z3508">
        <f t="shared" ca="1" si="427"/>
        <v>5</v>
      </c>
      <c r="AA3508">
        <f t="shared" ca="1" si="428"/>
        <v>7</v>
      </c>
      <c r="AB3508">
        <f t="shared" ca="1" si="429"/>
        <v>-7</v>
      </c>
      <c r="AC3508" s="2">
        <v>7</v>
      </c>
      <c r="AD3508" s="7">
        <f>VLOOKUP(P3508,Weights!$A:$B,2,0)*AC3508</f>
        <v>7</v>
      </c>
      <c r="AE3508">
        <f t="shared" ca="1" si="430"/>
        <v>49</v>
      </c>
      <c r="AF3508" t="str">
        <f t="shared" si="431"/>
        <v>Elon</v>
      </c>
      <c r="AG3508" t="str">
        <f t="shared" ca="1" si="432"/>
        <v>Elon</v>
      </c>
    </row>
    <row r="3509" spans="15:33" x14ac:dyDescent="0.25">
      <c r="O3509" t="s">
        <v>3378</v>
      </c>
      <c r="P3509" s="6">
        <v>42028</v>
      </c>
      <c r="Q3509" t="s">
        <v>3073</v>
      </c>
      <c r="R3509" t="s">
        <v>3396</v>
      </c>
      <c r="S3509" t="s">
        <v>3721</v>
      </c>
      <c r="T3509">
        <v>75</v>
      </c>
      <c r="U3509">
        <v>66</v>
      </c>
      <c r="W3509" t="s">
        <v>2106</v>
      </c>
      <c r="X3509">
        <v>1</v>
      </c>
      <c r="Y3509">
        <f t="shared" si="426"/>
        <v>9</v>
      </c>
      <c r="Z3509">
        <f t="shared" ca="1" si="427"/>
        <v>8.5</v>
      </c>
      <c r="AA3509">
        <f t="shared" ca="1" si="428"/>
        <v>0.5</v>
      </c>
      <c r="AB3509">
        <f t="shared" ca="1" si="429"/>
        <v>-0.5</v>
      </c>
      <c r="AC3509" s="2">
        <v>0.5</v>
      </c>
      <c r="AD3509" s="7">
        <f>VLOOKUP(P3509,Weights!$A:$B,2,0)*AC3509</f>
        <v>0.5</v>
      </c>
      <c r="AE3509">
        <f t="shared" ca="1" si="430"/>
        <v>0.25</v>
      </c>
      <c r="AF3509" t="str">
        <f t="shared" si="431"/>
        <v>Evansville</v>
      </c>
      <c r="AG3509" t="str">
        <f t="shared" ca="1" si="432"/>
        <v>Evansville</v>
      </c>
    </row>
    <row r="3510" spans="15:33" x14ac:dyDescent="0.25">
      <c r="O3510" t="s">
        <v>3347</v>
      </c>
      <c r="P3510" s="6">
        <v>42028</v>
      </c>
      <c r="Q3510" t="s">
        <v>3073</v>
      </c>
      <c r="R3510" t="s">
        <v>3107</v>
      </c>
      <c r="S3510" t="s">
        <v>3720</v>
      </c>
      <c r="T3510">
        <v>80</v>
      </c>
      <c r="U3510">
        <v>76</v>
      </c>
      <c r="W3510" t="s">
        <v>1921</v>
      </c>
      <c r="X3510">
        <v>1</v>
      </c>
      <c r="Y3510">
        <f t="shared" si="426"/>
        <v>-4</v>
      </c>
      <c r="Z3510">
        <f t="shared" ca="1" si="427"/>
        <v>-1.1250000000000009</v>
      </c>
      <c r="AA3510">
        <f t="shared" ca="1" si="428"/>
        <v>-2.8749999999999991</v>
      </c>
      <c r="AB3510">
        <f t="shared" ca="1" si="429"/>
        <v>2.8749999999999991</v>
      </c>
      <c r="AC3510" s="2">
        <v>2.875</v>
      </c>
      <c r="AD3510" s="7">
        <f>VLOOKUP(P3510,Weights!$A:$B,2,0)*AC3510</f>
        <v>2.875</v>
      </c>
      <c r="AE3510">
        <f t="shared" ca="1" si="430"/>
        <v>8.2656249999999947</v>
      </c>
      <c r="AF3510" t="str">
        <f t="shared" si="431"/>
        <v>LIU Brooklyn</v>
      </c>
      <c r="AG3510" t="str">
        <f t="shared" ca="1" si="432"/>
        <v>LIU Brooklyn</v>
      </c>
    </row>
    <row r="3511" spans="15:33" x14ac:dyDescent="0.25">
      <c r="O3511" t="s">
        <v>3220</v>
      </c>
      <c r="P3511" s="6">
        <v>42028</v>
      </c>
      <c r="Q3511" t="s">
        <v>3073</v>
      </c>
      <c r="R3511" t="s">
        <v>3393</v>
      </c>
      <c r="S3511" t="s">
        <v>3720</v>
      </c>
      <c r="T3511">
        <v>59</v>
      </c>
      <c r="U3511">
        <v>50</v>
      </c>
      <c r="W3511" t="s">
        <v>2005</v>
      </c>
      <c r="X3511">
        <v>1</v>
      </c>
      <c r="Y3511">
        <f t="shared" si="426"/>
        <v>-9</v>
      </c>
      <c r="Z3511">
        <f t="shared" ca="1" si="427"/>
        <v>-10.750000500000002</v>
      </c>
      <c r="AA3511">
        <f t="shared" ca="1" si="428"/>
        <v>1.7500005000000023</v>
      </c>
      <c r="AB3511">
        <f t="shared" ca="1" si="429"/>
        <v>-1.7500005000000023</v>
      </c>
      <c r="AC3511" s="2">
        <v>1.75</v>
      </c>
      <c r="AD3511" s="7">
        <f>VLOOKUP(P3511,Weights!$A:$B,2,0)*AC3511</f>
        <v>1.75</v>
      </c>
      <c r="AE3511">
        <f t="shared" ca="1" si="430"/>
        <v>3.062501750000258</v>
      </c>
      <c r="AF3511" t="str">
        <f t="shared" si="431"/>
        <v>Howard</v>
      </c>
      <c r="AG3511" t="str">
        <f t="shared" ca="1" si="432"/>
        <v>Howard</v>
      </c>
    </row>
    <row r="3512" spans="15:33" x14ac:dyDescent="0.25">
      <c r="O3512" t="s">
        <v>3329</v>
      </c>
      <c r="P3512" s="6">
        <v>42028</v>
      </c>
      <c r="Q3512" t="s">
        <v>3073</v>
      </c>
      <c r="R3512" t="s">
        <v>3328</v>
      </c>
      <c r="S3512" t="s">
        <v>3721</v>
      </c>
      <c r="T3512">
        <v>66</v>
      </c>
      <c r="U3512">
        <v>62</v>
      </c>
      <c r="W3512" t="s">
        <v>2188</v>
      </c>
      <c r="X3512">
        <v>1</v>
      </c>
      <c r="Y3512">
        <f t="shared" si="426"/>
        <v>4</v>
      </c>
      <c r="Z3512">
        <f t="shared" ca="1" si="427"/>
        <v>8.125</v>
      </c>
      <c r="AA3512">
        <f t="shared" ca="1" si="428"/>
        <v>-4.125</v>
      </c>
      <c r="AB3512">
        <f t="shared" ca="1" si="429"/>
        <v>4.125</v>
      </c>
      <c r="AC3512" s="2">
        <v>4.125</v>
      </c>
      <c r="AD3512" s="7">
        <f>VLOOKUP(P3512,Weights!$A:$B,2,0)*AC3512</f>
        <v>4.125</v>
      </c>
      <c r="AE3512">
        <f t="shared" ca="1" si="430"/>
        <v>17.015625</v>
      </c>
      <c r="AF3512" t="str">
        <f t="shared" si="431"/>
        <v>Fresno St</v>
      </c>
      <c r="AG3512" t="str">
        <f t="shared" ca="1" si="432"/>
        <v>Fresno St</v>
      </c>
    </row>
    <row r="3513" spans="15:33" x14ac:dyDescent="0.25">
      <c r="O3513" t="s">
        <v>3338</v>
      </c>
      <c r="P3513" s="6">
        <v>42028</v>
      </c>
      <c r="Q3513" t="s">
        <v>3073</v>
      </c>
      <c r="R3513" t="s">
        <v>3718</v>
      </c>
      <c r="S3513" t="s">
        <v>3721</v>
      </c>
      <c r="T3513">
        <v>82</v>
      </c>
      <c r="U3513">
        <v>46</v>
      </c>
      <c r="W3513" t="s">
        <v>2541</v>
      </c>
      <c r="X3513">
        <v>1</v>
      </c>
      <c r="Y3513">
        <f t="shared" si="426"/>
        <v>36</v>
      </c>
      <c r="Z3513">
        <f t="shared" ca="1" si="427"/>
        <v>28.375000500000002</v>
      </c>
      <c r="AA3513">
        <f t="shared" ca="1" si="428"/>
        <v>7.6249994999999977</v>
      </c>
      <c r="AB3513">
        <f t="shared" ca="1" si="429"/>
        <v>-7.6249994999999977</v>
      </c>
      <c r="AC3513" s="2">
        <v>7.625</v>
      </c>
      <c r="AD3513" s="7">
        <f>VLOOKUP(P3513,Weights!$A:$B,2,0)*AC3513</f>
        <v>7.625</v>
      </c>
      <c r="AE3513">
        <f t="shared" ca="1" si="430"/>
        <v>58.140617375000218</v>
      </c>
      <c r="AF3513" t="str">
        <f t="shared" si="431"/>
        <v>Furman</v>
      </c>
      <c r="AG3513" t="str">
        <f t="shared" ca="1" si="432"/>
        <v>Furman</v>
      </c>
    </row>
    <row r="3514" spans="15:33" x14ac:dyDescent="0.25">
      <c r="O3514" t="s">
        <v>3167</v>
      </c>
      <c r="P3514" s="6">
        <v>42028</v>
      </c>
      <c r="Q3514" t="s">
        <v>3073</v>
      </c>
      <c r="R3514" t="s">
        <v>3172</v>
      </c>
      <c r="S3514" t="s">
        <v>3720</v>
      </c>
      <c r="T3514">
        <v>80</v>
      </c>
      <c r="U3514">
        <v>73</v>
      </c>
      <c r="V3514" t="s">
        <v>3722</v>
      </c>
      <c r="W3514" t="s">
        <v>419</v>
      </c>
      <c r="X3514">
        <v>1</v>
      </c>
      <c r="Y3514">
        <f t="shared" si="426"/>
        <v>-7</v>
      </c>
      <c r="Z3514">
        <f t="shared" ca="1" si="427"/>
        <v>-11.124999519999999</v>
      </c>
      <c r="AA3514">
        <f t="shared" ca="1" si="428"/>
        <v>4.1249995199999994</v>
      </c>
      <c r="AB3514">
        <f t="shared" ca="1" si="429"/>
        <v>-4.1249995199999994</v>
      </c>
      <c r="AC3514" s="2">
        <v>4.125</v>
      </c>
      <c r="AD3514" s="7">
        <f>VLOOKUP(P3514,Weights!$A:$B,2,0)*AC3514</f>
        <v>4.125</v>
      </c>
      <c r="AE3514">
        <f t="shared" ca="1" si="430"/>
        <v>17.015621040000227</v>
      </c>
      <c r="AF3514" t="str">
        <f t="shared" si="431"/>
        <v>Davidson</v>
      </c>
      <c r="AG3514" t="str">
        <f t="shared" ca="1" si="432"/>
        <v>Davidson</v>
      </c>
    </row>
    <row r="3515" spans="15:33" x14ac:dyDescent="0.25">
      <c r="O3515" t="s">
        <v>3126</v>
      </c>
      <c r="P3515" s="6">
        <v>42028</v>
      </c>
      <c r="Q3515" t="s">
        <v>3073</v>
      </c>
      <c r="R3515" t="s">
        <v>3120</v>
      </c>
      <c r="S3515" t="s">
        <v>3721</v>
      </c>
      <c r="T3515">
        <v>74</v>
      </c>
      <c r="U3515">
        <v>59</v>
      </c>
      <c r="W3515" t="s">
        <v>434</v>
      </c>
      <c r="X3515">
        <v>1</v>
      </c>
      <c r="Y3515">
        <f t="shared" si="426"/>
        <v>15</v>
      </c>
      <c r="Z3515">
        <f t="shared" ca="1" si="427"/>
        <v>11.62500002</v>
      </c>
      <c r="AA3515">
        <f t="shared" ca="1" si="428"/>
        <v>3.3749999800000001</v>
      </c>
      <c r="AB3515">
        <f t="shared" ca="1" si="429"/>
        <v>-3.3749999800000001</v>
      </c>
      <c r="AC3515" s="2">
        <v>3.375</v>
      </c>
      <c r="AD3515" s="7">
        <f>VLOOKUP(P3515,Weights!$A:$B,2,0)*AC3515</f>
        <v>3.375</v>
      </c>
      <c r="AE3515">
        <f t="shared" ca="1" si="430"/>
        <v>11.390624865000001</v>
      </c>
      <c r="AF3515" t="str">
        <f t="shared" si="431"/>
        <v>George Washington</v>
      </c>
      <c r="AG3515" t="str">
        <f t="shared" ca="1" si="432"/>
        <v>George Washington</v>
      </c>
    </row>
    <row r="3516" spans="15:33" x14ac:dyDescent="0.25">
      <c r="O3516" t="s">
        <v>3363</v>
      </c>
      <c r="P3516" s="6">
        <v>42028</v>
      </c>
      <c r="Q3516" t="s">
        <v>3073</v>
      </c>
      <c r="R3516" t="s">
        <v>3358</v>
      </c>
      <c r="S3516" t="s">
        <v>3721</v>
      </c>
      <c r="T3516">
        <v>75</v>
      </c>
      <c r="U3516">
        <v>64</v>
      </c>
      <c r="W3516" t="s">
        <v>265</v>
      </c>
      <c r="X3516">
        <v>1</v>
      </c>
      <c r="Y3516">
        <f t="shared" si="426"/>
        <v>11</v>
      </c>
      <c r="Z3516">
        <f t="shared" ca="1" si="427"/>
        <v>7.1250000000000009</v>
      </c>
      <c r="AA3516">
        <f t="shared" ca="1" si="428"/>
        <v>3.8749999999999991</v>
      </c>
      <c r="AB3516">
        <f t="shared" ca="1" si="429"/>
        <v>-3.8749999999999991</v>
      </c>
      <c r="AC3516" s="2">
        <v>3.875</v>
      </c>
      <c r="AD3516" s="7">
        <f>VLOOKUP(P3516,Weights!$A:$B,2,0)*AC3516</f>
        <v>3.875</v>
      </c>
      <c r="AE3516">
        <f t="shared" ca="1" si="430"/>
        <v>15.015624999999993</v>
      </c>
      <c r="AF3516" t="str">
        <f t="shared" si="431"/>
        <v>Georgia St</v>
      </c>
      <c r="AG3516" t="str">
        <f t="shared" ca="1" si="432"/>
        <v>Georgia St</v>
      </c>
    </row>
    <row r="3517" spans="15:33" x14ac:dyDescent="0.25">
      <c r="O3517" t="s">
        <v>3707</v>
      </c>
      <c r="P3517" s="6">
        <v>42028</v>
      </c>
      <c r="Q3517" t="s">
        <v>3073</v>
      </c>
      <c r="R3517" t="s">
        <v>3390</v>
      </c>
      <c r="S3517" t="s">
        <v>3721</v>
      </c>
      <c r="T3517">
        <v>91</v>
      </c>
      <c r="U3517">
        <v>60</v>
      </c>
      <c r="W3517" t="s">
        <v>2901</v>
      </c>
      <c r="X3517">
        <v>1</v>
      </c>
      <c r="Y3517">
        <f t="shared" si="426"/>
        <v>31</v>
      </c>
      <c r="Z3517">
        <f t="shared" ca="1" si="427"/>
        <v>27.749999499999998</v>
      </c>
      <c r="AA3517">
        <f t="shared" ca="1" si="428"/>
        <v>3.2500005000000023</v>
      </c>
      <c r="AB3517">
        <f t="shared" ca="1" si="429"/>
        <v>-3.2500005000000023</v>
      </c>
      <c r="AC3517" s="2">
        <v>3.25</v>
      </c>
      <c r="AD3517" s="7">
        <f>VLOOKUP(P3517,Weights!$A:$B,2,0)*AC3517</f>
        <v>3.25</v>
      </c>
      <c r="AE3517">
        <f t="shared" ca="1" si="430"/>
        <v>10.562503250000265</v>
      </c>
      <c r="AF3517" t="str">
        <f t="shared" si="431"/>
        <v>Gonzaga</v>
      </c>
      <c r="AG3517" t="str">
        <f t="shared" ca="1" si="432"/>
        <v>Gonzaga</v>
      </c>
    </row>
    <row r="3518" spans="15:33" x14ac:dyDescent="0.25">
      <c r="O3518" t="s">
        <v>3415</v>
      </c>
      <c r="P3518" s="6">
        <v>42028</v>
      </c>
      <c r="Q3518" t="s">
        <v>3073</v>
      </c>
      <c r="R3518" t="s">
        <v>3348</v>
      </c>
      <c r="S3518" t="s">
        <v>3720</v>
      </c>
      <c r="T3518">
        <v>74</v>
      </c>
      <c r="U3518">
        <v>63</v>
      </c>
      <c r="W3518" t="s">
        <v>2709</v>
      </c>
      <c r="X3518">
        <v>1</v>
      </c>
      <c r="Y3518">
        <f t="shared" si="426"/>
        <v>-11</v>
      </c>
      <c r="Z3518">
        <f t="shared" ca="1" si="427"/>
        <v>-11.000000000000002</v>
      </c>
      <c r="AA3518">
        <f t="shared" ca="1" si="428"/>
        <v>0</v>
      </c>
      <c r="AB3518">
        <f t="shared" ca="1" si="429"/>
        <v>0</v>
      </c>
      <c r="AC3518" s="2">
        <v>0</v>
      </c>
      <c r="AD3518" s="7">
        <f>VLOOKUP(P3518,Weights!$A:$B,2,0)*AC3518</f>
        <v>0</v>
      </c>
      <c r="AE3518">
        <f t="shared" ca="1" si="430"/>
        <v>0</v>
      </c>
      <c r="AF3518" t="str">
        <f t="shared" si="431"/>
        <v>Jackson St</v>
      </c>
      <c r="AG3518" t="str">
        <f t="shared" ca="1" si="432"/>
        <v>Jackson St</v>
      </c>
    </row>
    <row r="3519" spans="15:33" x14ac:dyDescent="0.25">
      <c r="O3519" t="s">
        <v>3151</v>
      </c>
      <c r="P3519" s="6">
        <v>42028</v>
      </c>
      <c r="Q3519" t="s">
        <v>3073</v>
      </c>
      <c r="R3519" t="s">
        <v>3104</v>
      </c>
      <c r="S3519" t="s">
        <v>3720</v>
      </c>
      <c r="T3519">
        <v>70</v>
      </c>
      <c r="U3519">
        <v>61</v>
      </c>
      <c r="W3519" t="s">
        <v>1734</v>
      </c>
      <c r="X3519">
        <v>1</v>
      </c>
      <c r="Y3519">
        <f t="shared" si="426"/>
        <v>-9</v>
      </c>
      <c r="Z3519">
        <f t="shared" ca="1" si="427"/>
        <v>14.375</v>
      </c>
      <c r="AA3519">
        <f t="shared" ca="1" si="428"/>
        <v>-23.375</v>
      </c>
      <c r="AB3519">
        <f t="shared" ca="1" si="429"/>
        <v>23.375</v>
      </c>
      <c r="AC3519" s="2">
        <v>23.375</v>
      </c>
      <c r="AD3519" s="7">
        <f>VLOOKUP(P3519,Weights!$A:$B,2,0)*AC3519</f>
        <v>23.375</v>
      </c>
      <c r="AE3519">
        <f t="shared" ca="1" si="430"/>
        <v>546.390625</v>
      </c>
      <c r="AF3519" t="str">
        <f t="shared" si="431"/>
        <v>Dartmouth</v>
      </c>
      <c r="AG3519" t="str">
        <f t="shared" ca="1" si="432"/>
        <v>Harvard</v>
      </c>
    </row>
    <row r="3520" spans="15:33" x14ac:dyDescent="0.25">
      <c r="O3520" t="s">
        <v>3208</v>
      </c>
      <c r="P3520" s="6">
        <v>42028</v>
      </c>
      <c r="Q3520" t="s">
        <v>3073</v>
      </c>
      <c r="R3520" t="s">
        <v>3297</v>
      </c>
      <c r="S3520" t="s">
        <v>3720</v>
      </c>
      <c r="T3520">
        <v>78</v>
      </c>
      <c r="U3520">
        <v>72</v>
      </c>
      <c r="W3520" t="s">
        <v>798</v>
      </c>
      <c r="X3520">
        <v>1</v>
      </c>
      <c r="Y3520">
        <f t="shared" si="426"/>
        <v>-6</v>
      </c>
      <c r="Z3520">
        <f t="shared" ca="1" si="427"/>
        <v>2.2500000000000009</v>
      </c>
      <c r="AA3520">
        <f t="shared" ca="1" si="428"/>
        <v>-8.25</v>
      </c>
      <c r="AB3520">
        <f t="shared" ca="1" si="429"/>
        <v>8.25</v>
      </c>
      <c r="AC3520" s="2">
        <v>8.25</v>
      </c>
      <c r="AD3520" s="7">
        <f>VLOOKUP(P3520,Weights!$A:$B,2,0)*AC3520</f>
        <v>8.25</v>
      </c>
      <c r="AE3520">
        <f t="shared" ca="1" si="430"/>
        <v>68.0625</v>
      </c>
      <c r="AF3520" t="str">
        <f t="shared" si="431"/>
        <v>UC Irvine</v>
      </c>
      <c r="AG3520" t="str">
        <f t="shared" ca="1" si="432"/>
        <v>Hawaii</v>
      </c>
    </row>
    <row r="3521" spans="15:33" x14ac:dyDescent="0.25">
      <c r="O3521" t="s">
        <v>3302</v>
      </c>
      <c r="P3521" s="6">
        <v>42028</v>
      </c>
      <c r="Q3521" t="s">
        <v>3073</v>
      </c>
      <c r="R3521" t="s">
        <v>3305</v>
      </c>
      <c r="S3521" t="s">
        <v>3721</v>
      </c>
      <c r="T3521">
        <v>72</v>
      </c>
      <c r="U3521">
        <v>51</v>
      </c>
      <c r="W3521" t="s">
        <v>204</v>
      </c>
      <c r="X3521">
        <v>1</v>
      </c>
      <c r="Y3521">
        <f t="shared" si="426"/>
        <v>21</v>
      </c>
      <c r="Z3521">
        <f t="shared" ca="1" si="427"/>
        <v>10.125</v>
      </c>
      <c r="AA3521">
        <f t="shared" ca="1" si="428"/>
        <v>10.875</v>
      </c>
      <c r="AB3521">
        <f t="shared" ca="1" si="429"/>
        <v>-10.875</v>
      </c>
      <c r="AC3521" s="2">
        <v>10.875</v>
      </c>
      <c r="AD3521" s="7">
        <f>VLOOKUP(P3521,Weights!$A:$B,2,0)*AC3521</f>
        <v>10.875</v>
      </c>
      <c r="AE3521">
        <f t="shared" ca="1" si="430"/>
        <v>118.265625</v>
      </c>
      <c r="AF3521" t="str">
        <f t="shared" si="431"/>
        <v>High Point</v>
      </c>
      <c r="AG3521" t="str">
        <f t="shared" ca="1" si="432"/>
        <v>High Point</v>
      </c>
    </row>
    <row r="3522" spans="15:33" x14ac:dyDescent="0.25">
      <c r="O3522" t="s">
        <v>3112</v>
      </c>
      <c r="P3522" s="6">
        <v>42028</v>
      </c>
      <c r="Q3522" t="s">
        <v>3073</v>
      </c>
      <c r="R3522" t="s">
        <v>3187</v>
      </c>
      <c r="S3522" t="s">
        <v>3720</v>
      </c>
      <c r="T3522">
        <v>69</v>
      </c>
      <c r="U3522">
        <v>63</v>
      </c>
      <c r="W3522" t="s">
        <v>314</v>
      </c>
      <c r="X3522">
        <v>1</v>
      </c>
      <c r="Y3522">
        <f t="shared" ref="Y3522:Y3585" si="433">X3522*IF(S3522="W",(T3522-U3522),U3522-T3522)</f>
        <v>-6</v>
      </c>
      <c r="Z3522">
        <f t="shared" ref="Z3522:Z3585" ca="1" si="434">X3522*(IF(Q3522="A",-HomeEdge,IF(Q3522="H",HomeEdge,0))+VLOOKUP(O3522,TmList,2,0)-VLOOKUP(R3522,TmList,2,0))</f>
        <v>9</v>
      </c>
      <c r="AA3522">
        <f t="shared" ref="AA3522:AA3585" ca="1" si="435">Y3522-Z3522</f>
        <v>-15</v>
      </c>
      <c r="AB3522">
        <f t="shared" ref="AB3522:AB3585" ca="1" si="436">-AA3522</f>
        <v>15</v>
      </c>
      <c r="AC3522" s="2">
        <v>15</v>
      </c>
      <c r="AD3522" s="7">
        <f>VLOOKUP(P3522,Weights!$A:$B,2,0)*AC3522</f>
        <v>15</v>
      </c>
      <c r="AE3522">
        <f t="shared" ref="AE3522:AE3585" ca="1" si="437">AA3522^2</f>
        <v>225</v>
      </c>
      <c r="AF3522" t="str">
        <f t="shared" si="431"/>
        <v>James Madison</v>
      </c>
      <c r="AG3522" t="str">
        <f t="shared" ca="1" si="432"/>
        <v>Hofstra</v>
      </c>
    </row>
    <row r="3523" spans="15:33" x14ac:dyDescent="0.25">
      <c r="O3523" t="s">
        <v>3099</v>
      </c>
      <c r="P3523" s="6">
        <v>42028</v>
      </c>
      <c r="Q3523" t="s">
        <v>3073</v>
      </c>
      <c r="R3523" t="s">
        <v>3325</v>
      </c>
      <c r="S3523" t="s">
        <v>3721</v>
      </c>
      <c r="T3523">
        <v>76</v>
      </c>
      <c r="U3523">
        <v>65</v>
      </c>
      <c r="W3523" t="s">
        <v>2441</v>
      </c>
      <c r="X3523">
        <v>1</v>
      </c>
      <c r="Y3523">
        <f t="shared" si="433"/>
        <v>11</v>
      </c>
      <c r="Z3523">
        <f t="shared" ca="1" si="434"/>
        <v>4.25</v>
      </c>
      <c r="AA3523">
        <f t="shared" ca="1" si="435"/>
        <v>6.75</v>
      </c>
      <c r="AB3523">
        <f t="shared" ca="1" si="436"/>
        <v>-6.75</v>
      </c>
      <c r="AC3523" s="2">
        <v>6.75</v>
      </c>
      <c r="AD3523" s="7">
        <f>VLOOKUP(P3523,Weights!$A:$B,2,0)*AC3523</f>
        <v>6.75</v>
      </c>
      <c r="AE3523">
        <f t="shared" ca="1" si="437"/>
        <v>45.5625</v>
      </c>
      <c r="AF3523" t="str">
        <f t="shared" ref="AF3523:AF3586" si="438">IF(Y3523&gt;0,O3523,R3523)</f>
        <v>Holy Cross</v>
      </c>
      <c r="AG3523" t="str">
        <f t="shared" ref="AG3523:AG3586" ca="1" si="439">IF(Z3523&gt;0,O3523,R3523)</f>
        <v>Holy Cross</v>
      </c>
    </row>
    <row r="3524" spans="15:33" x14ac:dyDescent="0.25">
      <c r="O3524" t="s">
        <v>3404</v>
      </c>
      <c r="P3524" s="6">
        <v>42028</v>
      </c>
      <c r="Q3524" t="s">
        <v>3073</v>
      </c>
      <c r="R3524" t="s">
        <v>3362</v>
      </c>
      <c r="S3524" t="s">
        <v>3721</v>
      </c>
      <c r="T3524">
        <v>79</v>
      </c>
      <c r="U3524">
        <v>77</v>
      </c>
      <c r="W3524" t="s">
        <v>2591</v>
      </c>
      <c r="X3524">
        <v>1</v>
      </c>
      <c r="Y3524">
        <f t="shared" si="433"/>
        <v>2</v>
      </c>
      <c r="Z3524">
        <f t="shared" ca="1" si="434"/>
        <v>0.12499950000000037</v>
      </c>
      <c r="AA3524">
        <f t="shared" ca="1" si="435"/>
        <v>1.8750004999999996</v>
      </c>
      <c r="AB3524">
        <f t="shared" ca="1" si="436"/>
        <v>-1.8750004999999996</v>
      </c>
      <c r="AC3524" s="2">
        <v>1.875</v>
      </c>
      <c r="AD3524" s="7">
        <f>VLOOKUP(P3524,Weights!$A:$B,2,0)*AC3524</f>
        <v>1.875</v>
      </c>
      <c r="AE3524">
        <f t="shared" ca="1" si="437"/>
        <v>3.5156268750002484</v>
      </c>
      <c r="AF3524" t="str">
        <f t="shared" si="438"/>
        <v>Houston Baptist</v>
      </c>
      <c r="AG3524" t="str">
        <f t="shared" ca="1" si="439"/>
        <v>Houston Baptist</v>
      </c>
    </row>
    <row r="3525" spans="15:33" x14ac:dyDescent="0.25">
      <c r="O3525" t="s">
        <v>3237</v>
      </c>
      <c r="P3525" s="6">
        <v>42028</v>
      </c>
      <c r="Q3525" t="s">
        <v>3073</v>
      </c>
      <c r="R3525" t="s">
        <v>3243</v>
      </c>
      <c r="S3525" t="s">
        <v>3721</v>
      </c>
      <c r="T3525">
        <v>83</v>
      </c>
      <c r="U3525">
        <v>79</v>
      </c>
      <c r="W3525" t="s">
        <v>1011</v>
      </c>
      <c r="X3525">
        <v>1</v>
      </c>
      <c r="Y3525">
        <f t="shared" si="433"/>
        <v>4</v>
      </c>
      <c r="Z3525">
        <f t="shared" ca="1" si="434"/>
        <v>4</v>
      </c>
      <c r="AA3525">
        <f t="shared" ca="1" si="435"/>
        <v>0</v>
      </c>
      <c r="AB3525">
        <f t="shared" ca="1" si="436"/>
        <v>0</v>
      </c>
      <c r="AC3525" s="2">
        <v>0</v>
      </c>
      <c r="AD3525" s="7">
        <f>VLOOKUP(P3525,Weights!$A:$B,2,0)*AC3525</f>
        <v>0</v>
      </c>
      <c r="AE3525">
        <f t="shared" ca="1" si="437"/>
        <v>0</v>
      </c>
      <c r="AF3525" t="str">
        <f t="shared" si="438"/>
        <v>Idaho</v>
      </c>
      <c r="AG3525" t="str">
        <f t="shared" ca="1" si="439"/>
        <v>Idaho</v>
      </c>
    </row>
    <row r="3526" spans="15:33" x14ac:dyDescent="0.25">
      <c r="O3526" t="s">
        <v>3269</v>
      </c>
      <c r="P3526" s="6">
        <v>42028</v>
      </c>
      <c r="Q3526" t="s">
        <v>3073</v>
      </c>
      <c r="R3526" t="s">
        <v>3264</v>
      </c>
      <c r="S3526" t="s">
        <v>3721</v>
      </c>
      <c r="T3526">
        <v>80</v>
      </c>
      <c r="U3526">
        <v>76</v>
      </c>
      <c r="W3526" t="s">
        <v>1027</v>
      </c>
      <c r="X3526">
        <v>1</v>
      </c>
      <c r="Y3526">
        <f t="shared" si="433"/>
        <v>4</v>
      </c>
      <c r="Z3526">
        <f t="shared" ca="1" si="434"/>
        <v>-1.3750000000000009</v>
      </c>
      <c r="AA3526">
        <f t="shared" ca="1" si="435"/>
        <v>5.3750000000000009</v>
      </c>
      <c r="AB3526">
        <f t="shared" ca="1" si="436"/>
        <v>-5.3750000000000009</v>
      </c>
      <c r="AC3526" s="2">
        <v>5.375</v>
      </c>
      <c r="AD3526" s="7">
        <f>VLOOKUP(P3526,Weights!$A:$B,2,0)*AC3526</f>
        <v>5.375</v>
      </c>
      <c r="AE3526">
        <f t="shared" ca="1" si="437"/>
        <v>28.890625000000011</v>
      </c>
      <c r="AF3526" t="str">
        <f t="shared" si="438"/>
        <v>Idaho State</v>
      </c>
      <c r="AG3526" t="str">
        <f t="shared" ca="1" si="439"/>
        <v>Portland St</v>
      </c>
    </row>
    <row r="3527" spans="15:33" x14ac:dyDescent="0.25">
      <c r="O3527" t="s">
        <v>3190</v>
      </c>
      <c r="P3527" s="6">
        <v>42028</v>
      </c>
      <c r="Q3527" t="s">
        <v>3073</v>
      </c>
      <c r="R3527" t="s">
        <v>3158</v>
      </c>
      <c r="S3527" t="s">
        <v>3721</v>
      </c>
      <c r="T3527">
        <v>72</v>
      </c>
      <c r="U3527">
        <v>61</v>
      </c>
      <c r="W3527" t="s">
        <v>2119</v>
      </c>
      <c r="X3527">
        <v>1</v>
      </c>
      <c r="Y3527">
        <f t="shared" si="433"/>
        <v>11</v>
      </c>
      <c r="Z3527">
        <f t="shared" ca="1" si="434"/>
        <v>0.24999998000000012</v>
      </c>
      <c r="AA3527">
        <f t="shared" ca="1" si="435"/>
        <v>10.75000002</v>
      </c>
      <c r="AB3527">
        <f t="shared" ca="1" si="436"/>
        <v>-10.75000002</v>
      </c>
      <c r="AC3527" s="2">
        <v>10.75</v>
      </c>
      <c r="AD3527" s="7">
        <f>VLOOKUP(P3527,Weights!$A:$B,2,0)*AC3527</f>
        <v>10.75</v>
      </c>
      <c r="AE3527">
        <f t="shared" ca="1" si="437"/>
        <v>115.56250043</v>
      </c>
      <c r="AF3527" t="str">
        <f t="shared" si="438"/>
        <v>Indiana St</v>
      </c>
      <c r="AG3527" t="str">
        <f t="shared" ca="1" si="439"/>
        <v>Indiana St</v>
      </c>
    </row>
    <row r="3528" spans="15:33" x14ac:dyDescent="0.25">
      <c r="O3528" t="s">
        <v>3217</v>
      </c>
      <c r="P3528" s="6">
        <v>42028</v>
      </c>
      <c r="Q3528" t="s">
        <v>3073</v>
      </c>
      <c r="R3528" t="s">
        <v>3224</v>
      </c>
      <c r="S3528" t="s">
        <v>3721</v>
      </c>
      <c r="T3528">
        <v>77</v>
      </c>
      <c r="U3528">
        <v>71</v>
      </c>
      <c r="W3528" t="s">
        <v>1467</v>
      </c>
      <c r="X3528">
        <v>1</v>
      </c>
      <c r="Y3528">
        <f t="shared" si="433"/>
        <v>6</v>
      </c>
      <c r="Z3528">
        <f t="shared" ca="1" si="434"/>
        <v>2.2500000199999999</v>
      </c>
      <c r="AA3528">
        <f t="shared" ca="1" si="435"/>
        <v>3.7499999800000001</v>
      </c>
      <c r="AB3528">
        <f t="shared" ca="1" si="436"/>
        <v>-3.7499999800000001</v>
      </c>
      <c r="AC3528" s="2">
        <v>3.75</v>
      </c>
      <c r="AD3528" s="7">
        <f>VLOOKUP(P3528,Weights!$A:$B,2,0)*AC3528</f>
        <v>3.75</v>
      </c>
      <c r="AE3528">
        <f t="shared" ca="1" si="437"/>
        <v>14.062499850000002</v>
      </c>
      <c r="AF3528" t="str">
        <f t="shared" si="438"/>
        <v>IPFW</v>
      </c>
      <c r="AG3528" t="str">
        <f t="shared" ca="1" si="439"/>
        <v>IPFW</v>
      </c>
    </row>
    <row r="3529" spans="15:33" x14ac:dyDescent="0.25">
      <c r="O3529" t="s">
        <v>3386</v>
      </c>
      <c r="P3529" s="6">
        <v>42028</v>
      </c>
      <c r="Q3529" t="s">
        <v>3073</v>
      </c>
      <c r="R3529" t="s">
        <v>3285</v>
      </c>
      <c r="S3529" t="s">
        <v>3721</v>
      </c>
      <c r="T3529">
        <v>65</v>
      </c>
      <c r="U3529">
        <v>50</v>
      </c>
      <c r="W3529" t="s">
        <v>2768</v>
      </c>
      <c r="X3529">
        <v>1</v>
      </c>
      <c r="Y3529">
        <f t="shared" si="433"/>
        <v>15</v>
      </c>
      <c r="Z3529">
        <f t="shared" ca="1" si="434"/>
        <v>-1.5</v>
      </c>
      <c r="AA3529">
        <f t="shared" ca="1" si="435"/>
        <v>16.5</v>
      </c>
      <c r="AB3529">
        <f t="shared" ca="1" si="436"/>
        <v>-16.5</v>
      </c>
      <c r="AC3529" s="2">
        <v>16.5</v>
      </c>
      <c r="AD3529" s="7">
        <f>VLOOKUP(P3529,Weights!$A:$B,2,0)*AC3529</f>
        <v>16.5</v>
      </c>
      <c r="AE3529">
        <f t="shared" ca="1" si="437"/>
        <v>272.25</v>
      </c>
      <c r="AF3529" t="str">
        <f t="shared" si="438"/>
        <v>IUPUI</v>
      </c>
      <c r="AG3529" t="str">
        <f t="shared" ca="1" si="439"/>
        <v>South Dakota</v>
      </c>
    </row>
    <row r="3530" spans="15:33" x14ac:dyDescent="0.25">
      <c r="O3530" t="s">
        <v>3320</v>
      </c>
      <c r="P3530" s="6">
        <v>42028</v>
      </c>
      <c r="Q3530" t="s">
        <v>3073</v>
      </c>
      <c r="R3530" t="s">
        <v>3238</v>
      </c>
      <c r="S3530" t="s">
        <v>3720</v>
      </c>
      <c r="T3530">
        <v>66</v>
      </c>
      <c r="U3530">
        <v>63</v>
      </c>
      <c r="W3530" t="s">
        <v>1729</v>
      </c>
      <c r="X3530">
        <v>1</v>
      </c>
      <c r="Y3530">
        <f t="shared" si="433"/>
        <v>-3</v>
      </c>
      <c r="Z3530">
        <f t="shared" ca="1" si="434"/>
        <v>-8.2500004999999987</v>
      </c>
      <c r="AA3530">
        <f t="shared" ca="1" si="435"/>
        <v>5.2500004999999987</v>
      </c>
      <c r="AB3530">
        <f t="shared" ca="1" si="436"/>
        <v>-5.2500004999999987</v>
      </c>
      <c r="AC3530" s="2">
        <v>5.25</v>
      </c>
      <c r="AD3530" s="7">
        <f>VLOOKUP(P3530,Weights!$A:$B,2,0)*AC3530</f>
        <v>5.25</v>
      </c>
      <c r="AE3530">
        <f t="shared" ca="1" si="437"/>
        <v>27.562505250000235</v>
      </c>
      <c r="AF3530" t="str">
        <f t="shared" si="438"/>
        <v>Morehead St</v>
      </c>
      <c r="AG3530" t="str">
        <f t="shared" ca="1" si="439"/>
        <v>Morehead St</v>
      </c>
    </row>
    <row r="3531" spans="15:33" x14ac:dyDescent="0.25">
      <c r="O3531" t="s">
        <v>3245</v>
      </c>
      <c r="P3531" s="6">
        <v>42028</v>
      </c>
      <c r="Q3531" t="s">
        <v>3073</v>
      </c>
      <c r="R3531" t="s">
        <v>3246</v>
      </c>
      <c r="S3531" t="s">
        <v>3721</v>
      </c>
      <c r="T3531">
        <v>63</v>
      </c>
      <c r="U3531">
        <v>53</v>
      </c>
      <c r="W3531" t="s">
        <v>856</v>
      </c>
      <c r="X3531">
        <v>1</v>
      </c>
      <c r="Y3531">
        <f t="shared" si="433"/>
        <v>10</v>
      </c>
      <c r="Z3531">
        <f t="shared" ca="1" si="434"/>
        <v>-1.8749995000000013</v>
      </c>
      <c r="AA3531">
        <f t="shared" ca="1" si="435"/>
        <v>11.874999500000001</v>
      </c>
      <c r="AB3531">
        <f t="shared" ca="1" si="436"/>
        <v>-11.874999500000001</v>
      </c>
      <c r="AC3531" s="2">
        <v>11.875</v>
      </c>
      <c r="AD3531" s="7">
        <f>VLOOKUP(P3531,Weights!$A:$B,2,0)*AC3531</f>
        <v>11.875</v>
      </c>
      <c r="AE3531">
        <f t="shared" ca="1" si="437"/>
        <v>141.01561312500027</v>
      </c>
      <c r="AF3531" t="str">
        <f t="shared" si="438"/>
        <v>Kansas St</v>
      </c>
      <c r="AG3531" t="str">
        <f t="shared" ca="1" si="439"/>
        <v>Oklahoma St</v>
      </c>
    </row>
    <row r="3532" spans="15:33" x14ac:dyDescent="0.25">
      <c r="O3532" t="s">
        <v>3129</v>
      </c>
      <c r="P3532" s="6">
        <v>42028</v>
      </c>
      <c r="Q3532" t="s">
        <v>3073</v>
      </c>
      <c r="R3532" t="s">
        <v>3221</v>
      </c>
      <c r="S3532" t="s">
        <v>3720</v>
      </c>
      <c r="T3532">
        <v>54</v>
      </c>
      <c r="U3532">
        <v>48</v>
      </c>
      <c r="W3532" t="s">
        <v>749</v>
      </c>
      <c r="X3532">
        <v>1</v>
      </c>
      <c r="Y3532">
        <f t="shared" si="433"/>
        <v>-6</v>
      </c>
      <c r="Z3532">
        <f t="shared" ca="1" si="434"/>
        <v>-8.5000004999999987</v>
      </c>
      <c r="AA3532">
        <f t="shared" ca="1" si="435"/>
        <v>2.5000004999999987</v>
      </c>
      <c r="AB3532">
        <f t="shared" ca="1" si="436"/>
        <v>-2.5000004999999987</v>
      </c>
      <c r="AC3532" s="2">
        <v>2.5</v>
      </c>
      <c r="AD3532" s="7">
        <f>VLOOKUP(P3532,Weights!$A:$B,2,0)*AC3532</f>
        <v>2.5</v>
      </c>
      <c r="AE3532">
        <f t="shared" ca="1" si="437"/>
        <v>6.2500025000002433</v>
      </c>
      <c r="AF3532" t="str">
        <f t="shared" si="438"/>
        <v>Florida Gulf Coast</v>
      </c>
      <c r="AG3532" t="str">
        <f t="shared" ca="1" si="439"/>
        <v>Florida Gulf Coast</v>
      </c>
    </row>
    <row r="3533" spans="15:33" x14ac:dyDescent="0.25">
      <c r="O3533" t="s">
        <v>3366</v>
      </c>
      <c r="P3533" s="6">
        <v>42028</v>
      </c>
      <c r="Q3533" t="s">
        <v>3073</v>
      </c>
      <c r="R3533" t="s">
        <v>3379</v>
      </c>
      <c r="S3533" t="s">
        <v>3720</v>
      </c>
      <c r="T3533">
        <v>75</v>
      </c>
      <c r="U3533">
        <v>71</v>
      </c>
      <c r="W3533" t="s">
        <v>2451</v>
      </c>
      <c r="X3533">
        <v>1</v>
      </c>
      <c r="Y3533">
        <f t="shared" si="433"/>
        <v>-4</v>
      </c>
      <c r="Z3533">
        <f t="shared" ca="1" si="434"/>
        <v>3.375</v>
      </c>
      <c r="AA3533">
        <f t="shared" ca="1" si="435"/>
        <v>-7.375</v>
      </c>
      <c r="AB3533">
        <f t="shared" ca="1" si="436"/>
        <v>7.375</v>
      </c>
      <c r="AC3533" s="2">
        <v>7.375</v>
      </c>
      <c r="AD3533" s="7">
        <f>VLOOKUP(P3533,Weights!$A:$B,2,0)*AC3533</f>
        <v>7.375</v>
      </c>
      <c r="AE3533">
        <f t="shared" ca="1" si="437"/>
        <v>54.390625</v>
      </c>
      <c r="AF3533" t="str">
        <f t="shared" si="438"/>
        <v>Lehigh</v>
      </c>
      <c r="AG3533" t="str">
        <f t="shared" ca="1" si="439"/>
        <v>Lafayette</v>
      </c>
    </row>
    <row r="3534" spans="15:33" x14ac:dyDescent="0.25">
      <c r="O3534" t="s">
        <v>3215</v>
      </c>
      <c r="P3534" s="6">
        <v>42028</v>
      </c>
      <c r="Q3534" t="s">
        <v>3073</v>
      </c>
      <c r="R3534" t="s">
        <v>3211</v>
      </c>
      <c r="S3534" t="s">
        <v>3720</v>
      </c>
      <c r="T3534">
        <v>75</v>
      </c>
      <c r="U3534">
        <v>66</v>
      </c>
      <c r="W3534" t="s">
        <v>762</v>
      </c>
      <c r="X3534">
        <v>1</v>
      </c>
      <c r="Y3534">
        <f t="shared" si="433"/>
        <v>-9</v>
      </c>
      <c r="Z3534">
        <f t="shared" ca="1" si="434"/>
        <v>-8.7500004999999987</v>
      </c>
      <c r="AA3534">
        <f t="shared" ca="1" si="435"/>
        <v>-0.24999950000000126</v>
      </c>
      <c r="AB3534">
        <f t="shared" ca="1" si="436"/>
        <v>0.24999950000000126</v>
      </c>
      <c r="AC3534" s="2">
        <v>0.25</v>
      </c>
      <c r="AD3534" s="7">
        <f>VLOOKUP(P3534,Weights!$A:$B,2,0)*AC3534</f>
        <v>0.25</v>
      </c>
      <c r="AE3534">
        <f t="shared" ca="1" si="437"/>
        <v>6.2499750000250633E-2</v>
      </c>
      <c r="AF3534" t="str">
        <f t="shared" si="438"/>
        <v>North Florida</v>
      </c>
      <c r="AG3534" t="str">
        <f t="shared" ca="1" si="439"/>
        <v>North Florida</v>
      </c>
    </row>
    <row r="3535" spans="15:33" x14ac:dyDescent="0.25">
      <c r="O3535" t="s">
        <v>3254</v>
      </c>
      <c r="P3535" s="6">
        <v>42028</v>
      </c>
      <c r="Q3535" t="s">
        <v>3073</v>
      </c>
      <c r="R3535" t="s">
        <v>3249</v>
      </c>
      <c r="S3535" t="s">
        <v>3720</v>
      </c>
      <c r="T3535">
        <v>95</v>
      </c>
      <c r="U3535">
        <v>85</v>
      </c>
      <c r="V3535" t="s">
        <v>3722</v>
      </c>
      <c r="W3535" t="s">
        <v>950</v>
      </c>
      <c r="X3535">
        <v>1</v>
      </c>
      <c r="Y3535">
        <f t="shared" si="433"/>
        <v>-10</v>
      </c>
      <c r="Z3535">
        <f t="shared" ca="1" si="434"/>
        <v>-2.2499994999999995</v>
      </c>
      <c r="AA3535">
        <f t="shared" ca="1" si="435"/>
        <v>-7.7500005000000005</v>
      </c>
      <c r="AB3535">
        <f t="shared" ca="1" si="436"/>
        <v>7.7500005000000005</v>
      </c>
      <c r="AC3535" s="2">
        <v>7.75</v>
      </c>
      <c r="AD3535" s="7">
        <f>VLOOKUP(P3535,Weights!$A:$B,2,0)*AC3535</f>
        <v>7.75</v>
      </c>
      <c r="AE3535">
        <f t="shared" ca="1" si="437"/>
        <v>60.062507750000258</v>
      </c>
      <c r="AF3535" t="str">
        <f t="shared" si="438"/>
        <v>Georgetown</v>
      </c>
      <c r="AG3535" t="str">
        <f t="shared" ca="1" si="439"/>
        <v>Georgetown</v>
      </c>
    </row>
    <row r="3536" spans="15:33" x14ac:dyDescent="0.25">
      <c r="O3536" t="s">
        <v>3326</v>
      </c>
      <c r="P3536" s="6">
        <v>42028</v>
      </c>
      <c r="Q3536" t="s">
        <v>3073</v>
      </c>
      <c r="R3536" t="s">
        <v>3353</v>
      </c>
      <c r="S3536" t="s">
        <v>3721</v>
      </c>
      <c r="T3536">
        <v>78</v>
      </c>
      <c r="U3536">
        <v>71</v>
      </c>
      <c r="W3536" t="s">
        <v>1511</v>
      </c>
      <c r="X3536">
        <v>1</v>
      </c>
      <c r="Y3536">
        <f t="shared" si="433"/>
        <v>7</v>
      </c>
      <c r="Z3536">
        <f t="shared" ca="1" si="434"/>
        <v>-9.875</v>
      </c>
      <c r="AA3536">
        <f t="shared" ca="1" si="435"/>
        <v>16.875</v>
      </c>
      <c r="AB3536">
        <f t="shared" ca="1" si="436"/>
        <v>-16.875</v>
      </c>
      <c r="AC3536" s="2">
        <v>16.875</v>
      </c>
      <c r="AD3536" s="7">
        <f>VLOOKUP(P3536,Weights!$A:$B,2,0)*AC3536</f>
        <v>16.875</v>
      </c>
      <c r="AE3536">
        <f t="shared" ca="1" si="437"/>
        <v>284.765625</v>
      </c>
      <c r="AF3536" t="str">
        <f t="shared" si="438"/>
        <v>Marshall</v>
      </c>
      <c r="AG3536" t="str">
        <f t="shared" ca="1" si="439"/>
        <v>UTEP</v>
      </c>
    </row>
    <row r="3537" spans="15:33" x14ac:dyDescent="0.25">
      <c r="O3537" t="s">
        <v>3137</v>
      </c>
      <c r="P3537" s="6">
        <v>42028</v>
      </c>
      <c r="Q3537" t="s">
        <v>3074</v>
      </c>
      <c r="R3537" t="s">
        <v>3142</v>
      </c>
      <c r="S3537" t="s">
        <v>3721</v>
      </c>
      <c r="T3537">
        <v>57</v>
      </c>
      <c r="U3537">
        <v>55</v>
      </c>
      <c r="W3537" t="s">
        <v>264</v>
      </c>
      <c r="X3537">
        <v>1</v>
      </c>
      <c r="Y3537">
        <f t="shared" si="433"/>
        <v>2</v>
      </c>
      <c r="Z3537">
        <f t="shared" ca="1" si="434"/>
        <v>11.375</v>
      </c>
      <c r="AA3537">
        <f t="shared" ca="1" si="435"/>
        <v>-9.375</v>
      </c>
      <c r="AB3537">
        <f t="shared" ca="1" si="436"/>
        <v>9.375</v>
      </c>
      <c r="AC3537" s="2">
        <v>9.375</v>
      </c>
      <c r="AD3537" s="7">
        <f>VLOOKUP(P3537,Weights!$A:$B,2,0)*AC3537</f>
        <v>9.375</v>
      </c>
      <c r="AE3537">
        <f t="shared" ca="1" si="437"/>
        <v>87.890625</v>
      </c>
      <c r="AF3537" t="str">
        <f t="shared" si="438"/>
        <v>Memphis</v>
      </c>
      <c r="AG3537" t="str">
        <f t="shared" ca="1" si="439"/>
        <v>Memphis</v>
      </c>
    </row>
    <row r="3538" spans="15:33" x14ac:dyDescent="0.25">
      <c r="O3538" t="s">
        <v>3153</v>
      </c>
      <c r="P3538" s="6">
        <v>42028</v>
      </c>
      <c r="Q3538" t="s">
        <v>3073</v>
      </c>
      <c r="R3538" t="s">
        <v>3712</v>
      </c>
      <c r="S3538" t="s">
        <v>3720</v>
      </c>
      <c r="T3538">
        <v>69</v>
      </c>
      <c r="U3538">
        <v>64</v>
      </c>
      <c r="V3538" t="s">
        <v>3722</v>
      </c>
      <c r="W3538" t="s">
        <v>1248</v>
      </c>
      <c r="X3538">
        <v>1</v>
      </c>
      <c r="Y3538">
        <f t="shared" si="433"/>
        <v>-5</v>
      </c>
      <c r="Z3538">
        <f t="shared" ca="1" si="434"/>
        <v>-10.999999499999998</v>
      </c>
      <c r="AA3538">
        <f t="shared" ca="1" si="435"/>
        <v>5.9999994999999977</v>
      </c>
      <c r="AB3538">
        <f t="shared" ca="1" si="436"/>
        <v>-5.9999994999999977</v>
      </c>
      <c r="AC3538" s="2">
        <v>6</v>
      </c>
      <c r="AD3538" s="7">
        <f>VLOOKUP(P3538,Weights!$A:$B,2,0)*AC3538</f>
        <v>6</v>
      </c>
      <c r="AE3538">
        <f t="shared" ca="1" si="437"/>
        <v>35.999994000000221</v>
      </c>
      <c r="AF3538" t="str">
        <f t="shared" si="438"/>
        <v>Wisconsin</v>
      </c>
      <c r="AG3538" t="str">
        <f t="shared" ca="1" si="439"/>
        <v>Wisconsin</v>
      </c>
    </row>
    <row r="3539" spans="15:33" x14ac:dyDescent="0.25">
      <c r="O3539" t="s">
        <v>3290</v>
      </c>
      <c r="P3539" s="6">
        <v>42028</v>
      </c>
      <c r="Q3539" t="s">
        <v>3073</v>
      </c>
      <c r="R3539" t="s">
        <v>3205</v>
      </c>
      <c r="S3539" t="s">
        <v>3721</v>
      </c>
      <c r="T3539">
        <v>72</v>
      </c>
      <c r="U3539">
        <v>69</v>
      </c>
      <c r="W3539" t="s">
        <v>856</v>
      </c>
      <c r="X3539">
        <v>1</v>
      </c>
      <c r="Y3539">
        <f t="shared" si="433"/>
        <v>3</v>
      </c>
      <c r="Z3539">
        <f t="shared" ca="1" si="434"/>
        <v>0.50000001999999999</v>
      </c>
      <c r="AA3539">
        <f t="shared" ca="1" si="435"/>
        <v>2.4999999800000001</v>
      </c>
      <c r="AB3539">
        <f t="shared" ca="1" si="436"/>
        <v>-2.4999999800000001</v>
      </c>
      <c r="AC3539" s="2">
        <v>2.5</v>
      </c>
      <c r="AD3539" s="7">
        <f>VLOOKUP(P3539,Weights!$A:$B,2,0)*AC3539</f>
        <v>2.5</v>
      </c>
      <c r="AE3539">
        <f t="shared" ca="1" si="437"/>
        <v>6.2499999000000006</v>
      </c>
      <c r="AF3539" t="str">
        <f t="shared" si="438"/>
        <v>Middle Tennessee</v>
      </c>
      <c r="AG3539" t="str">
        <f t="shared" ca="1" si="439"/>
        <v>Middle Tennessee</v>
      </c>
    </row>
    <row r="3540" spans="15:33" x14ac:dyDescent="0.25">
      <c r="O3540" t="s">
        <v>3124</v>
      </c>
      <c r="P3540" s="6">
        <v>42028</v>
      </c>
      <c r="Q3540" t="s">
        <v>3073</v>
      </c>
      <c r="R3540" t="s">
        <v>3227</v>
      </c>
      <c r="S3540" t="s">
        <v>3721</v>
      </c>
      <c r="T3540">
        <v>79</v>
      </c>
      <c r="U3540">
        <v>71</v>
      </c>
      <c r="W3540" t="s">
        <v>1260</v>
      </c>
      <c r="X3540">
        <v>1</v>
      </c>
      <c r="Y3540">
        <f t="shared" si="433"/>
        <v>8</v>
      </c>
      <c r="Z3540">
        <f t="shared" ca="1" si="434"/>
        <v>6.2499995000000013</v>
      </c>
      <c r="AA3540">
        <f t="shared" ca="1" si="435"/>
        <v>1.7500004999999987</v>
      </c>
      <c r="AB3540">
        <f t="shared" ca="1" si="436"/>
        <v>-1.7500004999999987</v>
      </c>
      <c r="AC3540" s="2">
        <v>1.75</v>
      </c>
      <c r="AD3540" s="7">
        <f>VLOOKUP(P3540,Weights!$A:$B,2,0)*AC3540</f>
        <v>1.75</v>
      </c>
      <c r="AE3540">
        <f t="shared" ca="1" si="437"/>
        <v>3.0625017500002456</v>
      </c>
      <c r="AF3540" t="str">
        <f t="shared" si="438"/>
        <v>Minnesota</v>
      </c>
      <c r="AG3540" t="str">
        <f t="shared" ca="1" si="439"/>
        <v>Minnesota</v>
      </c>
    </row>
    <row r="3541" spans="15:33" x14ac:dyDescent="0.25">
      <c r="O3541" t="s">
        <v>3394</v>
      </c>
      <c r="P3541" s="6">
        <v>42028</v>
      </c>
      <c r="Q3541" t="s">
        <v>3073</v>
      </c>
      <c r="R3541" t="s">
        <v>3413</v>
      </c>
      <c r="S3541" t="s">
        <v>3720</v>
      </c>
      <c r="T3541">
        <v>72</v>
      </c>
      <c r="U3541">
        <v>65</v>
      </c>
      <c r="W3541" t="s">
        <v>1987</v>
      </c>
      <c r="X3541">
        <v>1</v>
      </c>
      <c r="Y3541">
        <f t="shared" si="433"/>
        <v>-7</v>
      </c>
      <c r="Z3541">
        <f t="shared" ca="1" si="434"/>
        <v>-8.5000005000000005</v>
      </c>
      <c r="AA3541">
        <f t="shared" ca="1" si="435"/>
        <v>1.5000005000000005</v>
      </c>
      <c r="AB3541">
        <f t="shared" ca="1" si="436"/>
        <v>-1.5000005000000005</v>
      </c>
      <c r="AC3541" s="2">
        <v>1.5</v>
      </c>
      <c r="AD3541" s="7">
        <f>VLOOKUP(P3541,Weights!$A:$B,2,0)*AC3541</f>
        <v>1.5</v>
      </c>
      <c r="AE3541">
        <f t="shared" ca="1" si="437"/>
        <v>2.2500015000002516</v>
      </c>
      <c r="AF3541" t="str">
        <f t="shared" si="438"/>
        <v>Prairie View</v>
      </c>
      <c r="AG3541" t="str">
        <f t="shared" ca="1" si="439"/>
        <v>Prairie View</v>
      </c>
    </row>
    <row r="3542" spans="15:33" x14ac:dyDescent="0.25">
      <c r="O3542" t="s">
        <v>3202</v>
      </c>
      <c r="P3542" s="6">
        <v>42028</v>
      </c>
      <c r="Q3542" t="s">
        <v>3073</v>
      </c>
      <c r="R3542" t="s">
        <v>3111</v>
      </c>
      <c r="S3542" t="s">
        <v>3720</v>
      </c>
      <c r="T3542">
        <v>72</v>
      </c>
      <c r="U3542">
        <v>66</v>
      </c>
      <c r="W3542" t="s">
        <v>1499</v>
      </c>
      <c r="X3542">
        <v>1</v>
      </c>
      <c r="Y3542">
        <f t="shared" si="433"/>
        <v>-6</v>
      </c>
      <c r="Z3542">
        <f t="shared" ca="1" si="434"/>
        <v>-5.4999995000000004</v>
      </c>
      <c r="AA3542">
        <f t="shared" ca="1" si="435"/>
        <v>-0.50000049999999963</v>
      </c>
      <c r="AB3542">
        <f t="shared" ca="1" si="436"/>
        <v>0.50000049999999963</v>
      </c>
      <c r="AC3542" s="2">
        <v>0.5</v>
      </c>
      <c r="AD3542" s="7">
        <f>VLOOKUP(P3542,Weights!$A:$B,2,0)*AC3542</f>
        <v>0.5</v>
      </c>
      <c r="AE3542">
        <f t="shared" ca="1" si="437"/>
        <v>0.25000050000024965</v>
      </c>
      <c r="AF3542" t="str">
        <f t="shared" si="438"/>
        <v>Georgia</v>
      </c>
      <c r="AG3542" t="str">
        <f t="shared" ca="1" si="439"/>
        <v>Georgia</v>
      </c>
    </row>
    <row r="3543" spans="15:33" x14ac:dyDescent="0.25">
      <c r="O3543" t="s">
        <v>3235</v>
      </c>
      <c r="P3543" s="6">
        <v>42028</v>
      </c>
      <c r="Q3543" t="s">
        <v>3073</v>
      </c>
      <c r="R3543" t="s">
        <v>3170</v>
      </c>
      <c r="S3543" t="s">
        <v>3720</v>
      </c>
      <c r="T3543">
        <v>61</v>
      </c>
      <c r="U3543">
        <v>60</v>
      </c>
      <c r="W3543" t="s">
        <v>294</v>
      </c>
      <c r="X3543">
        <v>1</v>
      </c>
      <c r="Y3543">
        <f t="shared" si="433"/>
        <v>-1</v>
      </c>
      <c r="Z3543">
        <f t="shared" ca="1" si="434"/>
        <v>-10.999999500000001</v>
      </c>
      <c r="AA3543">
        <f t="shared" ca="1" si="435"/>
        <v>9.9999995000000013</v>
      </c>
      <c r="AB3543">
        <f t="shared" ca="1" si="436"/>
        <v>-9.9999995000000013</v>
      </c>
      <c r="AC3543" s="2">
        <v>10</v>
      </c>
      <c r="AD3543" s="7">
        <f>VLOOKUP(P3543,Weights!$A:$B,2,0)*AC3543</f>
        <v>10</v>
      </c>
      <c r="AE3543">
        <f t="shared" ca="1" si="437"/>
        <v>99.999990000000281</v>
      </c>
      <c r="AF3543" t="str">
        <f t="shared" si="438"/>
        <v>Arkansas</v>
      </c>
      <c r="AG3543" t="str">
        <f t="shared" ca="1" si="439"/>
        <v>Arkansas</v>
      </c>
    </row>
    <row r="3544" spans="15:33" x14ac:dyDescent="0.25">
      <c r="O3544" t="s">
        <v>3163</v>
      </c>
      <c r="P3544" s="6">
        <v>42028</v>
      </c>
      <c r="Q3544" t="s">
        <v>3073</v>
      </c>
      <c r="R3544" t="s">
        <v>3267</v>
      </c>
      <c r="S3544" t="s">
        <v>3721</v>
      </c>
      <c r="T3544">
        <v>58</v>
      </c>
      <c r="U3544">
        <v>56</v>
      </c>
      <c r="W3544" t="s">
        <v>1040</v>
      </c>
      <c r="X3544">
        <v>1</v>
      </c>
      <c r="Y3544">
        <f t="shared" si="433"/>
        <v>2</v>
      </c>
      <c r="Z3544">
        <f t="shared" ca="1" si="434"/>
        <v>11.374999980000002</v>
      </c>
      <c r="AA3544">
        <f t="shared" ca="1" si="435"/>
        <v>-9.3749999800000019</v>
      </c>
      <c r="AB3544">
        <f t="shared" ca="1" si="436"/>
        <v>9.3749999800000019</v>
      </c>
      <c r="AC3544" s="2">
        <v>9.375</v>
      </c>
      <c r="AD3544" s="7">
        <f>VLOOKUP(P3544,Weights!$A:$B,2,0)*AC3544</f>
        <v>9.375</v>
      </c>
      <c r="AE3544">
        <f t="shared" ca="1" si="437"/>
        <v>87.890624625000029</v>
      </c>
      <c r="AF3544" t="str">
        <f t="shared" si="438"/>
        <v>Montana</v>
      </c>
      <c r="AG3544" t="str">
        <f t="shared" ca="1" si="439"/>
        <v>Montana</v>
      </c>
    </row>
    <row r="3545" spans="15:33" x14ac:dyDescent="0.25">
      <c r="O3545" t="s">
        <v>3266</v>
      </c>
      <c r="P3545" s="6">
        <v>42028</v>
      </c>
      <c r="Q3545" t="s">
        <v>3073</v>
      </c>
      <c r="R3545" t="s">
        <v>3268</v>
      </c>
      <c r="S3545" t="s">
        <v>3720</v>
      </c>
      <c r="T3545">
        <v>71</v>
      </c>
      <c r="U3545">
        <v>64</v>
      </c>
      <c r="W3545" t="s">
        <v>1026</v>
      </c>
      <c r="X3545">
        <v>1</v>
      </c>
      <c r="Y3545">
        <f t="shared" si="433"/>
        <v>-7</v>
      </c>
      <c r="Z3545">
        <f t="shared" ca="1" si="434"/>
        <v>-6.7500004999999996</v>
      </c>
      <c r="AA3545">
        <f t="shared" ca="1" si="435"/>
        <v>-0.24999950000000037</v>
      </c>
      <c r="AB3545">
        <f t="shared" ca="1" si="436"/>
        <v>0.24999950000000037</v>
      </c>
      <c r="AC3545" s="2">
        <v>0.25</v>
      </c>
      <c r="AD3545" s="7">
        <f>VLOOKUP(P3545,Weights!$A:$B,2,0)*AC3545</f>
        <v>0.25</v>
      </c>
      <c r="AE3545">
        <f t="shared" ca="1" si="437"/>
        <v>6.2499750000250189E-2</v>
      </c>
      <c r="AF3545" t="str">
        <f t="shared" si="438"/>
        <v>Northern Arizona</v>
      </c>
      <c r="AG3545" t="str">
        <f t="shared" ca="1" si="439"/>
        <v>Northern Arizona</v>
      </c>
    </row>
    <row r="3546" spans="15:33" x14ac:dyDescent="0.25">
      <c r="O3546" t="s">
        <v>3096</v>
      </c>
      <c r="P3546" s="6">
        <v>42028</v>
      </c>
      <c r="Q3546" t="s">
        <v>3073</v>
      </c>
      <c r="R3546" t="s">
        <v>3078</v>
      </c>
      <c r="S3546" t="s">
        <v>3721</v>
      </c>
      <c r="T3546">
        <v>52</v>
      </c>
      <c r="U3546">
        <v>40</v>
      </c>
      <c r="W3546" t="s">
        <v>1218</v>
      </c>
      <c r="X3546">
        <v>1</v>
      </c>
      <c r="Y3546">
        <f t="shared" si="433"/>
        <v>12</v>
      </c>
      <c r="Z3546">
        <f t="shared" ca="1" si="434"/>
        <v>4.375</v>
      </c>
      <c r="AA3546">
        <f t="shared" ca="1" si="435"/>
        <v>7.625</v>
      </c>
      <c r="AB3546">
        <f t="shared" ca="1" si="436"/>
        <v>-7.625</v>
      </c>
      <c r="AC3546" s="2">
        <v>7.625</v>
      </c>
      <c r="AD3546" s="7">
        <f>VLOOKUP(P3546,Weights!$A:$B,2,0)*AC3546</f>
        <v>7.625</v>
      </c>
      <c r="AE3546">
        <f t="shared" ca="1" si="437"/>
        <v>58.140625</v>
      </c>
      <c r="AF3546" t="str">
        <f t="shared" si="438"/>
        <v>Mt. St. Mary's</v>
      </c>
      <c r="AG3546" t="str">
        <f t="shared" ca="1" si="439"/>
        <v>Mt. St. Mary's</v>
      </c>
    </row>
    <row r="3547" spans="15:33" x14ac:dyDescent="0.25">
      <c r="O3547" t="s">
        <v>3134</v>
      </c>
      <c r="P3547" s="6">
        <v>42028</v>
      </c>
      <c r="Q3547" t="s">
        <v>3073</v>
      </c>
      <c r="R3547" t="s">
        <v>3323</v>
      </c>
      <c r="S3547" t="s">
        <v>3721</v>
      </c>
      <c r="T3547">
        <v>79</v>
      </c>
      <c r="U3547">
        <v>77</v>
      </c>
      <c r="W3547" t="s">
        <v>1270</v>
      </c>
      <c r="X3547">
        <v>1</v>
      </c>
      <c r="Y3547">
        <f t="shared" si="433"/>
        <v>2</v>
      </c>
      <c r="Z3547">
        <f t="shared" ca="1" si="434"/>
        <v>-7.6249994999999977</v>
      </c>
      <c r="AA3547">
        <f t="shared" ca="1" si="435"/>
        <v>9.6249994999999977</v>
      </c>
      <c r="AB3547">
        <f t="shared" ca="1" si="436"/>
        <v>-9.6249994999999977</v>
      </c>
      <c r="AC3547" s="2">
        <v>9.625</v>
      </c>
      <c r="AD3547" s="7">
        <f>VLOOKUP(P3547,Weights!$A:$B,2,0)*AC3547</f>
        <v>9.625</v>
      </c>
      <c r="AE3547">
        <f t="shared" ca="1" si="437"/>
        <v>92.640615375000209</v>
      </c>
      <c r="AF3547" t="str">
        <f t="shared" si="438"/>
        <v>Nebraska</v>
      </c>
      <c r="AG3547" t="str">
        <f t="shared" ca="1" si="439"/>
        <v>Michigan St</v>
      </c>
    </row>
    <row r="3548" spans="15:33" x14ac:dyDescent="0.25">
      <c r="O3548" t="s">
        <v>3241</v>
      </c>
      <c r="P3548" s="6">
        <v>42028</v>
      </c>
      <c r="Q3548" t="s">
        <v>3073</v>
      </c>
      <c r="R3548" t="s">
        <v>3277</v>
      </c>
      <c r="S3548" t="s">
        <v>3721</v>
      </c>
      <c r="T3548">
        <v>69</v>
      </c>
      <c r="U3548">
        <v>44</v>
      </c>
      <c r="W3548" t="s">
        <v>2972</v>
      </c>
      <c r="X3548">
        <v>1</v>
      </c>
      <c r="Y3548">
        <f t="shared" si="433"/>
        <v>25</v>
      </c>
      <c r="Z3548">
        <f t="shared" ca="1" si="434"/>
        <v>19</v>
      </c>
      <c r="AA3548">
        <f t="shared" ca="1" si="435"/>
        <v>6</v>
      </c>
      <c r="AB3548">
        <f t="shared" ca="1" si="436"/>
        <v>-6</v>
      </c>
      <c r="AC3548" s="2">
        <v>6</v>
      </c>
      <c r="AD3548" s="7">
        <f>VLOOKUP(P3548,Weights!$A:$B,2,0)*AC3548</f>
        <v>6</v>
      </c>
      <c r="AE3548">
        <f t="shared" ca="1" si="437"/>
        <v>36</v>
      </c>
      <c r="AF3548" t="str">
        <f t="shared" si="438"/>
        <v>New Mexico St</v>
      </c>
      <c r="AG3548" t="str">
        <f t="shared" ca="1" si="439"/>
        <v>New Mexico St</v>
      </c>
    </row>
    <row r="3549" spans="15:33" x14ac:dyDescent="0.25">
      <c r="O3549" t="s">
        <v>3405</v>
      </c>
      <c r="P3549" s="6">
        <v>42028</v>
      </c>
      <c r="Q3549" t="s">
        <v>3073</v>
      </c>
      <c r="R3549" t="s">
        <v>3364</v>
      </c>
      <c r="S3549" t="s">
        <v>3720</v>
      </c>
      <c r="T3549">
        <v>71</v>
      </c>
      <c r="U3549">
        <v>67</v>
      </c>
      <c r="V3549" t="s">
        <v>3722</v>
      </c>
      <c r="W3549" t="s">
        <v>2617</v>
      </c>
      <c r="X3549">
        <v>1</v>
      </c>
      <c r="Y3549">
        <f t="shared" si="433"/>
        <v>-4</v>
      </c>
      <c r="Z3549">
        <f t="shared" ca="1" si="434"/>
        <v>0.125</v>
      </c>
      <c r="AA3549">
        <f t="shared" ca="1" si="435"/>
        <v>-4.125</v>
      </c>
      <c r="AB3549">
        <f t="shared" ca="1" si="436"/>
        <v>4.125</v>
      </c>
      <c r="AC3549" s="2">
        <v>4.125</v>
      </c>
      <c r="AD3549" s="7">
        <f>VLOOKUP(P3549,Weights!$A:$B,2,0)*AC3549</f>
        <v>4.125</v>
      </c>
      <c r="AE3549">
        <f t="shared" ca="1" si="437"/>
        <v>17.015625</v>
      </c>
      <c r="AF3549" t="str">
        <f t="shared" si="438"/>
        <v>Texas A&amp;M-CC</v>
      </c>
      <c r="AG3549" t="str">
        <f t="shared" ca="1" si="439"/>
        <v>New Orleans</v>
      </c>
    </row>
    <row r="3550" spans="15:33" x14ac:dyDescent="0.25">
      <c r="O3550" t="s">
        <v>3705</v>
      </c>
      <c r="P3550" s="6">
        <v>42028</v>
      </c>
      <c r="Q3550" t="s">
        <v>3073</v>
      </c>
      <c r="R3550" t="s">
        <v>3161</v>
      </c>
      <c r="S3550" t="s">
        <v>3721</v>
      </c>
      <c r="T3550">
        <v>78</v>
      </c>
      <c r="U3550">
        <v>74</v>
      </c>
      <c r="W3550" t="s">
        <v>434</v>
      </c>
      <c r="X3550">
        <v>1</v>
      </c>
      <c r="Y3550">
        <f t="shared" si="433"/>
        <v>4</v>
      </c>
      <c r="Z3550">
        <f t="shared" ca="1" si="434"/>
        <v>14.749999499999998</v>
      </c>
      <c r="AA3550">
        <f t="shared" ca="1" si="435"/>
        <v>-10.749999499999998</v>
      </c>
      <c r="AB3550">
        <f t="shared" ca="1" si="436"/>
        <v>10.749999499999998</v>
      </c>
      <c r="AC3550" s="2">
        <v>10.75</v>
      </c>
      <c r="AD3550" s="7">
        <f>VLOOKUP(P3550,Weights!$A:$B,2,0)*AC3550</f>
        <v>10.75</v>
      </c>
      <c r="AE3550">
        <f t="shared" ca="1" si="437"/>
        <v>115.5624892500002</v>
      </c>
      <c r="AF3550" t="str">
        <f t="shared" si="438"/>
        <v>North Carolina</v>
      </c>
      <c r="AG3550" t="str">
        <f t="shared" ca="1" si="439"/>
        <v>North Carolina</v>
      </c>
    </row>
    <row r="3551" spans="15:33" x14ac:dyDescent="0.25">
      <c r="O3551" t="s">
        <v>3239</v>
      </c>
      <c r="P3551" s="6">
        <v>42028</v>
      </c>
      <c r="Q3551" t="s">
        <v>3073</v>
      </c>
      <c r="R3551" t="s">
        <v>3300</v>
      </c>
      <c r="S3551" t="s">
        <v>3720</v>
      </c>
      <c r="T3551">
        <v>67</v>
      </c>
      <c r="U3551">
        <v>52</v>
      </c>
      <c r="W3551" t="s">
        <v>2058</v>
      </c>
      <c r="X3551">
        <v>1</v>
      </c>
      <c r="Y3551">
        <f t="shared" si="433"/>
        <v>-15</v>
      </c>
      <c r="Z3551">
        <f t="shared" ca="1" si="434"/>
        <v>-4.6250004999999996</v>
      </c>
      <c r="AA3551">
        <f t="shared" ca="1" si="435"/>
        <v>-10.374999500000001</v>
      </c>
      <c r="AB3551">
        <f t="shared" ca="1" si="436"/>
        <v>10.374999500000001</v>
      </c>
      <c r="AC3551" s="2">
        <v>10.375</v>
      </c>
      <c r="AD3551" s="7">
        <f>VLOOKUP(P3551,Weights!$A:$B,2,0)*AC3551</f>
        <v>10.375</v>
      </c>
      <c r="AE3551">
        <f t="shared" ca="1" si="437"/>
        <v>107.64061462500028</v>
      </c>
      <c r="AF3551" t="str">
        <f t="shared" si="438"/>
        <v>Delaware St</v>
      </c>
      <c r="AG3551" t="str">
        <f t="shared" ca="1" si="439"/>
        <v>Delaware St</v>
      </c>
    </row>
    <row r="3552" spans="15:33" x14ac:dyDescent="0.25">
      <c r="O3552" t="s">
        <v>3392</v>
      </c>
      <c r="P3552" s="6">
        <v>42028</v>
      </c>
      <c r="Q3552" t="s">
        <v>3073</v>
      </c>
      <c r="R3552" t="s">
        <v>3350</v>
      </c>
      <c r="S3552" t="s">
        <v>3721</v>
      </c>
      <c r="T3552">
        <v>79</v>
      </c>
      <c r="U3552">
        <v>77</v>
      </c>
      <c r="W3552" t="s">
        <v>2068</v>
      </c>
      <c r="X3552">
        <v>1</v>
      </c>
      <c r="Y3552">
        <f t="shared" si="433"/>
        <v>2</v>
      </c>
      <c r="Z3552">
        <f t="shared" ca="1" si="434"/>
        <v>19.625000499999999</v>
      </c>
      <c r="AA3552">
        <f t="shared" ca="1" si="435"/>
        <v>-17.625000499999999</v>
      </c>
      <c r="AB3552">
        <f t="shared" ca="1" si="436"/>
        <v>17.625000499999999</v>
      </c>
      <c r="AC3552" s="2">
        <v>17.625</v>
      </c>
      <c r="AD3552" s="7">
        <f>VLOOKUP(P3552,Weights!$A:$B,2,0)*AC3552</f>
        <v>17.625</v>
      </c>
      <c r="AE3552">
        <f t="shared" ca="1" si="437"/>
        <v>310.64064262500023</v>
      </c>
      <c r="AF3552" t="str">
        <f t="shared" si="438"/>
        <v>North Carolina Central</v>
      </c>
      <c r="AG3552" t="str">
        <f t="shared" ca="1" si="439"/>
        <v>North Carolina Central</v>
      </c>
    </row>
    <row r="3553" spans="15:33" x14ac:dyDescent="0.25">
      <c r="O3553" t="s">
        <v>3256</v>
      </c>
      <c r="P3553" s="6">
        <v>42028</v>
      </c>
      <c r="Q3553" t="s">
        <v>3073</v>
      </c>
      <c r="R3553" t="s">
        <v>3185</v>
      </c>
      <c r="S3553" t="s">
        <v>3720</v>
      </c>
      <c r="T3553">
        <v>75</v>
      </c>
      <c r="U3553">
        <v>71</v>
      </c>
      <c r="V3553" t="s">
        <v>3722</v>
      </c>
      <c r="W3553" t="s">
        <v>495</v>
      </c>
      <c r="X3553">
        <v>1</v>
      </c>
      <c r="Y3553">
        <f t="shared" si="433"/>
        <v>-4</v>
      </c>
      <c r="Z3553">
        <f t="shared" ca="1" si="434"/>
        <v>4.3750000000000009</v>
      </c>
      <c r="AA3553">
        <f t="shared" ca="1" si="435"/>
        <v>-8.375</v>
      </c>
      <c r="AB3553">
        <f t="shared" ca="1" si="436"/>
        <v>8.375</v>
      </c>
      <c r="AC3553" s="2">
        <v>8.375</v>
      </c>
      <c r="AD3553" s="7">
        <f>VLOOKUP(P3553,Weights!$A:$B,2,0)*AC3553</f>
        <v>8.375</v>
      </c>
      <c r="AE3553">
        <f t="shared" ca="1" si="437"/>
        <v>70.140625</v>
      </c>
      <c r="AF3553" t="str">
        <f t="shared" si="438"/>
        <v>Southern Miss</v>
      </c>
      <c r="AG3553" t="str">
        <f t="shared" ca="1" si="439"/>
        <v>North Texas</v>
      </c>
    </row>
    <row r="3554" spans="15:33" x14ac:dyDescent="0.25">
      <c r="O3554" t="s">
        <v>3103</v>
      </c>
      <c r="P3554" s="6">
        <v>42028</v>
      </c>
      <c r="Q3554" t="s">
        <v>3073</v>
      </c>
      <c r="R3554" t="s">
        <v>3169</v>
      </c>
      <c r="S3554" t="s">
        <v>3720</v>
      </c>
      <c r="T3554">
        <v>60</v>
      </c>
      <c r="U3554">
        <v>55</v>
      </c>
      <c r="W3554" t="s">
        <v>493</v>
      </c>
      <c r="X3554">
        <v>1</v>
      </c>
      <c r="Y3554">
        <f t="shared" si="433"/>
        <v>-5</v>
      </c>
      <c r="Z3554">
        <f t="shared" ca="1" si="434"/>
        <v>3.875</v>
      </c>
      <c r="AA3554">
        <f t="shared" ca="1" si="435"/>
        <v>-8.875</v>
      </c>
      <c r="AB3554">
        <f t="shared" ca="1" si="436"/>
        <v>8.875</v>
      </c>
      <c r="AC3554" s="2">
        <v>8.875</v>
      </c>
      <c r="AD3554" s="7">
        <f>VLOOKUP(P3554,Weights!$A:$B,2,0)*AC3554</f>
        <v>8.875</v>
      </c>
      <c r="AE3554">
        <f t="shared" ca="1" si="437"/>
        <v>78.765625</v>
      </c>
      <c r="AF3554" t="str">
        <f t="shared" si="438"/>
        <v>Miami (OH)</v>
      </c>
      <c r="AG3554" t="str">
        <f t="shared" ca="1" si="439"/>
        <v>Northern Illinois</v>
      </c>
    </row>
    <row r="3555" spans="15:33" x14ac:dyDescent="0.25">
      <c r="O3555" t="s">
        <v>3214</v>
      </c>
      <c r="P3555" s="6">
        <v>42028</v>
      </c>
      <c r="Q3555" t="s">
        <v>3073</v>
      </c>
      <c r="R3555" t="s">
        <v>3216</v>
      </c>
      <c r="S3555" t="s">
        <v>3721</v>
      </c>
      <c r="T3555">
        <v>81</v>
      </c>
      <c r="U3555">
        <v>59</v>
      </c>
      <c r="W3555" t="s">
        <v>787</v>
      </c>
      <c r="X3555">
        <v>1</v>
      </c>
      <c r="Y3555">
        <f t="shared" si="433"/>
        <v>22</v>
      </c>
      <c r="Z3555">
        <f t="shared" ca="1" si="434"/>
        <v>12.000000500000001</v>
      </c>
      <c r="AA3555">
        <f t="shared" ca="1" si="435"/>
        <v>9.9999994999999995</v>
      </c>
      <c r="AB3555">
        <f t="shared" ca="1" si="436"/>
        <v>-9.9999994999999995</v>
      </c>
      <c r="AC3555" s="2">
        <v>10</v>
      </c>
      <c r="AD3555" s="7">
        <f>VLOOKUP(P3555,Weights!$A:$B,2,0)*AC3555</f>
        <v>10</v>
      </c>
      <c r="AE3555">
        <f t="shared" ca="1" si="437"/>
        <v>99.999990000000238</v>
      </c>
      <c r="AF3555" t="str">
        <f t="shared" si="438"/>
        <v>Northern Kentucky</v>
      </c>
      <c r="AG3555" t="str">
        <f t="shared" ca="1" si="439"/>
        <v>Northern Kentucky</v>
      </c>
    </row>
    <row r="3556" spans="15:33" x14ac:dyDescent="0.25">
      <c r="O3556" t="s">
        <v>3357</v>
      </c>
      <c r="P3556" s="6">
        <v>42028</v>
      </c>
      <c r="Q3556" t="s">
        <v>3073</v>
      </c>
      <c r="R3556" t="s">
        <v>3387</v>
      </c>
      <c r="S3556" t="s">
        <v>3721</v>
      </c>
      <c r="T3556">
        <v>93</v>
      </c>
      <c r="U3556">
        <v>67</v>
      </c>
      <c r="W3556" t="s">
        <v>1081</v>
      </c>
      <c r="X3556">
        <v>1</v>
      </c>
      <c r="Y3556">
        <f t="shared" si="433"/>
        <v>26</v>
      </c>
      <c r="Z3556">
        <f t="shared" ca="1" si="434"/>
        <v>8.5</v>
      </c>
      <c r="AA3556">
        <f t="shared" ca="1" si="435"/>
        <v>17.5</v>
      </c>
      <c r="AB3556">
        <f t="shared" ca="1" si="436"/>
        <v>-17.5</v>
      </c>
      <c r="AC3556" s="2">
        <v>17.5</v>
      </c>
      <c r="AD3556" s="7">
        <f>VLOOKUP(P3556,Weights!$A:$B,2,0)*AC3556</f>
        <v>17.5</v>
      </c>
      <c r="AE3556">
        <f t="shared" ca="1" si="437"/>
        <v>306.25</v>
      </c>
      <c r="AF3556" t="str">
        <f t="shared" si="438"/>
        <v>Northwestern St</v>
      </c>
      <c r="AG3556" t="str">
        <f t="shared" ca="1" si="439"/>
        <v>Northwestern St</v>
      </c>
    </row>
    <row r="3557" spans="15:33" x14ac:dyDescent="0.25">
      <c r="O3557" t="s">
        <v>3191</v>
      </c>
      <c r="P3557" s="6">
        <v>42028</v>
      </c>
      <c r="Q3557" t="s">
        <v>3073</v>
      </c>
      <c r="R3557" t="s">
        <v>3284</v>
      </c>
      <c r="S3557" t="s">
        <v>3721</v>
      </c>
      <c r="T3557">
        <v>63</v>
      </c>
      <c r="U3557">
        <v>61</v>
      </c>
      <c r="W3557" t="s">
        <v>1010</v>
      </c>
      <c r="X3557">
        <v>1</v>
      </c>
      <c r="Y3557">
        <f t="shared" si="433"/>
        <v>2</v>
      </c>
      <c r="Z3557">
        <f t="shared" ca="1" si="434"/>
        <v>-12.5</v>
      </c>
      <c r="AA3557">
        <f t="shared" ca="1" si="435"/>
        <v>14.5</v>
      </c>
      <c r="AB3557">
        <f t="shared" ca="1" si="436"/>
        <v>-14.5</v>
      </c>
      <c r="AC3557" s="2">
        <v>14.5</v>
      </c>
      <c r="AD3557" s="7">
        <f>VLOOKUP(P3557,Weights!$A:$B,2,0)*AC3557</f>
        <v>14.5</v>
      </c>
      <c r="AE3557">
        <f t="shared" ca="1" si="437"/>
        <v>210.25</v>
      </c>
      <c r="AF3557" t="str">
        <f t="shared" si="438"/>
        <v>Ohio</v>
      </c>
      <c r="AG3557" t="str">
        <f t="shared" ca="1" si="439"/>
        <v>Buffalo</v>
      </c>
    </row>
    <row r="3558" spans="15:33" x14ac:dyDescent="0.25">
      <c r="O3558" t="s">
        <v>3253</v>
      </c>
      <c r="P3558" s="6">
        <v>42028</v>
      </c>
      <c r="Q3558" t="s">
        <v>3073</v>
      </c>
      <c r="R3558" t="s">
        <v>3144</v>
      </c>
      <c r="S3558" t="s">
        <v>3721</v>
      </c>
      <c r="T3558">
        <v>72</v>
      </c>
      <c r="U3558">
        <v>71</v>
      </c>
      <c r="W3558" t="s">
        <v>312</v>
      </c>
      <c r="X3558">
        <v>1</v>
      </c>
      <c r="Y3558">
        <f t="shared" si="433"/>
        <v>1</v>
      </c>
      <c r="Z3558">
        <f t="shared" ca="1" si="434"/>
        <v>2.5</v>
      </c>
      <c r="AA3558">
        <f t="shared" ca="1" si="435"/>
        <v>-1.5</v>
      </c>
      <c r="AB3558">
        <f t="shared" ca="1" si="436"/>
        <v>1.5</v>
      </c>
      <c r="AC3558" s="2">
        <v>1.5</v>
      </c>
      <c r="AD3558" s="7">
        <f>VLOOKUP(P3558,Weights!$A:$B,2,0)*AC3558</f>
        <v>1.5</v>
      </c>
      <c r="AE3558">
        <f t="shared" ca="1" si="437"/>
        <v>2.25</v>
      </c>
      <c r="AF3558" t="str">
        <f t="shared" si="438"/>
        <v>Ole Miss</v>
      </c>
      <c r="AG3558" t="str">
        <f t="shared" ca="1" si="439"/>
        <v>Ole Miss</v>
      </c>
    </row>
    <row r="3559" spans="15:33" x14ac:dyDescent="0.25">
      <c r="O3559" t="s">
        <v>3294</v>
      </c>
      <c r="P3559" s="6">
        <v>42028</v>
      </c>
      <c r="Q3559" t="s">
        <v>3073</v>
      </c>
      <c r="R3559" t="s">
        <v>3189</v>
      </c>
      <c r="S3559" t="s">
        <v>3721</v>
      </c>
      <c r="T3559">
        <v>80</v>
      </c>
      <c r="U3559">
        <v>69</v>
      </c>
      <c r="W3559" t="s">
        <v>495</v>
      </c>
      <c r="X3559">
        <v>1</v>
      </c>
      <c r="Y3559">
        <f t="shared" si="433"/>
        <v>11</v>
      </c>
      <c r="Z3559">
        <f t="shared" ca="1" si="434"/>
        <v>-0.25</v>
      </c>
      <c r="AA3559">
        <f t="shared" ca="1" si="435"/>
        <v>11.25</v>
      </c>
      <c r="AB3559">
        <f t="shared" ca="1" si="436"/>
        <v>-11.25</v>
      </c>
      <c r="AC3559" s="2">
        <v>11.25</v>
      </c>
      <c r="AD3559" s="7">
        <f>VLOOKUP(P3559,Weights!$A:$B,2,0)*AC3559</f>
        <v>11.25</v>
      </c>
      <c r="AE3559">
        <f t="shared" ca="1" si="437"/>
        <v>126.5625</v>
      </c>
      <c r="AF3559" t="str">
        <f t="shared" si="438"/>
        <v>Omaha</v>
      </c>
      <c r="AG3559" t="str">
        <f t="shared" ca="1" si="439"/>
        <v>Denver</v>
      </c>
    </row>
    <row r="3560" spans="15:33" x14ac:dyDescent="0.25">
      <c r="O3560" t="s">
        <v>3159</v>
      </c>
      <c r="P3560" s="6">
        <v>42028</v>
      </c>
      <c r="Q3560" t="s">
        <v>3073</v>
      </c>
      <c r="R3560" t="s">
        <v>3273</v>
      </c>
      <c r="S3560" t="s">
        <v>3720</v>
      </c>
      <c r="T3560">
        <v>76</v>
      </c>
      <c r="U3560">
        <v>72</v>
      </c>
      <c r="W3560" t="s">
        <v>2787</v>
      </c>
      <c r="X3560">
        <v>1</v>
      </c>
      <c r="Y3560">
        <f t="shared" si="433"/>
        <v>-4</v>
      </c>
      <c r="Z3560">
        <f t="shared" ca="1" si="434"/>
        <v>-4.875</v>
      </c>
      <c r="AA3560">
        <f t="shared" ca="1" si="435"/>
        <v>0.875</v>
      </c>
      <c r="AB3560">
        <f t="shared" ca="1" si="436"/>
        <v>-0.875</v>
      </c>
      <c r="AC3560" s="2">
        <v>0.875</v>
      </c>
      <c r="AD3560" s="7">
        <f>VLOOKUP(P3560,Weights!$A:$B,2,0)*AC3560</f>
        <v>0.875</v>
      </c>
      <c r="AE3560">
        <f t="shared" ca="1" si="437"/>
        <v>0.765625</v>
      </c>
      <c r="AF3560" t="str">
        <f t="shared" si="438"/>
        <v>South Dakota St</v>
      </c>
      <c r="AG3560" t="str">
        <f t="shared" ca="1" si="439"/>
        <v>South Dakota St</v>
      </c>
    </row>
    <row r="3561" spans="15:33" x14ac:dyDescent="0.25">
      <c r="O3561" t="s">
        <v>3295</v>
      </c>
      <c r="P3561" s="6">
        <v>42028</v>
      </c>
      <c r="Q3561" t="s">
        <v>3073</v>
      </c>
      <c r="R3561" t="s">
        <v>3282</v>
      </c>
      <c r="S3561" t="s">
        <v>3721</v>
      </c>
      <c r="T3561">
        <v>82</v>
      </c>
      <c r="U3561">
        <v>64</v>
      </c>
      <c r="W3561" t="s">
        <v>628</v>
      </c>
      <c r="X3561">
        <v>1</v>
      </c>
      <c r="Y3561">
        <f t="shared" si="433"/>
        <v>18</v>
      </c>
      <c r="Z3561">
        <f t="shared" ca="1" si="434"/>
        <v>0.875</v>
      </c>
      <c r="AA3561">
        <f t="shared" ca="1" si="435"/>
        <v>17.125</v>
      </c>
      <c r="AB3561">
        <f t="shared" ca="1" si="436"/>
        <v>-17.125</v>
      </c>
      <c r="AC3561" s="2">
        <v>17.125</v>
      </c>
      <c r="AD3561" s="7">
        <f>VLOOKUP(P3561,Weights!$A:$B,2,0)*AC3561</f>
        <v>17.125</v>
      </c>
      <c r="AE3561">
        <f t="shared" ca="1" si="437"/>
        <v>293.265625</v>
      </c>
      <c r="AF3561" t="str">
        <f t="shared" si="438"/>
        <v>Oregon</v>
      </c>
      <c r="AG3561" t="str">
        <f t="shared" ca="1" si="439"/>
        <v>Oregon</v>
      </c>
    </row>
    <row r="3562" spans="15:33" x14ac:dyDescent="0.25">
      <c r="O3562" t="s">
        <v>3258</v>
      </c>
      <c r="P3562" s="6">
        <v>42028</v>
      </c>
      <c r="Q3562" t="s">
        <v>3073</v>
      </c>
      <c r="R3562" t="s">
        <v>3132</v>
      </c>
      <c r="S3562" t="s">
        <v>3721</v>
      </c>
      <c r="T3562">
        <v>59</v>
      </c>
      <c r="U3562">
        <v>55</v>
      </c>
      <c r="W3562" t="s">
        <v>203</v>
      </c>
      <c r="X3562">
        <v>1</v>
      </c>
      <c r="Y3562">
        <f t="shared" si="433"/>
        <v>4</v>
      </c>
      <c r="Z3562">
        <f t="shared" ca="1" si="434"/>
        <v>1.25</v>
      </c>
      <c r="AA3562">
        <f t="shared" ca="1" si="435"/>
        <v>2.75</v>
      </c>
      <c r="AB3562">
        <f t="shared" ca="1" si="436"/>
        <v>-2.75</v>
      </c>
      <c r="AC3562" s="2">
        <v>2.75</v>
      </c>
      <c r="AD3562" s="7">
        <f>VLOOKUP(P3562,Weights!$A:$B,2,0)*AC3562</f>
        <v>2.75</v>
      </c>
      <c r="AE3562">
        <f t="shared" ca="1" si="437"/>
        <v>7.5625</v>
      </c>
      <c r="AF3562" t="str">
        <f t="shared" si="438"/>
        <v>Oregon St</v>
      </c>
      <c r="AG3562" t="str">
        <f t="shared" ca="1" si="439"/>
        <v>Oregon St</v>
      </c>
    </row>
    <row r="3563" spans="15:33" x14ac:dyDescent="0.25">
      <c r="O3563" t="s">
        <v>3174</v>
      </c>
      <c r="P3563" s="6">
        <v>42028</v>
      </c>
      <c r="Q3563" t="s">
        <v>3073</v>
      </c>
      <c r="R3563" t="s">
        <v>3108</v>
      </c>
      <c r="S3563" t="s">
        <v>3721</v>
      </c>
      <c r="T3563">
        <v>79</v>
      </c>
      <c r="U3563">
        <v>51</v>
      </c>
      <c r="W3563" t="s">
        <v>1296</v>
      </c>
      <c r="X3563">
        <v>1</v>
      </c>
      <c r="Y3563">
        <f t="shared" si="433"/>
        <v>28</v>
      </c>
      <c r="Z3563">
        <f t="shared" ca="1" si="434"/>
        <v>10.250000020000002</v>
      </c>
      <c r="AA3563">
        <f t="shared" ca="1" si="435"/>
        <v>17.749999979999998</v>
      </c>
      <c r="AB3563">
        <f t="shared" ca="1" si="436"/>
        <v>-17.749999979999998</v>
      </c>
      <c r="AC3563" s="2">
        <v>17.75</v>
      </c>
      <c r="AD3563" s="7">
        <f>VLOOKUP(P3563,Weights!$A:$B,2,0)*AC3563</f>
        <v>17.75</v>
      </c>
      <c r="AE3563">
        <f t="shared" ca="1" si="437"/>
        <v>315.06249928999995</v>
      </c>
      <c r="AF3563" t="str">
        <f t="shared" si="438"/>
        <v>Penn State</v>
      </c>
      <c r="AG3563" t="str">
        <f t="shared" ca="1" si="439"/>
        <v>Penn State</v>
      </c>
    </row>
    <row r="3564" spans="15:33" x14ac:dyDescent="0.25">
      <c r="O3564" t="s">
        <v>3286</v>
      </c>
      <c r="P3564" s="6">
        <v>42028</v>
      </c>
      <c r="Q3564" t="s">
        <v>3073</v>
      </c>
      <c r="R3564" t="s">
        <v>3291</v>
      </c>
      <c r="S3564" t="s">
        <v>3720</v>
      </c>
      <c r="T3564">
        <v>74</v>
      </c>
      <c r="U3564">
        <v>64</v>
      </c>
      <c r="W3564" t="s">
        <v>2926</v>
      </c>
      <c r="X3564">
        <v>1</v>
      </c>
      <c r="Y3564">
        <f t="shared" si="433"/>
        <v>-10</v>
      </c>
      <c r="Z3564">
        <f t="shared" ca="1" si="434"/>
        <v>-2.1249999999999991</v>
      </c>
      <c r="AA3564">
        <f t="shared" ca="1" si="435"/>
        <v>-7.8750000000000009</v>
      </c>
      <c r="AB3564">
        <f t="shared" ca="1" si="436"/>
        <v>7.8750000000000009</v>
      </c>
      <c r="AC3564" s="2">
        <v>7.875</v>
      </c>
      <c r="AD3564" s="7">
        <f>VLOOKUP(P3564,Weights!$A:$B,2,0)*AC3564</f>
        <v>7.875</v>
      </c>
      <c r="AE3564">
        <f t="shared" ca="1" si="437"/>
        <v>62.015625000000014</v>
      </c>
      <c r="AF3564" t="str">
        <f t="shared" si="438"/>
        <v>Saint Mary's</v>
      </c>
      <c r="AG3564" t="str">
        <f t="shared" ca="1" si="439"/>
        <v>Saint Mary's</v>
      </c>
    </row>
    <row r="3565" spans="15:33" x14ac:dyDescent="0.25">
      <c r="O3565" t="s">
        <v>3206</v>
      </c>
      <c r="P3565" s="6">
        <v>42028</v>
      </c>
      <c r="Q3565" t="s">
        <v>3073</v>
      </c>
      <c r="R3565" t="s">
        <v>3127</v>
      </c>
      <c r="S3565" t="s">
        <v>3721</v>
      </c>
      <c r="T3565">
        <v>67</v>
      </c>
      <c r="U3565">
        <v>63</v>
      </c>
      <c r="W3565" t="s">
        <v>1307</v>
      </c>
      <c r="X3565">
        <v>1</v>
      </c>
      <c r="Y3565">
        <f t="shared" si="433"/>
        <v>4</v>
      </c>
      <c r="Z3565">
        <f t="shared" ca="1" si="434"/>
        <v>2.9999999999999982</v>
      </c>
      <c r="AA3565">
        <f t="shared" ca="1" si="435"/>
        <v>1.0000000000000018</v>
      </c>
      <c r="AB3565">
        <f t="shared" ca="1" si="436"/>
        <v>-1.0000000000000018</v>
      </c>
      <c r="AC3565" s="2">
        <v>1</v>
      </c>
      <c r="AD3565" s="7">
        <f>VLOOKUP(P3565,Weights!$A:$B,2,0)*AC3565</f>
        <v>1</v>
      </c>
      <c r="AE3565">
        <f t="shared" ca="1" si="437"/>
        <v>1.0000000000000036</v>
      </c>
      <c r="AF3565" t="str">
        <f t="shared" si="438"/>
        <v>Purdue</v>
      </c>
      <c r="AG3565" t="str">
        <f t="shared" ca="1" si="439"/>
        <v>Purdue</v>
      </c>
    </row>
    <row r="3566" spans="15:33" x14ac:dyDescent="0.25">
      <c r="O3566" t="s">
        <v>3311</v>
      </c>
      <c r="P3566" s="6">
        <v>42028</v>
      </c>
      <c r="Q3566" t="s">
        <v>3073</v>
      </c>
      <c r="R3566" t="s">
        <v>3307</v>
      </c>
      <c r="S3566" t="s">
        <v>3721</v>
      </c>
      <c r="T3566">
        <v>84</v>
      </c>
      <c r="U3566">
        <v>76</v>
      </c>
      <c r="W3566" t="s">
        <v>314</v>
      </c>
      <c r="X3566">
        <v>1</v>
      </c>
      <c r="Y3566">
        <f t="shared" si="433"/>
        <v>8</v>
      </c>
      <c r="Z3566">
        <f t="shared" ca="1" si="434"/>
        <v>15.250000499999999</v>
      </c>
      <c r="AA3566">
        <f t="shared" ca="1" si="435"/>
        <v>-7.2500004999999987</v>
      </c>
      <c r="AB3566">
        <f t="shared" ca="1" si="436"/>
        <v>7.2500004999999987</v>
      </c>
      <c r="AC3566" s="2">
        <v>7.25</v>
      </c>
      <c r="AD3566" s="7">
        <f>VLOOKUP(P3566,Weights!$A:$B,2,0)*AC3566</f>
        <v>7.25</v>
      </c>
      <c r="AE3566">
        <f t="shared" ca="1" si="437"/>
        <v>52.56250725000023</v>
      </c>
      <c r="AF3566" t="str">
        <f t="shared" si="438"/>
        <v>Radford</v>
      </c>
      <c r="AG3566" t="str">
        <f t="shared" ca="1" si="439"/>
        <v>Radford</v>
      </c>
    </row>
    <row r="3567" spans="15:33" x14ac:dyDescent="0.25">
      <c r="O3567" t="s">
        <v>3352</v>
      </c>
      <c r="P3567" s="6">
        <v>42028</v>
      </c>
      <c r="Q3567" t="s">
        <v>3073</v>
      </c>
      <c r="R3567" t="s">
        <v>3317</v>
      </c>
      <c r="S3567" t="s">
        <v>3720</v>
      </c>
      <c r="T3567">
        <v>58</v>
      </c>
      <c r="U3567">
        <v>45</v>
      </c>
      <c r="W3567" t="s">
        <v>1541</v>
      </c>
      <c r="X3567">
        <v>1</v>
      </c>
      <c r="Y3567">
        <f t="shared" si="433"/>
        <v>-13</v>
      </c>
      <c r="Z3567">
        <f t="shared" ca="1" si="434"/>
        <v>-8.625</v>
      </c>
      <c r="AA3567">
        <f t="shared" ca="1" si="435"/>
        <v>-4.375</v>
      </c>
      <c r="AB3567">
        <f t="shared" ca="1" si="436"/>
        <v>4.375</v>
      </c>
      <c r="AC3567" s="2">
        <v>4.375</v>
      </c>
      <c r="AD3567" s="7">
        <f>VLOOKUP(P3567,Weights!$A:$B,2,0)*AC3567</f>
        <v>4.375</v>
      </c>
      <c r="AE3567">
        <f t="shared" ca="1" si="437"/>
        <v>19.140625</v>
      </c>
      <c r="AF3567" t="str">
        <f t="shared" si="438"/>
        <v>Louisiana Tech</v>
      </c>
      <c r="AG3567" t="str">
        <f t="shared" ca="1" si="439"/>
        <v>Louisiana Tech</v>
      </c>
    </row>
    <row r="3568" spans="15:33" x14ac:dyDescent="0.25">
      <c r="O3568" t="s">
        <v>3383</v>
      </c>
      <c r="P3568" s="6">
        <v>42028</v>
      </c>
      <c r="Q3568" t="s">
        <v>3073</v>
      </c>
      <c r="R3568" t="s">
        <v>3115</v>
      </c>
      <c r="S3568" t="s">
        <v>3721</v>
      </c>
      <c r="T3568">
        <v>59</v>
      </c>
      <c r="U3568">
        <v>46</v>
      </c>
      <c r="W3568" t="s">
        <v>1148</v>
      </c>
      <c r="X3568">
        <v>1</v>
      </c>
      <c r="Y3568">
        <f t="shared" si="433"/>
        <v>13</v>
      </c>
      <c r="Z3568">
        <f t="shared" ca="1" si="434"/>
        <v>-0.625</v>
      </c>
      <c r="AA3568">
        <f t="shared" ca="1" si="435"/>
        <v>13.625</v>
      </c>
      <c r="AB3568">
        <f t="shared" ca="1" si="436"/>
        <v>-13.625</v>
      </c>
      <c r="AC3568" s="2">
        <v>13.625</v>
      </c>
      <c r="AD3568" s="7">
        <f>VLOOKUP(P3568,Weights!$A:$B,2,0)*AC3568</f>
        <v>13.625</v>
      </c>
      <c r="AE3568">
        <f t="shared" ca="1" si="437"/>
        <v>185.640625</v>
      </c>
      <c r="AF3568" t="str">
        <f t="shared" si="438"/>
        <v>Rider</v>
      </c>
      <c r="AG3568" t="str">
        <f t="shared" ca="1" si="439"/>
        <v>Canisius</v>
      </c>
    </row>
    <row r="3569" spans="15:33" x14ac:dyDescent="0.25">
      <c r="O3569" t="s">
        <v>3130</v>
      </c>
      <c r="P3569" s="6">
        <v>42028</v>
      </c>
      <c r="Q3569" t="s">
        <v>3074</v>
      </c>
      <c r="R3569" t="s">
        <v>3259</v>
      </c>
      <c r="S3569" t="s">
        <v>3720</v>
      </c>
      <c r="T3569">
        <v>56</v>
      </c>
      <c r="U3569">
        <v>52</v>
      </c>
      <c r="W3569" t="s">
        <v>494</v>
      </c>
      <c r="X3569">
        <v>1</v>
      </c>
      <c r="Y3569">
        <f t="shared" si="433"/>
        <v>-4</v>
      </c>
      <c r="Z3569">
        <f t="shared" ca="1" si="434"/>
        <v>7.1249999800000001</v>
      </c>
      <c r="AA3569">
        <f t="shared" ca="1" si="435"/>
        <v>-11.12499998</v>
      </c>
      <c r="AB3569">
        <f t="shared" ca="1" si="436"/>
        <v>11.12499998</v>
      </c>
      <c r="AC3569" s="2">
        <v>11.125</v>
      </c>
      <c r="AD3569" s="7">
        <f>VLOOKUP(P3569,Weights!$A:$B,2,0)*AC3569</f>
        <v>11.125</v>
      </c>
      <c r="AE3569">
        <f t="shared" ca="1" si="437"/>
        <v>123.765624555</v>
      </c>
      <c r="AF3569" t="str">
        <f t="shared" si="438"/>
        <v>Pennsylvania</v>
      </c>
      <c r="AG3569" t="str">
        <f t="shared" ca="1" si="439"/>
        <v>Saint Joseph's</v>
      </c>
    </row>
    <row r="3570" spans="15:33" x14ac:dyDescent="0.25">
      <c r="O3570" t="s">
        <v>3263</v>
      </c>
      <c r="P3570" s="6">
        <v>42028</v>
      </c>
      <c r="Q3570" t="s">
        <v>3073</v>
      </c>
      <c r="R3570" t="s">
        <v>3336</v>
      </c>
      <c r="S3570" t="s">
        <v>3720</v>
      </c>
      <c r="T3570">
        <v>79</v>
      </c>
      <c r="U3570">
        <v>68</v>
      </c>
      <c r="W3570" t="s">
        <v>2639</v>
      </c>
      <c r="X3570">
        <v>1</v>
      </c>
      <c r="Y3570">
        <f t="shared" si="433"/>
        <v>-11</v>
      </c>
      <c r="Z3570">
        <f t="shared" ca="1" si="434"/>
        <v>0.87500000000000178</v>
      </c>
      <c r="AA3570">
        <f t="shared" ca="1" si="435"/>
        <v>-11.875000000000002</v>
      </c>
      <c r="AB3570">
        <f t="shared" ca="1" si="436"/>
        <v>11.875000000000002</v>
      </c>
      <c r="AC3570" s="2">
        <v>11.875</v>
      </c>
      <c r="AD3570" s="7">
        <f>VLOOKUP(P3570,Weights!$A:$B,2,0)*AC3570</f>
        <v>11.875</v>
      </c>
      <c r="AE3570">
        <f t="shared" ca="1" si="437"/>
        <v>141.01562500000003</v>
      </c>
      <c r="AF3570" t="str">
        <f t="shared" si="438"/>
        <v>Stephen F. Austin</v>
      </c>
      <c r="AG3570" t="str">
        <f t="shared" ca="1" si="439"/>
        <v>Sam Houston St</v>
      </c>
    </row>
    <row r="3571" spans="15:33" x14ac:dyDescent="0.25">
      <c r="O3571" t="s">
        <v>3218</v>
      </c>
      <c r="P3571" s="6">
        <v>42028</v>
      </c>
      <c r="Q3571" t="s">
        <v>3073</v>
      </c>
      <c r="R3571" t="s">
        <v>3370</v>
      </c>
      <c r="S3571" t="s">
        <v>3721</v>
      </c>
      <c r="T3571">
        <v>78</v>
      </c>
      <c r="U3571">
        <v>72</v>
      </c>
      <c r="W3571" t="s">
        <v>2155</v>
      </c>
      <c r="X3571">
        <v>1</v>
      </c>
      <c r="Y3571">
        <f t="shared" si="433"/>
        <v>6</v>
      </c>
      <c r="Z3571">
        <f t="shared" ca="1" si="434"/>
        <v>2.5</v>
      </c>
      <c r="AA3571">
        <f t="shared" ca="1" si="435"/>
        <v>3.5</v>
      </c>
      <c r="AB3571">
        <f t="shared" ca="1" si="436"/>
        <v>-3.5</v>
      </c>
      <c r="AC3571" s="2">
        <v>3.5</v>
      </c>
      <c r="AD3571" s="7">
        <f>VLOOKUP(P3571,Weights!$A:$B,2,0)*AC3571</f>
        <v>3.5</v>
      </c>
      <c r="AE3571">
        <f t="shared" ca="1" si="437"/>
        <v>12.25</v>
      </c>
      <c r="AF3571" t="str">
        <f t="shared" si="438"/>
        <v>Samford</v>
      </c>
      <c r="AG3571" t="str">
        <f t="shared" ca="1" si="439"/>
        <v>Samford</v>
      </c>
    </row>
    <row r="3572" spans="15:33" x14ac:dyDescent="0.25">
      <c r="O3572" t="s">
        <v>3389</v>
      </c>
      <c r="P3572" s="6">
        <v>42028</v>
      </c>
      <c r="Q3572" t="s">
        <v>3073</v>
      </c>
      <c r="R3572" t="s">
        <v>3184</v>
      </c>
      <c r="S3572" t="s">
        <v>3721</v>
      </c>
      <c r="T3572">
        <v>77</v>
      </c>
      <c r="U3572">
        <v>74</v>
      </c>
      <c r="W3572" t="s">
        <v>1326</v>
      </c>
      <c r="X3572">
        <v>1</v>
      </c>
      <c r="Y3572">
        <f t="shared" si="433"/>
        <v>3</v>
      </c>
      <c r="Z3572">
        <f t="shared" ca="1" si="434"/>
        <v>-4.8749995000000004</v>
      </c>
      <c r="AA3572">
        <f t="shared" ca="1" si="435"/>
        <v>7.8749995000000004</v>
      </c>
      <c r="AB3572">
        <f t="shared" ca="1" si="436"/>
        <v>-7.8749995000000004</v>
      </c>
      <c r="AC3572" s="2">
        <v>7.875</v>
      </c>
      <c r="AD3572" s="7">
        <f>VLOOKUP(P3572,Weights!$A:$B,2,0)*AC3572</f>
        <v>7.875</v>
      </c>
      <c r="AE3572">
        <f t="shared" ca="1" si="437"/>
        <v>62.015617125000254</v>
      </c>
      <c r="AF3572" t="str">
        <f t="shared" si="438"/>
        <v>San Diego</v>
      </c>
      <c r="AG3572" t="str">
        <f t="shared" ca="1" si="439"/>
        <v>BYU</v>
      </c>
    </row>
    <row r="3573" spans="15:33" x14ac:dyDescent="0.25">
      <c r="O3573" t="s">
        <v>3262</v>
      </c>
      <c r="P3573" s="6">
        <v>42028</v>
      </c>
      <c r="Q3573" t="s">
        <v>3073</v>
      </c>
      <c r="R3573" t="s">
        <v>3340</v>
      </c>
      <c r="S3573" t="s">
        <v>3720</v>
      </c>
      <c r="T3573">
        <v>70</v>
      </c>
      <c r="U3573">
        <v>69</v>
      </c>
      <c r="W3573" t="s">
        <v>497</v>
      </c>
      <c r="X3573">
        <v>1</v>
      </c>
      <c r="Y3573">
        <f t="shared" si="433"/>
        <v>-1</v>
      </c>
      <c r="Z3573">
        <f t="shared" ca="1" si="434"/>
        <v>5.4999999800000001</v>
      </c>
      <c r="AA3573">
        <f t="shared" ca="1" si="435"/>
        <v>-6.4999999800000001</v>
      </c>
      <c r="AB3573">
        <f t="shared" ca="1" si="436"/>
        <v>6.4999999800000001</v>
      </c>
      <c r="AC3573" s="2">
        <v>6.5</v>
      </c>
      <c r="AD3573" s="7">
        <f>VLOOKUP(P3573,Weights!$A:$B,2,0)*AC3573</f>
        <v>6.5</v>
      </c>
      <c r="AE3573">
        <f t="shared" ca="1" si="437"/>
        <v>42.24999974</v>
      </c>
      <c r="AF3573" t="str">
        <f t="shared" si="438"/>
        <v>Loyola Marymount</v>
      </c>
      <c r="AG3573" t="str">
        <f t="shared" ca="1" si="439"/>
        <v>San Francisco</v>
      </c>
    </row>
    <row r="3574" spans="15:33" x14ac:dyDescent="0.25">
      <c r="O3574" t="s">
        <v>3330</v>
      </c>
      <c r="P3574" s="6">
        <v>42028</v>
      </c>
      <c r="Q3574" t="s">
        <v>3073</v>
      </c>
      <c r="R3574" t="s">
        <v>3334</v>
      </c>
      <c r="S3574" t="s">
        <v>3721</v>
      </c>
      <c r="T3574">
        <v>60</v>
      </c>
      <c r="U3574">
        <v>57</v>
      </c>
      <c r="W3574" t="s">
        <v>2609</v>
      </c>
      <c r="X3574">
        <v>1</v>
      </c>
      <c r="Y3574">
        <f t="shared" si="433"/>
        <v>3</v>
      </c>
      <c r="Z3574">
        <f t="shared" ca="1" si="434"/>
        <v>-2.75</v>
      </c>
      <c r="AA3574">
        <f t="shared" ca="1" si="435"/>
        <v>5.75</v>
      </c>
      <c r="AB3574">
        <f t="shared" ca="1" si="436"/>
        <v>-5.75</v>
      </c>
      <c r="AC3574" s="2">
        <v>5.75</v>
      </c>
      <c r="AD3574" s="7">
        <f>VLOOKUP(P3574,Weights!$A:$B,2,0)*AC3574</f>
        <v>5.75</v>
      </c>
      <c r="AE3574">
        <f t="shared" ca="1" si="437"/>
        <v>33.0625</v>
      </c>
      <c r="AF3574" t="str">
        <f t="shared" si="438"/>
        <v>Santa Clara</v>
      </c>
      <c r="AG3574" t="str">
        <f t="shared" ca="1" si="439"/>
        <v>Pepperdine</v>
      </c>
    </row>
    <row r="3575" spans="15:33" x14ac:dyDescent="0.25">
      <c r="O3575" t="s">
        <v>3321</v>
      </c>
      <c r="P3575" s="6">
        <v>42028</v>
      </c>
      <c r="Q3575" t="s">
        <v>3073</v>
      </c>
      <c r="R3575" t="s">
        <v>3293</v>
      </c>
      <c r="S3575" t="s">
        <v>3721</v>
      </c>
      <c r="T3575">
        <v>68</v>
      </c>
      <c r="U3575">
        <v>66</v>
      </c>
      <c r="W3575" t="s">
        <v>2075</v>
      </c>
      <c r="X3575">
        <v>1</v>
      </c>
      <c r="Y3575">
        <f t="shared" si="433"/>
        <v>2</v>
      </c>
      <c r="Z3575">
        <f t="shared" ca="1" si="434"/>
        <v>-3.7500004999999996</v>
      </c>
      <c r="AA3575">
        <f t="shared" ca="1" si="435"/>
        <v>5.7500004999999996</v>
      </c>
      <c r="AB3575">
        <f t="shared" ca="1" si="436"/>
        <v>-5.7500004999999996</v>
      </c>
      <c r="AC3575" s="2">
        <v>5.75</v>
      </c>
      <c r="AD3575" s="7">
        <f>VLOOKUP(P3575,Weights!$A:$B,2,0)*AC3575</f>
        <v>5.75</v>
      </c>
      <c r="AE3575">
        <f t="shared" ca="1" si="437"/>
        <v>33.062505750000248</v>
      </c>
      <c r="AF3575" t="str">
        <f t="shared" si="438"/>
        <v>Savannah St</v>
      </c>
      <c r="AG3575" t="str">
        <f t="shared" ca="1" si="439"/>
        <v>Hampton</v>
      </c>
    </row>
    <row r="3576" spans="15:33" x14ac:dyDescent="0.25">
      <c r="O3576" t="s">
        <v>3374</v>
      </c>
      <c r="P3576" s="6">
        <v>42028</v>
      </c>
      <c r="Q3576" t="s">
        <v>3073</v>
      </c>
      <c r="R3576" t="s">
        <v>3150</v>
      </c>
      <c r="S3576" t="s">
        <v>3720</v>
      </c>
      <c r="T3576">
        <v>60</v>
      </c>
      <c r="U3576">
        <v>54</v>
      </c>
      <c r="W3576" t="s">
        <v>2338</v>
      </c>
      <c r="X3576">
        <v>1</v>
      </c>
      <c r="Y3576">
        <f t="shared" si="433"/>
        <v>-6</v>
      </c>
      <c r="Z3576">
        <f t="shared" ca="1" si="434"/>
        <v>-6</v>
      </c>
      <c r="AA3576">
        <f t="shared" ca="1" si="435"/>
        <v>0</v>
      </c>
      <c r="AB3576">
        <f t="shared" ca="1" si="436"/>
        <v>0</v>
      </c>
      <c r="AC3576" s="2">
        <v>0</v>
      </c>
      <c r="AD3576" s="7">
        <f>VLOOKUP(P3576,Weights!$A:$B,2,0)*AC3576</f>
        <v>0</v>
      </c>
      <c r="AE3576">
        <f t="shared" ca="1" si="437"/>
        <v>0</v>
      </c>
      <c r="AF3576" t="str">
        <f t="shared" si="438"/>
        <v>Murray St</v>
      </c>
      <c r="AG3576" t="str">
        <f t="shared" ca="1" si="439"/>
        <v>Murray St</v>
      </c>
    </row>
    <row r="3577" spans="15:33" x14ac:dyDescent="0.25">
      <c r="O3577" t="s">
        <v>3149</v>
      </c>
      <c r="P3577" s="6">
        <v>42028</v>
      </c>
      <c r="Q3577" t="s">
        <v>3073</v>
      </c>
      <c r="R3577" t="s">
        <v>3141</v>
      </c>
      <c r="S3577" t="s">
        <v>3721</v>
      </c>
      <c r="T3577">
        <v>80</v>
      </c>
      <c r="U3577">
        <v>59</v>
      </c>
      <c r="W3577" t="s">
        <v>281</v>
      </c>
      <c r="X3577">
        <v>1</v>
      </c>
      <c r="Y3577">
        <f t="shared" si="433"/>
        <v>21</v>
      </c>
      <c r="Z3577">
        <f t="shared" ca="1" si="434"/>
        <v>16.375</v>
      </c>
      <c r="AA3577">
        <f t="shared" ca="1" si="435"/>
        <v>4.625</v>
      </c>
      <c r="AB3577">
        <f t="shared" ca="1" si="436"/>
        <v>-4.625</v>
      </c>
      <c r="AC3577" s="2">
        <v>4.625</v>
      </c>
      <c r="AD3577" s="7">
        <f>VLOOKUP(P3577,Weights!$A:$B,2,0)*AC3577</f>
        <v>4.625</v>
      </c>
      <c r="AE3577">
        <f t="shared" ca="1" si="437"/>
        <v>21.390625</v>
      </c>
      <c r="AF3577" t="str">
        <f t="shared" si="438"/>
        <v>SMU</v>
      </c>
      <c r="AG3577" t="str">
        <f t="shared" ca="1" si="439"/>
        <v>SMU</v>
      </c>
    </row>
    <row r="3578" spans="15:33" x14ac:dyDescent="0.25">
      <c r="O3578" t="s">
        <v>3199</v>
      </c>
      <c r="P3578" s="6">
        <v>42028</v>
      </c>
      <c r="Q3578" t="s">
        <v>3073</v>
      </c>
      <c r="R3578" t="s">
        <v>3713</v>
      </c>
      <c r="S3578" t="s">
        <v>3720</v>
      </c>
      <c r="T3578">
        <v>58</v>
      </c>
      <c r="U3578">
        <v>43</v>
      </c>
      <c r="W3578" t="s">
        <v>2505</v>
      </c>
      <c r="X3578">
        <v>1</v>
      </c>
      <c r="Y3578">
        <f t="shared" si="433"/>
        <v>-15</v>
      </c>
      <c r="Z3578">
        <f t="shared" ca="1" si="434"/>
        <v>-15.499999499999998</v>
      </c>
      <c r="AA3578">
        <f t="shared" ca="1" si="435"/>
        <v>0.49999949999999771</v>
      </c>
      <c r="AB3578">
        <f t="shared" ca="1" si="436"/>
        <v>-0.49999949999999771</v>
      </c>
      <c r="AC3578" s="2">
        <v>0.5</v>
      </c>
      <c r="AD3578" s="7">
        <f>VLOOKUP(P3578,Weights!$A:$B,2,0)*AC3578</f>
        <v>0.5</v>
      </c>
      <c r="AE3578">
        <f t="shared" ca="1" si="437"/>
        <v>0.2499995000002477</v>
      </c>
      <c r="AF3578" t="str">
        <f t="shared" si="438"/>
        <v>Kentucky</v>
      </c>
      <c r="AG3578" t="str">
        <f t="shared" ca="1" si="439"/>
        <v>Kentucky</v>
      </c>
    </row>
    <row r="3579" spans="15:33" x14ac:dyDescent="0.25">
      <c r="O3579" t="s">
        <v>3313</v>
      </c>
      <c r="P3579" s="6">
        <v>42028</v>
      </c>
      <c r="Q3579" t="s">
        <v>3073</v>
      </c>
      <c r="R3579" t="s">
        <v>3292</v>
      </c>
      <c r="S3579" t="s">
        <v>3720</v>
      </c>
      <c r="T3579">
        <v>76</v>
      </c>
      <c r="U3579">
        <v>63</v>
      </c>
      <c r="W3579" t="s">
        <v>2086</v>
      </c>
      <c r="X3579">
        <v>1</v>
      </c>
      <c r="Y3579">
        <f t="shared" si="433"/>
        <v>-13</v>
      </c>
      <c r="Z3579">
        <f t="shared" ca="1" si="434"/>
        <v>-10.750000499999999</v>
      </c>
      <c r="AA3579">
        <f t="shared" ca="1" si="435"/>
        <v>-2.2499995000000013</v>
      </c>
      <c r="AB3579">
        <f t="shared" ca="1" si="436"/>
        <v>2.2499995000000013</v>
      </c>
      <c r="AC3579" s="2">
        <v>2.25</v>
      </c>
      <c r="AD3579" s="7">
        <f>VLOOKUP(P3579,Weights!$A:$B,2,0)*AC3579</f>
        <v>2.25</v>
      </c>
      <c r="AE3579">
        <f t="shared" ca="1" si="437"/>
        <v>5.0624977500002553</v>
      </c>
      <c r="AF3579" t="str">
        <f t="shared" si="438"/>
        <v>Norfolk St</v>
      </c>
      <c r="AG3579" t="str">
        <f t="shared" ca="1" si="439"/>
        <v>Norfolk St</v>
      </c>
    </row>
    <row r="3580" spans="15:33" x14ac:dyDescent="0.25">
      <c r="O3580" t="s">
        <v>3212</v>
      </c>
      <c r="P3580" s="6">
        <v>42028</v>
      </c>
      <c r="Q3580" t="s">
        <v>3073</v>
      </c>
      <c r="R3580" t="s">
        <v>3213</v>
      </c>
      <c r="S3580" t="s">
        <v>3721</v>
      </c>
      <c r="T3580">
        <v>91</v>
      </c>
      <c r="U3580">
        <v>67</v>
      </c>
      <c r="W3580" t="s">
        <v>798</v>
      </c>
      <c r="X3580">
        <v>1</v>
      </c>
      <c r="Y3580">
        <f t="shared" si="433"/>
        <v>24</v>
      </c>
      <c r="Z3580">
        <f t="shared" ca="1" si="434"/>
        <v>24.000000499999999</v>
      </c>
      <c r="AA3580">
        <f t="shared" ca="1" si="435"/>
        <v>-4.9999999873762135E-7</v>
      </c>
      <c r="AB3580">
        <f t="shared" ca="1" si="436"/>
        <v>4.9999999873762135E-7</v>
      </c>
      <c r="AC3580" s="2">
        <v>0</v>
      </c>
      <c r="AD3580" s="7">
        <f>VLOOKUP(P3580,Weights!$A:$B,2,0)*AC3580</f>
        <v>0</v>
      </c>
      <c r="AE3580">
        <f t="shared" ca="1" si="437"/>
        <v>2.4999999873762136E-13</v>
      </c>
      <c r="AF3580" t="str">
        <f t="shared" si="438"/>
        <v>South Carolina Upstate</v>
      </c>
      <c r="AG3580" t="str">
        <f t="shared" ca="1" si="439"/>
        <v>South Carolina Upstate</v>
      </c>
    </row>
    <row r="3581" spans="15:33" x14ac:dyDescent="0.25">
      <c r="O3581" t="s">
        <v>3354</v>
      </c>
      <c r="P3581" s="6">
        <v>42028</v>
      </c>
      <c r="Q3581" t="s">
        <v>3073</v>
      </c>
      <c r="R3581" t="s">
        <v>3175</v>
      </c>
      <c r="S3581" t="s">
        <v>3720</v>
      </c>
      <c r="T3581">
        <v>67</v>
      </c>
      <c r="U3581">
        <v>65</v>
      </c>
      <c r="W3581" t="s">
        <v>2278</v>
      </c>
      <c r="X3581">
        <v>1</v>
      </c>
      <c r="Y3581">
        <f t="shared" si="433"/>
        <v>-2</v>
      </c>
      <c r="Z3581">
        <f t="shared" ca="1" si="434"/>
        <v>1.9999999800000001</v>
      </c>
      <c r="AA3581">
        <f t="shared" ca="1" si="435"/>
        <v>-3.9999999800000001</v>
      </c>
      <c r="AB3581">
        <f t="shared" ca="1" si="436"/>
        <v>3.9999999800000001</v>
      </c>
      <c r="AC3581" s="2">
        <v>4</v>
      </c>
      <c r="AD3581" s="7">
        <f>VLOOKUP(P3581,Weights!$A:$B,2,0)*AC3581</f>
        <v>4</v>
      </c>
      <c r="AE3581">
        <f t="shared" ca="1" si="437"/>
        <v>15.999999840000001</v>
      </c>
      <c r="AF3581" t="str">
        <f t="shared" si="438"/>
        <v>Robert Morris</v>
      </c>
      <c r="AG3581" t="str">
        <f t="shared" ca="1" si="439"/>
        <v>St. Francis BRK</v>
      </c>
    </row>
    <row r="3582" spans="15:33" x14ac:dyDescent="0.25">
      <c r="O3582" t="s">
        <v>3195</v>
      </c>
      <c r="P3582" s="6">
        <v>42028</v>
      </c>
      <c r="Q3582" t="s">
        <v>3073</v>
      </c>
      <c r="R3582" t="s">
        <v>3194</v>
      </c>
      <c r="S3582" t="s">
        <v>3720</v>
      </c>
      <c r="T3582">
        <v>66</v>
      </c>
      <c r="U3582">
        <v>62</v>
      </c>
      <c r="W3582" t="s">
        <v>682</v>
      </c>
      <c r="X3582">
        <v>1</v>
      </c>
      <c r="Y3582">
        <f t="shared" si="433"/>
        <v>-4</v>
      </c>
      <c r="Z3582">
        <f t="shared" ca="1" si="434"/>
        <v>-0.99999950000000126</v>
      </c>
      <c r="AA3582">
        <f t="shared" ca="1" si="435"/>
        <v>-3.0000004999999987</v>
      </c>
      <c r="AB3582">
        <f t="shared" ca="1" si="436"/>
        <v>3.0000004999999987</v>
      </c>
      <c r="AC3582" s="2">
        <v>3</v>
      </c>
      <c r="AD3582" s="7">
        <f>VLOOKUP(P3582,Weights!$A:$B,2,0)*AC3582</f>
        <v>3</v>
      </c>
      <c r="AE3582">
        <f t="shared" ca="1" si="437"/>
        <v>9.0000030000002429</v>
      </c>
      <c r="AF3582" t="str">
        <f t="shared" si="438"/>
        <v>Miami (FL)</v>
      </c>
      <c r="AG3582" t="str">
        <f t="shared" ca="1" si="439"/>
        <v>Miami (FL)</v>
      </c>
    </row>
    <row r="3583" spans="15:33" x14ac:dyDescent="0.25">
      <c r="O3583" t="s">
        <v>3251</v>
      </c>
      <c r="P3583" s="6">
        <v>42028</v>
      </c>
      <c r="Q3583" t="s">
        <v>3073</v>
      </c>
      <c r="R3583" t="s">
        <v>3100</v>
      </c>
      <c r="S3583" t="s">
        <v>3720</v>
      </c>
      <c r="T3583">
        <v>67</v>
      </c>
      <c r="U3583">
        <v>61</v>
      </c>
      <c r="W3583" t="s">
        <v>1579</v>
      </c>
      <c r="X3583">
        <v>1</v>
      </c>
      <c r="Y3583">
        <f t="shared" si="433"/>
        <v>-6</v>
      </c>
      <c r="Z3583">
        <f t="shared" ca="1" si="434"/>
        <v>1.1250000000000009</v>
      </c>
      <c r="AA3583">
        <f t="shared" ca="1" si="435"/>
        <v>-7.1250000000000009</v>
      </c>
      <c r="AB3583">
        <f t="shared" ca="1" si="436"/>
        <v>7.1250000000000009</v>
      </c>
      <c r="AC3583" s="2">
        <v>7.125</v>
      </c>
      <c r="AD3583" s="7">
        <f>VLOOKUP(P3583,Weights!$A:$B,2,0)*AC3583</f>
        <v>7.125</v>
      </c>
      <c r="AE3583">
        <f t="shared" ca="1" si="437"/>
        <v>50.765625000000014</v>
      </c>
      <c r="AF3583" t="str">
        <f t="shared" si="438"/>
        <v>Texas A&amp;M</v>
      </c>
      <c r="AG3583" t="str">
        <f t="shared" ca="1" si="439"/>
        <v>Tennessee</v>
      </c>
    </row>
    <row r="3584" spans="15:33" x14ac:dyDescent="0.25">
      <c r="O3584" t="s">
        <v>3232</v>
      </c>
      <c r="P3584" s="6">
        <v>42028</v>
      </c>
      <c r="Q3584" t="s">
        <v>3073</v>
      </c>
      <c r="R3584" t="s">
        <v>3377</v>
      </c>
      <c r="S3584" t="s">
        <v>3721</v>
      </c>
      <c r="T3584">
        <v>83</v>
      </c>
      <c r="U3584">
        <v>81</v>
      </c>
      <c r="V3584" t="s">
        <v>3722</v>
      </c>
      <c r="W3584" t="s">
        <v>1314</v>
      </c>
      <c r="X3584">
        <v>1</v>
      </c>
      <c r="Y3584">
        <f t="shared" si="433"/>
        <v>2</v>
      </c>
      <c r="Z3584">
        <f t="shared" ca="1" si="434"/>
        <v>2.0000000199999999</v>
      </c>
      <c r="AA3584">
        <f t="shared" ca="1" si="435"/>
        <v>-1.9999999878450581E-8</v>
      </c>
      <c r="AB3584">
        <f t="shared" ca="1" si="436"/>
        <v>1.9999999878450581E-8</v>
      </c>
      <c r="AC3584" s="2">
        <v>0</v>
      </c>
      <c r="AD3584" s="7">
        <f>VLOOKUP(P3584,Weights!$A:$B,2,0)*AC3584</f>
        <v>0</v>
      </c>
      <c r="AE3584">
        <f t="shared" ca="1" si="437"/>
        <v>3.9999999513802324E-16</v>
      </c>
      <c r="AF3584" t="str">
        <f t="shared" si="438"/>
        <v>Tennessee Tech</v>
      </c>
      <c r="AG3584" t="str">
        <f t="shared" ca="1" si="439"/>
        <v>Tennessee Tech</v>
      </c>
    </row>
    <row r="3585" spans="15:33" x14ac:dyDescent="0.25">
      <c r="O3585" t="s">
        <v>3318</v>
      </c>
      <c r="P3585" s="6">
        <v>42028</v>
      </c>
      <c r="Q3585" t="s">
        <v>3073</v>
      </c>
      <c r="R3585" t="s">
        <v>3397</v>
      </c>
      <c r="S3585" t="s">
        <v>3721</v>
      </c>
      <c r="T3585">
        <v>70</v>
      </c>
      <c r="U3585">
        <v>53</v>
      </c>
      <c r="W3585" t="s">
        <v>1163</v>
      </c>
      <c r="X3585">
        <v>1</v>
      </c>
      <c r="Y3585">
        <f t="shared" si="433"/>
        <v>17</v>
      </c>
      <c r="Z3585">
        <f t="shared" ca="1" si="434"/>
        <v>5.25</v>
      </c>
      <c r="AA3585">
        <f t="shared" ca="1" si="435"/>
        <v>11.75</v>
      </c>
      <c r="AB3585">
        <f t="shared" ca="1" si="436"/>
        <v>-11.75</v>
      </c>
      <c r="AC3585" s="2">
        <v>11.75</v>
      </c>
      <c r="AD3585" s="7">
        <f>VLOOKUP(P3585,Weights!$A:$B,2,0)*AC3585</f>
        <v>11.75</v>
      </c>
      <c r="AE3585">
        <f t="shared" ca="1" si="437"/>
        <v>138.0625</v>
      </c>
      <c r="AF3585" t="str">
        <f t="shared" si="438"/>
        <v>Tenn-Martin</v>
      </c>
      <c r="AG3585" t="str">
        <f t="shared" ca="1" si="439"/>
        <v>Tenn-Martin</v>
      </c>
    </row>
    <row r="3586" spans="15:33" x14ac:dyDescent="0.25">
      <c r="O3586" t="s">
        <v>3248</v>
      </c>
      <c r="P3586" s="6">
        <v>42028</v>
      </c>
      <c r="Q3586" t="s">
        <v>3073</v>
      </c>
      <c r="R3586" t="s">
        <v>3709</v>
      </c>
      <c r="S3586" t="s">
        <v>3720</v>
      </c>
      <c r="T3586">
        <v>75</v>
      </c>
      <c r="U3586">
        <v>62</v>
      </c>
      <c r="W3586" t="s">
        <v>894</v>
      </c>
      <c r="X3586">
        <v>1</v>
      </c>
      <c r="Y3586">
        <f t="shared" ref="Y3586:Y3649" si="440">X3586*IF(S3586="W",(T3586-U3586),U3586-T3586)</f>
        <v>-13</v>
      </c>
      <c r="Z3586">
        <f t="shared" ref="Z3586:Z3649" ca="1" si="441">X3586*(IF(Q3586="A",-HomeEdge,IF(Q3586="H",HomeEdge,0))+VLOOKUP(O3586,TmList,2,0)-VLOOKUP(R3586,TmList,2,0))</f>
        <v>-1.25</v>
      </c>
      <c r="AA3586">
        <f t="shared" ref="AA3586:AA3649" ca="1" si="442">Y3586-Z3586</f>
        <v>-11.75</v>
      </c>
      <c r="AB3586">
        <f t="shared" ref="AB3586:AB3649" ca="1" si="443">-AA3586</f>
        <v>11.75</v>
      </c>
      <c r="AC3586" s="2">
        <v>11.75</v>
      </c>
      <c r="AD3586" s="7">
        <f>VLOOKUP(P3586,Weights!$A:$B,2,0)*AC3586</f>
        <v>11.75</v>
      </c>
      <c r="AE3586">
        <f t="shared" ref="AE3586:AE3649" ca="1" si="444">AA3586^2</f>
        <v>138.0625</v>
      </c>
      <c r="AF3586" t="str">
        <f t="shared" si="438"/>
        <v>Kansas</v>
      </c>
      <c r="AG3586" t="str">
        <f t="shared" ca="1" si="439"/>
        <v>Kansas</v>
      </c>
    </row>
    <row r="3587" spans="15:33" x14ac:dyDescent="0.25">
      <c r="O3587" t="s">
        <v>3408</v>
      </c>
      <c r="P3587" s="6">
        <v>42028</v>
      </c>
      <c r="Q3587" t="s">
        <v>3073</v>
      </c>
      <c r="R3587" t="s">
        <v>3349</v>
      </c>
      <c r="S3587" t="s">
        <v>3720</v>
      </c>
      <c r="T3587">
        <v>64</v>
      </c>
      <c r="U3587">
        <v>58</v>
      </c>
      <c r="W3587" t="s">
        <v>2865</v>
      </c>
      <c r="X3587">
        <v>1</v>
      </c>
      <c r="Y3587">
        <f t="shared" si="440"/>
        <v>-6</v>
      </c>
      <c r="Z3587">
        <f t="shared" ca="1" si="441"/>
        <v>7</v>
      </c>
      <c r="AA3587">
        <f t="shared" ca="1" si="442"/>
        <v>-13</v>
      </c>
      <c r="AB3587">
        <f t="shared" ca="1" si="443"/>
        <v>13</v>
      </c>
      <c r="AC3587" s="2">
        <v>13</v>
      </c>
      <c r="AD3587" s="7">
        <f>VLOOKUP(P3587,Weights!$A:$B,2,0)*AC3587</f>
        <v>13</v>
      </c>
      <c r="AE3587">
        <f t="shared" ca="1" si="444"/>
        <v>169</v>
      </c>
      <c r="AF3587" t="str">
        <f t="shared" ref="AF3587:AF3650" si="445">IF(Y3587&gt;0,O3587,R3587)</f>
        <v>Appalachian St</v>
      </c>
      <c r="AG3587" t="str">
        <f t="shared" ref="AG3587:AG3650" ca="1" si="446">IF(Z3587&gt;0,O3587,R3587)</f>
        <v>Texas State</v>
      </c>
    </row>
    <row r="3588" spans="15:33" x14ac:dyDescent="0.25">
      <c r="O3588" t="s">
        <v>3247</v>
      </c>
      <c r="P3588" s="6">
        <v>42028</v>
      </c>
      <c r="Q3588" t="s">
        <v>3073</v>
      </c>
      <c r="R3588" t="s">
        <v>3714</v>
      </c>
      <c r="S3588" t="s">
        <v>3721</v>
      </c>
      <c r="T3588">
        <v>78</v>
      </c>
      <c r="U3588">
        <v>73</v>
      </c>
      <c r="W3588" t="s">
        <v>907</v>
      </c>
      <c r="X3588">
        <v>1</v>
      </c>
      <c r="Y3588">
        <f t="shared" si="440"/>
        <v>5</v>
      </c>
      <c r="Z3588">
        <f t="shared" ca="1" si="441"/>
        <v>-12.124999499999998</v>
      </c>
      <c r="AA3588">
        <f t="shared" ca="1" si="442"/>
        <v>17.124999499999998</v>
      </c>
      <c r="AB3588">
        <f t="shared" ca="1" si="443"/>
        <v>-17.124999499999998</v>
      </c>
      <c r="AC3588" s="2">
        <v>17.125</v>
      </c>
      <c r="AD3588" s="7">
        <f>VLOOKUP(P3588,Weights!$A:$B,2,0)*AC3588</f>
        <v>17.125</v>
      </c>
      <c r="AE3588">
        <f t="shared" ca="1" si="444"/>
        <v>293.26560787500017</v>
      </c>
      <c r="AF3588" t="str">
        <f t="shared" si="445"/>
        <v>Texas Tech</v>
      </c>
      <c r="AG3588" t="str">
        <f t="shared" ca="1" si="446"/>
        <v>Iowa State</v>
      </c>
    </row>
    <row r="3589" spans="15:33" x14ac:dyDescent="0.25">
      <c r="O3589" t="s">
        <v>3289</v>
      </c>
      <c r="P3589" s="6">
        <v>42028</v>
      </c>
      <c r="Q3589" t="s">
        <v>3073</v>
      </c>
      <c r="R3589" t="s">
        <v>3367</v>
      </c>
      <c r="S3589" t="s">
        <v>3721</v>
      </c>
      <c r="T3589">
        <v>71</v>
      </c>
      <c r="U3589">
        <v>67</v>
      </c>
      <c r="W3589" t="s">
        <v>1306</v>
      </c>
      <c r="X3589">
        <v>1</v>
      </c>
      <c r="Y3589">
        <f t="shared" si="440"/>
        <v>4</v>
      </c>
      <c r="Z3589">
        <f t="shared" ca="1" si="441"/>
        <v>4.0000000000000009</v>
      </c>
      <c r="AA3589">
        <f t="shared" ca="1" si="442"/>
        <v>0</v>
      </c>
      <c r="AB3589">
        <f t="shared" ca="1" si="443"/>
        <v>0</v>
      </c>
      <c r="AC3589" s="2">
        <v>0</v>
      </c>
      <c r="AD3589" s="7">
        <f>VLOOKUP(P3589,Weights!$A:$B,2,0)*AC3589</f>
        <v>0</v>
      </c>
      <c r="AE3589">
        <f t="shared" ca="1" si="444"/>
        <v>0</v>
      </c>
      <c r="AF3589" t="str">
        <f t="shared" si="445"/>
        <v>Toledo</v>
      </c>
      <c r="AG3589" t="str">
        <f t="shared" ca="1" si="446"/>
        <v>Toledo</v>
      </c>
    </row>
    <row r="3590" spans="15:33" x14ac:dyDescent="0.25">
      <c r="O3590" t="s">
        <v>3402</v>
      </c>
      <c r="P3590" s="6">
        <v>42028</v>
      </c>
      <c r="Q3590" t="s">
        <v>3073</v>
      </c>
      <c r="R3590" t="s">
        <v>3359</v>
      </c>
      <c r="S3590" t="s">
        <v>3720</v>
      </c>
      <c r="T3590">
        <v>64</v>
      </c>
      <c r="U3590">
        <v>55</v>
      </c>
      <c r="W3590" t="s">
        <v>2873</v>
      </c>
      <c r="X3590">
        <v>1</v>
      </c>
      <c r="Y3590">
        <f t="shared" si="440"/>
        <v>-9</v>
      </c>
      <c r="Z3590">
        <f t="shared" ca="1" si="441"/>
        <v>2.25</v>
      </c>
      <c r="AA3590">
        <f t="shared" ca="1" si="442"/>
        <v>-11.25</v>
      </c>
      <c r="AB3590">
        <f t="shared" ca="1" si="443"/>
        <v>11.25</v>
      </c>
      <c r="AC3590" s="2">
        <v>11.25</v>
      </c>
      <c r="AD3590" s="7">
        <f>VLOOKUP(P3590,Weights!$A:$B,2,0)*AC3590</f>
        <v>11.25</v>
      </c>
      <c r="AE3590">
        <f t="shared" ca="1" si="444"/>
        <v>126.5625</v>
      </c>
      <c r="AF3590" t="str">
        <f t="shared" si="445"/>
        <v>Arkansas St</v>
      </c>
      <c r="AG3590" t="str">
        <f t="shared" ca="1" si="446"/>
        <v>Troy</v>
      </c>
    </row>
    <row r="3591" spans="15:33" x14ac:dyDescent="0.25">
      <c r="O3591" t="s">
        <v>3154</v>
      </c>
      <c r="P3591" s="6">
        <v>42028</v>
      </c>
      <c r="Q3591" t="s">
        <v>3073</v>
      </c>
      <c r="R3591" t="s">
        <v>3186</v>
      </c>
      <c r="S3591" t="s">
        <v>3721</v>
      </c>
      <c r="T3591">
        <v>81</v>
      </c>
      <c r="U3591">
        <v>68</v>
      </c>
      <c r="W3591" t="s">
        <v>1557</v>
      </c>
      <c r="X3591">
        <v>1</v>
      </c>
      <c r="Y3591">
        <f t="shared" si="440"/>
        <v>13</v>
      </c>
      <c r="Z3591">
        <f t="shared" ca="1" si="441"/>
        <v>-4.750000019999999</v>
      </c>
      <c r="AA3591">
        <f t="shared" ca="1" si="442"/>
        <v>17.750000019999998</v>
      </c>
      <c r="AB3591">
        <f t="shared" ca="1" si="443"/>
        <v>-17.750000019999998</v>
      </c>
      <c r="AC3591" s="2">
        <v>17.75</v>
      </c>
      <c r="AD3591" s="7">
        <f>VLOOKUP(P3591,Weights!$A:$B,2,0)*AC3591</f>
        <v>17.75</v>
      </c>
      <c r="AE3591">
        <f t="shared" ca="1" si="444"/>
        <v>315.06250070999994</v>
      </c>
      <c r="AF3591" t="str">
        <f t="shared" si="445"/>
        <v>UAB</v>
      </c>
      <c r="AG3591" t="str">
        <f t="shared" ca="1" si="446"/>
        <v>Old Dominion</v>
      </c>
    </row>
    <row r="3592" spans="15:33" x14ac:dyDescent="0.25">
      <c r="O3592" t="s">
        <v>3133</v>
      </c>
      <c r="P3592" s="6">
        <v>42028</v>
      </c>
      <c r="Q3592" t="s">
        <v>3073</v>
      </c>
      <c r="R3592" t="s">
        <v>3332</v>
      </c>
      <c r="S3592" t="s">
        <v>3721</v>
      </c>
      <c r="T3592">
        <v>68</v>
      </c>
      <c r="U3592">
        <v>49</v>
      </c>
      <c r="W3592" t="s">
        <v>1400</v>
      </c>
      <c r="X3592">
        <v>1</v>
      </c>
      <c r="Y3592">
        <f t="shared" si="440"/>
        <v>19</v>
      </c>
      <c r="Z3592">
        <f t="shared" ca="1" si="441"/>
        <v>16</v>
      </c>
      <c r="AA3592">
        <f t="shared" ca="1" si="442"/>
        <v>3</v>
      </c>
      <c r="AB3592">
        <f t="shared" ca="1" si="443"/>
        <v>-3</v>
      </c>
      <c r="AC3592" s="2">
        <v>3</v>
      </c>
      <c r="AD3592" s="7">
        <f>VLOOKUP(P3592,Weights!$A:$B,2,0)*AC3592</f>
        <v>3</v>
      </c>
      <c r="AE3592">
        <f t="shared" ca="1" si="444"/>
        <v>9</v>
      </c>
      <c r="AF3592" t="str">
        <f t="shared" si="445"/>
        <v>UC Santa Barbara</v>
      </c>
      <c r="AG3592" t="str">
        <f t="shared" ca="1" si="446"/>
        <v>UC Santa Barbara</v>
      </c>
    </row>
    <row r="3593" spans="15:33" x14ac:dyDescent="0.25">
      <c r="O3593" t="s">
        <v>3411</v>
      </c>
      <c r="P3593" s="6">
        <v>42028</v>
      </c>
      <c r="Q3593" t="s">
        <v>3073</v>
      </c>
      <c r="R3593" t="s">
        <v>3355</v>
      </c>
      <c r="S3593" t="s">
        <v>3720</v>
      </c>
      <c r="T3593">
        <v>57</v>
      </c>
      <c r="U3593">
        <v>53</v>
      </c>
      <c r="W3593" t="s">
        <v>1147</v>
      </c>
      <c r="X3593">
        <v>1</v>
      </c>
      <c r="Y3593">
        <f t="shared" si="440"/>
        <v>-4</v>
      </c>
      <c r="Z3593">
        <f t="shared" ca="1" si="441"/>
        <v>0.375</v>
      </c>
      <c r="AA3593">
        <f t="shared" ca="1" si="442"/>
        <v>-4.375</v>
      </c>
      <c r="AB3593">
        <f t="shared" ca="1" si="443"/>
        <v>4.375</v>
      </c>
      <c r="AC3593" s="2">
        <v>4.375</v>
      </c>
      <c r="AD3593" s="7">
        <f>VLOOKUP(P3593,Weights!$A:$B,2,0)*AC3593</f>
        <v>4.375</v>
      </c>
      <c r="AE3593">
        <f t="shared" ca="1" si="444"/>
        <v>19.140625</v>
      </c>
      <c r="AF3593" t="str">
        <f t="shared" si="445"/>
        <v>Georgia Southern</v>
      </c>
      <c r="AG3593" t="str">
        <f t="shared" ca="1" si="446"/>
        <v>UL Monroe</v>
      </c>
    </row>
    <row r="3594" spans="15:33" x14ac:dyDescent="0.25">
      <c r="O3594" t="s">
        <v>3240</v>
      </c>
      <c r="P3594" s="6">
        <v>42028</v>
      </c>
      <c r="Q3594" t="s">
        <v>3073</v>
      </c>
      <c r="R3594" t="s">
        <v>3261</v>
      </c>
      <c r="S3594" t="s">
        <v>3721</v>
      </c>
      <c r="T3594">
        <v>75</v>
      </c>
      <c r="U3594">
        <v>55</v>
      </c>
      <c r="W3594" t="s">
        <v>2982</v>
      </c>
      <c r="X3594">
        <v>1</v>
      </c>
      <c r="Y3594">
        <f t="shared" si="440"/>
        <v>20</v>
      </c>
      <c r="Z3594">
        <f t="shared" ca="1" si="441"/>
        <v>3.75</v>
      </c>
      <c r="AA3594">
        <f t="shared" ca="1" si="442"/>
        <v>16.25</v>
      </c>
      <c r="AB3594">
        <f t="shared" ca="1" si="443"/>
        <v>-16.25</v>
      </c>
      <c r="AC3594" s="2">
        <v>16.25</v>
      </c>
      <c r="AD3594" s="7">
        <f>VLOOKUP(P3594,Weights!$A:$B,2,0)*AC3594</f>
        <v>16.25</v>
      </c>
      <c r="AE3594">
        <f t="shared" ca="1" si="444"/>
        <v>264.0625</v>
      </c>
      <c r="AF3594" t="str">
        <f t="shared" si="445"/>
        <v>UMKC</v>
      </c>
      <c r="AG3594" t="str">
        <f t="shared" ca="1" si="446"/>
        <v>UMKC</v>
      </c>
    </row>
    <row r="3595" spans="15:33" x14ac:dyDescent="0.25">
      <c r="O3595" t="s">
        <v>3148</v>
      </c>
      <c r="P3595" s="6">
        <v>42028</v>
      </c>
      <c r="Q3595" t="s">
        <v>3073</v>
      </c>
      <c r="R3595" t="s">
        <v>3182</v>
      </c>
      <c r="S3595" t="s">
        <v>3721</v>
      </c>
      <c r="T3595">
        <v>69</v>
      </c>
      <c r="U3595">
        <v>65</v>
      </c>
      <c r="W3595" t="s">
        <v>1473</v>
      </c>
      <c r="X3595">
        <v>1</v>
      </c>
      <c r="Y3595">
        <f t="shared" si="440"/>
        <v>4</v>
      </c>
      <c r="Z3595">
        <f t="shared" ca="1" si="441"/>
        <v>7.8749999800000001</v>
      </c>
      <c r="AA3595">
        <f t="shared" ca="1" si="442"/>
        <v>-3.8749999800000001</v>
      </c>
      <c r="AB3595">
        <f t="shared" ca="1" si="443"/>
        <v>3.8749999800000001</v>
      </c>
      <c r="AC3595" s="2">
        <v>3.875</v>
      </c>
      <c r="AD3595" s="7">
        <f>VLOOKUP(P3595,Weights!$A:$B,2,0)*AC3595</f>
        <v>3.875</v>
      </c>
      <c r="AE3595">
        <f t="shared" ca="1" si="444"/>
        <v>15.015624845000001</v>
      </c>
      <c r="AF3595" t="str">
        <f t="shared" si="445"/>
        <v>UNC Wilmington</v>
      </c>
      <c r="AG3595" t="str">
        <f t="shared" ca="1" si="446"/>
        <v>UNC Wilmington</v>
      </c>
    </row>
    <row r="3596" spans="15:33" x14ac:dyDescent="0.25">
      <c r="O3596" t="s">
        <v>3077</v>
      </c>
      <c r="P3596" s="6">
        <v>42028</v>
      </c>
      <c r="Q3596" t="s">
        <v>3073</v>
      </c>
      <c r="R3596" t="s">
        <v>3276</v>
      </c>
      <c r="S3596" t="s">
        <v>3721</v>
      </c>
      <c r="T3596">
        <v>79</v>
      </c>
      <c r="U3596">
        <v>77</v>
      </c>
      <c r="V3596" t="s">
        <v>3722</v>
      </c>
      <c r="W3596" t="s">
        <v>2211</v>
      </c>
      <c r="X3596">
        <v>1</v>
      </c>
      <c r="Y3596">
        <f t="shared" si="440"/>
        <v>2</v>
      </c>
      <c r="Z3596">
        <f t="shared" ca="1" si="441"/>
        <v>7.1250000000000009</v>
      </c>
      <c r="AA3596">
        <f t="shared" ca="1" si="442"/>
        <v>-5.1250000000000009</v>
      </c>
      <c r="AB3596">
        <f t="shared" ca="1" si="443"/>
        <v>5.1250000000000009</v>
      </c>
      <c r="AC3596" s="2">
        <v>5.125</v>
      </c>
      <c r="AD3596" s="7">
        <f>VLOOKUP(P3596,Weights!$A:$B,2,0)*AC3596</f>
        <v>5.125</v>
      </c>
      <c r="AE3596">
        <f t="shared" ca="1" si="444"/>
        <v>26.265625000000011</v>
      </c>
      <c r="AF3596" t="str">
        <f t="shared" si="445"/>
        <v>UNLV</v>
      </c>
      <c r="AG3596" t="str">
        <f t="shared" ca="1" si="446"/>
        <v>UNLV</v>
      </c>
    </row>
    <row r="3597" spans="15:33" x14ac:dyDescent="0.25">
      <c r="O3597" t="s">
        <v>3365</v>
      </c>
      <c r="P3597" s="6">
        <v>42028</v>
      </c>
      <c r="Q3597" t="s">
        <v>3073</v>
      </c>
      <c r="R3597" t="s">
        <v>3275</v>
      </c>
      <c r="S3597" t="s">
        <v>3721</v>
      </c>
      <c r="T3597">
        <v>73</v>
      </c>
      <c r="U3597">
        <v>72</v>
      </c>
      <c r="W3597" t="s">
        <v>2989</v>
      </c>
      <c r="X3597">
        <v>1</v>
      </c>
      <c r="Y3597">
        <f t="shared" si="440"/>
        <v>1</v>
      </c>
      <c r="Z3597">
        <f t="shared" ca="1" si="441"/>
        <v>-3.0000004999999987</v>
      </c>
      <c r="AA3597">
        <f t="shared" ca="1" si="442"/>
        <v>4.0000004999999987</v>
      </c>
      <c r="AB3597">
        <f t="shared" ca="1" si="443"/>
        <v>-4.0000004999999987</v>
      </c>
      <c r="AC3597" s="2">
        <v>4</v>
      </c>
      <c r="AD3597" s="7">
        <f>VLOOKUP(P3597,Weights!$A:$B,2,0)*AC3597</f>
        <v>4</v>
      </c>
      <c r="AE3597">
        <f t="shared" ca="1" si="444"/>
        <v>16.000004000000239</v>
      </c>
      <c r="AF3597" t="str">
        <f t="shared" si="445"/>
        <v>UT Pan American</v>
      </c>
      <c r="AG3597" t="str">
        <f t="shared" ca="1" si="446"/>
        <v>Grand Canyon</v>
      </c>
    </row>
    <row r="3598" spans="15:33" x14ac:dyDescent="0.25">
      <c r="O3598" t="s">
        <v>3229</v>
      </c>
      <c r="P3598" s="6">
        <v>42028</v>
      </c>
      <c r="Q3598" t="s">
        <v>3073</v>
      </c>
      <c r="R3598" t="s">
        <v>3183</v>
      </c>
      <c r="S3598" t="s">
        <v>3720</v>
      </c>
      <c r="T3598">
        <v>79</v>
      </c>
      <c r="U3598">
        <v>75</v>
      </c>
      <c r="V3598" t="s">
        <v>3722</v>
      </c>
      <c r="W3598" t="s">
        <v>2364</v>
      </c>
      <c r="X3598">
        <v>1</v>
      </c>
      <c r="Y3598">
        <f t="shared" si="440"/>
        <v>-4</v>
      </c>
      <c r="Z3598">
        <f t="shared" ca="1" si="441"/>
        <v>3.9999995000000013</v>
      </c>
      <c r="AA3598">
        <f t="shared" ca="1" si="442"/>
        <v>-7.9999995000000013</v>
      </c>
      <c r="AB3598">
        <f t="shared" ca="1" si="443"/>
        <v>7.9999995000000013</v>
      </c>
      <c r="AC3598" s="2">
        <v>8</v>
      </c>
      <c r="AD3598" s="7">
        <f>VLOOKUP(P3598,Weights!$A:$B,2,0)*AC3598</f>
        <v>8</v>
      </c>
      <c r="AE3598">
        <f t="shared" ca="1" si="444"/>
        <v>63.999992000000269</v>
      </c>
      <c r="AF3598" t="str">
        <f t="shared" si="445"/>
        <v>LSU</v>
      </c>
      <c r="AG3598" t="str">
        <f t="shared" ca="1" si="446"/>
        <v>Vanderbilt</v>
      </c>
    </row>
    <row r="3599" spans="15:33" x14ac:dyDescent="0.25">
      <c r="O3599" t="s">
        <v>3351</v>
      </c>
      <c r="P3599" s="6">
        <v>42028</v>
      </c>
      <c r="Q3599" t="s">
        <v>3073</v>
      </c>
      <c r="R3599" t="s">
        <v>3391</v>
      </c>
      <c r="S3599" t="s">
        <v>3721</v>
      </c>
      <c r="T3599">
        <v>85</v>
      </c>
      <c r="U3599">
        <v>75</v>
      </c>
      <c r="W3599" t="s">
        <v>1058</v>
      </c>
      <c r="X3599">
        <v>1</v>
      </c>
      <c r="Y3599">
        <f t="shared" si="440"/>
        <v>10</v>
      </c>
      <c r="Z3599">
        <f t="shared" ca="1" si="441"/>
        <v>5.3750000000000009</v>
      </c>
      <c r="AA3599">
        <f t="shared" ca="1" si="442"/>
        <v>4.6249999999999991</v>
      </c>
      <c r="AB3599">
        <f t="shared" ca="1" si="443"/>
        <v>-4.6249999999999991</v>
      </c>
      <c r="AC3599" s="2">
        <v>4.625</v>
      </c>
      <c r="AD3599" s="7">
        <f>VLOOKUP(P3599,Weights!$A:$B,2,0)*AC3599</f>
        <v>4.625</v>
      </c>
      <c r="AE3599">
        <f t="shared" ca="1" si="444"/>
        <v>21.390624999999993</v>
      </c>
      <c r="AF3599" t="str">
        <f t="shared" si="445"/>
        <v>VMI</v>
      </c>
      <c r="AG3599" t="str">
        <f t="shared" ca="1" si="446"/>
        <v>VMI</v>
      </c>
    </row>
    <row r="3600" spans="15:33" x14ac:dyDescent="0.25">
      <c r="O3600" t="s">
        <v>3270</v>
      </c>
      <c r="P3600" s="6">
        <v>42028</v>
      </c>
      <c r="Q3600" t="s">
        <v>3073</v>
      </c>
      <c r="R3600" t="s">
        <v>3265</v>
      </c>
      <c r="S3600" t="s">
        <v>3720</v>
      </c>
      <c r="T3600">
        <v>78</v>
      </c>
      <c r="U3600">
        <v>71</v>
      </c>
      <c r="W3600" t="s">
        <v>1012</v>
      </c>
      <c r="X3600">
        <v>1</v>
      </c>
      <c r="Y3600">
        <f t="shared" si="440"/>
        <v>-7</v>
      </c>
      <c r="Z3600">
        <f t="shared" ca="1" si="441"/>
        <v>-0.5</v>
      </c>
      <c r="AA3600">
        <f t="shared" ca="1" si="442"/>
        <v>-6.5</v>
      </c>
      <c r="AB3600">
        <f t="shared" ca="1" si="443"/>
        <v>6.5</v>
      </c>
      <c r="AC3600" s="2">
        <v>6.5</v>
      </c>
      <c r="AD3600" s="7">
        <f>VLOOKUP(P3600,Weights!$A:$B,2,0)*AC3600</f>
        <v>6.5</v>
      </c>
      <c r="AE3600">
        <f t="shared" ca="1" si="444"/>
        <v>42.25</v>
      </c>
      <c r="AF3600" t="str">
        <f t="shared" si="445"/>
        <v>Sacramento St</v>
      </c>
      <c r="AG3600" t="str">
        <f t="shared" ca="1" si="446"/>
        <v>Sacramento St</v>
      </c>
    </row>
    <row r="3601" spans="15:33" x14ac:dyDescent="0.25">
      <c r="O3601" t="s">
        <v>3385</v>
      </c>
      <c r="P3601" s="6">
        <v>42028</v>
      </c>
      <c r="Q3601" t="s">
        <v>3073</v>
      </c>
      <c r="R3601" t="s">
        <v>3244</v>
      </c>
      <c r="S3601" t="s">
        <v>3721</v>
      </c>
      <c r="T3601">
        <v>86</v>
      </c>
      <c r="U3601">
        <v>85</v>
      </c>
      <c r="V3601" t="s">
        <v>3722</v>
      </c>
      <c r="W3601" t="s">
        <v>612</v>
      </c>
      <c r="X3601">
        <v>1</v>
      </c>
      <c r="Y3601">
        <f t="shared" si="440"/>
        <v>1</v>
      </c>
      <c r="Z3601">
        <f t="shared" ca="1" si="441"/>
        <v>10.249999999999998</v>
      </c>
      <c r="AA3601">
        <f t="shared" ca="1" si="442"/>
        <v>-9.2499999999999982</v>
      </c>
      <c r="AB3601">
        <f t="shared" ca="1" si="443"/>
        <v>9.2499999999999982</v>
      </c>
      <c r="AC3601" s="2">
        <v>9.25</v>
      </c>
      <c r="AD3601" s="7">
        <f>VLOOKUP(P3601,Weights!$A:$B,2,0)*AC3601</f>
        <v>9.25</v>
      </c>
      <c r="AE3601">
        <f t="shared" ca="1" si="444"/>
        <v>85.562499999999972</v>
      </c>
      <c r="AF3601" t="str">
        <f t="shared" si="445"/>
        <v>West Virginia</v>
      </c>
      <c r="AG3601" t="str">
        <f t="shared" ca="1" si="446"/>
        <v>West Virginia</v>
      </c>
    </row>
    <row r="3602" spans="15:33" x14ac:dyDescent="0.25">
      <c r="O3602" t="s">
        <v>3204</v>
      </c>
      <c r="P3602" s="6">
        <v>42028</v>
      </c>
      <c r="Q3602" t="s">
        <v>3073</v>
      </c>
      <c r="R3602" t="s">
        <v>3298</v>
      </c>
      <c r="S3602" t="s">
        <v>3721</v>
      </c>
      <c r="T3602">
        <v>83</v>
      </c>
      <c r="U3602">
        <v>74</v>
      </c>
      <c r="W3602" t="s">
        <v>340</v>
      </c>
      <c r="X3602">
        <v>1</v>
      </c>
      <c r="Y3602">
        <f t="shared" si="440"/>
        <v>9</v>
      </c>
      <c r="Z3602">
        <f t="shared" ca="1" si="441"/>
        <v>12.124999980000002</v>
      </c>
      <c r="AA3602">
        <f t="shared" ca="1" si="442"/>
        <v>-3.1249999800000019</v>
      </c>
      <c r="AB3602">
        <f t="shared" ca="1" si="443"/>
        <v>3.1249999800000019</v>
      </c>
      <c r="AC3602" s="2">
        <v>3.125</v>
      </c>
      <c r="AD3602" s="7">
        <f>VLOOKUP(P3602,Weights!$A:$B,2,0)*AC3602</f>
        <v>3.125</v>
      </c>
      <c r="AE3602">
        <f t="shared" ca="1" si="444"/>
        <v>9.7656248750000128</v>
      </c>
      <c r="AF3602" t="str">
        <f t="shared" si="445"/>
        <v>Western Kentucky</v>
      </c>
      <c r="AG3602" t="str">
        <f t="shared" ca="1" si="446"/>
        <v>Western Kentucky</v>
      </c>
    </row>
    <row r="3603" spans="15:33" x14ac:dyDescent="0.25">
      <c r="O3603" t="s">
        <v>3110</v>
      </c>
      <c r="P3603" s="6">
        <v>42028</v>
      </c>
      <c r="Q3603" t="s">
        <v>3073</v>
      </c>
      <c r="R3603" t="s">
        <v>3122</v>
      </c>
      <c r="S3603" t="s">
        <v>3720</v>
      </c>
      <c r="T3603">
        <v>71</v>
      </c>
      <c r="U3603">
        <v>69</v>
      </c>
      <c r="W3603" t="s">
        <v>638</v>
      </c>
      <c r="X3603">
        <v>1</v>
      </c>
      <c r="Y3603">
        <f t="shared" si="440"/>
        <v>-2</v>
      </c>
      <c r="Z3603">
        <f t="shared" ca="1" si="441"/>
        <v>-0.12500001999999988</v>
      </c>
      <c r="AA3603">
        <f t="shared" ca="1" si="442"/>
        <v>-1.8749999800000001</v>
      </c>
      <c r="AB3603">
        <f t="shared" ca="1" si="443"/>
        <v>1.8749999800000001</v>
      </c>
      <c r="AC3603" s="2">
        <v>1.875</v>
      </c>
      <c r="AD3603" s="7">
        <f>VLOOKUP(P3603,Weights!$A:$B,2,0)*AC3603</f>
        <v>1.875</v>
      </c>
      <c r="AE3603">
        <f t="shared" ca="1" si="444"/>
        <v>3.5156249250000009</v>
      </c>
      <c r="AF3603" t="str">
        <f t="shared" si="445"/>
        <v>Akron</v>
      </c>
      <c r="AG3603" t="str">
        <f t="shared" ca="1" si="446"/>
        <v>Akron</v>
      </c>
    </row>
    <row r="3604" spans="15:33" x14ac:dyDescent="0.25">
      <c r="O3604" t="s">
        <v>3344</v>
      </c>
      <c r="P3604" s="6">
        <v>42028</v>
      </c>
      <c r="Q3604" t="s">
        <v>3073</v>
      </c>
      <c r="R3604" t="s">
        <v>3346</v>
      </c>
      <c r="S3604" t="s">
        <v>3721</v>
      </c>
      <c r="T3604">
        <v>78</v>
      </c>
      <c r="U3604">
        <v>62</v>
      </c>
      <c r="W3604" t="s">
        <v>1146</v>
      </c>
      <c r="X3604">
        <v>1</v>
      </c>
      <c r="Y3604">
        <f t="shared" si="440"/>
        <v>16</v>
      </c>
      <c r="Z3604">
        <f t="shared" ca="1" si="441"/>
        <v>5.7500000000000009</v>
      </c>
      <c r="AA3604">
        <f t="shared" ca="1" si="442"/>
        <v>10.25</v>
      </c>
      <c r="AB3604">
        <f t="shared" ca="1" si="443"/>
        <v>-10.25</v>
      </c>
      <c r="AC3604" s="2">
        <v>10.25</v>
      </c>
      <c r="AD3604" s="7">
        <f>VLOOKUP(P3604,Weights!$A:$B,2,0)*AC3604</f>
        <v>10.25</v>
      </c>
      <c r="AE3604">
        <f t="shared" ca="1" si="444"/>
        <v>105.0625</v>
      </c>
      <c r="AF3604" t="str">
        <f t="shared" si="445"/>
        <v>William &amp; Mary</v>
      </c>
      <c r="AG3604" t="str">
        <f t="shared" ca="1" si="446"/>
        <v>William &amp; Mary</v>
      </c>
    </row>
    <row r="3605" spans="15:33" x14ac:dyDescent="0.25">
      <c r="O3605" t="s">
        <v>3304</v>
      </c>
      <c r="P3605" s="6">
        <v>42028</v>
      </c>
      <c r="Q3605" t="s">
        <v>3073</v>
      </c>
      <c r="R3605" t="s">
        <v>3312</v>
      </c>
      <c r="S3605" t="s">
        <v>3721</v>
      </c>
      <c r="T3605">
        <v>71</v>
      </c>
      <c r="U3605">
        <v>63</v>
      </c>
      <c r="W3605" t="s">
        <v>1082</v>
      </c>
      <c r="X3605">
        <v>1</v>
      </c>
      <c r="Y3605">
        <f t="shared" si="440"/>
        <v>8</v>
      </c>
      <c r="Z3605">
        <f t="shared" ca="1" si="441"/>
        <v>8</v>
      </c>
      <c r="AA3605">
        <f t="shared" ca="1" si="442"/>
        <v>0</v>
      </c>
      <c r="AB3605">
        <f t="shared" ca="1" si="443"/>
        <v>0</v>
      </c>
      <c r="AC3605" s="2">
        <v>0</v>
      </c>
      <c r="AD3605" s="7">
        <f>VLOOKUP(P3605,Weights!$A:$B,2,0)*AC3605</f>
        <v>0</v>
      </c>
      <c r="AE3605">
        <f t="shared" ca="1" si="444"/>
        <v>0</v>
      </c>
      <c r="AF3605" t="str">
        <f t="shared" si="445"/>
        <v>Winthrop</v>
      </c>
      <c r="AG3605" t="str">
        <f t="shared" ca="1" si="446"/>
        <v>Winthrop</v>
      </c>
    </row>
    <row r="3606" spans="15:33" x14ac:dyDescent="0.25">
      <c r="O3606" t="s">
        <v>3310</v>
      </c>
      <c r="P3606" s="6">
        <v>42028</v>
      </c>
      <c r="Q3606" t="s">
        <v>3073</v>
      </c>
      <c r="R3606" t="s">
        <v>3319</v>
      </c>
      <c r="S3606" t="s">
        <v>3721</v>
      </c>
      <c r="T3606">
        <v>72</v>
      </c>
      <c r="U3606">
        <v>64</v>
      </c>
      <c r="W3606" t="s">
        <v>996</v>
      </c>
      <c r="X3606">
        <v>1</v>
      </c>
      <c r="Y3606">
        <f t="shared" si="440"/>
        <v>8</v>
      </c>
      <c r="Z3606">
        <f t="shared" ca="1" si="441"/>
        <v>8</v>
      </c>
      <c r="AA3606">
        <f t="shared" ca="1" si="442"/>
        <v>0</v>
      </c>
      <c r="AB3606">
        <f t="shared" ca="1" si="443"/>
        <v>0</v>
      </c>
      <c r="AC3606" s="2">
        <v>0</v>
      </c>
      <c r="AD3606" s="7">
        <f>VLOOKUP(P3606,Weights!$A:$B,2,0)*AC3606</f>
        <v>0</v>
      </c>
      <c r="AE3606">
        <f t="shared" ca="1" si="444"/>
        <v>0</v>
      </c>
      <c r="AF3606" t="str">
        <f t="shared" si="445"/>
        <v>Wofford</v>
      </c>
      <c r="AG3606" t="str">
        <f t="shared" ca="1" si="446"/>
        <v>Wofford</v>
      </c>
    </row>
    <row r="3607" spans="15:33" x14ac:dyDescent="0.25">
      <c r="O3607" t="s">
        <v>3242</v>
      </c>
      <c r="P3607" s="6">
        <v>42028</v>
      </c>
      <c r="Q3607" t="s">
        <v>3073</v>
      </c>
      <c r="R3607" t="s">
        <v>3274</v>
      </c>
      <c r="S3607" t="s">
        <v>3721</v>
      </c>
      <c r="T3607">
        <v>63</v>
      </c>
      <c r="U3607">
        <v>62</v>
      </c>
      <c r="V3607" t="s">
        <v>3722</v>
      </c>
      <c r="W3607" t="s">
        <v>845</v>
      </c>
      <c r="X3607">
        <v>1</v>
      </c>
      <c r="Y3607">
        <f t="shared" si="440"/>
        <v>1</v>
      </c>
      <c r="Z3607">
        <f t="shared" ca="1" si="441"/>
        <v>3.375</v>
      </c>
      <c r="AA3607">
        <f t="shared" ca="1" si="442"/>
        <v>-2.375</v>
      </c>
      <c r="AB3607">
        <f t="shared" ca="1" si="443"/>
        <v>2.375</v>
      </c>
      <c r="AC3607" s="2">
        <v>2.375</v>
      </c>
      <c r="AD3607" s="7">
        <f>VLOOKUP(P3607,Weights!$A:$B,2,0)*AC3607</f>
        <v>2.375</v>
      </c>
      <c r="AE3607">
        <f t="shared" ca="1" si="444"/>
        <v>5.640625</v>
      </c>
      <c r="AF3607" t="str">
        <f t="shared" si="445"/>
        <v>Wyoming</v>
      </c>
      <c r="AG3607" t="str">
        <f t="shared" ca="1" si="446"/>
        <v>Wyoming</v>
      </c>
    </row>
    <row r="3608" spans="15:33" x14ac:dyDescent="0.25">
      <c r="O3608" t="s">
        <v>3210</v>
      </c>
      <c r="P3608" s="6">
        <v>42028</v>
      </c>
      <c r="Q3608" t="s">
        <v>3073</v>
      </c>
      <c r="R3608" t="s">
        <v>3255</v>
      </c>
      <c r="S3608" t="s">
        <v>3721</v>
      </c>
      <c r="T3608">
        <v>89</v>
      </c>
      <c r="U3608">
        <v>76</v>
      </c>
      <c r="W3608" t="s">
        <v>327</v>
      </c>
      <c r="X3608">
        <v>1</v>
      </c>
      <c r="Y3608">
        <f t="shared" si="440"/>
        <v>13</v>
      </c>
      <c r="Z3608">
        <f t="shared" ca="1" si="441"/>
        <v>11.124999499999998</v>
      </c>
      <c r="AA3608">
        <f t="shared" ca="1" si="442"/>
        <v>1.8750005000000023</v>
      </c>
      <c r="AB3608">
        <f t="shared" ca="1" si="443"/>
        <v>-1.8750005000000023</v>
      </c>
      <c r="AC3608" s="2">
        <v>1.875</v>
      </c>
      <c r="AD3608" s="7">
        <f>VLOOKUP(P3608,Weights!$A:$B,2,0)*AC3608</f>
        <v>1.875</v>
      </c>
      <c r="AE3608">
        <f t="shared" ca="1" si="444"/>
        <v>3.5156268750002586</v>
      </c>
      <c r="AF3608" t="str">
        <f t="shared" si="445"/>
        <v>Xavier</v>
      </c>
      <c r="AG3608" t="str">
        <f t="shared" ca="1" si="446"/>
        <v>Xavier</v>
      </c>
    </row>
    <row r="3609" spans="15:33" x14ac:dyDescent="0.25">
      <c r="O3609" t="s">
        <v>3081</v>
      </c>
      <c r="P3609" s="6">
        <v>42028</v>
      </c>
      <c r="Q3609" t="s">
        <v>3073</v>
      </c>
      <c r="R3609" t="s">
        <v>3121</v>
      </c>
      <c r="S3609" t="s">
        <v>3721</v>
      </c>
      <c r="T3609">
        <v>69</v>
      </c>
      <c r="U3609">
        <v>65</v>
      </c>
      <c r="W3609" t="s">
        <v>1764</v>
      </c>
      <c r="X3609">
        <v>1</v>
      </c>
      <c r="Y3609">
        <f t="shared" si="440"/>
        <v>4</v>
      </c>
      <c r="Z3609">
        <f t="shared" ca="1" si="441"/>
        <v>14.125</v>
      </c>
      <c r="AA3609">
        <f t="shared" ca="1" si="442"/>
        <v>-10.125</v>
      </c>
      <c r="AB3609">
        <f t="shared" ca="1" si="443"/>
        <v>10.125</v>
      </c>
      <c r="AC3609" s="2">
        <v>10.125</v>
      </c>
      <c r="AD3609" s="7">
        <f>VLOOKUP(P3609,Weights!$A:$B,2,0)*AC3609</f>
        <v>10.125</v>
      </c>
      <c r="AE3609">
        <f t="shared" ca="1" si="444"/>
        <v>102.515625</v>
      </c>
      <c r="AF3609" t="str">
        <f t="shared" si="445"/>
        <v>Yale</v>
      </c>
      <c r="AG3609" t="str">
        <f t="shared" ca="1" si="446"/>
        <v>Yale</v>
      </c>
    </row>
    <row r="3610" spans="15:33" x14ac:dyDescent="0.25">
      <c r="O3610" t="s">
        <v>3226</v>
      </c>
      <c r="P3610" s="6">
        <v>42028</v>
      </c>
      <c r="Q3610" t="s">
        <v>3073</v>
      </c>
      <c r="R3610" t="s">
        <v>3162</v>
      </c>
      <c r="S3610" t="s">
        <v>3721</v>
      </c>
      <c r="T3610">
        <v>77</v>
      </c>
      <c r="U3610">
        <v>64</v>
      </c>
      <c r="W3610" t="s">
        <v>1697</v>
      </c>
      <c r="X3610">
        <v>1</v>
      </c>
      <c r="Y3610">
        <f t="shared" si="440"/>
        <v>13</v>
      </c>
      <c r="Z3610">
        <f t="shared" ca="1" si="441"/>
        <v>4.3750000000000009</v>
      </c>
      <c r="AA3610">
        <f t="shared" ca="1" si="442"/>
        <v>8.625</v>
      </c>
      <c r="AB3610">
        <f t="shared" ca="1" si="443"/>
        <v>-8.625</v>
      </c>
      <c r="AC3610" s="2">
        <v>8.625</v>
      </c>
      <c r="AD3610" s="7">
        <f>VLOOKUP(P3610,Weights!$A:$B,2,0)*AC3610</f>
        <v>8.625</v>
      </c>
      <c r="AE3610">
        <f t="shared" ca="1" si="444"/>
        <v>74.390625</v>
      </c>
      <c r="AF3610" t="str">
        <f t="shared" si="445"/>
        <v>Youngstown St</v>
      </c>
      <c r="AG3610" t="str">
        <f t="shared" ca="1" si="446"/>
        <v>Youngstown St</v>
      </c>
    </row>
    <row r="3611" spans="15:33" x14ac:dyDescent="0.25">
      <c r="O3611" t="s">
        <v>3097</v>
      </c>
      <c r="P3611" s="6">
        <v>42029</v>
      </c>
      <c r="Q3611" t="s">
        <v>3073</v>
      </c>
      <c r="R3611" t="s">
        <v>3091</v>
      </c>
      <c r="S3611" t="s">
        <v>3721</v>
      </c>
      <c r="T3611">
        <v>69</v>
      </c>
      <c r="U3611">
        <v>55</v>
      </c>
      <c r="W3611" t="s">
        <v>21</v>
      </c>
      <c r="X3611">
        <v>1</v>
      </c>
      <c r="Y3611">
        <f t="shared" si="440"/>
        <v>14</v>
      </c>
      <c r="Z3611">
        <f t="shared" ca="1" si="441"/>
        <v>16.750000499999999</v>
      </c>
      <c r="AA3611">
        <f t="shared" ca="1" si="442"/>
        <v>-2.7500004999999987</v>
      </c>
      <c r="AB3611">
        <f t="shared" ca="1" si="443"/>
        <v>2.7500004999999987</v>
      </c>
      <c r="AC3611" s="2">
        <v>2.75</v>
      </c>
      <c r="AD3611" s="7">
        <f>VLOOKUP(P3611,Weights!$A:$B,2,0)*AC3611</f>
        <v>2.75</v>
      </c>
      <c r="AE3611">
        <f t="shared" ca="1" si="444"/>
        <v>7.5625027500002426</v>
      </c>
      <c r="AF3611" t="str">
        <f t="shared" si="445"/>
        <v>Albany</v>
      </c>
      <c r="AG3611" t="str">
        <f t="shared" ca="1" si="446"/>
        <v>Albany</v>
      </c>
    </row>
    <row r="3612" spans="15:33" x14ac:dyDescent="0.25">
      <c r="O3612" t="s">
        <v>3089</v>
      </c>
      <c r="P3612" s="6">
        <v>42029</v>
      </c>
      <c r="Q3612" t="s">
        <v>3073</v>
      </c>
      <c r="R3612" t="s">
        <v>3085</v>
      </c>
      <c r="S3612" t="s">
        <v>3720</v>
      </c>
      <c r="T3612">
        <v>61</v>
      </c>
      <c r="U3612">
        <v>54</v>
      </c>
      <c r="W3612" t="s">
        <v>44</v>
      </c>
      <c r="X3612">
        <v>1</v>
      </c>
      <c r="Y3612">
        <f t="shared" si="440"/>
        <v>-7</v>
      </c>
      <c r="Z3612">
        <f t="shared" ca="1" si="441"/>
        <v>-12.750000499999999</v>
      </c>
      <c r="AA3612">
        <f t="shared" ca="1" si="442"/>
        <v>5.7500004999999987</v>
      </c>
      <c r="AB3612">
        <f t="shared" ca="1" si="443"/>
        <v>-5.7500004999999987</v>
      </c>
      <c r="AC3612" s="2">
        <v>5.75</v>
      </c>
      <c r="AD3612" s="7">
        <f>VLOOKUP(P3612,Weights!$A:$B,2,0)*AC3612</f>
        <v>5.75</v>
      </c>
      <c r="AE3612">
        <f t="shared" ca="1" si="444"/>
        <v>33.062505750000234</v>
      </c>
      <c r="AF3612" t="str">
        <f t="shared" si="445"/>
        <v>Stony Brook</v>
      </c>
      <c r="AG3612" t="str">
        <f t="shared" ca="1" si="446"/>
        <v>Stony Brook</v>
      </c>
    </row>
    <row r="3613" spans="15:33" x14ac:dyDescent="0.25">
      <c r="O3613" t="s">
        <v>3101</v>
      </c>
      <c r="P3613" s="6">
        <v>42029</v>
      </c>
      <c r="Q3613" t="s">
        <v>3073</v>
      </c>
      <c r="R3613" t="s">
        <v>3105</v>
      </c>
      <c r="S3613" t="s">
        <v>3721</v>
      </c>
      <c r="T3613">
        <v>77</v>
      </c>
      <c r="U3613">
        <v>57</v>
      </c>
      <c r="W3613" t="s">
        <v>916</v>
      </c>
      <c r="X3613">
        <v>1</v>
      </c>
      <c r="Y3613">
        <f t="shared" si="440"/>
        <v>20</v>
      </c>
      <c r="Z3613">
        <f t="shared" ca="1" si="441"/>
        <v>10.249999499999999</v>
      </c>
      <c r="AA3613">
        <f t="shared" ca="1" si="442"/>
        <v>9.7500005000000005</v>
      </c>
      <c r="AB3613">
        <f t="shared" ca="1" si="443"/>
        <v>-9.7500005000000005</v>
      </c>
      <c r="AC3613" s="2">
        <v>9.75</v>
      </c>
      <c r="AD3613" s="7">
        <f>VLOOKUP(P3613,Weights!$A:$B,2,0)*AC3613</f>
        <v>9.75</v>
      </c>
      <c r="AE3613">
        <f t="shared" ca="1" si="444"/>
        <v>95.06250975000026</v>
      </c>
      <c r="AF3613" t="str">
        <f t="shared" si="445"/>
        <v>Butler</v>
      </c>
      <c r="AG3613" t="str">
        <f t="shared" ca="1" si="446"/>
        <v>Butler</v>
      </c>
    </row>
    <row r="3614" spans="15:33" x14ac:dyDescent="0.25">
      <c r="O3614" t="s">
        <v>3136</v>
      </c>
      <c r="P3614" s="6">
        <v>42029</v>
      </c>
      <c r="Q3614" t="s">
        <v>3073</v>
      </c>
      <c r="R3614" t="s">
        <v>3145</v>
      </c>
      <c r="S3614" t="s">
        <v>3721</v>
      </c>
      <c r="T3614">
        <v>66</v>
      </c>
      <c r="U3614">
        <v>53</v>
      </c>
      <c r="W3614" t="s">
        <v>220</v>
      </c>
      <c r="X3614">
        <v>1</v>
      </c>
      <c r="Y3614">
        <f t="shared" si="440"/>
        <v>13</v>
      </c>
      <c r="Z3614">
        <f t="shared" ca="1" si="441"/>
        <v>16.5</v>
      </c>
      <c r="AA3614">
        <f t="shared" ca="1" si="442"/>
        <v>-3.5</v>
      </c>
      <c r="AB3614">
        <f t="shared" ca="1" si="443"/>
        <v>3.5</v>
      </c>
      <c r="AC3614" s="2">
        <v>3.5</v>
      </c>
      <c r="AD3614" s="7">
        <f>VLOOKUP(P3614,Weights!$A:$B,2,0)*AC3614</f>
        <v>3.5</v>
      </c>
      <c r="AE3614">
        <f t="shared" ca="1" si="444"/>
        <v>12.25</v>
      </c>
      <c r="AF3614" t="str">
        <f t="shared" si="445"/>
        <v>Connecticut</v>
      </c>
      <c r="AG3614" t="str">
        <f t="shared" ca="1" si="446"/>
        <v>Connecticut</v>
      </c>
    </row>
    <row r="3615" spans="15:33" x14ac:dyDescent="0.25">
      <c r="O3615" t="s">
        <v>3196</v>
      </c>
      <c r="P3615" s="6">
        <v>42029</v>
      </c>
      <c r="Q3615" t="s">
        <v>3073</v>
      </c>
      <c r="R3615" t="s">
        <v>3095</v>
      </c>
      <c r="S3615" t="s">
        <v>3720</v>
      </c>
      <c r="T3615">
        <v>64</v>
      </c>
      <c r="U3615">
        <v>62</v>
      </c>
      <c r="W3615" t="s">
        <v>597</v>
      </c>
      <c r="X3615">
        <v>1</v>
      </c>
      <c r="Y3615">
        <f t="shared" si="440"/>
        <v>-2</v>
      </c>
      <c r="Z3615">
        <f t="shared" ca="1" si="441"/>
        <v>3.7500000000000009</v>
      </c>
      <c r="AA3615">
        <f t="shared" ca="1" si="442"/>
        <v>-5.7500000000000009</v>
      </c>
      <c r="AB3615">
        <f t="shared" ca="1" si="443"/>
        <v>5.7500000000000009</v>
      </c>
      <c r="AC3615" s="2">
        <v>5.75</v>
      </c>
      <c r="AD3615" s="7">
        <f>VLOOKUP(P3615,Weights!$A:$B,2,0)*AC3615</f>
        <v>5.75</v>
      </c>
      <c r="AE3615">
        <f t="shared" ca="1" si="444"/>
        <v>33.062500000000007</v>
      </c>
      <c r="AF3615" t="str">
        <f t="shared" si="445"/>
        <v>Boston College</v>
      </c>
      <c r="AG3615" t="str">
        <f t="shared" ca="1" si="446"/>
        <v>Georgia Tech</v>
      </c>
    </row>
    <row r="3616" spans="15:33" x14ac:dyDescent="0.25">
      <c r="O3616" t="s">
        <v>3086</v>
      </c>
      <c r="P3616" s="6">
        <v>42029</v>
      </c>
      <c r="Q3616" t="s">
        <v>3073</v>
      </c>
      <c r="R3616" t="s">
        <v>3088</v>
      </c>
      <c r="S3616" t="s">
        <v>3720</v>
      </c>
      <c r="T3616">
        <v>70</v>
      </c>
      <c r="U3616">
        <v>61</v>
      </c>
      <c r="W3616" t="s">
        <v>66</v>
      </c>
      <c r="X3616">
        <v>1</v>
      </c>
      <c r="Y3616">
        <f t="shared" si="440"/>
        <v>-9</v>
      </c>
      <c r="Z3616">
        <f t="shared" ca="1" si="441"/>
        <v>12.625000499999999</v>
      </c>
      <c r="AA3616">
        <f t="shared" ca="1" si="442"/>
        <v>-21.625000499999999</v>
      </c>
      <c r="AB3616">
        <f t="shared" ca="1" si="443"/>
        <v>21.625000499999999</v>
      </c>
      <c r="AC3616" s="2">
        <v>21.625</v>
      </c>
      <c r="AD3616" s="7">
        <f>VLOOKUP(P3616,Weights!$A:$B,2,0)*AC3616</f>
        <v>21.625</v>
      </c>
      <c r="AE3616">
        <f t="shared" ca="1" si="444"/>
        <v>467.64064662500022</v>
      </c>
      <c r="AF3616" t="str">
        <f t="shared" si="445"/>
        <v>Maine</v>
      </c>
      <c r="AG3616" t="str">
        <f t="shared" ca="1" si="446"/>
        <v>Hartford</v>
      </c>
    </row>
    <row r="3617" spans="15:33" x14ac:dyDescent="0.25">
      <c r="O3617" t="s">
        <v>3193</v>
      </c>
      <c r="P3617" s="6">
        <v>42029</v>
      </c>
      <c r="Q3617" t="s">
        <v>3073</v>
      </c>
      <c r="R3617" t="s">
        <v>3178</v>
      </c>
      <c r="S3617" t="s">
        <v>3720</v>
      </c>
      <c r="T3617">
        <v>54</v>
      </c>
      <c r="U3617">
        <v>53</v>
      </c>
      <c r="W3617" t="s">
        <v>555</v>
      </c>
      <c r="X3617">
        <v>1</v>
      </c>
      <c r="Y3617">
        <f t="shared" si="440"/>
        <v>-1</v>
      </c>
      <c r="Z3617">
        <f t="shared" ca="1" si="441"/>
        <v>-0.99999949999999949</v>
      </c>
      <c r="AA3617">
        <f t="shared" ca="1" si="442"/>
        <v>-5.0000000051397819E-7</v>
      </c>
      <c r="AB3617">
        <f t="shared" ca="1" si="443"/>
        <v>5.0000000051397819E-7</v>
      </c>
      <c r="AC3617" s="2">
        <v>0</v>
      </c>
      <c r="AD3617" s="7">
        <f>VLOOKUP(P3617,Weights!$A:$B,2,0)*AC3617</f>
        <v>0</v>
      </c>
      <c r="AE3617">
        <f t="shared" ca="1" si="444"/>
        <v>2.5000000051397819E-13</v>
      </c>
      <c r="AF3617" t="str">
        <f t="shared" si="445"/>
        <v>Northern Iowa</v>
      </c>
      <c r="AG3617" t="str">
        <f t="shared" ca="1" si="446"/>
        <v>Northern Iowa</v>
      </c>
    </row>
    <row r="3618" spans="15:33" x14ac:dyDescent="0.25">
      <c r="O3618" t="s">
        <v>3209</v>
      </c>
      <c r="P3618" s="6">
        <v>42029</v>
      </c>
      <c r="Q3618" t="s">
        <v>3074</v>
      </c>
      <c r="R3618" t="s">
        <v>3082</v>
      </c>
      <c r="S3618" t="s">
        <v>3721</v>
      </c>
      <c r="T3618">
        <v>87</v>
      </c>
      <c r="U3618">
        <v>64</v>
      </c>
      <c r="W3618" t="s">
        <v>1810</v>
      </c>
      <c r="X3618">
        <v>1</v>
      </c>
      <c r="Y3618">
        <f t="shared" si="440"/>
        <v>23</v>
      </c>
      <c r="Z3618">
        <f t="shared" ca="1" si="441"/>
        <v>14.500000499999999</v>
      </c>
      <c r="AA3618">
        <f t="shared" ca="1" si="442"/>
        <v>8.4999995000000013</v>
      </c>
      <c r="AB3618">
        <f t="shared" ca="1" si="443"/>
        <v>-8.4999995000000013</v>
      </c>
      <c r="AC3618" s="2">
        <v>8.5</v>
      </c>
      <c r="AD3618" s="7">
        <f>VLOOKUP(P3618,Weights!$A:$B,2,0)*AC3618</f>
        <v>8.5</v>
      </c>
      <c r="AE3618">
        <f t="shared" ca="1" si="444"/>
        <v>72.249991500000277</v>
      </c>
      <c r="AF3618" t="str">
        <f t="shared" si="445"/>
        <v>Iona</v>
      </c>
      <c r="AG3618" t="str">
        <f t="shared" ca="1" si="446"/>
        <v>Iona</v>
      </c>
    </row>
    <row r="3619" spans="15:33" x14ac:dyDescent="0.25">
      <c r="O3619" t="s">
        <v>3384</v>
      </c>
      <c r="P3619" s="6">
        <v>42029</v>
      </c>
      <c r="Q3619" t="s">
        <v>3073</v>
      </c>
      <c r="R3619" t="s">
        <v>3327</v>
      </c>
      <c r="S3619" t="s">
        <v>3721</v>
      </c>
      <c r="T3619">
        <v>71</v>
      </c>
      <c r="U3619">
        <v>64</v>
      </c>
      <c r="W3619" t="s">
        <v>1827</v>
      </c>
      <c r="X3619">
        <v>1</v>
      </c>
      <c r="Y3619">
        <f t="shared" si="440"/>
        <v>7</v>
      </c>
      <c r="Z3619">
        <f t="shared" ca="1" si="441"/>
        <v>4.4999999800000001</v>
      </c>
      <c r="AA3619">
        <f t="shared" ca="1" si="442"/>
        <v>2.5000000199999999</v>
      </c>
      <c r="AB3619">
        <f t="shared" ca="1" si="443"/>
        <v>-2.5000000199999999</v>
      </c>
      <c r="AC3619" s="2">
        <v>2.5</v>
      </c>
      <c r="AD3619" s="7">
        <f>VLOOKUP(P3619,Weights!$A:$B,2,0)*AC3619</f>
        <v>2.5</v>
      </c>
      <c r="AE3619">
        <f t="shared" ca="1" si="444"/>
        <v>6.2500000999999994</v>
      </c>
      <c r="AF3619" t="str">
        <f t="shared" si="445"/>
        <v>Manhattan</v>
      </c>
      <c r="AG3619" t="str">
        <f t="shared" ca="1" si="446"/>
        <v>Manhattan</v>
      </c>
    </row>
    <row r="3620" spans="15:33" x14ac:dyDescent="0.25">
      <c r="O3620" t="s">
        <v>3188</v>
      </c>
      <c r="P3620" s="6">
        <v>42029</v>
      </c>
      <c r="Q3620" t="s">
        <v>3073</v>
      </c>
      <c r="R3620" t="s">
        <v>3382</v>
      </c>
      <c r="S3620" t="s">
        <v>3721</v>
      </c>
      <c r="T3620">
        <v>73</v>
      </c>
      <c r="U3620">
        <v>67</v>
      </c>
      <c r="W3620" t="s">
        <v>1842</v>
      </c>
      <c r="X3620">
        <v>1</v>
      </c>
      <c r="Y3620">
        <f t="shared" si="440"/>
        <v>6</v>
      </c>
      <c r="Z3620">
        <f t="shared" ca="1" si="441"/>
        <v>1.8749995000000013</v>
      </c>
      <c r="AA3620">
        <f t="shared" ca="1" si="442"/>
        <v>4.1250004999999987</v>
      </c>
      <c r="AB3620">
        <f t="shared" ca="1" si="443"/>
        <v>-4.1250004999999987</v>
      </c>
      <c r="AC3620" s="2">
        <v>4.125</v>
      </c>
      <c r="AD3620" s="7">
        <f>VLOOKUP(P3620,Weights!$A:$B,2,0)*AC3620</f>
        <v>4.125</v>
      </c>
      <c r="AE3620">
        <f t="shared" ca="1" si="444"/>
        <v>17.015629125000238</v>
      </c>
      <c r="AF3620" t="str">
        <f t="shared" si="445"/>
        <v>Marist</v>
      </c>
      <c r="AG3620" t="str">
        <f t="shared" ca="1" si="446"/>
        <v>Marist</v>
      </c>
    </row>
    <row r="3621" spans="15:33" x14ac:dyDescent="0.25">
      <c r="O3621" t="s">
        <v>3177</v>
      </c>
      <c r="P3621" s="6">
        <v>42029</v>
      </c>
      <c r="Q3621" t="s">
        <v>3073</v>
      </c>
      <c r="R3621" t="s">
        <v>3203</v>
      </c>
      <c r="S3621" t="s">
        <v>3721</v>
      </c>
      <c r="T3621">
        <v>68</v>
      </c>
      <c r="U3621">
        <v>67</v>
      </c>
      <c r="W3621" t="s">
        <v>613</v>
      </c>
      <c r="X3621">
        <v>1</v>
      </c>
      <c r="Y3621">
        <f t="shared" si="440"/>
        <v>1</v>
      </c>
      <c r="Z3621">
        <f t="shared" ca="1" si="441"/>
        <v>10.999999499999998</v>
      </c>
      <c r="AA3621">
        <f t="shared" ca="1" si="442"/>
        <v>-9.9999994999999977</v>
      </c>
      <c r="AB3621">
        <f t="shared" ca="1" si="443"/>
        <v>9.9999994999999977</v>
      </c>
      <c r="AC3621" s="2">
        <v>10</v>
      </c>
      <c r="AD3621" s="7">
        <f>VLOOKUP(P3621,Weights!$A:$B,2,0)*AC3621</f>
        <v>10</v>
      </c>
      <c r="AE3621">
        <f t="shared" ca="1" si="444"/>
        <v>99.99999000000021</v>
      </c>
      <c r="AF3621" t="str">
        <f t="shared" si="445"/>
        <v>Maryland</v>
      </c>
      <c r="AG3621" t="str">
        <f t="shared" ca="1" si="446"/>
        <v>Maryland</v>
      </c>
    </row>
    <row r="3622" spans="15:33" x14ac:dyDescent="0.25">
      <c r="O3622" t="s">
        <v>3135</v>
      </c>
      <c r="P3622" s="6">
        <v>42029</v>
      </c>
      <c r="Q3622" t="s">
        <v>3073</v>
      </c>
      <c r="R3622" t="s">
        <v>3092</v>
      </c>
      <c r="S3622" t="s">
        <v>3720</v>
      </c>
      <c r="T3622">
        <v>81</v>
      </c>
      <c r="U3622">
        <v>78</v>
      </c>
      <c r="V3622" t="s">
        <v>3722</v>
      </c>
      <c r="W3622" t="s">
        <v>639</v>
      </c>
      <c r="X3622">
        <v>1</v>
      </c>
      <c r="Y3622">
        <f t="shared" si="440"/>
        <v>-3</v>
      </c>
      <c r="Z3622">
        <f t="shared" ca="1" si="441"/>
        <v>-1.875</v>
      </c>
      <c r="AA3622">
        <f t="shared" ca="1" si="442"/>
        <v>-1.125</v>
      </c>
      <c r="AB3622">
        <f t="shared" ca="1" si="443"/>
        <v>1.125</v>
      </c>
      <c r="AC3622" s="2">
        <v>1.125</v>
      </c>
      <c r="AD3622" s="7">
        <f>VLOOKUP(P3622,Weights!$A:$B,2,0)*AC3622</f>
        <v>1.125</v>
      </c>
      <c r="AE3622">
        <f t="shared" ca="1" si="444"/>
        <v>1.265625</v>
      </c>
      <c r="AF3622" t="str">
        <f t="shared" si="445"/>
        <v>Notre Dame</v>
      </c>
      <c r="AG3622" t="str">
        <f t="shared" ca="1" si="446"/>
        <v>Notre Dame</v>
      </c>
    </row>
    <row r="3623" spans="15:33" x14ac:dyDescent="0.25">
      <c r="O3623" t="s">
        <v>3324</v>
      </c>
      <c r="P3623" s="6">
        <v>42029</v>
      </c>
      <c r="Q3623" t="s">
        <v>3073</v>
      </c>
      <c r="R3623" t="s">
        <v>3152</v>
      </c>
      <c r="S3623" t="s">
        <v>3721</v>
      </c>
      <c r="T3623">
        <v>82</v>
      </c>
      <c r="U3623">
        <v>70</v>
      </c>
      <c r="W3623" t="s">
        <v>1284</v>
      </c>
      <c r="X3623">
        <v>1</v>
      </c>
      <c r="Y3623">
        <f t="shared" si="440"/>
        <v>12</v>
      </c>
      <c r="Z3623">
        <f t="shared" ca="1" si="441"/>
        <v>9.6249999999999982</v>
      </c>
      <c r="AA3623">
        <f t="shared" ca="1" si="442"/>
        <v>2.3750000000000018</v>
      </c>
      <c r="AB3623">
        <f t="shared" ca="1" si="443"/>
        <v>-2.3750000000000018</v>
      </c>
      <c r="AC3623" s="2">
        <v>2.375</v>
      </c>
      <c r="AD3623" s="7">
        <f>VLOOKUP(P3623,Weights!$A:$B,2,0)*AC3623</f>
        <v>2.375</v>
      </c>
      <c r="AE3623">
        <f t="shared" ca="1" si="444"/>
        <v>5.6406250000000089</v>
      </c>
      <c r="AF3623" t="str">
        <f t="shared" si="445"/>
        <v>Ohio State</v>
      </c>
      <c r="AG3623" t="str">
        <f t="shared" ca="1" si="446"/>
        <v>Ohio State</v>
      </c>
    </row>
    <row r="3624" spans="15:33" x14ac:dyDescent="0.25">
      <c r="O3624" t="s">
        <v>3192</v>
      </c>
      <c r="P3624" s="6">
        <v>42029</v>
      </c>
      <c r="Q3624" t="s">
        <v>3073</v>
      </c>
      <c r="R3624" t="s">
        <v>3711</v>
      </c>
      <c r="S3624" t="s">
        <v>3720</v>
      </c>
      <c r="T3624">
        <v>80</v>
      </c>
      <c r="U3624">
        <v>68</v>
      </c>
      <c r="W3624" t="s">
        <v>671</v>
      </c>
      <c r="X3624">
        <v>1</v>
      </c>
      <c r="Y3624">
        <f t="shared" si="440"/>
        <v>-12</v>
      </c>
      <c r="Z3624">
        <f t="shared" ca="1" si="441"/>
        <v>-5.8749994999999995</v>
      </c>
      <c r="AA3624">
        <f t="shared" ca="1" si="442"/>
        <v>-6.1250005000000005</v>
      </c>
      <c r="AB3624">
        <f t="shared" ca="1" si="443"/>
        <v>6.1250005000000005</v>
      </c>
      <c r="AC3624" s="2">
        <v>6.125</v>
      </c>
      <c r="AD3624" s="7">
        <f>VLOOKUP(P3624,Weights!$A:$B,2,0)*AC3624</f>
        <v>6.125</v>
      </c>
      <c r="AE3624">
        <f t="shared" ca="1" si="444"/>
        <v>37.515631125000255</v>
      </c>
      <c r="AF3624" t="str">
        <f t="shared" si="445"/>
        <v>Louisville</v>
      </c>
      <c r="AG3624" t="str">
        <f t="shared" ca="1" si="446"/>
        <v>Louisville</v>
      </c>
    </row>
    <row r="3625" spans="15:33" x14ac:dyDescent="0.25">
      <c r="O3625" t="s">
        <v>3114</v>
      </c>
      <c r="P3625" s="6">
        <v>42029</v>
      </c>
      <c r="Q3625" t="s">
        <v>3073</v>
      </c>
      <c r="R3625" t="s">
        <v>3718</v>
      </c>
      <c r="S3625" t="s">
        <v>3721</v>
      </c>
      <c r="T3625">
        <v>96</v>
      </c>
      <c r="U3625">
        <v>48</v>
      </c>
      <c r="W3625" t="s">
        <v>1755</v>
      </c>
      <c r="X3625">
        <v>1</v>
      </c>
      <c r="Y3625">
        <f t="shared" si="440"/>
        <v>48</v>
      </c>
      <c r="Z3625">
        <f t="shared" ca="1" si="441"/>
        <v>32.875000499999999</v>
      </c>
      <c r="AA3625">
        <f t="shared" ca="1" si="442"/>
        <v>15.124999500000001</v>
      </c>
      <c r="AB3625">
        <f t="shared" ca="1" si="443"/>
        <v>-15.124999500000001</v>
      </c>
      <c r="AC3625" s="2">
        <v>15.125</v>
      </c>
      <c r="AD3625" s="7">
        <f>VLOOKUP(P3625,Weights!$A:$B,2,0)*AC3625</f>
        <v>15.125</v>
      </c>
      <c r="AE3625">
        <f t="shared" ca="1" si="444"/>
        <v>228.76560987500028</v>
      </c>
      <c r="AF3625" t="str">
        <f t="shared" si="445"/>
        <v>Princeton</v>
      </c>
      <c r="AG3625" t="str">
        <f t="shared" ca="1" si="446"/>
        <v>Princeton</v>
      </c>
    </row>
    <row r="3626" spans="15:33" x14ac:dyDescent="0.25">
      <c r="O3626" t="s">
        <v>3117</v>
      </c>
      <c r="P3626" s="6">
        <v>42029</v>
      </c>
      <c r="Q3626" t="s">
        <v>3073</v>
      </c>
      <c r="R3626" t="s">
        <v>3171</v>
      </c>
      <c r="S3626" t="s">
        <v>3721</v>
      </c>
      <c r="T3626">
        <v>53</v>
      </c>
      <c r="U3626">
        <v>48</v>
      </c>
      <c r="W3626" t="s">
        <v>476</v>
      </c>
      <c r="X3626">
        <v>1</v>
      </c>
      <c r="Y3626">
        <f t="shared" si="440"/>
        <v>5</v>
      </c>
      <c r="Z3626">
        <f t="shared" ca="1" si="441"/>
        <v>5.4999999999999991</v>
      </c>
      <c r="AA3626">
        <f t="shared" ca="1" si="442"/>
        <v>-0.49999999999999911</v>
      </c>
      <c r="AB3626">
        <f t="shared" ca="1" si="443"/>
        <v>0.49999999999999911</v>
      </c>
      <c r="AC3626" s="2">
        <v>0.5</v>
      </c>
      <c r="AD3626" s="7">
        <f>VLOOKUP(P3626,Weights!$A:$B,2,0)*AC3626</f>
        <v>0.5</v>
      </c>
      <c r="AE3626">
        <f t="shared" ca="1" si="444"/>
        <v>0.24999999999999911</v>
      </c>
      <c r="AF3626" t="str">
        <f t="shared" si="445"/>
        <v>Rhode Island</v>
      </c>
      <c r="AG3626" t="str">
        <f t="shared" ca="1" si="446"/>
        <v>Rhode Island</v>
      </c>
    </row>
    <row r="3627" spans="15:33" x14ac:dyDescent="0.25">
      <c r="O3627" t="s">
        <v>3080</v>
      </c>
      <c r="P3627" s="6">
        <v>42029</v>
      </c>
      <c r="Q3627" t="s">
        <v>3073</v>
      </c>
      <c r="R3627" t="s">
        <v>3381</v>
      </c>
      <c r="S3627" t="s">
        <v>3720</v>
      </c>
      <c r="T3627">
        <v>69</v>
      </c>
      <c r="U3627">
        <v>55</v>
      </c>
      <c r="W3627" t="s">
        <v>1911</v>
      </c>
      <c r="X3627">
        <v>1</v>
      </c>
      <c r="Y3627">
        <f t="shared" si="440"/>
        <v>-14</v>
      </c>
      <c r="Z3627">
        <f t="shared" ca="1" si="441"/>
        <v>0.125</v>
      </c>
      <c r="AA3627">
        <f t="shared" ca="1" si="442"/>
        <v>-14.125</v>
      </c>
      <c r="AB3627">
        <f t="shared" ca="1" si="443"/>
        <v>14.125</v>
      </c>
      <c r="AC3627" s="2">
        <v>14.125</v>
      </c>
      <c r="AD3627" s="7">
        <f>VLOOKUP(P3627,Weights!$A:$B,2,0)*AC3627</f>
        <v>14.125</v>
      </c>
      <c r="AE3627">
        <f t="shared" ca="1" si="444"/>
        <v>199.515625</v>
      </c>
      <c r="AF3627" t="str">
        <f t="shared" si="445"/>
        <v>Saint Peter's</v>
      </c>
      <c r="AG3627" t="str">
        <f t="shared" ca="1" si="446"/>
        <v>Siena</v>
      </c>
    </row>
    <row r="3628" spans="15:33" x14ac:dyDescent="0.25">
      <c r="O3628" t="s">
        <v>3360</v>
      </c>
      <c r="P3628" s="6">
        <v>42029</v>
      </c>
      <c r="Q3628" t="s">
        <v>3073</v>
      </c>
      <c r="R3628" t="s">
        <v>3090</v>
      </c>
      <c r="S3628" t="s">
        <v>3720</v>
      </c>
      <c r="T3628">
        <v>72</v>
      </c>
      <c r="U3628">
        <v>55</v>
      </c>
      <c r="W3628" t="s">
        <v>1437</v>
      </c>
      <c r="X3628">
        <v>1</v>
      </c>
      <c r="Y3628">
        <f t="shared" si="440"/>
        <v>-17</v>
      </c>
      <c r="Z3628">
        <f t="shared" ca="1" si="441"/>
        <v>-4.1249999800000001</v>
      </c>
      <c r="AA3628">
        <f t="shared" ca="1" si="442"/>
        <v>-12.87500002</v>
      </c>
      <c r="AB3628">
        <f t="shared" ca="1" si="443"/>
        <v>12.87500002</v>
      </c>
      <c r="AC3628" s="2">
        <v>12.875</v>
      </c>
      <c r="AD3628" s="7">
        <f>VLOOKUP(P3628,Weights!$A:$B,2,0)*AC3628</f>
        <v>12.875</v>
      </c>
      <c r="AE3628">
        <f t="shared" ca="1" si="444"/>
        <v>165.76562551500001</v>
      </c>
      <c r="AF3628" t="str">
        <f t="shared" si="445"/>
        <v>N.J.I.T.</v>
      </c>
      <c r="AG3628" t="str">
        <f t="shared" ca="1" si="446"/>
        <v>N.J.I.T.</v>
      </c>
    </row>
    <row r="3629" spans="15:33" x14ac:dyDescent="0.25">
      <c r="O3629" t="s">
        <v>3201</v>
      </c>
      <c r="P3629" s="6">
        <v>42029</v>
      </c>
      <c r="Q3629" t="s">
        <v>3073</v>
      </c>
      <c r="R3629" t="s">
        <v>3704</v>
      </c>
      <c r="S3629" t="s">
        <v>3720</v>
      </c>
      <c r="T3629">
        <v>77</v>
      </c>
      <c r="U3629">
        <v>68</v>
      </c>
      <c r="W3629" t="s">
        <v>971</v>
      </c>
      <c r="X3629">
        <v>1</v>
      </c>
      <c r="Y3629">
        <f t="shared" si="440"/>
        <v>-9</v>
      </c>
      <c r="Z3629">
        <f t="shared" ca="1" si="441"/>
        <v>-8.9999999999999982</v>
      </c>
      <c r="AA3629">
        <f t="shared" ca="1" si="442"/>
        <v>0</v>
      </c>
      <c r="AB3629">
        <f t="shared" ca="1" si="443"/>
        <v>0</v>
      </c>
      <c r="AC3629" s="2">
        <v>0</v>
      </c>
      <c r="AD3629" s="7">
        <f>VLOOKUP(P3629,Weights!$A:$B,2,0)*AC3629</f>
        <v>0</v>
      </c>
      <c r="AE3629">
        <f t="shared" ca="1" si="444"/>
        <v>0</v>
      </c>
      <c r="AF3629" t="str">
        <f t="shared" si="445"/>
        <v>Duke</v>
      </c>
      <c r="AG3629" t="str">
        <f t="shared" ca="1" si="446"/>
        <v>Duke</v>
      </c>
    </row>
    <row r="3630" spans="15:33" x14ac:dyDescent="0.25">
      <c r="O3630" t="s">
        <v>3146</v>
      </c>
      <c r="P3630" s="6">
        <v>42029</v>
      </c>
      <c r="Q3630" t="s">
        <v>3073</v>
      </c>
      <c r="R3630" t="s">
        <v>3372</v>
      </c>
      <c r="S3630" t="s">
        <v>3721</v>
      </c>
      <c r="T3630">
        <v>89</v>
      </c>
      <c r="U3630">
        <v>70</v>
      </c>
      <c r="W3630" t="s">
        <v>203</v>
      </c>
      <c r="X3630">
        <v>1</v>
      </c>
      <c r="Y3630">
        <f t="shared" si="440"/>
        <v>19</v>
      </c>
      <c r="Z3630">
        <f t="shared" ca="1" si="441"/>
        <v>5.6249995000000004</v>
      </c>
      <c r="AA3630">
        <f t="shared" ca="1" si="442"/>
        <v>13.375000499999999</v>
      </c>
      <c r="AB3630">
        <f t="shared" ca="1" si="443"/>
        <v>-13.375000499999999</v>
      </c>
      <c r="AC3630" s="2">
        <v>13.375</v>
      </c>
      <c r="AD3630" s="7">
        <f>VLOOKUP(P3630,Weights!$A:$B,2,0)*AC3630</f>
        <v>13.375</v>
      </c>
      <c r="AE3630">
        <f t="shared" ca="1" si="444"/>
        <v>178.89063837500021</v>
      </c>
      <c r="AF3630" t="str">
        <f t="shared" si="445"/>
        <v>Stanford</v>
      </c>
      <c r="AG3630" t="str">
        <f t="shared" ca="1" si="446"/>
        <v>Stanford</v>
      </c>
    </row>
    <row r="3631" spans="15:33" x14ac:dyDescent="0.25">
      <c r="O3631" t="s">
        <v>3228</v>
      </c>
      <c r="P3631" s="6">
        <v>42029</v>
      </c>
      <c r="Q3631" t="s">
        <v>3073</v>
      </c>
      <c r="R3631" t="s">
        <v>3230</v>
      </c>
      <c r="S3631" t="s">
        <v>3720</v>
      </c>
      <c r="T3631">
        <v>63</v>
      </c>
      <c r="U3631">
        <v>55</v>
      </c>
      <c r="W3631" t="s">
        <v>2348</v>
      </c>
      <c r="X3631">
        <v>1</v>
      </c>
      <c r="Y3631">
        <f t="shared" si="440"/>
        <v>-8</v>
      </c>
      <c r="Z3631">
        <f t="shared" ca="1" si="441"/>
        <v>-8.0000004799999989</v>
      </c>
      <c r="AA3631">
        <f t="shared" ca="1" si="442"/>
        <v>4.7999999885917077E-7</v>
      </c>
      <c r="AB3631">
        <f t="shared" ca="1" si="443"/>
        <v>-4.7999999885917077E-7</v>
      </c>
      <c r="AC3631" s="2">
        <v>0</v>
      </c>
      <c r="AD3631" s="7">
        <f>VLOOKUP(P3631,Weights!$A:$B,2,0)*AC3631</f>
        <v>0</v>
      </c>
      <c r="AE3631">
        <f t="shared" ca="1" si="444"/>
        <v>2.3039999890480394E-13</v>
      </c>
      <c r="AF3631" t="str">
        <f t="shared" si="445"/>
        <v>Belmont</v>
      </c>
      <c r="AG3631" t="str">
        <f t="shared" ca="1" si="446"/>
        <v>Belmont</v>
      </c>
    </row>
    <row r="3632" spans="15:33" x14ac:dyDescent="0.25">
      <c r="O3632" t="s">
        <v>3138</v>
      </c>
      <c r="P3632" s="6">
        <v>42029</v>
      </c>
      <c r="Q3632" t="s">
        <v>3073</v>
      </c>
      <c r="R3632" t="s">
        <v>3113</v>
      </c>
      <c r="S3632" t="s">
        <v>3720</v>
      </c>
      <c r="T3632">
        <v>56</v>
      </c>
      <c r="U3632">
        <v>46</v>
      </c>
      <c r="W3632" t="s">
        <v>350</v>
      </c>
      <c r="X3632">
        <v>1</v>
      </c>
      <c r="Y3632">
        <f t="shared" si="440"/>
        <v>-10</v>
      </c>
      <c r="Z3632">
        <f t="shared" ca="1" si="441"/>
        <v>-12.625</v>
      </c>
      <c r="AA3632">
        <f t="shared" ca="1" si="442"/>
        <v>2.625</v>
      </c>
      <c r="AB3632">
        <f t="shared" ca="1" si="443"/>
        <v>-2.625</v>
      </c>
      <c r="AC3632" s="2">
        <v>2.625</v>
      </c>
      <c r="AD3632" s="7">
        <f>VLOOKUP(P3632,Weights!$A:$B,2,0)*AC3632</f>
        <v>2.625</v>
      </c>
      <c r="AE3632">
        <f t="shared" ca="1" si="444"/>
        <v>6.890625</v>
      </c>
      <c r="AF3632" t="str">
        <f t="shared" si="445"/>
        <v>Cincinnati</v>
      </c>
      <c r="AG3632" t="str">
        <f t="shared" ca="1" si="446"/>
        <v>Cincinnati</v>
      </c>
    </row>
    <row r="3633" spans="15:33" x14ac:dyDescent="0.25">
      <c r="O3633" t="s">
        <v>3084</v>
      </c>
      <c r="P3633" s="6">
        <v>42029</v>
      </c>
      <c r="Q3633" t="s">
        <v>3073</v>
      </c>
      <c r="R3633" t="s">
        <v>3087</v>
      </c>
      <c r="S3633" t="s">
        <v>3720</v>
      </c>
      <c r="T3633">
        <v>61</v>
      </c>
      <c r="U3633">
        <v>50</v>
      </c>
      <c r="W3633" t="s">
        <v>139</v>
      </c>
      <c r="X3633">
        <v>1</v>
      </c>
      <c r="Y3633">
        <f t="shared" si="440"/>
        <v>-11</v>
      </c>
      <c r="Z3633">
        <f t="shared" ca="1" si="441"/>
        <v>-7.3750000000000009</v>
      </c>
      <c r="AA3633">
        <f t="shared" ca="1" si="442"/>
        <v>-3.6249999999999991</v>
      </c>
      <c r="AB3633">
        <f t="shared" ca="1" si="443"/>
        <v>3.6249999999999991</v>
      </c>
      <c r="AC3633" s="2">
        <v>3.625</v>
      </c>
      <c r="AD3633" s="7">
        <f>VLOOKUP(P3633,Weights!$A:$B,2,0)*AC3633</f>
        <v>3.625</v>
      </c>
      <c r="AE3633">
        <f t="shared" ca="1" si="444"/>
        <v>13.140624999999993</v>
      </c>
      <c r="AF3633" t="str">
        <f t="shared" si="445"/>
        <v>Vermont</v>
      </c>
      <c r="AG3633" t="str">
        <f t="shared" ca="1" si="446"/>
        <v>Vermont</v>
      </c>
    </row>
    <row r="3634" spans="15:33" x14ac:dyDescent="0.25">
      <c r="O3634" t="s">
        <v>3287</v>
      </c>
      <c r="P3634" s="6">
        <v>42029</v>
      </c>
      <c r="Q3634" t="s">
        <v>3073</v>
      </c>
      <c r="R3634" t="s">
        <v>3395</v>
      </c>
      <c r="S3634" t="s">
        <v>3721</v>
      </c>
      <c r="T3634">
        <v>77</v>
      </c>
      <c r="U3634">
        <v>56</v>
      </c>
      <c r="W3634" t="s">
        <v>376</v>
      </c>
      <c r="X3634">
        <v>1</v>
      </c>
      <c r="Y3634">
        <f t="shared" si="440"/>
        <v>21</v>
      </c>
      <c r="Z3634">
        <f t="shared" ca="1" si="441"/>
        <v>17.749999499999998</v>
      </c>
      <c r="AA3634">
        <f t="shared" ca="1" si="442"/>
        <v>3.2500005000000023</v>
      </c>
      <c r="AB3634">
        <f t="shared" ca="1" si="443"/>
        <v>-3.2500005000000023</v>
      </c>
      <c r="AC3634" s="2">
        <v>3.25</v>
      </c>
      <c r="AD3634" s="7">
        <f>VLOOKUP(P3634,Weights!$A:$B,2,0)*AC3634</f>
        <v>3.25</v>
      </c>
      <c r="AE3634">
        <f t="shared" ca="1" si="444"/>
        <v>10.562503250000265</v>
      </c>
      <c r="AF3634" t="str">
        <f t="shared" si="445"/>
        <v>Utah</v>
      </c>
      <c r="AG3634" t="str">
        <f t="shared" ca="1" si="446"/>
        <v>Utah</v>
      </c>
    </row>
    <row r="3635" spans="15:33" x14ac:dyDescent="0.25">
      <c r="O3635" t="s">
        <v>3708</v>
      </c>
      <c r="P3635" s="6">
        <v>42029</v>
      </c>
      <c r="Q3635" t="s">
        <v>3073</v>
      </c>
      <c r="R3635" t="s">
        <v>3252</v>
      </c>
      <c r="S3635" t="s">
        <v>3721</v>
      </c>
      <c r="T3635">
        <v>71</v>
      </c>
      <c r="U3635">
        <v>50</v>
      </c>
      <c r="W3635" t="s">
        <v>980</v>
      </c>
      <c r="X3635">
        <v>1</v>
      </c>
      <c r="Y3635">
        <f t="shared" si="440"/>
        <v>21</v>
      </c>
      <c r="Z3635">
        <f t="shared" ca="1" si="441"/>
        <v>18.499999499999998</v>
      </c>
      <c r="AA3635">
        <f t="shared" ca="1" si="442"/>
        <v>2.5000005000000023</v>
      </c>
      <c r="AB3635">
        <f t="shared" ca="1" si="443"/>
        <v>-2.5000005000000023</v>
      </c>
      <c r="AC3635" s="2">
        <v>2.5</v>
      </c>
      <c r="AD3635" s="7">
        <f>VLOOKUP(P3635,Weights!$A:$B,2,0)*AC3635</f>
        <v>2.5</v>
      </c>
      <c r="AE3635">
        <f t="shared" ca="1" si="444"/>
        <v>6.250002500000261</v>
      </c>
      <c r="AF3635" t="str">
        <f t="shared" si="445"/>
        <v>Villanova</v>
      </c>
      <c r="AG3635" t="str">
        <f t="shared" ca="1" si="446"/>
        <v>Villanova</v>
      </c>
    </row>
    <row r="3636" spans="15:33" x14ac:dyDescent="0.25">
      <c r="O3636" t="s">
        <v>3198</v>
      </c>
      <c r="P3636" s="6">
        <v>42029</v>
      </c>
      <c r="Q3636" t="s">
        <v>3073</v>
      </c>
      <c r="R3636" t="s">
        <v>3710</v>
      </c>
      <c r="S3636" t="s">
        <v>3720</v>
      </c>
      <c r="T3636">
        <v>50</v>
      </c>
      <c r="U3636">
        <v>47</v>
      </c>
      <c r="W3636" t="s">
        <v>700</v>
      </c>
      <c r="X3636">
        <v>1</v>
      </c>
      <c r="Y3636">
        <f t="shared" si="440"/>
        <v>-3</v>
      </c>
      <c r="Z3636">
        <f t="shared" ca="1" si="441"/>
        <v>-14.624999499999998</v>
      </c>
      <c r="AA3636">
        <f t="shared" ca="1" si="442"/>
        <v>11.624999499999998</v>
      </c>
      <c r="AB3636">
        <f t="shared" ca="1" si="443"/>
        <v>-11.624999499999998</v>
      </c>
      <c r="AC3636" s="2">
        <v>11.625</v>
      </c>
      <c r="AD3636" s="7">
        <f>VLOOKUP(P3636,Weights!$A:$B,2,0)*AC3636</f>
        <v>11.625</v>
      </c>
      <c r="AE3636">
        <f t="shared" ca="1" si="444"/>
        <v>135.14061337500019</v>
      </c>
      <c r="AF3636" t="str">
        <f t="shared" si="445"/>
        <v>Virginia</v>
      </c>
      <c r="AG3636" t="str">
        <f t="shared" ca="1" si="446"/>
        <v>Virginia</v>
      </c>
    </row>
    <row r="3637" spans="15:33" x14ac:dyDescent="0.25">
      <c r="O3637" t="s">
        <v>3706</v>
      </c>
      <c r="P3637" s="6">
        <v>42029</v>
      </c>
      <c r="Q3637" t="s">
        <v>3073</v>
      </c>
      <c r="R3637" t="s">
        <v>3288</v>
      </c>
      <c r="S3637" t="s">
        <v>3721</v>
      </c>
      <c r="T3637">
        <v>74</v>
      </c>
      <c r="U3637">
        <v>40</v>
      </c>
      <c r="W3637" t="s">
        <v>2162</v>
      </c>
      <c r="X3637">
        <v>1</v>
      </c>
      <c r="Y3637">
        <f t="shared" si="440"/>
        <v>34</v>
      </c>
      <c r="Z3637">
        <f t="shared" ca="1" si="441"/>
        <v>24.749999499999998</v>
      </c>
      <c r="AA3637">
        <f t="shared" ca="1" si="442"/>
        <v>9.2500005000000023</v>
      </c>
      <c r="AB3637">
        <f t="shared" ca="1" si="443"/>
        <v>-9.2500005000000023</v>
      </c>
      <c r="AC3637" s="2">
        <v>9.25</v>
      </c>
      <c r="AD3637" s="7">
        <f>VLOOKUP(P3637,Weights!$A:$B,2,0)*AC3637</f>
        <v>9.25</v>
      </c>
      <c r="AE3637">
        <f t="shared" ca="1" si="444"/>
        <v>85.562509250000289</v>
      </c>
      <c r="AF3637" t="str">
        <f t="shared" si="445"/>
        <v>Wichita St</v>
      </c>
      <c r="AG3637" t="str">
        <f t="shared" ca="1" si="446"/>
        <v>Wichita St</v>
      </c>
    </row>
    <row r="3638" spans="15:33" x14ac:dyDescent="0.25">
      <c r="O3638" t="s">
        <v>3173</v>
      </c>
      <c r="P3638" s="6">
        <v>42030</v>
      </c>
      <c r="Q3638" t="s">
        <v>3073</v>
      </c>
      <c r="R3638" t="s">
        <v>3263</v>
      </c>
      <c r="S3638" t="s">
        <v>3720</v>
      </c>
      <c r="T3638">
        <v>80</v>
      </c>
      <c r="U3638">
        <v>63</v>
      </c>
      <c r="W3638" t="s">
        <v>138</v>
      </c>
      <c r="X3638">
        <v>1</v>
      </c>
      <c r="Y3638">
        <f t="shared" si="440"/>
        <v>-17</v>
      </c>
      <c r="Z3638">
        <f t="shared" ca="1" si="441"/>
        <v>-15.750000499999999</v>
      </c>
      <c r="AA3638">
        <f t="shared" ca="1" si="442"/>
        <v>-1.2499995000000013</v>
      </c>
      <c r="AB3638">
        <f t="shared" ca="1" si="443"/>
        <v>1.2499995000000013</v>
      </c>
      <c r="AC3638" s="2">
        <v>1.25</v>
      </c>
      <c r="AD3638" s="7">
        <f>VLOOKUP(P3638,Weights!$A:$B,2,0)*AC3638</f>
        <v>1.25</v>
      </c>
      <c r="AE3638">
        <f t="shared" ca="1" si="444"/>
        <v>1.5624987500002532</v>
      </c>
      <c r="AF3638" t="str">
        <f t="shared" si="445"/>
        <v>Sam Houston St</v>
      </c>
      <c r="AG3638" t="str">
        <f t="shared" ca="1" si="446"/>
        <v>Sam Houston St</v>
      </c>
    </row>
    <row r="3639" spans="15:33" x14ac:dyDescent="0.25">
      <c r="O3639" t="s">
        <v>3400</v>
      </c>
      <c r="P3639" s="6">
        <v>42030</v>
      </c>
      <c r="Q3639" t="s">
        <v>3073</v>
      </c>
      <c r="R3639" t="s">
        <v>3414</v>
      </c>
      <c r="S3639" t="s">
        <v>3721</v>
      </c>
      <c r="T3639">
        <v>78</v>
      </c>
      <c r="U3639">
        <v>66</v>
      </c>
      <c r="W3639" t="s">
        <v>2674</v>
      </c>
      <c r="X3639">
        <v>1</v>
      </c>
      <c r="Y3639">
        <f t="shared" si="440"/>
        <v>12</v>
      </c>
      <c r="Z3639">
        <f t="shared" ca="1" si="441"/>
        <v>9.8750000000000018</v>
      </c>
      <c r="AA3639">
        <f t="shared" ca="1" si="442"/>
        <v>2.1249999999999982</v>
      </c>
      <c r="AB3639">
        <f t="shared" ca="1" si="443"/>
        <v>-2.1249999999999982</v>
      </c>
      <c r="AC3639" s="2">
        <v>2.125</v>
      </c>
      <c r="AD3639" s="7">
        <f>VLOOKUP(P3639,Weights!$A:$B,2,0)*AC3639</f>
        <v>2.125</v>
      </c>
      <c r="AE3639">
        <f t="shared" ca="1" si="444"/>
        <v>4.5156249999999929</v>
      </c>
      <c r="AF3639" t="str">
        <f t="shared" si="445"/>
        <v>Alabama A&amp;M</v>
      </c>
      <c r="AG3639" t="str">
        <f t="shared" ca="1" si="446"/>
        <v>Alabama A&amp;M</v>
      </c>
    </row>
    <row r="3640" spans="15:33" x14ac:dyDescent="0.25">
      <c r="O3640" t="s">
        <v>3401</v>
      </c>
      <c r="P3640" s="6">
        <v>42030</v>
      </c>
      <c r="Q3640" t="s">
        <v>3073</v>
      </c>
      <c r="R3640" t="s">
        <v>3356</v>
      </c>
      <c r="S3640" t="s">
        <v>3721</v>
      </c>
      <c r="T3640">
        <v>63</v>
      </c>
      <c r="U3640">
        <v>59</v>
      </c>
      <c r="V3640" t="s">
        <v>3722</v>
      </c>
      <c r="W3640" t="s">
        <v>2681</v>
      </c>
      <c r="X3640">
        <v>1</v>
      </c>
      <c r="Y3640">
        <f t="shared" si="440"/>
        <v>4</v>
      </c>
      <c r="Z3640">
        <f t="shared" ca="1" si="441"/>
        <v>2.625</v>
      </c>
      <c r="AA3640">
        <f t="shared" ca="1" si="442"/>
        <v>1.375</v>
      </c>
      <c r="AB3640">
        <f t="shared" ca="1" si="443"/>
        <v>-1.375</v>
      </c>
      <c r="AC3640" s="2">
        <v>1.375</v>
      </c>
      <c r="AD3640" s="7">
        <f>VLOOKUP(P3640,Weights!$A:$B,2,0)*AC3640</f>
        <v>1.375</v>
      </c>
      <c r="AE3640">
        <f t="shared" ca="1" si="444"/>
        <v>1.890625</v>
      </c>
      <c r="AF3640" t="str">
        <f t="shared" si="445"/>
        <v>Alabama St</v>
      </c>
      <c r="AG3640" t="str">
        <f t="shared" ca="1" si="446"/>
        <v>Alabama St</v>
      </c>
    </row>
    <row r="3641" spans="15:33" x14ac:dyDescent="0.25">
      <c r="O3641" t="s">
        <v>3399</v>
      </c>
      <c r="P3641" s="6">
        <v>42030</v>
      </c>
      <c r="Q3641" t="s">
        <v>3073</v>
      </c>
      <c r="R3641" t="s">
        <v>3093</v>
      </c>
      <c r="S3641" t="s">
        <v>3720</v>
      </c>
      <c r="T3641">
        <v>68</v>
      </c>
      <c r="U3641">
        <v>66</v>
      </c>
      <c r="W3641" t="s">
        <v>221</v>
      </c>
      <c r="X3641">
        <v>1</v>
      </c>
      <c r="Y3641">
        <f t="shared" si="440"/>
        <v>-2</v>
      </c>
      <c r="Z3641">
        <f t="shared" ca="1" si="441"/>
        <v>3.875</v>
      </c>
      <c r="AA3641">
        <f t="shared" ca="1" si="442"/>
        <v>-5.875</v>
      </c>
      <c r="AB3641">
        <f t="shared" ca="1" si="443"/>
        <v>5.875</v>
      </c>
      <c r="AC3641" s="2">
        <v>5.875</v>
      </c>
      <c r="AD3641" s="7">
        <f>VLOOKUP(P3641,Weights!$A:$B,2,0)*AC3641</f>
        <v>5.875</v>
      </c>
      <c r="AE3641">
        <f t="shared" ca="1" si="444"/>
        <v>34.515625</v>
      </c>
      <c r="AF3641" t="str">
        <f t="shared" si="445"/>
        <v>Army</v>
      </c>
      <c r="AG3641" t="str">
        <f t="shared" ca="1" si="446"/>
        <v>American</v>
      </c>
    </row>
    <row r="3642" spans="15:33" x14ac:dyDescent="0.25">
      <c r="O3642" t="s">
        <v>3412</v>
      </c>
      <c r="P3642" s="6">
        <v>42030</v>
      </c>
      <c r="Q3642" t="s">
        <v>3073</v>
      </c>
      <c r="R3642" t="s">
        <v>3413</v>
      </c>
      <c r="S3642" t="s">
        <v>3721</v>
      </c>
      <c r="T3642">
        <v>105</v>
      </c>
      <c r="U3642">
        <v>68</v>
      </c>
      <c r="W3642" t="s">
        <v>2700</v>
      </c>
      <c r="X3642">
        <v>1</v>
      </c>
      <c r="Y3642">
        <f t="shared" si="440"/>
        <v>37</v>
      </c>
      <c r="Z3642">
        <f t="shared" ca="1" si="441"/>
        <v>-2.6250004999999987</v>
      </c>
      <c r="AA3642">
        <f t="shared" ca="1" si="442"/>
        <v>39.625000499999999</v>
      </c>
      <c r="AB3642">
        <f t="shared" ca="1" si="443"/>
        <v>-39.625000499999999</v>
      </c>
      <c r="AC3642" s="2">
        <v>39.625</v>
      </c>
      <c r="AD3642" s="7">
        <f>VLOOKUP(P3642,Weights!$A:$B,2,0)*AC3642</f>
        <v>39.625</v>
      </c>
      <c r="AE3642">
        <f t="shared" ca="1" si="444"/>
        <v>1570.1406646250002</v>
      </c>
      <c r="AF3642" t="str">
        <f t="shared" si="445"/>
        <v>Arkansas-Pine Bluff</v>
      </c>
      <c r="AG3642" t="str">
        <f t="shared" ca="1" si="446"/>
        <v>Prairie View</v>
      </c>
    </row>
    <row r="3643" spans="15:33" x14ac:dyDescent="0.25">
      <c r="O3643" t="s">
        <v>3219</v>
      </c>
      <c r="P3643" s="6">
        <v>42030</v>
      </c>
      <c r="Q3643" t="s">
        <v>3073</v>
      </c>
      <c r="R3643" t="s">
        <v>3393</v>
      </c>
      <c r="S3643" t="s">
        <v>3720</v>
      </c>
      <c r="T3643">
        <v>45</v>
      </c>
      <c r="U3643">
        <v>42</v>
      </c>
      <c r="W3643" t="s">
        <v>1977</v>
      </c>
      <c r="X3643">
        <v>1</v>
      </c>
      <c r="Y3643">
        <f t="shared" si="440"/>
        <v>-3</v>
      </c>
      <c r="Z3643">
        <f t="shared" ca="1" si="441"/>
        <v>-2.1250004999999996</v>
      </c>
      <c r="AA3643">
        <f t="shared" ca="1" si="442"/>
        <v>-0.87499950000000037</v>
      </c>
      <c r="AB3643">
        <f t="shared" ca="1" si="443"/>
        <v>0.87499950000000037</v>
      </c>
      <c r="AC3643" s="2">
        <v>0.875</v>
      </c>
      <c r="AD3643" s="7">
        <f>VLOOKUP(P3643,Weights!$A:$B,2,0)*AC3643</f>
        <v>0.875</v>
      </c>
      <c r="AE3643">
        <f t="shared" ca="1" si="444"/>
        <v>0.76562412500025068</v>
      </c>
      <c r="AF3643" t="str">
        <f t="shared" si="445"/>
        <v>Howard</v>
      </c>
      <c r="AG3643" t="str">
        <f t="shared" ca="1" si="446"/>
        <v>Howard</v>
      </c>
    </row>
    <row r="3644" spans="15:33" x14ac:dyDescent="0.25">
      <c r="O3644" t="s">
        <v>3312</v>
      </c>
      <c r="P3644" s="6">
        <v>42030</v>
      </c>
      <c r="Q3644" t="s">
        <v>3073</v>
      </c>
      <c r="R3644" t="s">
        <v>3306</v>
      </c>
      <c r="S3644" t="s">
        <v>3721</v>
      </c>
      <c r="T3644">
        <v>78</v>
      </c>
      <c r="U3644">
        <v>59</v>
      </c>
      <c r="W3644" t="s">
        <v>1133</v>
      </c>
      <c r="X3644">
        <v>1</v>
      </c>
      <c r="Y3644">
        <f t="shared" si="440"/>
        <v>19</v>
      </c>
      <c r="Z3644">
        <f t="shared" ca="1" si="441"/>
        <v>-1.8750000000000009</v>
      </c>
      <c r="AA3644">
        <f t="shared" ca="1" si="442"/>
        <v>20.875</v>
      </c>
      <c r="AB3644">
        <f t="shared" ca="1" si="443"/>
        <v>-20.875</v>
      </c>
      <c r="AC3644" s="2">
        <v>20.875</v>
      </c>
      <c r="AD3644" s="7">
        <f>VLOOKUP(P3644,Weights!$A:$B,2,0)*AC3644</f>
        <v>20.875</v>
      </c>
      <c r="AE3644">
        <f t="shared" ca="1" si="444"/>
        <v>435.765625</v>
      </c>
      <c r="AF3644" t="str">
        <f t="shared" si="445"/>
        <v>Campbell</v>
      </c>
      <c r="AG3644" t="str">
        <f t="shared" ca="1" si="446"/>
        <v>Gardner-Webb</v>
      </c>
    </row>
    <row r="3645" spans="15:33" x14ac:dyDescent="0.25">
      <c r="O3645" t="s">
        <v>3156</v>
      </c>
      <c r="P3645" s="6">
        <v>42030</v>
      </c>
      <c r="Q3645" t="s">
        <v>3073</v>
      </c>
      <c r="R3645" t="s">
        <v>3179</v>
      </c>
      <c r="S3645" t="s">
        <v>3720</v>
      </c>
      <c r="T3645">
        <v>64</v>
      </c>
      <c r="U3645">
        <v>53</v>
      </c>
      <c r="W3645" t="s">
        <v>1622</v>
      </c>
      <c r="X3645">
        <v>1</v>
      </c>
      <c r="Y3645">
        <f t="shared" si="440"/>
        <v>-11</v>
      </c>
      <c r="Z3645">
        <f t="shared" ca="1" si="441"/>
        <v>11.124999980000002</v>
      </c>
      <c r="AA3645">
        <f t="shared" ca="1" si="442"/>
        <v>-22.124999980000002</v>
      </c>
      <c r="AB3645">
        <f t="shared" ca="1" si="443"/>
        <v>22.124999980000002</v>
      </c>
      <c r="AC3645" s="2">
        <v>22.125</v>
      </c>
      <c r="AD3645" s="7">
        <f>VLOOKUP(P3645,Weights!$A:$B,2,0)*AC3645</f>
        <v>22.125</v>
      </c>
      <c r="AE3645">
        <f t="shared" ca="1" si="444"/>
        <v>489.51562411500009</v>
      </c>
      <c r="AF3645" t="str">
        <f t="shared" si="445"/>
        <v>Wright St</v>
      </c>
      <c r="AG3645" t="str">
        <f t="shared" ca="1" si="446"/>
        <v>Detroit</v>
      </c>
    </row>
    <row r="3646" spans="15:33" x14ac:dyDescent="0.25">
      <c r="O3646" t="s">
        <v>3220</v>
      </c>
      <c r="P3646" s="6">
        <v>42030</v>
      </c>
      <c r="Q3646" t="s">
        <v>3073</v>
      </c>
      <c r="R3646" t="s">
        <v>3125</v>
      </c>
      <c r="S3646" t="s">
        <v>3720</v>
      </c>
      <c r="T3646">
        <v>72</v>
      </c>
      <c r="U3646">
        <v>65</v>
      </c>
      <c r="W3646" t="s">
        <v>2006</v>
      </c>
      <c r="X3646">
        <v>1</v>
      </c>
      <c r="Y3646">
        <f t="shared" si="440"/>
        <v>-7</v>
      </c>
      <c r="Z3646">
        <f t="shared" ca="1" si="441"/>
        <v>-12.625000500000002</v>
      </c>
      <c r="AA3646">
        <f t="shared" ca="1" si="442"/>
        <v>5.6250005000000023</v>
      </c>
      <c r="AB3646">
        <f t="shared" ca="1" si="443"/>
        <v>-5.6250005000000023</v>
      </c>
      <c r="AC3646" s="2">
        <v>5.625</v>
      </c>
      <c r="AD3646" s="7">
        <f>VLOOKUP(P3646,Weights!$A:$B,2,0)*AC3646</f>
        <v>5.625</v>
      </c>
      <c r="AE3646">
        <f t="shared" ca="1" si="444"/>
        <v>31.640630625000277</v>
      </c>
      <c r="AF3646" t="str">
        <f t="shared" si="445"/>
        <v>Maryland-Eastern Shore</v>
      </c>
      <c r="AG3646" t="str">
        <f t="shared" ca="1" si="446"/>
        <v>Maryland-Eastern Shore</v>
      </c>
    </row>
    <row r="3647" spans="15:33" x14ac:dyDescent="0.25">
      <c r="O3647" t="s">
        <v>3406</v>
      </c>
      <c r="P3647" s="6">
        <v>42030</v>
      </c>
      <c r="Q3647" t="s">
        <v>3073</v>
      </c>
      <c r="R3647" t="s">
        <v>3387</v>
      </c>
      <c r="S3647" t="s">
        <v>3721</v>
      </c>
      <c r="T3647">
        <v>86</v>
      </c>
      <c r="U3647">
        <v>84</v>
      </c>
      <c r="W3647" t="s">
        <v>2599</v>
      </c>
      <c r="X3647">
        <v>1</v>
      </c>
      <c r="Y3647">
        <f t="shared" si="440"/>
        <v>2</v>
      </c>
      <c r="Z3647">
        <f t="shared" ca="1" si="441"/>
        <v>8.125</v>
      </c>
      <c r="AA3647">
        <f t="shared" ca="1" si="442"/>
        <v>-6.125</v>
      </c>
      <c r="AB3647">
        <f t="shared" ca="1" si="443"/>
        <v>6.125</v>
      </c>
      <c r="AC3647" s="2">
        <v>6.125</v>
      </c>
      <c r="AD3647" s="7">
        <f>VLOOKUP(P3647,Weights!$A:$B,2,0)*AC3647</f>
        <v>6.125</v>
      </c>
      <c r="AE3647">
        <f t="shared" ca="1" si="444"/>
        <v>37.515625</v>
      </c>
      <c r="AF3647" t="str">
        <f t="shared" si="445"/>
        <v>Incarnate Word</v>
      </c>
      <c r="AG3647" t="str">
        <f t="shared" ca="1" si="446"/>
        <v>Incarnate Word</v>
      </c>
    </row>
    <row r="3648" spans="15:33" x14ac:dyDescent="0.25">
      <c r="O3648" t="s">
        <v>3714</v>
      </c>
      <c r="P3648" s="6">
        <v>42030</v>
      </c>
      <c r="Q3648" t="s">
        <v>3073</v>
      </c>
      <c r="R3648" t="s">
        <v>3248</v>
      </c>
      <c r="S3648" t="s">
        <v>3721</v>
      </c>
      <c r="T3648">
        <v>89</v>
      </c>
      <c r="U3648">
        <v>86</v>
      </c>
      <c r="W3648" t="s">
        <v>834</v>
      </c>
      <c r="X3648">
        <v>1</v>
      </c>
      <c r="Y3648">
        <f t="shared" si="440"/>
        <v>3</v>
      </c>
      <c r="Z3648">
        <f t="shared" ca="1" si="441"/>
        <v>6.375</v>
      </c>
      <c r="AA3648">
        <f t="shared" ca="1" si="442"/>
        <v>-3.375</v>
      </c>
      <c r="AB3648">
        <f t="shared" ca="1" si="443"/>
        <v>3.375</v>
      </c>
      <c r="AC3648" s="2">
        <v>3.375</v>
      </c>
      <c r="AD3648" s="7">
        <f>VLOOKUP(P3648,Weights!$A:$B,2,0)*AC3648</f>
        <v>3.375</v>
      </c>
      <c r="AE3648">
        <f t="shared" ca="1" si="444"/>
        <v>11.390625</v>
      </c>
      <c r="AF3648" t="str">
        <f t="shared" si="445"/>
        <v>Iowa State</v>
      </c>
      <c r="AG3648" t="str">
        <f t="shared" ca="1" si="446"/>
        <v>Iowa State</v>
      </c>
    </row>
    <row r="3649" spans="15:33" x14ac:dyDescent="0.25">
      <c r="O3649" t="s">
        <v>3362</v>
      </c>
      <c r="P3649" s="6">
        <v>42030</v>
      </c>
      <c r="Q3649" t="s">
        <v>3073</v>
      </c>
      <c r="R3649" t="s">
        <v>3336</v>
      </c>
      <c r="S3649" t="s">
        <v>3720</v>
      </c>
      <c r="T3649">
        <v>82</v>
      </c>
      <c r="U3649">
        <v>65</v>
      </c>
      <c r="W3649" t="s">
        <v>2608</v>
      </c>
      <c r="X3649">
        <v>1</v>
      </c>
      <c r="Y3649">
        <f t="shared" si="440"/>
        <v>-17</v>
      </c>
      <c r="Z3649">
        <f t="shared" ca="1" si="441"/>
        <v>-12</v>
      </c>
      <c r="AA3649">
        <f t="shared" ca="1" si="442"/>
        <v>-5</v>
      </c>
      <c r="AB3649">
        <f t="shared" ca="1" si="443"/>
        <v>5</v>
      </c>
      <c r="AC3649" s="2">
        <v>5</v>
      </c>
      <c r="AD3649" s="7">
        <f>VLOOKUP(P3649,Weights!$A:$B,2,0)*AC3649</f>
        <v>5</v>
      </c>
      <c r="AE3649">
        <f t="shared" ca="1" si="444"/>
        <v>25</v>
      </c>
      <c r="AF3649" t="str">
        <f t="shared" si="445"/>
        <v>Stephen F. Austin</v>
      </c>
      <c r="AG3649" t="str">
        <f t="shared" ca="1" si="446"/>
        <v>Stephen F. Austin</v>
      </c>
    </row>
    <row r="3650" spans="15:33" x14ac:dyDescent="0.25">
      <c r="O3650" t="s">
        <v>3394</v>
      </c>
      <c r="P3650" s="6">
        <v>42030</v>
      </c>
      <c r="Q3650" t="s">
        <v>3073</v>
      </c>
      <c r="R3650" t="s">
        <v>3409</v>
      </c>
      <c r="S3650" t="s">
        <v>3720</v>
      </c>
      <c r="T3650">
        <v>85</v>
      </c>
      <c r="U3650">
        <v>84</v>
      </c>
      <c r="V3650" t="s">
        <v>3724</v>
      </c>
      <c r="W3650" t="s">
        <v>85</v>
      </c>
      <c r="X3650">
        <v>1</v>
      </c>
      <c r="Y3650">
        <f t="shared" ref="Y3650:Y3713" si="447">X3650*IF(S3650="W",(T3650-U3650),U3650-T3650)</f>
        <v>-1</v>
      </c>
      <c r="Z3650">
        <f t="shared" ref="Z3650:Z3713" ca="1" si="448">X3650*(IF(Q3650="A",-HomeEdge,IF(Q3650="H",HomeEdge,0))+VLOOKUP(O3650,TmList,2,0)-VLOOKUP(R3650,TmList,2,0))</f>
        <v>-13.500000500000002</v>
      </c>
      <c r="AA3650">
        <f t="shared" ref="AA3650:AA3713" ca="1" si="449">Y3650-Z3650</f>
        <v>12.500000500000002</v>
      </c>
      <c r="AB3650">
        <f t="shared" ref="AB3650:AB3713" ca="1" si="450">-AA3650</f>
        <v>-12.500000500000002</v>
      </c>
      <c r="AC3650" s="2">
        <v>12.5</v>
      </c>
      <c r="AD3650" s="7">
        <f>VLOOKUP(P3650,Weights!$A:$B,2,0)*AC3650</f>
        <v>12.5</v>
      </c>
      <c r="AE3650">
        <f t="shared" ref="AE3650:AE3713" ca="1" si="451">AA3650^2</f>
        <v>156.25001250000031</v>
      </c>
      <c r="AF3650" t="str">
        <f t="shared" si="445"/>
        <v>Texas Southern</v>
      </c>
      <c r="AG3650" t="str">
        <f t="shared" ca="1" si="446"/>
        <v>Texas Southern</v>
      </c>
    </row>
    <row r="3651" spans="15:33" x14ac:dyDescent="0.25">
      <c r="O3651" t="s">
        <v>3405</v>
      </c>
      <c r="P3651" s="6">
        <v>42030</v>
      </c>
      <c r="Q3651" t="s">
        <v>3073</v>
      </c>
      <c r="R3651" t="s">
        <v>3314</v>
      </c>
      <c r="S3651" t="s">
        <v>3721</v>
      </c>
      <c r="T3651">
        <v>87</v>
      </c>
      <c r="U3651">
        <v>67</v>
      </c>
      <c r="W3651" t="s">
        <v>2618</v>
      </c>
      <c r="X3651">
        <v>1</v>
      </c>
      <c r="Y3651">
        <f t="shared" si="447"/>
        <v>20</v>
      </c>
      <c r="Z3651">
        <f t="shared" ca="1" si="448"/>
        <v>12.500000500000002</v>
      </c>
      <c r="AA3651">
        <f t="shared" ca="1" si="449"/>
        <v>7.4999994999999977</v>
      </c>
      <c r="AB3651">
        <f t="shared" ca="1" si="450"/>
        <v>-7.4999994999999977</v>
      </c>
      <c r="AC3651" s="2">
        <v>7.5</v>
      </c>
      <c r="AD3651" s="7">
        <f>VLOOKUP(P3651,Weights!$A:$B,2,0)*AC3651</f>
        <v>7.5</v>
      </c>
      <c r="AE3651">
        <f t="shared" ca="1" si="451"/>
        <v>56.249992500000218</v>
      </c>
      <c r="AF3651" t="str">
        <f t="shared" ref="AF3651:AF3714" si="452">IF(Y3651&gt;0,O3651,R3651)</f>
        <v>New Orleans</v>
      </c>
      <c r="AG3651" t="str">
        <f t="shared" ref="AG3651:AG3714" ca="1" si="453">IF(Z3651&gt;0,O3651,R3651)</f>
        <v>New Orleans</v>
      </c>
    </row>
    <row r="3652" spans="15:33" x14ac:dyDescent="0.25">
      <c r="O3652" t="s">
        <v>3705</v>
      </c>
      <c r="P3652" s="6">
        <v>42030</v>
      </c>
      <c r="Q3652" t="s">
        <v>3073</v>
      </c>
      <c r="R3652" t="s">
        <v>3195</v>
      </c>
      <c r="S3652" t="s">
        <v>3721</v>
      </c>
      <c r="T3652">
        <v>93</v>
      </c>
      <c r="U3652">
        <v>83</v>
      </c>
      <c r="W3652" t="s">
        <v>531</v>
      </c>
      <c r="X3652">
        <v>1</v>
      </c>
      <c r="Y3652">
        <f t="shared" si="447"/>
        <v>10</v>
      </c>
      <c r="Z3652">
        <f t="shared" ca="1" si="448"/>
        <v>12.624999499999999</v>
      </c>
      <c r="AA3652">
        <f t="shared" ca="1" si="449"/>
        <v>-2.6249994999999995</v>
      </c>
      <c r="AB3652">
        <f t="shared" ca="1" si="450"/>
        <v>2.6249994999999995</v>
      </c>
      <c r="AC3652" s="2">
        <v>2.625</v>
      </c>
      <c r="AD3652" s="7">
        <f>VLOOKUP(P3652,Weights!$A:$B,2,0)*AC3652</f>
        <v>2.625</v>
      </c>
      <c r="AE3652">
        <f t="shared" ca="1" si="451"/>
        <v>6.8906223750002473</v>
      </c>
      <c r="AF3652" t="str">
        <f t="shared" si="452"/>
        <v>North Carolina</v>
      </c>
      <c r="AG3652" t="str">
        <f t="shared" ca="1" si="453"/>
        <v>North Carolina</v>
      </c>
    </row>
    <row r="3653" spans="15:33" x14ac:dyDescent="0.25">
      <c r="O3653" t="s">
        <v>3239</v>
      </c>
      <c r="P3653" s="6">
        <v>42030</v>
      </c>
      <c r="Q3653" t="s">
        <v>3073</v>
      </c>
      <c r="R3653" t="s">
        <v>3350</v>
      </c>
      <c r="S3653" t="s">
        <v>3720</v>
      </c>
      <c r="T3653">
        <v>84</v>
      </c>
      <c r="U3653">
        <v>71</v>
      </c>
      <c r="W3653" t="s">
        <v>2059</v>
      </c>
      <c r="X3653">
        <v>1</v>
      </c>
      <c r="Y3653">
        <f t="shared" si="447"/>
        <v>-13</v>
      </c>
      <c r="Z3653">
        <f t="shared" ca="1" si="448"/>
        <v>2.5</v>
      </c>
      <c r="AA3653">
        <f t="shared" ca="1" si="449"/>
        <v>-15.5</v>
      </c>
      <c r="AB3653">
        <f t="shared" ca="1" si="450"/>
        <v>15.5</v>
      </c>
      <c r="AC3653" s="2">
        <v>15.5</v>
      </c>
      <c r="AD3653" s="7">
        <f>VLOOKUP(P3653,Weights!$A:$B,2,0)*AC3653</f>
        <v>15.5</v>
      </c>
      <c r="AE3653">
        <f t="shared" ca="1" si="451"/>
        <v>240.25</v>
      </c>
      <c r="AF3653" t="str">
        <f t="shared" si="452"/>
        <v>Coppin St</v>
      </c>
      <c r="AG3653" t="str">
        <f t="shared" ca="1" si="453"/>
        <v>North Carolina A&amp;T</v>
      </c>
    </row>
    <row r="3654" spans="15:33" x14ac:dyDescent="0.25">
      <c r="O3654" t="s">
        <v>3392</v>
      </c>
      <c r="P3654" s="6">
        <v>42030</v>
      </c>
      <c r="Q3654" t="s">
        <v>3073</v>
      </c>
      <c r="R3654" t="s">
        <v>3300</v>
      </c>
      <c r="S3654" t="s">
        <v>3721</v>
      </c>
      <c r="T3654">
        <v>55</v>
      </c>
      <c r="U3654">
        <v>54</v>
      </c>
      <c r="W3654" t="s">
        <v>2069</v>
      </c>
      <c r="X3654">
        <v>1</v>
      </c>
      <c r="Y3654">
        <f t="shared" si="447"/>
        <v>1</v>
      </c>
      <c r="Z3654">
        <f t="shared" ca="1" si="448"/>
        <v>12.5</v>
      </c>
      <c r="AA3654">
        <f t="shared" ca="1" si="449"/>
        <v>-11.5</v>
      </c>
      <c r="AB3654">
        <f t="shared" ca="1" si="450"/>
        <v>11.5</v>
      </c>
      <c r="AC3654" s="2">
        <v>11.5</v>
      </c>
      <c r="AD3654" s="7">
        <f>VLOOKUP(P3654,Weights!$A:$B,2,0)*AC3654</f>
        <v>11.5</v>
      </c>
      <c r="AE3654">
        <f t="shared" ca="1" si="451"/>
        <v>132.25</v>
      </c>
      <c r="AF3654" t="str">
        <f t="shared" si="452"/>
        <v>North Carolina Central</v>
      </c>
      <c r="AG3654" t="str">
        <f t="shared" ca="1" si="453"/>
        <v>North Carolina Central</v>
      </c>
    </row>
    <row r="3655" spans="15:33" x14ac:dyDescent="0.25">
      <c r="O3655" t="s">
        <v>3357</v>
      </c>
      <c r="P3655" s="6">
        <v>42030</v>
      </c>
      <c r="Q3655" t="s">
        <v>3073</v>
      </c>
      <c r="R3655" t="s">
        <v>3407</v>
      </c>
      <c r="S3655" t="s">
        <v>3721</v>
      </c>
      <c r="T3655">
        <v>80</v>
      </c>
      <c r="U3655">
        <v>51</v>
      </c>
      <c r="W3655" t="s">
        <v>1082</v>
      </c>
      <c r="X3655">
        <v>1</v>
      </c>
      <c r="Y3655">
        <f t="shared" si="447"/>
        <v>29</v>
      </c>
      <c r="Z3655">
        <f t="shared" ca="1" si="448"/>
        <v>16.250000500000002</v>
      </c>
      <c r="AA3655">
        <f t="shared" ca="1" si="449"/>
        <v>12.749999499999998</v>
      </c>
      <c r="AB3655">
        <f t="shared" ca="1" si="450"/>
        <v>-12.749999499999998</v>
      </c>
      <c r="AC3655" s="2">
        <v>12.75</v>
      </c>
      <c r="AD3655" s="7">
        <f>VLOOKUP(P3655,Weights!$A:$B,2,0)*AC3655</f>
        <v>12.75</v>
      </c>
      <c r="AE3655">
        <f t="shared" ca="1" si="451"/>
        <v>162.5624872500002</v>
      </c>
      <c r="AF3655" t="str">
        <f t="shared" si="452"/>
        <v>Northwestern St</v>
      </c>
      <c r="AG3655" t="str">
        <f t="shared" ca="1" si="453"/>
        <v>Northwestern St</v>
      </c>
    </row>
    <row r="3656" spans="15:33" x14ac:dyDescent="0.25">
      <c r="O3656" t="s">
        <v>3369</v>
      </c>
      <c r="P3656" s="6">
        <v>42030</v>
      </c>
      <c r="Q3656" t="s">
        <v>3073</v>
      </c>
      <c r="R3656" t="s">
        <v>3373</v>
      </c>
      <c r="S3656" t="s">
        <v>3721</v>
      </c>
      <c r="T3656">
        <v>59</v>
      </c>
      <c r="U3656">
        <v>56</v>
      </c>
      <c r="W3656" t="s">
        <v>1656</v>
      </c>
      <c r="X3656">
        <v>1</v>
      </c>
      <c r="Y3656">
        <f t="shared" si="447"/>
        <v>3</v>
      </c>
      <c r="Z3656">
        <f t="shared" ca="1" si="448"/>
        <v>2.1249999800000001</v>
      </c>
      <c r="AA3656">
        <f t="shared" ca="1" si="449"/>
        <v>0.87500001999999988</v>
      </c>
      <c r="AB3656">
        <f t="shared" ca="1" si="450"/>
        <v>-0.87500001999999988</v>
      </c>
      <c r="AC3656" s="2">
        <v>0.875</v>
      </c>
      <c r="AD3656" s="7">
        <f>VLOOKUP(P3656,Weights!$A:$B,2,0)*AC3656</f>
        <v>0.875</v>
      </c>
      <c r="AE3656">
        <f t="shared" ca="1" si="451"/>
        <v>0.76562503500000023</v>
      </c>
      <c r="AF3656" t="str">
        <f t="shared" si="452"/>
        <v>Oakland</v>
      </c>
      <c r="AG3656" t="str">
        <f t="shared" ca="1" si="453"/>
        <v>Oakland</v>
      </c>
    </row>
    <row r="3657" spans="15:33" x14ac:dyDescent="0.25">
      <c r="O3657" t="s">
        <v>3303</v>
      </c>
      <c r="P3657" s="6">
        <v>42030</v>
      </c>
      <c r="Q3657" t="s">
        <v>3073</v>
      </c>
      <c r="R3657" t="s">
        <v>3302</v>
      </c>
      <c r="S3657" t="s">
        <v>3720</v>
      </c>
      <c r="T3657">
        <v>63</v>
      </c>
      <c r="U3657">
        <v>54</v>
      </c>
      <c r="W3657" t="s">
        <v>1201</v>
      </c>
      <c r="X3657">
        <v>1</v>
      </c>
      <c r="Y3657">
        <f t="shared" si="447"/>
        <v>-9</v>
      </c>
      <c r="Z3657">
        <f t="shared" ca="1" si="448"/>
        <v>-13.375000499999999</v>
      </c>
      <c r="AA3657">
        <f t="shared" ca="1" si="449"/>
        <v>4.3750004999999987</v>
      </c>
      <c r="AB3657">
        <f t="shared" ca="1" si="450"/>
        <v>-4.3750004999999987</v>
      </c>
      <c r="AC3657" s="2">
        <v>4.375</v>
      </c>
      <c r="AD3657" s="7">
        <f>VLOOKUP(P3657,Weights!$A:$B,2,0)*AC3657</f>
        <v>4.375</v>
      </c>
      <c r="AE3657">
        <f t="shared" ca="1" si="451"/>
        <v>19.140629375000238</v>
      </c>
      <c r="AF3657" t="str">
        <f t="shared" si="452"/>
        <v>High Point</v>
      </c>
      <c r="AG3657" t="str">
        <f t="shared" ca="1" si="453"/>
        <v>High Point</v>
      </c>
    </row>
    <row r="3658" spans="15:33" x14ac:dyDescent="0.25">
      <c r="O3658" t="s">
        <v>3321</v>
      </c>
      <c r="P3658" s="6">
        <v>42030</v>
      </c>
      <c r="Q3658" t="s">
        <v>3073</v>
      </c>
      <c r="R3658" t="s">
        <v>3292</v>
      </c>
      <c r="S3658" t="s">
        <v>3720</v>
      </c>
      <c r="T3658">
        <v>70</v>
      </c>
      <c r="U3658">
        <v>54</v>
      </c>
      <c r="W3658" t="s">
        <v>2076</v>
      </c>
      <c r="X3658">
        <v>1</v>
      </c>
      <c r="Y3658">
        <f t="shared" si="447"/>
        <v>-16</v>
      </c>
      <c r="Z3658">
        <f t="shared" ca="1" si="448"/>
        <v>-11.875000499999999</v>
      </c>
      <c r="AA3658">
        <f t="shared" ca="1" si="449"/>
        <v>-4.1249995000000013</v>
      </c>
      <c r="AB3658">
        <f t="shared" ca="1" si="450"/>
        <v>4.1249995000000013</v>
      </c>
      <c r="AC3658" s="2">
        <v>4.125</v>
      </c>
      <c r="AD3658" s="7">
        <f>VLOOKUP(P3658,Weights!$A:$B,2,0)*AC3658</f>
        <v>4.125</v>
      </c>
      <c r="AE3658">
        <f t="shared" ca="1" si="451"/>
        <v>17.015620875000259</v>
      </c>
      <c r="AF3658" t="str">
        <f t="shared" si="452"/>
        <v>Norfolk St</v>
      </c>
      <c r="AG3658" t="str">
        <f t="shared" ca="1" si="453"/>
        <v>Norfolk St</v>
      </c>
    </row>
    <row r="3659" spans="15:33" x14ac:dyDescent="0.25">
      <c r="O3659" t="s">
        <v>3322</v>
      </c>
      <c r="P3659" s="6">
        <v>42030</v>
      </c>
      <c r="Q3659" t="s">
        <v>3073</v>
      </c>
      <c r="R3659" t="s">
        <v>3364</v>
      </c>
      <c r="S3659" t="s">
        <v>3720</v>
      </c>
      <c r="T3659">
        <v>70</v>
      </c>
      <c r="U3659">
        <v>61</v>
      </c>
      <c r="W3659" t="s">
        <v>2647</v>
      </c>
      <c r="X3659">
        <v>1</v>
      </c>
      <c r="Y3659">
        <f t="shared" si="447"/>
        <v>-9</v>
      </c>
      <c r="Z3659">
        <f t="shared" ca="1" si="448"/>
        <v>-2.8750004999999996</v>
      </c>
      <c r="AA3659">
        <f t="shared" ca="1" si="449"/>
        <v>-6.1249995000000004</v>
      </c>
      <c r="AB3659">
        <f t="shared" ca="1" si="450"/>
        <v>6.1249995000000004</v>
      </c>
      <c r="AC3659" s="2">
        <v>6.125</v>
      </c>
      <c r="AD3659" s="7">
        <f>VLOOKUP(P3659,Weights!$A:$B,2,0)*AC3659</f>
        <v>6.125</v>
      </c>
      <c r="AE3659">
        <f t="shared" ca="1" si="451"/>
        <v>37.515618875000257</v>
      </c>
      <c r="AF3659" t="str">
        <f t="shared" si="452"/>
        <v>Texas A&amp;M-CC</v>
      </c>
      <c r="AG3659" t="str">
        <f t="shared" ca="1" si="453"/>
        <v>Texas A&amp;M-CC</v>
      </c>
    </row>
    <row r="3660" spans="15:33" x14ac:dyDescent="0.25">
      <c r="O3660" t="s">
        <v>3313</v>
      </c>
      <c r="P3660" s="6">
        <v>42030</v>
      </c>
      <c r="Q3660" t="s">
        <v>3073</v>
      </c>
      <c r="R3660" t="s">
        <v>3293</v>
      </c>
      <c r="S3660" t="s">
        <v>3721</v>
      </c>
      <c r="T3660">
        <v>65</v>
      </c>
      <c r="U3660">
        <v>56</v>
      </c>
      <c r="W3660" t="s">
        <v>2087</v>
      </c>
      <c r="X3660">
        <v>1</v>
      </c>
      <c r="Y3660">
        <f t="shared" si="447"/>
        <v>9</v>
      </c>
      <c r="Z3660">
        <f t="shared" ca="1" si="448"/>
        <v>-2.6250004999999996</v>
      </c>
      <c r="AA3660">
        <f t="shared" ca="1" si="449"/>
        <v>11.625000499999999</v>
      </c>
      <c r="AB3660">
        <f t="shared" ca="1" si="450"/>
        <v>-11.625000499999999</v>
      </c>
      <c r="AC3660" s="2">
        <v>11.625</v>
      </c>
      <c r="AD3660" s="7">
        <f>VLOOKUP(P3660,Weights!$A:$B,2,0)*AC3660</f>
        <v>11.625</v>
      </c>
      <c r="AE3660">
        <f t="shared" ca="1" si="451"/>
        <v>135.14063662500021</v>
      </c>
      <c r="AF3660" t="str">
        <f t="shared" si="452"/>
        <v>South Carolina St</v>
      </c>
      <c r="AG3660" t="str">
        <f t="shared" ca="1" si="453"/>
        <v>Hampton</v>
      </c>
    </row>
    <row r="3661" spans="15:33" x14ac:dyDescent="0.25">
      <c r="O3661" t="s">
        <v>3368</v>
      </c>
      <c r="P3661" s="6">
        <v>42030</v>
      </c>
      <c r="Q3661" t="s">
        <v>3073</v>
      </c>
      <c r="R3661" t="s">
        <v>3281</v>
      </c>
      <c r="S3661" t="s">
        <v>3721</v>
      </c>
      <c r="T3661">
        <v>73</v>
      </c>
      <c r="U3661">
        <v>48</v>
      </c>
      <c r="W3661" t="s">
        <v>1677</v>
      </c>
      <c r="X3661">
        <v>1</v>
      </c>
      <c r="Y3661">
        <f t="shared" si="447"/>
        <v>25</v>
      </c>
      <c r="Z3661">
        <f t="shared" ca="1" si="448"/>
        <v>13.375</v>
      </c>
      <c r="AA3661">
        <f t="shared" ca="1" si="449"/>
        <v>11.625</v>
      </c>
      <c r="AB3661">
        <f t="shared" ca="1" si="450"/>
        <v>-11.625</v>
      </c>
      <c r="AC3661" s="2">
        <v>11.625</v>
      </c>
      <c r="AD3661" s="7">
        <f>VLOOKUP(P3661,Weights!$A:$B,2,0)*AC3661</f>
        <v>11.625</v>
      </c>
      <c r="AE3661">
        <f t="shared" ca="1" si="451"/>
        <v>135.140625</v>
      </c>
      <c r="AF3661" t="str">
        <f t="shared" si="452"/>
        <v>Valparaiso</v>
      </c>
      <c r="AG3661" t="str">
        <f t="shared" ca="1" si="453"/>
        <v>Valparaiso</v>
      </c>
    </row>
    <row r="3662" spans="15:33" x14ac:dyDescent="0.25">
      <c r="O3662" t="s">
        <v>3122</v>
      </c>
      <c r="P3662" s="6">
        <v>42031</v>
      </c>
      <c r="Q3662" t="s">
        <v>3073</v>
      </c>
      <c r="R3662" t="s">
        <v>3316</v>
      </c>
      <c r="S3662" t="s">
        <v>3721</v>
      </c>
      <c r="T3662">
        <v>59</v>
      </c>
      <c r="U3662">
        <v>47</v>
      </c>
      <c r="W3662" t="s">
        <v>682</v>
      </c>
      <c r="X3662">
        <v>1</v>
      </c>
      <c r="Y3662">
        <f t="shared" si="447"/>
        <v>12</v>
      </c>
      <c r="Z3662">
        <f t="shared" ca="1" si="448"/>
        <v>12</v>
      </c>
      <c r="AA3662">
        <f t="shared" ca="1" si="449"/>
        <v>0</v>
      </c>
      <c r="AB3662">
        <f t="shared" ca="1" si="450"/>
        <v>0</v>
      </c>
      <c r="AC3662" s="2">
        <v>0</v>
      </c>
      <c r="AD3662" s="7">
        <f>VLOOKUP(P3662,Weights!$A:$B,2,0)*AC3662</f>
        <v>0</v>
      </c>
      <c r="AE3662">
        <f t="shared" ca="1" si="451"/>
        <v>0</v>
      </c>
      <c r="AF3662" t="str">
        <f t="shared" si="452"/>
        <v>Akron</v>
      </c>
      <c r="AG3662" t="str">
        <f t="shared" ca="1" si="453"/>
        <v>Akron</v>
      </c>
    </row>
    <row r="3663" spans="15:33" x14ac:dyDescent="0.25">
      <c r="O3663" t="s">
        <v>3155</v>
      </c>
      <c r="P3663" s="6">
        <v>42031</v>
      </c>
      <c r="Q3663" t="s">
        <v>3073</v>
      </c>
      <c r="R3663" t="s">
        <v>3144</v>
      </c>
      <c r="S3663" t="s">
        <v>3720</v>
      </c>
      <c r="T3663">
        <v>52</v>
      </c>
      <c r="U3663">
        <v>50</v>
      </c>
      <c r="W3663" t="s">
        <v>671</v>
      </c>
      <c r="X3663">
        <v>1</v>
      </c>
      <c r="Y3663">
        <f t="shared" si="447"/>
        <v>-2</v>
      </c>
      <c r="Z3663">
        <f t="shared" ca="1" si="448"/>
        <v>0.25000000000000178</v>
      </c>
      <c r="AA3663">
        <f t="shared" ca="1" si="449"/>
        <v>-2.2500000000000018</v>
      </c>
      <c r="AB3663">
        <f t="shared" ca="1" si="450"/>
        <v>2.2500000000000018</v>
      </c>
      <c r="AC3663" s="2">
        <v>2.25</v>
      </c>
      <c r="AD3663" s="7">
        <f>VLOOKUP(P3663,Weights!$A:$B,2,0)*AC3663</f>
        <v>2.25</v>
      </c>
      <c r="AE3663">
        <f t="shared" ca="1" si="451"/>
        <v>5.062500000000008</v>
      </c>
      <c r="AF3663" t="str">
        <f t="shared" si="452"/>
        <v>Florida</v>
      </c>
      <c r="AG3663" t="str">
        <f t="shared" ca="1" si="453"/>
        <v>Alabama</v>
      </c>
    </row>
    <row r="3664" spans="15:33" x14ac:dyDescent="0.25">
      <c r="O3664" t="s">
        <v>3170</v>
      </c>
      <c r="P3664" s="6">
        <v>42031</v>
      </c>
      <c r="Q3664" t="s">
        <v>3073</v>
      </c>
      <c r="R3664" t="s">
        <v>3251</v>
      </c>
      <c r="S3664" t="s">
        <v>3721</v>
      </c>
      <c r="T3664">
        <v>69</v>
      </c>
      <c r="U3664">
        <v>64</v>
      </c>
      <c r="W3664" t="s">
        <v>2476</v>
      </c>
      <c r="X3664">
        <v>1</v>
      </c>
      <c r="Y3664">
        <f t="shared" si="447"/>
        <v>5</v>
      </c>
      <c r="Z3664">
        <f t="shared" ca="1" si="448"/>
        <v>9.3749995000000013</v>
      </c>
      <c r="AA3664">
        <f t="shared" ca="1" si="449"/>
        <v>-4.3749995000000013</v>
      </c>
      <c r="AB3664">
        <f t="shared" ca="1" si="450"/>
        <v>4.3749995000000013</v>
      </c>
      <c r="AC3664" s="2">
        <v>4.375</v>
      </c>
      <c r="AD3664" s="7">
        <f>VLOOKUP(P3664,Weights!$A:$B,2,0)*AC3664</f>
        <v>4.375</v>
      </c>
      <c r="AE3664">
        <f t="shared" ca="1" si="451"/>
        <v>19.14062062500026</v>
      </c>
      <c r="AF3664" t="str">
        <f t="shared" si="452"/>
        <v>Arkansas</v>
      </c>
      <c r="AG3664" t="str">
        <f t="shared" ca="1" si="453"/>
        <v>Arkansas</v>
      </c>
    </row>
    <row r="3665" spans="15:33" x14ac:dyDescent="0.25">
      <c r="O3665" t="s">
        <v>3260</v>
      </c>
      <c r="P3665" s="6">
        <v>42031</v>
      </c>
      <c r="Q3665" t="s">
        <v>3073</v>
      </c>
      <c r="R3665" t="s">
        <v>3100</v>
      </c>
      <c r="S3665" t="s">
        <v>3720</v>
      </c>
      <c r="T3665">
        <v>71</v>
      </c>
      <c r="U3665">
        <v>61</v>
      </c>
      <c r="W3665" t="s">
        <v>586</v>
      </c>
      <c r="X3665">
        <v>1</v>
      </c>
      <c r="Y3665">
        <f t="shared" si="447"/>
        <v>-10</v>
      </c>
      <c r="Z3665">
        <f t="shared" ca="1" si="448"/>
        <v>-3.7500000199999999</v>
      </c>
      <c r="AA3665">
        <f t="shared" ca="1" si="449"/>
        <v>-6.2499999800000001</v>
      </c>
      <c r="AB3665">
        <f t="shared" ca="1" si="450"/>
        <v>6.2499999800000001</v>
      </c>
      <c r="AC3665" s="2">
        <v>6.25</v>
      </c>
      <c r="AD3665" s="7">
        <f>VLOOKUP(P3665,Weights!$A:$B,2,0)*AC3665</f>
        <v>6.25</v>
      </c>
      <c r="AE3665">
        <f t="shared" ca="1" si="451"/>
        <v>39.062499750000001</v>
      </c>
      <c r="AF3665" t="str">
        <f t="shared" si="452"/>
        <v>Texas A&amp;M</v>
      </c>
      <c r="AG3665" t="str">
        <f t="shared" ca="1" si="453"/>
        <v>Texas A&amp;M</v>
      </c>
    </row>
    <row r="3666" spans="15:33" x14ac:dyDescent="0.25">
      <c r="O3666" t="s">
        <v>3280</v>
      </c>
      <c r="P3666" s="6">
        <v>42031</v>
      </c>
      <c r="Q3666" t="s">
        <v>3073</v>
      </c>
      <c r="R3666" t="s">
        <v>3279</v>
      </c>
      <c r="S3666" t="s">
        <v>3721</v>
      </c>
      <c r="T3666">
        <v>82</v>
      </c>
      <c r="U3666">
        <v>78</v>
      </c>
      <c r="W3666" t="s">
        <v>916</v>
      </c>
      <c r="X3666">
        <v>1</v>
      </c>
      <c r="Y3666">
        <f t="shared" si="447"/>
        <v>4</v>
      </c>
      <c r="Z3666">
        <f t="shared" ca="1" si="448"/>
        <v>4</v>
      </c>
      <c r="AA3666">
        <f t="shared" ca="1" si="449"/>
        <v>0</v>
      </c>
      <c r="AB3666">
        <f t="shared" ca="1" si="450"/>
        <v>0</v>
      </c>
      <c r="AC3666" s="2">
        <v>0</v>
      </c>
      <c r="AD3666" s="7">
        <f>VLOOKUP(P3666,Weights!$A:$B,2,0)*AC3666</f>
        <v>0</v>
      </c>
      <c r="AE3666">
        <f t="shared" ca="1" si="451"/>
        <v>0</v>
      </c>
      <c r="AF3666" t="str">
        <f t="shared" si="452"/>
        <v>Boise State</v>
      </c>
      <c r="AG3666" t="str">
        <f t="shared" ca="1" si="453"/>
        <v>Boise State</v>
      </c>
    </row>
    <row r="3667" spans="15:33" x14ac:dyDescent="0.25">
      <c r="O3667" t="s">
        <v>3367</v>
      </c>
      <c r="P3667" s="6">
        <v>42031</v>
      </c>
      <c r="Q3667" t="s">
        <v>3073</v>
      </c>
      <c r="R3667" t="s">
        <v>3103</v>
      </c>
      <c r="S3667" t="s">
        <v>3721</v>
      </c>
      <c r="T3667">
        <v>56</v>
      </c>
      <c r="U3667">
        <v>46</v>
      </c>
      <c r="W3667" t="s">
        <v>476</v>
      </c>
      <c r="X3667">
        <v>1</v>
      </c>
      <c r="Y3667">
        <f t="shared" si="447"/>
        <v>10</v>
      </c>
      <c r="Z3667">
        <f t="shared" ca="1" si="448"/>
        <v>10</v>
      </c>
      <c r="AA3667">
        <f t="shared" ca="1" si="449"/>
        <v>0</v>
      </c>
      <c r="AB3667">
        <f t="shared" ca="1" si="450"/>
        <v>0</v>
      </c>
      <c r="AC3667" s="2">
        <v>0</v>
      </c>
      <c r="AD3667" s="7">
        <f>VLOOKUP(P3667,Weights!$A:$B,2,0)*AC3667</f>
        <v>0</v>
      </c>
      <c r="AE3667">
        <f t="shared" ca="1" si="451"/>
        <v>0</v>
      </c>
      <c r="AF3667" t="str">
        <f t="shared" si="452"/>
        <v>Bowling Green</v>
      </c>
      <c r="AG3667" t="str">
        <f t="shared" ca="1" si="453"/>
        <v>Bowling Green</v>
      </c>
    </row>
    <row r="3668" spans="15:33" x14ac:dyDescent="0.25">
      <c r="O3668" t="s">
        <v>3284</v>
      </c>
      <c r="P3668" s="6">
        <v>42031</v>
      </c>
      <c r="Q3668" t="s">
        <v>3073</v>
      </c>
      <c r="R3668" t="s">
        <v>3110</v>
      </c>
      <c r="S3668" t="s">
        <v>3721</v>
      </c>
      <c r="T3668">
        <v>77</v>
      </c>
      <c r="U3668">
        <v>71</v>
      </c>
      <c r="W3668" t="s">
        <v>326</v>
      </c>
      <c r="X3668">
        <v>1</v>
      </c>
      <c r="Y3668">
        <f t="shared" si="447"/>
        <v>6</v>
      </c>
      <c r="Z3668">
        <f t="shared" ca="1" si="448"/>
        <v>12.00000002</v>
      </c>
      <c r="AA3668">
        <f t="shared" ca="1" si="449"/>
        <v>-6.0000000199999999</v>
      </c>
      <c r="AB3668">
        <f t="shared" ca="1" si="450"/>
        <v>6.0000000199999999</v>
      </c>
      <c r="AC3668" s="2">
        <v>6</v>
      </c>
      <c r="AD3668" s="7">
        <f>VLOOKUP(P3668,Weights!$A:$B,2,0)*AC3668</f>
        <v>6</v>
      </c>
      <c r="AE3668">
        <f t="shared" ca="1" si="451"/>
        <v>36.000000239999999</v>
      </c>
      <c r="AF3668" t="str">
        <f t="shared" si="452"/>
        <v>Buffalo</v>
      </c>
      <c r="AG3668" t="str">
        <f t="shared" ca="1" si="453"/>
        <v>Buffalo</v>
      </c>
    </row>
    <row r="3669" spans="15:33" x14ac:dyDescent="0.25">
      <c r="O3669" t="s">
        <v>3342</v>
      </c>
      <c r="P3669" s="6">
        <v>42031</v>
      </c>
      <c r="Q3669" t="s">
        <v>3073</v>
      </c>
      <c r="R3669" t="s">
        <v>3718</v>
      </c>
      <c r="S3669" t="s">
        <v>3721</v>
      </c>
      <c r="T3669">
        <v>79</v>
      </c>
      <c r="U3669">
        <v>54</v>
      </c>
      <c r="W3669" t="s">
        <v>2955</v>
      </c>
      <c r="X3669">
        <v>1</v>
      </c>
      <c r="Y3669">
        <f t="shared" si="447"/>
        <v>25</v>
      </c>
      <c r="Z3669">
        <f t="shared" ca="1" si="448"/>
        <v>25.000000500000002</v>
      </c>
      <c r="AA3669">
        <f t="shared" ca="1" si="449"/>
        <v>-5.0000000229033503E-7</v>
      </c>
      <c r="AB3669">
        <f t="shared" ca="1" si="450"/>
        <v>5.0000000229033503E-7</v>
      </c>
      <c r="AC3669" s="2">
        <v>0</v>
      </c>
      <c r="AD3669" s="7">
        <f>VLOOKUP(P3669,Weights!$A:$B,2,0)*AC3669</f>
        <v>0</v>
      </c>
      <c r="AE3669">
        <f t="shared" ca="1" si="451"/>
        <v>2.5000000229033503E-13</v>
      </c>
      <c r="AF3669" t="str">
        <f t="shared" si="452"/>
        <v>CSU Bakersfield</v>
      </c>
      <c r="AG3669" t="str">
        <f t="shared" ca="1" si="453"/>
        <v>CSU Bakersfield</v>
      </c>
    </row>
    <row r="3670" spans="15:33" x14ac:dyDescent="0.25">
      <c r="O3670" t="s">
        <v>3315</v>
      </c>
      <c r="P3670" s="6">
        <v>42031</v>
      </c>
      <c r="Q3670" t="s">
        <v>3073</v>
      </c>
      <c r="R3670" t="s">
        <v>3191</v>
      </c>
      <c r="S3670" t="s">
        <v>3721</v>
      </c>
      <c r="T3670">
        <v>76</v>
      </c>
      <c r="U3670">
        <v>40</v>
      </c>
      <c r="W3670" t="s">
        <v>972</v>
      </c>
      <c r="X3670">
        <v>1</v>
      </c>
      <c r="Y3670">
        <f t="shared" si="447"/>
        <v>36</v>
      </c>
      <c r="Z3670">
        <f t="shared" ca="1" si="448"/>
        <v>9.7499999769999999</v>
      </c>
      <c r="AA3670">
        <f t="shared" ca="1" si="449"/>
        <v>26.250000022999998</v>
      </c>
      <c r="AB3670">
        <f t="shared" ca="1" si="450"/>
        <v>-26.250000022999998</v>
      </c>
      <c r="AC3670" s="2">
        <v>26.25</v>
      </c>
      <c r="AD3670" s="7">
        <f>VLOOKUP(P3670,Weights!$A:$B,2,0)*AC3670</f>
        <v>26.25</v>
      </c>
      <c r="AE3670">
        <f t="shared" ca="1" si="451"/>
        <v>689.06250120749996</v>
      </c>
      <c r="AF3670" t="str">
        <f t="shared" si="452"/>
        <v>Eastern Michigan</v>
      </c>
      <c r="AG3670" t="str">
        <f t="shared" ca="1" si="453"/>
        <v>Eastern Michigan</v>
      </c>
    </row>
    <row r="3671" spans="15:33" x14ac:dyDescent="0.25">
      <c r="O3671" t="s">
        <v>3378</v>
      </c>
      <c r="P3671" s="6">
        <v>42031</v>
      </c>
      <c r="Q3671" t="s">
        <v>3073</v>
      </c>
      <c r="R3671" t="s">
        <v>3190</v>
      </c>
      <c r="S3671" t="s">
        <v>3721</v>
      </c>
      <c r="T3671">
        <v>89</v>
      </c>
      <c r="U3671">
        <v>78</v>
      </c>
      <c r="W3671" t="s">
        <v>835</v>
      </c>
      <c r="X3671">
        <v>1</v>
      </c>
      <c r="Y3671">
        <f t="shared" si="447"/>
        <v>11</v>
      </c>
      <c r="Z3671">
        <f t="shared" ca="1" si="448"/>
        <v>6.1250000199999999</v>
      </c>
      <c r="AA3671">
        <f t="shared" ca="1" si="449"/>
        <v>4.8749999800000001</v>
      </c>
      <c r="AB3671">
        <f t="shared" ca="1" si="450"/>
        <v>-4.8749999800000001</v>
      </c>
      <c r="AC3671" s="2">
        <v>4.875</v>
      </c>
      <c r="AD3671" s="7">
        <f>VLOOKUP(P3671,Weights!$A:$B,2,0)*AC3671</f>
        <v>4.875</v>
      </c>
      <c r="AE3671">
        <f t="shared" ca="1" si="451"/>
        <v>23.765624805000002</v>
      </c>
      <c r="AF3671" t="str">
        <f t="shared" si="452"/>
        <v>Evansville</v>
      </c>
      <c r="AG3671" t="str">
        <f t="shared" ca="1" si="453"/>
        <v>Evansville</v>
      </c>
    </row>
    <row r="3672" spans="15:33" x14ac:dyDescent="0.25">
      <c r="O3672" t="s">
        <v>3249</v>
      </c>
      <c r="P3672" s="6">
        <v>42031</v>
      </c>
      <c r="Q3672" t="s">
        <v>3073</v>
      </c>
      <c r="R3672" t="s">
        <v>3210</v>
      </c>
      <c r="S3672" t="s">
        <v>3720</v>
      </c>
      <c r="T3672">
        <v>66</v>
      </c>
      <c r="U3672">
        <v>53</v>
      </c>
      <c r="W3672" t="s">
        <v>941</v>
      </c>
      <c r="X3672">
        <v>1</v>
      </c>
      <c r="Y3672">
        <f t="shared" si="447"/>
        <v>-13</v>
      </c>
      <c r="Z3672">
        <f t="shared" ca="1" si="448"/>
        <v>1.75</v>
      </c>
      <c r="AA3672">
        <f t="shared" ca="1" si="449"/>
        <v>-14.75</v>
      </c>
      <c r="AB3672">
        <f t="shared" ca="1" si="450"/>
        <v>14.75</v>
      </c>
      <c r="AC3672" s="2">
        <v>14.75</v>
      </c>
      <c r="AD3672" s="7">
        <f>VLOOKUP(P3672,Weights!$A:$B,2,0)*AC3672</f>
        <v>14.75</v>
      </c>
      <c r="AE3672">
        <f t="shared" ca="1" si="451"/>
        <v>217.5625</v>
      </c>
      <c r="AF3672" t="str">
        <f t="shared" si="452"/>
        <v>Xavier</v>
      </c>
      <c r="AG3672" t="str">
        <f t="shared" ca="1" si="453"/>
        <v>Georgetown</v>
      </c>
    </row>
    <row r="3673" spans="15:33" x14ac:dyDescent="0.25">
      <c r="O3673" t="s">
        <v>3111</v>
      </c>
      <c r="P3673" s="6">
        <v>42031</v>
      </c>
      <c r="Q3673" t="s">
        <v>3073</v>
      </c>
      <c r="R3673" t="s">
        <v>3229</v>
      </c>
      <c r="S3673" t="s">
        <v>3721</v>
      </c>
      <c r="T3673">
        <v>70</v>
      </c>
      <c r="U3673">
        <v>62</v>
      </c>
      <c r="W3673" t="s">
        <v>203</v>
      </c>
      <c r="X3673">
        <v>1</v>
      </c>
      <c r="Y3673">
        <f t="shared" si="447"/>
        <v>8</v>
      </c>
      <c r="Z3673">
        <f t="shared" ca="1" si="448"/>
        <v>4.25</v>
      </c>
      <c r="AA3673">
        <f t="shared" ca="1" si="449"/>
        <v>3.75</v>
      </c>
      <c r="AB3673">
        <f t="shared" ca="1" si="450"/>
        <v>-3.75</v>
      </c>
      <c r="AC3673" s="2">
        <v>3.75</v>
      </c>
      <c r="AD3673" s="7">
        <f>VLOOKUP(P3673,Weights!$A:$B,2,0)*AC3673</f>
        <v>3.75</v>
      </c>
      <c r="AE3673">
        <f t="shared" ca="1" si="451"/>
        <v>14.0625</v>
      </c>
      <c r="AF3673" t="str">
        <f t="shared" si="452"/>
        <v>Georgia</v>
      </c>
      <c r="AG3673" t="str">
        <f t="shared" ca="1" si="453"/>
        <v>Georgia</v>
      </c>
    </row>
    <row r="3674" spans="15:33" x14ac:dyDescent="0.25">
      <c r="O3674" t="s">
        <v>3245</v>
      </c>
      <c r="P3674" s="6">
        <v>42031</v>
      </c>
      <c r="Q3674" t="s">
        <v>3073</v>
      </c>
      <c r="R3674" t="s">
        <v>3385</v>
      </c>
      <c r="S3674" t="s">
        <v>3720</v>
      </c>
      <c r="T3674">
        <v>65</v>
      </c>
      <c r="U3674">
        <v>59</v>
      </c>
      <c r="W3674" t="s">
        <v>105</v>
      </c>
      <c r="X3674">
        <v>1</v>
      </c>
      <c r="Y3674">
        <f t="shared" si="447"/>
        <v>-6</v>
      </c>
      <c r="Z3674">
        <f t="shared" ca="1" si="448"/>
        <v>-5.9999994999999995</v>
      </c>
      <c r="AA3674">
        <f t="shared" ca="1" si="449"/>
        <v>-5.0000000051397819E-7</v>
      </c>
      <c r="AB3674">
        <f t="shared" ca="1" si="450"/>
        <v>5.0000000051397819E-7</v>
      </c>
      <c r="AC3674" s="2">
        <v>0</v>
      </c>
      <c r="AD3674" s="7">
        <f>VLOOKUP(P3674,Weights!$A:$B,2,0)*AC3674</f>
        <v>0</v>
      </c>
      <c r="AE3674">
        <f t="shared" ca="1" si="451"/>
        <v>2.5000000051397819E-13</v>
      </c>
      <c r="AF3674" t="str">
        <f t="shared" si="452"/>
        <v>West Virginia</v>
      </c>
      <c r="AG3674" t="str">
        <f t="shared" ca="1" si="453"/>
        <v>West Virginia</v>
      </c>
    </row>
    <row r="3675" spans="15:33" x14ac:dyDescent="0.25">
      <c r="O3675" t="s">
        <v>3375</v>
      </c>
      <c r="P3675" s="6">
        <v>42031</v>
      </c>
      <c r="Q3675" t="s">
        <v>3073</v>
      </c>
      <c r="R3675" t="s">
        <v>3102</v>
      </c>
      <c r="S3675" t="s">
        <v>3721</v>
      </c>
      <c r="T3675">
        <v>63</v>
      </c>
      <c r="U3675">
        <v>53</v>
      </c>
      <c r="W3675" t="s">
        <v>995</v>
      </c>
      <c r="X3675">
        <v>1</v>
      </c>
      <c r="Y3675">
        <f t="shared" si="447"/>
        <v>10</v>
      </c>
      <c r="Z3675">
        <f t="shared" ca="1" si="448"/>
        <v>-4.7499995000000004</v>
      </c>
      <c r="AA3675">
        <f t="shared" ca="1" si="449"/>
        <v>14.749999500000001</v>
      </c>
      <c r="AB3675">
        <f t="shared" ca="1" si="450"/>
        <v>-14.749999500000001</v>
      </c>
      <c r="AC3675" s="2">
        <v>14.75</v>
      </c>
      <c r="AD3675" s="7">
        <f>VLOOKUP(P3675,Weights!$A:$B,2,0)*AC3675</f>
        <v>14.75</v>
      </c>
      <c r="AE3675">
        <f t="shared" ca="1" si="451"/>
        <v>217.56248525000029</v>
      </c>
      <c r="AF3675" t="str">
        <f t="shared" si="452"/>
        <v>Kent State</v>
      </c>
      <c r="AG3675" t="str">
        <f t="shared" ca="1" si="453"/>
        <v>Central Michigan</v>
      </c>
    </row>
    <row r="3676" spans="15:33" x14ac:dyDescent="0.25">
      <c r="O3676" t="s">
        <v>3168</v>
      </c>
      <c r="P3676" s="6">
        <v>42031</v>
      </c>
      <c r="Q3676" t="s">
        <v>3073</v>
      </c>
      <c r="R3676" t="s">
        <v>3130</v>
      </c>
      <c r="S3676" t="s">
        <v>3721</v>
      </c>
      <c r="T3676">
        <v>53</v>
      </c>
      <c r="U3676">
        <v>48</v>
      </c>
      <c r="W3676" t="s">
        <v>453</v>
      </c>
      <c r="X3676">
        <v>1</v>
      </c>
      <c r="Y3676">
        <f t="shared" si="447"/>
        <v>5</v>
      </c>
      <c r="Z3676">
        <f t="shared" ca="1" si="448"/>
        <v>7.0000000199999999</v>
      </c>
      <c r="AA3676">
        <f t="shared" ca="1" si="449"/>
        <v>-2.0000000199999999</v>
      </c>
      <c r="AB3676">
        <f t="shared" ca="1" si="450"/>
        <v>2.0000000199999999</v>
      </c>
      <c r="AC3676" s="2">
        <v>2</v>
      </c>
      <c r="AD3676" s="7">
        <f>VLOOKUP(P3676,Weights!$A:$B,2,0)*AC3676</f>
        <v>2</v>
      </c>
      <c r="AE3676">
        <f t="shared" ca="1" si="451"/>
        <v>4.0000000799999995</v>
      </c>
      <c r="AF3676" t="str">
        <f t="shared" si="452"/>
        <v>La Salle</v>
      </c>
      <c r="AG3676" t="str">
        <f t="shared" ca="1" si="453"/>
        <v>La Salle</v>
      </c>
    </row>
    <row r="3677" spans="15:33" x14ac:dyDescent="0.25">
      <c r="O3677" t="s">
        <v>3153</v>
      </c>
      <c r="P3677" s="6">
        <v>42031</v>
      </c>
      <c r="Q3677" t="s">
        <v>3073</v>
      </c>
      <c r="R3677" t="s">
        <v>3134</v>
      </c>
      <c r="S3677" t="s">
        <v>3721</v>
      </c>
      <c r="T3677">
        <v>58</v>
      </c>
      <c r="U3677">
        <v>44</v>
      </c>
      <c r="W3677" t="s">
        <v>266</v>
      </c>
      <c r="X3677">
        <v>1</v>
      </c>
      <c r="Y3677">
        <f t="shared" si="447"/>
        <v>14</v>
      </c>
      <c r="Z3677">
        <f t="shared" ca="1" si="448"/>
        <v>4.2500000000000009</v>
      </c>
      <c r="AA3677">
        <f t="shared" ca="1" si="449"/>
        <v>9.75</v>
      </c>
      <c r="AB3677">
        <f t="shared" ca="1" si="450"/>
        <v>-9.75</v>
      </c>
      <c r="AC3677" s="2">
        <v>9.75</v>
      </c>
      <c r="AD3677" s="7">
        <f>VLOOKUP(P3677,Weights!$A:$B,2,0)*AC3677</f>
        <v>9.75</v>
      </c>
      <c r="AE3677">
        <f t="shared" ca="1" si="451"/>
        <v>95.0625</v>
      </c>
      <c r="AF3677" t="str">
        <f t="shared" si="452"/>
        <v>Michigan</v>
      </c>
      <c r="AG3677" t="str">
        <f t="shared" ca="1" si="453"/>
        <v>Michigan</v>
      </c>
    </row>
    <row r="3678" spans="15:33" x14ac:dyDescent="0.25">
      <c r="O3678" t="s">
        <v>3328</v>
      </c>
      <c r="P3678" s="6">
        <v>42031</v>
      </c>
      <c r="Q3678" t="s">
        <v>3073</v>
      </c>
      <c r="R3678" t="s">
        <v>3077</v>
      </c>
      <c r="S3678" t="s">
        <v>3720</v>
      </c>
      <c r="T3678">
        <v>67</v>
      </c>
      <c r="U3678">
        <v>62</v>
      </c>
      <c r="W3678" t="s">
        <v>2197</v>
      </c>
      <c r="X3678">
        <v>1</v>
      </c>
      <c r="Y3678">
        <f t="shared" si="447"/>
        <v>-5</v>
      </c>
      <c r="Z3678">
        <f t="shared" ca="1" si="448"/>
        <v>-10.375</v>
      </c>
      <c r="AA3678">
        <f t="shared" ca="1" si="449"/>
        <v>5.375</v>
      </c>
      <c r="AB3678">
        <f t="shared" ca="1" si="450"/>
        <v>-5.375</v>
      </c>
      <c r="AC3678" s="2">
        <v>5.375</v>
      </c>
      <c r="AD3678" s="7">
        <f>VLOOKUP(P3678,Weights!$A:$B,2,0)*AC3678</f>
        <v>5.375</v>
      </c>
      <c r="AE3678">
        <f t="shared" ca="1" si="451"/>
        <v>28.890625</v>
      </c>
      <c r="AF3678" t="str">
        <f t="shared" si="452"/>
        <v>UNLV</v>
      </c>
      <c r="AG3678" t="str">
        <f t="shared" ca="1" si="453"/>
        <v>UNLV</v>
      </c>
    </row>
    <row r="3679" spans="15:33" x14ac:dyDescent="0.25">
      <c r="O3679" t="s">
        <v>3246</v>
      </c>
      <c r="P3679" s="6">
        <v>42031</v>
      </c>
      <c r="Q3679" t="s">
        <v>3073</v>
      </c>
      <c r="R3679" t="s">
        <v>3403</v>
      </c>
      <c r="S3679" t="s">
        <v>3721</v>
      </c>
      <c r="T3679">
        <v>64</v>
      </c>
      <c r="U3679">
        <v>53</v>
      </c>
      <c r="W3679" t="s">
        <v>871</v>
      </c>
      <c r="X3679">
        <v>1</v>
      </c>
      <c r="Y3679">
        <f t="shared" si="447"/>
        <v>11</v>
      </c>
      <c r="Z3679">
        <f t="shared" ca="1" si="448"/>
        <v>-0.125</v>
      </c>
      <c r="AA3679">
        <f t="shared" ca="1" si="449"/>
        <v>11.125</v>
      </c>
      <c r="AB3679">
        <f t="shared" ca="1" si="450"/>
        <v>-11.125</v>
      </c>
      <c r="AC3679" s="2">
        <v>11.125</v>
      </c>
      <c r="AD3679" s="7">
        <f>VLOOKUP(P3679,Weights!$A:$B,2,0)*AC3679</f>
        <v>11.125</v>
      </c>
      <c r="AE3679">
        <f t="shared" ca="1" si="451"/>
        <v>123.765625</v>
      </c>
      <c r="AF3679" t="str">
        <f t="shared" si="452"/>
        <v>Oklahoma St</v>
      </c>
      <c r="AG3679" t="str">
        <f t="shared" ca="1" si="453"/>
        <v>Baylor</v>
      </c>
    </row>
    <row r="3680" spans="15:33" x14ac:dyDescent="0.25">
      <c r="O3680" t="s">
        <v>3159</v>
      </c>
      <c r="P3680" s="6">
        <v>42031</v>
      </c>
      <c r="Q3680" t="s">
        <v>3073</v>
      </c>
      <c r="R3680" t="s">
        <v>3718</v>
      </c>
      <c r="S3680" t="s">
        <v>3721</v>
      </c>
      <c r="T3680">
        <v>94</v>
      </c>
      <c r="U3680">
        <v>53</v>
      </c>
      <c r="W3680" t="s">
        <v>2788</v>
      </c>
      <c r="X3680">
        <v>1</v>
      </c>
      <c r="Y3680">
        <f t="shared" si="447"/>
        <v>41</v>
      </c>
      <c r="Z3680">
        <f t="shared" ca="1" si="448"/>
        <v>28.875000500000002</v>
      </c>
      <c r="AA3680">
        <f t="shared" ca="1" si="449"/>
        <v>12.124999499999998</v>
      </c>
      <c r="AB3680">
        <f t="shared" ca="1" si="450"/>
        <v>-12.124999499999998</v>
      </c>
      <c r="AC3680" s="2">
        <v>12.125</v>
      </c>
      <c r="AD3680" s="7">
        <f>VLOOKUP(P3680,Weights!$A:$B,2,0)*AC3680</f>
        <v>12.125</v>
      </c>
      <c r="AE3680">
        <f t="shared" ca="1" si="451"/>
        <v>147.01561287500019</v>
      </c>
      <c r="AF3680" t="str">
        <f t="shared" si="452"/>
        <v>Oral Roberts</v>
      </c>
      <c r="AG3680" t="str">
        <f t="shared" ca="1" si="453"/>
        <v>Oral Roberts</v>
      </c>
    </row>
    <row r="3681" spans="15:33" x14ac:dyDescent="0.25">
      <c r="O3681" t="s">
        <v>3075</v>
      </c>
      <c r="P3681" s="6">
        <v>42031</v>
      </c>
      <c r="Q3681" t="s">
        <v>3073</v>
      </c>
      <c r="R3681" t="s">
        <v>3255</v>
      </c>
      <c r="S3681" t="s">
        <v>3070</v>
      </c>
      <c r="W3681" t="s">
        <v>3070</v>
      </c>
      <c r="X3681">
        <v>0</v>
      </c>
      <c r="Y3681">
        <f t="shared" si="447"/>
        <v>0</v>
      </c>
      <c r="Z3681">
        <f t="shared" ca="1" si="448"/>
        <v>0</v>
      </c>
      <c r="AA3681">
        <f t="shared" ca="1" si="449"/>
        <v>0</v>
      </c>
      <c r="AB3681">
        <f t="shared" ca="1" si="450"/>
        <v>0</v>
      </c>
      <c r="AC3681" s="2">
        <v>0</v>
      </c>
      <c r="AD3681" s="7">
        <f>VLOOKUP(P3681,Weights!$A:$B,2,0)*AC3681</f>
        <v>0</v>
      </c>
      <c r="AE3681">
        <f t="shared" ca="1" si="451"/>
        <v>0</v>
      </c>
      <c r="AF3681" t="str">
        <f t="shared" si="452"/>
        <v>DePaul</v>
      </c>
      <c r="AG3681" t="str">
        <f t="shared" ca="1" si="453"/>
        <v>DePaul</v>
      </c>
    </row>
    <row r="3682" spans="15:33" x14ac:dyDescent="0.25">
      <c r="O3682" t="s">
        <v>3108</v>
      </c>
      <c r="P3682" s="6">
        <v>42031</v>
      </c>
      <c r="Q3682" t="s">
        <v>3073</v>
      </c>
      <c r="R3682" t="s">
        <v>3323</v>
      </c>
      <c r="S3682" t="s">
        <v>3070</v>
      </c>
      <c r="W3682" t="s">
        <v>3070</v>
      </c>
      <c r="X3682">
        <v>0</v>
      </c>
      <c r="Y3682">
        <f t="shared" si="447"/>
        <v>0</v>
      </c>
      <c r="Z3682">
        <f t="shared" ca="1" si="448"/>
        <v>0</v>
      </c>
      <c r="AA3682">
        <f t="shared" ca="1" si="449"/>
        <v>0</v>
      </c>
      <c r="AB3682">
        <f t="shared" ca="1" si="450"/>
        <v>0</v>
      </c>
      <c r="AC3682" s="2">
        <v>0</v>
      </c>
      <c r="AD3682" s="7">
        <f>VLOOKUP(P3682,Weights!$A:$B,2,0)*AC3682</f>
        <v>0</v>
      </c>
      <c r="AE3682">
        <f t="shared" ca="1" si="451"/>
        <v>0</v>
      </c>
      <c r="AF3682" t="str">
        <f t="shared" si="452"/>
        <v>Michigan St</v>
      </c>
      <c r="AG3682" t="str">
        <f t="shared" ca="1" si="453"/>
        <v>Michigan St</v>
      </c>
    </row>
    <row r="3683" spans="15:33" x14ac:dyDescent="0.25">
      <c r="O3683" t="s">
        <v>3343</v>
      </c>
      <c r="P3683" s="6">
        <v>42031</v>
      </c>
      <c r="Q3683" t="s">
        <v>3073</v>
      </c>
      <c r="R3683" t="s">
        <v>3329</v>
      </c>
      <c r="S3683" t="s">
        <v>3721</v>
      </c>
      <c r="T3683">
        <v>58</v>
      </c>
      <c r="U3683">
        <v>47</v>
      </c>
      <c r="W3683" t="s">
        <v>435</v>
      </c>
      <c r="X3683">
        <v>1</v>
      </c>
      <c r="Y3683">
        <f t="shared" si="447"/>
        <v>11</v>
      </c>
      <c r="Z3683">
        <f t="shared" ca="1" si="448"/>
        <v>16.749999500000001</v>
      </c>
      <c r="AA3683">
        <f t="shared" ca="1" si="449"/>
        <v>-5.7499995000000013</v>
      </c>
      <c r="AB3683">
        <f t="shared" ca="1" si="450"/>
        <v>5.7499995000000013</v>
      </c>
      <c r="AC3683" s="2">
        <v>5.75</v>
      </c>
      <c r="AD3683" s="7">
        <f>VLOOKUP(P3683,Weights!$A:$B,2,0)*AC3683</f>
        <v>5.75</v>
      </c>
      <c r="AE3683">
        <f t="shared" ca="1" si="451"/>
        <v>33.062494250000263</v>
      </c>
      <c r="AF3683" t="str">
        <f t="shared" si="452"/>
        <v>San Diego St</v>
      </c>
      <c r="AG3683" t="str">
        <f t="shared" ca="1" si="453"/>
        <v>San Diego St</v>
      </c>
    </row>
    <row r="3684" spans="15:33" x14ac:dyDescent="0.25">
      <c r="O3684" t="s">
        <v>3289</v>
      </c>
      <c r="P3684" s="6">
        <v>42031</v>
      </c>
      <c r="Q3684" t="s">
        <v>3073</v>
      </c>
      <c r="R3684" t="s">
        <v>3169</v>
      </c>
      <c r="S3684" t="s">
        <v>3721</v>
      </c>
      <c r="T3684">
        <v>70</v>
      </c>
      <c r="U3684">
        <v>65</v>
      </c>
      <c r="W3684" t="s">
        <v>1307</v>
      </c>
      <c r="X3684">
        <v>1</v>
      </c>
      <c r="Y3684">
        <f t="shared" si="447"/>
        <v>5</v>
      </c>
      <c r="Z3684">
        <f t="shared" ca="1" si="448"/>
        <v>11.625</v>
      </c>
      <c r="AA3684">
        <f t="shared" ca="1" si="449"/>
        <v>-6.625</v>
      </c>
      <c r="AB3684">
        <f t="shared" ca="1" si="450"/>
        <v>6.625</v>
      </c>
      <c r="AC3684" s="2">
        <v>6.625</v>
      </c>
      <c r="AD3684" s="7">
        <f>VLOOKUP(P3684,Weights!$A:$B,2,0)*AC3684</f>
        <v>6.625</v>
      </c>
      <c r="AE3684">
        <f t="shared" ca="1" si="451"/>
        <v>43.890625</v>
      </c>
      <c r="AF3684" t="str">
        <f t="shared" si="452"/>
        <v>Toledo</v>
      </c>
      <c r="AG3684" t="str">
        <f t="shared" ca="1" si="453"/>
        <v>Toledo</v>
      </c>
    </row>
    <row r="3685" spans="15:33" x14ac:dyDescent="0.25">
      <c r="O3685" t="s">
        <v>3142</v>
      </c>
      <c r="P3685" s="6">
        <v>42031</v>
      </c>
      <c r="Q3685" t="s">
        <v>3073</v>
      </c>
      <c r="R3685" t="s">
        <v>3143</v>
      </c>
      <c r="S3685" t="s">
        <v>3720</v>
      </c>
      <c r="T3685">
        <v>62</v>
      </c>
      <c r="U3685">
        <v>55</v>
      </c>
      <c r="W3685" t="s">
        <v>328</v>
      </c>
      <c r="X3685">
        <v>1</v>
      </c>
      <c r="Y3685">
        <f t="shared" si="447"/>
        <v>-7</v>
      </c>
      <c r="Z3685">
        <f t="shared" ca="1" si="448"/>
        <v>-6.375</v>
      </c>
      <c r="AA3685">
        <f t="shared" ca="1" si="449"/>
        <v>-0.625</v>
      </c>
      <c r="AB3685">
        <f t="shared" ca="1" si="450"/>
        <v>0.625</v>
      </c>
      <c r="AC3685" s="2">
        <v>0.625</v>
      </c>
      <c r="AD3685" s="7">
        <f>VLOOKUP(P3685,Weights!$A:$B,2,0)*AC3685</f>
        <v>0.625</v>
      </c>
      <c r="AE3685">
        <f t="shared" ca="1" si="451"/>
        <v>0.390625</v>
      </c>
      <c r="AF3685" t="str">
        <f t="shared" si="452"/>
        <v>Tulsa</v>
      </c>
      <c r="AG3685" t="str">
        <f t="shared" ca="1" si="453"/>
        <v>Tulsa</v>
      </c>
    </row>
    <row r="3686" spans="15:33" x14ac:dyDescent="0.25">
      <c r="O3686" t="s">
        <v>3276</v>
      </c>
      <c r="P3686" s="6">
        <v>42031</v>
      </c>
      <c r="Q3686" t="s">
        <v>3073</v>
      </c>
      <c r="R3686" t="s">
        <v>3242</v>
      </c>
      <c r="S3686" t="s">
        <v>3721</v>
      </c>
      <c r="T3686">
        <v>56</v>
      </c>
      <c r="U3686">
        <v>44</v>
      </c>
      <c r="W3686" t="s">
        <v>1248</v>
      </c>
      <c r="X3686">
        <v>1</v>
      </c>
      <c r="Y3686">
        <f t="shared" si="447"/>
        <v>12</v>
      </c>
      <c r="Z3686">
        <f t="shared" ca="1" si="448"/>
        <v>3.5000000199999999</v>
      </c>
      <c r="AA3686">
        <f t="shared" ca="1" si="449"/>
        <v>8.4999999800000001</v>
      </c>
      <c r="AB3686">
        <f t="shared" ca="1" si="450"/>
        <v>-8.4999999800000001</v>
      </c>
      <c r="AC3686" s="2">
        <v>8.5</v>
      </c>
      <c r="AD3686" s="7">
        <f>VLOOKUP(P3686,Weights!$A:$B,2,0)*AC3686</f>
        <v>8.5</v>
      </c>
      <c r="AE3686">
        <f t="shared" ca="1" si="451"/>
        <v>72.24999966</v>
      </c>
      <c r="AF3686" t="str">
        <f t="shared" si="452"/>
        <v>Utah State</v>
      </c>
      <c r="AG3686" t="str">
        <f t="shared" ca="1" si="453"/>
        <v>Utah State</v>
      </c>
    </row>
    <row r="3687" spans="15:33" x14ac:dyDescent="0.25">
      <c r="O3687" t="s">
        <v>3180</v>
      </c>
      <c r="P3687" s="6">
        <v>42031</v>
      </c>
      <c r="Q3687" t="s">
        <v>3073</v>
      </c>
      <c r="R3687" t="s">
        <v>3126</v>
      </c>
      <c r="S3687" t="s">
        <v>3721</v>
      </c>
      <c r="T3687">
        <v>72</v>
      </c>
      <c r="U3687">
        <v>48</v>
      </c>
      <c r="W3687" t="s">
        <v>530</v>
      </c>
      <c r="X3687">
        <v>1</v>
      </c>
      <c r="Y3687">
        <f t="shared" si="447"/>
        <v>24</v>
      </c>
      <c r="Z3687">
        <f t="shared" ca="1" si="448"/>
        <v>6.7499995000000013</v>
      </c>
      <c r="AA3687">
        <f t="shared" ca="1" si="449"/>
        <v>17.250000499999999</v>
      </c>
      <c r="AB3687">
        <f t="shared" ca="1" si="450"/>
        <v>-17.250000499999999</v>
      </c>
      <c r="AC3687" s="2">
        <v>17.25</v>
      </c>
      <c r="AD3687" s="7">
        <f>VLOOKUP(P3687,Weights!$A:$B,2,0)*AC3687</f>
        <v>17.25</v>
      </c>
      <c r="AE3687">
        <f t="shared" ca="1" si="451"/>
        <v>297.56251725000021</v>
      </c>
      <c r="AF3687" t="str">
        <f t="shared" si="452"/>
        <v>Virginia Commonwealth</v>
      </c>
      <c r="AG3687" t="str">
        <f t="shared" ca="1" si="453"/>
        <v>Virginia Commonwealth</v>
      </c>
    </row>
    <row r="3688" spans="15:33" x14ac:dyDescent="0.25">
      <c r="O3688" t="s">
        <v>3198</v>
      </c>
      <c r="P3688" s="6">
        <v>42031</v>
      </c>
      <c r="Q3688" t="s">
        <v>3073</v>
      </c>
      <c r="R3688" t="s">
        <v>3192</v>
      </c>
      <c r="S3688" t="s">
        <v>3721</v>
      </c>
      <c r="T3688">
        <v>70</v>
      </c>
      <c r="U3688">
        <v>67</v>
      </c>
      <c r="V3688" t="s">
        <v>3722</v>
      </c>
      <c r="W3688" t="s">
        <v>510</v>
      </c>
      <c r="X3688">
        <v>1</v>
      </c>
      <c r="Y3688">
        <f t="shared" si="447"/>
        <v>3</v>
      </c>
      <c r="Z3688">
        <f t="shared" ca="1" si="448"/>
        <v>0.25</v>
      </c>
      <c r="AA3688">
        <f t="shared" ca="1" si="449"/>
        <v>2.75</v>
      </c>
      <c r="AB3688">
        <f t="shared" ca="1" si="450"/>
        <v>-2.75</v>
      </c>
      <c r="AC3688" s="2">
        <v>2.75</v>
      </c>
      <c r="AD3688" s="7">
        <f>VLOOKUP(P3688,Weights!$A:$B,2,0)*AC3688</f>
        <v>2.75</v>
      </c>
      <c r="AE3688">
        <f t="shared" ca="1" si="451"/>
        <v>7.5625</v>
      </c>
      <c r="AF3688" t="str">
        <f t="shared" si="452"/>
        <v>Virginia Tech</v>
      </c>
      <c r="AG3688" t="str">
        <f t="shared" ca="1" si="453"/>
        <v>Virginia Tech</v>
      </c>
    </row>
    <row r="3689" spans="15:33" x14ac:dyDescent="0.25">
      <c r="O3689" t="s">
        <v>3715</v>
      </c>
      <c r="P3689" s="6">
        <v>42032</v>
      </c>
      <c r="Q3689" t="s">
        <v>3073</v>
      </c>
      <c r="R3689" t="s">
        <v>3295</v>
      </c>
      <c r="S3689" t="s">
        <v>3721</v>
      </c>
      <c r="T3689">
        <v>90</v>
      </c>
      <c r="U3689">
        <v>56</v>
      </c>
      <c r="W3689" t="s">
        <v>662</v>
      </c>
      <c r="X3689">
        <v>1</v>
      </c>
      <c r="Y3689">
        <f t="shared" si="447"/>
        <v>34</v>
      </c>
      <c r="Z3689">
        <f t="shared" ca="1" si="448"/>
        <v>14.124999999999998</v>
      </c>
      <c r="AA3689">
        <f t="shared" ca="1" si="449"/>
        <v>19.875</v>
      </c>
      <c r="AB3689">
        <f t="shared" ca="1" si="450"/>
        <v>-19.875</v>
      </c>
      <c r="AC3689" s="2">
        <v>19.875</v>
      </c>
      <c r="AD3689" s="7">
        <f>VLOOKUP(P3689,Weights!$A:$B,2,0)*AC3689</f>
        <v>19.875</v>
      </c>
      <c r="AE3689">
        <f t="shared" ca="1" si="451"/>
        <v>395.015625</v>
      </c>
      <c r="AF3689" t="str">
        <f t="shared" si="452"/>
        <v>Arizona</v>
      </c>
      <c r="AG3689" t="str">
        <f t="shared" ca="1" si="453"/>
        <v>Arizona</v>
      </c>
    </row>
    <row r="3690" spans="15:33" x14ac:dyDescent="0.25">
      <c r="O3690" t="s">
        <v>3372</v>
      </c>
      <c r="P3690" s="6">
        <v>42032</v>
      </c>
      <c r="Q3690" t="s">
        <v>3073</v>
      </c>
      <c r="R3690" t="s">
        <v>3258</v>
      </c>
      <c r="S3690" t="s">
        <v>3721</v>
      </c>
      <c r="T3690">
        <v>73</v>
      </c>
      <c r="U3690">
        <v>55</v>
      </c>
      <c r="W3690" t="s">
        <v>587</v>
      </c>
      <c r="X3690">
        <v>1</v>
      </c>
      <c r="Y3690">
        <f t="shared" si="447"/>
        <v>18</v>
      </c>
      <c r="Z3690">
        <f t="shared" ca="1" si="448"/>
        <v>9.875</v>
      </c>
      <c r="AA3690">
        <f t="shared" ca="1" si="449"/>
        <v>8.125</v>
      </c>
      <c r="AB3690">
        <f t="shared" ca="1" si="450"/>
        <v>-8.125</v>
      </c>
      <c r="AC3690" s="2">
        <v>8.125</v>
      </c>
      <c r="AD3690" s="7">
        <f>VLOOKUP(P3690,Weights!$A:$B,2,0)*AC3690</f>
        <v>8.125</v>
      </c>
      <c r="AE3690">
        <f t="shared" ca="1" si="451"/>
        <v>66.015625</v>
      </c>
      <c r="AF3690" t="str">
        <f t="shared" si="452"/>
        <v>Arizona St</v>
      </c>
      <c r="AG3690" t="str">
        <f t="shared" ca="1" si="453"/>
        <v>Arizona St</v>
      </c>
    </row>
    <row r="3691" spans="15:33" x14ac:dyDescent="0.25">
      <c r="O3691" t="s">
        <v>3233</v>
      </c>
      <c r="P3691" s="6">
        <v>42032</v>
      </c>
      <c r="Q3691" t="s">
        <v>3073</v>
      </c>
      <c r="R3691" t="s">
        <v>3238</v>
      </c>
      <c r="S3691" t="s">
        <v>3720</v>
      </c>
      <c r="T3691">
        <v>82</v>
      </c>
      <c r="U3691">
        <v>69</v>
      </c>
      <c r="W3691" t="s">
        <v>1645</v>
      </c>
      <c r="X3691">
        <v>1</v>
      </c>
      <c r="Y3691">
        <f t="shared" si="447"/>
        <v>-13</v>
      </c>
      <c r="Z3691">
        <f t="shared" ca="1" si="448"/>
        <v>-11.000000499999999</v>
      </c>
      <c r="AA3691">
        <f t="shared" ca="1" si="449"/>
        <v>-1.9999995000000013</v>
      </c>
      <c r="AB3691">
        <f t="shared" ca="1" si="450"/>
        <v>1.9999995000000013</v>
      </c>
      <c r="AC3691" s="2">
        <v>2</v>
      </c>
      <c r="AD3691" s="7">
        <f>VLOOKUP(P3691,Weights!$A:$B,2,0)*AC3691</f>
        <v>2</v>
      </c>
      <c r="AE3691">
        <f t="shared" ca="1" si="451"/>
        <v>3.9999980000002551</v>
      </c>
      <c r="AF3691" t="str">
        <f t="shared" si="452"/>
        <v>Morehead St</v>
      </c>
      <c r="AG3691" t="str">
        <f t="shared" ca="1" si="453"/>
        <v>Morehead St</v>
      </c>
    </row>
    <row r="3692" spans="15:33" x14ac:dyDescent="0.25">
      <c r="O3692" t="s">
        <v>3095</v>
      </c>
      <c r="P3692" s="6">
        <v>42032</v>
      </c>
      <c r="Q3692" t="s">
        <v>3073</v>
      </c>
      <c r="R3692" t="s">
        <v>3711</v>
      </c>
      <c r="S3692" t="s">
        <v>3720</v>
      </c>
      <c r="T3692">
        <v>81</v>
      </c>
      <c r="U3692">
        <v>72</v>
      </c>
      <c r="W3692" t="s">
        <v>544</v>
      </c>
      <c r="X3692">
        <v>1</v>
      </c>
      <c r="Y3692">
        <f t="shared" si="447"/>
        <v>-9</v>
      </c>
      <c r="Z3692">
        <f t="shared" ca="1" si="448"/>
        <v>-7.7499995000000004</v>
      </c>
      <c r="AA3692">
        <f t="shared" ca="1" si="449"/>
        <v>-1.2500004999999996</v>
      </c>
      <c r="AB3692">
        <f t="shared" ca="1" si="450"/>
        <v>1.2500004999999996</v>
      </c>
      <c r="AC3692" s="2">
        <v>1.25</v>
      </c>
      <c r="AD3692" s="7">
        <f>VLOOKUP(P3692,Weights!$A:$B,2,0)*AC3692</f>
        <v>1.25</v>
      </c>
      <c r="AE3692">
        <f t="shared" ca="1" si="451"/>
        <v>1.5625012500002491</v>
      </c>
      <c r="AF3692" t="str">
        <f t="shared" si="452"/>
        <v>Louisville</v>
      </c>
      <c r="AG3692" t="str">
        <f t="shared" ca="1" si="453"/>
        <v>Louisville</v>
      </c>
    </row>
    <row r="3693" spans="15:33" x14ac:dyDescent="0.25">
      <c r="O3693" t="s">
        <v>3376</v>
      </c>
      <c r="P3693" s="6">
        <v>42032</v>
      </c>
      <c r="Q3693" t="s">
        <v>3073</v>
      </c>
      <c r="R3693" t="s">
        <v>3288</v>
      </c>
      <c r="S3693" t="s">
        <v>3720</v>
      </c>
      <c r="T3693">
        <v>69</v>
      </c>
      <c r="U3693">
        <v>57</v>
      </c>
      <c r="W3693" t="s">
        <v>2095</v>
      </c>
      <c r="X3693">
        <v>1</v>
      </c>
      <c r="Y3693">
        <f t="shared" si="447"/>
        <v>-12</v>
      </c>
      <c r="Z3693">
        <f t="shared" ca="1" si="448"/>
        <v>5.125</v>
      </c>
      <c r="AA3693">
        <f t="shared" ca="1" si="449"/>
        <v>-17.125</v>
      </c>
      <c r="AB3693">
        <f t="shared" ca="1" si="450"/>
        <v>17.125</v>
      </c>
      <c r="AC3693" s="2">
        <v>17.125</v>
      </c>
      <c r="AD3693" s="7">
        <f>VLOOKUP(P3693,Weights!$A:$B,2,0)*AC3693</f>
        <v>17.125</v>
      </c>
      <c r="AE3693">
        <f t="shared" ca="1" si="451"/>
        <v>293.265625</v>
      </c>
      <c r="AF3693" t="str">
        <f t="shared" si="452"/>
        <v>Drake</v>
      </c>
      <c r="AG3693" t="str">
        <f t="shared" ca="1" si="453"/>
        <v>Bradley</v>
      </c>
    </row>
    <row r="3694" spans="15:33" x14ac:dyDescent="0.25">
      <c r="O3694" t="s">
        <v>3079</v>
      </c>
      <c r="P3694" s="6">
        <v>42032</v>
      </c>
      <c r="Q3694" t="s">
        <v>3073</v>
      </c>
      <c r="R3694" t="s">
        <v>3379</v>
      </c>
      <c r="S3694" t="s">
        <v>3721</v>
      </c>
      <c r="T3694">
        <v>68</v>
      </c>
      <c r="U3694">
        <v>62</v>
      </c>
      <c r="W3694" t="s">
        <v>179</v>
      </c>
      <c r="X3694">
        <v>1</v>
      </c>
      <c r="Y3694">
        <f t="shared" si="447"/>
        <v>6</v>
      </c>
      <c r="Z3694">
        <f t="shared" ca="1" si="448"/>
        <v>5.125</v>
      </c>
      <c r="AA3694">
        <f t="shared" ca="1" si="449"/>
        <v>0.875</v>
      </c>
      <c r="AB3694">
        <f t="shared" ca="1" si="450"/>
        <v>-0.875</v>
      </c>
      <c r="AC3694" s="2">
        <v>0.875</v>
      </c>
      <c r="AD3694" s="7">
        <f>VLOOKUP(P3694,Weights!$A:$B,2,0)*AC3694</f>
        <v>0.875</v>
      </c>
      <c r="AE3694">
        <f t="shared" ca="1" si="451"/>
        <v>0.765625</v>
      </c>
      <c r="AF3694" t="str">
        <f t="shared" si="452"/>
        <v>Bucknell</v>
      </c>
      <c r="AG3694" t="str">
        <f t="shared" ca="1" si="453"/>
        <v>Bucknell</v>
      </c>
    </row>
    <row r="3695" spans="15:33" x14ac:dyDescent="0.25">
      <c r="O3695" t="s">
        <v>3301</v>
      </c>
      <c r="P3695" s="6">
        <v>42032</v>
      </c>
      <c r="Q3695" t="s">
        <v>3073</v>
      </c>
      <c r="R3695" t="s">
        <v>3311</v>
      </c>
      <c r="S3695" t="s">
        <v>3720</v>
      </c>
      <c r="T3695">
        <v>84</v>
      </c>
      <c r="U3695">
        <v>77</v>
      </c>
      <c r="W3695" t="s">
        <v>1147</v>
      </c>
      <c r="X3695">
        <v>1</v>
      </c>
      <c r="Y3695">
        <f t="shared" si="447"/>
        <v>-7</v>
      </c>
      <c r="Z3695">
        <f t="shared" ca="1" si="448"/>
        <v>4.1249999800000001</v>
      </c>
      <c r="AA3695">
        <f t="shared" ca="1" si="449"/>
        <v>-11.12499998</v>
      </c>
      <c r="AB3695">
        <f t="shared" ca="1" si="450"/>
        <v>11.12499998</v>
      </c>
      <c r="AC3695" s="2">
        <v>11.125</v>
      </c>
      <c r="AD3695" s="7">
        <f>VLOOKUP(P3695,Weights!$A:$B,2,0)*AC3695</f>
        <v>11.125</v>
      </c>
      <c r="AE3695">
        <f t="shared" ca="1" si="451"/>
        <v>123.765624555</v>
      </c>
      <c r="AF3695" t="str">
        <f t="shared" si="452"/>
        <v>Radford</v>
      </c>
      <c r="AG3695" t="str">
        <f t="shared" ca="1" si="453"/>
        <v>Charleston Southern</v>
      </c>
    </row>
    <row r="3696" spans="15:33" x14ac:dyDescent="0.25">
      <c r="O3696" t="s">
        <v>3308</v>
      </c>
      <c r="P3696" s="6">
        <v>42032</v>
      </c>
      <c r="Q3696" t="s">
        <v>3073</v>
      </c>
      <c r="R3696" t="s">
        <v>3304</v>
      </c>
      <c r="S3696" t="s">
        <v>3720</v>
      </c>
      <c r="T3696">
        <v>75</v>
      </c>
      <c r="U3696">
        <v>68</v>
      </c>
      <c r="W3696" t="s">
        <v>205</v>
      </c>
      <c r="X3696">
        <v>1</v>
      </c>
      <c r="Y3696">
        <f t="shared" si="447"/>
        <v>-7</v>
      </c>
      <c r="Z3696">
        <f t="shared" ca="1" si="448"/>
        <v>11</v>
      </c>
      <c r="AA3696">
        <f t="shared" ca="1" si="449"/>
        <v>-18</v>
      </c>
      <c r="AB3696">
        <f t="shared" ca="1" si="450"/>
        <v>18</v>
      </c>
      <c r="AC3696" s="2">
        <v>18</v>
      </c>
      <c r="AD3696" s="7">
        <f>VLOOKUP(P3696,Weights!$A:$B,2,0)*AC3696</f>
        <v>18</v>
      </c>
      <c r="AE3696">
        <f t="shared" ca="1" si="451"/>
        <v>324</v>
      </c>
      <c r="AF3696" t="str">
        <f t="shared" si="452"/>
        <v>Winthrop</v>
      </c>
      <c r="AG3696" t="str">
        <f t="shared" ca="1" si="453"/>
        <v>Coastal Carolina</v>
      </c>
    </row>
    <row r="3697" spans="15:33" x14ac:dyDescent="0.25">
      <c r="O3697" t="s">
        <v>3076</v>
      </c>
      <c r="P3697" s="6">
        <v>42032</v>
      </c>
      <c r="Q3697" t="s">
        <v>3073</v>
      </c>
      <c r="R3697" t="s">
        <v>3366</v>
      </c>
      <c r="S3697" t="s">
        <v>3720</v>
      </c>
      <c r="T3697">
        <v>59</v>
      </c>
      <c r="U3697">
        <v>54</v>
      </c>
      <c r="W3697" t="s">
        <v>2429</v>
      </c>
      <c r="X3697">
        <v>1</v>
      </c>
      <c r="Y3697">
        <f t="shared" si="447"/>
        <v>-5</v>
      </c>
      <c r="Z3697">
        <f t="shared" ca="1" si="448"/>
        <v>6.7499999800000001</v>
      </c>
      <c r="AA3697">
        <f t="shared" ca="1" si="449"/>
        <v>-11.74999998</v>
      </c>
      <c r="AB3697">
        <f t="shared" ca="1" si="450"/>
        <v>11.74999998</v>
      </c>
      <c r="AC3697" s="2">
        <v>11.75</v>
      </c>
      <c r="AD3697" s="7">
        <f>VLOOKUP(P3697,Weights!$A:$B,2,0)*AC3697</f>
        <v>11.75</v>
      </c>
      <c r="AE3697">
        <f t="shared" ca="1" si="451"/>
        <v>138.06249953</v>
      </c>
      <c r="AF3697" t="str">
        <f t="shared" si="452"/>
        <v>Lafayette</v>
      </c>
      <c r="AG3697" t="str">
        <f t="shared" ca="1" si="453"/>
        <v>Colgate</v>
      </c>
    </row>
    <row r="3698" spans="15:33" x14ac:dyDescent="0.25">
      <c r="O3698" t="s">
        <v>3252</v>
      </c>
      <c r="P3698" s="6">
        <v>42032</v>
      </c>
      <c r="Q3698" t="s">
        <v>3073</v>
      </c>
      <c r="R3698" t="s">
        <v>3201</v>
      </c>
      <c r="S3698" t="s">
        <v>3721</v>
      </c>
      <c r="T3698">
        <v>77</v>
      </c>
      <c r="U3698">
        <v>74</v>
      </c>
      <c r="W3698" t="s">
        <v>924</v>
      </c>
      <c r="X3698">
        <v>1</v>
      </c>
      <c r="Y3698">
        <f t="shared" si="447"/>
        <v>3</v>
      </c>
      <c r="Z3698">
        <f t="shared" ca="1" si="448"/>
        <v>-1.1249994999999995</v>
      </c>
      <c r="AA3698">
        <f t="shared" ca="1" si="449"/>
        <v>4.1249994999999995</v>
      </c>
      <c r="AB3698">
        <f t="shared" ca="1" si="450"/>
        <v>-4.1249994999999995</v>
      </c>
      <c r="AC3698" s="2">
        <v>4.125</v>
      </c>
      <c r="AD3698" s="7">
        <f>VLOOKUP(P3698,Weights!$A:$B,2,0)*AC3698</f>
        <v>4.125</v>
      </c>
      <c r="AE3698">
        <f t="shared" ca="1" si="451"/>
        <v>17.015620875000245</v>
      </c>
      <c r="AF3698" t="str">
        <f t="shared" si="452"/>
        <v>Creighton</v>
      </c>
      <c r="AG3698" t="str">
        <f t="shared" ca="1" si="453"/>
        <v>St. John's</v>
      </c>
    </row>
    <row r="3699" spans="15:33" x14ac:dyDescent="0.25">
      <c r="O3699" t="s">
        <v>3181</v>
      </c>
      <c r="P3699" s="6">
        <v>42032</v>
      </c>
      <c r="Q3699" t="s">
        <v>3073</v>
      </c>
      <c r="R3699" t="s">
        <v>3346</v>
      </c>
      <c r="S3699" t="s">
        <v>3721</v>
      </c>
      <c r="T3699">
        <v>65</v>
      </c>
      <c r="U3699">
        <v>60</v>
      </c>
      <c r="W3699" t="s">
        <v>1437</v>
      </c>
      <c r="X3699">
        <v>1</v>
      </c>
      <c r="Y3699">
        <f t="shared" si="447"/>
        <v>5</v>
      </c>
      <c r="Z3699">
        <f t="shared" ca="1" si="448"/>
        <v>-3.75</v>
      </c>
      <c r="AA3699">
        <f t="shared" ca="1" si="449"/>
        <v>8.75</v>
      </c>
      <c r="AB3699">
        <f t="shared" ca="1" si="450"/>
        <v>-8.75</v>
      </c>
      <c r="AC3699" s="2">
        <v>8.75</v>
      </c>
      <c r="AD3699" s="7">
        <f>VLOOKUP(P3699,Weights!$A:$B,2,0)*AC3699</f>
        <v>8.75</v>
      </c>
      <c r="AE3699">
        <f t="shared" ca="1" si="451"/>
        <v>76.5625</v>
      </c>
      <c r="AF3699" t="str">
        <f t="shared" si="452"/>
        <v>Drexel</v>
      </c>
      <c r="AG3699" t="str">
        <f t="shared" ca="1" si="453"/>
        <v>Northeastern</v>
      </c>
    </row>
    <row r="3700" spans="15:33" x14ac:dyDescent="0.25">
      <c r="O3700" t="s">
        <v>3161</v>
      </c>
      <c r="P3700" s="6">
        <v>42032</v>
      </c>
      <c r="Q3700" t="s">
        <v>3073</v>
      </c>
      <c r="R3700" t="s">
        <v>3200</v>
      </c>
      <c r="S3700" t="s">
        <v>3721</v>
      </c>
      <c r="T3700">
        <v>82</v>
      </c>
      <c r="U3700">
        <v>76</v>
      </c>
      <c r="V3700" t="s">
        <v>3723</v>
      </c>
      <c r="W3700" t="s">
        <v>587</v>
      </c>
      <c r="X3700">
        <v>1</v>
      </c>
      <c r="Y3700">
        <f t="shared" si="447"/>
        <v>6</v>
      </c>
      <c r="Z3700">
        <f t="shared" ca="1" si="448"/>
        <v>6.0000000000000009</v>
      </c>
      <c r="AA3700">
        <f t="shared" ca="1" si="449"/>
        <v>0</v>
      </c>
      <c r="AB3700">
        <f t="shared" ca="1" si="450"/>
        <v>0</v>
      </c>
      <c r="AC3700" s="2">
        <v>0</v>
      </c>
      <c r="AD3700" s="7">
        <f>VLOOKUP(P3700,Weights!$A:$B,2,0)*AC3700</f>
        <v>0</v>
      </c>
      <c r="AE3700">
        <f t="shared" ca="1" si="451"/>
        <v>0</v>
      </c>
      <c r="AF3700" t="str">
        <f t="shared" si="452"/>
        <v>Florida St</v>
      </c>
      <c r="AG3700" t="str">
        <f t="shared" ca="1" si="453"/>
        <v>Florida St</v>
      </c>
    </row>
    <row r="3701" spans="15:33" x14ac:dyDescent="0.25">
      <c r="O3701" t="s">
        <v>3118</v>
      </c>
      <c r="P3701" s="6">
        <v>42032</v>
      </c>
      <c r="Q3701" t="s">
        <v>3073</v>
      </c>
      <c r="R3701" t="s">
        <v>3117</v>
      </c>
      <c r="S3701" t="s">
        <v>3720</v>
      </c>
      <c r="T3701">
        <v>64</v>
      </c>
      <c r="U3701">
        <v>63</v>
      </c>
      <c r="W3701" t="s">
        <v>408</v>
      </c>
      <c r="X3701">
        <v>1</v>
      </c>
      <c r="Y3701">
        <f t="shared" si="447"/>
        <v>-1</v>
      </c>
      <c r="Z3701">
        <f t="shared" ca="1" si="448"/>
        <v>-9.125</v>
      </c>
      <c r="AA3701">
        <f t="shared" ca="1" si="449"/>
        <v>8.125</v>
      </c>
      <c r="AB3701">
        <f t="shared" ca="1" si="450"/>
        <v>-8.125</v>
      </c>
      <c r="AC3701" s="2">
        <v>8.125</v>
      </c>
      <c r="AD3701" s="7">
        <f>VLOOKUP(P3701,Weights!$A:$B,2,0)*AC3701</f>
        <v>8.125</v>
      </c>
      <c r="AE3701">
        <f t="shared" ca="1" si="451"/>
        <v>66.015625</v>
      </c>
      <c r="AF3701" t="str">
        <f t="shared" si="452"/>
        <v>Rhode Island</v>
      </c>
      <c r="AG3701" t="str">
        <f t="shared" ca="1" si="453"/>
        <v>Rhode Island</v>
      </c>
    </row>
    <row r="3702" spans="15:33" x14ac:dyDescent="0.25">
      <c r="O3702" t="s">
        <v>3141</v>
      </c>
      <c r="P3702" s="6">
        <v>42032</v>
      </c>
      <c r="Q3702" t="s">
        <v>3073</v>
      </c>
      <c r="R3702" t="s">
        <v>3352</v>
      </c>
      <c r="S3702" t="s">
        <v>3721</v>
      </c>
      <c r="T3702">
        <v>59</v>
      </c>
      <c r="U3702">
        <v>48</v>
      </c>
      <c r="W3702" t="s">
        <v>249</v>
      </c>
      <c r="X3702">
        <v>1</v>
      </c>
      <c r="Y3702">
        <f t="shared" si="447"/>
        <v>11</v>
      </c>
      <c r="Z3702">
        <f t="shared" ca="1" si="448"/>
        <v>5.75</v>
      </c>
      <c r="AA3702">
        <f t="shared" ca="1" si="449"/>
        <v>5.25</v>
      </c>
      <c r="AB3702">
        <f t="shared" ca="1" si="450"/>
        <v>-5.25</v>
      </c>
      <c r="AC3702" s="2">
        <v>5.25</v>
      </c>
      <c r="AD3702" s="7">
        <f>VLOOKUP(P3702,Weights!$A:$B,2,0)*AC3702</f>
        <v>5.25</v>
      </c>
      <c r="AE3702">
        <f t="shared" ca="1" si="451"/>
        <v>27.5625</v>
      </c>
      <c r="AF3702" t="str">
        <f t="shared" si="452"/>
        <v>Houston</v>
      </c>
      <c r="AG3702" t="str">
        <f t="shared" ca="1" si="453"/>
        <v>Houston</v>
      </c>
    </row>
    <row r="3703" spans="15:33" x14ac:dyDescent="0.25">
      <c r="O3703" t="s">
        <v>3193</v>
      </c>
      <c r="P3703" s="6">
        <v>42032</v>
      </c>
      <c r="Q3703" t="s">
        <v>3073</v>
      </c>
      <c r="R3703" t="s">
        <v>3388</v>
      </c>
      <c r="S3703" t="s">
        <v>3721</v>
      </c>
      <c r="T3703">
        <v>67</v>
      </c>
      <c r="U3703">
        <v>57</v>
      </c>
      <c r="W3703" t="s">
        <v>556</v>
      </c>
      <c r="X3703">
        <v>1</v>
      </c>
      <c r="Y3703">
        <f t="shared" si="447"/>
        <v>10</v>
      </c>
      <c r="Z3703">
        <f t="shared" ca="1" si="448"/>
        <v>13.125</v>
      </c>
      <c r="AA3703">
        <f t="shared" ca="1" si="449"/>
        <v>-3.125</v>
      </c>
      <c r="AB3703">
        <f t="shared" ca="1" si="450"/>
        <v>3.125</v>
      </c>
      <c r="AC3703" s="2">
        <v>3.125</v>
      </c>
      <c r="AD3703" s="7">
        <f>VLOOKUP(P3703,Weights!$A:$B,2,0)*AC3703</f>
        <v>3.125</v>
      </c>
      <c r="AE3703">
        <f t="shared" ca="1" si="451"/>
        <v>9.765625</v>
      </c>
      <c r="AF3703" t="str">
        <f t="shared" si="452"/>
        <v>Illinois St</v>
      </c>
      <c r="AG3703" t="str">
        <f t="shared" ca="1" si="453"/>
        <v>Illinois St</v>
      </c>
    </row>
    <row r="3704" spans="15:33" x14ac:dyDescent="0.25">
      <c r="O3704" t="s">
        <v>3187</v>
      </c>
      <c r="P3704" s="6">
        <v>42032</v>
      </c>
      <c r="Q3704" t="s">
        <v>3073</v>
      </c>
      <c r="R3704" t="s">
        <v>3157</v>
      </c>
      <c r="S3704" t="s">
        <v>3721</v>
      </c>
      <c r="T3704">
        <v>88</v>
      </c>
      <c r="U3704">
        <v>82</v>
      </c>
      <c r="W3704" t="s">
        <v>106</v>
      </c>
      <c r="X3704">
        <v>1</v>
      </c>
      <c r="Y3704">
        <f t="shared" si="447"/>
        <v>6</v>
      </c>
      <c r="Z3704">
        <f t="shared" ca="1" si="448"/>
        <v>7.125</v>
      </c>
      <c r="AA3704">
        <f t="shared" ca="1" si="449"/>
        <v>-1.125</v>
      </c>
      <c r="AB3704">
        <f t="shared" ca="1" si="450"/>
        <v>1.125</v>
      </c>
      <c r="AC3704" s="2">
        <v>1.125</v>
      </c>
      <c r="AD3704" s="7">
        <f>VLOOKUP(P3704,Weights!$A:$B,2,0)*AC3704</f>
        <v>1.125</v>
      </c>
      <c r="AE3704">
        <f t="shared" ca="1" si="451"/>
        <v>1.265625</v>
      </c>
      <c r="AF3704" t="str">
        <f t="shared" si="452"/>
        <v>James Madison</v>
      </c>
      <c r="AG3704" t="str">
        <f t="shared" ca="1" si="453"/>
        <v>James Madison</v>
      </c>
    </row>
    <row r="3705" spans="15:33" x14ac:dyDescent="0.25">
      <c r="O3705" t="s">
        <v>3309</v>
      </c>
      <c r="P3705" s="6">
        <v>42032</v>
      </c>
      <c r="Q3705" t="s">
        <v>3073</v>
      </c>
      <c r="R3705" t="s">
        <v>3305</v>
      </c>
      <c r="S3705" t="s">
        <v>3720</v>
      </c>
      <c r="T3705">
        <v>74</v>
      </c>
      <c r="U3705">
        <v>64</v>
      </c>
      <c r="W3705" t="s">
        <v>1189</v>
      </c>
      <c r="X3705">
        <v>1</v>
      </c>
      <c r="Y3705">
        <f t="shared" si="447"/>
        <v>-10</v>
      </c>
      <c r="Z3705">
        <f t="shared" ca="1" si="448"/>
        <v>-2.7500004999999996</v>
      </c>
      <c r="AA3705">
        <f t="shared" ca="1" si="449"/>
        <v>-7.2499995000000004</v>
      </c>
      <c r="AB3705">
        <f t="shared" ca="1" si="450"/>
        <v>7.2499995000000004</v>
      </c>
      <c r="AC3705" s="2">
        <v>7.25</v>
      </c>
      <c r="AD3705" s="7">
        <f>VLOOKUP(P3705,Weights!$A:$B,2,0)*AC3705</f>
        <v>7.25</v>
      </c>
      <c r="AE3705">
        <f t="shared" ca="1" si="451"/>
        <v>52.562492750000253</v>
      </c>
      <c r="AF3705" t="str">
        <f t="shared" si="452"/>
        <v>UNC Asheville</v>
      </c>
      <c r="AG3705" t="str">
        <f t="shared" ca="1" si="453"/>
        <v>UNC Asheville</v>
      </c>
    </row>
    <row r="3706" spans="15:33" x14ac:dyDescent="0.25">
      <c r="O3706" t="s">
        <v>3123</v>
      </c>
      <c r="P3706" s="6">
        <v>42032</v>
      </c>
      <c r="Q3706" t="s">
        <v>3073</v>
      </c>
      <c r="R3706" t="s">
        <v>3099</v>
      </c>
      <c r="S3706" t="s">
        <v>3070</v>
      </c>
      <c r="W3706" t="s">
        <v>3070</v>
      </c>
      <c r="X3706">
        <v>0</v>
      </c>
      <c r="Y3706">
        <f t="shared" si="447"/>
        <v>0</v>
      </c>
      <c r="Z3706">
        <f t="shared" ca="1" si="448"/>
        <v>0</v>
      </c>
      <c r="AA3706">
        <f t="shared" ca="1" si="449"/>
        <v>0</v>
      </c>
      <c r="AB3706">
        <f t="shared" ca="1" si="450"/>
        <v>0</v>
      </c>
      <c r="AC3706" s="2">
        <v>0</v>
      </c>
      <c r="AD3706" s="7">
        <f>VLOOKUP(P3706,Weights!$A:$B,2,0)*AC3706</f>
        <v>0</v>
      </c>
      <c r="AE3706">
        <f t="shared" ca="1" si="451"/>
        <v>0</v>
      </c>
      <c r="AF3706" t="str">
        <f t="shared" si="452"/>
        <v>Holy Cross</v>
      </c>
      <c r="AG3706" t="str">
        <f t="shared" ca="1" si="453"/>
        <v>Holy Cross</v>
      </c>
    </row>
    <row r="3707" spans="15:33" x14ac:dyDescent="0.25">
      <c r="O3707" t="s">
        <v>3183</v>
      </c>
      <c r="P3707" s="6">
        <v>42032</v>
      </c>
      <c r="Q3707" t="s">
        <v>3073</v>
      </c>
      <c r="R3707" t="s">
        <v>3199</v>
      </c>
      <c r="S3707" t="s">
        <v>3721</v>
      </c>
      <c r="T3707">
        <v>64</v>
      </c>
      <c r="U3707">
        <v>58</v>
      </c>
      <c r="W3707" t="s">
        <v>2476</v>
      </c>
      <c r="X3707">
        <v>1</v>
      </c>
      <c r="Y3707">
        <f t="shared" si="447"/>
        <v>6</v>
      </c>
      <c r="Z3707">
        <f t="shared" ca="1" si="448"/>
        <v>5.9999999999999991</v>
      </c>
      <c r="AA3707">
        <f t="shared" ca="1" si="449"/>
        <v>0</v>
      </c>
      <c r="AB3707">
        <f t="shared" ca="1" si="450"/>
        <v>0</v>
      </c>
      <c r="AC3707" s="2">
        <v>0</v>
      </c>
      <c r="AD3707" s="7">
        <f>VLOOKUP(P3707,Weights!$A:$B,2,0)*AC3707</f>
        <v>0</v>
      </c>
      <c r="AE3707">
        <f t="shared" ca="1" si="451"/>
        <v>0</v>
      </c>
      <c r="AF3707" t="str">
        <f t="shared" si="452"/>
        <v>LSU</v>
      </c>
      <c r="AG3707" t="str">
        <f t="shared" ca="1" si="453"/>
        <v>LSU</v>
      </c>
    </row>
    <row r="3708" spans="15:33" x14ac:dyDescent="0.25">
      <c r="O3708" t="s">
        <v>3088</v>
      </c>
      <c r="P3708" s="6">
        <v>42032</v>
      </c>
      <c r="Q3708" t="s">
        <v>3073</v>
      </c>
      <c r="R3708" t="s">
        <v>3083</v>
      </c>
      <c r="S3708" t="s">
        <v>3720</v>
      </c>
      <c r="T3708">
        <v>63</v>
      </c>
      <c r="U3708">
        <v>58</v>
      </c>
      <c r="W3708" t="s">
        <v>86</v>
      </c>
      <c r="X3708">
        <v>1</v>
      </c>
      <c r="Y3708">
        <f t="shared" si="447"/>
        <v>-5</v>
      </c>
      <c r="Z3708">
        <f t="shared" ca="1" si="448"/>
        <v>-11.125000479999999</v>
      </c>
      <c r="AA3708">
        <f t="shared" ca="1" si="449"/>
        <v>6.1250004799999989</v>
      </c>
      <c r="AB3708">
        <f t="shared" ca="1" si="450"/>
        <v>-6.1250004799999989</v>
      </c>
      <c r="AC3708" s="2">
        <v>6.125</v>
      </c>
      <c r="AD3708" s="7">
        <f>VLOOKUP(P3708,Weights!$A:$B,2,0)*AC3708</f>
        <v>6.125</v>
      </c>
      <c r="AE3708">
        <f t="shared" ca="1" si="451"/>
        <v>37.515630880000217</v>
      </c>
      <c r="AF3708" t="str">
        <f t="shared" si="452"/>
        <v>New Hampshire</v>
      </c>
      <c r="AG3708" t="str">
        <f t="shared" ca="1" si="453"/>
        <v>New Hampshire</v>
      </c>
    </row>
    <row r="3709" spans="15:33" x14ac:dyDescent="0.25">
      <c r="O3709" t="s">
        <v>3254</v>
      </c>
      <c r="P3709" s="6">
        <v>42032</v>
      </c>
      <c r="Q3709" t="s">
        <v>3073</v>
      </c>
      <c r="R3709" t="s">
        <v>3105</v>
      </c>
      <c r="S3709" t="s">
        <v>3720</v>
      </c>
      <c r="T3709">
        <v>80</v>
      </c>
      <c r="U3709">
        <v>70</v>
      </c>
      <c r="W3709" t="s">
        <v>951</v>
      </c>
      <c r="X3709">
        <v>1</v>
      </c>
      <c r="Y3709">
        <f t="shared" si="447"/>
        <v>-10</v>
      </c>
      <c r="Z3709">
        <f t="shared" ca="1" si="448"/>
        <v>0.62500000000000178</v>
      </c>
      <c r="AA3709">
        <f t="shared" ca="1" si="449"/>
        <v>-10.625000000000002</v>
      </c>
      <c r="AB3709">
        <f t="shared" ca="1" si="450"/>
        <v>10.625000000000002</v>
      </c>
      <c r="AC3709" s="2">
        <v>10.625</v>
      </c>
      <c r="AD3709" s="7">
        <f>VLOOKUP(P3709,Weights!$A:$B,2,0)*AC3709</f>
        <v>10.625</v>
      </c>
      <c r="AE3709">
        <f t="shared" ca="1" si="451"/>
        <v>112.89062500000004</v>
      </c>
      <c r="AF3709" t="str">
        <f t="shared" si="452"/>
        <v>Seton Hall</v>
      </c>
      <c r="AG3709" t="str">
        <f t="shared" ca="1" si="453"/>
        <v>Marquette</v>
      </c>
    </row>
    <row r="3710" spans="15:33" x14ac:dyDescent="0.25">
      <c r="O3710" t="s">
        <v>3137</v>
      </c>
      <c r="P3710" s="6">
        <v>42032</v>
      </c>
      <c r="Q3710" t="s">
        <v>3073</v>
      </c>
      <c r="R3710" t="s">
        <v>3139</v>
      </c>
      <c r="S3710" t="s">
        <v>3721</v>
      </c>
      <c r="T3710">
        <v>70</v>
      </c>
      <c r="U3710">
        <v>58</v>
      </c>
      <c r="W3710" t="s">
        <v>265</v>
      </c>
      <c r="X3710">
        <v>1</v>
      </c>
      <c r="Y3710">
        <f t="shared" si="447"/>
        <v>12</v>
      </c>
      <c r="Z3710">
        <f t="shared" ca="1" si="448"/>
        <v>12.875</v>
      </c>
      <c r="AA3710">
        <f t="shared" ca="1" si="449"/>
        <v>-0.875</v>
      </c>
      <c r="AB3710">
        <f t="shared" ca="1" si="450"/>
        <v>0.875</v>
      </c>
      <c r="AC3710" s="2">
        <v>0.875</v>
      </c>
      <c r="AD3710" s="7">
        <f>VLOOKUP(P3710,Weights!$A:$B,2,0)*AC3710</f>
        <v>0.875</v>
      </c>
      <c r="AE3710">
        <f t="shared" ca="1" si="451"/>
        <v>0.765625</v>
      </c>
      <c r="AF3710" t="str">
        <f t="shared" si="452"/>
        <v>Memphis</v>
      </c>
      <c r="AG3710" t="str">
        <f t="shared" ca="1" si="453"/>
        <v>Memphis</v>
      </c>
    </row>
    <row r="3711" spans="15:33" x14ac:dyDescent="0.25">
      <c r="O3711" t="s">
        <v>3194</v>
      </c>
      <c r="P3711" s="6">
        <v>42032</v>
      </c>
      <c r="Q3711" t="s">
        <v>3073</v>
      </c>
      <c r="R3711" t="s">
        <v>3196</v>
      </c>
      <c r="S3711" t="s">
        <v>3720</v>
      </c>
      <c r="T3711">
        <v>70</v>
      </c>
      <c r="U3711">
        <v>50</v>
      </c>
      <c r="W3711" t="s">
        <v>628</v>
      </c>
      <c r="X3711">
        <v>1</v>
      </c>
      <c r="Y3711">
        <f t="shared" si="447"/>
        <v>-20</v>
      </c>
      <c r="Z3711">
        <f t="shared" ca="1" si="448"/>
        <v>11.499999499999998</v>
      </c>
      <c r="AA3711">
        <f t="shared" ca="1" si="449"/>
        <v>-31.499999499999998</v>
      </c>
      <c r="AB3711">
        <f t="shared" ca="1" si="450"/>
        <v>31.499999499999998</v>
      </c>
      <c r="AC3711" s="2">
        <v>31.5</v>
      </c>
      <c r="AD3711" s="7">
        <f>VLOOKUP(P3711,Weights!$A:$B,2,0)*AC3711</f>
        <v>31.5</v>
      </c>
      <c r="AE3711">
        <f t="shared" ca="1" si="451"/>
        <v>992.24996850000014</v>
      </c>
      <c r="AF3711" t="str">
        <f t="shared" si="452"/>
        <v>Georgia Tech</v>
      </c>
      <c r="AG3711" t="str">
        <f t="shared" ca="1" si="453"/>
        <v>Miami (FL)</v>
      </c>
    </row>
    <row r="3712" spans="15:33" x14ac:dyDescent="0.25">
      <c r="O3712" t="s">
        <v>3325</v>
      </c>
      <c r="P3712" s="6">
        <v>42032</v>
      </c>
      <c r="Q3712" t="s">
        <v>3073</v>
      </c>
      <c r="R3712" t="s">
        <v>3399</v>
      </c>
      <c r="S3712" t="s">
        <v>3721</v>
      </c>
      <c r="T3712">
        <v>64</v>
      </c>
      <c r="U3712">
        <v>54</v>
      </c>
      <c r="W3712" t="s">
        <v>2015</v>
      </c>
      <c r="X3712">
        <v>1</v>
      </c>
      <c r="Y3712">
        <f t="shared" si="447"/>
        <v>10</v>
      </c>
      <c r="Z3712">
        <f t="shared" ca="1" si="448"/>
        <v>-0.5</v>
      </c>
      <c r="AA3712">
        <f t="shared" ca="1" si="449"/>
        <v>10.5</v>
      </c>
      <c r="AB3712">
        <f t="shared" ca="1" si="450"/>
        <v>-10.5</v>
      </c>
      <c r="AC3712" s="2">
        <v>10.5</v>
      </c>
      <c r="AD3712" s="7">
        <f>VLOOKUP(P3712,Weights!$A:$B,2,0)*AC3712</f>
        <v>10.5</v>
      </c>
      <c r="AE3712">
        <f t="shared" ca="1" si="451"/>
        <v>110.25</v>
      </c>
      <c r="AF3712" t="str">
        <f t="shared" si="452"/>
        <v>Navy</v>
      </c>
      <c r="AG3712" t="str">
        <f t="shared" ca="1" si="453"/>
        <v>American</v>
      </c>
    </row>
    <row r="3713" spans="15:33" x14ac:dyDescent="0.25">
      <c r="O3713" t="s">
        <v>3135</v>
      </c>
      <c r="P3713" s="6">
        <v>42032</v>
      </c>
      <c r="Q3713" t="s">
        <v>3073</v>
      </c>
      <c r="R3713" t="s">
        <v>3197</v>
      </c>
      <c r="S3713" t="s">
        <v>3720</v>
      </c>
      <c r="T3713">
        <v>68</v>
      </c>
      <c r="U3713">
        <v>57</v>
      </c>
      <c r="W3713" t="s">
        <v>640</v>
      </c>
      <c r="X3713">
        <v>1</v>
      </c>
      <c r="Y3713">
        <f t="shared" si="447"/>
        <v>-11</v>
      </c>
      <c r="Z3713">
        <f t="shared" ca="1" si="448"/>
        <v>11.249999499999998</v>
      </c>
      <c r="AA3713">
        <f t="shared" ca="1" si="449"/>
        <v>-22.249999499999998</v>
      </c>
      <c r="AB3713">
        <f t="shared" ca="1" si="450"/>
        <v>22.249999499999998</v>
      </c>
      <c r="AC3713" s="2">
        <v>22.25</v>
      </c>
      <c r="AD3713" s="7">
        <f>VLOOKUP(P3713,Weights!$A:$B,2,0)*AC3713</f>
        <v>22.25</v>
      </c>
      <c r="AE3713">
        <f t="shared" ca="1" si="451"/>
        <v>495.06247775000014</v>
      </c>
      <c r="AF3713" t="str">
        <f t="shared" si="452"/>
        <v>Clemson</v>
      </c>
      <c r="AG3713" t="str">
        <f t="shared" ca="1" si="453"/>
        <v>NC State</v>
      </c>
    </row>
    <row r="3714" spans="15:33" x14ac:dyDescent="0.25">
      <c r="O3714" t="s">
        <v>3092</v>
      </c>
      <c r="P3714" s="6">
        <v>42032</v>
      </c>
      <c r="Q3714" t="s">
        <v>3073</v>
      </c>
      <c r="R3714" t="s">
        <v>3704</v>
      </c>
      <c r="S3714" t="s">
        <v>3721</v>
      </c>
      <c r="T3714">
        <v>77</v>
      </c>
      <c r="U3714">
        <v>73</v>
      </c>
      <c r="W3714" t="s">
        <v>663</v>
      </c>
      <c r="X3714">
        <v>1</v>
      </c>
      <c r="Y3714">
        <f t="shared" ref="Y3714:Y3777" si="454">X3714*IF(S3714="W",(T3714-U3714),U3714-T3714)</f>
        <v>4</v>
      </c>
      <c r="Z3714">
        <f t="shared" ref="Z3714:Z3777" ca="1" si="455">X3714*(IF(Q3714="A",-HomeEdge,IF(Q3714="H",HomeEdge,0))+VLOOKUP(O3714,TmList,2,0)-VLOOKUP(R3714,TmList,2,0))</f>
        <v>-2.25</v>
      </c>
      <c r="AA3714">
        <f t="shared" ref="AA3714:AA3777" ca="1" si="456">Y3714-Z3714</f>
        <v>6.25</v>
      </c>
      <c r="AB3714">
        <f t="shared" ref="AB3714:AB3777" ca="1" si="457">-AA3714</f>
        <v>-6.25</v>
      </c>
      <c r="AC3714" s="2">
        <v>6.25</v>
      </c>
      <c r="AD3714" s="7">
        <f>VLOOKUP(P3714,Weights!$A:$B,2,0)*AC3714</f>
        <v>6.25</v>
      </c>
      <c r="AE3714">
        <f t="shared" ref="AE3714:AE3777" ca="1" si="458">AA3714^2</f>
        <v>39.0625</v>
      </c>
      <c r="AF3714" t="str">
        <f t="shared" si="452"/>
        <v>Notre Dame</v>
      </c>
      <c r="AG3714" t="str">
        <f t="shared" ca="1" si="453"/>
        <v>Duke</v>
      </c>
    </row>
    <row r="3715" spans="15:33" x14ac:dyDescent="0.25">
      <c r="O3715" t="s">
        <v>3369</v>
      </c>
      <c r="P3715" s="6">
        <v>42032</v>
      </c>
      <c r="Q3715" t="s">
        <v>3073</v>
      </c>
      <c r="R3715" t="s">
        <v>3179</v>
      </c>
      <c r="S3715" t="s">
        <v>3721</v>
      </c>
      <c r="T3715">
        <v>84</v>
      </c>
      <c r="U3715">
        <v>76</v>
      </c>
      <c r="V3715" t="s">
        <v>3722</v>
      </c>
      <c r="W3715" t="s">
        <v>1657</v>
      </c>
      <c r="X3715">
        <v>1</v>
      </c>
      <c r="Y3715">
        <f t="shared" si="454"/>
        <v>8</v>
      </c>
      <c r="Z3715">
        <f t="shared" ca="1" si="455"/>
        <v>12.249999980000002</v>
      </c>
      <c r="AA3715">
        <f t="shared" ca="1" si="456"/>
        <v>-4.2499999800000019</v>
      </c>
      <c r="AB3715">
        <f t="shared" ca="1" si="457"/>
        <v>4.2499999800000019</v>
      </c>
      <c r="AC3715" s="2">
        <v>4.25</v>
      </c>
      <c r="AD3715" s="7">
        <f>VLOOKUP(P3715,Weights!$A:$B,2,0)*AC3715</f>
        <v>4.25</v>
      </c>
      <c r="AE3715">
        <f t="shared" ca="1" si="458"/>
        <v>18.062499830000018</v>
      </c>
      <c r="AF3715" t="str">
        <f t="shared" ref="AF3715:AF3778" si="459">IF(Y3715&gt;0,O3715,R3715)</f>
        <v>Oakland</v>
      </c>
      <c r="AG3715" t="str">
        <f t="shared" ref="AG3715:AG3778" ca="1" si="460">IF(Z3715&gt;0,O3715,R3715)</f>
        <v>Oakland</v>
      </c>
    </row>
    <row r="3716" spans="15:33" x14ac:dyDescent="0.25">
      <c r="O3716" t="s">
        <v>3702</v>
      </c>
      <c r="P3716" s="6">
        <v>42032</v>
      </c>
      <c r="Q3716" t="s">
        <v>3073</v>
      </c>
      <c r="R3716" t="s">
        <v>3247</v>
      </c>
      <c r="S3716" t="s">
        <v>3721</v>
      </c>
      <c r="T3716">
        <v>81</v>
      </c>
      <c r="U3716">
        <v>36</v>
      </c>
      <c r="W3716" t="s">
        <v>327</v>
      </c>
      <c r="X3716">
        <v>1</v>
      </c>
      <c r="Y3716">
        <f t="shared" si="454"/>
        <v>45</v>
      </c>
      <c r="Z3716">
        <f t="shared" ca="1" si="455"/>
        <v>16.374999499999998</v>
      </c>
      <c r="AA3716">
        <f t="shared" ca="1" si="456"/>
        <v>28.625000500000002</v>
      </c>
      <c r="AB3716">
        <f t="shared" ca="1" si="457"/>
        <v>-28.625000500000002</v>
      </c>
      <c r="AC3716" s="2">
        <v>28.625</v>
      </c>
      <c r="AD3716" s="7">
        <f>VLOOKUP(P3716,Weights!$A:$B,2,0)*AC3716</f>
        <v>28.625</v>
      </c>
      <c r="AE3716">
        <f t="shared" ca="1" si="458"/>
        <v>819.39065362500037</v>
      </c>
      <c r="AF3716" t="str">
        <f t="shared" si="459"/>
        <v>Oklahoma</v>
      </c>
      <c r="AG3716" t="str">
        <f t="shared" ca="1" si="460"/>
        <v>Oklahoma</v>
      </c>
    </row>
    <row r="3717" spans="15:33" x14ac:dyDescent="0.25">
      <c r="O3717" t="s">
        <v>3253</v>
      </c>
      <c r="P3717" s="6">
        <v>42032</v>
      </c>
      <c r="Q3717" t="s">
        <v>3073</v>
      </c>
      <c r="R3717" t="s">
        <v>3202</v>
      </c>
      <c r="S3717" t="s">
        <v>3721</v>
      </c>
      <c r="T3717">
        <v>79</v>
      </c>
      <c r="U3717">
        <v>73</v>
      </c>
      <c r="W3717" t="s">
        <v>313</v>
      </c>
      <c r="X3717">
        <v>1</v>
      </c>
      <c r="Y3717">
        <f t="shared" si="454"/>
        <v>6</v>
      </c>
      <c r="Z3717">
        <f t="shared" ca="1" si="455"/>
        <v>9.875</v>
      </c>
      <c r="AA3717">
        <f t="shared" ca="1" si="456"/>
        <v>-3.875</v>
      </c>
      <c r="AB3717">
        <f t="shared" ca="1" si="457"/>
        <v>3.875</v>
      </c>
      <c r="AC3717" s="2">
        <v>3.875</v>
      </c>
      <c r="AD3717" s="7">
        <f>VLOOKUP(P3717,Weights!$A:$B,2,0)*AC3717</f>
        <v>3.875</v>
      </c>
      <c r="AE3717">
        <f t="shared" ca="1" si="458"/>
        <v>15.015625</v>
      </c>
      <c r="AF3717" t="str">
        <f t="shared" si="459"/>
        <v>Ole Miss</v>
      </c>
      <c r="AG3717" t="str">
        <f t="shared" ca="1" si="460"/>
        <v>Ole Miss</v>
      </c>
    </row>
    <row r="3718" spans="15:33" x14ac:dyDescent="0.25">
      <c r="O3718" t="s">
        <v>3174</v>
      </c>
      <c r="P3718" s="6">
        <v>42032</v>
      </c>
      <c r="Q3718" t="s">
        <v>3073</v>
      </c>
      <c r="R3718" t="s">
        <v>3124</v>
      </c>
      <c r="S3718" t="s">
        <v>3721</v>
      </c>
      <c r="T3718">
        <v>63</v>
      </c>
      <c r="U3718">
        <v>58</v>
      </c>
      <c r="W3718" t="s">
        <v>1297</v>
      </c>
      <c r="X3718">
        <v>1</v>
      </c>
      <c r="Y3718">
        <f t="shared" si="454"/>
        <v>5</v>
      </c>
      <c r="Z3718">
        <f t="shared" ca="1" si="455"/>
        <v>-1.7499994999999995</v>
      </c>
      <c r="AA3718">
        <f t="shared" ca="1" si="456"/>
        <v>6.7499994999999995</v>
      </c>
      <c r="AB3718">
        <f t="shared" ca="1" si="457"/>
        <v>-6.7499994999999995</v>
      </c>
      <c r="AC3718" s="2">
        <v>6.75</v>
      </c>
      <c r="AD3718" s="7">
        <f>VLOOKUP(P3718,Weights!$A:$B,2,0)*AC3718</f>
        <v>6.75</v>
      </c>
      <c r="AE3718">
        <f t="shared" ca="1" si="458"/>
        <v>45.562493250000244</v>
      </c>
      <c r="AF3718" t="str">
        <f t="shared" si="459"/>
        <v>Penn State</v>
      </c>
      <c r="AG3718" t="str">
        <f t="shared" ca="1" si="460"/>
        <v>Minnesota</v>
      </c>
    </row>
    <row r="3719" spans="15:33" x14ac:dyDescent="0.25">
      <c r="O3719" t="s">
        <v>3206</v>
      </c>
      <c r="P3719" s="6">
        <v>42032</v>
      </c>
      <c r="Q3719" t="s">
        <v>3073</v>
      </c>
      <c r="R3719" t="s">
        <v>3152</v>
      </c>
      <c r="S3719" t="s">
        <v>3721</v>
      </c>
      <c r="T3719">
        <v>83</v>
      </c>
      <c r="U3719">
        <v>67</v>
      </c>
      <c r="W3719" t="s">
        <v>1165</v>
      </c>
      <c r="X3719">
        <v>1</v>
      </c>
      <c r="Y3719">
        <f t="shared" si="454"/>
        <v>16</v>
      </c>
      <c r="Z3719">
        <f t="shared" ca="1" si="455"/>
        <v>6.6249999999999982</v>
      </c>
      <c r="AA3719">
        <f t="shared" ca="1" si="456"/>
        <v>9.3750000000000018</v>
      </c>
      <c r="AB3719">
        <f t="shared" ca="1" si="457"/>
        <v>-9.3750000000000018</v>
      </c>
      <c r="AC3719" s="2">
        <v>9.375</v>
      </c>
      <c r="AD3719" s="7">
        <f>VLOOKUP(P3719,Weights!$A:$B,2,0)*AC3719</f>
        <v>9.375</v>
      </c>
      <c r="AE3719">
        <f t="shared" ca="1" si="458"/>
        <v>87.890625000000028</v>
      </c>
      <c r="AF3719" t="str">
        <f t="shared" si="459"/>
        <v>Purdue</v>
      </c>
      <c r="AG3719" t="str">
        <f t="shared" ca="1" si="460"/>
        <v>Purdue</v>
      </c>
    </row>
    <row r="3720" spans="15:33" x14ac:dyDescent="0.25">
      <c r="O3720" t="s">
        <v>3166</v>
      </c>
      <c r="P3720" s="6">
        <v>42032</v>
      </c>
      <c r="Q3720" t="s">
        <v>3073</v>
      </c>
      <c r="R3720" t="s">
        <v>3120</v>
      </c>
      <c r="S3720" t="s">
        <v>3721</v>
      </c>
      <c r="T3720">
        <v>86</v>
      </c>
      <c r="U3720">
        <v>55</v>
      </c>
      <c r="W3720" t="s">
        <v>66</v>
      </c>
      <c r="X3720">
        <v>1</v>
      </c>
      <c r="Y3720">
        <f t="shared" si="454"/>
        <v>31</v>
      </c>
      <c r="Z3720">
        <f t="shared" ca="1" si="455"/>
        <v>11.250000020000002</v>
      </c>
      <c r="AA3720">
        <f t="shared" ca="1" si="456"/>
        <v>19.749999979999998</v>
      </c>
      <c r="AB3720">
        <f t="shared" ca="1" si="457"/>
        <v>-19.749999979999998</v>
      </c>
      <c r="AC3720" s="2">
        <v>19.75</v>
      </c>
      <c r="AD3720" s="7">
        <f>VLOOKUP(P3720,Weights!$A:$B,2,0)*AC3720</f>
        <v>19.75</v>
      </c>
      <c r="AE3720">
        <f t="shared" ca="1" si="458"/>
        <v>390.06249920999994</v>
      </c>
      <c r="AF3720" t="str">
        <f t="shared" si="459"/>
        <v>Richmond</v>
      </c>
      <c r="AG3720" t="str">
        <f t="shared" ca="1" si="460"/>
        <v>Richmond</v>
      </c>
    </row>
    <row r="3721" spans="15:33" x14ac:dyDescent="0.25">
      <c r="O3721" t="s">
        <v>3717</v>
      </c>
      <c r="P3721" s="6">
        <v>42032</v>
      </c>
      <c r="Q3721" t="s">
        <v>3073</v>
      </c>
      <c r="R3721" t="s">
        <v>3339</v>
      </c>
      <c r="S3721" t="s">
        <v>3720</v>
      </c>
      <c r="T3721">
        <v>66</v>
      </c>
      <c r="U3721">
        <v>52</v>
      </c>
      <c r="W3721" t="s">
        <v>3003</v>
      </c>
      <c r="X3721">
        <v>1</v>
      </c>
      <c r="Y3721">
        <f t="shared" si="454"/>
        <v>-14</v>
      </c>
      <c r="Z3721">
        <f t="shared" ca="1" si="455"/>
        <v>-11.625000500000002</v>
      </c>
      <c r="AA3721">
        <f t="shared" ca="1" si="456"/>
        <v>-2.3749994999999977</v>
      </c>
      <c r="AB3721">
        <f t="shared" ca="1" si="457"/>
        <v>2.3749994999999977</v>
      </c>
      <c r="AC3721" s="2">
        <v>2.375</v>
      </c>
      <c r="AD3721" s="7">
        <f>VLOOKUP(P3721,Weights!$A:$B,2,0)*AC3721</f>
        <v>2.375</v>
      </c>
      <c r="AE3721">
        <f t="shared" ca="1" si="458"/>
        <v>5.6406226250002387</v>
      </c>
      <c r="AF3721" t="str">
        <f t="shared" si="459"/>
        <v>Air Force</v>
      </c>
      <c r="AG3721" t="str">
        <f t="shared" ca="1" si="460"/>
        <v>Air Force</v>
      </c>
    </row>
    <row r="3722" spans="15:33" x14ac:dyDescent="0.25">
      <c r="O3722" t="s">
        <v>3273</v>
      </c>
      <c r="P3722" s="6">
        <v>42032</v>
      </c>
      <c r="Q3722" t="s">
        <v>3073</v>
      </c>
      <c r="R3722" t="s">
        <v>3294</v>
      </c>
      <c r="S3722" t="s">
        <v>3721</v>
      </c>
      <c r="T3722">
        <v>86</v>
      </c>
      <c r="U3722">
        <v>64</v>
      </c>
      <c r="W3722" t="s">
        <v>2806</v>
      </c>
      <c r="X3722">
        <v>1</v>
      </c>
      <c r="Y3722">
        <f t="shared" si="454"/>
        <v>22</v>
      </c>
      <c r="Z3722">
        <f t="shared" ca="1" si="455"/>
        <v>14.5</v>
      </c>
      <c r="AA3722">
        <f t="shared" ca="1" si="456"/>
        <v>7.5</v>
      </c>
      <c r="AB3722">
        <f t="shared" ca="1" si="457"/>
        <v>-7.5</v>
      </c>
      <c r="AC3722" s="2">
        <v>7.5</v>
      </c>
      <c r="AD3722" s="7">
        <f>VLOOKUP(P3722,Weights!$A:$B,2,0)*AC3722</f>
        <v>7.5</v>
      </c>
      <c r="AE3722">
        <f t="shared" ca="1" si="458"/>
        <v>56.25</v>
      </c>
      <c r="AF3722" t="str">
        <f t="shared" si="459"/>
        <v>South Dakota St</v>
      </c>
      <c r="AG3722" t="str">
        <f t="shared" ca="1" si="460"/>
        <v>South Dakota St</v>
      </c>
    </row>
    <row r="3723" spans="15:33" x14ac:dyDescent="0.25">
      <c r="O3723" t="s">
        <v>3145</v>
      </c>
      <c r="P3723" s="6">
        <v>42032</v>
      </c>
      <c r="Q3723" t="s">
        <v>3073</v>
      </c>
      <c r="R3723" t="s">
        <v>3149</v>
      </c>
      <c r="S3723" t="s">
        <v>3720</v>
      </c>
      <c r="T3723">
        <v>63</v>
      </c>
      <c r="U3723">
        <v>52</v>
      </c>
      <c r="W3723" t="s">
        <v>296</v>
      </c>
      <c r="X3723">
        <v>1</v>
      </c>
      <c r="Y3723">
        <f t="shared" si="454"/>
        <v>-11</v>
      </c>
      <c r="Z3723">
        <f t="shared" ca="1" si="455"/>
        <v>-12.875</v>
      </c>
      <c r="AA3723">
        <f t="shared" ca="1" si="456"/>
        <v>1.875</v>
      </c>
      <c r="AB3723">
        <f t="shared" ca="1" si="457"/>
        <v>-1.875</v>
      </c>
      <c r="AC3723" s="2">
        <v>1.875</v>
      </c>
      <c r="AD3723" s="7">
        <f>VLOOKUP(P3723,Weights!$A:$B,2,0)*AC3723</f>
        <v>1.875</v>
      </c>
      <c r="AE3723">
        <f t="shared" ca="1" si="458"/>
        <v>3.515625</v>
      </c>
      <c r="AF3723" t="str">
        <f t="shared" si="459"/>
        <v>SMU</v>
      </c>
      <c r="AG3723" t="str">
        <f t="shared" ca="1" si="460"/>
        <v>SMU</v>
      </c>
    </row>
    <row r="3724" spans="15:33" x14ac:dyDescent="0.25">
      <c r="O3724" t="s">
        <v>3396</v>
      </c>
      <c r="P3724" s="6">
        <v>42032</v>
      </c>
      <c r="Q3724" t="s">
        <v>3073</v>
      </c>
      <c r="R3724" t="s">
        <v>3178</v>
      </c>
      <c r="S3724" t="s">
        <v>3720</v>
      </c>
      <c r="T3724">
        <v>59</v>
      </c>
      <c r="U3724">
        <v>52</v>
      </c>
      <c r="W3724" t="s">
        <v>233</v>
      </c>
      <c r="X3724">
        <v>1</v>
      </c>
      <c r="Y3724">
        <f t="shared" si="454"/>
        <v>-7</v>
      </c>
      <c r="Z3724">
        <f t="shared" ca="1" si="455"/>
        <v>-10.124999500000001</v>
      </c>
      <c r="AA3724">
        <f t="shared" ca="1" si="456"/>
        <v>3.1249995000000013</v>
      </c>
      <c r="AB3724">
        <f t="shared" ca="1" si="457"/>
        <v>-3.1249995000000013</v>
      </c>
      <c r="AC3724" s="2">
        <v>3.125</v>
      </c>
      <c r="AD3724" s="7">
        <f>VLOOKUP(P3724,Weights!$A:$B,2,0)*AC3724</f>
        <v>3.125</v>
      </c>
      <c r="AE3724">
        <f t="shared" ca="1" si="458"/>
        <v>9.7656218750002584</v>
      </c>
      <c r="AF3724" t="str">
        <f t="shared" si="459"/>
        <v>Northern Iowa</v>
      </c>
      <c r="AG3724" t="str">
        <f t="shared" ca="1" si="460"/>
        <v>Northern Iowa</v>
      </c>
    </row>
    <row r="3725" spans="15:33" x14ac:dyDescent="0.25">
      <c r="O3725" t="s">
        <v>3085</v>
      </c>
      <c r="P3725" s="6">
        <v>42032</v>
      </c>
      <c r="Q3725" t="s">
        <v>3073</v>
      </c>
      <c r="R3725" t="s">
        <v>3086</v>
      </c>
      <c r="S3725" t="s">
        <v>3721</v>
      </c>
      <c r="T3725">
        <v>72</v>
      </c>
      <c r="U3725">
        <v>66</v>
      </c>
      <c r="W3725" t="s">
        <v>123</v>
      </c>
      <c r="X3725">
        <v>1</v>
      </c>
      <c r="Y3725">
        <f t="shared" si="454"/>
        <v>6</v>
      </c>
      <c r="Z3725">
        <f t="shared" ca="1" si="455"/>
        <v>12.125</v>
      </c>
      <c r="AA3725">
        <f t="shared" ca="1" si="456"/>
        <v>-6.125</v>
      </c>
      <c r="AB3725">
        <f t="shared" ca="1" si="457"/>
        <v>6.125</v>
      </c>
      <c r="AC3725" s="2">
        <v>6.125</v>
      </c>
      <c r="AD3725" s="7">
        <f>VLOOKUP(P3725,Weights!$A:$B,2,0)*AC3725</f>
        <v>6.125</v>
      </c>
      <c r="AE3725">
        <f t="shared" ca="1" si="458"/>
        <v>37.515625</v>
      </c>
      <c r="AF3725" t="str">
        <f t="shared" si="459"/>
        <v>Stony Brook</v>
      </c>
      <c r="AG3725" t="str">
        <f t="shared" ca="1" si="460"/>
        <v>Stony Brook</v>
      </c>
    </row>
    <row r="3726" spans="15:33" x14ac:dyDescent="0.25">
      <c r="O3726" t="s">
        <v>3244</v>
      </c>
      <c r="P3726" s="6">
        <v>42032</v>
      </c>
      <c r="Q3726" t="s">
        <v>3073</v>
      </c>
      <c r="R3726" t="s">
        <v>3709</v>
      </c>
      <c r="S3726" t="s">
        <v>3720</v>
      </c>
      <c r="T3726">
        <v>64</v>
      </c>
      <c r="U3726">
        <v>61</v>
      </c>
      <c r="W3726" t="s">
        <v>884</v>
      </c>
      <c r="X3726">
        <v>1</v>
      </c>
      <c r="Y3726">
        <f t="shared" si="454"/>
        <v>-3</v>
      </c>
      <c r="Z3726">
        <f t="shared" ca="1" si="455"/>
        <v>-6.3749999999999982</v>
      </c>
      <c r="AA3726">
        <f t="shared" ca="1" si="456"/>
        <v>3.3749999999999982</v>
      </c>
      <c r="AB3726">
        <f t="shared" ca="1" si="457"/>
        <v>-3.3749999999999982</v>
      </c>
      <c r="AC3726" s="2">
        <v>3.375</v>
      </c>
      <c r="AD3726" s="7">
        <f>VLOOKUP(P3726,Weights!$A:$B,2,0)*AC3726</f>
        <v>3.375</v>
      </c>
      <c r="AE3726">
        <f t="shared" ca="1" si="458"/>
        <v>11.390624999999988</v>
      </c>
      <c r="AF3726" t="str">
        <f t="shared" si="459"/>
        <v>Kansas</v>
      </c>
      <c r="AG3726" t="str">
        <f t="shared" ca="1" si="460"/>
        <v>Kansas</v>
      </c>
    </row>
    <row r="3727" spans="15:33" x14ac:dyDescent="0.25">
      <c r="O3727" t="s">
        <v>3138</v>
      </c>
      <c r="P3727" s="6">
        <v>42032</v>
      </c>
      <c r="Q3727" t="s">
        <v>3073</v>
      </c>
      <c r="R3727" t="s">
        <v>3140</v>
      </c>
      <c r="S3727" t="s">
        <v>3720</v>
      </c>
      <c r="T3727">
        <v>86</v>
      </c>
      <c r="U3727">
        <v>62</v>
      </c>
      <c r="W3727" t="s">
        <v>351</v>
      </c>
      <c r="X3727">
        <v>1</v>
      </c>
      <c r="Y3727">
        <f t="shared" si="454"/>
        <v>-24</v>
      </c>
      <c r="Z3727">
        <f t="shared" ca="1" si="455"/>
        <v>-8.5</v>
      </c>
      <c r="AA3727">
        <f t="shared" ca="1" si="456"/>
        <v>-15.5</v>
      </c>
      <c r="AB3727">
        <f t="shared" ca="1" si="457"/>
        <v>15.5</v>
      </c>
      <c r="AC3727" s="2">
        <v>15.5</v>
      </c>
      <c r="AD3727" s="7">
        <f>VLOOKUP(P3727,Weights!$A:$B,2,0)*AC3727</f>
        <v>15.5</v>
      </c>
      <c r="AE3727">
        <f t="shared" ca="1" si="458"/>
        <v>240.25</v>
      </c>
      <c r="AF3727" t="str">
        <f t="shared" si="459"/>
        <v>Temple</v>
      </c>
      <c r="AG3727" t="str">
        <f t="shared" ca="1" si="460"/>
        <v>Temple</v>
      </c>
    </row>
    <row r="3728" spans="15:33" x14ac:dyDescent="0.25">
      <c r="O3728" t="s">
        <v>3091</v>
      </c>
      <c r="P3728" s="6">
        <v>42032</v>
      </c>
      <c r="Q3728" t="s">
        <v>3073</v>
      </c>
      <c r="R3728" t="s">
        <v>3089</v>
      </c>
      <c r="S3728" t="s">
        <v>3720</v>
      </c>
      <c r="T3728">
        <v>68</v>
      </c>
      <c r="U3728">
        <v>56</v>
      </c>
      <c r="W3728" t="s">
        <v>159</v>
      </c>
      <c r="X3728">
        <v>1</v>
      </c>
      <c r="Y3728">
        <f t="shared" si="454"/>
        <v>-12</v>
      </c>
      <c r="Z3728">
        <f t="shared" ca="1" si="455"/>
        <v>3.25</v>
      </c>
      <c r="AA3728">
        <f t="shared" ca="1" si="456"/>
        <v>-15.25</v>
      </c>
      <c r="AB3728">
        <f t="shared" ca="1" si="457"/>
        <v>15.25</v>
      </c>
      <c r="AC3728" s="2">
        <v>15.25</v>
      </c>
      <c r="AD3728" s="7">
        <f>VLOOKUP(P3728,Weights!$A:$B,2,0)*AC3728</f>
        <v>15.25</v>
      </c>
      <c r="AE3728">
        <f t="shared" ca="1" si="458"/>
        <v>232.5625</v>
      </c>
      <c r="AF3728" t="str">
        <f t="shared" si="459"/>
        <v>Binghamton</v>
      </c>
      <c r="AG3728" t="str">
        <f t="shared" ca="1" si="460"/>
        <v>UMBC</v>
      </c>
    </row>
    <row r="3729" spans="15:33" x14ac:dyDescent="0.25">
      <c r="O3729" t="s">
        <v>3148</v>
      </c>
      <c r="P3729" s="6">
        <v>42032</v>
      </c>
      <c r="Q3729" t="s">
        <v>3073</v>
      </c>
      <c r="R3729" t="s">
        <v>3345</v>
      </c>
      <c r="S3729" t="s">
        <v>3721</v>
      </c>
      <c r="T3729">
        <v>82</v>
      </c>
      <c r="U3729">
        <v>65</v>
      </c>
      <c r="W3729" t="s">
        <v>1474</v>
      </c>
      <c r="X3729">
        <v>1</v>
      </c>
      <c r="Y3729">
        <f t="shared" si="454"/>
        <v>17</v>
      </c>
      <c r="Z3729">
        <f t="shared" ca="1" si="455"/>
        <v>6.4999999800000001</v>
      </c>
      <c r="AA3729">
        <f t="shared" ca="1" si="456"/>
        <v>10.50000002</v>
      </c>
      <c r="AB3729">
        <f t="shared" ca="1" si="457"/>
        <v>-10.50000002</v>
      </c>
      <c r="AC3729" s="2">
        <v>10.5</v>
      </c>
      <c r="AD3729" s="7">
        <f>VLOOKUP(P3729,Weights!$A:$B,2,0)*AC3729</f>
        <v>10.5</v>
      </c>
      <c r="AE3729">
        <f t="shared" ca="1" si="458"/>
        <v>110.25000041999999</v>
      </c>
      <c r="AF3729" t="str">
        <f t="shared" si="459"/>
        <v>UNC Wilmington</v>
      </c>
      <c r="AG3729" t="str">
        <f t="shared" ca="1" si="460"/>
        <v>UNC Wilmington</v>
      </c>
    </row>
    <row r="3730" spans="15:33" x14ac:dyDescent="0.25">
      <c r="O3730" t="s">
        <v>3087</v>
      </c>
      <c r="P3730" s="6">
        <v>42032</v>
      </c>
      <c r="Q3730" t="s">
        <v>3073</v>
      </c>
      <c r="R3730" t="s">
        <v>3097</v>
      </c>
      <c r="S3730" t="s">
        <v>3720</v>
      </c>
      <c r="T3730">
        <v>47</v>
      </c>
      <c r="U3730">
        <v>44</v>
      </c>
      <c r="W3730" t="s">
        <v>178</v>
      </c>
      <c r="X3730">
        <v>1</v>
      </c>
      <c r="Y3730">
        <f t="shared" si="454"/>
        <v>-3</v>
      </c>
      <c r="Z3730">
        <f t="shared" ca="1" si="455"/>
        <v>3.875</v>
      </c>
      <c r="AA3730">
        <f t="shared" ca="1" si="456"/>
        <v>-6.875</v>
      </c>
      <c r="AB3730">
        <f t="shared" ca="1" si="457"/>
        <v>6.875</v>
      </c>
      <c r="AC3730" s="2">
        <v>6.875</v>
      </c>
      <c r="AD3730" s="7">
        <f>VLOOKUP(P3730,Weights!$A:$B,2,0)*AC3730</f>
        <v>6.875</v>
      </c>
      <c r="AE3730">
        <f t="shared" ca="1" si="458"/>
        <v>47.265625</v>
      </c>
      <c r="AF3730" t="str">
        <f t="shared" si="459"/>
        <v>Albany</v>
      </c>
      <c r="AG3730" t="str">
        <f t="shared" ca="1" si="460"/>
        <v>Vermont</v>
      </c>
    </row>
    <row r="3731" spans="15:33" x14ac:dyDescent="0.25">
      <c r="O3731" t="s">
        <v>3395</v>
      </c>
      <c r="P3731" s="6">
        <v>42032</v>
      </c>
      <c r="Q3731" t="s">
        <v>3073</v>
      </c>
      <c r="R3731" t="s">
        <v>3146</v>
      </c>
      <c r="S3731" t="s">
        <v>3720</v>
      </c>
      <c r="T3731">
        <v>84</v>
      </c>
      <c r="U3731">
        <v>74</v>
      </c>
      <c r="W3731" t="s">
        <v>2394</v>
      </c>
      <c r="X3731">
        <v>1</v>
      </c>
      <c r="Y3731">
        <f t="shared" si="454"/>
        <v>-10</v>
      </c>
      <c r="Z3731">
        <f t="shared" ca="1" si="455"/>
        <v>-3.7499995000000004</v>
      </c>
      <c r="AA3731">
        <f t="shared" ca="1" si="456"/>
        <v>-6.2500004999999996</v>
      </c>
      <c r="AB3731">
        <f t="shared" ca="1" si="457"/>
        <v>6.2500004999999996</v>
      </c>
      <c r="AC3731" s="2">
        <v>6.25</v>
      </c>
      <c r="AD3731" s="7">
        <f>VLOOKUP(P3731,Weights!$A:$B,2,0)*AC3731</f>
        <v>6.25</v>
      </c>
      <c r="AE3731">
        <f t="shared" ca="1" si="458"/>
        <v>39.062506250000247</v>
      </c>
      <c r="AF3731" t="str">
        <f t="shared" si="459"/>
        <v>Stanford</v>
      </c>
      <c r="AG3731" t="str">
        <f t="shared" ca="1" si="460"/>
        <v>Stanford</v>
      </c>
    </row>
    <row r="3732" spans="15:33" x14ac:dyDescent="0.25">
      <c r="O3732" t="s">
        <v>3706</v>
      </c>
      <c r="P3732" s="6">
        <v>42032</v>
      </c>
      <c r="Q3732" t="s">
        <v>3073</v>
      </c>
      <c r="R3732" t="s">
        <v>3158</v>
      </c>
      <c r="S3732" t="s">
        <v>3721</v>
      </c>
      <c r="T3732">
        <v>58</v>
      </c>
      <c r="U3732">
        <v>47</v>
      </c>
      <c r="W3732" t="s">
        <v>2163</v>
      </c>
      <c r="X3732">
        <v>1</v>
      </c>
      <c r="Y3732">
        <f t="shared" si="454"/>
        <v>11</v>
      </c>
      <c r="Z3732">
        <f t="shared" ca="1" si="455"/>
        <v>16.624999499999998</v>
      </c>
      <c r="AA3732">
        <f t="shared" ca="1" si="456"/>
        <v>-5.6249994999999977</v>
      </c>
      <c r="AB3732">
        <f t="shared" ca="1" si="457"/>
        <v>5.6249994999999977</v>
      </c>
      <c r="AC3732" s="2">
        <v>5.625</v>
      </c>
      <c r="AD3732" s="7">
        <f>VLOOKUP(P3732,Weights!$A:$B,2,0)*AC3732</f>
        <v>5.625</v>
      </c>
      <c r="AE3732">
        <f t="shared" ca="1" si="458"/>
        <v>31.640619375000224</v>
      </c>
      <c r="AF3732" t="str">
        <f t="shared" si="459"/>
        <v>Wichita St</v>
      </c>
      <c r="AG3732" t="str">
        <f t="shared" ca="1" si="460"/>
        <v>Wichita St</v>
      </c>
    </row>
    <row r="3733" spans="15:33" x14ac:dyDescent="0.25">
      <c r="O3733" t="s">
        <v>3344</v>
      </c>
      <c r="P3733" s="6">
        <v>42032</v>
      </c>
      <c r="Q3733" t="s">
        <v>3073</v>
      </c>
      <c r="R3733" t="s">
        <v>3112</v>
      </c>
      <c r="S3733" t="s">
        <v>3721</v>
      </c>
      <c r="T3733">
        <v>100</v>
      </c>
      <c r="U3733">
        <v>79</v>
      </c>
      <c r="W3733" t="s">
        <v>1479</v>
      </c>
      <c r="X3733">
        <v>1</v>
      </c>
      <c r="Y3733">
        <f t="shared" si="454"/>
        <v>21</v>
      </c>
      <c r="Z3733">
        <f t="shared" ca="1" si="455"/>
        <v>4.1250000000000009</v>
      </c>
      <c r="AA3733">
        <f t="shared" ca="1" si="456"/>
        <v>16.875</v>
      </c>
      <c r="AB3733">
        <f t="shared" ca="1" si="457"/>
        <v>-16.875</v>
      </c>
      <c r="AC3733" s="2">
        <v>16.875</v>
      </c>
      <c r="AD3733" s="7">
        <f>VLOOKUP(P3733,Weights!$A:$B,2,0)*AC3733</f>
        <v>16.875</v>
      </c>
      <c r="AE3733">
        <f t="shared" ca="1" si="458"/>
        <v>284.765625</v>
      </c>
      <c r="AF3733" t="str">
        <f t="shared" si="459"/>
        <v>William &amp; Mary</v>
      </c>
      <c r="AG3733" t="str">
        <f t="shared" ca="1" si="460"/>
        <v>William &amp; Mary</v>
      </c>
    </row>
    <row r="3734" spans="15:33" x14ac:dyDescent="0.25">
      <c r="O3734" t="s">
        <v>3359</v>
      </c>
      <c r="P3734" s="6">
        <v>42033</v>
      </c>
      <c r="Q3734" t="s">
        <v>3073</v>
      </c>
      <c r="R3734" t="s">
        <v>3160</v>
      </c>
      <c r="S3734" t="s">
        <v>3720</v>
      </c>
      <c r="T3734">
        <v>75</v>
      </c>
      <c r="U3734">
        <v>65</v>
      </c>
      <c r="W3734" t="s">
        <v>2824</v>
      </c>
      <c r="X3734">
        <v>1</v>
      </c>
      <c r="Y3734">
        <f t="shared" si="454"/>
        <v>-10</v>
      </c>
      <c r="Z3734">
        <f t="shared" ca="1" si="455"/>
        <v>0.25</v>
      </c>
      <c r="AA3734">
        <f t="shared" ca="1" si="456"/>
        <v>-10.25</v>
      </c>
      <c r="AB3734">
        <f t="shared" ca="1" si="457"/>
        <v>10.25</v>
      </c>
      <c r="AC3734" s="2">
        <v>10.25</v>
      </c>
      <c r="AD3734" s="7">
        <f>VLOOKUP(P3734,Weights!$A:$B,2,0)*AC3734</f>
        <v>10.25</v>
      </c>
      <c r="AE3734">
        <f t="shared" ca="1" si="458"/>
        <v>105.0625</v>
      </c>
      <c r="AF3734" t="str">
        <f t="shared" si="459"/>
        <v>Arkansas-Little Rock</v>
      </c>
      <c r="AG3734" t="str">
        <f t="shared" ca="1" si="460"/>
        <v>Arkansas St</v>
      </c>
    </row>
    <row r="3735" spans="15:33" x14ac:dyDescent="0.25">
      <c r="O3735" t="s">
        <v>3093</v>
      </c>
      <c r="P3735" s="6">
        <v>42033</v>
      </c>
      <c r="Q3735" t="s">
        <v>3073</v>
      </c>
      <c r="R3735" t="s">
        <v>3094</v>
      </c>
      <c r="S3735" t="s">
        <v>3721</v>
      </c>
      <c r="T3735">
        <v>71</v>
      </c>
      <c r="U3735">
        <v>67</v>
      </c>
      <c r="W3735" t="s">
        <v>361</v>
      </c>
      <c r="X3735">
        <v>1</v>
      </c>
      <c r="Y3735">
        <f t="shared" si="454"/>
        <v>4</v>
      </c>
      <c r="Z3735">
        <f t="shared" ca="1" si="455"/>
        <v>2.875</v>
      </c>
      <c r="AA3735">
        <f t="shared" ca="1" si="456"/>
        <v>1.125</v>
      </c>
      <c r="AB3735">
        <f t="shared" ca="1" si="457"/>
        <v>-1.125</v>
      </c>
      <c r="AC3735" s="2">
        <v>1.125</v>
      </c>
      <c r="AD3735" s="7">
        <f>VLOOKUP(P3735,Weights!$A:$B,2,0)*AC3735</f>
        <v>1.125</v>
      </c>
      <c r="AE3735">
        <f t="shared" ca="1" si="458"/>
        <v>1.265625</v>
      </c>
      <c r="AF3735" t="str">
        <f t="shared" si="459"/>
        <v>Army</v>
      </c>
      <c r="AG3735" t="str">
        <f t="shared" ca="1" si="460"/>
        <v>Army</v>
      </c>
    </row>
    <row r="3736" spans="15:33" x14ac:dyDescent="0.25">
      <c r="O3736" t="s">
        <v>3230</v>
      </c>
      <c r="P3736" s="6">
        <v>42033</v>
      </c>
      <c r="Q3736" t="s">
        <v>3073</v>
      </c>
      <c r="R3736" t="s">
        <v>3320</v>
      </c>
      <c r="S3736" t="s">
        <v>3721</v>
      </c>
      <c r="T3736">
        <v>103</v>
      </c>
      <c r="U3736">
        <v>82</v>
      </c>
      <c r="W3736" t="s">
        <v>1461</v>
      </c>
      <c r="X3736">
        <v>1</v>
      </c>
      <c r="Y3736">
        <f t="shared" si="454"/>
        <v>21</v>
      </c>
      <c r="Z3736">
        <f t="shared" ca="1" si="455"/>
        <v>12.375000480000001</v>
      </c>
      <c r="AA3736">
        <f t="shared" ca="1" si="456"/>
        <v>8.6249995199999994</v>
      </c>
      <c r="AB3736">
        <f t="shared" ca="1" si="457"/>
        <v>-8.6249995199999994</v>
      </c>
      <c r="AC3736" s="2">
        <v>8.625</v>
      </c>
      <c r="AD3736" s="7">
        <f>VLOOKUP(P3736,Weights!$A:$B,2,0)*AC3736</f>
        <v>8.625</v>
      </c>
      <c r="AE3736">
        <f t="shared" ca="1" si="458"/>
        <v>74.390616720000224</v>
      </c>
      <c r="AF3736" t="str">
        <f t="shared" si="459"/>
        <v>Belmont</v>
      </c>
      <c r="AG3736" t="str">
        <f t="shared" ca="1" si="460"/>
        <v>Belmont</v>
      </c>
    </row>
    <row r="3737" spans="15:33" x14ac:dyDescent="0.25">
      <c r="O3737" t="s">
        <v>3184</v>
      </c>
      <c r="P3737" s="6">
        <v>42033</v>
      </c>
      <c r="Q3737" t="s">
        <v>3073</v>
      </c>
      <c r="R3737" t="s">
        <v>3262</v>
      </c>
      <c r="S3737" t="s">
        <v>3721</v>
      </c>
      <c r="T3737">
        <v>78</v>
      </c>
      <c r="U3737">
        <v>74</v>
      </c>
      <c r="W3737" t="s">
        <v>1234</v>
      </c>
      <c r="X3737">
        <v>1</v>
      </c>
      <c r="Y3737">
        <f t="shared" si="454"/>
        <v>4</v>
      </c>
      <c r="Z3737">
        <f t="shared" ca="1" si="455"/>
        <v>14.624999520000001</v>
      </c>
      <c r="AA3737">
        <f t="shared" ca="1" si="456"/>
        <v>-10.624999520000001</v>
      </c>
      <c r="AB3737">
        <f t="shared" ca="1" si="457"/>
        <v>10.624999520000001</v>
      </c>
      <c r="AC3737" s="2">
        <v>10.625</v>
      </c>
      <c r="AD3737" s="7">
        <f>VLOOKUP(P3737,Weights!$A:$B,2,0)*AC3737</f>
        <v>10.625</v>
      </c>
      <c r="AE3737">
        <f t="shared" ca="1" si="458"/>
        <v>112.89061480000025</v>
      </c>
      <c r="AF3737" t="str">
        <f t="shared" si="459"/>
        <v>BYU</v>
      </c>
      <c r="AG3737" t="str">
        <f t="shared" ca="1" si="460"/>
        <v>BYU</v>
      </c>
    </row>
    <row r="3738" spans="15:33" x14ac:dyDescent="0.25">
      <c r="O3738" t="s">
        <v>3205</v>
      </c>
      <c r="P3738" s="6">
        <v>42033</v>
      </c>
      <c r="Q3738" t="s">
        <v>3073</v>
      </c>
      <c r="R3738" t="s">
        <v>3147</v>
      </c>
      <c r="S3738" t="s">
        <v>3721</v>
      </c>
      <c r="T3738">
        <v>86</v>
      </c>
      <c r="U3738">
        <v>61</v>
      </c>
      <c r="W3738" t="s">
        <v>496</v>
      </c>
      <c r="X3738">
        <v>1</v>
      </c>
      <c r="Y3738">
        <f t="shared" si="454"/>
        <v>25</v>
      </c>
      <c r="Z3738">
        <f t="shared" ca="1" si="455"/>
        <v>10.74999998</v>
      </c>
      <c r="AA3738">
        <f t="shared" ca="1" si="456"/>
        <v>14.25000002</v>
      </c>
      <c r="AB3738">
        <f t="shared" ca="1" si="457"/>
        <v>-14.25000002</v>
      </c>
      <c r="AC3738" s="2">
        <v>14.25</v>
      </c>
      <c r="AD3738" s="7">
        <f>VLOOKUP(P3738,Weights!$A:$B,2,0)*AC3738</f>
        <v>14.25</v>
      </c>
      <c r="AE3738">
        <f t="shared" ca="1" si="458"/>
        <v>203.06250057</v>
      </c>
      <c r="AF3738" t="str">
        <f t="shared" si="459"/>
        <v>Charlotte</v>
      </c>
      <c r="AG3738" t="str">
        <f t="shared" ca="1" si="460"/>
        <v>Charlotte</v>
      </c>
    </row>
    <row r="3739" spans="15:33" x14ac:dyDescent="0.25">
      <c r="O3739" t="s">
        <v>3113</v>
      </c>
      <c r="P3739" s="6">
        <v>42033</v>
      </c>
      <c r="Q3739" t="s">
        <v>3073</v>
      </c>
      <c r="R3739" t="s">
        <v>3136</v>
      </c>
      <c r="S3739" t="s">
        <v>3721</v>
      </c>
      <c r="T3739">
        <v>70</v>
      </c>
      <c r="U3739">
        <v>58</v>
      </c>
      <c r="W3739" t="s">
        <v>204</v>
      </c>
      <c r="X3739">
        <v>1</v>
      </c>
      <c r="Y3739">
        <f t="shared" si="454"/>
        <v>12</v>
      </c>
      <c r="Z3739">
        <f t="shared" ca="1" si="455"/>
        <v>5.6249999999999991</v>
      </c>
      <c r="AA3739">
        <f t="shared" ca="1" si="456"/>
        <v>6.3750000000000009</v>
      </c>
      <c r="AB3739">
        <f t="shared" ca="1" si="457"/>
        <v>-6.3750000000000009</v>
      </c>
      <c r="AC3739" s="2">
        <v>6.375</v>
      </c>
      <c r="AD3739" s="7">
        <f>VLOOKUP(P3739,Weights!$A:$B,2,0)*AC3739</f>
        <v>6.375</v>
      </c>
      <c r="AE3739">
        <f t="shared" ca="1" si="458"/>
        <v>40.640625000000014</v>
      </c>
      <c r="AF3739" t="str">
        <f t="shared" si="459"/>
        <v>Cincinnati</v>
      </c>
      <c r="AG3739" t="str">
        <f t="shared" ca="1" si="460"/>
        <v>Cincinnati</v>
      </c>
    </row>
    <row r="3740" spans="15:33" x14ac:dyDescent="0.25">
      <c r="O3740" t="s">
        <v>3332</v>
      </c>
      <c r="P3740" s="6">
        <v>42033</v>
      </c>
      <c r="Q3740" t="s">
        <v>3073</v>
      </c>
      <c r="R3740" t="s">
        <v>3250</v>
      </c>
      <c r="S3740" t="s">
        <v>3720</v>
      </c>
      <c r="T3740">
        <v>91</v>
      </c>
      <c r="U3740">
        <v>85</v>
      </c>
      <c r="V3740" t="s">
        <v>3722</v>
      </c>
      <c r="W3740" t="s">
        <v>1335</v>
      </c>
      <c r="X3740">
        <v>1</v>
      </c>
      <c r="Y3740">
        <f t="shared" si="454"/>
        <v>-6</v>
      </c>
      <c r="Z3740">
        <f t="shared" ca="1" si="455"/>
        <v>-6</v>
      </c>
      <c r="AA3740">
        <f t="shared" ca="1" si="456"/>
        <v>0</v>
      </c>
      <c r="AB3740">
        <f t="shared" ca="1" si="457"/>
        <v>0</v>
      </c>
      <c r="AC3740" s="2">
        <v>0</v>
      </c>
      <c r="AD3740" s="7">
        <f>VLOOKUP(P3740,Weights!$A:$B,2,0)*AC3740</f>
        <v>0</v>
      </c>
      <c r="AE3740">
        <f t="shared" ca="1" si="458"/>
        <v>0</v>
      </c>
      <c r="AF3740" t="str">
        <f t="shared" si="459"/>
        <v>Long Beach St</v>
      </c>
      <c r="AG3740" t="str">
        <f t="shared" ca="1" si="460"/>
        <v>Long Beach St</v>
      </c>
    </row>
    <row r="3741" spans="15:33" x14ac:dyDescent="0.25">
      <c r="O3741" t="s">
        <v>3283</v>
      </c>
      <c r="P3741" s="6">
        <v>42033</v>
      </c>
      <c r="Q3741" t="s">
        <v>3073</v>
      </c>
      <c r="R3741" t="s">
        <v>3208</v>
      </c>
      <c r="S3741" t="s">
        <v>3720</v>
      </c>
      <c r="T3741">
        <v>84</v>
      </c>
      <c r="U3741">
        <v>73</v>
      </c>
      <c r="W3741" t="s">
        <v>1348</v>
      </c>
      <c r="X3741">
        <v>1</v>
      </c>
      <c r="Y3741">
        <f t="shared" si="454"/>
        <v>-11</v>
      </c>
      <c r="Z3741">
        <f t="shared" ca="1" si="455"/>
        <v>-8.75</v>
      </c>
      <c r="AA3741">
        <f t="shared" ca="1" si="456"/>
        <v>-2.25</v>
      </c>
      <c r="AB3741">
        <f t="shared" ca="1" si="457"/>
        <v>2.25</v>
      </c>
      <c r="AC3741" s="2">
        <v>2.25</v>
      </c>
      <c r="AD3741" s="7">
        <f>VLOOKUP(P3741,Weights!$A:$B,2,0)*AC3741</f>
        <v>2.25</v>
      </c>
      <c r="AE3741">
        <f t="shared" ca="1" si="458"/>
        <v>5.0625</v>
      </c>
      <c r="AF3741" t="str">
        <f t="shared" si="459"/>
        <v>Hawaii</v>
      </c>
      <c r="AG3741" t="str">
        <f t="shared" ca="1" si="460"/>
        <v>Hawaii</v>
      </c>
    </row>
    <row r="3742" spans="15:33" x14ac:dyDescent="0.25">
      <c r="O3742" t="s">
        <v>3156</v>
      </c>
      <c r="P3742" s="6">
        <v>42033</v>
      </c>
      <c r="Q3742" t="s">
        <v>3073</v>
      </c>
      <c r="R3742" t="s">
        <v>3226</v>
      </c>
      <c r="S3742" t="s">
        <v>3721</v>
      </c>
      <c r="T3742">
        <v>93</v>
      </c>
      <c r="U3742">
        <v>87</v>
      </c>
      <c r="V3742" t="s">
        <v>3722</v>
      </c>
      <c r="W3742" t="s">
        <v>1623</v>
      </c>
      <c r="X3742">
        <v>1</v>
      </c>
      <c r="Y3742">
        <f t="shared" si="454"/>
        <v>6</v>
      </c>
      <c r="Z3742">
        <f t="shared" ca="1" si="455"/>
        <v>9.8749999800000001</v>
      </c>
      <c r="AA3742">
        <f t="shared" ca="1" si="456"/>
        <v>-3.8749999800000001</v>
      </c>
      <c r="AB3742">
        <f t="shared" ca="1" si="457"/>
        <v>3.8749999800000001</v>
      </c>
      <c r="AC3742" s="2">
        <v>3.875</v>
      </c>
      <c r="AD3742" s="7">
        <f>VLOOKUP(P3742,Weights!$A:$B,2,0)*AC3742</f>
        <v>3.875</v>
      </c>
      <c r="AE3742">
        <f t="shared" ca="1" si="458"/>
        <v>15.015624845000001</v>
      </c>
      <c r="AF3742" t="str">
        <f t="shared" si="459"/>
        <v>Detroit</v>
      </c>
      <c r="AG3742" t="str">
        <f t="shared" ca="1" si="460"/>
        <v>Detroit</v>
      </c>
    </row>
    <row r="3743" spans="15:33" x14ac:dyDescent="0.25">
      <c r="O3743" t="s">
        <v>3221</v>
      </c>
      <c r="P3743" s="6">
        <v>42033</v>
      </c>
      <c r="Q3743" t="s">
        <v>3073</v>
      </c>
      <c r="R3743" t="s">
        <v>3215</v>
      </c>
      <c r="S3743" t="s">
        <v>3721</v>
      </c>
      <c r="T3743">
        <v>78</v>
      </c>
      <c r="U3743">
        <v>62</v>
      </c>
      <c r="W3743" t="s">
        <v>720</v>
      </c>
      <c r="X3743">
        <v>1</v>
      </c>
      <c r="Y3743">
        <f t="shared" si="454"/>
        <v>16</v>
      </c>
      <c r="Z3743">
        <f t="shared" ca="1" si="455"/>
        <v>11.625000499999999</v>
      </c>
      <c r="AA3743">
        <f t="shared" ca="1" si="456"/>
        <v>4.3749995000000013</v>
      </c>
      <c r="AB3743">
        <f t="shared" ca="1" si="457"/>
        <v>-4.3749995000000013</v>
      </c>
      <c r="AC3743" s="2">
        <v>4.375</v>
      </c>
      <c r="AD3743" s="7">
        <f>VLOOKUP(P3743,Weights!$A:$B,2,0)*AC3743</f>
        <v>4.375</v>
      </c>
      <c r="AE3743">
        <f t="shared" ca="1" si="458"/>
        <v>19.14062062500026</v>
      </c>
      <c r="AF3743" t="str">
        <f t="shared" si="459"/>
        <v>Florida Gulf Coast</v>
      </c>
      <c r="AG3743" t="str">
        <f t="shared" ca="1" si="460"/>
        <v>Florida Gulf Coast</v>
      </c>
    </row>
    <row r="3744" spans="15:33" x14ac:dyDescent="0.25">
      <c r="O3744" t="s">
        <v>3338</v>
      </c>
      <c r="P3744" s="6">
        <v>42033</v>
      </c>
      <c r="Q3744" t="s">
        <v>3073</v>
      </c>
      <c r="R3744" t="s">
        <v>3319</v>
      </c>
      <c r="S3744" t="s">
        <v>3721</v>
      </c>
      <c r="T3744">
        <v>59</v>
      </c>
      <c r="U3744">
        <v>55</v>
      </c>
      <c r="W3744" t="s">
        <v>2542</v>
      </c>
      <c r="X3744">
        <v>1</v>
      </c>
      <c r="Y3744">
        <f t="shared" si="454"/>
        <v>4</v>
      </c>
      <c r="Z3744">
        <f t="shared" ca="1" si="455"/>
        <v>0.75</v>
      </c>
      <c r="AA3744">
        <f t="shared" ca="1" si="456"/>
        <v>3.25</v>
      </c>
      <c r="AB3744">
        <f t="shared" ca="1" si="457"/>
        <v>-3.25</v>
      </c>
      <c r="AC3744" s="2">
        <v>3.25</v>
      </c>
      <c r="AD3744" s="7">
        <f>VLOOKUP(P3744,Weights!$A:$B,2,0)*AC3744</f>
        <v>3.25</v>
      </c>
      <c r="AE3744">
        <f t="shared" ca="1" si="458"/>
        <v>10.5625</v>
      </c>
      <c r="AF3744" t="str">
        <f t="shared" si="459"/>
        <v>Furman</v>
      </c>
      <c r="AG3744" t="str">
        <f t="shared" ca="1" si="460"/>
        <v>Furman</v>
      </c>
    </row>
    <row r="3745" spans="15:33" x14ac:dyDescent="0.25">
      <c r="O3745" t="s">
        <v>3167</v>
      </c>
      <c r="P3745" s="6">
        <v>42033</v>
      </c>
      <c r="Q3745" t="s">
        <v>3073</v>
      </c>
      <c r="R3745" t="s">
        <v>3131</v>
      </c>
      <c r="S3745" t="s">
        <v>3721</v>
      </c>
      <c r="T3745">
        <v>68</v>
      </c>
      <c r="U3745">
        <v>60</v>
      </c>
      <c r="W3745" t="s">
        <v>420</v>
      </c>
      <c r="X3745">
        <v>1</v>
      </c>
      <c r="Y3745">
        <f t="shared" si="454"/>
        <v>8</v>
      </c>
      <c r="Z3745">
        <f t="shared" ca="1" si="455"/>
        <v>7.2499999800000001</v>
      </c>
      <c r="AA3745">
        <f t="shared" ca="1" si="456"/>
        <v>0.75000001999999988</v>
      </c>
      <c r="AB3745">
        <f t="shared" ca="1" si="457"/>
        <v>-0.75000001999999988</v>
      </c>
      <c r="AC3745" s="2">
        <v>0.75</v>
      </c>
      <c r="AD3745" s="7">
        <f>VLOOKUP(P3745,Weights!$A:$B,2,0)*AC3745</f>
        <v>0.75</v>
      </c>
      <c r="AE3745">
        <f t="shared" ca="1" si="458"/>
        <v>0.56250003000000026</v>
      </c>
      <c r="AF3745" t="str">
        <f t="shared" si="459"/>
        <v>George Mason</v>
      </c>
      <c r="AG3745" t="str">
        <f t="shared" ca="1" si="460"/>
        <v>George Mason</v>
      </c>
    </row>
    <row r="3746" spans="15:33" x14ac:dyDescent="0.25">
      <c r="O3746" t="s">
        <v>3355</v>
      </c>
      <c r="P3746" s="6">
        <v>42033</v>
      </c>
      <c r="Q3746" t="s">
        <v>3073</v>
      </c>
      <c r="R3746" t="s">
        <v>3349</v>
      </c>
      <c r="S3746" t="s">
        <v>3721</v>
      </c>
      <c r="T3746">
        <v>83</v>
      </c>
      <c r="U3746">
        <v>46</v>
      </c>
      <c r="W3746" t="s">
        <v>2841</v>
      </c>
      <c r="X3746">
        <v>1</v>
      </c>
      <c r="Y3746">
        <f t="shared" si="454"/>
        <v>37</v>
      </c>
      <c r="Z3746">
        <f t="shared" ca="1" si="455"/>
        <v>12.125</v>
      </c>
      <c r="AA3746">
        <f t="shared" ca="1" si="456"/>
        <v>24.875</v>
      </c>
      <c r="AB3746">
        <f t="shared" ca="1" si="457"/>
        <v>-24.875</v>
      </c>
      <c r="AC3746" s="2">
        <v>24.875</v>
      </c>
      <c r="AD3746" s="7">
        <f>VLOOKUP(P3746,Weights!$A:$B,2,0)*AC3746</f>
        <v>24.875</v>
      </c>
      <c r="AE3746">
        <f t="shared" ca="1" si="458"/>
        <v>618.765625</v>
      </c>
      <c r="AF3746" t="str">
        <f t="shared" si="459"/>
        <v>Georgia Southern</v>
      </c>
      <c r="AG3746" t="str">
        <f t="shared" ca="1" si="460"/>
        <v>Georgia Southern</v>
      </c>
    </row>
    <row r="3747" spans="15:33" x14ac:dyDescent="0.25">
      <c r="O3747" t="s">
        <v>3707</v>
      </c>
      <c r="P3747" s="6">
        <v>42033</v>
      </c>
      <c r="Q3747" t="s">
        <v>3073</v>
      </c>
      <c r="R3747" t="s">
        <v>3286</v>
      </c>
      <c r="S3747" t="s">
        <v>3721</v>
      </c>
      <c r="T3747">
        <v>64</v>
      </c>
      <c r="U3747">
        <v>46</v>
      </c>
      <c r="W3747" t="s">
        <v>2902</v>
      </c>
      <c r="X3747">
        <v>1</v>
      </c>
      <c r="Y3747">
        <f t="shared" si="454"/>
        <v>18</v>
      </c>
      <c r="Z3747">
        <f t="shared" ca="1" si="455"/>
        <v>20.499999499999998</v>
      </c>
      <c r="AA3747">
        <f t="shared" ca="1" si="456"/>
        <v>-2.4999994999999977</v>
      </c>
      <c r="AB3747">
        <f t="shared" ca="1" si="457"/>
        <v>2.4999994999999977</v>
      </c>
      <c r="AC3747" s="2">
        <v>2.5</v>
      </c>
      <c r="AD3747" s="7">
        <f>VLOOKUP(P3747,Weights!$A:$B,2,0)*AC3747</f>
        <v>2.5</v>
      </c>
      <c r="AE3747">
        <f t="shared" ca="1" si="458"/>
        <v>6.2499975000002381</v>
      </c>
      <c r="AF3747" t="str">
        <f t="shared" si="459"/>
        <v>Gonzaga</v>
      </c>
      <c r="AG3747" t="str">
        <f t="shared" ca="1" si="460"/>
        <v>Gonzaga</v>
      </c>
    </row>
    <row r="3748" spans="15:33" x14ac:dyDescent="0.25">
      <c r="O3748" t="s">
        <v>3275</v>
      </c>
      <c r="P3748" s="6">
        <v>42033</v>
      </c>
      <c r="Q3748" t="s">
        <v>3073</v>
      </c>
      <c r="R3748" t="s">
        <v>3240</v>
      </c>
      <c r="S3748" t="s">
        <v>3721</v>
      </c>
      <c r="T3748">
        <v>78</v>
      </c>
      <c r="U3748">
        <v>57</v>
      </c>
      <c r="W3748" t="s">
        <v>2964</v>
      </c>
      <c r="X3748">
        <v>1</v>
      </c>
      <c r="Y3748">
        <f t="shared" si="454"/>
        <v>21</v>
      </c>
      <c r="Z3748">
        <f t="shared" ca="1" si="455"/>
        <v>1.6249999999999991</v>
      </c>
      <c r="AA3748">
        <f t="shared" ca="1" si="456"/>
        <v>19.375</v>
      </c>
      <c r="AB3748">
        <f t="shared" ca="1" si="457"/>
        <v>-19.375</v>
      </c>
      <c r="AC3748" s="2">
        <v>19.375</v>
      </c>
      <c r="AD3748" s="7">
        <f>VLOOKUP(P3748,Weights!$A:$B,2,0)*AC3748</f>
        <v>19.375</v>
      </c>
      <c r="AE3748">
        <f t="shared" ca="1" si="458"/>
        <v>375.390625</v>
      </c>
      <c r="AF3748" t="str">
        <f t="shared" si="459"/>
        <v>Grand Canyon</v>
      </c>
      <c r="AG3748" t="str">
        <f t="shared" ca="1" si="460"/>
        <v>Grand Canyon</v>
      </c>
    </row>
    <row r="3749" spans="15:33" x14ac:dyDescent="0.25">
      <c r="O3749" t="s">
        <v>3216</v>
      </c>
      <c r="P3749" s="6">
        <v>42033</v>
      </c>
      <c r="Q3749" t="s">
        <v>3073</v>
      </c>
      <c r="R3749" t="s">
        <v>3212</v>
      </c>
      <c r="S3749" t="s">
        <v>3720</v>
      </c>
      <c r="T3749">
        <v>78</v>
      </c>
      <c r="U3749">
        <v>65</v>
      </c>
      <c r="W3749" t="s">
        <v>737</v>
      </c>
      <c r="X3749">
        <v>1</v>
      </c>
      <c r="Y3749">
        <f t="shared" si="454"/>
        <v>-13</v>
      </c>
      <c r="Z3749">
        <f t="shared" ca="1" si="455"/>
        <v>-19.125000500000002</v>
      </c>
      <c r="AA3749">
        <f t="shared" ca="1" si="456"/>
        <v>6.1250005000000023</v>
      </c>
      <c r="AB3749">
        <f t="shared" ca="1" si="457"/>
        <v>-6.1250005000000023</v>
      </c>
      <c r="AC3749" s="2">
        <v>6.125</v>
      </c>
      <c r="AD3749" s="7">
        <f>VLOOKUP(P3749,Weights!$A:$B,2,0)*AC3749</f>
        <v>6.125</v>
      </c>
      <c r="AE3749">
        <f t="shared" ca="1" si="458"/>
        <v>37.515631125000276</v>
      </c>
      <c r="AF3749" t="str">
        <f t="shared" si="459"/>
        <v>South Carolina Upstate</v>
      </c>
      <c r="AG3749" t="str">
        <f t="shared" ca="1" si="460"/>
        <v>South Carolina Upstate</v>
      </c>
    </row>
    <row r="3750" spans="15:33" x14ac:dyDescent="0.25">
      <c r="O3750" t="s">
        <v>3307</v>
      </c>
      <c r="P3750" s="6">
        <v>42033</v>
      </c>
      <c r="Q3750" t="s">
        <v>3073</v>
      </c>
      <c r="R3750" t="s">
        <v>3302</v>
      </c>
      <c r="S3750" t="s">
        <v>3720</v>
      </c>
      <c r="T3750">
        <v>72</v>
      </c>
      <c r="U3750">
        <v>53</v>
      </c>
      <c r="W3750" t="s">
        <v>1177</v>
      </c>
      <c r="X3750">
        <v>1</v>
      </c>
      <c r="Y3750">
        <f t="shared" si="454"/>
        <v>-19</v>
      </c>
      <c r="Z3750">
        <f t="shared" ca="1" si="455"/>
        <v>-13.125000499999999</v>
      </c>
      <c r="AA3750">
        <f t="shared" ca="1" si="456"/>
        <v>-5.8749995000000013</v>
      </c>
      <c r="AB3750">
        <f t="shared" ca="1" si="457"/>
        <v>5.8749995000000013</v>
      </c>
      <c r="AC3750" s="2">
        <v>5.875</v>
      </c>
      <c r="AD3750" s="7">
        <f>VLOOKUP(P3750,Weights!$A:$B,2,0)*AC3750</f>
        <v>5.875</v>
      </c>
      <c r="AE3750">
        <f t="shared" ca="1" si="458"/>
        <v>34.515619125000264</v>
      </c>
      <c r="AF3750" t="str">
        <f t="shared" si="459"/>
        <v>High Point</v>
      </c>
      <c r="AG3750" t="str">
        <f t="shared" ca="1" si="460"/>
        <v>High Point</v>
      </c>
    </row>
    <row r="3751" spans="15:33" x14ac:dyDescent="0.25">
      <c r="O3751" t="s">
        <v>3107</v>
      </c>
      <c r="P3751" s="6">
        <v>42033</v>
      </c>
      <c r="Q3751" t="s">
        <v>3073</v>
      </c>
      <c r="R3751" t="s">
        <v>3128</v>
      </c>
      <c r="S3751" t="s">
        <v>3721</v>
      </c>
      <c r="T3751">
        <v>67</v>
      </c>
      <c r="U3751">
        <v>55</v>
      </c>
      <c r="W3751" t="s">
        <v>2241</v>
      </c>
      <c r="X3751">
        <v>1</v>
      </c>
      <c r="Y3751">
        <f t="shared" si="454"/>
        <v>12</v>
      </c>
      <c r="Z3751">
        <f t="shared" ca="1" si="455"/>
        <v>11.250000499999999</v>
      </c>
      <c r="AA3751">
        <f t="shared" ca="1" si="456"/>
        <v>0.74999950000000126</v>
      </c>
      <c r="AB3751">
        <f t="shared" ca="1" si="457"/>
        <v>-0.74999950000000126</v>
      </c>
      <c r="AC3751" s="2">
        <v>0.75</v>
      </c>
      <c r="AD3751" s="7">
        <f>VLOOKUP(P3751,Weights!$A:$B,2,0)*AC3751</f>
        <v>0.75</v>
      </c>
      <c r="AE3751">
        <f t="shared" ca="1" si="458"/>
        <v>0.56249925000025192</v>
      </c>
      <c r="AF3751" t="str">
        <f t="shared" si="459"/>
        <v>LIU Brooklyn</v>
      </c>
      <c r="AG3751" t="str">
        <f t="shared" ca="1" si="460"/>
        <v>LIU Brooklyn</v>
      </c>
    </row>
    <row r="3752" spans="15:33" x14ac:dyDescent="0.25">
      <c r="O3752" t="s">
        <v>3317</v>
      </c>
      <c r="P3752" s="6">
        <v>42033</v>
      </c>
      <c r="Q3752" t="s">
        <v>3073</v>
      </c>
      <c r="R3752" t="s">
        <v>3204</v>
      </c>
      <c r="S3752" t="s">
        <v>3721</v>
      </c>
      <c r="T3752">
        <v>69</v>
      </c>
      <c r="U3752">
        <v>56</v>
      </c>
      <c r="W3752" t="s">
        <v>996</v>
      </c>
      <c r="X3752">
        <v>1</v>
      </c>
      <c r="Y3752">
        <f t="shared" si="454"/>
        <v>13</v>
      </c>
      <c r="Z3752">
        <f t="shared" ca="1" si="455"/>
        <v>8.7500000200000017</v>
      </c>
      <c r="AA3752">
        <f t="shared" ca="1" si="456"/>
        <v>4.2499999799999983</v>
      </c>
      <c r="AB3752">
        <f t="shared" ca="1" si="457"/>
        <v>-4.2499999799999983</v>
      </c>
      <c r="AC3752" s="2">
        <v>4.25</v>
      </c>
      <c r="AD3752" s="7">
        <f>VLOOKUP(P3752,Weights!$A:$B,2,0)*AC3752</f>
        <v>4.25</v>
      </c>
      <c r="AE3752">
        <f t="shared" ca="1" si="458"/>
        <v>18.062499829999986</v>
      </c>
      <c r="AF3752" t="str">
        <f t="shared" si="459"/>
        <v>Louisiana Tech</v>
      </c>
      <c r="AG3752" t="str">
        <f t="shared" ca="1" si="460"/>
        <v>Louisiana Tech</v>
      </c>
    </row>
    <row r="3753" spans="15:33" x14ac:dyDescent="0.25">
      <c r="O3753" t="s">
        <v>3123</v>
      </c>
      <c r="P3753" s="6">
        <v>42033</v>
      </c>
      <c r="Q3753" t="s">
        <v>3073</v>
      </c>
      <c r="R3753" t="s">
        <v>3099</v>
      </c>
      <c r="S3753" t="s">
        <v>3721</v>
      </c>
      <c r="T3753">
        <v>64</v>
      </c>
      <c r="U3753">
        <v>54</v>
      </c>
      <c r="W3753" t="s">
        <v>2241</v>
      </c>
      <c r="X3753">
        <v>1</v>
      </c>
      <c r="Y3753">
        <f t="shared" si="454"/>
        <v>10</v>
      </c>
      <c r="Z3753">
        <f t="shared" ca="1" si="455"/>
        <v>0.62499999999999911</v>
      </c>
      <c r="AA3753">
        <f t="shared" ca="1" si="456"/>
        <v>9.375</v>
      </c>
      <c r="AB3753">
        <f t="shared" ca="1" si="457"/>
        <v>-9.375</v>
      </c>
      <c r="AC3753" s="2">
        <v>9.375</v>
      </c>
      <c r="AD3753" s="7">
        <f>VLOOKUP(P3753,Weights!$A:$B,2,0)*AC3753</f>
        <v>9.375</v>
      </c>
      <c r="AE3753">
        <f t="shared" ca="1" si="458"/>
        <v>87.890625</v>
      </c>
      <c r="AF3753" t="str">
        <f t="shared" si="459"/>
        <v>Loyola (MD)</v>
      </c>
      <c r="AG3753" t="str">
        <f t="shared" ca="1" si="460"/>
        <v>Loyola (MD)</v>
      </c>
    </row>
    <row r="3754" spans="15:33" x14ac:dyDescent="0.25">
      <c r="O3754" t="s">
        <v>3165</v>
      </c>
      <c r="P3754" s="6">
        <v>42033</v>
      </c>
      <c r="Q3754" t="s">
        <v>3073</v>
      </c>
      <c r="R3754" t="s">
        <v>3176</v>
      </c>
      <c r="S3754" t="s">
        <v>3721</v>
      </c>
      <c r="T3754">
        <v>66</v>
      </c>
      <c r="U3754">
        <v>64</v>
      </c>
      <c r="W3754" t="s">
        <v>66</v>
      </c>
      <c r="X3754">
        <v>1</v>
      </c>
      <c r="Y3754">
        <f t="shared" si="454"/>
        <v>2</v>
      </c>
      <c r="Z3754">
        <f t="shared" ca="1" si="455"/>
        <v>-1.1249999999999982</v>
      </c>
      <c r="AA3754">
        <f t="shared" ca="1" si="456"/>
        <v>3.1249999999999982</v>
      </c>
      <c r="AB3754">
        <f t="shared" ca="1" si="457"/>
        <v>-3.1249999999999982</v>
      </c>
      <c r="AC3754" s="2">
        <v>3.125</v>
      </c>
      <c r="AD3754" s="7">
        <f>VLOOKUP(P3754,Weights!$A:$B,2,0)*AC3754</f>
        <v>3.125</v>
      </c>
      <c r="AE3754">
        <f t="shared" ca="1" si="458"/>
        <v>9.7656249999999893</v>
      </c>
      <c r="AF3754" t="str">
        <f t="shared" si="459"/>
        <v>Massachusetts</v>
      </c>
      <c r="AG3754" t="str">
        <f t="shared" ca="1" si="460"/>
        <v>Dayton</v>
      </c>
    </row>
    <row r="3755" spans="15:33" x14ac:dyDescent="0.25">
      <c r="O3755" t="s">
        <v>3223</v>
      </c>
      <c r="P3755" s="6">
        <v>42033</v>
      </c>
      <c r="Q3755" t="s">
        <v>3073</v>
      </c>
      <c r="R3755" t="s">
        <v>3234</v>
      </c>
      <c r="S3755" t="s">
        <v>3721</v>
      </c>
      <c r="T3755">
        <v>75</v>
      </c>
      <c r="U3755">
        <v>72</v>
      </c>
      <c r="V3755" t="s">
        <v>3722</v>
      </c>
      <c r="W3755" t="s">
        <v>179</v>
      </c>
      <c r="X3755">
        <v>1</v>
      </c>
      <c r="Y3755">
        <f t="shared" si="454"/>
        <v>3</v>
      </c>
      <c r="Z3755">
        <f t="shared" ca="1" si="455"/>
        <v>1.8750000000000002</v>
      </c>
      <c r="AA3755">
        <f t="shared" ca="1" si="456"/>
        <v>1.1249999999999998</v>
      </c>
      <c r="AB3755">
        <f t="shared" ca="1" si="457"/>
        <v>-1.1249999999999998</v>
      </c>
      <c r="AC3755" s="2">
        <v>1.125</v>
      </c>
      <c r="AD3755" s="7">
        <f>VLOOKUP(P3755,Weights!$A:$B,2,0)*AC3755</f>
        <v>1.125</v>
      </c>
      <c r="AE3755">
        <f t="shared" ca="1" si="458"/>
        <v>1.2656249999999996</v>
      </c>
      <c r="AF3755" t="str">
        <f t="shared" si="459"/>
        <v>Mercer</v>
      </c>
      <c r="AG3755" t="str">
        <f t="shared" ca="1" si="460"/>
        <v>Mercer</v>
      </c>
    </row>
    <row r="3756" spans="15:33" x14ac:dyDescent="0.25">
      <c r="O3756" t="s">
        <v>3281</v>
      </c>
      <c r="P3756" s="6">
        <v>42033</v>
      </c>
      <c r="Q3756" t="s">
        <v>3073</v>
      </c>
      <c r="R3756" t="s">
        <v>3162</v>
      </c>
      <c r="S3756" t="s">
        <v>3721</v>
      </c>
      <c r="T3756">
        <v>71</v>
      </c>
      <c r="U3756">
        <v>65</v>
      </c>
      <c r="W3756" t="s">
        <v>1646</v>
      </c>
      <c r="X3756">
        <v>1</v>
      </c>
      <c r="Y3756">
        <f t="shared" si="454"/>
        <v>6</v>
      </c>
      <c r="Z3756">
        <f t="shared" ca="1" si="455"/>
        <v>6.0000000000000009</v>
      </c>
      <c r="AA3756">
        <f t="shared" ca="1" si="456"/>
        <v>0</v>
      </c>
      <c r="AB3756">
        <f t="shared" ca="1" si="457"/>
        <v>0</v>
      </c>
      <c r="AC3756" s="2">
        <v>0</v>
      </c>
      <c r="AD3756" s="7">
        <f>VLOOKUP(P3756,Weights!$A:$B,2,0)*AC3756</f>
        <v>0</v>
      </c>
      <c r="AE3756">
        <f t="shared" ca="1" si="458"/>
        <v>0</v>
      </c>
      <c r="AF3756" t="str">
        <f t="shared" si="459"/>
        <v>Milwaukee</v>
      </c>
      <c r="AG3756" t="str">
        <f t="shared" ca="1" si="460"/>
        <v>Milwaukee</v>
      </c>
    </row>
    <row r="3757" spans="15:33" x14ac:dyDescent="0.25">
      <c r="O3757" t="s">
        <v>3235</v>
      </c>
      <c r="P3757" s="6">
        <v>42033</v>
      </c>
      <c r="Q3757" t="s">
        <v>3073</v>
      </c>
      <c r="R3757" t="s">
        <v>3713</v>
      </c>
      <c r="S3757" t="s">
        <v>3720</v>
      </c>
      <c r="T3757">
        <v>69</v>
      </c>
      <c r="U3757">
        <v>53</v>
      </c>
      <c r="W3757" t="s">
        <v>295</v>
      </c>
      <c r="X3757">
        <v>1</v>
      </c>
      <c r="Y3757">
        <f t="shared" si="454"/>
        <v>-16</v>
      </c>
      <c r="Z3757">
        <f t="shared" ca="1" si="455"/>
        <v>-23.874999499999998</v>
      </c>
      <c r="AA3757">
        <f t="shared" ca="1" si="456"/>
        <v>7.8749994999999977</v>
      </c>
      <c r="AB3757">
        <f t="shared" ca="1" si="457"/>
        <v>-7.8749994999999977</v>
      </c>
      <c r="AC3757" s="2">
        <v>7.875</v>
      </c>
      <c r="AD3757" s="7">
        <f>VLOOKUP(P3757,Weights!$A:$B,2,0)*AC3757</f>
        <v>7.875</v>
      </c>
      <c r="AE3757">
        <f t="shared" ca="1" si="458"/>
        <v>62.015617125000212</v>
      </c>
      <c r="AF3757" t="str">
        <f t="shared" si="459"/>
        <v>Kentucky</v>
      </c>
      <c r="AG3757" t="str">
        <f t="shared" ca="1" si="460"/>
        <v>Kentucky</v>
      </c>
    </row>
    <row r="3758" spans="15:33" x14ac:dyDescent="0.25">
      <c r="O3758" t="s">
        <v>3150</v>
      </c>
      <c r="P3758" s="6">
        <v>42033</v>
      </c>
      <c r="Q3758" t="s">
        <v>3073</v>
      </c>
      <c r="R3758" t="s">
        <v>3377</v>
      </c>
      <c r="S3758" t="s">
        <v>3721</v>
      </c>
      <c r="T3758">
        <v>85</v>
      </c>
      <c r="U3758">
        <v>78</v>
      </c>
      <c r="V3758" t="s">
        <v>3722</v>
      </c>
      <c r="W3758" t="s">
        <v>2327</v>
      </c>
      <c r="X3758">
        <v>1</v>
      </c>
      <c r="Y3758">
        <f t="shared" si="454"/>
        <v>7</v>
      </c>
      <c r="Z3758">
        <f t="shared" ca="1" si="455"/>
        <v>8.0000000199999999</v>
      </c>
      <c r="AA3758">
        <f t="shared" ca="1" si="456"/>
        <v>-1.0000000199999999</v>
      </c>
      <c r="AB3758">
        <f t="shared" ca="1" si="457"/>
        <v>1.0000000199999999</v>
      </c>
      <c r="AC3758" s="2">
        <v>1</v>
      </c>
      <c r="AD3758" s="7">
        <f>VLOOKUP(P3758,Weights!$A:$B,2,0)*AC3758</f>
        <v>1</v>
      </c>
      <c r="AE3758">
        <f t="shared" ca="1" si="458"/>
        <v>1.0000000400000002</v>
      </c>
      <c r="AF3758" t="str">
        <f t="shared" si="459"/>
        <v>Murray St</v>
      </c>
      <c r="AG3758" t="str">
        <f t="shared" ca="1" si="460"/>
        <v>Murray St</v>
      </c>
    </row>
    <row r="3759" spans="15:33" x14ac:dyDescent="0.25">
      <c r="O3759" t="s">
        <v>3278</v>
      </c>
      <c r="P3759" s="6">
        <v>42033</v>
      </c>
      <c r="Q3759" t="s">
        <v>3073</v>
      </c>
      <c r="R3759" t="s">
        <v>3270</v>
      </c>
      <c r="S3759" t="s">
        <v>3720</v>
      </c>
      <c r="T3759">
        <v>67</v>
      </c>
      <c r="U3759">
        <v>60</v>
      </c>
      <c r="W3759" t="s">
        <v>1056</v>
      </c>
      <c r="X3759">
        <v>1</v>
      </c>
      <c r="Y3759">
        <f t="shared" si="454"/>
        <v>-7</v>
      </c>
      <c r="Z3759">
        <f t="shared" ca="1" si="455"/>
        <v>1.625</v>
      </c>
      <c r="AA3759">
        <f t="shared" ca="1" si="456"/>
        <v>-8.625</v>
      </c>
      <c r="AB3759">
        <f t="shared" ca="1" si="457"/>
        <v>8.625</v>
      </c>
      <c r="AC3759" s="2">
        <v>8.625</v>
      </c>
      <c r="AD3759" s="7">
        <f>VLOOKUP(P3759,Weights!$A:$B,2,0)*AC3759</f>
        <v>8.625</v>
      </c>
      <c r="AE3759">
        <f t="shared" ca="1" si="458"/>
        <v>74.390625</v>
      </c>
      <c r="AF3759" t="str">
        <f t="shared" si="459"/>
        <v>Weber State</v>
      </c>
      <c r="AG3759" t="str">
        <f t="shared" ca="1" si="460"/>
        <v>North Dakota</v>
      </c>
    </row>
    <row r="3760" spans="15:33" x14ac:dyDescent="0.25">
      <c r="O3760" t="s">
        <v>3224</v>
      </c>
      <c r="P3760" s="6">
        <v>42033</v>
      </c>
      <c r="Q3760" t="s">
        <v>3073</v>
      </c>
      <c r="R3760" t="s">
        <v>3189</v>
      </c>
      <c r="S3760" t="s">
        <v>3721</v>
      </c>
      <c r="T3760">
        <v>61</v>
      </c>
      <c r="U3760">
        <v>54</v>
      </c>
      <c r="V3760" t="s">
        <v>3722</v>
      </c>
      <c r="W3760" t="s">
        <v>1461</v>
      </c>
      <c r="X3760">
        <v>1</v>
      </c>
      <c r="Y3760">
        <f t="shared" si="454"/>
        <v>7</v>
      </c>
      <c r="Z3760">
        <f t="shared" ca="1" si="455"/>
        <v>5.1249999800000001</v>
      </c>
      <c r="AA3760">
        <f t="shared" ca="1" si="456"/>
        <v>1.8750000199999999</v>
      </c>
      <c r="AB3760">
        <f t="shared" ca="1" si="457"/>
        <v>-1.8750000199999999</v>
      </c>
      <c r="AC3760" s="2">
        <v>1.875</v>
      </c>
      <c r="AD3760" s="7">
        <f>VLOOKUP(P3760,Weights!$A:$B,2,0)*AC3760</f>
        <v>1.875</v>
      </c>
      <c r="AE3760">
        <f t="shared" ca="1" si="458"/>
        <v>3.515625075</v>
      </c>
      <c r="AF3760" t="str">
        <f t="shared" si="459"/>
        <v>North Dakota St</v>
      </c>
      <c r="AG3760" t="str">
        <f t="shared" ca="1" si="460"/>
        <v>North Dakota St</v>
      </c>
    </row>
    <row r="3761" spans="15:33" x14ac:dyDescent="0.25">
      <c r="O3761" t="s">
        <v>3211</v>
      </c>
      <c r="P3761" s="6">
        <v>42033</v>
      </c>
      <c r="Q3761" t="s">
        <v>3073</v>
      </c>
      <c r="R3761" t="s">
        <v>3129</v>
      </c>
      <c r="S3761" t="s">
        <v>3721</v>
      </c>
      <c r="T3761">
        <v>86</v>
      </c>
      <c r="U3761">
        <v>67</v>
      </c>
      <c r="W3761" t="s">
        <v>774</v>
      </c>
      <c r="X3761">
        <v>1</v>
      </c>
      <c r="Y3761">
        <f t="shared" si="454"/>
        <v>19</v>
      </c>
      <c r="Z3761">
        <f t="shared" ca="1" si="455"/>
        <v>18.125000499999999</v>
      </c>
      <c r="AA3761">
        <f t="shared" ca="1" si="456"/>
        <v>0.87499950000000126</v>
      </c>
      <c r="AB3761">
        <f t="shared" ca="1" si="457"/>
        <v>-0.87499950000000126</v>
      </c>
      <c r="AC3761" s="2">
        <v>0.875</v>
      </c>
      <c r="AD3761" s="7">
        <f>VLOOKUP(P3761,Weights!$A:$B,2,0)*AC3761</f>
        <v>0.875</v>
      </c>
      <c r="AE3761">
        <f t="shared" ca="1" si="458"/>
        <v>0.76562412500025223</v>
      </c>
      <c r="AF3761" t="str">
        <f t="shared" si="459"/>
        <v>North Florida</v>
      </c>
      <c r="AG3761" t="str">
        <f t="shared" ca="1" si="460"/>
        <v>North Florida</v>
      </c>
    </row>
    <row r="3762" spans="15:33" x14ac:dyDescent="0.25">
      <c r="O3762" t="s">
        <v>3243</v>
      </c>
      <c r="P3762" s="6">
        <v>42033</v>
      </c>
      <c r="Q3762" t="s">
        <v>3073</v>
      </c>
      <c r="R3762" t="s">
        <v>3269</v>
      </c>
      <c r="S3762" t="s">
        <v>3721</v>
      </c>
      <c r="T3762">
        <v>79</v>
      </c>
      <c r="U3762">
        <v>76</v>
      </c>
      <c r="W3762" t="s">
        <v>1082</v>
      </c>
      <c r="X3762">
        <v>1</v>
      </c>
      <c r="Y3762">
        <f t="shared" si="454"/>
        <v>3</v>
      </c>
      <c r="Z3762">
        <f t="shared" ca="1" si="455"/>
        <v>8.375</v>
      </c>
      <c r="AA3762">
        <f t="shared" ca="1" si="456"/>
        <v>-5.375</v>
      </c>
      <c r="AB3762">
        <f t="shared" ca="1" si="457"/>
        <v>5.375</v>
      </c>
      <c r="AC3762" s="2">
        <v>5.375</v>
      </c>
      <c r="AD3762" s="7">
        <f>VLOOKUP(P3762,Weights!$A:$B,2,0)*AC3762</f>
        <v>5.375</v>
      </c>
      <c r="AE3762">
        <f t="shared" ca="1" si="458"/>
        <v>28.890625</v>
      </c>
      <c r="AF3762" t="str">
        <f t="shared" si="459"/>
        <v>Northern Colorado</v>
      </c>
      <c r="AG3762" t="str">
        <f t="shared" ca="1" si="460"/>
        <v>Northern Colorado</v>
      </c>
    </row>
    <row r="3763" spans="15:33" x14ac:dyDescent="0.25">
      <c r="O3763" t="s">
        <v>3324</v>
      </c>
      <c r="P3763" s="6">
        <v>42033</v>
      </c>
      <c r="Q3763" t="s">
        <v>3073</v>
      </c>
      <c r="R3763" t="s">
        <v>3177</v>
      </c>
      <c r="S3763" t="s">
        <v>3721</v>
      </c>
      <c r="T3763">
        <v>80</v>
      </c>
      <c r="U3763">
        <v>56</v>
      </c>
      <c r="W3763" t="s">
        <v>1285</v>
      </c>
      <c r="X3763">
        <v>1</v>
      </c>
      <c r="Y3763">
        <f t="shared" si="454"/>
        <v>24</v>
      </c>
      <c r="Z3763">
        <f t="shared" ca="1" si="455"/>
        <v>7.2499999999999982</v>
      </c>
      <c r="AA3763">
        <f t="shared" ca="1" si="456"/>
        <v>16.75</v>
      </c>
      <c r="AB3763">
        <f t="shared" ca="1" si="457"/>
        <v>-16.75</v>
      </c>
      <c r="AC3763" s="2">
        <v>16.75</v>
      </c>
      <c r="AD3763" s="7">
        <f>VLOOKUP(P3763,Weights!$A:$B,2,0)*AC3763</f>
        <v>16.75</v>
      </c>
      <c r="AE3763">
        <f t="shared" ca="1" si="458"/>
        <v>280.5625</v>
      </c>
      <c r="AF3763" t="str">
        <f t="shared" si="459"/>
        <v>Ohio State</v>
      </c>
      <c r="AG3763" t="str">
        <f t="shared" ca="1" si="460"/>
        <v>Ohio State</v>
      </c>
    </row>
    <row r="3764" spans="15:33" x14ac:dyDescent="0.25">
      <c r="O3764" t="s">
        <v>3186</v>
      </c>
      <c r="P3764" s="6">
        <v>42033</v>
      </c>
      <c r="Q3764" t="s">
        <v>3073</v>
      </c>
      <c r="R3764" t="s">
        <v>3225</v>
      </c>
      <c r="S3764" t="s">
        <v>3721</v>
      </c>
      <c r="T3764">
        <v>71</v>
      </c>
      <c r="U3764">
        <v>56</v>
      </c>
      <c r="W3764" t="s">
        <v>1529</v>
      </c>
      <c r="X3764">
        <v>1</v>
      </c>
      <c r="Y3764">
        <f t="shared" si="454"/>
        <v>15</v>
      </c>
      <c r="Z3764">
        <f t="shared" ca="1" si="455"/>
        <v>18.125</v>
      </c>
      <c r="AA3764">
        <f t="shared" ca="1" si="456"/>
        <v>-3.125</v>
      </c>
      <c r="AB3764">
        <f t="shared" ca="1" si="457"/>
        <v>3.125</v>
      </c>
      <c r="AC3764" s="2">
        <v>3.125</v>
      </c>
      <c r="AD3764" s="7">
        <f>VLOOKUP(P3764,Weights!$A:$B,2,0)*AC3764</f>
        <v>3.125</v>
      </c>
      <c r="AE3764">
        <f t="shared" ca="1" si="458"/>
        <v>9.765625</v>
      </c>
      <c r="AF3764" t="str">
        <f t="shared" si="459"/>
        <v>Old Dominion</v>
      </c>
      <c r="AG3764" t="str">
        <f t="shared" ca="1" si="460"/>
        <v>Old Dominion</v>
      </c>
    </row>
    <row r="3765" spans="15:33" x14ac:dyDescent="0.25">
      <c r="O3765" t="s">
        <v>3390</v>
      </c>
      <c r="P3765" s="6">
        <v>42033</v>
      </c>
      <c r="Q3765" t="s">
        <v>3073</v>
      </c>
      <c r="R3765" t="s">
        <v>3334</v>
      </c>
      <c r="S3765" t="s">
        <v>3720</v>
      </c>
      <c r="T3765">
        <v>50</v>
      </c>
      <c r="U3765">
        <v>43</v>
      </c>
      <c r="W3765" t="s">
        <v>953</v>
      </c>
      <c r="X3765">
        <v>1</v>
      </c>
      <c r="Y3765">
        <f t="shared" si="454"/>
        <v>-7</v>
      </c>
      <c r="Z3765">
        <f t="shared" ca="1" si="455"/>
        <v>-5</v>
      </c>
      <c r="AA3765">
        <f t="shared" ca="1" si="456"/>
        <v>-2</v>
      </c>
      <c r="AB3765">
        <f t="shared" ca="1" si="457"/>
        <v>2</v>
      </c>
      <c r="AC3765" s="2">
        <v>2</v>
      </c>
      <c r="AD3765" s="7">
        <f>VLOOKUP(P3765,Weights!$A:$B,2,0)*AC3765</f>
        <v>2</v>
      </c>
      <c r="AE3765">
        <f t="shared" ca="1" si="458"/>
        <v>4</v>
      </c>
      <c r="AF3765" t="str">
        <f t="shared" si="459"/>
        <v>Pepperdine</v>
      </c>
      <c r="AG3765" t="str">
        <f t="shared" ca="1" si="460"/>
        <v>Pepperdine</v>
      </c>
    </row>
    <row r="3766" spans="15:33" x14ac:dyDescent="0.25">
      <c r="O3766" t="s">
        <v>3264</v>
      </c>
      <c r="P3766" s="6">
        <v>42033</v>
      </c>
      <c r="Q3766" t="s">
        <v>3073</v>
      </c>
      <c r="R3766" t="s">
        <v>3163</v>
      </c>
      <c r="S3766" t="s">
        <v>3720</v>
      </c>
      <c r="T3766">
        <v>73</v>
      </c>
      <c r="U3766">
        <v>54</v>
      </c>
      <c r="W3766" t="s">
        <v>1096</v>
      </c>
      <c r="X3766">
        <v>1</v>
      </c>
      <c r="Y3766">
        <f t="shared" si="454"/>
        <v>-19</v>
      </c>
      <c r="Z3766">
        <f t="shared" ca="1" si="455"/>
        <v>-1.4999999799999999</v>
      </c>
      <c r="AA3766">
        <f t="shared" ca="1" si="456"/>
        <v>-17.500000020000002</v>
      </c>
      <c r="AB3766">
        <f t="shared" ca="1" si="457"/>
        <v>17.500000020000002</v>
      </c>
      <c r="AC3766" s="2">
        <v>17.5</v>
      </c>
      <c r="AD3766" s="7">
        <f>VLOOKUP(P3766,Weights!$A:$B,2,0)*AC3766</f>
        <v>17.5</v>
      </c>
      <c r="AE3766">
        <f t="shared" ca="1" si="458"/>
        <v>306.25000070000004</v>
      </c>
      <c r="AF3766" t="str">
        <f t="shared" si="459"/>
        <v>Montana</v>
      </c>
      <c r="AG3766" t="str">
        <f t="shared" ca="1" si="460"/>
        <v>Montana</v>
      </c>
    </row>
    <row r="3767" spans="15:33" x14ac:dyDescent="0.25">
      <c r="O3767" t="s">
        <v>3075</v>
      </c>
      <c r="P3767" s="6">
        <v>42033</v>
      </c>
      <c r="Q3767" t="s">
        <v>3073</v>
      </c>
      <c r="R3767" t="s">
        <v>3255</v>
      </c>
      <c r="S3767" t="s">
        <v>3721</v>
      </c>
      <c r="T3767">
        <v>83</v>
      </c>
      <c r="U3767">
        <v>72</v>
      </c>
      <c r="W3767" t="s">
        <v>435</v>
      </c>
      <c r="X3767">
        <v>1</v>
      </c>
      <c r="Y3767">
        <f t="shared" si="454"/>
        <v>11</v>
      </c>
      <c r="Z3767">
        <f t="shared" ca="1" si="455"/>
        <v>10.999999499999998</v>
      </c>
      <c r="AA3767">
        <f t="shared" ca="1" si="456"/>
        <v>5.0000000229033503E-7</v>
      </c>
      <c r="AB3767">
        <f t="shared" ca="1" si="457"/>
        <v>-5.0000000229033503E-7</v>
      </c>
      <c r="AC3767" s="2">
        <v>0</v>
      </c>
      <c r="AD3767" s="7">
        <f>VLOOKUP(P3767,Weights!$A:$B,2,0)*AC3767</f>
        <v>0</v>
      </c>
      <c r="AE3767">
        <f t="shared" ca="1" si="458"/>
        <v>2.5000000229033503E-13</v>
      </c>
      <c r="AF3767" t="str">
        <f t="shared" si="459"/>
        <v>Providence</v>
      </c>
      <c r="AG3767" t="str">
        <f t="shared" ca="1" si="460"/>
        <v>Providence</v>
      </c>
    </row>
    <row r="3768" spans="15:33" x14ac:dyDescent="0.25">
      <c r="O3768" t="s">
        <v>3175</v>
      </c>
      <c r="P3768" s="6">
        <v>42033</v>
      </c>
      <c r="Q3768" t="s">
        <v>3073</v>
      </c>
      <c r="R3768" t="s">
        <v>3347</v>
      </c>
      <c r="S3768" t="s">
        <v>3721</v>
      </c>
      <c r="T3768">
        <v>87</v>
      </c>
      <c r="U3768">
        <v>65</v>
      </c>
      <c r="W3768" t="s">
        <v>2256</v>
      </c>
      <c r="X3768">
        <v>1</v>
      </c>
      <c r="Y3768">
        <f t="shared" si="454"/>
        <v>22</v>
      </c>
      <c r="Z3768">
        <f t="shared" ca="1" si="455"/>
        <v>14.375</v>
      </c>
      <c r="AA3768">
        <f t="shared" ca="1" si="456"/>
        <v>7.625</v>
      </c>
      <c r="AB3768">
        <f t="shared" ca="1" si="457"/>
        <v>-7.625</v>
      </c>
      <c r="AC3768" s="2">
        <v>7.625</v>
      </c>
      <c r="AD3768" s="7">
        <f>VLOOKUP(P3768,Weights!$A:$B,2,0)*AC3768</f>
        <v>7.625</v>
      </c>
      <c r="AE3768">
        <f t="shared" ca="1" si="458"/>
        <v>58.140625</v>
      </c>
      <c r="AF3768" t="str">
        <f t="shared" si="459"/>
        <v>Robert Morris</v>
      </c>
      <c r="AG3768" t="str">
        <f t="shared" ca="1" si="460"/>
        <v>Robert Morris</v>
      </c>
    </row>
    <row r="3769" spans="15:33" x14ac:dyDescent="0.25">
      <c r="O3769" t="s">
        <v>3108</v>
      </c>
      <c r="P3769" s="6">
        <v>42033</v>
      </c>
      <c r="Q3769" t="s">
        <v>3073</v>
      </c>
      <c r="R3769" t="s">
        <v>3323</v>
      </c>
      <c r="S3769" t="s">
        <v>3720</v>
      </c>
      <c r="T3769">
        <v>71</v>
      </c>
      <c r="U3769">
        <v>51</v>
      </c>
      <c r="W3769" t="s">
        <v>512</v>
      </c>
      <c r="X3769">
        <v>1</v>
      </c>
      <c r="Y3769">
        <f t="shared" si="454"/>
        <v>-20</v>
      </c>
      <c r="Z3769">
        <f t="shared" ca="1" si="455"/>
        <v>-13.374999519999999</v>
      </c>
      <c r="AA3769">
        <f t="shared" ca="1" si="456"/>
        <v>-6.6250004800000006</v>
      </c>
      <c r="AB3769">
        <f t="shared" ca="1" si="457"/>
        <v>6.6250004800000006</v>
      </c>
      <c r="AC3769" s="2">
        <v>6.625</v>
      </c>
      <c r="AD3769" s="7">
        <f>VLOOKUP(P3769,Weights!$A:$B,2,0)*AC3769</f>
        <v>6.625</v>
      </c>
      <c r="AE3769">
        <f t="shared" ca="1" si="458"/>
        <v>43.890631360000242</v>
      </c>
      <c r="AF3769" t="str">
        <f t="shared" si="459"/>
        <v>Michigan St</v>
      </c>
      <c r="AG3769" t="str">
        <f t="shared" ca="1" si="460"/>
        <v>Michigan St</v>
      </c>
    </row>
    <row r="3770" spans="15:33" x14ac:dyDescent="0.25">
      <c r="O3770" t="s">
        <v>3265</v>
      </c>
      <c r="P3770" s="6">
        <v>42033</v>
      </c>
      <c r="Q3770" t="s">
        <v>3073</v>
      </c>
      <c r="R3770" t="s">
        <v>3266</v>
      </c>
      <c r="S3770" t="s">
        <v>3721</v>
      </c>
      <c r="T3770">
        <v>75</v>
      </c>
      <c r="U3770">
        <v>59</v>
      </c>
      <c r="W3770" t="s">
        <v>1107</v>
      </c>
      <c r="X3770">
        <v>1</v>
      </c>
      <c r="Y3770">
        <f t="shared" si="454"/>
        <v>16</v>
      </c>
      <c r="Z3770">
        <f t="shared" ca="1" si="455"/>
        <v>12.875000499999999</v>
      </c>
      <c r="AA3770">
        <f t="shared" ca="1" si="456"/>
        <v>3.1249995000000013</v>
      </c>
      <c r="AB3770">
        <f t="shared" ca="1" si="457"/>
        <v>-3.1249995000000013</v>
      </c>
      <c r="AC3770" s="2">
        <v>3.125</v>
      </c>
      <c r="AD3770" s="7">
        <f>VLOOKUP(P3770,Weights!$A:$B,2,0)*AC3770</f>
        <v>3.125</v>
      </c>
      <c r="AE3770">
        <f t="shared" ca="1" si="458"/>
        <v>9.7656218750002584</v>
      </c>
      <c r="AF3770" t="str">
        <f t="shared" si="459"/>
        <v>Sacramento St</v>
      </c>
      <c r="AG3770" t="str">
        <f t="shared" ca="1" si="460"/>
        <v>Sacramento St</v>
      </c>
    </row>
    <row r="3771" spans="15:33" x14ac:dyDescent="0.25">
      <c r="O3771" t="s">
        <v>3291</v>
      </c>
      <c r="P3771" s="6">
        <v>42033</v>
      </c>
      <c r="Q3771" t="s">
        <v>3073</v>
      </c>
      <c r="R3771" t="s">
        <v>3340</v>
      </c>
      <c r="S3771" t="s">
        <v>3721</v>
      </c>
      <c r="T3771">
        <v>68</v>
      </c>
      <c r="U3771">
        <v>54</v>
      </c>
      <c r="W3771" t="s">
        <v>2936</v>
      </c>
      <c r="X3771">
        <v>1</v>
      </c>
      <c r="Y3771">
        <f t="shared" si="454"/>
        <v>14</v>
      </c>
      <c r="Z3771">
        <f t="shared" ca="1" si="455"/>
        <v>14</v>
      </c>
      <c r="AA3771">
        <f t="shared" ca="1" si="456"/>
        <v>0</v>
      </c>
      <c r="AB3771">
        <f t="shared" ca="1" si="457"/>
        <v>0</v>
      </c>
      <c r="AC3771" s="2">
        <v>0</v>
      </c>
      <c r="AD3771" s="7">
        <f>VLOOKUP(P3771,Weights!$A:$B,2,0)*AC3771</f>
        <v>0</v>
      </c>
      <c r="AE3771">
        <f t="shared" ca="1" si="458"/>
        <v>0</v>
      </c>
      <c r="AF3771" t="str">
        <f t="shared" si="459"/>
        <v>Saint Mary's</v>
      </c>
      <c r="AG3771" t="str">
        <f t="shared" ca="1" si="460"/>
        <v>Saint Mary's</v>
      </c>
    </row>
    <row r="3772" spans="15:33" x14ac:dyDescent="0.25">
      <c r="O3772" t="s">
        <v>3381</v>
      </c>
      <c r="P3772" s="6">
        <v>42033</v>
      </c>
      <c r="Q3772" t="s">
        <v>3073</v>
      </c>
      <c r="R3772" t="s">
        <v>3383</v>
      </c>
      <c r="S3772" t="s">
        <v>3720</v>
      </c>
      <c r="T3772">
        <v>58</v>
      </c>
      <c r="U3772">
        <v>49</v>
      </c>
      <c r="W3772" t="s">
        <v>1902</v>
      </c>
      <c r="X3772">
        <v>1</v>
      </c>
      <c r="Y3772">
        <f t="shared" si="454"/>
        <v>-9</v>
      </c>
      <c r="Z3772">
        <f t="shared" ca="1" si="455"/>
        <v>2.875</v>
      </c>
      <c r="AA3772">
        <f t="shared" ca="1" si="456"/>
        <v>-11.875</v>
      </c>
      <c r="AB3772">
        <f t="shared" ca="1" si="457"/>
        <v>11.875</v>
      </c>
      <c r="AC3772" s="2">
        <v>11.875</v>
      </c>
      <c r="AD3772" s="7">
        <f>VLOOKUP(P3772,Weights!$A:$B,2,0)*AC3772</f>
        <v>11.875</v>
      </c>
      <c r="AE3772">
        <f t="shared" ca="1" si="458"/>
        <v>141.015625</v>
      </c>
      <c r="AF3772" t="str">
        <f t="shared" si="459"/>
        <v>Rider</v>
      </c>
      <c r="AG3772" t="str">
        <f t="shared" ca="1" si="460"/>
        <v>Saint Peter's</v>
      </c>
    </row>
    <row r="3773" spans="15:33" x14ac:dyDescent="0.25">
      <c r="O3773" t="s">
        <v>3389</v>
      </c>
      <c r="P3773" s="6">
        <v>42033</v>
      </c>
      <c r="Q3773" t="s">
        <v>3073</v>
      </c>
      <c r="R3773" t="s">
        <v>3330</v>
      </c>
      <c r="S3773" t="s">
        <v>3721</v>
      </c>
      <c r="T3773">
        <v>69</v>
      </c>
      <c r="U3773">
        <v>64</v>
      </c>
      <c r="W3773" t="s">
        <v>1327</v>
      </c>
      <c r="X3773">
        <v>1</v>
      </c>
      <c r="Y3773">
        <f t="shared" si="454"/>
        <v>5</v>
      </c>
      <c r="Z3773">
        <f t="shared" ca="1" si="455"/>
        <v>8.375</v>
      </c>
      <c r="AA3773">
        <f t="shared" ca="1" si="456"/>
        <v>-3.375</v>
      </c>
      <c r="AB3773">
        <f t="shared" ca="1" si="457"/>
        <v>3.375</v>
      </c>
      <c r="AC3773" s="2">
        <v>3.375</v>
      </c>
      <c r="AD3773" s="7">
        <f>VLOOKUP(P3773,Weights!$A:$B,2,0)*AC3773</f>
        <v>3.375</v>
      </c>
      <c r="AE3773">
        <f t="shared" ca="1" si="458"/>
        <v>11.390625</v>
      </c>
      <c r="AF3773" t="str">
        <f t="shared" si="459"/>
        <v>San Diego</v>
      </c>
      <c r="AG3773" t="str">
        <f t="shared" ca="1" si="460"/>
        <v>San Diego</v>
      </c>
    </row>
    <row r="3774" spans="15:33" x14ac:dyDescent="0.25">
      <c r="O3774" t="s">
        <v>3397</v>
      </c>
      <c r="P3774" s="6">
        <v>42033</v>
      </c>
      <c r="Q3774" t="s">
        <v>3073</v>
      </c>
      <c r="R3774" t="s">
        <v>3374</v>
      </c>
      <c r="S3774" t="s">
        <v>3720</v>
      </c>
      <c r="T3774">
        <v>75</v>
      </c>
      <c r="U3774">
        <v>61</v>
      </c>
      <c r="W3774" t="s">
        <v>139</v>
      </c>
      <c r="X3774">
        <v>1</v>
      </c>
      <c r="Y3774">
        <f t="shared" si="454"/>
        <v>-14</v>
      </c>
      <c r="Z3774">
        <f t="shared" ca="1" si="455"/>
        <v>4.25</v>
      </c>
      <c r="AA3774">
        <f t="shared" ca="1" si="456"/>
        <v>-18.25</v>
      </c>
      <c r="AB3774">
        <f t="shared" ca="1" si="457"/>
        <v>18.25</v>
      </c>
      <c r="AC3774" s="2">
        <v>18.25</v>
      </c>
      <c r="AD3774" s="7">
        <f>VLOOKUP(P3774,Weights!$A:$B,2,0)*AC3774</f>
        <v>18.25</v>
      </c>
      <c r="AE3774">
        <f t="shared" ca="1" si="458"/>
        <v>333.0625</v>
      </c>
      <c r="AF3774" t="str">
        <f t="shared" si="459"/>
        <v>SIU-Edwardsville</v>
      </c>
      <c r="AG3774" t="str">
        <f t="shared" ca="1" si="460"/>
        <v>SE Missouri St</v>
      </c>
    </row>
    <row r="3775" spans="15:33" x14ac:dyDescent="0.25">
      <c r="O3775" t="s">
        <v>3360</v>
      </c>
      <c r="P3775" s="6">
        <v>42033</v>
      </c>
      <c r="Q3775" t="s">
        <v>3073</v>
      </c>
      <c r="R3775" t="s">
        <v>3358</v>
      </c>
      <c r="S3775" t="s">
        <v>3721</v>
      </c>
      <c r="T3775">
        <v>89</v>
      </c>
      <c r="U3775">
        <v>85</v>
      </c>
      <c r="W3775" t="s">
        <v>1438</v>
      </c>
      <c r="X3775">
        <v>1</v>
      </c>
      <c r="Y3775">
        <f t="shared" si="454"/>
        <v>4</v>
      </c>
      <c r="Z3775">
        <f t="shared" ca="1" si="455"/>
        <v>-7.875</v>
      </c>
      <c r="AA3775">
        <f t="shared" ca="1" si="456"/>
        <v>11.875</v>
      </c>
      <c r="AB3775">
        <f t="shared" ca="1" si="457"/>
        <v>-11.875</v>
      </c>
      <c r="AC3775" s="2">
        <v>11.875</v>
      </c>
      <c r="AD3775" s="7">
        <f>VLOOKUP(P3775,Weights!$A:$B,2,0)*AC3775</f>
        <v>11.875</v>
      </c>
      <c r="AE3775">
        <f t="shared" ca="1" si="458"/>
        <v>141.015625</v>
      </c>
      <c r="AF3775" t="str">
        <f t="shared" si="459"/>
        <v>South Alabama</v>
      </c>
      <c r="AG3775" t="str">
        <f t="shared" ca="1" si="460"/>
        <v>UL Lafayette</v>
      </c>
    </row>
    <row r="3776" spans="15:33" x14ac:dyDescent="0.25">
      <c r="O3776" t="s">
        <v>3285</v>
      </c>
      <c r="P3776" s="6">
        <v>42033</v>
      </c>
      <c r="Q3776" t="s">
        <v>3073</v>
      </c>
      <c r="R3776" t="s">
        <v>3217</v>
      </c>
      <c r="S3776" t="s">
        <v>3720</v>
      </c>
      <c r="T3776">
        <v>66</v>
      </c>
      <c r="U3776">
        <v>55</v>
      </c>
      <c r="W3776" t="s">
        <v>2793</v>
      </c>
      <c r="X3776">
        <v>1</v>
      </c>
      <c r="Y3776">
        <f t="shared" si="454"/>
        <v>-11</v>
      </c>
      <c r="Z3776">
        <f t="shared" ca="1" si="455"/>
        <v>2.75</v>
      </c>
      <c r="AA3776">
        <f t="shared" ca="1" si="456"/>
        <v>-13.75</v>
      </c>
      <c r="AB3776">
        <f t="shared" ca="1" si="457"/>
        <v>13.75</v>
      </c>
      <c r="AC3776" s="2">
        <v>13.75</v>
      </c>
      <c r="AD3776" s="7">
        <f>VLOOKUP(P3776,Weights!$A:$B,2,0)*AC3776</f>
        <v>13.75</v>
      </c>
      <c r="AE3776">
        <f t="shared" ca="1" si="458"/>
        <v>189.0625</v>
      </c>
      <c r="AF3776" t="str">
        <f t="shared" si="459"/>
        <v>IPFW</v>
      </c>
      <c r="AG3776" t="str">
        <f t="shared" ca="1" si="460"/>
        <v>South Dakota</v>
      </c>
    </row>
    <row r="3777" spans="15:33" x14ac:dyDescent="0.25">
      <c r="O3777" t="s">
        <v>3185</v>
      </c>
      <c r="P3777" s="6">
        <v>42033</v>
      </c>
      <c r="Q3777" t="s">
        <v>3073</v>
      </c>
      <c r="R3777" t="s">
        <v>3326</v>
      </c>
      <c r="S3777" t="s">
        <v>3720</v>
      </c>
      <c r="T3777">
        <v>69</v>
      </c>
      <c r="U3777">
        <v>54</v>
      </c>
      <c r="W3777" t="s">
        <v>392</v>
      </c>
      <c r="X3777">
        <v>1</v>
      </c>
      <c r="Y3777">
        <f t="shared" si="454"/>
        <v>-15</v>
      </c>
      <c r="Z3777">
        <f t="shared" ca="1" si="455"/>
        <v>3.375</v>
      </c>
      <c r="AA3777">
        <f t="shared" ca="1" si="456"/>
        <v>-18.375</v>
      </c>
      <c r="AB3777">
        <f t="shared" ca="1" si="457"/>
        <v>18.375</v>
      </c>
      <c r="AC3777" s="2">
        <v>18.375</v>
      </c>
      <c r="AD3777" s="7">
        <f>VLOOKUP(P3777,Weights!$A:$B,2,0)*AC3777</f>
        <v>18.375</v>
      </c>
      <c r="AE3777">
        <f t="shared" ca="1" si="458"/>
        <v>337.640625</v>
      </c>
      <c r="AF3777" t="str">
        <f t="shared" si="459"/>
        <v>Marshall</v>
      </c>
      <c r="AG3777" t="str">
        <f t="shared" ca="1" si="460"/>
        <v>Southern Miss</v>
      </c>
    </row>
    <row r="3778" spans="15:33" x14ac:dyDescent="0.25">
      <c r="O3778" t="s">
        <v>3078</v>
      </c>
      <c r="P3778" s="6">
        <v>42033</v>
      </c>
      <c r="Q3778" t="s">
        <v>3073</v>
      </c>
      <c r="R3778" t="s">
        <v>3106</v>
      </c>
      <c r="S3778" t="s">
        <v>3721</v>
      </c>
      <c r="T3778">
        <v>75</v>
      </c>
      <c r="U3778">
        <v>68</v>
      </c>
      <c r="W3778" t="s">
        <v>2270</v>
      </c>
      <c r="X3778">
        <v>1</v>
      </c>
      <c r="Y3778">
        <f t="shared" ref="Y3778:Y3841" si="461">X3778*IF(S3778="W",(T3778-U3778),U3778-T3778)</f>
        <v>7</v>
      </c>
      <c r="Z3778">
        <f t="shared" ref="Z3778:Z3841" ca="1" si="462">X3778*(IF(Q3778="A",-HomeEdge,IF(Q3778="H",HomeEdge,0))+VLOOKUP(O3778,TmList,2,0)-VLOOKUP(R3778,TmList,2,0))</f>
        <v>3.625</v>
      </c>
      <c r="AA3778">
        <f t="shared" ref="AA3778:AA3841" ca="1" si="463">Y3778-Z3778</f>
        <v>3.375</v>
      </c>
      <c r="AB3778">
        <f t="shared" ref="AB3778:AB3841" ca="1" si="464">-AA3778</f>
        <v>-3.375</v>
      </c>
      <c r="AC3778" s="2">
        <v>3.375</v>
      </c>
      <c r="AD3778" s="7">
        <f>VLOOKUP(P3778,Weights!$A:$B,2,0)*AC3778</f>
        <v>3.375</v>
      </c>
      <c r="AE3778">
        <f t="shared" ref="AE3778:AE3841" ca="1" si="465">AA3778^2</f>
        <v>11.390625</v>
      </c>
      <c r="AF3778" t="str">
        <f t="shared" si="459"/>
        <v>St. Francis (PA)</v>
      </c>
      <c r="AG3778" t="str">
        <f t="shared" ca="1" si="460"/>
        <v>St. Francis (PA)</v>
      </c>
    </row>
    <row r="3779" spans="15:33" x14ac:dyDescent="0.25">
      <c r="O3779" t="s">
        <v>3354</v>
      </c>
      <c r="P3779" s="6">
        <v>42033</v>
      </c>
      <c r="Q3779" t="s">
        <v>3073</v>
      </c>
      <c r="R3779" t="s">
        <v>3096</v>
      </c>
      <c r="S3779" t="s">
        <v>3721</v>
      </c>
      <c r="T3779">
        <v>73</v>
      </c>
      <c r="U3779">
        <v>67</v>
      </c>
      <c r="V3779" t="s">
        <v>3722</v>
      </c>
      <c r="W3779" t="s">
        <v>2279</v>
      </c>
      <c r="X3779">
        <v>1</v>
      </c>
      <c r="Y3779">
        <f t="shared" si="461"/>
        <v>6</v>
      </c>
      <c r="Z3779">
        <f t="shared" ca="1" si="462"/>
        <v>5.3749999800000001</v>
      </c>
      <c r="AA3779">
        <f t="shared" ca="1" si="463"/>
        <v>0.62500001999999988</v>
      </c>
      <c r="AB3779">
        <f t="shared" ca="1" si="464"/>
        <v>-0.62500001999999988</v>
      </c>
      <c r="AC3779" s="2">
        <v>0.625</v>
      </c>
      <c r="AD3779" s="7">
        <f>VLOOKUP(P3779,Weights!$A:$B,2,0)*AC3779</f>
        <v>0.625</v>
      </c>
      <c r="AE3779">
        <f t="shared" ca="1" si="465"/>
        <v>0.39062502500000024</v>
      </c>
      <c r="AF3779" t="str">
        <f t="shared" ref="AF3779:AF3842" si="466">IF(Y3779&gt;0,O3779,R3779)</f>
        <v>St. Francis BRK</v>
      </c>
      <c r="AG3779" t="str">
        <f t="shared" ref="AG3779:AG3842" ca="1" si="467">IF(Z3779&gt;0,O3779,R3779)</f>
        <v>St. Francis BRK</v>
      </c>
    </row>
    <row r="3780" spans="15:33" x14ac:dyDescent="0.25">
      <c r="O3780" t="s">
        <v>3213</v>
      </c>
      <c r="P3780" s="6">
        <v>42033</v>
      </c>
      <c r="Q3780" t="s">
        <v>3073</v>
      </c>
      <c r="R3780" t="s">
        <v>3214</v>
      </c>
      <c r="S3780" t="s">
        <v>3721</v>
      </c>
      <c r="T3780">
        <v>85</v>
      </c>
      <c r="U3780">
        <v>75</v>
      </c>
      <c r="W3780" t="s">
        <v>809</v>
      </c>
      <c r="X3780">
        <v>1</v>
      </c>
      <c r="Y3780">
        <f t="shared" si="461"/>
        <v>10</v>
      </c>
      <c r="Z3780">
        <f t="shared" ca="1" si="462"/>
        <v>-4.3750004999999987</v>
      </c>
      <c r="AA3780">
        <f t="shared" ca="1" si="463"/>
        <v>14.375000499999999</v>
      </c>
      <c r="AB3780">
        <f t="shared" ca="1" si="464"/>
        <v>-14.375000499999999</v>
      </c>
      <c r="AC3780" s="2">
        <v>14.375</v>
      </c>
      <c r="AD3780" s="7">
        <f>VLOOKUP(P3780,Weights!$A:$B,2,0)*AC3780</f>
        <v>14.375</v>
      </c>
      <c r="AE3780">
        <f t="shared" ca="1" si="465"/>
        <v>206.64063937500021</v>
      </c>
      <c r="AF3780" t="str">
        <f t="shared" si="466"/>
        <v>Stetson</v>
      </c>
      <c r="AG3780" t="str">
        <f t="shared" ca="1" si="467"/>
        <v>Northern Kentucky</v>
      </c>
    </row>
    <row r="3781" spans="15:33" x14ac:dyDescent="0.25">
      <c r="O3781" t="s">
        <v>3228</v>
      </c>
      <c r="P3781" s="6">
        <v>42033</v>
      </c>
      <c r="Q3781" t="s">
        <v>3073</v>
      </c>
      <c r="R3781" t="s">
        <v>3232</v>
      </c>
      <c r="S3781" t="s">
        <v>3721</v>
      </c>
      <c r="T3781">
        <v>64</v>
      </c>
      <c r="U3781">
        <v>56</v>
      </c>
      <c r="W3781" t="s">
        <v>2349</v>
      </c>
      <c r="X3781">
        <v>1</v>
      </c>
      <c r="Y3781">
        <f t="shared" si="461"/>
        <v>8</v>
      </c>
      <c r="Z3781">
        <f t="shared" ca="1" si="462"/>
        <v>-7.1250004999999996</v>
      </c>
      <c r="AA3781">
        <f t="shared" ca="1" si="463"/>
        <v>15.125000499999999</v>
      </c>
      <c r="AB3781">
        <f t="shared" ca="1" si="464"/>
        <v>-15.125000499999999</v>
      </c>
      <c r="AC3781" s="2">
        <v>15.125</v>
      </c>
      <c r="AD3781" s="7">
        <f>VLOOKUP(P3781,Weights!$A:$B,2,0)*AC3781</f>
        <v>15.125</v>
      </c>
      <c r="AE3781">
        <f t="shared" ca="1" si="465"/>
        <v>228.7656401250002</v>
      </c>
      <c r="AF3781" t="str">
        <f t="shared" si="466"/>
        <v>Tennessee St</v>
      </c>
      <c r="AG3781" t="str">
        <f t="shared" ca="1" si="467"/>
        <v>Tennessee Tech</v>
      </c>
    </row>
    <row r="3782" spans="15:33" x14ac:dyDescent="0.25">
      <c r="O3782" t="s">
        <v>3318</v>
      </c>
      <c r="P3782" s="6">
        <v>42033</v>
      </c>
      <c r="Q3782" t="s">
        <v>3073</v>
      </c>
      <c r="R3782" t="s">
        <v>3337</v>
      </c>
      <c r="S3782" t="s">
        <v>3721</v>
      </c>
      <c r="T3782">
        <v>81</v>
      </c>
      <c r="U3782">
        <v>51</v>
      </c>
      <c r="W3782" t="s">
        <v>1164</v>
      </c>
      <c r="X3782">
        <v>1</v>
      </c>
      <c r="Y3782">
        <f t="shared" si="461"/>
        <v>30</v>
      </c>
      <c r="Z3782">
        <f t="shared" ca="1" si="462"/>
        <v>3.375</v>
      </c>
      <c r="AA3782">
        <f t="shared" ca="1" si="463"/>
        <v>26.625</v>
      </c>
      <c r="AB3782">
        <f t="shared" ca="1" si="464"/>
        <v>-26.625</v>
      </c>
      <c r="AC3782" s="2">
        <v>26.625</v>
      </c>
      <c r="AD3782" s="7">
        <f>VLOOKUP(P3782,Weights!$A:$B,2,0)*AC3782</f>
        <v>26.625</v>
      </c>
      <c r="AE3782">
        <f t="shared" ca="1" si="465"/>
        <v>708.890625</v>
      </c>
      <c r="AF3782" t="str">
        <f t="shared" si="466"/>
        <v>Tenn-Martin</v>
      </c>
      <c r="AG3782" t="str">
        <f t="shared" ca="1" si="467"/>
        <v>Tenn-Martin</v>
      </c>
    </row>
    <row r="3783" spans="15:33" x14ac:dyDescent="0.25">
      <c r="O3783" t="s">
        <v>3182</v>
      </c>
      <c r="P3783" s="6">
        <v>42033</v>
      </c>
      <c r="Q3783" t="s">
        <v>3073</v>
      </c>
      <c r="R3783" t="s">
        <v>3164</v>
      </c>
      <c r="S3783" t="s">
        <v>3721</v>
      </c>
      <c r="T3783">
        <v>74</v>
      </c>
      <c r="U3783">
        <v>70</v>
      </c>
      <c r="W3783" t="s">
        <v>1468</v>
      </c>
      <c r="X3783">
        <v>1</v>
      </c>
      <c r="Y3783">
        <f t="shared" si="461"/>
        <v>4</v>
      </c>
      <c r="Z3783">
        <f t="shared" ca="1" si="462"/>
        <v>3.5</v>
      </c>
      <c r="AA3783">
        <f t="shared" ca="1" si="463"/>
        <v>0.5</v>
      </c>
      <c r="AB3783">
        <f t="shared" ca="1" si="464"/>
        <v>-0.5</v>
      </c>
      <c r="AC3783" s="2">
        <v>0.5</v>
      </c>
      <c r="AD3783" s="7">
        <f>VLOOKUP(P3783,Weights!$A:$B,2,0)*AC3783</f>
        <v>0.5</v>
      </c>
      <c r="AE3783">
        <f t="shared" ca="1" si="465"/>
        <v>0.25</v>
      </c>
      <c r="AF3783" t="str">
        <f t="shared" si="466"/>
        <v>Towson</v>
      </c>
      <c r="AG3783" t="str">
        <f t="shared" ca="1" si="467"/>
        <v>Towson</v>
      </c>
    </row>
    <row r="3784" spans="15:33" x14ac:dyDescent="0.25">
      <c r="O3784" t="s">
        <v>3402</v>
      </c>
      <c r="P3784" s="6">
        <v>42033</v>
      </c>
      <c r="Q3784" t="s">
        <v>3073</v>
      </c>
      <c r="R3784" t="s">
        <v>3411</v>
      </c>
      <c r="S3784" t="s">
        <v>3720</v>
      </c>
      <c r="T3784">
        <v>58</v>
      </c>
      <c r="U3784">
        <v>55</v>
      </c>
      <c r="V3784" t="s">
        <v>3722</v>
      </c>
      <c r="W3784" t="s">
        <v>2874</v>
      </c>
      <c r="X3784">
        <v>1</v>
      </c>
      <c r="Y3784">
        <f t="shared" si="461"/>
        <v>-3</v>
      </c>
      <c r="Z3784">
        <f t="shared" ca="1" si="462"/>
        <v>-3</v>
      </c>
      <c r="AA3784">
        <f t="shared" ca="1" si="463"/>
        <v>0</v>
      </c>
      <c r="AB3784">
        <f t="shared" ca="1" si="464"/>
        <v>0</v>
      </c>
      <c r="AC3784" s="2">
        <v>0</v>
      </c>
      <c r="AD3784" s="7">
        <f>VLOOKUP(P3784,Weights!$A:$B,2,0)*AC3784</f>
        <v>0</v>
      </c>
      <c r="AE3784">
        <f t="shared" ca="1" si="465"/>
        <v>0</v>
      </c>
      <c r="AF3784" t="str">
        <f t="shared" si="466"/>
        <v>UL Monroe</v>
      </c>
      <c r="AG3784" t="str">
        <f t="shared" ca="1" si="467"/>
        <v>UL Monroe</v>
      </c>
    </row>
    <row r="3785" spans="15:33" x14ac:dyDescent="0.25">
      <c r="O3785" t="s">
        <v>3331</v>
      </c>
      <c r="P3785" s="6">
        <v>42033</v>
      </c>
      <c r="Q3785" t="s">
        <v>3073</v>
      </c>
      <c r="R3785" t="s">
        <v>3133</v>
      </c>
      <c r="S3785" t="s">
        <v>3721</v>
      </c>
      <c r="T3785">
        <v>70</v>
      </c>
      <c r="U3785">
        <v>64</v>
      </c>
      <c r="W3785" t="s">
        <v>433</v>
      </c>
      <c r="X3785">
        <v>1</v>
      </c>
      <c r="Y3785">
        <f t="shared" si="461"/>
        <v>6</v>
      </c>
      <c r="Z3785">
        <f t="shared" ca="1" si="462"/>
        <v>2.25</v>
      </c>
      <c r="AA3785">
        <f t="shared" ca="1" si="463"/>
        <v>3.75</v>
      </c>
      <c r="AB3785">
        <f t="shared" ca="1" si="464"/>
        <v>-3.75</v>
      </c>
      <c r="AC3785" s="2">
        <v>3.75</v>
      </c>
      <c r="AD3785" s="7">
        <f>VLOOKUP(P3785,Weights!$A:$B,2,0)*AC3785</f>
        <v>3.75</v>
      </c>
      <c r="AE3785">
        <f t="shared" ca="1" si="465"/>
        <v>14.0625</v>
      </c>
      <c r="AF3785" t="str">
        <f t="shared" si="466"/>
        <v>UC Davis</v>
      </c>
      <c r="AG3785" t="str">
        <f t="shared" ca="1" si="467"/>
        <v>UC Davis</v>
      </c>
    </row>
    <row r="3786" spans="15:33" x14ac:dyDescent="0.25">
      <c r="O3786" t="s">
        <v>3297</v>
      </c>
      <c r="P3786" s="6">
        <v>42033</v>
      </c>
      <c r="Q3786" t="s">
        <v>3073</v>
      </c>
      <c r="R3786" t="s">
        <v>3333</v>
      </c>
      <c r="S3786" t="s">
        <v>3721</v>
      </c>
      <c r="T3786">
        <v>67</v>
      </c>
      <c r="U3786">
        <v>57</v>
      </c>
      <c r="W3786" t="s">
        <v>1383</v>
      </c>
      <c r="X3786">
        <v>1</v>
      </c>
      <c r="Y3786">
        <f t="shared" si="461"/>
        <v>10</v>
      </c>
      <c r="Z3786">
        <f t="shared" ca="1" si="462"/>
        <v>9.1250000200000017</v>
      </c>
      <c r="AA3786">
        <f t="shared" ca="1" si="463"/>
        <v>0.87499997999999835</v>
      </c>
      <c r="AB3786">
        <f t="shared" ca="1" si="464"/>
        <v>-0.87499997999999835</v>
      </c>
      <c r="AC3786" s="2">
        <v>0.875</v>
      </c>
      <c r="AD3786" s="7">
        <f>VLOOKUP(P3786,Weights!$A:$B,2,0)*AC3786</f>
        <v>0.875</v>
      </c>
      <c r="AE3786">
        <f t="shared" ca="1" si="465"/>
        <v>0.76562496499999755</v>
      </c>
      <c r="AF3786" t="str">
        <f t="shared" si="466"/>
        <v>UC Irvine</v>
      </c>
      <c r="AG3786" t="str">
        <f t="shared" ca="1" si="467"/>
        <v>UC Irvine</v>
      </c>
    </row>
    <row r="3787" spans="15:33" x14ac:dyDescent="0.25">
      <c r="O3787" t="s">
        <v>3282</v>
      </c>
      <c r="P3787" s="6">
        <v>42033</v>
      </c>
      <c r="Q3787" t="s">
        <v>3073</v>
      </c>
      <c r="R3787" t="s">
        <v>3287</v>
      </c>
      <c r="S3787" t="s">
        <v>3721</v>
      </c>
      <c r="T3787">
        <v>69</v>
      </c>
      <c r="U3787">
        <v>59</v>
      </c>
      <c r="W3787" t="s">
        <v>454</v>
      </c>
      <c r="X3787">
        <v>1</v>
      </c>
      <c r="Y3787">
        <f t="shared" si="461"/>
        <v>10</v>
      </c>
      <c r="Z3787">
        <f t="shared" ca="1" si="462"/>
        <v>-2.7499999999999982</v>
      </c>
      <c r="AA3787">
        <f t="shared" ca="1" si="463"/>
        <v>12.749999999999998</v>
      </c>
      <c r="AB3787">
        <f t="shared" ca="1" si="464"/>
        <v>-12.749999999999998</v>
      </c>
      <c r="AC3787" s="2">
        <v>12.75</v>
      </c>
      <c r="AD3787" s="7">
        <f>VLOOKUP(P3787,Weights!$A:$B,2,0)*AC3787</f>
        <v>12.75</v>
      </c>
      <c r="AE3787">
        <f t="shared" ca="1" si="465"/>
        <v>162.56249999999994</v>
      </c>
      <c r="AF3787" t="str">
        <f t="shared" si="466"/>
        <v>UCLA</v>
      </c>
      <c r="AG3787" t="str">
        <f t="shared" ca="1" si="467"/>
        <v>Utah</v>
      </c>
    </row>
    <row r="3788" spans="15:33" x14ac:dyDescent="0.25">
      <c r="O3788" t="s">
        <v>3207</v>
      </c>
      <c r="P3788" s="6">
        <v>42033</v>
      </c>
      <c r="Q3788" t="s">
        <v>3073</v>
      </c>
      <c r="R3788" t="s">
        <v>3310</v>
      </c>
      <c r="S3788" t="s">
        <v>3720</v>
      </c>
      <c r="T3788">
        <v>58</v>
      </c>
      <c r="U3788">
        <v>42</v>
      </c>
      <c r="W3788" t="s">
        <v>1189</v>
      </c>
      <c r="X3788">
        <v>1</v>
      </c>
      <c r="Y3788">
        <f t="shared" si="461"/>
        <v>-16</v>
      </c>
      <c r="Z3788">
        <f t="shared" ca="1" si="462"/>
        <v>-8.75</v>
      </c>
      <c r="AA3788">
        <f t="shared" ca="1" si="463"/>
        <v>-7.25</v>
      </c>
      <c r="AB3788">
        <f t="shared" ca="1" si="464"/>
        <v>7.25</v>
      </c>
      <c r="AC3788" s="2">
        <v>7.25</v>
      </c>
      <c r="AD3788" s="7">
        <f>VLOOKUP(P3788,Weights!$A:$B,2,0)*AC3788</f>
        <v>7.25</v>
      </c>
      <c r="AE3788">
        <f t="shared" ca="1" si="465"/>
        <v>52.5625</v>
      </c>
      <c r="AF3788" t="str">
        <f t="shared" si="466"/>
        <v>Wofford</v>
      </c>
      <c r="AG3788" t="str">
        <f t="shared" ca="1" si="467"/>
        <v>Wofford</v>
      </c>
    </row>
    <row r="3789" spans="15:33" x14ac:dyDescent="0.25">
      <c r="O3789" t="s">
        <v>3132</v>
      </c>
      <c r="P3789" s="6">
        <v>42033</v>
      </c>
      <c r="Q3789" t="s">
        <v>3073</v>
      </c>
      <c r="R3789" t="s">
        <v>3231</v>
      </c>
      <c r="S3789" t="s">
        <v>3720</v>
      </c>
      <c r="T3789">
        <v>98</v>
      </c>
      <c r="U3789">
        <v>94</v>
      </c>
      <c r="V3789" t="s">
        <v>3724</v>
      </c>
      <c r="W3789" t="s">
        <v>545</v>
      </c>
      <c r="X3789">
        <v>1</v>
      </c>
      <c r="Y3789">
        <f t="shared" si="461"/>
        <v>-4</v>
      </c>
      <c r="Z3789">
        <f t="shared" ca="1" si="462"/>
        <v>-1.125</v>
      </c>
      <c r="AA3789">
        <f t="shared" ca="1" si="463"/>
        <v>-2.875</v>
      </c>
      <c r="AB3789">
        <f t="shared" ca="1" si="464"/>
        <v>2.875</v>
      </c>
      <c r="AC3789" s="2">
        <v>2.875</v>
      </c>
      <c r="AD3789" s="7">
        <f>VLOOKUP(P3789,Weights!$A:$B,2,0)*AC3789</f>
        <v>2.875</v>
      </c>
      <c r="AE3789">
        <f t="shared" ca="1" si="465"/>
        <v>8.265625</v>
      </c>
      <c r="AF3789" t="str">
        <f t="shared" si="466"/>
        <v>Colorado</v>
      </c>
      <c r="AG3789" t="str">
        <f t="shared" ca="1" si="467"/>
        <v>Colorado</v>
      </c>
    </row>
    <row r="3790" spans="15:33" x14ac:dyDescent="0.25">
      <c r="O3790" t="s">
        <v>3298</v>
      </c>
      <c r="P3790" s="6">
        <v>42033</v>
      </c>
      <c r="Q3790" t="s">
        <v>3073</v>
      </c>
      <c r="R3790" t="s">
        <v>3290</v>
      </c>
      <c r="S3790" t="s">
        <v>3721</v>
      </c>
      <c r="T3790">
        <v>69</v>
      </c>
      <c r="U3790">
        <v>58</v>
      </c>
      <c r="W3790" t="s">
        <v>1569</v>
      </c>
      <c r="X3790">
        <v>1</v>
      </c>
      <c r="Y3790">
        <f t="shared" si="461"/>
        <v>11</v>
      </c>
      <c r="Z3790">
        <f t="shared" ca="1" si="462"/>
        <v>-4.7500000000000009</v>
      </c>
      <c r="AA3790">
        <f t="shared" ca="1" si="463"/>
        <v>15.75</v>
      </c>
      <c r="AB3790">
        <f t="shared" ca="1" si="464"/>
        <v>-15.75</v>
      </c>
      <c r="AC3790" s="2">
        <v>15.75</v>
      </c>
      <c r="AD3790" s="7">
        <f>VLOOKUP(P3790,Weights!$A:$B,2,0)*AC3790</f>
        <v>15.75</v>
      </c>
      <c r="AE3790">
        <f t="shared" ca="1" si="465"/>
        <v>248.0625</v>
      </c>
      <c r="AF3790" t="str">
        <f t="shared" si="466"/>
        <v>UT San Antonio</v>
      </c>
      <c r="AG3790" t="str">
        <f t="shared" ca="1" si="467"/>
        <v>Middle Tennessee</v>
      </c>
    </row>
    <row r="3791" spans="15:33" x14ac:dyDescent="0.25">
      <c r="O3791" t="s">
        <v>3277</v>
      </c>
      <c r="P3791" s="6">
        <v>42033</v>
      </c>
      <c r="Q3791" t="s">
        <v>3073</v>
      </c>
      <c r="R3791" t="s">
        <v>3257</v>
      </c>
      <c r="S3791" t="s">
        <v>3721</v>
      </c>
      <c r="T3791">
        <v>78</v>
      </c>
      <c r="U3791">
        <v>62</v>
      </c>
      <c r="W3791" t="s">
        <v>2994</v>
      </c>
      <c r="X3791">
        <v>1</v>
      </c>
      <c r="Y3791">
        <f t="shared" si="461"/>
        <v>16</v>
      </c>
      <c r="Z3791">
        <f t="shared" ca="1" si="462"/>
        <v>5.8750004999999987</v>
      </c>
      <c r="AA3791">
        <f t="shared" ca="1" si="463"/>
        <v>10.124999500000001</v>
      </c>
      <c r="AB3791">
        <f t="shared" ca="1" si="464"/>
        <v>-10.124999500000001</v>
      </c>
      <c r="AC3791" s="2">
        <v>10.125</v>
      </c>
      <c r="AD3791" s="7">
        <f>VLOOKUP(P3791,Weights!$A:$B,2,0)*AC3791</f>
        <v>10.125</v>
      </c>
      <c r="AE3791">
        <f t="shared" ca="1" si="465"/>
        <v>102.51561487500028</v>
      </c>
      <c r="AF3791" t="str">
        <f t="shared" si="466"/>
        <v>Utah Valley</v>
      </c>
      <c r="AG3791" t="str">
        <f t="shared" ca="1" si="467"/>
        <v>Utah Valley</v>
      </c>
    </row>
    <row r="3792" spans="15:33" x14ac:dyDescent="0.25">
      <c r="O3792" t="s">
        <v>3299</v>
      </c>
      <c r="P3792" s="6">
        <v>42033</v>
      </c>
      <c r="Q3792" t="s">
        <v>3073</v>
      </c>
      <c r="R3792" t="s">
        <v>3363</v>
      </c>
      <c r="S3792" t="s">
        <v>3720</v>
      </c>
      <c r="T3792">
        <v>88</v>
      </c>
      <c r="U3792">
        <v>74</v>
      </c>
      <c r="W3792" t="s">
        <v>2888</v>
      </c>
      <c r="X3792">
        <v>1</v>
      </c>
      <c r="Y3792">
        <f t="shared" si="461"/>
        <v>-14</v>
      </c>
      <c r="Z3792">
        <f t="shared" ca="1" si="462"/>
        <v>-5.0000000199999999</v>
      </c>
      <c r="AA3792">
        <f t="shared" ca="1" si="463"/>
        <v>-8.9999999800000001</v>
      </c>
      <c r="AB3792">
        <f t="shared" ca="1" si="464"/>
        <v>8.9999999800000001</v>
      </c>
      <c r="AC3792" s="2">
        <v>9</v>
      </c>
      <c r="AD3792" s="7">
        <f>VLOOKUP(P3792,Weights!$A:$B,2,0)*AC3792</f>
        <v>9</v>
      </c>
      <c r="AE3792">
        <f t="shared" ca="1" si="465"/>
        <v>80.999999639999999</v>
      </c>
      <c r="AF3792" t="str">
        <f t="shared" si="466"/>
        <v>Georgia St</v>
      </c>
      <c r="AG3792" t="str">
        <f t="shared" ca="1" si="467"/>
        <v>Georgia St</v>
      </c>
    </row>
    <row r="3793" spans="15:33" x14ac:dyDescent="0.25">
      <c r="O3793" t="s">
        <v>3353</v>
      </c>
      <c r="P3793" s="6">
        <v>42033</v>
      </c>
      <c r="Q3793" t="s">
        <v>3073</v>
      </c>
      <c r="R3793" t="s">
        <v>3154</v>
      </c>
      <c r="S3793" t="s">
        <v>3721</v>
      </c>
      <c r="T3793">
        <v>71</v>
      </c>
      <c r="U3793">
        <v>69</v>
      </c>
      <c r="W3793" t="s">
        <v>1580</v>
      </c>
      <c r="X3793">
        <v>1</v>
      </c>
      <c r="Y3793">
        <f t="shared" si="461"/>
        <v>2</v>
      </c>
      <c r="Z3793">
        <f t="shared" ca="1" si="462"/>
        <v>6.7500000199999999</v>
      </c>
      <c r="AA3793">
        <f t="shared" ca="1" si="463"/>
        <v>-4.7500000199999999</v>
      </c>
      <c r="AB3793">
        <f t="shared" ca="1" si="464"/>
        <v>4.7500000199999999</v>
      </c>
      <c r="AC3793" s="2">
        <v>4.75</v>
      </c>
      <c r="AD3793" s="7">
        <f>VLOOKUP(P3793,Weights!$A:$B,2,0)*AC3793</f>
        <v>4.75</v>
      </c>
      <c r="AE3793">
        <f t="shared" ca="1" si="465"/>
        <v>22.562500189999998</v>
      </c>
      <c r="AF3793" t="str">
        <f t="shared" si="466"/>
        <v>UTEP</v>
      </c>
      <c r="AG3793" t="str">
        <f t="shared" ca="1" si="467"/>
        <v>UTEP</v>
      </c>
    </row>
    <row r="3794" spans="15:33" x14ac:dyDescent="0.25">
      <c r="O3794" t="s">
        <v>3351</v>
      </c>
      <c r="P3794" s="6">
        <v>42033</v>
      </c>
      <c r="Q3794" t="s">
        <v>3073</v>
      </c>
      <c r="R3794" t="s">
        <v>3370</v>
      </c>
      <c r="S3794" t="s">
        <v>3720</v>
      </c>
      <c r="T3794">
        <v>85</v>
      </c>
      <c r="U3794">
        <v>70</v>
      </c>
      <c r="W3794" t="s">
        <v>1059</v>
      </c>
      <c r="X3794">
        <v>1</v>
      </c>
      <c r="Y3794">
        <f t="shared" si="461"/>
        <v>-15</v>
      </c>
      <c r="Z3794">
        <f t="shared" ca="1" si="462"/>
        <v>0.75</v>
      </c>
      <c r="AA3794">
        <f t="shared" ca="1" si="463"/>
        <v>-15.75</v>
      </c>
      <c r="AB3794">
        <f t="shared" ca="1" si="464"/>
        <v>15.75</v>
      </c>
      <c r="AC3794" s="2">
        <v>15.75</v>
      </c>
      <c r="AD3794" s="7">
        <f>VLOOKUP(P3794,Weights!$A:$B,2,0)*AC3794</f>
        <v>15.75</v>
      </c>
      <c r="AE3794">
        <f t="shared" ca="1" si="465"/>
        <v>248.0625</v>
      </c>
      <c r="AF3794" t="str">
        <f t="shared" si="466"/>
        <v>Western Carolina</v>
      </c>
      <c r="AG3794" t="str">
        <f t="shared" ca="1" si="467"/>
        <v>VMI</v>
      </c>
    </row>
    <row r="3795" spans="15:33" x14ac:dyDescent="0.25">
      <c r="O3795" t="s">
        <v>3380</v>
      </c>
      <c r="P3795" s="6">
        <v>42033</v>
      </c>
      <c r="Q3795" t="s">
        <v>3073</v>
      </c>
      <c r="R3795" t="s">
        <v>3109</v>
      </c>
      <c r="S3795" t="s">
        <v>3721</v>
      </c>
      <c r="T3795">
        <v>75</v>
      </c>
      <c r="U3795">
        <v>64</v>
      </c>
      <c r="W3795" t="s">
        <v>2292</v>
      </c>
      <c r="X3795">
        <v>1</v>
      </c>
      <c r="Y3795">
        <f t="shared" si="461"/>
        <v>11</v>
      </c>
      <c r="Z3795">
        <f t="shared" ca="1" si="462"/>
        <v>-2.3750000000000009</v>
      </c>
      <c r="AA3795">
        <f t="shared" ca="1" si="463"/>
        <v>13.375</v>
      </c>
      <c r="AB3795">
        <f t="shared" ca="1" si="464"/>
        <v>-13.375</v>
      </c>
      <c r="AC3795" s="2">
        <v>13.375</v>
      </c>
      <c r="AD3795" s="7">
        <f>VLOOKUP(P3795,Weights!$A:$B,2,0)*AC3795</f>
        <v>13.375</v>
      </c>
      <c r="AE3795">
        <f t="shared" ca="1" si="465"/>
        <v>178.890625</v>
      </c>
      <c r="AF3795" t="str">
        <f t="shared" si="466"/>
        <v>Wagner</v>
      </c>
      <c r="AG3795" t="str">
        <f t="shared" ca="1" si="467"/>
        <v>Sacred Heart</v>
      </c>
    </row>
    <row r="3796" spans="15:33" x14ac:dyDescent="0.25">
      <c r="O3796" t="s">
        <v>3271</v>
      </c>
      <c r="P3796" s="6">
        <v>42033</v>
      </c>
      <c r="Q3796" t="s">
        <v>3073</v>
      </c>
      <c r="R3796" t="s">
        <v>3222</v>
      </c>
      <c r="S3796" t="s">
        <v>3720</v>
      </c>
      <c r="T3796">
        <v>76</v>
      </c>
      <c r="U3796">
        <v>67</v>
      </c>
      <c r="W3796" t="s">
        <v>496</v>
      </c>
      <c r="X3796">
        <v>1</v>
      </c>
      <c r="Y3796">
        <f t="shared" si="461"/>
        <v>-9</v>
      </c>
      <c r="Z3796">
        <f t="shared" ca="1" si="462"/>
        <v>-3.8750000199999999</v>
      </c>
      <c r="AA3796">
        <f t="shared" ca="1" si="463"/>
        <v>-5.1249999800000001</v>
      </c>
      <c r="AB3796">
        <f t="shared" ca="1" si="464"/>
        <v>5.1249999800000001</v>
      </c>
      <c r="AC3796" s="2">
        <v>5.125</v>
      </c>
      <c r="AD3796" s="7">
        <f>VLOOKUP(P3796,Weights!$A:$B,2,0)*AC3796</f>
        <v>5.125</v>
      </c>
      <c r="AE3796">
        <f t="shared" ca="1" si="465"/>
        <v>26.265624795000001</v>
      </c>
      <c r="AF3796" t="str">
        <f t="shared" si="466"/>
        <v>California</v>
      </c>
      <c r="AG3796" t="str">
        <f t="shared" ca="1" si="467"/>
        <v>California</v>
      </c>
    </row>
    <row r="3797" spans="15:33" x14ac:dyDescent="0.25">
      <c r="O3797" t="s">
        <v>3715</v>
      </c>
      <c r="P3797" s="6">
        <v>42034</v>
      </c>
      <c r="Q3797" t="s">
        <v>3073</v>
      </c>
      <c r="R3797" t="s">
        <v>3258</v>
      </c>
      <c r="S3797" t="s">
        <v>3721</v>
      </c>
      <c r="T3797">
        <v>57</v>
      </c>
      <c r="U3797">
        <v>34</v>
      </c>
      <c r="W3797" t="s">
        <v>663</v>
      </c>
      <c r="X3797">
        <v>1</v>
      </c>
      <c r="Y3797">
        <f t="shared" si="461"/>
        <v>23</v>
      </c>
      <c r="Z3797">
        <f t="shared" ca="1" si="462"/>
        <v>22.999999499999998</v>
      </c>
      <c r="AA3797">
        <f t="shared" ca="1" si="463"/>
        <v>5.0000000229033503E-7</v>
      </c>
      <c r="AB3797">
        <f t="shared" ca="1" si="464"/>
        <v>-5.0000000229033503E-7</v>
      </c>
      <c r="AC3797" s="2">
        <v>0</v>
      </c>
      <c r="AD3797" s="7">
        <f>VLOOKUP(P3797,Weights!$A:$B,2,0)*AC3797</f>
        <v>0</v>
      </c>
      <c r="AE3797">
        <f t="shared" ca="1" si="465"/>
        <v>2.5000000229033503E-13</v>
      </c>
      <c r="AF3797" t="str">
        <f t="shared" si="466"/>
        <v>Arizona</v>
      </c>
      <c r="AG3797" t="str">
        <f t="shared" ca="1" si="467"/>
        <v>Arizona</v>
      </c>
    </row>
    <row r="3798" spans="15:33" x14ac:dyDescent="0.25">
      <c r="O3798" t="s">
        <v>3372</v>
      </c>
      <c r="P3798" s="6">
        <v>42034</v>
      </c>
      <c r="Q3798" t="s">
        <v>3073</v>
      </c>
      <c r="R3798" t="s">
        <v>3295</v>
      </c>
      <c r="S3798" t="s">
        <v>3720</v>
      </c>
      <c r="T3798">
        <v>68</v>
      </c>
      <c r="U3798">
        <v>67</v>
      </c>
      <c r="V3798" t="s">
        <v>3722</v>
      </c>
      <c r="W3798" t="s">
        <v>1443</v>
      </c>
      <c r="X3798">
        <v>1</v>
      </c>
      <c r="Y3798">
        <f t="shared" si="461"/>
        <v>-1</v>
      </c>
      <c r="Z3798">
        <f t="shared" ca="1" si="462"/>
        <v>1.0000005000000005</v>
      </c>
      <c r="AA3798">
        <f t="shared" ca="1" si="463"/>
        <v>-2.0000005000000005</v>
      </c>
      <c r="AB3798">
        <f t="shared" ca="1" si="464"/>
        <v>2.0000005000000005</v>
      </c>
      <c r="AC3798" s="2">
        <v>2</v>
      </c>
      <c r="AD3798" s="7">
        <f>VLOOKUP(P3798,Weights!$A:$B,2,0)*AC3798</f>
        <v>2</v>
      </c>
      <c r="AE3798">
        <f t="shared" ca="1" si="465"/>
        <v>4.0000020000002516</v>
      </c>
      <c r="AF3798" t="str">
        <f t="shared" si="466"/>
        <v>Oregon</v>
      </c>
      <c r="AG3798" t="str">
        <f t="shared" ca="1" si="467"/>
        <v>Arizona St</v>
      </c>
    </row>
    <row r="3799" spans="15:33" x14ac:dyDescent="0.25">
      <c r="O3799" t="s">
        <v>3284</v>
      </c>
      <c r="P3799" s="6">
        <v>42034</v>
      </c>
      <c r="Q3799" t="s">
        <v>3073</v>
      </c>
      <c r="R3799" t="s">
        <v>3375</v>
      </c>
      <c r="S3799" t="s">
        <v>3721</v>
      </c>
      <c r="T3799">
        <v>80</v>
      </c>
      <c r="U3799">
        <v>55</v>
      </c>
      <c r="W3799" t="s">
        <v>1931</v>
      </c>
      <c r="X3799">
        <v>1</v>
      </c>
      <c r="Y3799">
        <f t="shared" si="461"/>
        <v>25</v>
      </c>
      <c r="Z3799">
        <f t="shared" ca="1" si="462"/>
        <v>9.875</v>
      </c>
      <c r="AA3799">
        <f t="shared" ca="1" si="463"/>
        <v>15.125</v>
      </c>
      <c r="AB3799">
        <f t="shared" ca="1" si="464"/>
        <v>-15.125</v>
      </c>
      <c r="AC3799" s="2">
        <v>15.125</v>
      </c>
      <c r="AD3799" s="7">
        <f>VLOOKUP(P3799,Weights!$A:$B,2,0)*AC3799</f>
        <v>15.125</v>
      </c>
      <c r="AE3799">
        <f t="shared" ca="1" si="465"/>
        <v>228.765625</v>
      </c>
      <c r="AF3799" t="str">
        <f t="shared" si="466"/>
        <v>Buffalo</v>
      </c>
      <c r="AG3799" t="str">
        <f t="shared" ca="1" si="467"/>
        <v>Buffalo</v>
      </c>
    </row>
    <row r="3800" spans="15:33" x14ac:dyDescent="0.25">
      <c r="O3800" t="s">
        <v>3115</v>
      </c>
      <c r="P3800" s="6">
        <v>42034</v>
      </c>
      <c r="Q3800" t="s">
        <v>3073</v>
      </c>
      <c r="R3800" t="s">
        <v>3098</v>
      </c>
      <c r="S3800" t="s">
        <v>3721</v>
      </c>
      <c r="T3800">
        <v>63</v>
      </c>
      <c r="U3800">
        <v>57</v>
      </c>
      <c r="W3800" t="s">
        <v>1781</v>
      </c>
      <c r="X3800">
        <v>1</v>
      </c>
      <c r="Y3800">
        <f t="shared" si="461"/>
        <v>6</v>
      </c>
      <c r="Z3800">
        <f t="shared" ca="1" si="462"/>
        <v>6.375</v>
      </c>
      <c r="AA3800">
        <f t="shared" ca="1" si="463"/>
        <v>-0.375</v>
      </c>
      <c r="AB3800">
        <f t="shared" ca="1" si="464"/>
        <v>0.375</v>
      </c>
      <c r="AC3800" s="2">
        <v>0.375</v>
      </c>
      <c r="AD3800" s="7">
        <f>VLOOKUP(P3800,Weights!$A:$B,2,0)*AC3800</f>
        <v>0.375</v>
      </c>
      <c r="AE3800">
        <f t="shared" ca="1" si="465"/>
        <v>0.140625</v>
      </c>
      <c r="AF3800" t="str">
        <f t="shared" si="466"/>
        <v>Canisius</v>
      </c>
      <c r="AG3800" t="str">
        <f t="shared" ca="1" si="467"/>
        <v>Canisius</v>
      </c>
    </row>
    <row r="3801" spans="15:33" x14ac:dyDescent="0.25">
      <c r="O3801" t="s">
        <v>3116</v>
      </c>
      <c r="P3801" s="6">
        <v>42034</v>
      </c>
      <c r="Q3801" t="s">
        <v>3073</v>
      </c>
      <c r="R3801" t="s">
        <v>3081</v>
      </c>
      <c r="S3801" t="s">
        <v>3720</v>
      </c>
      <c r="T3801">
        <v>63</v>
      </c>
      <c r="U3801">
        <v>59</v>
      </c>
      <c r="W3801" t="s">
        <v>1713</v>
      </c>
      <c r="X3801">
        <v>1</v>
      </c>
      <c r="Y3801">
        <f t="shared" si="461"/>
        <v>-4</v>
      </c>
      <c r="Z3801">
        <f t="shared" ca="1" si="462"/>
        <v>-1.375</v>
      </c>
      <c r="AA3801">
        <f t="shared" ca="1" si="463"/>
        <v>-2.625</v>
      </c>
      <c r="AB3801">
        <f t="shared" ca="1" si="464"/>
        <v>2.625</v>
      </c>
      <c r="AC3801" s="2">
        <v>2.625</v>
      </c>
      <c r="AD3801" s="7">
        <f>VLOOKUP(P3801,Weights!$A:$B,2,0)*AC3801</f>
        <v>2.625</v>
      </c>
      <c r="AE3801">
        <f t="shared" ca="1" si="465"/>
        <v>6.890625</v>
      </c>
      <c r="AF3801" t="str">
        <f t="shared" si="466"/>
        <v>Yale</v>
      </c>
      <c r="AG3801" t="str">
        <f t="shared" ca="1" si="467"/>
        <v>Yale</v>
      </c>
    </row>
    <row r="3802" spans="15:33" x14ac:dyDescent="0.25">
      <c r="O3802" t="s">
        <v>3119</v>
      </c>
      <c r="P3802" s="6">
        <v>42034</v>
      </c>
      <c r="Q3802" t="s">
        <v>3073</v>
      </c>
      <c r="R3802" t="s">
        <v>3121</v>
      </c>
      <c r="S3802" t="s">
        <v>3721</v>
      </c>
      <c r="T3802">
        <v>57</v>
      </c>
      <c r="U3802">
        <v>49</v>
      </c>
      <c r="W3802" t="s">
        <v>1719</v>
      </c>
      <c r="X3802">
        <v>1</v>
      </c>
      <c r="Y3802">
        <f t="shared" si="461"/>
        <v>8</v>
      </c>
      <c r="Z3802">
        <f t="shared" ca="1" si="462"/>
        <v>6.25</v>
      </c>
      <c r="AA3802">
        <f t="shared" ca="1" si="463"/>
        <v>1.75</v>
      </c>
      <c r="AB3802">
        <f t="shared" ca="1" si="464"/>
        <v>-1.75</v>
      </c>
      <c r="AC3802" s="2">
        <v>1.75</v>
      </c>
      <c r="AD3802" s="7">
        <f>VLOOKUP(P3802,Weights!$A:$B,2,0)*AC3802</f>
        <v>1.75</v>
      </c>
      <c r="AE3802">
        <f t="shared" ca="1" si="465"/>
        <v>3.0625</v>
      </c>
      <c r="AF3802" t="str">
        <f t="shared" si="466"/>
        <v>Cornell</v>
      </c>
      <c r="AG3802" t="str">
        <f t="shared" ca="1" si="467"/>
        <v>Cornell</v>
      </c>
    </row>
    <row r="3803" spans="15:33" x14ac:dyDescent="0.25">
      <c r="O3803" t="s">
        <v>3382</v>
      </c>
      <c r="P3803" s="6">
        <v>42034</v>
      </c>
      <c r="Q3803" t="s">
        <v>3073</v>
      </c>
      <c r="R3803" t="s">
        <v>3327</v>
      </c>
      <c r="S3803" t="s">
        <v>3720</v>
      </c>
      <c r="T3803">
        <v>60</v>
      </c>
      <c r="U3803">
        <v>59</v>
      </c>
      <c r="W3803" t="s">
        <v>1797</v>
      </c>
      <c r="X3803">
        <v>1</v>
      </c>
      <c r="Y3803">
        <f t="shared" si="461"/>
        <v>-1</v>
      </c>
      <c r="Z3803">
        <f t="shared" ca="1" si="462"/>
        <v>-4.5000000000000009</v>
      </c>
      <c r="AA3803">
        <f t="shared" ca="1" si="463"/>
        <v>3.5000000000000009</v>
      </c>
      <c r="AB3803">
        <f t="shared" ca="1" si="464"/>
        <v>-3.5000000000000009</v>
      </c>
      <c r="AC3803" s="2">
        <v>3.5</v>
      </c>
      <c r="AD3803" s="7">
        <f>VLOOKUP(P3803,Weights!$A:$B,2,0)*AC3803</f>
        <v>3.5</v>
      </c>
      <c r="AE3803">
        <f t="shared" ca="1" si="465"/>
        <v>12.250000000000007</v>
      </c>
      <c r="AF3803" t="str">
        <f t="shared" si="466"/>
        <v>Monmouth</v>
      </c>
      <c r="AG3803" t="str">
        <f t="shared" ca="1" si="467"/>
        <v>Monmouth</v>
      </c>
    </row>
    <row r="3804" spans="15:33" x14ac:dyDescent="0.25">
      <c r="O3804" t="s">
        <v>3384</v>
      </c>
      <c r="P3804" s="6">
        <v>42034</v>
      </c>
      <c r="Q3804" t="s">
        <v>3073</v>
      </c>
      <c r="R3804" t="s">
        <v>3080</v>
      </c>
      <c r="S3804" t="s">
        <v>3721</v>
      </c>
      <c r="T3804">
        <v>87</v>
      </c>
      <c r="U3804">
        <v>79</v>
      </c>
      <c r="W3804" t="s">
        <v>1828</v>
      </c>
      <c r="X3804">
        <v>1</v>
      </c>
      <c r="Y3804">
        <f t="shared" si="461"/>
        <v>8</v>
      </c>
      <c r="Z3804">
        <f t="shared" ca="1" si="462"/>
        <v>7.9999999800000001</v>
      </c>
      <c r="AA3804">
        <f t="shared" ca="1" si="463"/>
        <v>1.9999999878450581E-8</v>
      </c>
      <c r="AB3804">
        <f t="shared" ca="1" si="464"/>
        <v>-1.9999999878450581E-8</v>
      </c>
      <c r="AC3804" s="2">
        <v>0</v>
      </c>
      <c r="AD3804" s="7">
        <f>VLOOKUP(P3804,Weights!$A:$B,2,0)*AC3804</f>
        <v>0</v>
      </c>
      <c r="AE3804">
        <f t="shared" ca="1" si="465"/>
        <v>3.9999999513802324E-16</v>
      </c>
      <c r="AF3804" t="str">
        <f t="shared" si="466"/>
        <v>Manhattan</v>
      </c>
      <c r="AG3804" t="str">
        <f t="shared" ca="1" si="467"/>
        <v>Manhattan</v>
      </c>
    </row>
    <row r="3805" spans="15:33" x14ac:dyDescent="0.25">
      <c r="O3805" t="s">
        <v>3082</v>
      </c>
      <c r="P3805" s="6">
        <v>42034</v>
      </c>
      <c r="Q3805" t="s">
        <v>3073</v>
      </c>
      <c r="R3805" t="s">
        <v>3188</v>
      </c>
      <c r="S3805" t="s">
        <v>3720</v>
      </c>
      <c r="T3805">
        <v>65</v>
      </c>
      <c r="U3805">
        <v>61</v>
      </c>
      <c r="W3805" t="s">
        <v>1867</v>
      </c>
      <c r="X3805">
        <v>1</v>
      </c>
      <c r="Y3805">
        <f t="shared" si="461"/>
        <v>-4</v>
      </c>
      <c r="Z3805">
        <f t="shared" ca="1" si="462"/>
        <v>2.25</v>
      </c>
      <c r="AA3805">
        <f t="shared" ca="1" si="463"/>
        <v>-6.25</v>
      </c>
      <c r="AB3805">
        <f t="shared" ca="1" si="464"/>
        <v>6.25</v>
      </c>
      <c r="AC3805" s="2">
        <v>6.25</v>
      </c>
      <c r="AD3805" s="7">
        <f>VLOOKUP(P3805,Weights!$A:$B,2,0)*AC3805</f>
        <v>6.25</v>
      </c>
      <c r="AE3805">
        <f t="shared" ca="1" si="465"/>
        <v>39.0625</v>
      </c>
      <c r="AF3805" t="str">
        <f t="shared" si="466"/>
        <v>Marist</v>
      </c>
      <c r="AG3805" t="str">
        <f t="shared" ca="1" si="467"/>
        <v>Niagara</v>
      </c>
    </row>
    <row r="3806" spans="15:33" x14ac:dyDescent="0.25">
      <c r="O3806" t="s">
        <v>3259</v>
      </c>
      <c r="P3806" s="6">
        <v>42034</v>
      </c>
      <c r="Q3806" t="s">
        <v>3073</v>
      </c>
      <c r="R3806" t="s">
        <v>3104</v>
      </c>
      <c r="S3806" t="s">
        <v>3721</v>
      </c>
      <c r="T3806">
        <v>58</v>
      </c>
      <c r="U3806">
        <v>51</v>
      </c>
      <c r="W3806" t="s">
        <v>1745</v>
      </c>
      <c r="X3806">
        <v>1</v>
      </c>
      <c r="Y3806">
        <f t="shared" si="461"/>
        <v>7</v>
      </c>
      <c r="Z3806">
        <f t="shared" ca="1" si="462"/>
        <v>-0.125</v>
      </c>
      <c r="AA3806">
        <f t="shared" ca="1" si="463"/>
        <v>7.125</v>
      </c>
      <c r="AB3806">
        <f t="shared" ca="1" si="464"/>
        <v>-7.125</v>
      </c>
      <c r="AC3806" s="2">
        <v>7.125</v>
      </c>
      <c r="AD3806" s="7">
        <f>VLOOKUP(P3806,Weights!$A:$B,2,0)*AC3806</f>
        <v>7.125</v>
      </c>
      <c r="AE3806">
        <f t="shared" ca="1" si="465"/>
        <v>50.765625</v>
      </c>
      <c r="AF3806" t="str">
        <f t="shared" si="466"/>
        <v>Pennsylvania</v>
      </c>
      <c r="AG3806" t="str">
        <f t="shared" ca="1" si="467"/>
        <v>Dartmouth</v>
      </c>
    </row>
    <row r="3807" spans="15:33" x14ac:dyDescent="0.25">
      <c r="O3807" t="s">
        <v>3114</v>
      </c>
      <c r="P3807" s="6">
        <v>42034</v>
      </c>
      <c r="Q3807" t="s">
        <v>3073</v>
      </c>
      <c r="R3807" t="s">
        <v>3151</v>
      </c>
      <c r="S3807" t="s">
        <v>3720</v>
      </c>
      <c r="T3807">
        <v>75</v>
      </c>
      <c r="U3807">
        <v>72</v>
      </c>
      <c r="W3807" t="s">
        <v>1756</v>
      </c>
      <c r="X3807">
        <v>1</v>
      </c>
      <c r="Y3807">
        <f t="shared" si="461"/>
        <v>-3</v>
      </c>
      <c r="Z3807">
        <f t="shared" ca="1" si="462"/>
        <v>-3.125</v>
      </c>
      <c r="AA3807">
        <f t="shared" ca="1" si="463"/>
        <v>0.125</v>
      </c>
      <c r="AB3807">
        <f t="shared" ca="1" si="464"/>
        <v>-0.125</v>
      </c>
      <c r="AC3807" s="2">
        <v>0.125</v>
      </c>
      <c r="AD3807" s="7">
        <f>VLOOKUP(P3807,Weights!$A:$B,2,0)*AC3807</f>
        <v>0.125</v>
      </c>
      <c r="AE3807">
        <f t="shared" ca="1" si="465"/>
        <v>1.5625E-2</v>
      </c>
      <c r="AF3807" t="str">
        <f t="shared" si="466"/>
        <v>Harvard</v>
      </c>
      <c r="AG3807" t="str">
        <f t="shared" ca="1" si="467"/>
        <v>Harvard</v>
      </c>
    </row>
    <row r="3808" spans="15:33" x14ac:dyDescent="0.25">
      <c r="O3808" t="s">
        <v>3272</v>
      </c>
      <c r="P3808" s="6">
        <v>42034</v>
      </c>
      <c r="Q3808" t="s">
        <v>3073</v>
      </c>
      <c r="R3808" t="s">
        <v>3386</v>
      </c>
      <c r="S3808" t="s">
        <v>3721</v>
      </c>
      <c r="T3808">
        <v>63</v>
      </c>
      <c r="U3808">
        <v>59</v>
      </c>
      <c r="W3808" t="s">
        <v>1012</v>
      </c>
      <c r="X3808">
        <v>1</v>
      </c>
      <c r="Y3808">
        <f t="shared" si="461"/>
        <v>4</v>
      </c>
      <c r="Z3808">
        <f t="shared" ca="1" si="462"/>
        <v>-1.1250004999999996</v>
      </c>
      <c r="AA3808">
        <f t="shared" ca="1" si="463"/>
        <v>5.1250004999999996</v>
      </c>
      <c r="AB3808">
        <f t="shared" ca="1" si="464"/>
        <v>-5.1250004999999996</v>
      </c>
      <c r="AC3808" s="2">
        <v>5.125</v>
      </c>
      <c r="AD3808" s="7">
        <f>VLOOKUP(P3808,Weights!$A:$B,2,0)*AC3808</f>
        <v>5.125</v>
      </c>
      <c r="AE3808">
        <f t="shared" ca="1" si="465"/>
        <v>26.265630125000246</v>
      </c>
      <c r="AF3808" t="str">
        <f t="shared" si="466"/>
        <v>Western Illinois</v>
      </c>
      <c r="AG3808" t="str">
        <f t="shared" ca="1" si="467"/>
        <v>IUPUI</v>
      </c>
    </row>
    <row r="3809" spans="15:33" x14ac:dyDescent="0.25">
      <c r="O3809" t="s">
        <v>3414</v>
      </c>
      <c r="P3809" s="6">
        <v>42035</v>
      </c>
      <c r="Q3809" t="s">
        <v>3073</v>
      </c>
      <c r="R3809" t="s">
        <v>3356</v>
      </c>
      <c r="S3809" t="s">
        <v>3720</v>
      </c>
      <c r="T3809">
        <v>65</v>
      </c>
      <c r="U3809">
        <v>56</v>
      </c>
      <c r="W3809" t="s">
        <v>2691</v>
      </c>
      <c r="X3809">
        <v>1</v>
      </c>
      <c r="Y3809">
        <f t="shared" si="461"/>
        <v>-9</v>
      </c>
      <c r="Z3809">
        <f t="shared" ca="1" si="462"/>
        <v>-8.2500005000000023</v>
      </c>
      <c r="AA3809">
        <f t="shared" ca="1" si="463"/>
        <v>-0.74999949999999771</v>
      </c>
      <c r="AB3809">
        <f t="shared" ca="1" si="464"/>
        <v>0.74999949999999771</v>
      </c>
      <c r="AC3809" s="2">
        <v>0.75</v>
      </c>
      <c r="AD3809" s="7">
        <f>VLOOKUP(P3809,Weights!$A:$B,2,0)*AC3809</f>
        <v>0.75</v>
      </c>
      <c r="AE3809">
        <f t="shared" ca="1" si="465"/>
        <v>0.56249925000024659</v>
      </c>
      <c r="AF3809" t="str">
        <f t="shared" si="466"/>
        <v>Southern</v>
      </c>
      <c r="AG3809" t="str">
        <f t="shared" ca="1" si="467"/>
        <v>Southern</v>
      </c>
    </row>
    <row r="3810" spans="15:33" x14ac:dyDescent="0.25">
      <c r="O3810" t="s">
        <v>3093</v>
      </c>
      <c r="P3810" s="6">
        <v>42035</v>
      </c>
      <c r="Q3810" t="s">
        <v>3073</v>
      </c>
      <c r="R3810" t="s">
        <v>3123</v>
      </c>
      <c r="S3810" t="s">
        <v>3720</v>
      </c>
      <c r="T3810">
        <v>77</v>
      </c>
      <c r="U3810">
        <v>71</v>
      </c>
      <c r="W3810" t="s">
        <v>2414</v>
      </c>
      <c r="X3810">
        <v>1</v>
      </c>
      <c r="Y3810">
        <f t="shared" si="461"/>
        <v>-6</v>
      </c>
      <c r="Z3810">
        <f t="shared" ca="1" si="462"/>
        <v>7.3750000000000009</v>
      </c>
      <c r="AA3810">
        <f t="shared" ca="1" si="463"/>
        <v>-13.375</v>
      </c>
      <c r="AB3810">
        <f t="shared" ca="1" si="464"/>
        <v>13.375</v>
      </c>
      <c r="AC3810" s="2">
        <v>13.375</v>
      </c>
      <c r="AD3810" s="7">
        <f>VLOOKUP(P3810,Weights!$A:$B,2,0)*AC3810</f>
        <v>13.375</v>
      </c>
      <c r="AE3810">
        <f t="shared" ca="1" si="465"/>
        <v>178.890625</v>
      </c>
      <c r="AF3810" t="str">
        <f t="shared" si="466"/>
        <v>Loyola (MD)</v>
      </c>
      <c r="AG3810" t="str">
        <f t="shared" ca="1" si="467"/>
        <v>Army</v>
      </c>
    </row>
    <row r="3811" spans="15:33" x14ac:dyDescent="0.25">
      <c r="O3811" t="s">
        <v>3233</v>
      </c>
      <c r="P3811" s="6">
        <v>42035</v>
      </c>
      <c r="Q3811" t="s">
        <v>3073</v>
      </c>
      <c r="R3811" t="s">
        <v>3397</v>
      </c>
      <c r="S3811" t="s">
        <v>3720</v>
      </c>
      <c r="T3811">
        <v>70</v>
      </c>
      <c r="U3811">
        <v>64</v>
      </c>
      <c r="W3811" t="s">
        <v>1747</v>
      </c>
      <c r="X3811">
        <v>1</v>
      </c>
      <c r="Y3811">
        <f t="shared" si="461"/>
        <v>-6</v>
      </c>
      <c r="Z3811">
        <f t="shared" ca="1" si="462"/>
        <v>-6.0000004999999996</v>
      </c>
      <c r="AA3811">
        <f t="shared" ca="1" si="463"/>
        <v>4.9999999962579977E-7</v>
      </c>
      <c r="AB3811">
        <f t="shared" ca="1" si="464"/>
        <v>-4.9999999962579977E-7</v>
      </c>
      <c r="AC3811" s="2">
        <v>0</v>
      </c>
      <c r="AD3811" s="7">
        <f>VLOOKUP(P3811,Weights!$A:$B,2,0)*AC3811</f>
        <v>0</v>
      </c>
      <c r="AE3811">
        <f t="shared" ca="1" si="465"/>
        <v>2.4999999962579977E-13</v>
      </c>
      <c r="AF3811" t="str">
        <f t="shared" si="466"/>
        <v>SE Missouri St</v>
      </c>
      <c r="AG3811" t="str">
        <f t="shared" ca="1" si="467"/>
        <v>SE Missouri St</v>
      </c>
    </row>
    <row r="3812" spans="15:33" x14ac:dyDescent="0.25">
      <c r="O3812" t="s">
        <v>3403</v>
      </c>
      <c r="P3812" s="6">
        <v>42035</v>
      </c>
      <c r="Q3812" t="s">
        <v>3073</v>
      </c>
      <c r="R3812" t="s">
        <v>3248</v>
      </c>
      <c r="S3812" t="s">
        <v>3721</v>
      </c>
      <c r="T3812">
        <v>83</v>
      </c>
      <c r="U3812">
        <v>60</v>
      </c>
      <c r="W3812" t="s">
        <v>823</v>
      </c>
      <c r="X3812">
        <v>1</v>
      </c>
      <c r="Y3812">
        <f t="shared" si="461"/>
        <v>23</v>
      </c>
      <c r="Z3812">
        <f t="shared" ca="1" si="462"/>
        <v>4.25</v>
      </c>
      <c r="AA3812">
        <f t="shared" ca="1" si="463"/>
        <v>18.75</v>
      </c>
      <c r="AB3812">
        <f t="shared" ca="1" si="464"/>
        <v>-18.75</v>
      </c>
      <c r="AC3812" s="2">
        <v>18.75</v>
      </c>
      <c r="AD3812" s="7">
        <f>VLOOKUP(P3812,Weights!$A:$B,2,0)*AC3812</f>
        <v>18.75</v>
      </c>
      <c r="AE3812">
        <f t="shared" ca="1" si="465"/>
        <v>351.5625</v>
      </c>
      <c r="AF3812" t="str">
        <f t="shared" si="466"/>
        <v>Baylor</v>
      </c>
      <c r="AG3812" t="str">
        <f t="shared" ca="1" si="467"/>
        <v>Baylor</v>
      </c>
    </row>
    <row r="3813" spans="15:33" x14ac:dyDescent="0.25">
      <c r="O3813" t="s">
        <v>3230</v>
      </c>
      <c r="P3813" s="6">
        <v>42035</v>
      </c>
      <c r="Q3813" t="s">
        <v>3073</v>
      </c>
      <c r="R3813" t="s">
        <v>3232</v>
      </c>
      <c r="S3813" t="s">
        <v>3721</v>
      </c>
      <c r="T3813">
        <v>71</v>
      </c>
      <c r="U3813">
        <v>53</v>
      </c>
      <c r="W3813" t="s">
        <v>2300</v>
      </c>
      <c r="X3813">
        <v>1</v>
      </c>
      <c r="Y3813">
        <f t="shared" si="461"/>
        <v>18</v>
      </c>
      <c r="Z3813">
        <f t="shared" ca="1" si="462"/>
        <v>3.9999999800000001</v>
      </c>
      <c r="AA3813">
        <f t="shared" ca="1" si="463"/>
        <v>14.00000002</v>
      </c>
      <c r="AB3813">
        <f t="shared" ca="1" si="464"/>
        <v>-14.00000002</v>
      </c>
      <c r="AC3813" s="2">
        <v>14</v>
      </c>
      <c r="AD3813" s="7">
        <f>VLOOKUP(P3813,Weights!$A:$B,2,0)*AC3813</f>
        <v>14</v>
      </c>
      <c r="AE3813">
        <f t="shared" ca="1" si="465"/>
        <v>196.00000055999999</v>
      </c>
      <c r="AF3813" t="str">
        <f t="shared" si="466"/>
        <v>Belmont</v>
      </c>
      <c r="AG3813" t="str">
        <f t="shared" ca="1" si="467"/>
        <v>Belmont</v>
      </c>
    </row>
    <row r="3814" spans="15:33" x14ac:dyDescent="0.25">
      <c r="O3814" t="s">
        <v>3089</v>
      </c>
      <c r="P3814" s="6">
        <v>42035</v>
      </c>
      <c r="Q3814" t="s">
        <v>3073</v>
      </c>
      <c r="R3814" t="s">
        <v>3084</v>
      </c>
      <c r="S3814" t="s">
        <v>3721</v>
      </c>
      <c r="T3814">
        <v>76</v>
      </c>
      <c r="U3814">
        <v>69</v>
      </c>
      <c r="W3814" t="s">
        <v>45</v>
      </c>
      <c r="X3814">
        <v>1</v>
      </c>
      <c r="Y3814">
        <f t="shared" si="461"/>
        <v>7</v>
      </c>
      <c r="Z3814">
        <f t="shared" ca="1" si="462"/>
        <v>-0.87500049999999874</v>
      </c>
      <c r="AA3814">
        <f t="shared" ca="1" si="463"/>
        <v>7.8750004999999987</v>
      </c>
      <c r="AB3814">
        <f t="shared" ca="1" si="464"/>
        <v>-7.8750004999999987</v>
      </c>
      <c r="AC3814" s="2">
        <v>7.875</v>
      </c>
      <c r="AD3814" s="7">
        <f>VLOOKUP(P3814,Weights!$A:$B,2,0)*AC3814</f>
        <v>7.875</v>
      </c>
      <c r="AE3814">
        <f t="shared" ca="1" si="465"/>
        <v>62.015632875000229</v>
      </c>
      <c r="AF3814" t="str">
        <f t="shared" si="466"/>
        <v>Binghamton</v>
      </c>
      <c r="AG3814" t="str">
        <f t="shared" ca="1" si="467"/>
        <v>UMass Lowell</v>
      </c>
    </row>
    <row r="3815" spans="15:33" x14ac:dyDescent="0.25">
      <c r="O3815" t="s">
        <v>3367</v>
      </c>
      <c r="P3815" s="6">
        <v>42035</v>
      </c>
      <c r="Q3815" t="s">
        <v>3073</v>
      </c>
      <c r="R3815" t="s">
        <v>3122</v>
      </c>
      <c r="S3815" t="s">
        <v>3720</v>
      </c>
      <c r="T3815">
        <v>69</v>
      </c>
      <c r="U3815">
        <v>68</v>
      </c>
      <c r="W3815" t="s">
        <v>1927</v>
      </c>
      <c r="X3815">
        <v>1</v>
      </c>
      <c r="Y3815">
        <f t="shared" si="461"/>
        <v>-1</v>
      </c>
      <c r="Z3815">
        <f t="shared" ca="1" si="462"/>
        <v>4.7500000000000009</v>
      </c>
      <c r="AA3815">
        <f t="shared" ca="1" si="463"/>
        <v>-5.7500000000000009</v>
      </c>
      <c r="AB3815">
        <f t="shared" ca="1" si="464"/>
        <v>5.7500000000000009</v>
      </c>
      <c r="AC3815" s="2">
        <v>5.75</v>
      </c>
      <c r="AD3815" s="7">
        <f>VLOOKUP(P3815,Weights!$A:$B,2,0)*AC3815</f>
        <v>5.75</v>
      </c>
      <c r="AE3815">
        <f t="shared" ca="1" si="465"/>
        <v>33.062500000000007</v>
      </c>
      <c r="AF3815" t="str">
        <f t="shared" si="466"/>
        <v>Akron</v>
      </c>
      <c r="AG3815" t="str">
        <f t="shared" ca="1" si="467"/>
        <v>Bowling Green</v>
      </c>
    </row>
    <row r="3816" spans="15:33" x14ac:dyDescent="0.25">
      <c r="O3816" t="s">
        <v>3079</v>
      </c>
      <c r="P3816" s="6">
        <v>42035</v>
      </c>
      <c r="Q3816" t="s">
        <v>3073</v>
      </c>
      <c r="R3816" t="s">
        <v>3076</v>
      </c>
      <c r="S3816" t="s">
        <v>3720</v>
      </c>
      <c r="T3816">
        <v>71</v>
      </c>
      <c r="U3816">
        <v>69</v>
      </c>
      <c r="W3816" t="s">
        <v>1072</v>
      </c>
      <c r="X3816">
        <v>1</v>
      </c>
      <c r="Y3816">
        <f t="shared" si="461"/>
        <v>-2</v>
      </c>
      <c r="Z3816">
        <f t="shared" ca="1" si="462"/>
        <v>1.2500000200000001</v>
      </c>
      <c r="AA3816">
        <f t="shared" ca="1" si="463"/>
        <v>-3.2500000199999999</v>
      </c>
      <c r="AB3816">
        <f t="shared" ca="1" si="464"/>
        <v>3.2500000199999999</v>
      </c>
      <c r="AC3816" s="2">
        <v>3.25</v>
      </c>
      <c r="AD3816" s="7">
        <f>VLOOKUP(P3816,Weights!$A:$B,2,0)*AC3816</f>
        <v>3.25</v>
      </c>
      <c r="AE3816">
        <f t="shared" ca="1" si="465"/>
        <v>10.56250013</v>
      </c>
      <c r="AF3816" t="str">
        <f t="shared" si="466"/>
        <v>Colgate</v>
      </c>
      <c r="AG3816" t="str">
        <f t="shared" ca="1" si="467"/>
        <v>Bucknell</v>
      </c>
    </row>
    <row r="3817" spans="15:33" x14ac:dyDescent="0.25">
      <c r="O3817" t="s">
        <v>3184</v>
      </c>
      <c r="P3817" s="6">
        <v>42035</v>
      </c>
      <c r="Q3817" t="s">
        <v>3073</v>
      </c>
      <c r="R3817" t="s">
        <v>3330</v>
      </c>
      <c r="S3817" t="s">
        <v>3721</v>
      </c>
      <c r="T3817">
        <v>78</v>
      </c>
      <c r="U3817">
        <v>57</v>
      </c>
      <c r="W3817" t="s">
        <v>438</v>
      </c>
      <c r="X3817">
        <v>1</v>
      </c>
      <c r="Y3817">
        <f t="shared" si="461"/>
        <v>21</v>
      </c>
      <c r="Z3817">
        <f t="shared" ca="1" si="462"/>
        <v>16.374999500000001</v>
      </c>
      <c r="AA3817">
        <f t="shared" ca="1" si="463"/>
        <v>4.6250004999999987</v>
      </c>
      <c r="AB3817">
        <f t="shared" ca="1" si="464"/>
        <v>-4.6250004999999987</v>
      </c>
      <c r="AC3817" s="2">
        <v>4.625</v>
      </c>
      <c r="AD3817" s="7">
        <f>VLOOKUP(P3817,Weights!$A:$B,2,0)*AC3817</f>
        <v>4.625</v>
      </c>
      <c r="AE3817">
        <f t="shared" ca="1" si="465"/>
        <v>21.390629625000237</v>
      </c>
      <c r="AF3817" t="str">
        <f t="shared" si="466"/>
        <v>BYU</v>
      </c>
      <c r="AG3817" t="str">
        <f t="shared" ca="1" si="467"/>
        <v>BYU</v>
      </c>
    </row>
    <row r="3818" spans="15:33" x14ac:dyDescent="0.25">
      <c r="O3818" t="s">
        <v>3102</v>
      </c>
      <c r="P3818" s="6">
        <v>42035</v>
      </c>
      <c r="Q3818" t="s">
        <v>3073</v>
      </c>
      <c r="R3818" t="s">
        <v>3191</v>
      </c>
      <c r="S3818" t="s">
        <v>3721</v>
      </c>
      <c r="T3818">
        <v>74</v>
      </c>
      <c r="U3818">
        <v>69</v>
      </c>
      <c r="W3818" t="s">
        <v>1940</v>
      </c>
      <c r="X3818">
        <v>1</v>
      </c>
      <c r="Y3818">
        <f t="shared" si="461"/>
        <v>5</v>
      </c>
      <c r="Z3818">
        <f t="shared" ca="1" si="462"/>
        <v>19.874999500000001</v>
      </c>
      <c r="AA3818">
        <f t="shared" ca="1" si="463"/>
        <v>-14.874999500000001</v>
      </c>
      <c r="AB3818">
        <f t="shared" ca="1" si="464"/>
        <v>14.874999500000001</v>
      </c>
      <c r="AC3818" s="2">
        <v>14.875</v>
      </c>
      <c r="AD3818" s="7">
        <f>VLOOKUP(P3818,Weights!$A:$B,2,0)*AC3818</f>
        <v>14.875</v>
      </c>
      <c r="AE3818">
        <f t="shared" ca="1" si="465"/>
        <v>221.26561012500028</v>
      </c>
      <c r="AF3818" t="str">
        <f t="shared" si="466"/>
        <v>Central Michigan</v>
      </c>
      <c r="AG3818" t="str">
        <f t="shared" ca="1" si="467"/>
        <v>Central Michigan</v>
      </c>
    </row>
    <row r="3819" spans="15:33" x14ac:dyDescent="0.25">
      <c r="O3819" t="s">
        <v>3205</v>
      </c>
      <c r="P3819" s="6">
        <v>42035</v>
      </c>
      <c r="Q3819" t="s">
        <v>3073</v>
      </c>
      <c r="R3819" t="s">
        <v>3225</v>
      </c>
      <c r="S3819" t="s">
        <v>3720</v>
      </c>
      <c r="T3819">
        <v>78</v>
      </c>
      <c r="U3819">
        <v>70</v>
      </c>
      <c r="W3819" t="s">
        <v>497</v>
      </c>
      <c r="X3819">
        <v>1</v>
      </c>
      <c r="Y3819">
        <f t="shared" si="461"/>
        <v>-8</v>
      </c>
      <c r="Z3819">
        <f t="shared" ca="1" si="462"/>
        <v>10.74999998</v>
      </c>
      <c r="AA3819">
        <f t="shared" ca="1" si="463"/>
        <v>-18.749999979999998</v>
      </c>
      <c r="AB3819">
        <f t="shared" ca="1" si="464"/>
        <v>18.749999979999998</v>
      </c>
      <c r="AC3819" s="2">
        <v>18.75</v>
      </c>
      <c r="AD3819" s="7">
        <f>VLOOKUP(P3819,Weights!$A:$B,2,0)*AC3819</f>
        <v>18.75</v>
      </c>
      <c r="AE3819">
        <f t="shared" ca="1" si="465"/>
        <v>351.56249924999992</v>
      </c>
      <c r="AF3819" t="str">
        <f t="shared" si="466"/>
        <v>Florida International</v>
      </c>
      <c r="AG3819" t="str">
        <f t="shared" ca="1" si="467"/>
        <v>Charlotte</v>
      </c>
    </row>
    <row r="3820" spans="15:33" x14ac:dyDescent="0.25">
      <c r="O3820" t="s">
        <v>3234</v>
      </c>
      <c r="P3820" s="6">
        <v>42035</v>
      </c>
      <c r="Q3820" t="s">
        <v>3073</v>
      </c>
      <c r="R3820" t="s">
        <v>3391</v>
      </c>
      <c r="S3820" t="s">
        <v>3721</v>
      </c>
      <c r="T3820">
        <v>78</v>
      </c>
      <c r="U3820">
        <v>73</v>
      </c>
      <c r="W3820" t="s">
        <v>2520</v>
      </c>
      <c r="X3820">
        <v>1</v>
      </c>
      <c r="Y3820">
        <f t="shared" si="461"/>
        <v>5</v>
      </c>
      <c r="Z3820">
        <f t="shared" ca="1" si="462"/>
        <v>12.499999980000002</v>
      </c>
      <c r="AA3820">
        <f t="shared" ca="1" si="463"/>
        <v>-7.4999999800000019</v>
      </c>
      <c r="AB3820">
        <f t="shared" ca="1" si="464"/>
        <v>7.4999999800000019</v>
      </c>
      <c r="AC3820" s="2">
        <v>7.5</v>
      </c>
      <c r="AD3820" s="7">
        <f>VLOOKUP(P3820,Weights!$A:$B,2,0)*AC3820</f>
        <v>7.5</v>
      </c>
      <c r="AE3820">
        <f t="shared" ca="1" si="465"/>
        <v>56.249999700000032</v>
      </c>
      <c r="AF3820" t="str">
        <f t="shared" si="466"/>
        <v>Chattanooga</v>
      </c>
      <c r="AG3820" t="str">
        <f t="shared" ca="1" si="467"/>
        <v>Chattanooga</v>
      </c>
    </row>
    <row r="3821" spans="15:33" x14ac:dyDescent="0.25">
      <c r="O3821" t="s">
        <v>3197</v>
      </c>
      <c r="P3821" s="6">
        <v>42035</v>
      </c>
      <c r="Q3821" t="s">
        <v>3073</v>
      </c>
      <c r="R3821" t="s">
        <v>3095</v>
      </c>
      <c r="S3821" t="s">
        <v>3721</v>
      </c>
      <c r="T3821">
        <v>64</v>
      </c>
      <c r="U3821">
        <v>49</v>
      </c>
      <c r="W3821" t="s">
        <v>556</v>
      </c>
      <c r="X3821">
        <v>1</v>
      </c>
      <c r="Y3821">
        <f t="shared" si="461"/>
        <v>15</v>
      </c>
      <c r="Z3821">
        <f t="shared" ca="1" si="462"/>
        <v>4.2500000000000009</v>
      </c>
      <c r="AA3821">
        <f t="shared" ca="1" si="463"/>
        <v>10.75</v>
      </c>
      <c r="AB3821">
        <f t="shared" ca="1" si="464"/>
        <v>-10.75</v>
      </c>
      <c r="AC3821" s="2">
        <v>10.75</v>
      </c>
      <c r="AD3821" s="7">
        <f>VLOOKUP(P3821,Weights!$A:$B,2,0)*AC3821</f>
        <v>10.75</v>
      </c>
      <c r="AE3821">
        <f t="shared" ca="1" si="465"/>
        <v>115.5625</v>
      </c>
      <c r="AF3821" t="str">
        <f t="shared" si="466"/>
        <v>Clemson</v>
      </c>
      <c r="AG3821" t="str">
        <f t="shared" ca="1" si="467"/>
        <v>Clemson</v>
      </c>
    </row>
    <row r="3822" spans="15:33" x14ac:dyDescent="0.25">
      <c r="O3822" t="s">
        <v>3373</v>
      </c>
      <c r="P3822" s="6">
        <v>42035</v>
      </c>
      <c r="Q3822" t="s">
        <v>3073</v>
      </c>
      <c r="R3822" t="s">
        <v>3371</v>
      </c>
      <c r="S3822" t="s">
        <v>3721</v>
      </c>
      <c r="T3822">
        <v>76</v>
      </c>
      <c r="U3822">
        <v>62</v>
      </c>
      <c r="W3822" t="s">
        <v>1609</v>
      </c>
      <c r="X3822">
        <v>1</v>
      </c>
      <c r="Y3822">
        <f t="shared" si="461"/>
        <v>14</v>
      </c>
      <c r="Z3822">
        <f t="shared" ca="1" si="462"/>
        <v>0.125</v>
      </c>
      <c r="AA3822">
        <f t="shared" ca="1" si="463"/>
        <v>13.875</v>
      </c>
      <c r="AB3822">
        <f t="shared" ca="1" si="464"/>
        <v>-13.875</v>
      </c>
      <c r="AC3822" s="2">
        <v>13.875</v>
      </c>
      <c r="AD3822" s="7">
        <f>VLOOKUP(P3822,Weights!$A:$B,2,0)*AC3822</f>
        <v>13.875</v>
      </c>
      <c r="AE3822">
        <f t="shared" ca="1" si="465"/>
        <v>192.515625</v>
      </c>
      <c r="AF3822" t="str">
        <f t="shared" si="466"/>
        <v>Cleveland St</v>
      </c>
      <c r="AG3822" t="str">
        <f t="shared" ca="1" si="467"/>
        <v>Cleveland St</v>
      </c>
    </row>
    <row r="3823" spans="15:33" x14ac:dyDescent="0.25">
      <c r="O3823" t="s">
        <v>3279</v>
      </c>
      <c r="P3823" s="6">
        <v>42035</v>
      </c>
      <c r="Q3823" t="s">
        <v>3073</v>
      </c>
      <c r="R3823" t="s">
        <v>3329</v>
      </c>
      <c r="S3823" t="s">
        <v>3721</v>
      </c>
      <c r="T3823">
        <v>80</v>
      </c>
      <c r="U3823">
        <v>57</v>
      </c>
      <c r="W3823" t="s">
        <v>576</v>
      </c>
      <c r="X3823">
        <v>1</v>
      </c>
      <c r="Y3823">
        <f t="shared" si="461"/>
        <v>23</v>
      </c>
      <c r="Z3823">
        <f t="shared" ca="1" si="462"/>
        <v>14.875</v>
      </c>
      <c r="AA3823">
        <f t="shared" ca="1" si="463"/>
        <v>8.125</v>
      </c>
      <c r="AB3823">
        <f t="shared" ca="1" si="464"/>
        <v>-8.125</v>
      </c>
      <c r="AC3823" s="2">
        <v>8.125</v>
      </c>
      <c r="AD3823" s="7">
        <f>VLOOKUP(P3823,Weights!$A:$B,2,0)*AC3823</f>
        <v>8.125</v>
      </c>
      <c r="AE3823">
        <f t="shared" ca="1" si="465"/>
        <v>66.015625</v>
      </c>
      <c r="AF3823" t="str">
        <f t="shared" si="466"/>
        <v>Colorado St</v>
      </c>
      <c r="AG3823" t="str">
        <f t="shared" ca="1" si="467"/>
        <v>Colorado St</v>
      </c>
    </row>
    <row r="3824" spans="15:33" x14ac:dyDescent="0.25">
      <c r="O3824" t="s">
        <v>3116</v>
      </c>
      <c r="P3824" s="6">
        <v>42035</v>
      </c>
      <c r="Q3824" t="s">
        <v>3073</v>
      </c>
      <c r="R3824" t="s">
        <v>3121</v>
      </c>
      <c r="S3824" t="s">
        <v>3721</v>
      </c>
      <c r="T3824">
        <v>86</v>
      </c>
      <c r="U3824">
        <v>65</v>
      </c>
      <c r="W3824" t="s">
        <v>1685</v>
      </c>
      <c r="X3824">
        <v>1</v>
      </c>
      <c r="Y3824">
        <f t="shared" si="461"/>
        <v>21</v>
      </c>
      <c r="Z3824">
        <f t="shared" ca="1" si="462"/>
        <v>9.625</v>
      </c>
      <c r="AA3824">
        <f t="shared" ca="1" si="463"/>
        <v>11.375</v>
      </c>
      <c r="AB3824">
        <f t="shared" ca="1" si="464"/>
        <v>-11.375</v>
      </c>
      <c r="AC3824" s="2">
        <v>11.375</v>
      </c>
      <c r="AD3824" s="7">
        <f>VLOOKUP(P3824,Weights!$A:$B,2,0)*AC3824</f>
        <v>11.375</v>
      </c>
      <c r="AE3824">
        <f t="shared" ca="1" si="465"/>
        <v>129.390625</v>
      </c>
      <c r="AF3824" t="str">
        <f t="shared" si="466"/>
        <v>Columbia</v>
      </c>
      <c r="AG3824" t="str">
        <f t="shared" ca="1" si="467"/>
        <v>Columbia</v>
      </c>
    </row>
    <row r="3825" spans="15:33" x14ac:dyDescent="0.25">
      <c r="O3825" t="s">
        <v>3119</v>
      </c>
      <c r="P3825" s="6">
        <v>42035</v>
      </c>
      <c r="Q3825" t="s">
        <v>3073</v>
      </c>
      <c r="R3825" t="s">
        <v>3081</v>
      </c>
      <c r="S3825" t="s">
        <v>3720</v>
      </c>
      <c r="T3825">
        <v>65</v>
      </c>
      <c r="U3825">
        <v>57</v>
      </c>
      <c r="W3825" t="s">
        <v>1720</v>
      </c>
      <c r="X3825">
        <v>1</v>
      </c>
      <c r="Y3825">
        <f t="shared" si="461"/>
        <v>-8</v>
      </c>
      <c r="Z3825">
        <f t="shared" ca="1" si="462"/>
        <v>-4.75</v>
      </c>
      <c r="AA3825">
        <f t="shared" ca="1" si="463"/>
        <v>-3.25</v>
      </c>
      <c r="AB3825">
        <f t="shared" ca="1" si="464"/>
        <v>3.25</v>
      </c>
      <c r="AC3825" s="2">
        <v>3.25</v>
      </c>
      <c r="AD3825" s="7">
        <f>VLOOKUP(P3825,Weights!$A:$B,2,0)*AC3825</f>
        <v>3.25</v>
      </c>
      <c r="AE3825">
        <f t="shared" ca="1" si="465"/>
        <v>10.5625</v>
      </c>
      <c r="AF3825" t="str">
        <f t="shared" si="466"/>
        <v>Yale</v>
      </c>
      <c r="AG3825" t="str">
        <f t="shared" ca="1" si="467"/>
        <v>Yale</v>
      </c>
    </row>
    <row r="3826" spans="15:33" x14ac:dyDescent="0.25">
      <c r="O3826" t="s">
        <v>3252</v>
      </c>
      <c r="P3826" s="6">
        <v>42035</v>
      </c>
      <c r="Q3826" t="s">
        <v>3073</v>
      </c>
      <c r="R3826" t="s">
        <v>3249</v>
      </c>
      <c r="S3826" t="s">
        <v>3720</v>
      </c>
      <c r="T3826">
        <v>67</v>
      </c>
      <c r="U3826">
        <v>40</v>
      </c>
      <c r="W3826" t="s">
        <v>925</v>
      </c>
      <c r="X3826">
        <v>1</v>
      </c>
      <c r="Y3826">
        <f t="shared" si="461"/>
        <v>-27</v>
      </c>
      <c r="Z3826">
        <f t="shared" ca="1" si="462"/>
        <v>-1.8749994999999995</v>
      </c>
      <c r="AA3826">
        <f t="shared" ca="1" si="463"/>
        <v>-25.125000499999999</v>
      </c>
      <c r="AB3826">
        <f t="shared" ca="1" si="464"/>
        <v>25.125000499999999</v>
      </c>
      <c r="AC3826" s="2">
        <v>25.125</v>
      </c>
      <c r="AD3826" s="7">
        <f>VLOOKUP(P3826,Weights!$A:$B,2,0)*AC3826</f>
        <v>25.125</v>
      </c>
      <c r="AE3826">
        <f t="shared" ca="1" si="465"/>
        <v>631.26565012500021</v>
      </c>
      <c r="AF3826" t="str">
        <f t="shared" si="466"/>
        <v>Georgetown</v>
      </c>
      <c r="AG3826" t="str">
        <f t="shared" ca="1" si="467"/>
        <v>Georgetown</v>
      </c>
    </row>
    <row r="3827" spans="15:33" x14ac:dyDescent="0.25">
      <c r="O3827" t="s">
        <v>3342</v>
      </c>
      <c r="P3827" s="6">
        <v>42035</v>
      </c>
      <c r="Q3827" t="s">
        <v>3073</v>
      </c>
      <c r="R3827" t="s">
        <v>3261</v>
      </c>
      <c r="S3827" t="s">
        <v>3721</v>
      </c>
      <c r="T3827">
        <v>71</v>
      </c>
      <c r="U3827">
        <v>61</v>
      </c>
      <c r="V3827" t="s">
        <v>3722</v>
      </c>
      <c r="W3827" t="s">
        <v>2956</v>
      </c>
      <c r="X3827">
        <v>1</v>
      </c>
      <c r="Y3827">
        <f t="shared" si="461"/>
        <v>10</v>
      </c>
      <c r="Z3827">
        <f t="shared" ca="1" si="462"/>
        <v>3.875</v>
      </c>
      <c r="AA3827">
        <f t="shared" ca="1" si="463"/>
        <v>6.125</v>
      </c>
      <c r="AB3827">
        <f t="shared" ca="1" si="464"/>
        <v>-6.125</v>
      </c>
      <c r="AC3827" s="2">
        <v>6.125</v>
      </c>
      <c r="AD3827" s="7">
        <f>VLOOKUP(P3827,Weights!$A:$B,2,0)*AC3827</f>
        <v>6.125</v>
      </c>
      <c r="AE3827">
        <f t="shared" ca="1" si="465"/>
        <v>37.515625</v>
      </c>
      <c r="AF3827" t="str">
        <f t="shared" si="466"/>
        <v>CSU Bakersfield</v>
      </c>
      <c r="AG3827" t="str">
        <f t="shared" ca="1" si="467"/>
        <v>CSU Bakersfield</v>
      </c>
    </row>
    <row r="3828" spans="15:33" x14ac:dyDescent="0.25">
      <c r="O3828" t="s">
        <v>3157</v>
      </c>
      <c r="P3828" s="6">
        <v>42035</v>
      </c>
      <c r="Q3828" t="s">
        <v>3073</v>
      </c>
      <c r="R3828" t="s">
        <v>3164</v>
      </c>
      <c r="S3828" t="s">
        <v>3721</v>
      </c>
      <c r="T3828">
        <v>71</v>
      </c>
      <c r="U3828">
        <v>68</v>
      </c>
      <c r="W3828" t="s">
        <v>1425</v>
      </c>
      <c r="X3828">
        <v>1</v>
      </c>
      <c r="Y3828">
        <f t="shared" si="461"/>
        <v>3</v>
      </c>
      <c r="Z3828">
        <f t="shared" ca="1" si="462"/>
        <v>3</v>
      </c>
      <c r="AA3828">
        <f t="shared" ca="1" si="463"/>
        <v>0</v>
      </c>
      <c r="AB3828">
        <f t="shared" ca="1" si="464"/>
        <v>0</v>
      </c>
      <c r="AC3828" s="2">
        <v>0</v>
      </c>
      <c r="AD3828" s="7">
        <f>VLOOKUP(P3828,Weights!$A:$B,2,0)*AC3828</f>
        <v>0</v>
      </c>
      <c r="AE3828">
        <f t="shared" ca="1" si="465"/>
        <v>0</v>
      </c>
      <c r="AF3828" t="str">
        <f t="shared" si="466"/>
        <v>Delaware</v>
      </c>
      <c r="AG3828" t="str">
        <f t="shared" ca="1" si="467"/>
        <v>Delaware</v>
      </c>
    </row>
    <row r="3829" spans="15:33" x14ac:dyDescent="0.25">
      <c r="O3829" t="s">
        <v>3255</v>
      </c>
      <c r="P3829" s="6">
        <v>42035</v>
      </c>
      <c r="Q3829" t="s">
        <v>3073</v>
      </c>
      <c r="R3829" t="s">
        <v>3708</v>
      </c>
      <c r="S3829" t="s">
        <v>3720</v>
      </c>
      <c r="T3829">
        <v>68</v>
      </c>
      <c r="U3829">
        <v>55</v>
      </c>
      <c r="W3829" t="s">
        <v>932</v>
      </c>
      <c r="X3829">
        <v>1</v>
      </c>
      <c r="Y3829">
        <f t="shared" si="461"/>
        <v>-13</v>
      </c>
      <c r="Z3829">
        <f t="shared" ca="1" si="462"/>
        <v>-13.874999499999998</v>
      </c>
      <c r="AA3829">
        <f t="shared" ca="1" si="463"/>
        <v>0.87499949999999771</v>
      </c>
      <c r="AB3829">
        <f t="shared" ca="1" si="464"/>
        <v>-0.87499949999999771</v>
      </c>
      <c r="AC3829" s="2">
        <v>0.875</v>
      </c>
      <c r="AD3829" s="7">
        <f>VLOOKUP(P3829,Weights!$A:$B,2,0)*AC3829</f>
        <v>0.875</v>
      </c>
      <c r="AE3829">
        <f t="shared" ca="1" si="465"/>
        <v>0.76562412500024601</v>
      </c>
      <c r="AF3829" t="str">
        <f t="shared" si="466"/>
        <v>Villanova</v>
      </c>
      <c r="AG3829" t="str">
        <f t="shared" ca="1" si="467"/>
        <v>Villanova</v>
      </c>
    </row>
    <row r="3830" spans="15:33" x14ac:dyDescent="0.25">
      <c r="O3830" t="s">
        <v>3288</v>
      </c>
      <c r="P3830" s="6">
        <v>42035</v>
      </c>
      <c r="Q3830" t="s">
        <v>3073</v>
      </c>
      <c r="R3830" t="s">
        <v>3378</v>
      </c>
      <c r="S3830" t="s">
        <v>3721</v>
      </c>
      <c r="T3830">
        <v>70</v>
      </c>
      <c r="U3830">
        <v>65</v>
      </c>
      <c r="W3830" t="s">
        <v>2098</v>
      </c>
      <c r="X3830">
        <v>1</v>
      </c>
      <c r="Y3830">
        <f t="shared" si="461"/>
        <v>5</v>
      </c>
      <c r="Z3830">
        <f t="shared" ca="1" si="462"/>
        <v>-5.125</v>
      </c>
      <c r="AA3830">
        <f t="shared" ca="1" si="463"/>
        <v>10.125</v>
      </c>
      <c r="AB3830">
        <f t="shared" ca="1" si="464"/>
        <v>-10.125</v>
      </c>
      <c r="AC3830" s="2">
        <v>10.125</v>
      </c>
      <c r="AD3830" s="7">
        <f>VLOOKUP(P3830,Weights!$A:$B,2,0)*AC3830</f>
        <v>10.125</v>
      </c>
      <c r="AE3830">
        <f t="shared" ca="1" si="465"/>
        <v>102.515625</v>
      </c>
      <c r="AF3830" t="str">
        <f t="shared" si="466"/>
        <v>Drake</v>
      </c>
      <c r="AG3830" t="str">
        <f t="shared" ca="1" si="467"/>
        <v>Evansville</v>
      </c>
    </row>
    <row r="3831" spans="15:33" x14ac:dyDescent="0.25">
      <c r="O3831" t="s">
        <v>3181</v>
      </c>
      <c r="P3831" s="6">
        <v>42035</v>
      </c>
      <c r="Q3831" t="s">
        <v>3073</v>
      </c>
      <c r="R3831" t="s">
        <v>3148</v>
      </c>
      <c r="S3831" t="s">
        <v>3721</v>
      </c>
      <c r="T3831">
        <v>85</v>
      </c>
      <c r="U3831">
        <v>76</v>
      </c>
      <c r="W3831" t="s">
        <v>1438</v>
      </c>
      <c r="X3831">
        <v>1</v>
      </c>
      <c r="Y3831">
        <f t="shared" si="461"/>
        <v>9</v>
      </c>
      <c r="Z3831">
        <f t="shared" ca="1" si="462"/>
        <v>-0.74999998000000001</v>
      </c>
      <c r="AA3831">
        <f t="shared" ca="1" si="463"/>
        <v>9.7499999800000001</v>
      </c>
      <c r="AB3831">
        <f t="shared" ca="1" si="464"/>
        <v>-9.7499999800000001</v>
      </c>
      <c r="AC3831" s="2">
        <v>9.75</v>
      </c>
      <c r="AD3831" s="7">
        <f>VLOOKUP(P3831,Weights!$A:$B,2,0)*AC3831</f>
        <v>9.75</v>
      </c>
      <c r="AE3831">
        <f t="shared" ca="1" si="465"/>
        <v>95.062499610000003</v>
      </c>
      <c r="AF3831" t="str">
        <f t="shared" si="466"/>
        <v>Drexel</v>
      </c>
      <c r="AG3831" t="str">
        <f t="shared" ca="1" si="467"/>
        <v>UNC Wilmington</v>
      </c>
    </row>
    <row r="3832" spans="15:33" x14ac:dyDescent="0.25">
      <c r="O3832" t="s">
        <v>3120</v>
      </c>
      <c r="P3832" s="6">
        <v>42035</v>
      </c>
      <c r="Q3832" t="s">
        <v>3073</v>
      </c>
      <c r="R3832" t="s">
        <v>3167</v>
      </c>
      <c r="S3832" t="s">
        <v>3721</v>
      </c>
      <c r="T3832">
        <v>62</v>
      </c>
      <c r="U3832">
        <v>53</v>
      </c>
      <c r="W3832" t="s">
        <v>393</v>
      </c>
      <c r="X3832">
        <v>1</v>
      </c>
      <c r="Y3832">
        <f t="shared" si="461"/>
        <v>9</v>
      </c>
      <c r="Z3832">
        <f t="shared" ca="1" si="462"/>
        <v>3.75</v>
      </c>
      <c r="AA3832">
        <f t="shared" ca="1" si="463"/>
        <v>5.25</v>
      </c>
      <c r="AB3832">
        <f t="shared" ca="1" si="464"/>
        <v>-5.25</v>
      </c>
      <c r="AC3832" s="2">
        <v>5.25</v>
      </c>
      <c r="AD3832" s="7">
        <f>VLOOKUP(P3832,Weights!$A:$B,2,0)*AC3832</f>
        <v>5.25</v>
      </c>
      <c r="AE3832">
        <f t="shared" ca="1" si="465"/>
        <v>27.5625</v>
      </c>
      <c r="AF3832" t="str">
        <f t="shared" si="466"/>
        <v>Duquesne</v>
      </c>
      <c r="AG3832" t="str">
        <f t="shared" ca="1" si="467"/>
        <v>Duquesne</v>
      </c>
    </row>
    <row r="3833" spans="15:33" x14ac:dyDescent="0.25">
      <c r="O3833" t="s">
        <v>3319</v>
      </c>
      <c r="P3833" s="6">
        <v>42035</v>
      </c>
      <c r="Q3833" t="s">
        <v>3073</v>
      </c>
      <c r="R3833" t="s">
        <v>3392</v>
      </c>
      <c r="S3833" t="s">
        <v>3721</v>
      </c>
      <c r="T3833">
        <v>61</v>
      </c>
      <c r="U3833">
        <v>59</v>
      </c>
      <c r="W3833" t="s">
        <v>2532</v>
      </c>
      <c r="X3833">
        <v>1</v>
      </c>
      <c r="Y3833">
        <f t="shared" si="461"/>
        <v>2</v>
      </c>
      <c r="Z3833">
        <f t="shared" ca="1" si="462"/>
        <v>-3</v>
      </c>
      <c r="AA3833">
        <f t="shared" ca="1" si="463"/>
        <v>5</v>
      </c>
      <c r="AB3833">
        <f t="shared" ca="1" si="464"/>
        <v>-5</v>
      </c>
      <c r="AC3833" s="2">
        <v>5</v>
      </c>
      <c r="AD3833" s="7">
        <f>VLOOKUP(P3833,Weights!$A:$B,2,0)*AC3833</f>
        <v>5</v>
      </c>
      <c r="AE3833">
        <f t="shared" ca="1" si="465"/>
        <v>25</v>
      </c>
      <c r="AF3833" t="str">
        <f t="shared" si="466"/>
        <v>East Tennessee St</v>
      </c>
      <c r="AG3833" t="str">
        <f t="shared" ca="1" si="467"/>
        <v>North Carolina Central</v>
      </c>
    </row>
    <row r="3834" spans="15:33" x14ac:dyDescent="0.25">
      <c r="O3834" t="s">
        <v>3337</v>
      </c>
      <c r="P3834" s="6">
        <v>42035</v>
      </c>
      <c r="Q3834" t="s">
        <v>3073</v>
      </c>
      <c r="R3834" t="s">
        <v>3374</v>
      </c>
      <c r="S3834" t="s">
        <v>3721</v>
      </c>
      <c r="T3834">
        <v>57</v>
      </c>
      <c r="U3834">
        <v>54</v>
      </c>
      <c r="W3834" t="s">
        <v>2308</v>
      </c>
      <c r="X3834">
        <v>1</v>
      </c>
      <c r="Y3834">
        <f t="shared" si="461"/>
        <v>3</v>
      </c>
      <c r="Z3834">
        <f t="shared" ca="1" si="462"/>
        <v>6.125</v>
      </c>
      <c r="AA3834">
        <f t="shared" ca="1" si="463"/>
        <v>-3.125</v>
      </c>
      <c r="AB3834">
        <f t="shared" ca="1" si="464"/>
        <v>3.125</v>
      </c>
      <c r="AC3834" s="2">
        <v>3.125</v>
      </c>
      <c r="AD3834" s="7">
        <f>VLOOKUP(P3834,Weights!$A:$B,2,0)*AC3834</f>
        <v>3.125</v>
      </c>
      <c r="AE3834">
        <f t="shared" ca="1" si="465"/>
        <v>9.765625</v>
      </c>
      <c r="AF3834" t="str">
        <f t="shared" si="466"/>
        <v>Eastern Illinois</v>
      </c>
      <c r="AG3834" t="str">
        <f t="shared" ca="1" si="467"/>
        <v>Eastern Illinois</v>
      </c>
    </row>
    <row r="3835" spans="15:33" x14ac:dyDescent="0.25">
      <c r="O3835" t="s">
        <v>3315</v>
      </c>
      <c r="P3835" s="6">
        <v>42035</v>
      </c>
      <c r="Q3835" t="s">
        <v>3073</v>
      </c>
      <c r="R3835" t="s">
        <v>3110</v>
      </c>
      <c r="S3835" t="s">
        <v>3721</v>
      </c>
      <c r="T3835">
        <v>69</v>
      </c>
      <c r="U3835">
        <v>63</v>
      </c>
      <c r="W3835" t="s">
        <v>895</v>
      </c>
      <c r="X3835">
        <v>1</v>
      </c>
      <c r="Y3835">
        <f t="shared" si="461"/>
        <v>6</v>
      </c>
      <c r="Z3835">
        <f t="shared" ca="1" si="462"/>
        <v>2.9999999969999998</v>
      </c>
      <c r="AA3835">
        <f t="shared" ca="1" si="463"/>
        <v>3.0000000030000002</v>
      </c>
      <c r="AB3835">
        <f t="shared" ca="1" si="464"/>
        <v>-3.0000000030000002</v>
      </c>
      <c r="AC3835" s="2">
        <v>3</v>
      </c>
      <c r="AD3835" s="7">
        <f>VLOOKUP(P3835,Weights!$A:$B,2,0)*AC3835</f>
        <v>3</v>
      </c>
      <c r="AE3835">
        <f t="shared" ca="1" si="465"/>
        <v>9.0000000180000015</v>
      </c>
      <c r="AF3835" t="str">
        <f t="shared" si="466"/>
        <v>Eastern Michigan</v>
      </c>
      <c r="AG3835" t="str">
        <f t="shared" ca="1" si="467"/>
        <v>Eastern Michigan</v>
      </c>
    </row>
    <row r="3836" spans="15:33" x14ac:dyDescent="0.25">
      <c r="O3836" t="s">
        <v>3236</v>
      </c>
      <c r="P3836" s="6">
        <v>42035</v>
      </c>
      <c r="Q3836" t="s">
        <v>3073</v>
      </c>
      <c r="R3836" t="s">
        <v>3237</v>
      </c>
      <c r="S3836" t="s">
        <v>3721</v>
      </c>
      <c r="T3836">
        <v>98</v>
      </c>
      <c r="U3836">
        <v>95</v>
      </c>
      <c r="V3836" t="s">
        <v>3722</v>
      </c>
      <c r="W3836" t="s">
        <v>996</v>
      </c>
      <c r="X3836">
        <v>1</v>
      </c>
      <c r="Y3836">
        <f t="shared" si="461"/>
        <v>3</v>
      </c>
      <c r="Z3836">
        <f t="shared" ca="1" si="462"/>
        <v>9.25</v>
      </c>
      <c r="AA3836">
        <f t="shared" ca="1" si="463"/>
        <v>-6.25</v>
      </c>
      <c r="AB3836">
        <f t="shared" ca="1" si="464"/>
        <v>6.25</v>
      </c>
      <c r="AC3836" s="2">
        <v>6.25</v>
      </c>
      <c r="AD3836" s="7">
        <f>VLOOKUP(P3836,Weights!$A:$B,2,0)*AC3836</f>
        <v>6.25</v>
      </c>
      <c r="AE3836">
        <f t="shared" ca="1" si="465"/>
        <v>39.0625</v>
      </c>
      <c r="AF3836" t="str">
        <f t="shared" si="466"/>
        <v>Eastern Washington</v>
      </c>
      <c r="AG3836" t="str">
        <f t="shared" ca="1" si="467"/>
        <v>Eastern Washington</v>
      </c>
    </row>
    <row r="3837" spans="15:33" x14ac:dyDescent="0.25">
      <c r="O3837" t="s">
        <v>3144</v>
      </c>
      <c r="P3837" s="6">
        <v>42035</v>
      </c>
      <c r="Q3837" t="s">
        <v>3073</v>
      </c>
      <c r="R3837" t="s">
        <v>3170</v>
      </c>
      <c r="S3837" t="s">
        <v>3721</v>
      </c>
      <c r="T3837">
        <v>57</v>
      </c>
      <c r="U3837">
        <v>56</v>
      </c>
      <c r="W3837" t="s">
        <v>105</v>
      </c>
      <c r="X3837">
        <v>1</v>
      </c>
      <c r="Y3837">
        <f t="shared" si="461"/>
        <v>1</v>
      </c>
      <c r="Z3837">
        <f t="shared" ca="1" si="462"/>
        <v>1.0000004999999987</v>
      </c>
      <c r="AA3837">
        <f t="shared" ca="1" si="463"/>
        <v>-4.9999999873762135E-7</v>
      </c>
      <c r="AB3837">
        <f t="shared" ca="1" si="464"/>
        <v>4.9999999873762135E-7</v>
      </c>
      <c r="AC3837" s="2">
        <v>0</v>
      </c>
      <c r="AD3837" s="7">
        <f>VLOOKUP(P3837,Weights!$A:$B,2,0)*AC3837</f>
        <v>0</v>
      </c>
      <c r="AE3837">
        <f t="shared" ca="1" si="465"/>
        <v>2.4999999873762136E-13</v>
      </c>
      <c r="AF3837" t="str">
        <f t="shared" si="466"/>
        <v>Florida</v>
      </c>
      <c r="AG3837" t="str">
        <f t="shared" ca="1" si="467"/>
        <v>Florida</v>
      </c>
    </row>
    <row r="3838" spans="15:33" x14ac:dyDescent="0.25">
      <c r="O3838" t="s">
        <v>3220</v>
      </c>
      <c r="P3838" s="6">
        <v>42035</v>
      </c>
      <c r="Q3838" t="s">
        <v>3073</v>
      </c>
      <c r="R3838" t="s">
        <v>3219</v>
      </c>
      <c r="S3838" t="s">
        <v>3720</v>
      </c>
      <c r="T3838">
        <v>61</v>
      </c>
      <c r="U3838">
        <v>44</v>
      </c>
      <c r="W3838" t="s">
        <v>2007</v>
      </c>
      <c r="X3838">
        <v>1</v>
      </c>
      <c r="Y3838">
        <f t="shared" si="461"/>
        <v>-17</v>
      </c>
      <c r="Z3838">
        <f t="shared" ca="1" si="462"/>
        <v>-5.5000000000000018</v>
      </c>
      <c r="AA3838">
        <f t="shared" ca="1" si="463"/>
        <v>-11.499999999999998</v>
      </c>
      <c r="AB3838">
        <f t="shared" ca="1" si="464"/>
        <v>11.499999999999998</v>
      </c>
      <c r="AC3838" s="2">
        <v>11.5</v>
      </c>
      <c r="AD3838" s="7">
        <f>VLOOKUP(P3838,Weights!$A:$B,2,0)*AC3838</f>
        <v>11.5</v>
      </c>
      <c r="AE3838">
        <f t="shared" ca="1" si="465"/>
        <v>132.24999999999997</v>
      </c>
      <c r="AF3838" t="str">
        <f t="shared" si="466"/>
        <v>Bethune-Cookman</v>
      </c>
      <c r="AG3838" t="str">
        <f t="shared" ca="1" si="467"/>
        <v>Bethune-Cookman</v>
      </c>
    </row>
    <row r="3839" spans="15:33" x14ac:dyDescent="0.25">
      <c r="O3839" t="s">
        <v>3221</v>
      </c>
      <c r="P3839" s="6">
        <v>42035</v>
      </c>
      <c r="Q3839" t="s">
        <v>3073</v>
      </c>
      <c r="R3839" t="s">
        <v>3214</v>
      </c>
      <c r="S3839" t="s">
        <v>3721</v>
      </c>
      <c r="T3839">
        <v>74</v>
      </c>
      <c r="U3839">
        <v>64</v>
      </c>
      <c r="W3839" t="s">
        <v>721</v>
      </c>
      <c r="X3839">
        <v>1</v>
      </c>
      <c r="Y3839">
        <f t="shared" si="461"/>
        <v>10</v>
      </c>
      <c r="Z3839">
        <f t="shared" ca="1" si="462"/>
        <v>10</v>
      </c>
      <c r="AA3839">
        <f t="shared" ca="1" si="463"/>
        <v>0</v>
      </c>
      <c r="AB3839">
        <f t="shared" ca="1" si="464"/>
        <v>0</v>
      </c>
      <c r="AC3839" s="2">
        <v>0</v>
      </c>
      <c r="AD3839" s="7">
        <f>VLOOKUP(P3839,Weights!$A:$B,2,0)*AC3839</f>
        <v>0</v>
      </c>
      <c r="AE3839">
        <f t="shared" ca="1" si="465"/>
        <v>0</v>
      </c>
      <c r="AF3839" t="str">
        <f t="shared" si="466"/>
        <v>Florida Gulf Coast</v>
      </c>
      <c r="AG3839" t="str">
        <f t="shared" ca="1" si="467"/>
        <v>Florida Gulf Coast</v>
      </c>
    </row>
    <row r="3840" spans="15:33" x14ac:dyDescent="0.25">
      <c r="O3840" t="s">
        <v>3306</v>
      </c>
      <c r="P3840" s="6">
        <v>42035</v>
      </c>
      <c r="Q3840" t="s">
        <v>3073</v>
      </c>
      <c r="R3840" t="s">
        <v>3308</v>
      </c>
      <c r="S3840" t="s">
        <v>3721</v>
      </c>
      <c r="T3840">
        <v>66</v>
      </c>
      <c r="U3840">
        <v>64</v>
      </c>
      <c r="W3840" t="s">
        <v>268</v>
      </c>
      <c r="X3840">
        <v>1</v>
      </c>
      <c r="Y3840">
        <f t="shared" si="461"/>
        <v>2</v>
      </c>
      <c r="Z3840">
        <f t="shared" ca="1" si="462"/>
        <v>-4.625</v>
      </c>
      <c r="AA3840">
        <f t="shared" ca="1" si="463"/>
        <v>6.625</v>
      </c>
      <c r="AB3840">
        <f t="shared" ca="1" si="464"/>
        <v>-6.625</v>
      </c>
      <c r="AC3840" s="2">
        <v>6.625</v>
      </c>
      <c r="AD3840" s="7">
        <f>VLOOKUP(P3840,Weights!$A:$B,2,0)*AC3840</f>
        <v>6.625</v>
      </c>
      <c r="AE3840">
        <f t="shared" ca="1" si="465"/>
        <v>43.890625</v>
      </c>
      <c r="AF3840" t="str">
        <f t="shared" si="466"/>
        <v>Gardner-Webb</v>
      </c>
      <c r="AG3840" t="str">
        <f t="shared" ca="1" si="467"/>
        <v>Coastal Carolina</v>
      </c>
    </row>
    <row r="3841" spans="15:33" x14ac:dyDescent="0.25">
      <c r="O3841" t="s">
        <v>3355</v>
      </c>
      <c r="P3841" s="6">
        <v>42035</v>
      </c>
      <c r="Q3841" t="s">
        <v>3073</v>
      </c>
      <c r="R3841" t="s">
        <v>3160</v>
      </c>
      <c r="S3841" t="s">
        <v>3721</v>
      </c>
      <c r="T3841">
        <v>76</v>
      </c>
      <c r="U3841">
        <v>61</v>
      </c>
      <c r="W3841" t="s">
        <v>2842</v>
      </c>
      <c r="X3841">
        <v>1</v>
      </c>
      <c r="Y3841">
        <f t="shared" si="461"/>
        <v>15</v>
      </c>
      <c r="Z3841">
        <f t="shared" ca="1" si="462"/>
        <v>8.25</v>
      </c>
      <c r="AA3841">
        <f t="shared" ca="1" si="463"/>
        <v>6.75</v>
      </c>
      <c r="AB3841">
        <f t="shared" ca="1" si="464"/>
        <v>-6.75</v>
      </c>
      <c r="AC3841" s="2">
        <v>6.75</v>
      </c>
      <c r="AD3841" s="7">
        <f>VLOOKUP(P3841,Weights!$A:$B,2,0)*AC3841</f>
        <v>6.75</v>
      </c>
      <c r="AE3841">
        <f t="shared" ca="1" si="465"/>
        <v>45.5625</v>
      </c>
      <c r="AF3841" t="str">
        <f t="shared" si="466"/>
        <v>Georgia Southern</v>
      </c>
      <c r="AG3841" t="str">
        <f t="shared" ca="1" si="467"/>
        <v>Georgia Southern</v>
      </c>
    </row>
    <row r="3842" spans="15:33" x14ac:dyDescent="0.25">
      <c r="O3842" t="s">
        <v>3363</v>
      </c>
      <c r="P3842" s="6">
        <v>42035</v>
      </c>
      <c r="Q3842" t="s">
        <v>3073</v>
      </c>
      <c r="R3842" t="s">
        <v>3359</v>
      </c>
      <c r="S3842" t="s">
        <v>3721</v>
      </c>
      <c r="T3842">
        <v>74</v>
      </c>
      <c r="U3842">
        <v>43</v>
      </c>
      <c r="W3842" t="s">
        <v>2851</v>
      </c>
      <c r="X3842">
        <v>1</v>
      </c>
      <c r="Y3842">
        <f t="shared" ref="Y3842:Y3905" si="468">X3842*IF(S3842="W",(T3842-U3842),U3842-T3842)</f>
        <v>31</v>
      </c>
      <c r="Z3842">
        <f t="shared" ref="Z3842:Z3905" ca="1" si="469">X3842*(IF(Q3842="A",-HomeEdge,IF(Q3842="H",HomeEdge,0))+VLOOKUP(O3842,TmList,2,0)-VLOOKUP(R3842,TmList,2,0))</f>
        <v>17.125</v>
      </c>
      <c r="AA3842">
        <f t="shared" ref="AA3842:AA3905" ca="1" si="470">Y3842-Z3842</f>
        <v>13.875</v>
      </c>
      <c r="AB3842">
        <f t="shared" ref="AB3842:AB3905" ca="1" si="471">-AA3842</f>
        <v>-13.875</v>
      </c>
      <c r="AC3842" s="2">
        <v>13.875</v>
      </c>
      <c r="AD3842" s="7">
        <f>VLOOKUP(P3842,Weights!$A:$B,2,0)*AC3842</f>
        <v>13.875</v>
      </c>
      <c r="AE3842">
        <f t="shared" ref="AE3842:AE3905" ca="1" si="472">AA3842^2</f>
        <v>192.515625</v>
      </c>
      <c r="AF3842" t="str">
        <f t="shared" si="466"/>
        <v>Georgia St</v>
      </c>
      <c r="AG3842" t="str">
        <f t="shared" ca="1" si="467"/>
        <v>Georgia St</v>
      </c>
    </row>
    <row r="3843" spans="15:33" x14ac:dyDescent="0.25">
      <c r="O3843" t="s">
        <v>3196</v>
      </c>
      <c r="P3843" s="6">
        <v>42035</v>
      </c>
      <c r="Q3843" t="s">
        <v>3073</v>
      </c>
      <c r="R3843" t="s">
        <v>3135</v>
      </c>
      <c r="S3843" t="s">
        <v>3720</v>
      </c>
      <c r="T3843">
        <v>81</v>
      </c>
      <c r="U3843">
        <v>80</v>
      </c>
      <c r="V3843" t="s">
        <v>3722</v>
      </c>
      <c r="W3843" t="s">
        <v>598</v>
      </c>
      <c r="X3843">
        <v>1</v>
      </c>
      <c r="Y3843">
        <f t="shared" si="468"/>
        <v>-1</v>
      </c>
      <c r="Z3843">
        <f t="shared" ca="1" si="469"/>
        <v>-5.4999994999999995</v>
      </c>
      <c r="AA3843">
        <f t="shared" ca="1" si="470"/>
        <v>4.4999994999999995</v>
      </c>
      <c r="AB3843">
        <f t="shared" ca="1" si="471"/>
        <v>-4.4999994999999995</v>
      </c>
      <c r="AC3843" s="2">
        <v>4.5</v>
      </c>
      <c r="AD3843" s="7">
        <f>VLOOKUP(P3843,Weights!$A:$B,2,0)*AC3843</f>
        <v>4.5</v>
      </c>
      <c r="AE3843">
        <f t="shared" ca="1" si="472"/>
        <v>20.249995500000246</v>
      </c>
      <c r="AF3843" t="str">
        <f t="shared" ref="AF3843:AF3906" si="473">IF(Y3843&gt;0,O3843,R3843)</f>
        <v>NC State</v>
      </c>
      <c r="AG3843" t="str">
        <f t="shared" ref="AG3843:AG3906" ca="1" si="474">IF(Z3843&gt;0,O3843,R3843)</f>
        <v>NC State</v>
      </c>
    </row>
    <row r="3844" spans="15:33" x14ac:dyDescent="0.25">
      <c r="O3844" t="s">
        <v>3707</v>
      </c>
      <c r="P3844" s="6">
        <v>42035</v>
      </c>
      <c r="Q3844" t="s">
        <v>3073</v>
      </c>
      <c r="R3844" t="s">
        <v>3137</v>
      </c>
      <c r="S3844" t="s">
        <v>3721</v>
      </c>
      <c r="T3844">
        <v>82</v>
      </c>
      <c r="U3844">
        <v>64</v>
      </c>
      <c r="W3844" t="s">
        <v>2903</v>
      </c>
      <c r="X3844">
        <v>1</v>
      </c>
      <c r="Y3844">
        <f t="shared" si="468"/>
        <v>18</v>
      </c>
      <c r="Z3844">
        <f t="shared" ca="1" si="469"/>
        <v>17.999999499999998</v>
      </c>
      <c r="AA3844">
        <f t="shared" ca="1" si="470"/>
        <v>5.0000000229033503E-7</v>
      </c>
      <c r="AB3844">
        <f t="shared" ca="1" si="471"/>
        <v>-5.0000000229033503E-7</v>
      </c>
      <c r="AC3844" s="2">
        <v>0</v>
      </c>
      <c r="AD3844" s="7">
        <f>VLOOKUP(P3844,Weights!$A:$B,2,0)*AC3844</f>
        <v>0</v>
      </c>
      <c r="AE3844">
        <f t="shared" ca="1" si="472"/>
        <v>2.5000000229033503E-13</v>
      </c>
      <c r="AF3844" t="str">
        <f t="shared" si="473"/>
        <v>Gonzaga</v>
      </c>
      <c r="AG3844" t="str">
        <f t="shared" ca="1" si="474"/>
        <v>Gonzaga</v>
      </c>
    </row>
    <row r="3845" spans="15:33" x14ac:dyDescent="0.25">
      <c r="O3845" t="s">
        <v>3415</v>
      </c>
      <c r="P3845" s="6">
        <v>42035</v>
      </c>
      <c r="Q3845" t="s">
        <v>3073</v>
      </c>
      <c r="R3845" t="s">
        <v>3412</v>
      </c>
      <c r="S3845" t="s">
        <v>3720</v>
      </c>
      <c r="T3845">
        <v>65</v>
      </c>
      <c r="U3845">
        <v>53</v>
      </c>
      <c r="W3845" t="s">
        <v>2710</v>
      </c>
      <c r="X3845">
        <v>1</v>
      </c>
      <c r="Y3845">
        <f t="shared" si="468"/>
        <v>-12</v>
      </c>
      <c r="Z3845">
        <f t="shared" ca="1" si="469"/>
        <v>-8.8750000000000018</v>
      </c>
      <c r="AA3845">
        <f t="shared" ca="1" si="470"/>
        <v>-3.1249999999999982</v>
      </c>
      <c r="AB3845">
        <f t="shared" ca="1" si="471"/>
        <v>3.1249999999999982</v>
      </c>
      <c r="AC3845" s="2">
        <v>3.125</v>
      </c>
      <c r="AD3845" s="7">
        <f>VLOOKUP(P3845,Weights!$A:$B,2,0)*AC3845</f>
        <v>3.125</v>
      </c>
      <c r="AE3845">
        <f t="shared" ca="1" si="472"/>
        <v>9.7656249999999893</v>
      </c>
      <c r="AF3845" t="str">
        <f t="shared" si="473"/>
        <v>Arkansas-Pine Bluff</v>
      </c>
      <c r="AG3845" t="str">
        <f t="shared" ca="1" si="474"/>
        <v>Arkansas-Pine Bluff</v>
      </c>
    </row>
    <row r="3846" spans="15:33" x14ac:dyDescent="0.25">
      <c r="O3846" t="s">
        <v>3275</v>
      </c>
      <c r="P3846" s="6">
        <v>42035</v>
      </c>
      <c r="Q3846" t="s">
        <v>3073</v>
      </c>
      <c r="R3846" t="s">
        <v>3257</v>
      </c>
      <c r="S3846" t="s">
        <v>3720</v>
      </c>
      <c r="T3846">
        <v>56</v>
      </c>
      <c r="U3846">
        <v>55</v>
      </c>
      <c r="W3846" t="s">
        <v>2965</v>
      </c>
      <c r="X3846">
        <v>1</v>
      </c>
      <c r="Y3846">
        <f t="shared" si="468"/>
        <v>-1</v>
      </c>
      <c r="Z3846">
        <f t="shared" ca="1" si="469"/>
        <v>7.2500004999999987</v>
      </c>
      <c r="AA3846">
        <f t="shared" ca="1" si="470"/>
        <v>-8.2500004999999987</v>
      </c>
      <c r="AB3846">
        <f t="shared" ca="1" si="471"/>
        <v>8.2500004999999987</v>
      </c>
      <c r="AC3846" s="2">
        <v>8.25</v>
      </c>
      <c r="AD3846" s="7">
        <f>VLOOKUP(P3846,Weights!$A:$B,2,0)*AC3846</f>
        <v>8.25</v>
      </c>
      <c r="AE3846">
        <f t="shared" ca="1" si="472"/>
        <v>68.062508250000235</v>
      </c>
      <c r="AF3846" t="str">
        <f t="shared" si="473"/>
        <v>Chicago St</v>
      </c>
      <c r="AG3846" t="str">
        <f t="shared" ca="1" si="474"/>
        <v>Grand Canyon</v>
      </c>
    </row>
    <row r="3847" spans="15:33" x14ac:dyDescent="0.25">
      <c r="O3847" t="s">
        <v>3086</v>
      </c>
      <c r="P3847" s="6">
        <v>42035</v>
      </c>
      <c r="Q3847" t="s">
        <v>3073</v>
      </c>
      <c r="R3847" t="s">
        <v>3087</v>
      </c>
      <c r="S3847" t="s">
        <v>3720</v>
      </c>
      <c r="T3847">
        <v>65</v>
      </c>
      <c r="U3847">
        <v>46</v>
      </c>
      <c r="W3847" t="s">
        <v>68</v>
      </c>
      <c r="X3847">
        <v>1</v>
      </c>
      <c r="Y3847">
        <f t="shared" si="468"/>
        <v>-19</v>
      </c>
      <c r="Z3847">
        <f t="shared" ca="1" si="469"/>
        <v>-4.5</v>
      </c>
      <c r="AA3847">
        <f t="shared" ca="1" si="470"/>
        <v>-14.5</v>
      </c>
      <c r="AB3847">
        <f t="shared" ca="1" si="471"/>
        <v>14.5</v>
      </c>
      <c r="AC3847" s="2">
        <v>14.5</v>
      </c>
      <c r="AD3847" s="7">
        <f>VLOOKUP(P3847,Weights!$A:$B,2,0)*AC3847</f>
        <v>14.5</v>
      </c>
      <c r="AE3847">
        <f t="shared" ca="1" si="472"/>
        <v>210.25</v>
      </c>
      <c r="AF3847" t="str">
        <f t="shared" si="473"/>
        <v>Vermont</v>
      </c>
      <c r="AG3847" t="str">
        <f t="shared" ca="1" si="474"/>
        <v>Vermont</v>
      </c>
    </row>
    <row r="3848" spans="15:33" x14ac:dyDescent="0.25">
      <c r="O3848" t="s">
        <v>3112</v>
      </c>
      <c r="P3848" s="6">
        <v>42035</v>
      </c>
      <c r="Q3848" t="s">
        <v>3073</v>
      </c>
      <c r="R3848" t="s">
        <v>3182</v>
      </c>
      <c r="S3848" t="s">
        <v>3720</v>
      </c>
      <c r="T3848">
        <v>86</v>
      </c>
      <c r="U3848">
        <v>72</v>
      </c>
      <c r="W3848" t="s">
        <v>641</v>
      </c>
      <c r="X3848">
        <v>1</v>
      </c>
      <c r="Y3848">
        <f t="shared" si="468"/>
        <v>-14</v>
      </c>
      <c r="Z3848">
        <f t="shared" ca="1" si="469"/>
        <v>12.5</v>
      </c>
      <c r="AA3848">
        <f t="shared" ca="1" si="470"/>
        <v>-26.5</v>
      </c>
      <c r="AB3848">
        <f t="shared" ca="1" si="471"/>
        <v>26.5</v>
      </c>
      <c r="AC3848" s="2">
        <v>26.5</v>
      </c>
      <c r="AD3848" s="7">
        <f>VLOOKUP(P3848,Weights!$A:$B,2,0)*AC3848</f>
        <v>26.5</v>
      </c>
      <c r="AE3848">
        <f t="shared" ca="1" si="472"/>
        <v>702.25</v>
      </c>
      <c r="AF3848" t="str">
        <f t="shared" si="473"/>
        <v>Towson</v>
      </c>
      <c r="AG3848" t="str">
        <f t="shared" ca="1" si="474"/>
        <v>Hofstra</v>
      </c>
    </row>
    <row r="3849" spans="15:33" x14ac:dyDescent="0.25">
      <c r="O3849" t="s">
        <v>3393</v>
      </c>
      <c r="P3849" s="6">
        <v>42035</v>
      </c>
      <c r="Q3849" t="s">
        <v>3073</v>
      </c>
      <c r="R3849" t="s">
        <v>3341</v>
      </c>
      <c r="S3849" t="s">
        <v>3721</v>
      </c>
      <c r="T3849">
        <v>64</v>
      </c>
      <c r="U3849">
        <v>48</v>
      </c>
      <c r="W3849" t="s">
        <v>2024</v>
      </c>
      <c r="X3849">
        <v>1</v>
      </c>
      <c r="Y3849">
        <f t="shared" si="468"/>
        <v>16</v>
      </c>
      <c r="Z3849">
        <f t="shared" ca="1" si="469"/>
        <v>10.125000499999999</v>
      </c>
      <c r="AA3849">
        <f t="shared" ca="1" si="470"/>
        <v>5.8749995000000013</v>
      </c>
      <c r="AB3849">
        <f t="shared" ca="1" si="471"/>
        <v>-5.8749995000000013</v>
      </c>
      <c r="AC3849" s="2">
        <v>5.875</v>
      </c>
      <c r="AD3849" s="7">
        <f>VLOOKUP(P3849,Weights!$A:$B,2,0)*AC3849</f>
        <v>5.875</v>
      </c>
      <c r="AE3849">
        <f t="shared" ca="1" si="472"/>
        <v>34.515619125000264</v>
      </c>
      <c r="AF3849" t="str">
        <f t="shared" si="473"/>
        <v>Howard</v>
      </c>
      <c r="AG3849" t="str">
        <f t="shared" ca="1" si="474"/>
        <v>Howard</v>
      </c>
    </row>
    <row r="3850" spans="15:33" x14ac:dyDescent="0.25">
      <c r="O3850" t="s">
        <v>3227</v>
      </c>
      <c r="P3850" s="6">
        <v>42035</v>
      </c>
      <c r="Q3850" t="s">
        <v>3073</v>
      </c>
      <c r="R3850" t="s">
        <v>3174</v>
      </c>
      <c r="S3850" t="s">
        <v>3721</v>
      </c>
      <c r="T3850">
        <v>60</v>
      </c>
      <c r="U3850">
        <v>58</v>
      </c>
      <c r="W3850" t="s">
        <v>629</v>
      </c>
      <c r="X3850">
        <v>1</v>
      </c>
      <c r="Y3850">
        <f t="shared" si="468"/>
        <v>2</v>
      </c>
      <c r="Z3850">
        <f t="shared" ca="1" si="469"/>
        <v>4.8749999999999991</v>
      </c>
      <c r="AA3850">
        <f t="shared" ca="1" si="470"/>
        <v>-2.8749999999999991</v>
      </c>
      <c r="AB3850">
        <f t="shared" ca="1" si="471"/>
        <v>2.8749999999999991</v>
      </c>
      <c r="AC3850" s="2">
        <v>2.875</v>
      </c>
      <c r="AD3850" s="7">
        <f>VLOOKUP(P3850,Weights!$A:$B,2,0)*AC3850</f>
        <v>2.875</v>
      </c>
      <c r="AE3850">
        <f t="shared" ca="1" si="472"/>
        <v>8.2656249999999947</v>
      </c>
      <c r="AF3850" t="str">
        <f t="shared" si="473"/>
        <v>Illinois</v>
      </c>
      <c r="AG3850" t="str">
        <f t="shared" ca="1" si="474"/>
        <v>Illinois</v>
      </c>
    </row>
    <row r="3851" spans="15:33" x14ac:dyDescent="0.25">
      <c r="O3851" t="s">
        <v>3152</v>
      </c>
      <c r="P3851" s="6">
        <v>42035</v>
      </c>
      <c r="Q3851" t="s">
        <v>3073</v>
      </c>
      <c r="R3851" t="s">
        <v>3108</v>
      </c>
      <c r="S3851" t="s">
        <v>3721</v>
      </c>
      <c r="T3851">
        <v>72</v>
      </c>
      <c r="U3851">
        <v>64</v>
      </c>
      <c r="W3851" t="s">
        <v>436</v>
      </c>
      <c r="X3851">
        <v>1</v>
      </c>
      <c r="Y3851">
        <f t="shared" si="468"/>
        <v>8</v>
      </c>
      <c r="Z3851">
        <f t="shared" ca="1" si="469"/>
        <v>13.249999520000001</v>
      </c>
      <c r="AA3851">
        <f t="shared" ca="1" si="470"/>
        <v>-5.2499995200000011</v>
      </c>
      <c r="AB3851">
        <f t="shared" ca="1" si="471"/>
        <v>5.2499995200000011</v>
      </c>
      <c r="AC3851" s="2">
        <v>5.25</v>
      </c>
      <c r="AD3851" s="7">
        <f>VLOOKUP(P3851,Weights!$A:$B,2,0)*AC3851</f>
        <v>5.25</v>
      </c>
      <c r="AE3851">
        <f t="shared" ca="1" si="472"/>
        <v>27.562494960000244</v>
      </c>
      <c r="AF3851" t="str">
        <f t="shared" si="473"/>
        <v>Indiana</v>
      </c>
      <c r="AG3851" t="str">
        <f t="shared" ca="1" si="474"/>
        <v>Indiana</v>
      </c>
    </row>
    <row r="3852" spans="15:33" x14ac:dyDescent="0.25">
      <c r="O3852" t="s">
        <v>3190</v>
      </c>
      <c r="P3852" s="6">
        <v>42035</v>
      </c>
      <c r="Q3852" t="s">
        <v>3073</v>
      </c>
      <c r="R3852" t="s">
        <v>3376</v>
      </c>
      <c r="S3852" t="s">
        <v>3721</v>
      </c>
      <c r="T3852">
        <v>64</v>
      </c>
      <c r="U3852">
        <v>58</v>
      </c>
      <c r="W3852" t="s">
        <v>2120</v>
      </c>
      <c r="X3852">
        <v>1</v>
      </c>
      <c r="Y3852">
        <f t="shared" si="468"/>
        <v>6</v>
      </c>
      <c r="Z3852">
        <f t="shared" ca="1" si="469"/>
        <v>6.3749999800000001</v>
      </c>
      <c r="AA3852">
        <f t="shared" ca="1" si="470"/>
        <v>-0.37499998000000012</v>
      </c>
      <c r="AB3852">
        <f t="shared" ca="1" si="471"/>
        <v>0.37499998000000012</v>
      </c>
      <c r="AC3852" s="2">
        <v>0.375</v>
      </c>
      <c r="AD3852" s="7">
        <f>VLOOKUP(P3852,Weights!$A:$B,2,0)*AC3852</f>
        <v>0.375</v>
      </c>
      <c r="AE3852">
        <f t="shared" ca="1" si="472"/>
        <v>0.14062498500000048</v>
      </c>
      <c r="AF3852" t="str">
        <f t="shared" si="473"/>
        <v>Indiana St</v>
      </c>
      <c r="AG3852" t="str">
        <f t="shared" ca="1" si="474"/>
        <v>Indiana St</v>
      </c>
    </row>
    <row r="3853" spans="15:33" x14ac:dyDescent="0.25">
      <c r="O3853" t="s">
        <v>3209</v>
      </c>
      <c r="P3853" s="6">
        <v>42035</v>
      </c>
      <c r="Q3853" t="s">
        <v>3073</v>
      </c>
      <c r="R3853" t="s">
        <v>3381</v>
      </c>
      <c r="S3853" t="s">
        <v>3721</v>
      </c>
      <c r="T3853">
        <v>68</v>
      </c>
      <c r="U3853">
        <v>61</v>
      </c>
      <c r="V3853" t="s">
        <v>3722</v>
      </c>
      <c r="W3853" t="s">
        <v>1811</v>
      </c>
      <c r="X3853">
        <v>1</v>
      </c>
      <c r="Y3853">
        <f t="shared" si="468"/>
        <v>7</v>
      </c>
      <c r="Z3853">
        <f t="shared" ca="1" si="469"/>
        <v>8.375</v>
      </c>
      <c r="AA3853">
        <f t="shared" ca="1" si="470"/>
        <v>-1.375</v>
      </c>
      <c r="AB3853">
        <f t="shared" ca="1" si="471"/>
        <v>1.375</v>
      </c>
      <c r="AC3853" s="2">
        <v>1.375</v>
      </c>
      <c r="AD3853" s="7">
        <f>VLOOKUP(P3853,Weights!$A:$B,2,0)*AC3853</f>
        <v>1.375</v>
      </c>
      <c r="AE3853">
        <f t="shared" ca="1" si="472"/>
        <v>1.890625</v>
      </c>
      <c r="AF3853" t="str">
        <f t="shared" si="473"/>
        <v>Iona</v>
      </c>
      <c r="AG3853" t="str">
        <f t="shared" ca="1" si="474"/>
        <v>Iona</v>
      </c>
    </row>
    <row r="3854" spans="15:33" x14ac:dyDescent="0.25">
      <c r="O3854" t="s">
        <v>3127</v>
      </c>
      <c r="P3854" s="6">
        <v>42035</v>
      </c>
      <c r="Q3854" t="s">
        <v>3073</v>
      </c>
      <c r="R3854" t="s">
        <v>3712</v>
      </c>
      <c r="S3854" t="s">
        <v>3720</v>
      </c>
      <c r="T3854">
        <v>74</v>
      </c>
      <c r="U3854">
        <v>63</v>
      </c>
      <c r="W3854" t="s">
        <v>639</v>
      </c>
      <c r="X3854">
        <v>1</v>
      </c>
      <c r="Y3854">
        <f t="shared" si="468"/>
        <v>-11</v>
      </c>
      <c r="Z3854">
        <f t="shared" ca="1" si="469"/>
        <v>-4.125</v>
      </c>
      <c r="AA3854">
        <f t="shared" ca="1" si="470"/>
        <v>-6.875</v>
      </c>
      <c r="AB3854">
        <f t="shared" ca="1" si="471"/>
        <v>6.875</v>
      </c>
      <c r="AC3854" s="2">
        <v>6.875</v>
      </c>
      <c r="AD3854" s="7">
        <f>VLOOKUP(P3854,Weights!$A:$B,2,0)*AC3854</f>
        <v>6.875</v>
      </c>
      <c r="AE3854">
        <f t="shared" ca="1" si="472"/>
        <v>47.265625</v>
      </c>
      <c r="AF3854" t="str">
        <f t="shared" si="473"/>
        <v>Wisconsin</v>
      </c>
      <c r="AG3854" t="str">
        <f t="shared" ca="1" si="474"/>
        <v>Wisconsin</v>
      </c>
    </row>
    <row r="3855" spans="15:33" x14ac:dyDescent="0.25">
      <c r="O3855" t="s">
        <v>3714</v>
      </c>
      <c r="P3855" s="6">
        <v>42035</v>
      </c>
      <c r="Q3855" t="s">
        <v>3073</v>
      </c>
      <c r="R3855" t="s">
        <v>3244</v>
      </c>
      <c r="S3855" t="s">
        <v>3721</v>
      </c>
      <c r="T3855">
        <v>83</v>
      </c>
      <c r="U3855">
        <v>66</v>
      </c>
      <c r="W3855" t="s">
        <v>377</v>
      </c>
      <c r="X3855">
        <v>1</v>
      </c>
      <c r="Y3855">
        <f t="shared" si="468"/>
        <v>17</v>
      </c>
      <c r="Z3855">
        <f t="shared" ca="1" si="469"/>
        <v>11.499999999999998</v>
      </c>
      <c r="AA3855">
        <f t="shared" ca="1" si="470"/>
        <v>5.5000000000000018</v>
      </c>
      <c r="AB3855">
        <f t="shared" ca="1" si="471"/>
        <v>-5.5000000000000018</v>
      </c>
      <c r="AC3855" s="2">
        <v>5.5</v>
      </c>
      <c r="AD3855" s="7">
        <f>VLOOKUP(P3855,Weights!$A:$B,2,0)*AC3855</f>
        <v>5.5</v>
      </c>
      <c r="AE3855">
        <f t="shared" ca="1" si="472"/>
        <v>30.250000000000021</v>
      </c>
      <c r="AF3855" t="str">
        <f t="shared" si="473"/>
        <v>Iowa State</v>
      </c>
      <c r="AG3855" t="str">
        <f t="shared" ca="1" si="474"/>
        <v>Iowa State</v>
      </c>
    </row>
    <row r="3856" spans="15:33" x14ac:dyDescent="0.25">
      <c r="O3856" t="s">
        <v>3216</v>
      </c>
      <c r="P3856" s="6">
        <v>42035</v>
      </c>
      <c r="Q3856" t="s">
        <v>3073</v>
      </c>
      <c r="R3856" t="s">
        <v>3129</v>
      </c>
      <c r="S3856" t="s">
        <v>3720</v>
      </c>
      <c r="T3856">
        <v>51</v>
      </c>
      <c r="U3856">
        <v>50</v>
      </c>
      <c r="W3856" t="s">
        <v>738</v>
      </c>
      <c r="X3856">
        <v>1</v>
      </c>
      <c r="Y3856">
        <f t="shared" si="468"/>
        <v>-1</v>
      </c>
      <c r="Z3856">
        <f t="shared" ca="1" si="469"/>
        <v>-1.0000000000000018</v>
      </c>
      <c r="AA3856">
        <f t="shared" ca="1" si="470"/>
        <v>1.7763568394002505E-15</v>
      </c>
      <c r="AB3856">
        <f t="shared" ca="1" si="471"/>
        <v>-1.7763568394002505E-15</v>
      </c>
      <c r="AC3856" s="2">
        <v>0</v>
      </c>
      <c r="AD3856" s="7">
        <f>VLOOKUP(P3856,Weights!$A:$B,2,0)*AC3856</f>
        <v>0</v>
      </c>
      <c r="AE3856">
        <f t="shared" ca="1" si="472"/>
        <v>3.1554436208840472E-30</v>
      </c>
      <c r="AF3856" t="str">
        <f t="shared" si="473"/>
        <v>Kennesaw St</v>
      </c>
      <c r="AG3856" t="str">
        <f t="shared" ca="1" si="474"/>
        <v>Kennesaw St</v>
      </c>
    </row>
    <row r="3857" spans="15:33" x14ac:dyDescent="0.25">
      <c r="O3857" t="s">
        <v>3187</v>
      </c>
      <c r="P3857" s="6">
        <v>42035</v>
      </c>
      <c r="Q3857" t="s">
        <v>3073</v>
      </c>
      <c r="R3857" t="s">
        <v>3344</v>
      </c>
      <c r="S3857" t="s">
        <v>3720</v>
      </c>
      <c r="T3857">
        <v>84</v>
      </c>
      <c r="U3857">
        <v>65</v>
      </c>
      <c r="W3857" t="s">
        <v>107</v>
      </c>
      <c r="X3857">
        <v>1</v>
      </c>
      <c r="Y3857">
        <f t="shared" si="468"/>
        <v>-19</v>
      </c>
      <c r="Z3857">
        <f t="shared" ca="1" si="469"/>
        <v>-3.75</v>
      </c>
      <c r="AA3857">
        <f t="shared" ca="1" si="470"/>
        <v>-15.25</v>
      </c>
      <c r="AB3857">
        <f t="shared" ca="1" si="471"/>
        <v>15.25</v>
      </c>
      <c r="AC3857" s="2">
        <v>15.25</v>
      </c>
      <c r="AD3857" s="7">
        <f>VLOOKUP(P3857,Weights!$A:$B,2,0)*AC3857</f>
        <v>15.25</v>
      </c>
      <c r="AE3857">
        <f t="shared" ca="1" si="472"/>
        <v>232.5625</v>
      </c>
      <c r="AF3857" t="str">
        <f t="shared" si="473"/>
        <v>William &amp; Mary</v>
      </c>
      <c r="AG3857" t="str">
        <f t="shared" ca="1" si="474"/>
        <v>William &amp; Mary</v>
      </c>
    </row>
    <row r="3858" spans="15:33" x14ac:dyDescent="0.25">
      <c r="O3858" t="s">
        <v>3709</v>
      </c>
      <c r="P3858" s="6">
        <v>42035</v>
      </c>
      <c r="Q3858" t="s">
        <v>3073</v>
      </c>
      <c r="R3858" t="s">
        <v>3245</v>
      </c>
      <c r="S3858" t="s">
        <v>3721</v>
      </c>
      <c r="T3858">
        <v>68</v>
      </c>
      <c r="U3858">
        <v>57</v>
      </c>
      <c r="W3858" t="s">
        <v>846</v>
      </c>
      <c r="X3858">
        <v>1</v>
      </c>
      <c r="Y3858">
        <f t="shared" si="468"/>
        <v>11</v>
      </c>
      <c r="Z3858">
        <f t="shared" ca="1" si="469"/>
        <v>14.624999499999999</v>
      </c>
      <c r="AA3858">
        <f t="shared" ca="1" si="470"/>
        <v>-3.6249994999999995</v>
      </c>
      <c r="AB3858">
        <f t="shared" ca="1" si="471"/>
        <v>3.6249994999999995</v>
      </c>
      <c r="AC3858" s="2">
        <v>3.625</v>
      </c>
      <c r="AD3858" s="7">
        <f>VLOOKUP(P3858,Weights!$A:$B,2,0)*AC3858</f>
        <v>3.625</v>
      </c>
      <c r="AE3858">
        <f t="shared" ca="1" si="472"/>
        <v>13.140621375000245</v>
      </c>
      <c r="AF3858" t="str">
        <f t="shared" si="473"/>
        <v>Kansas</v>
      </c>
      <c r="AG3858" t="str">
        <f t="shared" ca="1" si="474"/>
        <v>Kansas</v>
      </c>
    </row>
    <row r="3859" spans="15:33" x14ac:dyDescent="0.25">
      <c r="O3859" t="s">
        <v>3713</v>
      </c>
      <c r="P3859" s="6">
        <v>42035</v>
      </c>
      <c r="Q3859" t="s">
        <v>3073</v>
      </c>
      <c r="R3859" t="s">
        <v>3155</v>
      </c>
      <c r="S3859" t="s">
        <v>3721</v>
      </c>
      <c r="T3859">
        <v>70</v>
      </c>
      <c r="U3859">
        <v>55</v>
      </c>
      <c r="W3859" t="s">
        <v>2489</v>
      </c>
      <c r="X3859">
        <v>1</v>
      </c>
      <c r="Y3859">
        <f t="shared" si="468"/>
        <v>15</v>
      </c>
      <c r="Z3859">
        <f t="shared" ca="1" si="469"/>
        <v>20.999999499999998</v>
      </c>
      <c r="AA3859">
        <f t="shared" ca="1" si="470"/>
        <v>-5.9999994999999977</v>
      </c>
      <c r="AB3859">
        <f t="shared" ca="1" si="471"/>
        <v>5.9999994999999977</v>
      </c>
      <c r="AC3859" s="2">
        <v>6</v>
      </c>
      <c r="AD3859" s="7">
        <f>VLOOKUP(P3859,Weights!$A:$B,2,0)*AC3859</f>
        <v>6</v>
      </c>
      <c r="AE3859">
        <f t="shared" ca="1" si="472"/>
        <v>35.999994000000221</v>
      </c>
      <c r="AF3859" t="str">
        <f t="shared" si="473"/>
        <v>Kentucky</v>
      </c>
      <c r="AG3859" t="str">
        <f t="shared" ca="1" si="474"/>
        <v>Kentucky</v>
      </c>
    </row>
    <row r="3860" spans="15:33" x14ac:dyDescent="0.25">
      <c r="O3860" t="s">
        <v>3362</v>
      </c>
      <c r="P3860" s="6">
        <v>42035</v>
      </c>
      <c r="Q3860" t="s">
        <v>3073</v>
      </c>
      <c r="R3860" t="s">
        <v>3173</v>
      </c>
      <c r="S3860" t="s">
        <v>3721</v>
      </c>
      <c r="T3860">
        <v>84</v>
      </c>
      <c r="U3860">
        <v>74</v>
      </c>
      <c r="W3860" t="s">
        <v>2609</v>
      </c>
      <c r="X3860">
        <v>1</v>
      </c>
      <c r="Y3860">
        <f t="shared" si="468"/>
        <v>10</v>
      </c>
      <c r="Z3860">
        <f t="shared" ca="1" si="469"/>
        <v>9.1250004999999987</v>
      </c>
      <c r="AA3860">
        <f t="shared" ca="1" si="470"/>
        <v>0.87499950000000126</v>
      </c>
      <c r="AB3860">
        <f t="shared" ca="1" si="471"/>
        <v>-0.87499950000000126</v>
      </c>
      <c r="AC3860" s="2">
        <v>0.875</v>
      </c>
      <c r="AD3860" s="7">
        <f>VLOOKUP(P3860,Weights!$A:$B,2,0)*AC3860</f>
        <v>0.875</v>
      </c>
      <c r="AE3860">
        <f t="shared" ca="1" si="472"/>
        <v>0.76562412500025223</v>
      </c>
      <c r="AF3860" t="str">
        <f t="shared" si="473"/>
        <v>Lamar</v>
      </c>
      <c r="AG3860" t="str">
        <f t="shared" ca="1" si="474"/>
        <v>Lamar</v>
      </c>
    </row>
    <row r="3861" spans="15:33" x14ac:dyDescent="0.25">
      <c r="O3861" t="s">
        <v>3379</v>
      </c>
      <c r="P3861" s="6">
        <v>42035</v>
      </c>
      <c r="Q3861" t="s">
        <v>3073</v>
      </c>
      <c r="R3861" t="s">
        <v>3094</v>
      </c>
      <c r="S3861" t="s">
        <v>3721</v>
      </c>
      <c r="T3861">
        <v>89</v>
      </c>
      <c r="U3861">
        <v>86</v>
      </c>
      <c r="W3861" t="s">
        <v>1571</v>
      </c>
      <c r="X3861">
        <v>1</v>
      </c>
      <c r="Y3861">
        <f t="shared" si="468"/>
        <v>3</v>
      </c>
      <c r="Z3861">
        <f t="shared" ca="1" si="469"/>
        <v>3</v>
      </c>
      <c r="AA3861">
        <f t="shared" ca="1" si="470"/>
        <v>0</v>
      </c>
      <c r="AB3861">
        <f t="shared" ca="1" si="471"/>
        <v>0</v>
      </c>
      <c r="AC3861" s="2">
        <v>0</v>
      </c>
      <c r="AD3861" s="7">
        <f>VLOOKUP(P3861,Weights!$A:$B,2,0)*AC3861</f>
        <v>0</v>
      </c>
      <c r="AE3861">
        <f t="shared" ca="1" si="472"/>
        <v>0</v>
      </c>
      <c r="AF3861" t="str">
        <f t="shared" si="473"/>
        <v>Lehigh</v>
      </c>
      <c r="AG3861" t="str">
        <f t="shared" ca="1" si="474"/>
        <v>Lehigh</v>
      </c>
    </row>
    <row r="3862" spans="15:33" x14ac:dyDescent="0.25">
      <c r="O3862" t="s">
        <v>3307</v>
      </c>
      <c r="P3862" s="6">
        <v>42035</v>
      </c>
      <c r="Q3862" t="s">
        <v>3073</v>
      </c>
      <c r="R3862" t="s">
        <v>3301</v>
      </c>
      <c r="S3862" t="s">
        <v>3720</v>
      </c>
      <c r="T3862">
        <v>74</v>
      </c>
      <c r="U3862">
        <v>62</v>
      </c>
      <c r="W3862" t="s">
        <v>1178</v>
      </c>
      <c r="X3862">
        <v>1</v>
      </c>
      <c r="Y3862">
        <f t="shared" si="468"/>
        <v>-12</v>
      </c>
      <c r="Z3862">
        <f t="shared" ca="1" si="469"/>
        <v>-10.000000479999999</v>
      </c>
      <c r="AA3862">
        <f t="shared" ca="1" si="470"/>
        <v>-1.9999995200000011</v>
      </c>
      <c r="AB3862">
        <f t="shared" ca="1" si="471"/>
        <v>1.9999995200000011</v>
      </c>
      <c r="AC3862" s="2">
        <v>2</v>
      </c>
      <c r="AD3862" s="7">
        <f>VLOOKUP(P3862,Weights!$A:$B,2,0)*AC3862</f>
        <v>2</v>
      </c>
      <c r="AE3862">
        <f t="shared" ca="1" si="472"/>
        <v>3.999998080000235</v>
      </c>
      <c r="AF3862" t="str">
        <f t="shared" si="473"/>
        <v>Charleston Southern</v>
      </c>
      <c r="AG3862" t="str">
        <f t="shared" ca="1" si="474"/>
        <v>Charleston Southern</v>
      </c>
    </row>
    <row r="3863" spans="15:33" x14ac:dyDescent="0.25">
      <c r="O3863" t="s">
        <v>3250</v>
      </c>
      <c r="P3863" s="6">
        <v>42035</v>
      </c>
      <c r="Q3863" t="s">
        <v>3073</v>
      </c>
      <c r="R3863" t="s">
        <v>3208</v>
      </c>
      <c r="S3863" t="s">
        <v>3721</v>
      </c>
      <c r="T3863">
        <v>65</v>
      </c>
      <c r="U3863">
        <v>50</v>
      </c>
      <c r="W3863" t="s">
        <v>1367</v>
      </c>
      <c r="X3863">
        <v>1</v>
      </c>
      <c r="Y3863">
        <f t="shared" si="468"/>
        <v>15</v>
      </c>
      <c r="Z3863">
        <f t="shared" ca="1" si="469"/>
        <v>-0.875</v>
      </c>
      <c r="AA3863">
        <f t="shared" ca="1" si="470"/>
        <v>15.875</v>
      </c>
      <c r="AB3863">
        <f t="shared" ca="1" si="471"/>
        <v>-15.875</v>
      </c>
      <c r="AC3863" s="2">
        <v>15.875</v>
      </c>
      <c r="AD3863" s="7">
        <f>VLOOKUP(P3863,Weights!$A:$B,2,0)*AC3863</f>
        <v>15.875</v>
      </c>
      <c r="AE3863">
        <f t="shared" ca="1" si="472"/>
        <v>252.015625</v>
      </c>
      <c r="AF3863" t="str">
        <f t="shared" si="473"/>
        <v>Long Beach St</v>
      </c>
      <c r="AG3863" t="str">
        <f t="shared" ca="1" si="474"/>
        <v>Hawaii</v>
      </c>
    </row>
    <row r="3864" spans="15:33" x14ac:dyDescent="0.25">
      <c r="O3864" t="s">
        <v>3317</v>
      </c>
      <c r="P3864" s="6">
        <v>42035</v>
      </c>
      <c r="Q3864" t="s">
        <v>3073</v>
      </c>
      <c r="R3864" t="s">
        <v>3326</v>
      </c>
      <c r="S3864" t="s">
        <v>3721</v>
      </c>
      <c r="T3864">
        <v>81</v>
      </c>
      <c r="U3864">
        <v>57</v>
      </c>
      <c r="W3864" t="s">
        <v>997</v>
      </c>
      <c r="X3864">
        <v>1</v>
      </c>
      <c r="Y3864">
        <f t="shared" si="468"/>
        <v>24</v>
      </c>
      <c r="Z3864">
        <f t="shared" ca="1" si="469"/>
        <v>17.125</v>
      </c>
      <c r="AA3864">
        <f t="shared" ca="1" si="470"/>
        <v>6.875</v>
      </c>
      <c r="AB3864">
        <f t="shared" ca="1" si="471"/>
        <v>-6.875</v>
      </c>
      <c r="AC3864" s="2">
        <v>6.875</v>
      </c>
      <c r="AD3864" s="7">
        <f>VLOOKUP(P3864,Weights!$A:$B,2,0)*AC3864</f>
        <v>6.875</v>
      </c>
      <c r="AE3864">
        <f t="shared" ca="1" si="472"/>
        <v>47.265625</v>
      </c>
      <c r="AF3864" t="str">
        <f t="shared" si="473"/>
        <v>Louisiana Tech</v>
      </c>
      <c r="AG3864" t="str">
        <f t="shared" ca="1" si="474"/>
        <v>Louisiana Tech</v>
      </c>
    </row>
    <row r="3865" spans="15:33" x14ac:dyDescent="0.25">
      <c r="O3865" t="s">
        <v>3711</v>
      </c>
      <c r="P3865" s="6">
        <v>42035</v>
      </c>
      <c r="Q3865" t="s">
        <v>3073</v>
      </c>
      <c r="R3865" t="s">
        <v>3705</v>
      </c>
      <c r="S3865" t="s">
        <v>3721</v>
      </c>
      <c r="T3865">
        <v>78</v>
      </c>
      <c r="U3865">
        <v>68</v>
      </c>
      <c r="V3865" t="s">
        <v>3722</v>
      </c>
      <c r="W3865" t="s">
        <v>613</v>
      </c>
      <c r="X3865">
        <v>1</v>
      </c>
      <c r="Y3865">
        <f t="shared" si="468"/>
        <v>10</v>
      </c>
      <c r="Z3865">
        <f t="shared" ca="1" si="469"/>
        <v>-0.375</v>
      </c>
      <c r="AA3865">
        <f t="shared" ca="1" si="470"/>
        <v>10.375</v>
      </c>
      <c r="AB3865">
        <f t="shared" ca="1" si="471"/>
        <v>-10.375</v>
      </c>
      <c r="AC3865" s="2">
        <v>10.375</v>
      </c>
      <c r="AD3865" s="7">
        <f>VLOOKUP(P3865,Weights!$A:$B,2,0)*AC3865</f>
        <v>10.375</v>
      </c>
      <c r="AE3865">
        <f t="shared" ca="1" si="472"/>
        <v>107.640625</v>
      </c>
      <c r="AF3865" t="str">
        <f t="shared" si="473"/>
        <v>Louisville</v>
      </c>
      <c r="AG3865" t="str">
        <f t="shared" ca="1" si="474"/>
        <v>North Carolina</v>
      </c>
    </row>
    <row r="3866" spans="15:33" x14ac:dyDescent="0.25">
      <c r="O3866" t="s">
        <v>3158</v>
      </c>
      <c r="P3866" s="6">
        <v>42035</v>
      </c>
      <c r="Q3866" t="s">
        <v>3073</v>
      </c>
      <c r="R3866" t="s">
        <v>3193</v>
      </c>
      <c r="S3866" t="s">
        <v>3720</v>
      </c>
      <c r="T3866">
        <v>48</v>
      </c>
      <c r="U3866">
        <v>45</v>
      </c>
      <c r="W3866" t="s">
        <v>2129</v>
      </c>
      <c r="X3866">
        <v>1</v>
      </c>
      <c r="Y3866">
        <f t="shared" si="468"/>
        <v>-3</v>
      </c>
      <c r="Z3866">
        <f t="shared" ca="1" si="469"/>
        <v>-0.75</v>
      </c>
      <c r="AA3866">
        <f t="shared" ca="1" si="470"/>
        <v>-2.25</v>
      </c>
      <c r="AB3866">
        <f t="shared" ca="1" si="471"/>
        <v>2.25</v>
      </c>
      <c r="AC3866" s="2">
        <v>2.25</v>
      </c>
      <c r="AD3866" s="7">
        <f>VLOOKUP(P3866,Weights!$A:$B,2,0)*AC3866</f>
        <v>2.25</v>
      </c>
      <c r="AE3866">
        <f t="shared" ca="1" si="472"/>
        <v>5.0625</v>
      </c>
      <c r="AF3866" t="str">
        <f t="shared" si="473"/>
        <v>Illinois St</v>
      </c>
      <c r="AG3866" t="str">
        <f t="shared" ca="1" si="474"/>
        <v>Illinois St</v>
      </c>
    </row>
    <row r="3867" spans="15:33" x14ac:dyDescent="0.25">
      <c r="O3867" t="s">
        <v>3088</v>
      </c>
      <c r="P3867" s="6">
        <v>42035</v>
      </c>
      <c r="Q3867" t="s">
        <v>3073</v>
      </c>
      <c r="R3867" t="s">
        <v>3097</v>
      </c>
      <c r="S3867" t="s">
        <v>3720</v>
      </c>
      <c r="T3867">
        <v>77</v>
      </c>
      <c r="U3867">
        <v>59</v>
      </c>
      <c r="W3867" t="s">
        <v>87</v>
      </c>
      <c r="X3867">
        <v>1</v>
      </c>
      <c r="Y3867">
        <f t="shared" si="468"/>
        <v>-18</v>
      </c>
      <c r="Z3867">
        <f t="shared" ca="1" si="469"/>
        <v>-13.250000499999999</v>
      </c>
      <c r="AA3867">
        <f t="shared" ca="1" si="470"/>
        <v>-4.7499995000000013</v>
      </c>
      <c r="AB3867">
        <f t="shared" ca="1" si="471"/>
        <v>4.7499995000000013</v>
      </c>
      <c r="AC3867" s="2">
        <v>4.75</v>
      </c>
      <c r="AD3867" s="7">
        <f>VLOOKUP(P3867,Weights!$A:$B,2,0)*AC3867</f>
        <v>4.75</v>
      </c>
      <c r="AE3867">
        <f t="shared" ca="1" si="472"/>
        <v>22.562495250000261</v>
      </c>
      <c r="AF3867" t="str">
        <f t="shared" si="473"/>
        <v>Albany</v>
      </c>
      <c r="AG3867" t="str">
        <f t="shared" ca="1" si="474"/>
        <v>Albany</v>
      </c>
    </row>
    <row r="3868" spans="15:33" x14ac:dyDescent="0.25">
      <c r="O3868" t="s">
        <v>3254</v>
      </c>
      <c r="P3868" s="6">
        <v>42035</v>
      </c>
      <c r="Q3868" t="s">
        <v>3073</v>
      </c>
      <c r="R3868" t="s">
        <v>3101</v>
      </c>
      <c r="S3868" t="s">
        <v>3720</v>
      </c>
      <c r="T3868">
        <v>72</v>
      </c>
      <c r="U3868">
        <v>68</v>
      </c>
      <c r="V3868" t="s">
        <v>3722</v>
      </c>
      <c r="W3868" t="s">
        <v>952</v>
      </c>
      <c r="X3868">
        <v>1</v>
      </c>
      <c r="Y3868">
        <f t="shared" si="468"/>
        <v>-4</v>
      </c>
      <c r="Z3868">
        <f t="shared" ca="1" si="469"/>
        <v>-6.4999994999999977</v>
      </c>
      <c r="AA3868">
        <f t="shared" ca="1" si="470"/>
        <v>2.4999994999999977</v>
      </c>
      <c r="AB3868">
        <f t="shared" ca="1" si="471"/>
        <v>-2.4999994999999977</v>
      </c>
      <c r="AC3868" s="2">
        <v>2.5</v>
      </c>
      <c r="AD3868" s="7">
        <f>VLOOKUP(P3868,Weights!$A:$B,2,0)*AC3868</f>
        <v>2.5</v>
      </c>
      <c r="AE3868">
        <f t="shared" ca="1" si="472"/>
        <v>6.2499975000002381</v>
      </c>
      <c r="AF3868" t="str">
        <f t="shared" si="473"/>
        <v>Butler</v>
      </c>
      <c r="AG3868" t="str">
        <f t="shared" ca="1" si="474"/>
        <v>Butler</v>
      </c>
    </row>
    <row r="3869" spans="15:33" x14ac:dyDescent="0.25">
      <c r="O3869" t="s">
        <v>3125</v>
      </c>
      <c r="P3869" s="6">
        <v>42035</v>
      </c>
      <c r="Q3869" t="s">
        <v>3073</v>
      </c>
      <c r="R3869" t="s">
        <v>3350</v>
      </c>
      <c r="S3869" t="s">
        <v>3721</v>
      </c>
      <c r="T3869">
        <v>92</v>
      </c>
      <c r="U3869">
        <v>82</v>
      </c>
      <c r="W3869" t="s">
        <v>2030</v>
      </c>
      <c r="X3869">
        <v>1</v>
      </c>
      <c r="Y3869">
        <f t="shared" si="468"/>
        <v>10</v>
      </c>
      <c r="Z3869">
        <f t="shared" ca="1" si="469"/>
        <v>10.000000499999999</v>
      </c>
      <c r="AA3869">
        <f t="shared" ca="1" si="470"/>
        <v>-4.9999999873762135E-7</v>
      </c>
      <c r="AB3869">
        <f t="shared" ca="1" si="471"/>
        <v>4.9999999873762135E-7</v>
      </c>
      <c r="AC3869" s="2">
        <v>0</v>
      </c>
      <c r="AD3869" s="7">
        <f>VLOOKUP(P3869,Weights!$A:$B,2,0)*AC3869</f>
        <v>0</v>
      </c>
      <c r="AE3869">
        <f t="shared" ca="1" si="472"/>
        <v>2.4999999873762136E-13</v>
      </c>
      <c r="AF3869" t="str">
        <f t="shared" si="473"/>
        <v>Maryland-Eastern Shore</v>
      </c>
      <c r="AG3869" t="str">
        <f t="shared" ca="1" si="474"/>
        <v>Maryland-Eastern Shore</v>
      </c>
    </row>
    <row r="3870" spans="15:33" x14ac:dyDescent="0.25">
      <c r="O3870" t="s">
        <v>3387</v>
      </c>
      <c r="P3870" s="6">
        <v>42035</v>
      </c>
      <c r="Q3870" t="s">
        <v>3073</v>
      </c>
      <c r="R3870" t="s">
        <v>3405</v>
      </c>
      <c r="S3870" t="s">
        <v>3721</v>
      </c>
      <c r="T3870">
        <v>68</v>
      </c>
      <c r="U3870">
        <v>61</v>
      </c>
      <c r="W3870" t="s">
        <v>1960</v>
      </c>
      <c r="X3870">
        <v>1</v>
      </c>
      <c r="Y3870">
        <f t="shared" si="468"/>
        <v>7</v>
      </c>
      <c r="Z3870">
        <f t="shared" ca="1" si="469"/>
        <v>1.8749999999999991</v>
      </c>
      <c r="AA3870">
        <f t="shared" ca="1" si="470"/>
        <v>5.1250000000000009</v>
      </c>
      <c r="AB3870">
        <f t="shared" ca="1" si="471"/>
        <v>-5.1250000000000009</v>
      </c>
      <c r="AC3870" s="2">
        <v>5.125</v>
      </c>
      <c r="AD3870" s="7">
        <f>VLOOKUP(P3870,Weights!$A:$B,2,0)*AC3870</f>
        <v>5.125</v>
      </c>
      <c r="AE3870">
        <f t="shared" ca="1" si="472"/>
        <v>26.265625000000011</v>
      </c>
      <c r="AF3870" t="str">
        <f t="shared" si="473"/>
        <v>McNeese St</v>
      </c>
      <c r="AG3870" t="str">
        <f t="shared" ca="1" si="474"/>
        <v>McNeese St</v>
      </c>
    </row>
    <row r="3871" spans="15:33" x14ac:dyDescent="0.25">
      <c r="O3871" t="s">
        <v>3169</v>
      </c>
      <c r="P3871" s="6">
        <v>42035</v>
      </c>
      <c r="Q3871" t="s">
        <v>3073</v>
      </c>
      <c r="R3871" t="s">
        <v>3316</v>
      </c>
      <c r="S3871" t="s">
        <v>3721</v>
      </c>
      <c r="T3871">
        <v>79</v>
      </c>
      <c r="U3871">
        <v>73</v>
      </c>
      <c r="W3871" t="s">
        <v>1952</v>
      </c>
      <c r="X3871">
        <v>1</v>
      </c>
      <c r="Y3871">
        <f t="shared" si="468"/>
        <v>6</v>
      </c>
      <c r="Z3871">
        <f t="shared" ca="1" si="469"/>
        <v>6</v>
      </c>
      <c r="AA3871">
        <f t="shared" ca="1" si="470"/>
        <v>0</v>
      </c>
      <c r="AB3871">
        <f t="shared" ca="1" si="471"/>
        <v>0</v>
      </c>
      <c r="AC3871" s="2">
        <v>0</v>
      </c>
      <c r="AD3871" s="7">
        <f>VLOOKUP(P3871,Weights!$A:$B,2,0)*AC3871</f>
        <v>0</v>
      </c>
      <c r="AE3871">
        <f t="shared" ca="1" si="472"/>
        <v>0</v>
      </c>
      <c r="AF3871" t="str">
        <f t="shared" si="473"/>
        <v>Miami (OH)</v>
      </c>
      <c r="AG3871" t="str">
        <f t="shared" ca="1" si="474"/>
        <v>Miami (OH)</v>
      </c>
    </row>
    <row r="3872" spans="15:33" x14ac:dyDescent="0.25">
      <c r="O3872" t="s">
        <v>3281</v>
      </c>
      <c r="P3872" s="6">
        <v>42035</v>
      </c>
      <c r="Q3872" t="s">
        <v>3073</v>
      </c>
      <c r="R3872" t="s">
        <v>3156</v>
      </c>
      <c r="S3872" t="s">
        <v>3721</v>
      </c>
      <c r="T3872">
        <v>78</v>
      </c>
      <c r="U3872">
        <v>74</v>
      </c>
      <c r="W3872" t="s">
        <v>1647</v>
      </c>
      <c r="X3872">
        <v>1</v>
      </c>
      <c r="Y3872">
        <f t="shared" si="468"/>
        <v>4</v>
      </c>
      <c r="Z3872">
        <f t="shared" ca="1" si="469"/>
        <v>-1.9999999800000001</v>
      </c>
      <c r="AA3872">
        <f t="shared" ca="1" si="470"/>
        <v>5.9999999800000001</v>
      </c>
      <c r="AB3872">
        <f t="shared" ca="1" si="471"/>
        <v>-5.9999999800000001</v>
      </c>
      <c r="AC3872" s="2">
        <v>6</v>
      </c>
      <c r="AD3872" s="7">
        <f>VLOOKUP(P3872,Weights!$A:$B,2,0)*AC3872</f>
        <v>6</v>
      </c>
      <c r="AE3872">
        <f t="shared" ca="1" si="472"/>
        <v>35.999999760000001</v>
      </c>
      <c r="AF3872" t="str">
        <f t="shared" si="473"/>
        <v>Milwaukee</v>
      </c>
      <c r="AG3872" t="str">
        <f t="shared" ca="1" si="474"/>
        <v>Detroit</v>
      </c>
    </row>
    <row r="3873" spans="15:33" x14ac:dyDescent="0.25">
      <c r="O3873" t="s">
        <v>3124</v>
      </c>
      <c r="P3873" s="6">
        <v>42035</v>
      </c>
      <c r="Q3873" t="s">
        <v>3073</v>
      </c>
      <c r="R3873" t="s">
        <v>3134</v>
      </c>
      <c r="S3873" t="s">
        <v>3721</v>
      </c>
      <c r="T3873">
        <v>60</v>
      </c>
      <c r="U3873">
        <v>42</v>
      </c>
      <c r="W3873" t="s">
        <v>1261</v>
      </c>
      <c r="X3873">
        <v>1</v>
      </c>
      <c r="Y3873">
        <f t="shared" si="468"/>
        <v>18</v>
      </c>
      <c r="Z3873">
        <f t="shared" ca="1" si="469"/>
        <v>9.3749995000000013</v>
      </c>
      <c r="AA3873">
        <f t="shared" ca="1" si="470"/>
        <v>8.6250004999999987</v>
      </c>
      <c r="AB3873">
        <f t="shared" ca="1" si="471"/>
        <v>-8.6250004999999987</v>
      </c>
      <c r="AC3873" s="2">
        <v>8.625</v>
      </c>
      <c r="AD3873" s="7">
        <f>VLOOKUP(P3873,Weights!$A:$B,2,0)*AC3873</f>
        <v>8.625</v>
      </c>
      <c r="AE3873">
        <f t="shared" ca="1" si="472"/>
        <v>74.390633625000234</v>
      </c>
      <c r="AF3873" t="str">
        <f t="shared" si="473"/>
        <v>Minnesota</v>
      </c>
      <c r="AG3873" t="str">
        <f t="shared" ca="1" si="474"/>
        <v>Minnesota</v>
      </c>
    </row>
    <row r="3874" spans="15:33" x14ac:dyDescent="0.25">
      <c r="O3874" t="s">
        <v>3394</v>
      </c>
      <c r="P3874" s="6">
        <v>42035</v>
      </c>
      <c r="Q3874" t="s">
        <v>3073</v>
      </c>
      <c r="R3874" t="s">
        <v>3348</v>
      </c>
      <c r="S3874" t="s">
        <v>3721</v>
      </c>
      <c r="T3874">
        <v>75</v>
      </c>
      <c r="U3874">
        <v>62</v>
      </c>
      <c r="W3874" t="s">
        <v>1988</v>
      </c>
      <c r="X3874">
        <v>1</v>
      </c>
      <c r="Y3874">
        <f t="shared" si="468"/>
        <v>13</v>
      </c>
      <c r="Z3874">
        <f t="shared" ca="1" si="469"/>
        <v>-4.8750000000000018</v>
      </c>
      <c r="AA3874">
        <f t="shared" ca="1" si="470"/>
        <v>17.875</v>
      </c>
      <c r="AB3874">
        <f t="shared" ca="1" si="471"/>
        <v>-17.875</v>
      </c>
      <c r="AC3874" s="2">
        <v>17.875</v>
      </c>
      <c r="AD3874" s="7">
        <f>VLOOKUP(P3874,Weights!$A:$B,2,0)*AC3874</f>
        <v>17.875</v>
      </c>
      <c r="AE3874">
        <f t="shared" ca="1" si="472"/>
        <v>319.515625</v>
      </c>
      <c r="AF3874" t="str">
        <f t="shared" si="473"/>
        <v>Miss Valley St</v>
      </c>
      <c r="AG3874" t="str">
        <f t="shared" ca="1" si="474"/>
        <v>Jackson St</v>
      </c>
    </row>
    <row r="3875" spans="15:33" x14ac:dyDescent="0.25">
      <c r="O3875" t="s">
        <v>3202</v>
      </c>
      <c r="P3875" s="6">
        <v>42035</v>
      </c>
      <c r="Q3875" t="s">
        <v>3073</v>
      </c>
      <c r="R3875" t="s">
        <v>3183</v>
      </c>
      <c r="S3875" t="s">
        <v>3721</v>
      </c>
      <c r="T3875">
        <v>73</v>
      </c>
      <c r="U3875">
        <v>67</v>
      </c>
      <c r="W3875" t="s">
        <v>2499</v>
      </c>
      <c r="X3875">
        <v>1</v>
      </c>
      <c r="Y3875">
        <f t="shared" si="468"/>
        <v>6</v>
      </c>
      <c r="Z3875">
        <f t="shared" ca="1" si="469"/>
        <v>-3.4999999999999991</v>
      </c>
      <c r="AA3875">
        <f t="shared" ca="1" si="470"/>
        <v>9.5</v>
      </c>
      <c r="AB3875">
        <f t="shared" ca="1" si="471"/>
        <v>-9.5</v>
      </c>
      <c r="AC3875" s="2">
        <v>9.5</v>
      </c>
      <c r="AD3875" s="7">
        <f>VLOOKUP(P3875,Weights!$A:$B,2,0)*AC3875</f>
        <v>9.5</v>
      </c>
      <c r="AE3875">
        <f t="shared" ca="1" si="472"/>
        <v>90.25</v>
      </c>
      <c r="AF3875" t="str">
        <f t="shared" si="473"/>
        <v>Mississippi St</v>
      </c>
      <c r="AG3875" t="str">
        <f t="shared" ca="1" si="474"/>
        <v>LSU</v>
      </c>
    </row>
    <row r="3876" spans="15:33" x14ac:dyDescent="0.25">
      <c r="O3876" t="s">
        <v>3235</v>
      </c>
      <c r="P3876" s="6">
        <v>42035</v>
      </c>
      <c r="Q3876" t="s">
        <v>3073</v>
      </c>
      <c r="R3876" t="s">
        <v>3253</v>
      </c>
      <c r="S3876" t="s">
        <v>3720</v>
      </c>
      <c r="T3876">
        <v>67</v>
      </c>
      <c r="U3876">
        <v>47</v>
      </c>
      <c r="W3876" t="s">
        <v>296</v>
      </c>
      <c r="X3876">
        <v>1</v>
      </c>
      <c r="Y3876">
        <f t="shared" si="468"/>
        <v>-20</v>
      </c>
      <c r="Z3876">
        <f t="shared" ca="1" si="469"/>
        <v>-8.25</v>
      </c>
      <c r="AA3876">
        <f t="shared" ca="1" si="470"/>
        <v>-11.75</v>
      </c>
      <c r="AB3876">
        <f t="shared" ca="1" si="471"/>
        <v>11.75</v>
      </c>
      <c r="AC3876" s="2">
        <v>11.75</v>
      </c>
      <c r="AD3876" s="7">
        <f>VLOOKUP(P3876,Weights!$A:$B,2,0)*AC3876</f>
        <v>11.75</v>
      </c>
      <c r="AE3876">
        <f t="shared" ca="1" si="472"/>
        <v>138.0625</v>
      </c>
      <c r="AF3876" t="str">
        <f t="shared" si="473"/>
        <v>Ole Miss</v>
      </c>
      <c r="AG3876" t="str">
        <f t="shared" ca="1" si="474"/>
        <v>Ole Miss</v>
      </c>
    </row>
    <row r="3877" spans="15:33" x14ac:dyDescent="0.25">
      <c r="O3877" t="s">
        <v>3388</v>
      </c>
      <c r="P3877" s="6">
        <v>42035</v>
      </c>
      <c r="Q3877" t="s">
        <v>3073</v>
      </c>
      <c r="R3877" t="s">
        <v>3396</v>
      </c>
      <c r="S3877" t="s">
        <v>3721</v>
      </c>
      <c r="T3877">
        <v>52</v>
      </c>
      <c r="U3877">
        <v>46</v>
      </c>
      <c r="W3877" t="s">
        <v>1521</v>
      </c>
      <c r="X3877">
        <v>1</v>
      </c>
      <c r="Y3877">
        <f t="shared" si="468"/>
        <v>6</v>
      </c>
      <c r="Z3877">
        <f t="shared" ca="1" si="469"/>
        <v>2.25</v>
      </c>
      <c r="AA3877">
        <f t="shared" ca="1" si="470"/>
        <v>3.75</v>
      </c>
      <c r="AB3877">
        <f t="shared" ca="1" si="471"/>
        <v>-3.75</v>
      </c>
      <c r="AC3877" s="2">
        <v>3.75</v>
      </c>
      <c r="AD3877" s="7">
        <f>VLOOKUP(P3877,Weights!$A:$B,2,0)*AC3877</f>
        <v>3.75</v>
      </c>
      <c r="AE3877">
        <f t="shared" ca="1" si="472"/>
        <v>14.0625</v>
      </c>
      <c r="AF3877" t="str">
        <f t="shared" si="473"/>
        <v>Missouri St</v>
      </c>
      <c r="AG3877" t="str">
        <f t="shared" ca="1" si="474"/>
        <v>Missouri St</v>
      </c>
    </row>
    <row r="3878" spans="15:33" x14ac:dyDescent="0.25">
      <c r="O3878" t="s">
        <v>3238</v>
      </c>
      <c r="P3878" s="6">
        <v>42035</v>
      </c>
      <c r="Q3878" t="s">
        <v>3073</v>
      </c>
      <c r="R3878" t="s">
        <v>3377</v>
      </c>
      <c r="S3878" t="s">
        <v>3720</v>
      </c>
      <c r="T3878">
        <v>66</v>
      </c>
      <c r="U3878">
        <v>57</v>
      </c>
      <c r="W3878" t="s">
        <v>2318</v>
      </c>
      <c r="X3878">
        <v>1</v>
      </c>
      <c r="Y3878">
        <f t="shared" si="468"/>
        <v>-9</v>
      </c>
      <c r="Z3878">
        <f t="shared" ca="1" si="469"/>
        <v>5.0000000199999999</v>
      </c>
      <c r="AA3878">
        <f t="shared" ca="1" si="470"/>
        <v>-14.00000002</v>
      </c>
      <c r="AB3878">
        <f t="shared" ca="1" si="471"/>
        <v>14.00000002</v>
      </c>
      <c r="AC3878" s="2">
        <v>14</v>
      </c>
      <c r="AD3878" s="7">
        <f>VLOOKUP(P3878,Weights!$A:$B,2,0)*AC3878</f>
        <v>14</v>
      </c>
      <c r="AE3878">
        <f t="shared" ca="1" si="472"/>
        <v>196.00000055999999</v>
      </c>
      <c r="AF3878" t="str">
        <f t="shared" si="473"/>
        <v>Eastern Kentucky</v>
      </c>
      <c r="AG3878" t="str">
        <f t="shared" ca="1" si="474"/>
        <v>Morehead St</v>
      </c>
    </row>
    <row r="3879" spans="15:33" x14ac:dyDescent="0.25">
      <c r="O3879" t="s">
        <v>3150</v>
      </c>
      <c r="P3879" s="6">
        <v>42035</v>
      </c>
      <c r="Q3879" t="s">
        <v>3073</v>
      </c>
      <c r="R3879" t="s">
        <v>3318</v>
      </c>
      <c r="S3879" t="s">
        <v>3721</v>
      </c>
      <c r="T3879">
        <v>65</v>
      </c>
      <c r="U3879">
        <v>62</v>
      </c>
      <c r="W3879" t="s">
        <v>2328</v>
      </c>
      <c r="X3879">
        <v>1</v>
      </c>
      <c r="Y3879">
        <f t="shared" si="468"/>
        <v>3</v>
      </c>
      <c r="Z3879">
        <f t="shared" ca="1" si="469"/>
        <v>9</v>
      </c>
      <c r="AA3879">
        <f t="shared" ca="1" si="470"/>
        <v>-6</v>
      </c>
      <c r="AB3879">
        <f t="shared" ca="1" si="471"/>
        <v>6</v>
      </c>
      <c r="AC3879" s="2">
        <v>6</v>
      </c>
      <c r="AD3879" s="7">
        <f>VLOOKUP(P3879,Weights!$A:$B,2,0)*AC3879</f>
        <v>6</v>
      </c>
      <c r="AE3879">
        <f t="shared" ca="1" si="472"/>
        <v>36</v>
      </c>
      <c r="AF3879" t="str">
        <f t="shared" si="473"/>
        <v>Murray St</v>
      </c>
      <c r="AG3879" t="str">
        <f t="shared" ca="1" si="474"/>
        <v>Murray St</v>
      </c>
    </row>
    <row r="3880" spans="15:33" x14ac:dyDescent="0.25">
      <c r="O3880" t="s">
        <v>3325</v>
      </c>
      <c r="P3880" s="6">
        <v>42035</v>
      </c>
      <c r="Q3880" t="s">
        <v>3073</v>
      </c>
      <c r="R3880" t="s">
        <v>3366</v>
      </c>
      <c r="S3880" t="s">
        <v>3720</v>
      </c>
      <c r="T3880">
        <v>74</v>
      </c>
      <c r="U3880">
        <v>65</v>
      </c>
      <c r="W3880" t="s">
        <v>2468</v>
      </c>
      <c r="X3880">
        <v>1</v>
      </c>
      <c r="Y3880">
        <f t="shared" si="468"/>
        <v>-9</v>
      </c>
      <c r="Z3880">
        <f t="shared" ca="1" si="469"/>
        <v>-0.125</v>
      </c>
      <c r="AA3880">
        <f t="shared" ca="1" si="470"/>
        <v>-8.875</v>
      </c>
      <c r="AB3880">
        <f t="shared" ca="1" si="471"/>
        <v>8.875</v>
      </c>
      <c r="AC3880" s="2">
        <v>8.875</v>
      </c>
      <c r="AD3880" s="7">
        <f>VLOOKUP(P3880,Weights!$A:$B,2,0)*AC3880</f>
        <v>8.875</v>
      </c>
      <c r="AE3880">
        <f t="shared" ca="1" si="472"/>
        <v>78.765625</v>
      </c>
      <c r="AF3880" t="str">
        <f t="shared" si="473"/>
        <v>Lafayette</v>
      </c>
      <c r="AG3880" t="str">
        <f t="shared" ca="1" si="474"/>
        <v>Lafayette</v>
      </c>
    </row>
    <row r="3881" spans="15:33" x14ac:dyDescent="0.25">
      <c r="O3881" t="s">
        <v>3083</v>
      </c>
      <c r="P3881" s="6">
        <v>42035</v>
      </c>
      <c r="Q3881" t="s">
        <v>3073</v>
      </c>
      <c r="R3881" t="s">
        <v>3085</v>
      </c>
      <c r="S3881" t="s">
        <v>3721</v>
      </c>
      <c r="T3881">
        <v>63</v>
      </c>
      <c r="U3881">
        <v>48</v>
      </c>
      <c r="W3881" t="s">
        <v>106</v>
      </c>
      <c r="X3881">
        <v>1</v>
      </c>
      <c r="Y3881">
        <f t="shared" si="468"/>
        <v>15</v>
      </c>
      <c r="Z3881">
        <f t="shared" ca="1" si="469"/>
        <v>-1.1250000199999999</v>
      </c>
      <c r="AA3881">
        <f t="shared" ca="1" si="470"/>
        <v>16.125000020000002</v>
      </c>
      <c r="AB3881">
        <f t="shared" ca="1" si="471"/>
        <v>-16.125000020000002</v>
      </c>
      <c r="AC3881" s="2">
        <v>16.125</v>
      </c>
      <c r="AD3881" s="7">
        <f>VLOOKUP(P3881,Weights!$A:$B,2,0)*AC3881</f>
        <v>16.125</v>
      </c>
      <c r="AE3881">
        <f t="shared" ca="1" si="472"/>
        <v>260.01562564500006</v>
      </c>
      <c r="AF3881" t="str">
        <f t="shared" si="473"/>
        <v>New Hampshire</v>
      </c>
      <c r="AG3881" t="str">
        <f t="shared" ca="1" si="474"/>
        <v>Stony Brook</v>
      </c>
    </row>
    <row r="3882" spans="15:33" x14ac:dyDescent="0.25">
      <c r="O3882" t="s">
        <v>3274</v>
      </c>
      <c r="P3882" s="6">
        <v>42035</v>
      </c>
      <c r="Q3882" t="s">
        <v>3073</v>
      </c>
      <c r="R3882" t="s">
        <v>3717</v>
      </c>
      <c r="S3882" t="s">
        <v>3721</v>
      </c>
      <c r="T3882">
        <v>67</v>
      </c>
      <c r="U3882">
        <v>41</v>
      </c>
      <c r="W3882" t="s">
        <v>1581</v>
      </c>
      <c r="X3882">
        <v>1</v>
      </c>
      <c r="Y3882">
        <f t="shared" si="468"/>
        <v>26</v>
      </c>
      <c r="Z3882">
        <f t="shared" ca="1" si="469"/>
        <v>21.125000480000001</v>
      </c>
      <c r="AA3882">
        <f t="shared" ca="1" si="470"/>
        <v>4.8749995199999994</v>
      </c>
      <c r="AB3882">
        <f t="shared" ca="1" si="471"/>
        <v>-4.8749995199999994</v>
      </c>
      <c r="AC3882" s="2">
        <v>4.875</v>
      </c>
      <c r="AD3882" s="7">
        <f>VLOOKUP(P3882,Weights!$A:$B,2,0)*AC3882</f>
        <v>4.875</v>
      </c>
      <c r="AE3882">
        <f t="shared" ca="1" si="472"/>
        <v>23.765620320000224</v>
      </c>
      <c r="AF3882" t="str">
        <f t="shared" si="473"/>
        <v>New Mexico</v>
      </c>
      <c r="AG3882" t="str">
        <f t="shared" ca="1" si="474"/>
        <v>New Mexico</v>
      </c>
    </row>
    <row r="3883" spans="15:33" x14ac:dyDescent="0.25">
      <c r="O3883" t="s">
        <v>3241</v>
      </c>
      <c r="P3883" s="6">
        <v>42035</v>
      </c>
      <c r="Q3883" t="s">
        <v>3073</v>
      </c>
      <c r="R3883" t="s">
        <v>3365</v>
      </c>
      <c r="S3883" t="s">
        <v>3721</v>
      </c>
      <c r="T3883">
        <v>53</v>
      </c>
      <c r="U3883">
        <v>48</v>
      </c>
      <c r="W3883" t="s">
        <v>2973</v>
      </c>
      <c r="X3883">
        <v>1</v>
      </c>
      <c r="Y3883">
        <f t="shared" si="468"/>
        <v>5</v>
      </c>
      <c r="Z3883">
        <f t="shared" ca="1" si="469"/>
        <v>23.750000499999999</v>
      </c>
      <c r="AA3883">
        <f t="shared" ca="1" si="470"/>
        <v>-18.750000499999999</v>
      </c>
      <c r="AB3883">
        <f t="shared" ca="1" si="471"/>
        <v>18.750000499999999</v>
      </c>
      <c r="AC3883" s="2">
        <v>18.75</v>
      </c>
      <c r="AD3883" s="7">
        <f>VLOOKUP(P3883,Weights!$A:$B,2,0)*AC3883</f>
        <v>18.75</v>
      </c>
      <c r="AE3883">
        <f t="shared" ca="1" si="472"/>
        <v>351.56251875000021</v>
      </c>
      <c r="AF3883" t="str">
        <f t="shared" si="473"/>
        <v>New Mexico St</v>
      </c>
      <c r="AG3883" t="str">
        <f t="shared" ca="1" si="474"/>
        <v>New Mexico St</v>
      </c>
    </row>
    <row r="3884" spans="15:33" x14ac:dyDescent="0.25">
      <c r="O3884" t="s">
        <v>3407</v>
      </c>
      <c r="P3884" s="6">
        <v>42035</v>
      </c>
      <c r="Q3884" t="s">
        <v>3073</v>
      </c>
      <c r="R3884" t="s">
        <v>3406</v>
      </c>
      <c r="S3884" t="s">
        <v>3720</v>
      </c>
      <c r="T3884">
        <v>69</v>
      </c>
      <c r="U3884">
        <v>58</v>
      </c>
      <c r="W3884" t="s">
        <v>2628</v>
      </c>
      <c r="X3884">
        <v>1</v>
      </c>
      <c r="Y3884">
        <f t="shared" si="468"/>
        <v>-11</v>
      </c>
      <c r="Z3884">
        <f t="shared" ca="1" si="469"/>
        <v>-9.6250005000000023</v>
      </c>
      <c r="AA3884">
        <f t="shared" ca="1" si="470"/>
        <v>-1.3749994999999977</v>
      </c>
      <c r="AB3884">
        <f t="shared" ca="1" si="471"/>
        <v>1.3749994999999977</v>
      </c>
      <c r="AC3884" s="2">
        <v>1.375</v>
      </c>
      <c r="AD3884" s="7">
        <f>VLOOKUP(P3884,Weights!$A:$B,2,0)*AC3884</f>
        <v>1.375</v>
      </c>
      <c r="AE3884">
        <f t="shared" ca="1" si="472"/>
        <v>1.8906236250002437</v>
      </c>
      <c r="AF3884" t="str">
        <f t="shared" si="473"/>
        <v>Incarnate Word</v>
      </c>
      <c r="AG3884" t="str">
        <f t="shared" ca="1" si="474"/>
        <v>Incarnate Word</v>
      </c>
    </row>
    <row r="3885" spans="15:33" x14ac:dyDescent="0.25">
      <c r="O3885" t="s">
        <v>3292</v>
      </c>
      <c r="P3885" s="6">
        <v>42035</v>
      </c>
      <c r="Q3885" t="s">
        <v>3073</v>
      </c>
      <c r="R3885" t="s">
        <v>3293</v>
      </c>
      <c r="S3885" t="s">
        <v>3721</v>
      </c>
      <c r="T3885">
        <v>63</v>
      </c>
      <c r="U3885">
        <v>60</v>
      </c>
      <c r="W3885" t="s">
        <v>2049</v>
      </c>
      <c r="X3885">
        <v>1</v>
      </c>
      <c r="Y3885">
        <f t="shared" si="468"/>
        <v>3</v>
      </c>
      <c r="Z3885">
        <f t="shared" ca="1" si="469"/>
        <v>11.25</v>
      </c>
      <c r="AA3885">
        <f t="shared" ca="1" si="470"/>
        <v>-8.25</v>
      </c>
      <c r="AB3885">
        <f t="shared" ca="1" si="471"/>
        <v>8.25</v>
      </c>
      <c r="AC3885" s="2">
        <v>8.25</v>
      </c>
      <c r="AD3885" s="7">
        <f>VLOOKUP(P3885,Weights!$A:$B,2,0)*AC3885</f>
        <v>8.25</v>
      </c>
      <c r="AE3885">
        <f t="shared" ca="1" si="472"/>
        <v>68.0625</v>
      </c>
      <c r="AF3885" t="str">
        <f t="shared" si="473"/>
        <v>Norfolk St</v>
      </c>
      <c r="AG3885" t="str">
        <f t="shared" ca="1" si="474"/>
        <v>Norfolk St</v>
      </c>
    </row>
    <row r="3886" spans="15:33" x14ac:dyDescent="0.25">
      <c r="O3886" t="s">
        <v>3278</v>
      </c>
      <c r="P3886" s="6">
        <v>42035</v>
      </c>
      <c r="Q3886" t="s">
        <v>3073</v>
      </c>
      <c r="R3886" t="s">
        <v>3269</v>
      </c>
      <c r="S3886" t="s">
        <v>3721</v>
      </c>
      <c r="T3886">
        <v>80</v>
      </c>
      <c r="U3886">
        <v>69</v>
      </c>
      <c r="W3886" t="s">
        <v>1057</v>
      </c>
      <c r="X3886">
        <v>1</v>
      </c>
      <c r="Y3886">
        <f t="shared" si="468"/>
        <v>11</v>
      </c>
      <c r="Z3886">
        <f t="shared" ca="1" si="469"/>
        <v>5.0000000000000009</v>
      </c>
      <c r="AA3886">
        <f t="shared" ca="1" si="470"/>
        <v>5.9999999999999991</v>
      </c>
      <c r="AB3886">
        <f t="shared" ca="1" si="471"/>
        <v>-5.9999999999999991</v>
      </c>
      <c r="AC3886" s="2">
        <v>6</v>
      </c>
      <c r="AD3886" s="7">
        <f>VLOOKUP(P3886,Weights!$A:$B,2,0)*AC3886</f>
        <v>6</v>
      </c>
      <c r="AE3886">
        <f t="shared" ca="1" si="472"/>
        <v>35.999999999999986</v>
      </c>
      <c r="AF3886" t="str">
        <f t="shared" si="473"/>
        <v>North Dakota</v>
      </c>
      <c r="AG3886" t="str">
        <f t="shared" ca="1" si="474"/>
        <v>North Dakota</v>
      </c>
    </row>
    <row r="3887" spans="15:33" x14ac:dyDescent="0.25">
      <c r="O3887" t="s">
        <v>3211</v>
      </c>
      <c r="P3887" s="6">
        <v>42035</v>
      </c>
      <c r="Q3887" t="s">
        <v>3073</v>
      </c>
      <c r="R3887" t="s">
        <v>3212</v>
      </c>
      <c r="S3887" t="s">
        <v>3720</v>
      </c>
      <c r="T3887">
        <v>79</v>
      </c>
      <c r="U3887">
        <v>74</v>
      </c>
      <c r="W3887" t="s">
        <v>775</v>
      </c>
      <c r="X3887">
        <v>1</v>
      </c>
      <c r="Y3887">
        <f t="shared" si="468"/>
        <v>-5</v>
      </c>
      <c r="Z3887">
        <f t="shared" ca="1" si="469"/>
        <v>0</v>
      </c>
      <c r="AA3887">
        <f t="shared" ca="1" si="470"/>
        <v>-5</v>
      </c>
      <c r="AB3887">
        <f t="shared" ca="1" si="471"/>
        <v>5</v>
      </c>
      <c r="AC3887" s="2">
        <v>5</v>
      </c>
      <c r="AD3887" s="7">
        <f>VLOOKUP(P3887,Weights!$A:$B,2,0)*AC3887</f>
        <v>5</v>
      </c>
      <c r="AE3887">
        <f t="shared" ca="1" si="472"/>
        <v>25</v>
      </c>
      <c r="AF3887" t="str">
        <f t="shared" si="473"/>
        <v>South Carolina Upstate</v>
      </c>
      <c r="AG3887" t="str">
        <f t="shared" ca="1" si="474"/>
        <v>South Carolina Upstate</v>
      </c>
    </row>
    <row r="3888" spans="15:33" x14ac:dyDescent="0.25">
      <c r="O3888" t="s">
        <v>3256</v>
      </c>
      <c r="P3888" s="6">
        <v>42035</v>
      </c>
      <c r="Q3888" t="s">
        <v>3073</v>
      </c>
      <c r="R3888" t="s">
        <v>3352</v>
      </c>
      <c r="S3888" t="s">
        <v>3721</v>
      </c>
      <c r="T3888">
        <v>75</v>
      </c>
      <c r="U3888">
        <v>65</v>
      </c>
      <c r="W3888" t="s">
        <v>496</v>
      </c>
      <c r="X3888">
        <v>1</v>
      </c>
      <c r="Y3888">
        <f t="shared" si="468"/>
        <v>10</v>
      </c>
      <c r="Z3888">
        <f t="shared" ca="1" si="469"/>
        <v>2.375</v>
      </c>
      <c r="AA3888">
        <f t="shared" ca="1" si="470"/>
        <v>7.625</v>
      </c>
      <c r="AB3888">
        <f t="shared" ca="1" si="471"/>
        <v>-7.625</v>
      </c>
      <c r="AC3888" s="2">
        <v>7.625</v>
      </c>
      <c r="AD3888" s="7">
        <f>VLOOKUP(P3888,Weights!$A:$B,2,0)*AC3888</f>
        <v>7.625</v>
      </c>
      <c r="AE3888">
        <f t="shared" ca="1" si="472"/>
        <v>58.140625</v>
      </c>
      <c r="AF3888" t="str">
        <f t="shared" si="473"/>
        <v>North Texas</v>
      </c>
      <c r="AG3888" t="str">
        <f t="shared" ca="1" si="474"/>
        <v>North Texas</v>
      </c>
    </row>
    <row r="3889" spans="15:33" x14ac:dyDescent="0.25">
      <c r="O3889" t="s">
        <v>3346</v>
      </c>
      <c r="P3889" s="6">
        <v>42035</v>
      </c>
      <c r="Q3889" t="s">
        <v>3073</v>
      </c>
      <c r="R3889" t="s">
        <v>3345</v>
      </c>
      <c r="S3889" t="s">
        <v>3721</v>
      </c>
      <c r="T3889">
        <v>80</v>
      </c>
      <c r="U3889">
        <v>61</v>
      </c>
      <c r="W3889" t="s">
        <v>1308</v>
      </c>
      <c r="X3889">
        <v>1</v>
      </c>
      <c r="Y3889">
        <f t="shared" si="468"/>
        <v>19</v>
      </c>
      <c r="Z3889">
        <f t="shared" ca="1" si="469"/>
        <v>9.5</v>
      </c>
      <c r="AA3889">
        <f t="shared" ca="1" si="470"/>
        <v>9.5</v>
      </c>
      <c r="AB3889">
        <f t="shared" ca="1" si="471"/>
        <v>-9.5</v>
      </c>
      <c r="AC3889" s="2">
        <v>9.5</v>
      </c>
      <c r="AD3889" s="7">
        <f>VLOOKUP(P3889,Weights!$A:$B,2,0)*AC3889</f>
        <v>9.5</v>
      </c>
      <c r="AE3889">
        <f t="shared" ca="1" si="472"/>
        <v>90.25</v>
      </c>
      <c r="AF3889" t="str">
        <f t="shared" si="473"/>
        <v>Northeastern</v>
      </c>
      <c r="AG3889" t="str">
        <f t="shared" ca="1" si="474"/>
        <v>Northeastern</v>
      </c>
    </row>
    <row r="3890" spans="15:33" x14ac:dyDescent="0.25">
      <c r="O3890" t="s">
        <v>3243</v>
      </c>
      <c r="P3890" s="6">
        <v>42035</v>
      </c>
      <c r="Q3890" t="s">
        <v>3073</v>
      </c>
      <c r="R3890" t="s">
        <v>3270</v>
      </c>
      <c r="S3890" t="s">
        <v>3721</v>
      </c>
      <c r="T3890">
        <v>71</v>
      </c>
      <c r="U3890">
        <v>57</v>
      </c>
      <c r="W3890" t="s">
        <v>1083</v>
      </c>
      <c r="X3890">
        <v>1</v>
      </c>
      <c r="Y3890">
        <f t="shared" si="468"/>
        <v>14</v>
      </c>
      <c r="Z3890">
        <f t="shared" ca="1" si="469"/>
        <v>5</v>
      </c>
      <c r="AA3890">
        <f t="shared" ca="1" si="470"/>
        <v>9</v>
      </c>
      <c r="AB3890">
        <f t="shared" ca="1" si="471"/>
        <v>-9</v>
      </c>
      <c r="AC3890" s="2">
        <v>9</v>
      </c>
      <c r="AD3890" s="7">
        <f>VLOOKUP(P3890,Weights!$A:$B,2,0)*AC3890</f>
        <v>9</v>
      </c>
      <c r="AE3890">
        <f t="shared" ca="1" si="472"/>
        <v>81</v>
      </c>
      <c r="AF3890" t="str">
        <f t="shared" si="473"/>
        <v>Northern Colorado</v>
      </c>
      <c r="AG3890" t="str">
        <f t="shared" ca="1" si="474"/>
        <v>Northern Colorado</v>
      </c>
    </row>
    <row r="3891" spans="15:33" x14ac:dyDescent="0.25">
      <c r="O3891" t="s">
        <v>3103</v>
      </c>
      <c r="P3891" s="6">
        <v>42035</v>
      </c>
      <c r="Q3891" t="s">
        <v>3073</v>
      </c>
      <c r="R3891" t="s">
        <v>3289</v>
      </c>
      <c r="S3891" t="s">
        <v>3720</v>
      </c>
      <c r="T3891">
        <v>80</v>
      </c>
      <c r="U3891">
        <v>69</v>
      </c>
      <c r="W3891" t="s">
        <v>1960</v>
      </c>
      <c r="X3891">
        <v>1</v>
      </c>
      <c r="Y3891">
        <f t="shared" si="468"/>
        <v>-11</v>
      </c>
      <c r="Z3891">
        <f t="shared" ca="1" si="469"/>
        <v>-4.625</v>
      </c>
      <c r="AA3891">
        <f t="shared" ca="1" si="470"/>
        <v>-6.375</v>
      </c>
      <c r="AB3891">
        <f t="shared" ca="1" si="471"/>
        <v>6.375</v>
      </c>
      <c r="AC3891" s="2">
        <v>6.375</v>
      </c>
      <c r="AD3891" s="7">
        <f>VLOOKUP(P3891,Weights!$A:$B,2,0)*AC3891</f>
        <v>6.375</v>
      </c>
      <c r="AE3891">
        <f t="shared" ca="1" si="472"/>
        <v>40.640625</v>
      </c>
      <c r="AF3891" t="str">
        <f t="shared" si="473"/>
        <v>Toledo</v>
      </c>
      <c r="AG3891" t="str">
        <f t="shared" ca="1" si="474"/>
        <v>Toledo</v>
      </c>
    </row>
    <row r="3892" spans="15:33" x14ac:dyDescent="0.25">
      <c r="O3892" t="s">
        <v>3178</v>
      </c>
      <c r="P3892" s="6">
        <v>42035</v>
      </c>
      <c r="Q3892" t="s">
        <v>3073</v>
      </c>
      <c r="R3892" t="s">
        <v>3706</v>
      </c>
      <c r="S3892" t="s">
        <v>3721</v>
      </c>
      <c r="T3892">
        <v>70</v>
      </c>
      <c r="U3892">
        <v>54</v>
      </c>
      <c r="W3892" t="s">
        <v>2147</v>
      </c>
      <c r="X3892">
        <v>1</v>
      </c>
      <c r="Y3892">
        <f t="shared" si="468"/>
        <v>16</v>
      </c>
      <c r="Z3892">
        <f t="shared" ca="1" si="469"/>
        <v>-2.375</v>
      </c>
      <c r="AA3892">
        <f t="shared" ca="1" si="470"/>
        <v>18.375</v>
      </c>
      <c r="AB3892">
        <f t="shared" ca="1" si="471"/>
        <v>-18.375</v>
      </c>
      <c r="AC3892" s="2">
        <v>18.375</v>
      </c>
      <c r="AD3892" s="7">
        <f>VLOOKUP(P3892,Weights!$A:$B,2,0)*AC3892</f>
        <v>18.375</v>
      </c>
      <c r="AE3892">
        <f t="shared" ca="1" si="472"/>
        <v>337.640625</v>
      </c>
      <c r="AF3892" t="str">
        <f t="shared" si="473"/>
        <v>Northern Iowa</v>
      </c>
      <c r="AG3892" t="str">
        <f t="shared" ca="1" si="474"/>
        <v>Wichita St</v>
      </c>
    </row>
    <row r="3893" spans="15:33" x14ac:dyDescent="0.25">
      <c r="O3893" t="s">
        <v>3203</v>
      </c>
      <c r="P3893" s="6">
        <v>42035</v>
      </c>
      <c r="Q3893" t="s">
        <v>3073</v>
      </c>
      <c r="R3893" t="s">
        <v>3206</v>
      </c>
      <c r="S3893" t="s">
        <v>3720</v>
      </c>
      <c r="T3893">
        <v>68</v>
      </c>
      <c r="U3893">
        <v>60</v>
      </c>
      <c r="W3893" t="s">
        <v>1278</v>
      </c>
      <c r="X3893">
        <v>1</v>
      </c>
      <c r="Y3893">
        <f t="shared" si="468"/>
        <v>-8</v>
      </c>
      <c r="Z3893">
        <f t="shared" ca="1" si="469"/>
        <v>-5.8749994999999995</v>
      </c>
      <c r="AA3893">
        <f t="shared" ca="1" si="470"/>
        <v>-2.1250005000000005</v>
      </c>
      <c r="AB3893">
        <f t="shared" ca="1" si="471"/>
        <v>2.1250005000000005</v>
      </c>
      <c r="AC3893" s="2">
        <v>2.125</v>
      </c>
      <c r="AD3893" s="7">
        <f>VLOOKUP(P3893,Weights!$A:$B,2,0)*AC3893</f>
        <v>2.125</v>
      </c>
      <c r="AE3893">
        <f t="shared" ca="1" si="472"/>
        <v>4.5156271250002522</v>
      </c>
      <c r="AF3893" t="str">
        <f t="shared" si="473"/>
        <v>Purdue</v>
      </c>
      <c r="AG3893" t="str">
        <f t="shared" ca="1" si="474"/>
        <v>Purdue</v>
      </c>
    </row>
    <row r="3894" spans="15:33" x14ac:dyDescent="0.25">
      <c r="O3894" t="s">
        <v>3246</v>
      </c>
      <c r="P3894" s="6">
        <v>42035</v>
      </c>
      <c r="Q3894" t="s">
        <v>3073</v>
      </c>
      <c r="R3894" t="s">
        <v>3702</v>
      </c>
      <c r="S3894" t="s">
        <v>3720</v>
      </c>
      <c r="T3894">
        <v>64</v>
      </c>
      <c r="U3894">
        <v>56</v>
      </c>
      <c r="W3894" t="s">
        <v>872</v>
      </c>
      <c r="X3894">
        <v>1</v>
      </c>
      <c r="Y3894">
        <f t="shared" si="468"/>
        <v>-8</v>
      </c>
      <c r="Z3894">
        <f t="shared" ca="1" si="469"/>
        <v>-0.25</v>
      </c>
      <c r="AA3894">
        <f t="shared" ca="1" si="470"/>
        <v>-7.75</v>
      </c>
      <c r="AB3894">
        <f t="shared" ca="1" si="471"/>
        <v>7.75</v>
      </c>
      <c r="AC3894" s="2">
        <v>7.75</v>
      </c>
      <c r="AD3894" s="7">
        <f>VLOOKUP(P3894,Weights!$A:$B,2,0)*AC3894</f>
        <v>7.75</v>
      </c>
      <c r="AE3894">
        <f t="shared" ca="1" si="472"/>
        <v>60.0625</v>
      </c>
      <c r="AF3894" t="str">
        <f t="shared" si="473"/>
        <v>Oklahoma</v>
      </c>
      <c r="AG3894" t="str">
        <f t="shared" ca="1" si="474"/>
        <v>Oklahoma</v>
      </c>
    </row>
    <row r="3895" spans="15:33" x14ac:dyDescent="0.25">
      <c r="O3895" t="s">
        <v>3186</v>
      </c>
      <c r="P3895" s="6">
        <v>42035</v>
      </c>
      <c r="Q3895" t="s">
        <v>3073</v>
      </c>
      <c r="R3895" t="s">
        <v>3147</v>
      </c>
      <c r="S3895" t="s">
        <v>3721</v>
      </c>
      <c r="T3895">
        <v>68</v>
      </c>
      <c r="U3895">
        <v>57</v>
      </c>
      <c r="W3895" t="s">
        <v>1530</v>
      </c>
      <c r="X3895">
        <v>1</v>
      </c>
      <c r="Y3895">
        <f t="shared" si="468"/>
        <v>11</v>
      </c>
      <c r="Z3895">
        <f t="shared" ca="1" si="469"/>
        <v>18.125</v>
      </c>
      <c r="AA3895">
        <f t="shared" ca="1" si="470"/>
        <v>-7.125</v>
      </c>
      <c r="AB3895">
        <f t="shared" ca="1" si="471"/>
        <v>7.125</v>
      </c>
      <c r="AC3895" s="2">
        <v>7.125</v>
      </c>
      <c r="AD3895" s="7">
        <f>VLOOKUP(P3895,Weights!$A:$B,2,0)*AC3895</f>
        <v>7.125</v>
      </c>
      <c r="AE3895">
        <f t="shared" ca="1" si="472"/>
        <v>50.765625</v>
      </c>
      <c r="AF3895" t="str">
        <f t="shared" si="473"/>
        <v>Old Dominion</v>
      </c>
      <c r="AG3895" t="str">
        <f t="shared" ca="1" si="474"/>
        <v>Old Dominion</v>
      </c>
    </row>
    <row r="3896" spans="15:33" x14ac:dyDescent="0.25">
      <c r="O3896" t="s">
        <v>3294</v>
      </c>
      <c r="P3896" s="6">
        <v>42035</v>
      </c>
      <c r="Q3896" t="s">
        <v>3073</v>
      </c>
      <c r="R3896" t="s">
        <v>3217</v>
      </c>
      <c r="S3896" t="s">
        <v>3720</v>
      </c>
      <c r="T3896">
        <v>75</v>
      </c>
      <c r="U3896">
        <v>65</v>
      </c>
      <c r="W3896" t="s">
        <v>2135</v>
      </c>
      <c r="X3896">
        <v>1</v>
      </c>
      <c r="Y3896">
        <f t="shared" si="468"/>
        <v>-10</v>
      </c>
      <c r="Z3896">
        <f t="shared" ca="1" si="469"/>
        <v>-1.375</v>
      </c>
      <c r="AA3896">
        <f t="shared" ca="1" si="470"/>
        <v>-8.625</v>
      </c>
      <c r="AB3896">
        <f t="shared" ca="1" si="471"/>
        <v>8.625</v>
      </c>
      <c r="AC3896" s="2">
        <v>8.625</v>
      </c>
      <c r="AD3896" s="7">
        <f>VLOOKUP(P3896,Weights!$A:$B,2,0)*AC3896</f>
        <v>8.625</v>
      </c>
      <c r="AE3896">
        <f t="shared" ca="1" si="472"/>
        <v>74.390625</v>
      </c>
      <c r="AF3896" t="str">
        <f t="shared" si="473"/>
        <v>IPFW</v>
      </c>
      <c r="AG3896" t="str">
        <f t="shared" ca="1" si="474"/>
        <v>IPFW</v>
      </c>
    </row>
    <row r="3897" spans="15:33" x14ac:dyDescent="0.25">
      <c r="O3897" t="s">
        <v>3390</v>
      </c>
      <c r="P3897" s="6">
        <v>42035</v>
      </c>
      <c r="Q3897" t="s">
        <v>3073</v>
      </c>
      <c r="R3897" t="s">
        <v>3340</v>
      </c>
      <c r="S3897" t="s">
        <v>3720</v>
      </c>
      <c r="T3897">
        <v>76</v>
      </c>
      <c r="U3897">
        <v>71</v>
      </c>
      <c r="V3897" t="s">
        <v>3722</v>
      </c>
      <c r="W3897" t="s">
        <v>2918</v>
      </c>
      <c r="X3897">
        <v>1</v>
      </c>
      <c r="Y3897">
        <f t="shared" si="468"/>
        <v>-5</v>
      </c>
      <c r="Z3897">
        <f t="shared" ca="1" si="469"/>
        <v>1.5</v>
      </c>
      <c r="AA3897">
        <f t="shared" ca="1" si="470"/>
        <v>-6.5</v>
      </c>
      <c r="AB3897">
        <f t="shared" ca="1" si="471"/>
        <v>6.5</v>
      </c>
      <c r="AC3897" s="2">
        <v>6.5</v>
      </c>
      <c r="AD3897" s="7">
        <f>VLOOKUP(P3897,Weights!$A:$B,2,0)*AC3897</f>
        <v>6.5</v>
      </c>
      <c r="AE3897">
        <f t="shared" ca="1" si="472"/>
        <v>42.25</v>
      </c>
      <c r="AF3897" t="str">
        <f t="shared" si="473"/>
        <v>Loyola Marymount</v>
      </c>
      <c r="AG3897" t="str">
        <f t="shared" ca="1" si="474"/>
        <v>Pacific</v>
      </c>
    </row>
    <row r="3898" spans="15:33" x14ac:dyDescent="0.25">
      <c r="O3898" t="s">
        <v>3259</v>
      </c>
      <c r="P3898" s="6">
        <v>42035</v>
      </c>
      <c r="Q3898" t="s">
        <v>3073</v>
      </c>
      <c r="R3898" t="s">
        <v>3151</v>
      </c>
      <c r="S3898" t="s">
        <v>3720</v>
      </c>
      <c r="T3898">
        <v>63</v>
      </c>
      <c r="U3898">
        <v>38</v>
      </c>
      <c r="W3898" t="s">
        <v>1746</v>
      </c>
      <c r="X3898">
        <v>1</v>
      </c>
      <c r="Y3898">
        <f t="shared" si="468"/>
        <v>-25</v>
      </c>
      <c r="Z3898">
        <f t="shared" ca="1" si="469"/>
        <v>-11.375</v>
      </c>
      <c r="AA3898">
        <f t="shared" ca="1" si="470"/>
        <v>-13.625</v>
      </c>
      <c r="AB3898">
        <f t="shared" ca="1" si="471"/>
        <v>13.625</v>
      </c>
      <c r="AC3898" s="2">
        <v>13.625</v>
      </c>
      <c r="AD3898" s="7">
        <f>VLOOKUP(P3898,Weights!$A:$B,2,0)*AC3898</f>
        <v>13.625</v>
      </c>
      <c r="AE3898">
        <f t="shared" ca="1" si="472"/>
        <v>185.640625</v>
      </c>
      <c r="AF3898" t="str">
        <f t="shared" si="473"/>
        <v>Harvard</v>
      </c>
      <c r="AG3898" t="str">
        <f t="shared" ca="1" si="474"/>
        <v>Harvard</v>
      </c>
    </row>
    <row r="3899" spans="15:33" x14ac:dyDescent="0.25">
      <c r="O3899" t="s">
        <v>3192</v>
      </c>
      <c r="P3899" s="6">
        <v>42035</v>
      </c>
      <c r="Q3899" t="s">
        <v>3073</v>
      </c>
      <c r="R3899" t="s">
        <v>3092</v>
      </c>
      <c r="S3899" t="s">
        <v>3721</v>
      </c>
      <c r="T3899">
        <v>76</v>
      </c>
      <c r="U3899">
        <v>72</v>
      </c>
      <c r="W3899" t="s">
        <v>629</v>
      </c>
      <c r="X3899">
        <v>1</v>
      </c>
      <c r="Y3899">
        <f t="shared" si="468"/>
        <v>4</v>
      </c>
      <c r="Z3899">
        <f t="shared" ca="1" si="469"/>
        <v>-9.2499994999999977</v>
      </c>
      <c r="AA3899">
        <f t="shared" ca="1" si="470"/>
        <v>13.249999499999998</v>
      </c>
      <c r="AB3899">
        <f t="shared" ca="1" si="471"/>
        <v>-13.249999499999998</v>
      </c>
      <c r="AC3899" s="2">
        <v>13.25</v>
      </c>
      <c r="AD3899" s="7">
        <f>VLOOKUP(P3899,Weights!$A:$B,2,0)*AC3899</f>
        <v>13.25</v>
      </c>
      <c r="AE3899">
        <f t="shared" ca="1" si="472"/>
        <v>175.56248675000018</v>
      </c>
      <c r="AF3899" t="str">
        <f t="shared" si="473"/>
        <v>Pittsburgh</v>
      </c>
      <c r="AG3899" t="str">
        <f t="shared" ca="1" si="474"/>
        <v>Notre Dame</v>
      </c>
    </row>
    <row r="3900" spans="15:33" x14ac:dyDescent="0.25">
      <c r="O3900" t="s">
        <v>3264</v>
      </c>
      <c r="P3900" s="6">
        <v>42035</v>
      </c>
      <c r="Q3900" t="s">
        <v>3073</v>
      </c>
      <c r="R3900" t="s">
        <v>3266</v>
      </c>
      <c r="S3900" t="s">
        <v>3721</v>
      </c>
      <c r="T3900">
        <v>80</v>
      </c>
      <c r="U3900">
        <v>62</v>
      </c>
      <c r="W3900" t="s">
        <v>1097</v>
      </c>
      <c r="X3900">
        <v>1</v>
      </c>
      <c r="Y3900">
        <f t="shared" si="468"/>
        <v>18</v>
      </c>
      <c r="Z3900">
        <f t="shared" ca="1" si="469"/>
        <v>10.375000499999999</v>
      </c>
      <c r="AA3900">
        <f t="shared" ca="1" si="470"/>
        <v>7.6249995000000013</v>
      </c>
      <c r="AB3900">
        <f t="shared" ca="1" si="471"/>
        <v>-7.6249995000000013</v>
      </c>
      <c r="AC3900" s="2">
        <v>7.625</v>
      </c>
      <c r="AD3900" s="7">
        <f>VLOOKUP(P3900,Weights!$A:$B,2,0)*AC3900</f>
        <v>7.625</v>
      </c>
      <c r="AE3900">
        <f t="shared" ca="1" si="472"/>
        <v>58.140617375000268</v>
      </c>
      <c r="AF3900" t="str">
        <f t="shared" si="473"/>
        <v>Portland St</v>
      </c>
      <c r="AG3900" t="str">
        <f t="shared" ca="1" si="474"/>
        <v>Portland St</v>
      </c>
    </row>
    <row r="3901" spans="15:33" x14ac:dyDescent="0.25">
      <c r="O3901" t="s">
        <v>3413</v>
      </c>
      <c r="P3901" s="6">
        <v>42035</v>
      </c>
      <c r="Q3901" t="s">
        <v>3073</v>
      </c>
      <c r="R3901" t="s">
        <v>3400</v>
      </c>
      <c r="S3901" t="s">
        <v>3721</v>
      </c>
      <c r="T3901">
        <v>89</v>
      </c>
      <c r="U3901">
        <v>63</v>
      </c>
      <c r="W3901" t="s">
        <v>2735</v>
      </c>
      <c r="X3901">
        <v>1</v>
      </c>
      <c r="Y3901">
        <f t="shared" si="468"/>
        <v>26</v>
      </c>
      <c r="Z3901">
        <f t="shared" ca="1" si="469"/>
        <v>6.8750004999999987</v>
      </c>
      <c r="AA3901">
        <f t="shared" ca="1" si="470"/>
        <v>19.124999500000001</v>
      </c>
      <c r="AB3901">
        <f t="shared" ca="1" si="471"/>
        <v>-19.124999500000001</v>
      </c>
      <c r="AC3901" s="2">
        <v>19.125</v>
      </c>
      <c r="AD3901" s="7">
        <f>VLOOKUP(P3901,Weights!$A:$B,2,0)*AC3901</f>
        <v>19.125</v>
      </c>
      <c r="AE3901">
        <f t="shared" ca="1" si="472"/>
        <v>365.76560587500029</v>
      </c>
      <c r="AF3901" t="str">
        <f t="shared" si="473"/>
        <v>Prairie View</v>
      </c>
      <c r="AG3901" t="str">
        <f t="shared" ca="1" si="474"/>
        <v>Prairie View</v>
      </c>
    </row>
    <row r="3902" spans="15:33" x14ac:dyDescent="0.25">
      <c r="O3902" t="s">
        <v>3303</v>
      </c>
      <c r="P3902" s="6">
        <v>42035</v>
      </c>
      <c r="Q3902" t="s">
        <v>3073</v>
      </c>
      <c r="R3902" t="s">
        <v>3309</v>
      </c>
      <c r="S3902" t="s">
        <v>3720</v>
      </c>
      <c r="T3902">
        <v>71</v>
      </c>
      <c r="U3902">
        <v>67</v>
      </c>
      <c r="W3902" t="s">
        <v>1190</v>
      </c>
      <c r="X3902">
        <v>1</v>
      </c>
      <c r="Y3902">
        <f t="shared" si="468"/>
        <v>-4</v>
      </c>
      <c r="Z3902">
        <f t="shared" ca="1" si="469"/>
        <v>-0.5</v>
      </c>
      <c r="AA3902">
        <f t="shared" ca="1" si="470"/>
        <v>-3.5</v>
      </c>
      <c r="AB3902">
        <f t="shared" ca="1" si="471"/>
        <v>3.5</v>
      </c>
      <c r="AC3902" s="2">
        <v>3.5</v>
      </c>
      <c r="AD3902" s="7">
        <f>VLOOKUP(P3902,Weights!$A:$B,2,0)*AC3902</f>
        <v>3.5</v>
      </c>
      <c r="AE3902">
        <f t="shared" ca="1" si="472"/>
        <v>12.25</v>
      </c>
      <c r="AF3902" t="str">
        <f t="shared" si="473"/>
        <v>Longwood</v>
      </c>
      <c r="AG3902" t="str">
        <f t="shared" ca="1" si="474"/>
        <v>Longwood</v>
      </c>
    </row>
    <row r="3903" spans="15:33" x14ac:dyDescent="0.25">
      <c r="O3903" t="s">
        <v>3114</v>
      </c>
      <c r="P3903" s="6">
        <v>42035</v>
      </c>
      <c r="Q3903" t="s">
        <v>3073</v>
      </c>
      <c r="R3903" t="s">
        <v>3104</v>
      </c>
      <c r="S3903" t="s">
        <v>3721</v>
      </c>
      <c r="T3903">
        <v>64</v>
      </c>
      <c r="U3903">
        <v>53</v>
      </c>
      <c r="W3903" t="s">
        <v>1757</v>
      </c>
      <c r="X3903">
        <v>1</v>
      </c>
      <c r="Y3903">
        <f t="shared" si="468"/>
        <v>11</v>
      </c>
      <c r="Z3903">
        <f t="shared" ca="1" si="469"/>
        <v>8.125</v>
      </c>
      <c r="AA3903">
        <f t="shared" ca="1" si="470"/>
        <v>2.875</v>
      </c>
      <c r="AB3903">
        <f t="shared" ca="1" si="471"/>
        <v>-2.875</v>
      </c>
      <c r="AC3903" s="2">
        <v>2.875</v>
      </c>
      <c r="AD3903" s="7">
        <f>VLOOKUP(P3903,Weights!$A:$B,2,0)*AC3903</f>
        <v>2.875</v>
      </c>
      <c r="AE3903">
        <f t="shared" ca="1" si="472"/>
        <v>8.265625</v>
      </c>
      <c r="AF3903" t="str">
        <f t="shared" si="473"/>
        <v>Princeton</v>
      </c>
      <c r="AG3903" t="str">
        <f t="shared" ca="1" si="474"/>
        <v>Princeton</v>
      </c>
    </row>
    <row r="3904" spans="15:33" x14ac:dyDescent="0.25">
      <c r="O3904" t="s">
        <v>3311</v>
      </c>
      <c r="P3904" s="6">
        <v>42035</v>
      </c>
      <c r="Q3904" t="s">
        <v>3073</v>
      </c>
      <c r="R3904" t="s">
        <v>3304</v>
      </c>
      <c r="S3904" t="s">
        <v>3721</v>
      </c>
      <c r="T3904">
        <v>73</v>
      </c>
      <c r="U3904">
        <v>66</v>
      </c>
      <c r="W3904" t="s">
        <v>316</v>
      </c>
      <c r="X3904">
        <v>1</v>
      </c>
      <c r="Y3904">
        <f t="shared" si="468"/>
        <v>7</v>
      </c>
      <c r="Z3904">
        <f t="shared" ca="1" si="469"/>
        <v>5</v>
      </c>
      <c r="AA3904">
        <f t="shared" ca="1" si="470"/>
        <v>2</v>
      </c>
      <c r="AB3904">
        <f t="shared" ca="1" si="471"/>
        <v>-2</v>
      </c>
      <c r="AC3904" s="2">
        <v>2</v>
      </c>
      <c r="AD3904" s="7">
        <f>VLOOKUP(P3904,Weights!$A:$B,2,0)*AC3904</f>
        <v>2</v>
      </c>
      <c r="AE3904">
        <f t="shared" ca="1" si="472"/>
        <v>4</v>
      </c>
      <c r="AF3904" t="str">
        <f t="shared" si="473"/>
        <v>Radford</v>
      </c>
      <c r="AG3904" t="str">
        <f t="shared" ca="1" si="474"/>
        <v>Radford</v>
      </c>
    </row>
    <row r="3905" spans="15:33" x14ac:dyDescent="0.25">
      <c r="O3905" t="s">
        <v>3117</v>
      </c>
      <c r="P3905" s="6">
        <v>42035</v>
      </c>
      <c r="Q3905" t="s">
        <v>3073</v>
      </c>
      <c r="R3905" t="s">
        <v>3126</v>
      </c>
      <c r="S3905" t="s">
        <v>3721</v>
      </c>
      <c r="T3905">
        <v>59</v>
      </c>
      <c r="U3905">
        <v>55</v>
      </c>
      <c r="W3905" t="s">
        <v>477</v>
      </c>
      <c r="X3905">
        <v>1</v>
      </c>
      <c r="Y3905">
        <f t="shared" si="468"/>
        <v>4</v>
      </c>
      <c r="Z3905">
        <f t="shared" ca="1" si="469"/>
        <v>3.125</v>
      </c>
      <c r="AA3905">
        <f t="shared" ca="1" si="470"/>
        <v>0.875</v>
      </c>
      <c r="AB3905">
        <f t="shared" ca="1" si="471"/>
        <v>-0.875</v>
      </c>
      <c r="AC3905" s="2">
        <v>0.875</v>
      </c>
      <c r="AD3905" s="7">
        <f>VLOOKUP(P3905,Weights!$A:$B,2,0)*AC3905</f>
        <v>0.875</v>
      </c>
      <c r="AE3905">
        <f t="shared" ca="1" si="472"/>
        <v>0.765625</v>
      </c>
      <c r="AF3905" t="str">
        <f t="shared" si="473"/>
        <v>Rhode Island</v>
      </c>
      <c r="AG3905" t="str">
        <f t="shared" ca="1" si="474"/>
        <v>Rhode Island</v>
      </c>
    </row>
    <row r="3906" spans="15:33" x14ac:dyDescent="0.25">
      <c r="O3906" t="s">
        <v>3175</v>
      </c>
      <c r="P3906" s="6">
        <v>42035</v>
      </c>
      <c r="Q3906" t="s">
        <v>3073</v>
      </c>
      <c r="R3906" t="s">
        <v>3106</v>
      </c>
      <c r="S3906" t="s">
        <v>3720</v>
      </c>
      <c r="T3906">
        <v>71</v>
      </c>
      <c r="U3906">
        <v>68</v>
      </c>
      <c r="W3906" t="s">
        <v>2120</v>
      </c>
      <c r="X3906">
        <v>1</v>
      </c>
      <c r="Y3906">
        <f t="shared" ref="Y3906:Y3969" si="475">X3906*IF(S3906="W",(T3906-U3906),U3906-T3906)</f>
        <v>-3</v>
      </c>
      <c r="Z3906">
        <f t="shared" ref="Z3906:Z3969" ca="1" si="476">X3906*(IF(Q3906="A",-HomeEdge,IF(Q3906="H",HomeEdge,0))+VLOOKUP(O3906,TmList,2,0)-VLOOKUP(R3906,TmList,2,0))</f>
        <v>8.25</v>
      </c>
      <c r="AA3906">
        <f t="shared" ref="AA3906:AA3969" ca="1" si="477">Y3906-Z3906</f>
        <v>-11.25</v>
      </c>
      <c r="AB3906">
        <f t="shared" ref="AB3906:AB3969" ca="1" si="478">-AA3906</f>
        <v>11.25</v>
      </c>
      <c r="AC3906" s="2">
        <v>11.25</v>
      </c>
      <c r="AD3906" s="7">
        <f>VLOOKUP(P3906,Weights!$A:$B,2,0)*AC3906</f>
        <v>11.25</v>
      </c>
      <c r="AE3906">
        <f t="shared" ref="AE3906:AE3969" ca="1" si="479">AA3906^2</f>
        <v>126.5625</v>
      </c>
      <c r="AF3906" t="str">
        <f t="shared" si="473"/>
        <v>Bryant</v>
      </c>
      <c r="AG3906" t="str">
        <f t="shared" ca="1" si="474"/>
        <v>Robert Morris</v>
      </c>
    </row>
    <row r="3907" spans="15:33" x14ac:dyDescent="0.25">
      <c r="O3907" t="s">
        <v>3265</v>
      </c>
      <c r="P3907" s="6">
        <v>42035</v>
      </c>
      <c r="Q3907" t="s">
        <v>3073</v>
      </c>
      <c r="R3907" t="s">
        <v>3163</v>
      </c>
      <c r="S3907" t="s">
        <v>3721</v>
      </c>
      <c r="T3907">
        <v>70</v>
      </c>
      <c r="U3907">
        <v>69</v>
      </c>
      <c r="W3907" t="s">
        <v>1108</v>
      </c>
      <c r="X3907">
        <v>1</v>
      </c>
      <c r="Y3907">
        <f t="shared" si="475"/>
        <v>1</v>
      </c>
      <c r="Z3907">
        <f t="shared" ca="1" si="476"/>
        <v>1.0000000200000001</v>
      </c>
      <c r="AA3907">
        <f t="shared" ca="1" si="477"/>
        <v>-2.0000000100495186E-8</v>
      </c>
      <c r="AB3907">
        <f t="shared" ca="1" si="478"/>
        <v>2.0000000100495186E-8</v>
      </c>
      <c r="AC3907" s="2">
        <v>0</v>
      </c>
      <c r="AD3907" s="7">
        <f>VLOOKUP(P3907,Weights!$A:$B,2,0)*AC3907</f>
        <v>0</v>
      </c>
      <c r="AE3907">
        <f t="shared" ca="1" si="479"/>
        <v>4.0000000401980743E-16</v>
      </c>
      <c r="AF3907" t="str">
        <f t="shared" ref="AF3907:AF3970" si="480">IF(Y3907&gt;0,O3907,R3907)</f>
        <v>Sacramento St</v>
      </c>
      <c r="AG3907" t="str">
        <f t="shared" ref="AG3907:AG3970" ca="1" si="481">IF(Z3907&gt;0,O3907,R3907)</f>
        <v>Sacramento St</v>
      </c>
    </row>
    <row r="3908" spans="15:33" x14ac:dyDescent="0.25">
      <c r="O3908" t="s">
        <v>3109</v>
      </c>
      <c r="P3908" s="6">
        <v>42035</v>
      </c>
      <c r="Q3908" t="s">
        <v>3073</v>
      </c>
      <c r="R3908" t="s">
        <v>3096</v>
      </c>
      <c r="S3908" t="s">
        <v>3720</v>
      </c>
      <c r="T3908">
        <v>77</v>
      </c>
      <c r="U3908">
        <v>71</v>
      </c>
      <c r="W3908" t="s">
        <v>2262</v>
      </c>
      <c r="X3908">
        <v>1</v>
      </c>
      <c r="Y3908">
        <f t="shared" si="475"/>
        <v>-6</v>
      </c>
      <c r="Z3908">
        <f t="shared" ca="1" si="476"/>
        <v>1.625</v>
      </c>
      <c r="AA3908">
        <f t="shared" ca="1" si="477"/>
        <v>-7.625</v>
      </c>
      <c r="AB3908">
        <f t="shared" ca="1" si="478"/>
        <v>7.625</v>
      </c>
      <c r="AC3908" s="2">
        <v>7.625</v>
      </c>
      <c r="AD3908" s="7">
        <f>VLOOKUP(P3908,Weights!$A:$B,2,0)*AC3908</f>
        <v>7.625</v>
      </c>
      <c r="AE3908">
        <f t="shared" ca="1" si="479"/>
        <v>58.140625</v>
      </c>
      <c r="AF3908" t="str">
        <f t="shared" si="480"/>
        <v>Mt. St. Mary's</v>
      </c>
      <c r="AG3908" t="str">
        <f t="shared" ca="1" si="481"/>
        <v>Sacred Heart</v>
      </c>
    </row>
    <row r="3909" spans="15:33" x14ac:dyDescent="0.25">
      <c r="O3909" t="s">
        <v>3130</v>
      </c>
      <c r="P3909" s="6">
        <v>42035</v>
      </c>
      <c r="Q3909" t="s">
        <v>3073</v>
      </c>
      <c r="R3909" t="s">
        <v>3172</v>
      </c>
      <c r="S3909" t="s">
        <v>3721</v>
      </c>
      <c r="T3909">
        <v>75</v>
      </c>
      <c r="U3909">
        <v>70</v>
      </c>
      <c r="W3909" t="s">
        <v>496</v>
      </c>
      <c r="X3909">
        <v>1</v>
      </c>
      <c r="Y3909">
        <f t="shared" si="475"/>
        <v>5</v>
      </c>
      <c r="Z3909">
        <f t="shared" ca="1" si="476"/>
        <v>-10.249999519999999</v>
      </c>
      <c r="AA3909">
        <f t="shared" ca="1" si="477"/>
        <v>15.249999519999999</v>
      </c>
      <c r="AB3909">
        <f t="shared" ca="1" si="478"/>
        <v>-15.249999519999999</v>
      </c>
      <c r="AC3909" s="2">
        <v>15.25</v>
      </c>
      <c r="AD3909" s="7">
        <f>VLOOKUP(P3909,Weights!$A:$B,2,0)*AC3909</f>
        <v>15.25</v>
      </c>
      <c r="AE3909">
        <f t="shared" ca="1" si="479"/>
        <v>232.56248536000021</v>
      </c>
      <c r="AF3909" t="str">
        <f t="shared" si="480"/>
        <v>Saint Joseph's</v>
      </c>
      <c r="AG3909" t="str">
        <f t="shared" ca="1" si="481"/>
        <v>Davidson</v>
      </c>
    </row>
    <row r="3910" spans="15:33" x14ac:dyDescent="0.25">
      <c r="O3910" t="s">
        <v>3131</v>
      </c>
      <c r="P3910" s="6">
        <v>42035</v>
      </c>
      <c r="Q3910" t="s">
        <v>3073</v>
      </c>
      <c r="R3910" t="s">
        <v>3165</v>
      </c>
      <c r="S3910" t="s">
        <v>3720</v>
      </c>
      <c r="T3910">
        <v>60</v>
      </c>
      <c r="U3910">
        <v>56</v>
      </c>
      <c r="W3910" t="s">
        <v>511</v>
      </c>
      <c r="X3910">
        <v>1</v>
      </c>
      <c r="Y3910">
        <f t="shared" si="475"/>
        <v>-4</v>
      </c>
      <c r="Z3910">
        <f t="shared" ca="1" si="476"/>
        <v>-7</v>
      </c>
      <c r="AA3910">
        <f t="shared" ca="1" si="477"/>
        <v>3</v>
      </c>
      <c r="AB3910">
        <f t="shared" ca="1" si="478"/>
        <v>-3</v>
      </c>
      <c r="AC3910" s="2">
        <v>3</v>
      </c>
      <c r="AD3910" s="7">
        <f>VLOOKUP(P3910,Weights!$A:$B,2,0)*AC3910</f>
        <v>3</v>
      </c>
      <c r="AE3910">
        <f t="shared" ca="1" si="479"/>
        <v>9</v>
      </c>
      <c r="AF3910" t="str">
        <f t="shared" si="480"/>
        <v>Massachusetts</v>
      </c>
      <c r="AG3910" t="str">
        <f t="shared" ca="1" si="481"/>
        <v>Massachusetts</v>
      </c>
    </row>
    <row r="3911" spans="15:33" x14ac:dyDescent="0.25">
      <c r="O3911" t="s">
        <v>3291</v>
      </c>
      <c r="P3911" s="6">
        <v>42035</v>
      </c>
      <c r="Q3911" t="s">
        <v>3073</v>
      </c>
      <c r="R3911" t="s">
        <v>3334</v>
      </c>
      <c r="S3911" t="s">
        <v>3720</v>
      </c>
      <c r="T3911">
        <v>67</v>
      </c>
      <c r="U3911">
        <v>62</v>
      </c>
      <c r="W3911" t="s">
        <v>2937</v>
      </c>
      <c r="X3911">
        <v>1</v>
      </c>
      <c r="Y3911">
        <f t="shared" si="475"/>
        <v>-5</v>
      </c>
      <c r="Z3911">
        <f t="shared" ca="1" si="476"/>
        <v>7.4999999999999991</v>
      </c>
      <c r="AA3911">
        <f t="shared" ca="1" si="477"/>
        <v>-12.5</v>
      </c>
      <c r="AB3911">
        <f t="shared" ca="1" si="478"/>
        <v>12.5</v>
      </c>
      <c r="AC3911" s="2">
        <v>12.5</v>
      </c>
      <c r="AD3911" s="7">
        <f>VLOOKUP(P3911,Weights!$A:$B,2,0)*AC3911</f>
        <v>12.5</v>
      </c>
      <c r="AE3911">
        <f t="shared" ca="1" si="479"/>
        <v>156.25</v>
      </c>
      <c r="AF3911" t="str">
        <f t="shared" si="480"/>
        <v>Pepperdine</v>
      </c>
      <c r="AG3911" t="str">
        <f t="shared" ca="1" si="481"/>
        <v>Saint Mary's</v>
      </c>
    </row>
    <row r="3912" spans="15:33" x14ac:dyDescent="0.25">
      <c r="O3912" t="s">
        <v>3263</v>
      </c>
      <c r="P3912" s="6">
        <v>42035</v>
      </c>
      <c r="Q3912" t="s">
        <v>3073</v>
      </c>
      <c r="R3912" t="s">
        <v>3404</v>
      </c>
      <c r="S3912" t="s">
        <v>3721</v>
      </c>
      <c r="T3912">
        <v>63</v>
      </c>
      <c r="U3912">
        <v>52</v>
      </c>
      <c r="W3912" t="s">
        <v>2640</v>
      </c>
      <c r="X3912">
        <v>1</v>
      </c>
      <c r="Y3912">
        <f t="shared" si="475"/>
        <v>11</v>
      </c>
      <c r="Z3912">
        <f t="shared" ca="1" si="476"/>
        <v>19.000000499999999</v>
      </c>
      <c r="AA3912">
        <f t="shared" ca="1" si="477"/>
        <v>-8.0000004999999987</v>
      </c>
      <c r="AB3912">
        <f t="shared" ca="1" si="478"/>
        <v>8.0000004999999987</v>
      </c>
      <c r="AC3912" s="2">
        <v>8</v>
      </c>
      <c r="AD3912" s="7">
        <f>VLOOKUP(P3912,Weights!$A:$B,2,0)*AC3912</f>
        <v>8</v>
      </c>
      <c r="AE3912">
        <f t="shared" ca="1" si="479"/>
        <v>64.000008000000236</v>
      </c>
      <c r="AF3912" t="str">
        <f t="shared" si="480"/>
        <v>Sam Houston St</v>
      </c>
      <c r="AG3912" t="str">
        <f t="shared" ca="1" si="481"/>
        <v>Sam Houston St</v>
      </c>
    </row>
    <row r="3913" spans="15:33" x14ac:dyDescent="0.25">
      <c r="O3913" t="s">
        <v>3218</v>
      </c>
      <c r="P3913" s="6">
        <v>42035</v>
      </c>
      <c r="Q3913" t="s">
        <v>3073</v>
      </c>
      <c r="R3913" t="s">
        <v>3338</v>
      </c>
      <c r="S3913" t="s">
        <v>3721</v>
      </c>
      <c r="T3913">
        <v>68</v>
      </c>
      <c r="U3913">
        <v>58</v>
      </c>
      <c r="W3913" t="s">
        <v>1486</v>
      </c>
      <c r="X3913">
        <v>1</v>
      </c>
      <c r="Y3913">
        <f t="shared" si="475"/>
        <v>10</v>
      </c>
      <c r="Z3913">
        <f t="shared" ca="1" si="476"/>
        <v>1.625</v>
      </c>
      <c r="AA3913">
        <f t="shared" ca="1" si="477"/>
        <v>8.375</v>
      </c>
      <c r="AB3913">
        <f t="shared" ca="1" si="478"/>
        <v>-8.375</v>
      </c>
      <c r="AC3913" s="2">
        <v>8.375</v>
      </c>
      <c r="AD3913" s="7">
        <f>VLOOKUP(P3913,Weights!$A:$B,2,0)*AC3913</f>
        <v>8.375</v>
      </c>
      <c r="AE3913">
        <f t="shared" ca="1" si="479"/>
        <v>70.140625</v>
      </c>
      <c r="AF3913" t="str">
        <f t="shared" si="480"/>
        <v>Samford</v>
      </c>
      <c r="AG3913" t="str">
        <f t="shared" ca="1" si="481"/>
        <v>Samford</v>
      </c>
    </row>
    <row r="3914" spans="15:33" x14ac:dyDescent="0.25">
      <c r="O3914" t="s">
        <v>3389</v>
      </c>
      <c r="P3914" s="6">
        <v>42035</v>
      </c>
      <c r="Q3914" t="s">
        <v>3073</v>
      </c>
      <c r="R3914" t="s">
        <v>3262</v>
      </c>
      <c r="S3914" t="s">
        <v>3721</v>
      </c>
      <c r="T3914">
        <v>77</v>
      </c>
      <c r="U3914">
        <v>69</v>
      </c>
      <c r="W3914" t="s">
        <v>1328</v>
      </c>
      <c r="X3914">
        <v>1</v>
      </c>
      <c r="Y3914">
        <f t="shared" si="475"/>
        <v>8</v>
      </c>
      <c r="Z3914">
        <f t="shared" ca="1" si="476"/>
        <v>6.6250000199999999</v>
      </c>
      <c r="AA3914">
        <f t="shared" ca="1" si="477"/>
        <v>1.3749999800000001</v>
      </c>
      <c r="AB3914">
        <f t="shared" ca="1" si="478"/>
        <v>-1.3749999800000001</v>
      </c>
      <c r="AC3914" s="2">
        <v>1.375</v>
      </c>
      <c r="AD3914" s="7">
        <f>VLOOKUP(P3914,Weights!$A:$B,2,0)*AC3914</f>
        <v>1.375</v>
      </c>
      <c r="AE3914">
        <f t="shared" ca="1" si="479"/>
        <v>1.8906249450000008</v>
      </c>
      <c r="AF3914" t="str">
        <f t="shared" si="480"/>
        <v>San Diego</v>
      </c>
      <c r="AG3914" t="str">
        <f t="shared" ca="1" si="481"/>
        <v>San Diego</v>
      </c>
    </row>
    <row r="3915" spans="15:33" x14ac:dyDescent="0.25">
      <c r="O3915" t="s">
        <v>3343</v>
      </c>
      <c r="P3915" s="6">
        <v>42035</v>
      </c>
      <c r="Q3915" t="s">
        <v>3073</v>
      </c>
      <c r="R3915" t="s">
        <v>3276</v>
      </c>
      <c r="S3915" t="s">
        <v>3721</v>
      </c>
      <c r="T3915">
        <v>62</v>
      </c>
      <c r="U3915">
        <v>42</v>
      </c>
      <c r="W3915" t="s">
        <v>648</v>
      </c>
      <c r="X3915">
        <v>1</v>
      </c>
      <c r="Y3915">
        <f t="shared" si="475"/>
        <v>20</v>
      </c>
      <c r="Z3915">
        <f t="shared" ca="1" si="476"/>
        <v>12.249999500000001</v>
      </c>
      <c r="AA3915">
        <f t="shared" ca="1" si="477"/>
        <v>7.7500004999999987</v>
      </c>
      <c r="AB3915">
        <f t="shared" ca="1" si="478"/>
        <v>-7.7500004999999987</v>
      </c>
      <c r="AC3915" s="2">
        <v>7.75</v>
      </c>
      <c r="AD3915" s="7">
        <f>VLOOKUP(P3915,Weights!$A:$B,2,0)*AC3915</f>
        <v>7.75</v>
      </c>
      <c r="AE3915">
        <f t="shared" ca="1" si="479"/>
        <v>60.062507750000229</v>
      </c>
      <c r="AF3915" t="str">
        <f t="shared" si="480"/>
        <v>San Diego St</v>
      </c>
      <c r="AG3915" t="str">
        <f t="shared" ca="1" si="481"/>
        <v>San Diego St</v>
      </c>
    </row>
    <row r="3916" spans="15:33" x14ac:dyDescent="0.25">
      <c r="O3916" t="s">
        <v>3321</v>
      </c>
      <c r="P3916" s="6">
        <v>42035</v>
      </c>
      <c r="Q3916" t="s">
        <v>3073</v>
      </c>
      <c r="R3916" t="s">
        <v>3239</v>
      </c>
      <c r="S3916" t="s">
        <v>3720</v>
      </c>
      <c r="T3916">
        <v>62</v>
      </c>
      <c r="U3916">
        <v>59</v>
      </c>
      <c r="W3916" t="s">
        <v>2077</v>
      </c>
      <c r="X3916">
        <v>1</v>
      </c>
      <c r="Y3916">
        <f t="shared" si="475"/>
        <v>-3</v>
      </c>
      <c r="Z3916">
        <f t="shared" ca="1" si="476"/>
        <v>2.75</v>
      </c>
      <c r="AA3916">
        <f t="shared" ca="1" si="477"/>
        <v>-5.75</v>
      </c>
      <c r="AB3916">
        <f t="shared" ca="1" si="478"/>
        <v>5.75</v>
      </c>
      <c r="AC3916" s="2">
        <v>5.75</v>
      </c>
      <c r="AD3916" s="7">
        <f>VLOOKUP(P3916,Weights!$A:$B,2,0)*AC3916</f>
        <v>5.75</v>
      </c>
      <c r="AE3916">
        <f t="shared" ca="1" si="479"/>
        <v>33.0625</v>
      </c>
      <c r="AF3916" t="str">
        <f t="shared" si="480"/>
        <v>North Carolina A&amp;T</v>
      </c>
      <c r="AG3916" t="str">
        <f t="shared" ca="1" si="481"/>
        <v>Savannah St</v>
      </c>
    </row>
    <row r="3917" spans="15:33" x14ac:dyDescent="0.25">
      <c r="O3917" t="s">
        <v>3322</v>
      </c>
      <c r="P3917" s="6">
        <v>42035</v>
      </c>
      <c r="Q3917" t="s">
        <v>3073</v>
      </c>
      <c r="R3917" t="s">
        <v>3357</v>
      </c>
      <c r="S3917" t="s">
        <v>3720</v>
      </c>
      <c r="T3917">
        <v>88</v>
      </c>
      <c r="U3917">
        <v>73</v>
      </c>
      <c r="W3917" t="s">
        <v>2648</v>
      </c>
      <c r="X3917">
        <v>1</v>
      </c>
      <c r="Y3917">
        <f t="shared" si="475"/>
        <v>-15</v>
      </c>
      <c r="Z3917">
        <f t="shared" ca="1" si="476"/>
        <v>-4.0000004999999996</v>
      </c>
      <c r="AA3917">
        <f t="shared" ca="1" si="477"/>
        <v>-10.999999500000001</v>
      </c>
      <c r="AB3917">
        <f t="shared" ca="1" si="478"/>
        <v>10.999999500000001</v>
      </c>
      <c r="AC3917" s="2">
        <v>11</v>
      </c>
      <c r="AD3917" s="7">
        <f>VLOOKUP(P3917,Weights!$A:$B,2,0)*AC3917</f>
        <v>11</v>
      </c>
      <c r="AE3917">
        <f t="shared" ca="1" si="479"/>
        <v>120.99998900000028</v>
      </c>
      <c r="AF3917" t="str">
        <f t="shared" si="480"/>
        <v>Northwestern St</v>
      </c>
      <c r="AG3917" t="str">
        <f t="shared" ca="1" si="481"/>
        <v>Northwestern St</v>
      </c>
    </row>
    <row r="3918" spans="15:33" x14ac:dyDescent="0.25">
      <c r="O3918" t="s">
        <v>3105</v>
      </c>
      <c r="P3918" s="6">
        <v>42035</v>
      </c>
      <c r="Q3918" t="s">
        <v>3073</v>
      </c>
      <c r="R3918" t="s">
        <v>3210</v>
      </c>
      <c r="S3918" t="s">
        <v>3721</v>
      </c>
      <c r="T3918">
        <v>90</v>
      </c>
      <c r="U3918">
        <v>82</v>
      </c>
      <c r="W3918" t="s">
        <v>961</v>
      </c>
      <c r="X3918">
        <v>1</v>
      </c>
      <c r="Y3918">
        <f t="shared" si="475"/>
        <v>8</v>
      </c>
      <c r="Z3918">
        <f t="shared" ca="1" si="476"/>
        <v>-1.1249995000000013</v>
      </c>
      <c r="AA3918">
        <f t="shared" ca="1" si="477"/>
        <v>9.1249995000000013</v>
      </c>
      <c r="AB3918">
        <f t="shared" ca="1" si="478"/>
        <v>-9.1249995000000013</v>
      </c>
      <c r="AC3918" s="2">
        <v>9.125</v>
      </c>
      <c r="AD3918" s="7">
        <f>VLOOKUP(P3918,Weights!$A:$B,2,0)*AC3918</f>
        <v>9.125</v>
      </c>
      <c r="AE3918">
        <f t="shared" ca="1" si="479"/>
        <v>83.265615875000279</v>
      </c>
      <c r="AF3918" t="str">
        <f t="shared" si="480"/>
        <v>Seton Hall</v>
      </c>
      <c r="AG3918" t="str">
        <f t="shared" ca="1" si="481"/>
        <v>Xavier</v>
      </c>
    </row>
    <row r="3919" spans="15:33" x14ac:dyDescent="0.25">
      <c r="O3919" t="s">
        <v>3149</v>
      </c>
      <c r="P3919" s="6">
        <v>42035</v>
      </c>
      <c r="Q3919" t="s">
        <v>3073</v>
      </c>
      <c r="R3919" t="s">
        <v>3138</v>
      </c>
      <c r="S3919" t="s">
        <v>3721</v>
      </c>
      <c r="T3919">
        <v>75</v>
      </c>
      <c r="U3919">
        <v>56</v>
      </c>
      <c r="W3919" t="s">
        <v>282</v>
      </c>
      <c r="X3919">
        <v>1</v>
      </c>
      <c r="Y3919">
        <f t="shared" si="475"/>
        <v>19</v>
      </c>
      <c r="Z3919">
        <f t="shared" ca="1" si="476"/>
        <v>19</v>
      </c>
      <c r="AA3919">
        <f t="shared" ca="1" si="477"/>
        <v>0</v>
      </c>
      <c r="AB3919">
        <f t="shared" ca="1" si="478"/>
        <v>0</v>
      </c>
      <c r="AC3919" s="2">
        <v>0</v>
      </c>
      <c r="AD3919" s="7">
        <f>VLOOKUP(P3919,Weights!$A:$B,2,0)*AC3919</f>
        <v>0</v>
      </c>
      <c r="AE3919">
        <f t="shared" ca="1" si="479"/>
        <v>0</v>
      </c>
      <c r="AF3919" t="str">
        <f t="shared" si="480"/>
        <v>SMU</v>
      </c>
      <c r="AG3919" t="str">
        <f t="shared" ca="1" si="481"/>
        <v>SMU</v>
      </c>
    </row>
    <row r="3920" spans="15:33" x14ac:dyDescent="0.25">
      <c r="O3920" t="s">
        <v>3199</v>
      </c>
      <c r="P3920" s="6">
        <v>42035</v>
      </c>
      <c r="Q3920" t="s">
        <v>3073</v>
      </c>
      <c r="R3920" t="s">
        <v>3111</v>
      </c>
      <c r="S3920" t="s">
        <v>3721</v>
      </c>
      <c r="T3920">
        <v>67</v>
      </c>
      <c r="U3920">
        <v>50</v>
      </c>
      <c r="W3920" t="s">
        <v>2506</v>
      </c>
      <c r="X3920">
        <v>1</v>
      </c>
      <c r="Y3920">
        <f t="shared" si="475"/>
        <v>17</v>
      </c>
      <c r="Z3920">
        <f t="shared" ca="1" si="476"/>
        <v>-1.7499994999999995</v>
      </c>
      <c r="AA3920">
        <f t="shared" ca="1" si="477"/>
        <v>18.749999500000001</v>
      </c>
      <c r="AB3920">
        <f t="shared" ca="1" si="478"/>
        <v>-18.749999500000001</v>
      </c>
      <c r="AC3920" s="2">
        <v>18.75</v>
      </c>
      <c r="AD3920" s="7">
        <f>VLOOKUP(P3920,Weights!$A:$B,2,0)*AC3920</f>
        <v>18.75</v>
      </c>
      <c r="AE3920">
        <f t="shared" ca="1" si="479"/>
        <v>351.5624812500003</v>
      </c>
      <c r="AF3920" t="str">
        <f t="shared" si="480"/>
        <v>South Carolina</v>
      </c>
      <c r="AG3920" t="str">
        <f t="shared" ca="1" si="481"/>
        <v>Georgia</v>
      </c>
    </row>
    <row r="3921" spans="15:33" x14ac:dyDescent="0.25">
      <c r="O3921" t="s">
        <v>3313</v>
      </c>
      <c r="P3921" s="6">
        <v>42035</v>
      </c>
      <c r="Q3921" t="s">
        <v>3073</v>
      </c>
      <c r="R3921" t="s">
        <v>3300</v>
      </c>
      <c r="S3921" t="s">
        <v>3721</v>
      </c>
      <c r="T3921">
        <v>78</v>
      </c>
      <c r="U3921">
        <v>74</v>
      </c>
      <c r="W3921" t="s">
        <v>2088</v>
      </c>
      <c r="X3921">
        <v>1</v>
      </c>
      <c r="Y3921">
        <f t="shared" si="475"/>
        <v>4</v>
      </c>
      <c r="Z3921">
        <f t="shared" ca="1" si="476"/>
        <v>-3.8750004999999996</v>
      </c>
      <c r="AA3921">
        <f t="shared" ca="1" si="477"/>
        <v>7.8750004999999996</v>
      </c>
      <c r="AB3921">
        <f t="shared" ca="1" si="478"/>
        <v>-7.8750004999999996</v>
      </c>
      <c r="AC3921" s="2">
        <v>7.875</v>
      </c>
      <c r="AD3921" s="7">
        <f>VLOOKUP(P3921,Weights!$A:$B,2,0)*AC3921</f>
        <v>7.875</v>
      </c>
      <c r="AE3921">
        <f t="shared" ca="1" si="479"/>
        <v>62.015632875000243</v>
      </c>
      <c r="AF3921" t="str">
        <f t="shared" si="480"/>
        <v>South Carolina St</v>
      </c>
      <c r="AG3921" t="str">
        <f t="shared" ca="1" si="481"/>
        <v>Delaware St</v>
      </c>
    </row>
    <row r="3922" spans="15:33" x14ac:dyDescent="0.25">
      <c r="O3922" t="s">
        <v>3285</v>
      </c>
      <c r="P3922" s="6">
        <v>42035</v>
      </c>
      <c r="Q3922" t="s">
        <v>3073</v>
      </c>
      <c r="R3922" t="s">
        <v>3159</v>
      </c>
      <c r="S3922" t="s">
        <v>3720</v>
      </c>
      <c r="T3922">
        <v>73</v>
      </c>
      <c r="U3922">
        <v>72</v>
      </c>
      <c r="W3922" t="s">
        <v>2794</v>
      </c>
      <c r="X3922">
        <v>1</v>
      </c>
      <c r="Y3922">
        <f t="shared" si="475"/>
        <v>-1</v>
      </c>
      <c r="Z3922">
        <f t="shared" ca="1" si="476"/>
        <v>3.875</v>
      </c>
      <c r="AA3922">
        <f t="shared" ca="1" si="477"/>
        <v>-4.875</v>
      </c>
      <c r="AB3922">
        <f t="shared" ca="1" si="478"/>
        <v>4.875</v>
      </c>
      <c r="AC3922" s="2">
        <v>4.875</v>
      </c>
      <c r="AD3922" s="7">
        <f>VLOOKUP(P3922,Weights!$A:$B,2,0)*AC3922</f>
        <v>4.875</v>
      </c>
      <c r="AE3922">
        <f t="shared" ca="1" si="479"/>
        <v>23.765625</v>
      </c>
      <c r="AF3922" t="str">
        <f t="shared" si="480"/>
        <v>Oral Roberts</v>
      </c>
      <c r="AG3922" t="str">
        <f t="shared" ca="1" si="481"/>
        <v>South Dakota</v>
      </c>
    </row>
    <row r="3923" spans="15:33" x14ac:dyDescent="0.25">
      <c r="O3923" t="s">
        <v>3273</v>
      </c>
      <c r="P3923" s="6">
        <v>42035</v>
      </c>
      <c r="Q3923" t="s">
        <v>3073</v>
      </c>
      <c r="R3923" t="s">
        <v>3189</v>
      </c>
      <c r="S3923" t="s">
        <v>3721</v>
      </c>
      <c r="T3923">
        <v>69</v>
      </c>
      <c r="U3923">
        <v>39</v>
      </c>
      <c r="W3923" t="s">
        <v>2807</v>
      </c>
      <c r="X3923">
        <v>1</v>
      </c>
      <c r="Y3923">
        <f t="shared" si="475"/>
        <v>30</v>
      </c>
      <c r="Z3923">
        <f t="shared" ca="1" si="476"/>
        <v>11.125</v>
      </c>
      <c r="AA3923">
        <f t="shared" ca="1" si="477"/>
        <v>18.875</v>
      </c>
      <c r="AB3923">
        <f t="shared" ca="1" si="478"/>
        <v>-18.875</v>
      </c>
      <c r="AC3923" s="2">
        <v>18.875</v>
      </c>
      <c r="AD3923" s="7">
        <f>VLOOKUP(P3923,Weights!$A:$B,2,0)*AC3923</f>
        <v>18.875</v>
      </c>
      <c r="AE3923">
        <f t="shared" ca="1" si="479"/>
        <v>356.265625</v>
      </c>
      <c r="AF3923" t="str">
        <f t="shared" si="480"/>
        <v>South Dakota St</v>
      </c>
      <c r="AG3923" t="str">
        <f t="shared" ca="1" si="481"/>
        <v>South Dakota St</v>
      </c>
    </row>
    <row r="3924" spans="15:33" x14ac:dyDescent="0.25">
      <c r="O3924" t="s">
        <v>3185</v>
      </c>
      <c r="P3924" s="6">
        <v>42035</v>
      </c>
      <c r="Q3924" t="s">
        <v>3073</v>
      </c>
      <c r="R3924" t="s">
        <v>3204</v>
      </c>
      <c r="S3924" t="s">
        <v>3720</v>
      </c>
      <c r="T3924">
        <v>73</v>
      </c>
      <c r="U3924">
        <v>62</v>
      </c>
      <c r="W3924" t="s">
        <v>1547</v>
      </c>
      <c r="X3924">
        <v>1</v>
      </c>
      <c r="Y3924">
        <f t="shared" si="475"/>
        <v>-11</v>
      </c>
      <c r="Z3924">
        <f t="shared" ca="1" si="476"/>
        <v>-4.999999980000001</v>
      </c>
      <c r="AA3924">
        <f t="shared" ca="1" si="477"/>
        <v>-6.000000019999999</v>
      </c>
      <c r="AB3924">
        <f t="shared" ca="1" si="478"/>
        <v>6.000000019999999</v>
      </c>
      <c r="AC3924" s="2">
        <v>6</v>
      </c>
      <c r="AD3924" s="7">
        <f>VLOOKUP(P3924,Weights!$A:$B,2,0)*AC3924</f>
        <v>6</v>
      </c>
      <c r="AE3924">
        <f t="shared" ca="1" si="479"/>
        <v>36.000000239999991</v>
      </c>
      <c r="AF3924" t="str">
        <f t="shared" si="480"/>
        <v>Western Kentucky</v>
      </c>
      <c r="AG3924" t="str">
        <f t="shared" ca="1" si="481"/>
        <v>Western Kentucky</v>
      </c>
    </row>
    <row r="3925" spans="15:33" x14ac:dyDescent="0.25">
      <c r="O3925" t="s">
        <v>3267</v>
      </c>
      <c r="P3925" s="6">
        <v>42035</v>
      </c>
      <c r="Q3925" t="s">
        <v>3073</v>
      </c>
      <c r="R3925" t="s">
        <v>3268</v>
      </c>
      <c r="S3925" t="s">
        <v>3720</v>
      </c>
      <c r="T3925">
        <v>81</v>
      </c>
      <c r="U3925">
        <v>60</v>
      </c>
      <c r="W3925" t="s">
        <v>1118</v>
      </c>
      <c r="X3925">
        <v>1</v>
      </c>
      <c r="Y3925">
        <f t="shared" si="475"/>
        <v>-21</v>
      </c>
      <c r="Z3925">
        <f t="shared" ca="1" si="476"/>
        <v>-3.1250000000000009</v>
      </c>
      <c r="AA3925">
        <f t="shared" ca="1" si="477"/>
        <v>-17.875</v>
      </c>
      <c r="AB3925">
        <f t="shared" ca="1" si="478"/>
        <v>17.875</v>
      </c>
      <c r="AC3925" s="2">
        <v>17.875</v>
      </c>
      <c r="AD3925" s="7">
        <f>VLOOKUP(P3925,Weights!$A:$B,2,0)*AC3925</f>
        <v>17.875</v>
      </c>
      <c r="AE3925">
        <f t="shared" ca="1" si="479"/>
        <v>319.515625</v>
      </c>
      <c r="AF3925" t="str">
        <f t="shared" si="480"/>
        <v>Northern Arizona</v>
      </c>
      <c r="AG3925" t="str">
        <f t="shared" ca="1" si="481"/>
        <v>Northern Arizona</v>
      </c>
    </row>
    <row r="3926" spans="15:33" x14ac:dyDescent="0.25">
      <c r="O3926" t="s">
        <v>3171</v>
      </c>
      <c r="P3926" s="6">
        <v>42035</v>
      </c>
      <c r="Q3926" t="s">
        <v>3073</v>
      </c>
      <c r="R3926" t="s">
        <v>3168</v>
      </c>
      <c r="S3926" t="s">
        <v>3720</v>
      </c>
      <c r="T3926">
        <v>66</v>
      </c>
      <c r="U3926">
        <v>56</v>
      </c>
      <c r="W3926" t="s">
        <v>520</v>
      </c>
      <c r="X3926">
        <v>1</v>
      </c>
      <c r="Y3926">
        <f t="shared" si="475"/>
        <v>-10</v>
      </c>
      <c r="Z3926">
        <f t="shared" ca="1" si="476"/>
        <v>5.1250000000000009</v>
      </c>
      <c r="AA3926">
        <f t="shared" ca="1" si="477"/>
        <v>-15.125</v>
      </c>
      <c r="AB3926">
        <f t="shared" ca="1" si="478"/>
        <v>15.125</v>
      </c>
      <c r="AC3926" s="2">
        <v>15.125</v>
      </c>
      <c r="AD3926" s="7">
        <f>VLOOKUP(P3926,Weights!$A:$B,2,0)*AC3926</f>
        <v>15.125</v>
      </c>
      <c r="AE3926">
        <f t="shared" ca="1" si="479"/>
        <v>228.765625</v>
      </c>
      <c r="AF3926" t="str">
        <f t="shared" si="480"/>
        <v>La Salle</v>
      </c>
      <c r="AG3926" t="str">
        <f t="shared" ca="1" si="481"/>
        <v>St. Bonaventure</v>
      </c>
    </row>
    <row r="3927" spans="15:33" x14ac:dyDescent="0.25">
      <c r="O3927" t="s">
        <v>3078</v>
      </c>
      <c r="P3927" s="6">
        <v>42035</v>
      </c>
      <c r="Q3927" t="s">
        <v>3073</v>
      </c>
      <c r="R3927" t="s">
        <v>3347</v>
      </c>
      <c r="S3927" t="s">
        <v>3721</v>
      </c>
      <c r="T3927">
        <v>68</v>
      </c>
      <c r="U3927">
        <v>63</v>
      </c>
      <c r="W3927" t="s">
        <v>2271</v>
      </c>
      <c r="X3927">
        <v>1</v>
      </c>
      <c r="Y3927">
        <f t="shared" si="475"/>
        <v>5</v>
      </c>
      <c r="Z3927">
        <f t="shared" ca="1" si="476"/>
        <v>9.75</v>
      </c>
      <c r="AA3927">
        <f t="shared" ca="1" si="477"/>
        <v>-4.75</v>
      </c>
      <c r="AB3927">
        <f t="shared" ca="1" si="478"/>
        <v>4.75</v>
      </c>
      <c r="AC3927" s="2">
        <v>4.75</v>
      </c>
      <c r="AD3927" s="7">
        <f>VLOOKUP(P3927,Weights!$A:$B,2,0)*AC3927</f>
        <v>4.75</v>
      </c>
      <c r="AE3927">
        <f t="shared" ca="1" si="479"/>
        <v>22.5625</v>
      </c>
      <c r="AF3927" t="str">
        <f t="shared" si="480"/>
        <v>St. Francis (PA)</v>
      </c>
      <c r="AG3927" t="str">
        <f t="shared" ca="1" si="481"/>
        <v>St. Francis (PA)</v>
      </c>
    </row>
    <row r="3928" spans="15:33" x14ac:dyDescent="0.25">
      <c r="O3928" t="s">
        <v>3354</v>
      </c>
      <c r="P3928" s="6">
        <v>42035</v>
      </c>
      <c r="Q3928" t="s">
        <v>3073</v>
      </c>
      <c r="R3928" t="s">
        <v>3107</v>
      </c>
      <c r="S3928" t="s">
        <v>3721</v>
      </c>
      <c r="T3928">
        <v>81</v>
      </c>
      <c r="U3928">
        <v>64</v>
      </c>
      <c r="W3928" t="s">
        <v>2280</v>
      </c>
      <c r="X3928">
        <v>1</v>
      </c>
      <c r="Y3928">
        <f t="shared" si="475"/>
        <v>17</v>
      </c>
      <c r="Z3928">
        <f t="shared" ca="1" si="476"/>
        <v>8.9999999800000001</v>
      </c>
      <c r="AA3928">
        <f t="shared" ca="1" si="477"/>
        <v>8.0000000199999999</v>
      </c>
      <c r="AB3928">
        <f t="shared" ca="1" si="478"/>
        <v>-8.0000000199999999</v>
      </c>
      <c r="AC3928" s="2">
        <v>8</v>
      </c>
      <c r="AD3928" s="7">
        <f>VLOOKUP(P3928,Weights!$A:$B,2,0)*AC3928</f>
        <v>8</v>
      </c>
      <c r="AE3928">
        <f t="shared" ca="1" si="479"/>
        <v>64.000000319999998</v>
      </c>
      <c r="AF3928" t="str">
        <f t="shared" si="480"/>
        <v>St. Francis BRK</v>
      </c>
      <c r="AG3928" t="str">
        <f t="shared" ca="1" si="481"/>
        <v>St. Francis BRK</v>
      </c>
    </row>
    <row r="3929" spans="15:33" x14ac:dyDescent="0.25">
      <c r="O3929" t="s">
        <v>3201</v>
      </c>
      <c r="P3929" s="6">
        <v>42035</v>
      </c>
      <c r="Q3929" t="s">
        <v>3073</v>
      </c>
      <c r="R3929" t="s">
        <v>3075</v>
      </c>
      <c r="S3929" t="s">
        <v>3721</v>
      </c>
      <c r="T3929">
        <v>75</v>
      </c>
      <c r="U3929">
        <v>66</v>
      </c>
      <c r="W3929" t="s">
        <v>895</v>
      </c>
      <c r="X3929">
        <v>1</v>
      </c>
      <c r="Y3929">
        <f t="shared" si="475"/>
        <v>9</v>
      </c>
      <c r="Z3929">
        <f t="shared" ca="1" si="476"/>
        <v>1.125</v>
      </c>
      <c r="AA3929">
        <f t="shared" ca="1" si="477"/>
        <v>7.875</v>
      </c>
      <c r="AB3929">
        <f t="shared" ca="1" si="478"/>
        <v>-7.875</v>
      </c>
      <c r="AC3929" s="2">
        <v>7.875</v>
      </c>
      <c r="AD3929" s="7">
        <f>VLOOKUP(P3929,Weights!$A:$B,2,0)*AC3929</f>
        <v>7.875</v>
      </c>
      <c r="AE3929">
        <f t="shared" ca="1" si="479"/>
        <v>62.015625</v>
      </c>
      <c r="AF3929" t="str">
        <f t="shared" si="480"/>
        <v>St. John's</v>
      </c>
      <c r="AG3929" t="str">
        <f t="shared" ca="1" si="481"/>
        <v>St. John's</v>
      </c>
    </row>
    <row r="3930" spans="15:33" x14ac:dyDescent="0.25">
      <c r="O3930" t="s">
        <v>3336</v>
      </c>
      <c r="P3930" s="6">
        <v>42035</v>
      </c>
      <c r="Q3930" t="s">
        <v>3073</v>
      </c>
      <c r="R3930" t="s">
        <v>3364</v>
      </c>
      <c r="S3930" t="s">
        <v>3721</v>
      </c>
      <c r="T3930">
        <v>61</v>
      </c>
      <c r="U3930">
        <v>51</v>
      </c>
      <c r="W3930" t="s">
        <v>2654</v>
      </c>
      <c r="X3930">
        <v>1</v>
      </c>
      <c r="Y3930">
        <f t="shared" si="475"/>
        <v>10</v>
      </c>
      <c r="Z3930">
        <f t="shared" ca="1" si="476"/>
        <v>16.125</v>
      </c>
      <c r="AA3930">
        <f t="shared" ca="1" si="477"/>
        <v>-6.125</v>
      </c>
      <c r="AB3930">
        <f t="shared" ca="1" si="478"/>
        <v>6.125</v>
      </c>
      <c r="AC3930" s="2">
        <v>6.125</v>
      </c>
      <c r="AD3930" s="7">
        <f>VLOOKUP(P3930,Weights!$A:$B,2,0)*AC3930</f>
        <v>6.125</v>
      </c>
      <c r="AE3930">
        <f t="shared" ca="1" si="479"/>
        <v>37.515625</v>
      </c>
      <c r="AF3930" t="str">
        <f t="shared" si="480"/>
        <v>Stephen F. Austin</v>
      </c>
      <c r="AG3930" t="str">
        <f t="shared" ca="1" si="481"/>
        <v>Stephen F. Austin</v>
      </c>
    </row>
    <row r="3931" spans="15:33" x14ac:dyDescent="0.25">
      <c r="O3931" t="s">
        <v>3213</v>
      </c>
      <c r="P3931" s="6">
        <v>42035</v>
      </c>
      <c r="Q3931" t="s">
        <v>3073</v>
      </c>
      <c r="R3931" t="s">
        <v>3215</v>
      </c>
      <c r="S3931" t="s">
        <v>3721</v>
      </c>
      <c r="T3931">
        <v>75</v>
      </c>
      <c r="U3931">
        <v>73</v>
      </c>
      <c r="W3931" t="s">
        <v>810</v>
      </c>
      <c r="X3931">
        <v>1</v>
      </c>
      <c r="Y3931">
        <f t="shared" si="475"/>
        <v>2</v>
      </c>
      <c r="Z3931">
        <f t="shared" ca="1" si="476"/>
        <v>-2.75</v>
      </c>
      <c r="AA3931">
        <f t="shared" ca="1" si="477"/>
        <v>4.75</v>
      </c>
      <c r="AB3931">
        <f t="shared" ca="1" si="478"/>
        <v>-4.75</v>
      </c>
      <c r="AC3931" s="2">
        <v>4.75</v>
      </c>
      <c r="AD3931" s="7">
        <f>VLOOKUP(P3931,Weights!$A:$B,2,0)*AC3931</f>
        <v>4.75</v>
      </c>
      <c r="AE3931">
        <f t="shared" ca="1" si="479"/>
        <v>22.5625</v>
      </c>
      <c r="AF3931" t="str">
        <f t="shared" si="480"/>
        <v>Stetson</v>
      </c>
      <c r="AG3931" t="str">
        <f t="shared" ca="1" si="481"/>
        <v>Lipscomb</v>
      </c>
    </row>
    <row r="3932" spans="15:33" x14ac:dyDescent="0.25">
      <c r="O3932" t="s">
        <v>3140</v>
      </c>
      <c r="P3932" s="6">
        <v>42035</v>
      </c>
      <c r="Q3932" t="s">
        <v>3073</v>
      </c>
      <c r="R3932" t="s">
        <v>3142</v>
      </c>
      <c r="S3932" t="s">
        <v>3721</v>
      </c>
      <c r="T3932">
        <v>55</v>
      </c>
      <c r="U3932">
        <v>37</v>
      </c>
      <c r="W3932" t="s">
        <v>315</v>
      </c>
      <c r="X3932">
        <v>1</v>
      </c>
      <c r="Y3932">
        <f t="shared" si="475"/>
        <v>18</v>
      </c>
      <c r="Z3932">
        <f t="shared" ca="1" si="476"/>
        <v>13</v>
      </c>
      <c r="AA3932">
        <f t="shared" ca="1" si="477"/>
        <v>5</v>
      </c>
      <c r="AB3932">
        <f t="shared" ca="1" si="478"/>
        <v>-5</v>
      </c>
      <c r="AC3932" s="2">
        <v>5</v>
      </c>
      <c r="AD3932" s="7">
        <f>VLOOKUP(P3932,Weights!$A:$B,2,0)*AC3932</f>
        <v>5</v>
      </c>
      <c r="AE3932">
        <f t="shared" ca="1" si="479"/>
        <v>25</v>
      </c>
      <c r="AF3932" t="str">
        <f t="shared" si="480"/>
        <v>Temple</v>
      </c>
      <c r="AG3932" t="str">
        <f t="shared" ca="1" si="481"/>
        <v>Temple</v>
      </c>
    </row>
    <row r="3933" spans="15:33" x14ac:dyDescent="0.25">
      <c r="O3933" t="s">
        <v>3251</v>
      </c>
      <c r="P3933" s="6">
        <v>42035</v>
      </c>
      <c r="Q3933" t="s">
        <v>3073</v>
      </c>
      <c r="R3933" t="s">
        <v>3260</v>
      </c>
      <c r="S3933" t="s">
        <v>3721</v>
      </c>
      <c r="T3933">
        <v>71</v>
      </c>
      <c r="U3933">
        <v>63</v>
      </c>
      <c r="W3933" t="s">
        <v>1580</v>
      </c>
      <c r="X3933">
        <v>1</v>
      </c>
      <c r="Y3933">
        <f t="shared" si="475"/>
        <v>8</v>
      </c>
      <c r="Z3933">
        <f t="shared" ca="1" si="476"/>
        <v>8.0000000200000017</v>
      </c>
      <c r="AA3933">
        <f t="shared" ca="1" si="477"/>
        <v>-2.000000165480742E-8</v>
      </c>
      <c r="AB3933">
        <f t="shared" ca="1" si="478"/>
        <v>2.000000165480742E-8</v>
      </c>
      <c r="AC3933" s="2">
        <v>0</v>
      </c>
      <c r="AD3933" s="7">
        <f>VLOOKUP(P3933,Weights!$A:$B,2,0)*AC3933</f>
        <v>0</v>
      </c>
      <c r="AE3933">
        <f t="shared" ca="1" si="479"/>
        <v>4.0000006619229954E-16</v>
      </c>
      <c r="AF3933" t="str">
        <f t="shared" si="480"/>
        <v>Tennessee</v>
      </c>
      <c r="AG3933" t="str">
        <f t="shared" ca="1" si="481"/>
        <v>Tennessee</v>
      </c>
    </row>
    <row r="3934" spans="15:33" x14ac:dyDescent="0.25">
      <c r="O3934" t="s">
        <v>3228</v>
      </c>
      <c r="P3934" s="6">
        <v>42035</v>
      </c>
      <c r="Q3934" t="s">
        <v>3073</v>
      </c>
      <c r="R3934" t="s">
        <v>3320</v>
      </c>
      <c r="S3934" t="s">
        <v>3721</v>
      </c>
      <c r="T3934">
        <v>45</v>
      </c>
      <c r="U3934">
        <v>43</v>
      </c>
      <c r="W3934" t="s">
        <v>2350</v>
      </c>
      <c r="X3934">
        <v>1</v>
      </c>
      <c r="Y3934">
        <f t="shared" si="475"/>
        <v>2</v>
      </c>
      <c r="Z3934">
        <f t="shared" ca="1" si="476"/>
        <v>1.25</v>
      </c>
      <c r="AA3934">
        <f t="shared" ca="1" si="477"/>
        <v>0.75</v>
      </c>
      <c r="AB3934">
        <f t="shared" ca="1" si="478"/>
        <v>-0.75</v>
      </c>
      <c r="AC3934" s="2">
        <v>0.75</v>
      </c>
      <c r="AD3934" s="7">
        <f>VLOOKUP(P3934,Weights!$A:$B,2,0)*AC3934</f>
        <v>0.75</v>
      </c>
      <c r="AE3934">
        <f t="shared" ca="1" si="479"/>
        <v>0.5625</v>
      </c>
      <c r="AF3934" t="str">
        <f t="shared" si="480"/>
        <v>Tennessee St</v>
      </c>
      <c r="AG3934" t="str">
        <f t="shared" ca="1" si="481"/>
        <v>Tennessee St</v>
      </c>
    </row>
    <row r="3935" spans="15:33" x14ac:dyDescent="0.25">
      <c r="O3935" t="s">
        <v>3100</v>
      </c>
      <c r="P3935" s="6">
        <v>42035</v>
      </c>
      <c r="Q3935" t="s">
        <v>3073</v>
      </c>
      <c r="R3935" t="s">
        <v>3229</v>
      </c>
      <c r="S3935" t="s">
        <v>3721</v>
      </c>
      <c r="T3935">
        <v>69</v>
      </c>
      <c r="U3935">
        <v>58</v>
      </c>
      <c r="W3935" t="s">
        <v>204</v>
      </c>
      <c r="X3935">
        <v>1</v>
      </c>
      <c r="Y3935">
        <f t="shared" si="475"/>
        <v>11</v>
      </c>
      <c r="Z3935">
        <f t="shared" ca="1" si="476"/>
        <v>0.87500050000000051</v>
      </c>
      <c r="AA3935">
        <f t="shared" ca="1" si="477"/>
        <v>10.124999499999999</v>
      </c>
      <c r="AB3935">
        <f t="shared" ca="1" si="478"/>
        <v>-10.124999499999999</v>
      </c>
      <c r="AC3935" s="2">
        <v>10.125</v>
      </c>
      <c r="AD3935" s="7">
        <f>VLOOKUP(P3935,Weights!$A:$B,2,0)*AC3935</f>
        <v>10.125</v>
      </c>
      <c r="AE3935">
        <f t="shared" ca="1" si="479"/>
        <v>102.51561487500024</v>
      </c>
      <c r="AF3935" t="str">
        <f t="shared" si="480"/>
        <v>Texas A&amp;M</v>
      </c>
      <c r="AG3935" t="str">
        <f t="shared" ca="1" si="481"/>
        <v>Texas A&amp;M</v>
      </c>
    </row>
    <row r="3936" spans="15:33" x14ac:dyDescent="0.25">
      <c r="O3936" t="s">
        <v>3409</v>
      </c>
      <c r="P3936" s="6">
        <v>42035</v>
      </c>
      <c r="Q3936" t="s">
        <v>3073</v>
      </c>
      <c r="R3936" t="s">
        <v>3401</v>
      </c>
      <c r="S3936" t="s">
        <v>3721</v>
      </c>
      <c r="T3936">
        <v>80</v>
      </c>
      <c r="U3936">
        <v>65</v>
      </c>
      <c r="W3936" t="s">
        <v>2753</v>
      </c>
      <c r="X3936">
        <v>1</v>
      </c>
      <c r="Y3936">
        <f t="shared" si="475"/>
        <v>15</v>
      </c>
      <c r="Z3936">
        <f t="shared" ca="1" si="476"/>
        <v>7.75</v>
      </c>
      <c r="AA3936">
        <f t="shared" ca="1" si="477"/>
        <v>7.25</v>
      </c>
      <c r="AB3936">
        <f t="shared" ca="1" si="478"/>
        <v>-7.25</v>
      </c>
      <c r="AC3936" s="2">
        <v>7.25</v>
      </c>
      <c r="AD3936" s="7">
        <f>VLOOKUP(P3936,Weights!$A:$B,2,0)*AC3936</f>
        <v>7.25</v>
      </c>
      <c r="AE3936">
        <f t="shared" ca="1" si="479"/>
        <v>52.5625</v>
      </c>
      <c r="AF3936" t="str">
        <f t="shared" si="480"/>
        <v>Texas Southern</v>
      </c>
      <c r="AG3936" t="str">
        <f t="shared" ca="1" si="481"/>
        <v>Texas Southern</v>
      </c>
    </row>
    <row r="3937" spans="15:33" x14ac:dyDescent="0.25">
      <c r="O3937" t="s">
        <v>3408</v>
      </c>
      <c r="P3937" s="6">
        <v>42035</v>
      </c>
      <c r="Q3937" t="s">
        <v>3073</v>
      </c>
      <c r="R3937" t="s">
        <v>3358</v>
      </c>
      <c r="S3937" t="s">
        <v>3720</v>
      </c>
      <c r="T3937">
        <v>72</v>
      </c>
      <c r="U3937">
        <v>63</v>
      </c>
      <c r="W3937" t="s">
        <v>2866</v>
      </c>
      <c r="X3937">
        <v>1</v>
      </c>
      <c r="Y3937">
        <f t="shared" si="475"/>
        <v>-9</v>
      </c>
      <c r="Z3937">
        <f t="shared" ca="1" si="476"/>
        <v>-4</v>
      </c>
      <c r="AA3937">
        <f t="shared" ca="1" si="477"/>
        <v>-5</v>
      </c>
      <c r="AB3937">
        <f t="shared" ca="1" si="478"/>
        <v>5</v>
      </c>
      <c r="AC3937" s="2">
        <v>5</v>
      </c>
      <c r="AD3937" s="7">
        <f>VLOOKUP(P3937,Weights!$A:$B,2,0)*AC3937</f>
        <v>5</v>
      </c>
      <c r="AE3937">
        <f t="shared" ca="1" si="479"/>
        <v>25</v>
      </c>
      <c r="AF3937" t="str">
        <f t="shared" si="480"/>
        <v>UL Lafayette</v>
      </c>
      <c r="AG3937" t="str">
        <f t="shared" ca="1" si="481"/>
        <v>UL Lafayette</v>
      </c>
    </row>
    <row r="3938" spans="15:33" x14ac:dyDescent="0.25">
      <c r="O3938" t="s">
        <v>3143</v>
      </c>
      <c r="P3938" s="6">
        <v>42035</v>
      </c>
      <c r="Q3938" t="s">
        <v>3073</v>
      </c>
      <c r="R3938" t="s">
        <v>3145</v>
      </c>
      <c r="S3938" t="s">
        <v>3721</v>
      </c>
      <c r="T3938">
        <v>78</v>
      </c>
      <c r="U3938">
        <v>71</v>
      </c>
      <c r="V3938" t="s">
        <v>3722</v>
      </c>
      <c r="W3938" t="s">
        <v>341</v>
      </c>
      <c r="X3938">
        <v>1</v>
      </c>
      <c r="Y3938">
        <f t="shared" si="475"/>
        <v>7</v>
      </c>
      <c r="Z3938">
        <f t="shared" ca="1" si="476"/>
        <v>14.5</v>
      </c>
      <c r="AA3938">
        <f t="shared" ca="1" si="477"/>
        <v>-7.5</v>
      </c>
      <c r="AB3938">
        <f t="shared" ca="1" si="478"/>
        <v>7.5</v>
      </c>
      <c r="AC3938" s="2">
        <v>7.5</v>
      </c>
      <c r="AD3938" s="7">
        <f>VLOOKUP(P3938,Weights!$A:$B,2,0)*AC3938</f>
        <v>7.5</v>
      </c>
      <c r="AE3938">
        <f t="shared" ca="1" si="479"/>
        <v>56.25</v>
      </c>
      <c r="AF3938" t="str">
        <f t="shared" si="480"/>
        <v>Tulsa</v>
      </c>
      <c r="AG3938" t="str">
        <f t="shared" ca="1" si="481"/>
        <v>Tulsa</v>
      </c>
    </row>
    <row r="3939" spans="15:33" x14ac:dyDescent="0.25">
      <c r="O3939" t="s">
        <v>3331</v>
      </c>
      <c r="P3939" s="6">
        <v>42035</v>
      </c>
      <c r="Q3939" t="s">
        <v>3073</v>
      </c>
      <c r="R3939" t="s">
        <v>3333</v>
      </c>
      <c r="S3939" t="s">
        <v>3721</v>
      </c>
      <c r="T3939">
        <v>81</v>
      </c>
      <c r="U3939">
        <v>78</v>
      </c>
      <c r="V3939" t="s">
        <v>3722</v>
      </c>
      <c r="W3939" t="s">
        <v>434</v>
      </c>
      <c r="X3939">
        <v>1</v>
      </c>
      <c r="Y3939">
        <f t="shared" si="475"/>
        <v>3</v>
      </c>
      <c r="Z3939">
        <f t="shared" ca="1" si="476"/>
        <v>7.1250000199999999</v>
      </c>
      <c r="AA3939">
        <f t="shared" ca="1" si="477"/>
        <v>-4.1250000199999999</v>
      </c>
      <c r="AB3939">
        <f t="shared" ca="1" si="478"/>
        <v>4.1250000199999999</v>
      </c>
      <c r="AC3939" s="2">
        <v>4.125</v>
      </c>
      <c r="AD3939" s="7">
        <f>VLOOKUP(P3939,Weights!$A:$B,2,0)*AC3939</f>
        <v>4.125</v>
      </c>
      <c r="AE3939">
        <f t="shared" ca="1" si="479"/>
        <v>17.015625164999999</v>
      </c>
      <c r="AF3939" t="str">
        <f t="shared" si="480"/>
        <v>UC Davis</v>
      </c>
      <c r="AG3939" t="str">
        <f t="shared" ca="1" si="481"/>
        <v>UC Davis</v>
      </c>
    </row>
    <row r="3940" spans="15:33" x14ac:dyDescent="0.25">
      <c r="O3940" t="s">
        <v>3297</v>
      </c>
      <c r="P3940" s="6">
        <v>42035</v>
      </c>
      <c r="Q3940" t="s">
        <v>3073</v>
      </c>
      <c r="R3940" t="s">
        <v>3133</v>
      </c>
      <c r="S3940" t="s">
        <v>3721</v>
      </c>
      <c r="T3940">
        <v>77</v>
      </c>
      <c r="U3940">
        <v>55</v>
      </c>
      <c r="W3940" t="s">
        <v>1384</v>
      </c>
      <c r="X3940">
        <v>1</v>
      </c>
      <c r="Y3940">
        <f t="shared" si="475"/>
        <v>22</v>
      </c>
      <c r="Z3940">
        <f t="shared" ca="1" si="476"/>
        <v>4.2500000000000009</v>
      </c>
      <c r="AA3940">
        <f t="shared" ca="1" si="477"/>
        <v>17.75</v>
      </c>
      <c r="AB3940">
        <f t="shared" ca="1" si="478"/>
        <v>-17.75</v>
      </c>
      <c r="AC3940" s="2">
        <v>17.75</v>
      </c>
      <c r="AD3940" s="7">
        <f>VLOOKUP(P3940,Weights!$A:$B,2,0)*AC3940</f>
        <v>17.75</v>
      </c>
      <c r="AE3940">
        <f t="shared" ca="1" si="479"/>
        <v>315.0625</v>
      </c>
      <c r="AF3940" t="str">
        <f t="shared" si="480"/>
        <v>UC Irvine</v>
      </c>
      <c r="AG3940" t="str">
        <f t="shared" ca="1" si="481"/>
        <v>UC Irvine</v>
      </c>
    </row>
    <row r="3941" spans="15:33" x14ac:dyDescent="0.25">
      <c r="O3941" t="s">
        <v>3296</v>
      </c>
      <c r="P3941" s="6">
        <v>42035</v>
      </c>
      <c r="Q3941" t="s">
        <v>3073</v>
      </c>
      <c r="R3941" t="s">
        <v>3283</v>
      </c>
      <c r="S3941" t="s">
        <v>3721</v>
      </c>
      <c r="T3941">
        <v>66</v>
      </c>
      <c r="U3941">
        <v>62</v>
      </c>
      <c r="W3941" t="s">
        <v>1394</v>
      </c>
      <c r="X3941">
        <v>1</v>
      </c>
      <c r="Y3941">
        <f t="shared" si="475"/>
        <v>4</v>
      </c>
      <c r="Z3941">
        <f t="shared" ca="1" si="476"/>
        <v>6.875</v>
      </c>
      <c r="AA3941">
        <f t="shared" ca="1" si="477"/>
        <v>-2.875</v>
      </c>
      <c r="AB3941">
        <f t="shared" ca="1" si="478"/>
        <v>2.875</v>
      </c>
      <c r="AC3941" s="2">
        <v>2.875</v>
      </c>
      <c r="AD3941" s="7">
        <f>VLOOKUP(P3941,Weights!$A:$B,2,0)*AC3941</f>
        <v>2.875</v>
      </c>
      <c r="AE3941">
        <f t="shared" ca="1" si="479"/>
        <v>8.265625</v>
      </c>
      <c r="AF3941" t="str">
        <f t="shared" si="480"/>
        <v>UC Riverside</v>
      </c>
      <c r="AG3941" t="str">
        <f t="shared" ca="1" si="481"/>
        <v>UC Riverside</v>
      </c>
    </row>
    <row r="3942" spans="15:33" x14ac:dyDescent="0.25">
      <c r="O3942" t="s">
        <v>3282</v>
      </c>
      <c r="P3942" s="6">
        <v>42035</v>
      </c>
      <c r="Q3942" t="s">
        <v>3073</v>
      </c>
      <c r="R3942" t="s">
        <v>3231</v>
      </c>
      <c r="S3942" t="s">
        <v>3721</v>
      </c>
      <c r="T3942">
        <v>72</v>
      </c>
      <c r="U3942">
        <v>59</v>
      </c>
      <c r="W3942" t="s">
        <v>455</v>
      </c>
      <c r="X3942">
        <v>1</v>
      </c>
      <c r="Y3942">
        <f t="shared" si="475"/>
        <v>13</v>
      </c>
      <c r="Z3942">
        <f t="shared" ca="1" si="476"/>
        <v>8.1249995000000013</v>
      </c>
      <c r="AA3942">
        <f t="shared" ca="1" si="477"/>
        <v>4.8750004999999987</v>
      </c>
      <c r="AB3942">
        <f t="shared" ca="1" si="478"/>
        <v>-4.8750004999999987</v>
      </c>
      <c r="AC3942" s="2">
        <v>4.875</v>
      </c>
      <c r="AD3942" s="7">
        <f>VLOOKUP(P3942,Weights!$A:$B,2,0)*AC3942</f>
        <v>4.875</v>
      </c>
      <c r="AE3942">
        <f t="shared" ca="1" si="479"/>
        <v>23.765629875000236</v>
      </c>
      <c r="AF3942" t="str">
        <f t="shared" si="480"/>
        <v>UCLA</v>
      </c>
      <c r="AG3942" t="str">
        <f t="shared" ca="1" si="481"/>
        <v>UCLA</v>
      </c>
    </row>
    <row r="3943" spans="15:33" x14ac:dyDescent="0.25">
      <c r="O3943" t="s">
        <v>3162</v>
      </c>
      <c r="P3943" s="6">
        <v>42035</v>
      </c>
      <c r="Q3943" t="s">
        <v>3073</v>
      </c>
      <c r="R3943" t="s">
        <v>3368</v>
      </c>
      <c r="S3943" t="s">
        <v>3720</v>
      </c>
      <c r="T3943">
        <v>70</v>
      </c>
      <c r="U3943">
        <v>65</v>
      </c>
      <c r="W3943" t="s">
        <v>1667</v>
      </c>
      <c r="X3943">
        <v>1</v>
      </c>
      <c r="Y3943">
        <f t="shared" si="475"/>
        <v>-5</v>
      </c>
      <c r="Z3943">
        <f t="shared" ca="1" si="476"/>
        <v>-10</v>
      </c>
      <c r="AA3943">
        <f t="shared" ca="1" si="477"/>
        <v>5</v>
      </c>
      <c r="AB3943">
        <f t="shared" ca="1" si="478"/>
        <v>-5</v>
      </c>
      <c r="AC3943" s="2">
        <v>5</v>
      </c>
      <c r="AD3943" s="7">
        <f>VLOOKUP(P3943,Weights!$A:$B,2,0)*AC3943</f>
        <v>5</v>
      </c>
      <c r="AE3943">
        <f t="shared" ca="1" si="479"/>
        <v>25</v>
      </c>
      <c r="AF3943" t="str">
        <f t="shared" si="480"/>
        <v>Valparaiso</v>
      </c>
      <c r="AG3943" t="str">
        <f t="shared" ca="1" si="481"/>
        <v>Valparaiso</v>
      </c>
    </row>
    <row r="3944" spans="15:33" x14ac:dyDescent="0.25">
      <c r="O3944" t="s">
        <v>3411</v>
      </c>
      <c r="P3944" s="6">
        <v>42035</v>
      </c>
      <c r="Q3944" t="s">
        <v>3073</v>
      </c>
      <c r="R3944" t="s">
        <v>3360</v>
      </c>
      <c r="S3944" t="s">
        <v>3721</v>
      </c>
      <c r="T3944">
        <v>67</v>
      </c>
      <c r="U3944">
        <v>61</v>
      </c>
      <c r="W3944" t="s">
        <v>1480</v>
      </c>
      <c r="X3944">
        <v>1</v>
      </c>
      <c r="Y3944">
        <f t="shared" si="475"/>
        <v>6</v>
      </c>
      <c r="Z3944">
        <f t="shared" ca="1" si="476"/>
        <v>9.375</v>
      </c>
      <c r="AA3944">
        <f t="shared" ca="1" si="477"/>
        <v>-3.375</v>
      </c>
      <c r="AB3944">
        <f t="shared" ca="1" si="478"/>
        <v>3.375</v>
      </c>
      <c r="AC3944" s="2">
        <v>3.375</v>
      </c>
      <c r="AD3944" s="7">
        <f>VLOOKUP(P3944,Weights!$A:$B,2,0)*AC3944</f>
        <v>3.375</v>
      </c>
      <c r="AE3944">
        <f t="shared" ca="1" si="479"/>
        <v>11.390625</v>
      </c>
      <c r="AF3944" t="str">
        <f t="shared" si="480"/>
        <v>UL Monroe</v>
      </c>
      <c r="AG3944" t="str">
        <f t="shared" ca="1" si="481"/>
        <v>UL Monroe</v>
      </c>
    </row>
    <row r="3945" spans="15:33" x14ac:dyDescent="0.25">
      <c r="O3945" t="s">
        <v>3305</v>
      </c>
      <c r="P3945" s="6">
        <v>42035</v>
      </c>
      <c r="Q3945" t="s">
        <v>3073</v>
      </c>
      <c r="R3945" t="s">
        <v>3312</v>
      </c>
      <c r="S3945" t="s">
        <v>3721</v>
      </c>
      <c r="T3945">
        <v>70</v>
      </c>
      <c r="U3945">
        <v>63</v>
      </c>
      <c r="W3945" t="s">
        <v>1042</v>
      </c>
      <c r="X3945">
        <v>1</v>
      </c>
      <c r="Y3945">
        <f t="shared" si="475"/>
        <v>7</v>
      </c>
      <c r="Z3945">
        <f t="shared" ca="1" si="476"/>
        <v>7.0000000000000009</v>
      </c>
      <c r="AA3945">
        <f t="shared" ca="1" si="477"/>
        <v>0</v>
      </c>
      <c r="AB3945">
        <f t="shared" ca="1" si="478"/>
        <v>0</v>
      </c>
      <c r="AC3945" s="2">
        <v>0</v>
      </c>
      <c r="AD3945" s="7">
        <f>VLOOKUP(P3945,Weights!$A:$B,2,0)*AC3945</f>
        <v>0</v>
      </c>
      <c r="AE3945">
        <f t="shared" ca="1" si="479"/>
        <v>0</v>
      </c>
      <c r="AF3945" t="str">
        <f t="shared" si="480"/>
        <v>UNC Asheville</v>
      </c>
      <c r="AG3945" t="str">
        <f t="shared" ca="1" si="481"/>
        <v>UNC Asheville</v>
      </c>
    </row>
    <row r="3946" spans="15:33" x14ac:dyDescent="0.25">
      <c r="O3946" t="s">
        <v>3207</v>
      </c>
      <c r="P3946" s="6">
        <v>42035</v>
      </c>
      <c r="Q3946" t="s">
        <v>3073</v>
      </c>
      <c r="R3946" t="s">
        <v>3370</v>
      </c>
      <c r="S3946" t="s">
        <v>3720</v>
      </c>
      <c r="T3946">
        <v>78</v>
      </c>
      <c r="U3946">
        <v>73</v>
      </c>
      <c r="W3946" t="s">
        <v>2557</v>
      </c>
      <c r="X3946">
        <v>1</v>
      </c>
      <c r="Y3946">
        <f t="shared" si="475"/>
        <v>-5</v>
      </c>
      <c r="Z3946">
        <f t="shared" ca="1" si="476"/>
        <v>-0.62500000000000089</v>
      </c>
      <c r="AA3946">
        <f t="shared" ca="1" si="477"/>
        <v>-4.3749999999999991</v>
      </c>
      <c r="AB3946">
        <f t="shared" ca="1" si="478"/>
        <v>4.3749999999999991</v>
      </c>
      <c r="AC3946" s="2">
        <v>4.375</v>
      </c>
      <c r="AD3946" s="7">
        <f>VLOOKUP(P3946,Weights!$A:$B,2,0)*AC3946</f>
        <v>4.375</v>
      </c>
      <c r="AE3946">
        <f t="shared" ca="1" si="479"/>
        <v>19.140624999999993</v>
      </c>
      <c r="AF3946" t="str">
        <f t="shared" si="480"/>
        <v>Western Carolina</v>
      </c>
      <c r="AG3946" t="str">
        <f t="shared" ca="1" si="481"/>
        <v>Western Carolina</v>
      </c>
    </row>
    <row r="3947" spans="15:33" x14ac:dyDescent="0.25">
      <c r="O3947" t="s">
        <v>3077</v>
      </c>
      <c r="P3947" s="6">
        <v>42035</v>
      </c>
      <c r="Q3947" t="s">
        <v>3073</v>
      </c>
      <c r="R3947" t="s">
        <v>3339</v>
      </c>
      <c r="S3947" t="s">
        <v>3721</v>
      </c>
      <c r="T3947">
        <v>74</v>
      </c>
      <c r="U3947">
        <v>63</v>
      </c>
      <c r="W3947" t="s">
        <v>640</v>
      </c>
      <c r="X3947">
        <v>1</v>
      </c>
      <c r="Y3947">
        <f t="shared" si="475"/>
        <v>11</v>
      </c>
      <c r="Z3947">
        <f t="shared" ca="1" si="476"/>
        <v>11</v>
      </c>
      <c r="AA3947">
        <f t="shared" ca="1" si="477"/>
        <v>0</v>
      </c>
      <c r="AB3947">
        <f t="shared" ca="1" si="478"/>
        <v>0</v>
      </c>
      <c r="AC3947" s="2">
        <v>0</v>
      </c>
      <c r="AD3947" s="7">
        <f>VLOOKUP(P3947,Weights!$A:$B,2,0)*AC3947</f>
        <v>0</v>
      </c>
      <c r="AE3947">
        <f t="shared" ca="1" si="479"/>
        <v>0</v>
      </c>
      <c r="AF3947" t="str">
        <f t="shared" si="480"/>
        <v>UNLV</v>
      </c>
      <c r="AG3947" t="str">
        <f t="shared" ca="1" si="481"/>
        <v>UNLV</v>
      </c>
    </row>
    <row r="3948" spans="15:33" x14ac:dyDescent="0.25">
      <c r="O3948" t="s">
        <v>3298</v>
      </c>
      <c r="P3948" s="6">
        <v>42035</v>
      </c>
      <c r="Q3948" t="s">
        <v>3073</v>
      </c>
      <c r="R3948" t="s">
        <v>3154</v>
      </c>
      <c r="S3948" t="s">
        <v>3720</v>
      </c>
      <c r="T3948">
        <v>65</v>
      </c>
      <c r="U3948">
        <v>57</v>
      </c>
      <c r="W3948" t="s">
        <v>1570</v>
      </c>
      <c r="X3948">
        <v>1</v>
      </c>
      <c r="Y3948">
        <f t="shared" si="475"/>
        <v>-8</v>
      </c>
      <c r="Z3948">
        <f t="shared" ca="1" si="476"/>
        <v>-6.874999980000001</v>
      </c>
      <c r="AA3948">
        <f t="shared" ca="1" si="477"/>
        <v>-1.125000019999999</v>
      </c>
      <c r="AB3948">
        <f t="shared" ca="1" si="478"/>
        <v>1.125000019999999</v>
      </c>
      <c r="AC3948" s="2">
        <v>1.125</v>
      </c>
      <c r="AD3948" s="7">
        <f>VLOOKUP(P3948,Weights!$A:$B,2,0)*AC3948</f>
        <v>1.125</v>
      </c>
      <c r="AE3948">
        <f t="shared" ca="1" si="479"/>
        <v>1.2656250449999982</v>
      </c>
      <c r="AF3948" t="str">
        <f t="shared" si="480"/>
        <v>UAB</v>
      </c>
      <c r="AG3948" t="str">
        <f t="shared" ca="1" si="481"/>
        <v>UAB</v>
      </c>
    </row>
    <row r="3949" spans="15:33" x14ac:dyDescent="0.25">
      <c r="O3949" t="s">
        <v>3277</v>
      </c>
      <c r="P3949" s="6">
        <v>42035</v>
      </c>
      <c r="Q3949" t="s">
        <v>3073</v>
      </c>
      <c r="R3949" t="s">
        <v>3240</v>
      </c>
      <c r="S3949" t="s">
        <v>3720</v>
      </c>
      <c r="T3949">
        <v>66</v>
      </c>
      <c r="U3949">
        <v>59</v>
      </c>
      <c r="W3949" t="s">
        <v>2995</v>
      </c>
      <c r="X3949">
        <v>1</v>
      </c>
      <c r="Y3949">
        <f t="shared" si="475"/>
        <v>-7</v>
      </c>
      <c r="Z3949">
        <f t="shared" ca="1" si="476"/>
        <v>0.24999999999999911</v>
      </c>
      <c r="AA3949">
        <f t="shared" ca="1" si="477"/>
        <v>-7.2499999999999991</v>
      </c>
      <c r="AB3949">
        <f t="shared" ca="1" si="478"/>
        <v>7.2499999999999991</v>
      </c>
      <c r="AC3949" s="2">
        <v>7.25</v>
      </c>
      <c r="AD3949" s="7">
        <f>VLOOKUP(P3949,Weights!$A:$B,2,0)*AC3949</f>
        <v>7.25</v>
      </c>
      <c r="AE3949">
        <f t="shared" ca="1" si="479"/>
        <v>52.562499999999986</v>
      </c>
      <c r="AF3949" t="str">
        <f t="shared" si="480"/>
        <v>UMKC</v>
      </c>
      <c r="AG3949" t="str">
        <f t="shared" ca="1" si="481"/>
        <v>Utah Valley</v>
      </c>
    </row>
    <row r="3950" spans="15:33" x14ac:dyDescent="0.25">
      <c r="O3950" t="s">
        <v>3299</v>
      </c>
      <c r="P3950" s="6">
        <v>42035</v>
      </c>
      <c r="Q3950" t="s">
        <v>3073</v>
      </c>
      <c r="R3950" t="s">
        <v>3402</v>
      </c>
      <c r="S3950" t="s">
        <v>3720</v>
      </c>
      <c r="T3950">
        <v>55</v>
      </c>
      <c r="U3950">
        <v>54</v>
      </c>
      <c r="W3950" t="s">
        <v>2889</v>
      </c>
      <c r="X3950">
        <v>1</v>
      </c>
      <c r="Y3950">
        <f t="shared" si="475"/>
        <v>-1</v>
      </c>
      <c r="Z3950">
        <f t="shared" ca="1" si="476"/>
        <v>9.8749999800000001</v>
      </c>
      <c r="AA3950">
        <f t="shared" ca="1" si="477"/>
        <v>-10.87499998</v>
      </c>
      <c r="AB3950">
        <f t="shared" ca="1" si="478"/>
        <v>10.87499998</v>
      </c>
      <c r="AC3950" s="2">
        <v>10.875</v>
      </c>
      <c r="AD3950" s="7">
        <f>VLOOKUP(P3950,Weights!$A:$B,2,0)*AC3950</f>
        <v>10.875</v>
      </c>
      <c r="AE3950">
        <f t="shared" ca="1" si="479"/>
        <v>118.265624565</v>
      </c>
      <c r="AF3950" t="str">
        <f t="shared" si="480"/>
        <v>Troy</v>
      </c>
      <c r="AG3950" t="str">
        <f t="shared" ca="1" si="481"/>
        <v>UT-Arlington</v>
      </c>
    </row>
    <row r="3951" spans="15:33" x14ac:dyDescent="0.25">
      <c r="O3951" t="s">
        <v>3353</v>
      </c>
      <c r="P3951" s="6">
        <v>42035</v>
      </c>
      <c r="Q3951" t="s">
        <v>3073</v>
      </c>
      <c r="R3951" t="s">
        <v>3290</v>
      </c>
      <c r="S3951" t="s">
        <v>3721</v>
      </c>
      <c r="T3951">
        <v>83</v>
      </c>
      <c r="U3951">
        <v>70</v>
      </c>
      <c r="W3951" t="s">
        <v>1581</v>
      </c>
      <c r="X3951">
        <v>1</v>
      </c>
      <c r="Y3951">
        <f t="shared" si="475"/>
        <v>13</v>
      </c>
      <c r="Z3951">
        <f t="shared" ca="1" si="476"/>
        <v>8.875</v>
      </c>
      <c r="AA3951">
        <f t="shared" ca="1" si="477"/>
        <v>4.125</v>
      </c>
      <c r="AB3951">
        <f t="shared" ca="1" si="478"/>
        <v>-4.125</v>
      </c>
      <c r="AC3951" s="2">
        <v>4.125</v>
      </c>
      <c r="AD3951" s="7">
        <f>VLOOKUP(P3951,Weights!$A:$B,2,0)*AC3951</f>
        <v>4.125</v>
      </c>
      <c r="AE3951">
        <f t="shared" ca="1" si="479"/>
        <v>17.015625</v>
      </c>
      <c r="AF3951" t="str">
        <f t="shared" si="480"/>
        <v>UTEP</v>
      </c>
      <c r="AG3951" t="str">
        <f t="shared" ca="1" si="481"/>
        <v>UTEP</v>
      </c>
    </row>
    <row r="3952" spans="15:33" x14ac:dyDescent="0.25">
      <c r="O3952" t="s">
        <v>3710</v>
      </c>
      <c r="P3952" s="6">
        <v>42035</v>
      </c>
      <c r="Q3952" t="s">
        <v>3073</v>
      </c>
      <c r="R3952" t="s">
        <v>3704</v>
      </c>
      <c r="S3952" t="s">
        <v>3720</v>
      </c>
      <c r="T3952">
        <v>69</v>
      </c>
      <c r="U3952">
        <v>63</v>
      </c>
      <c r="W3952" t="s">
        <v>691</v>
      </c>
      <c r="X3952">
        <v>1</v>
      </c>
      <c r="Y3952">
        <f t="shared" si="475"/>
        <v>-6</v>
      </c>
      <c r="Z3952">
        <f t="shared" ca="1" si="476"/>
        <v>0.25</v>
      </c>
      <c r="AA3952">
        <f t="shared" ca="1" si="477"/>
        <v>-6.25</v>
      </c>
      <c r="AB3952">
        <f t="shared" ca="1" si="478"/>
        <v>6.25</v>
      </c>
      <c r="AC3952" s="2">
        <v>6.25</v>
      </c>
      <c r="AD3952" s="7">
        <f>VLOOKUP(P3952,Weights!$A:$B,2,0)*AC3952</f>
        <v>6.25</v>
      </c>
      <c r="AE3952">
        <f t="shared" ca="1" si="479"/>
        <v>39.0625</v>
      </c>
      <c r="AF3952" t="str">
        <f t="shared" si="480"/>
        <v>Duke</v>
      </c>
      <c r="AG3952" t="str">
        <f t="shared" ca="1" si="481"/>
        <v>Virginia</v>
      </c>
    </row>
    <row r="3953" spans="15:33" x14ac:dyDescent="0.25">
      <c r="O3953" t="s">
        <v>3180</v>
      </c>
      <c r="P3953" s="6">
        <v>42035</v>
      </c>
      <c r="Q3953" t="s">
        <v>3073</v>
      </c>
      <c r="R3953" t="s">
        <v>3166</v>
      </c>
      <c r="S3953" t="s">
        <v>3720</v>
      </c>
      <c r="T3953">
        <v>64</v>
      </c>
      <c r="U3953">
        <v>55</v>
      </c>
      <c r="W3953" t="s">
        <v>531</v>
      </c>
      <c r="X3953">
        <v>1</v>
      </c>
      <c r="Y3953">
        <f t="shared" si="475"/>
        <v>-9</v>
      </c>
      <c r="Z3953">
        <f t="shared" ca="1" si="476"/>
        <v>7.1249995000000004</v>
      </c>
      <c r="AA3953">
        <f t="shared" ca="1" si="477"/>
        <v>-16.124999500000001</v>
      </c>
      <c r="AB3953">
        <f t="shared" ca="1" si="478"/>
        <v>16.124999500000001</v>
      </c>
      <c r="AC3953" s="2">
        <v>16.125</v>
      </c>
      <c r="AD3953" s="7">
        <f>VLOOKUP(P3953,Weights!$A:$B,2,0)*AC3953</f>
        <v>16.125</v>
      </c>
      <c r="AE3953">
        <f t="shared" ca="1" si="479"/>
        <v>260.01560887500028</v>
      </c>
      <c r="AF3953" t="str">
        <f t="shared" si="480"/>
        <v>Richmond</v>
      </c>
      <c r="AG3953" t="str">
        <f t="shared" ca="1" si="481"/>
        <v>Virginia Commonwealth</v>
      </c>
    </row>
    <row r="3954" spans="15:33" x14ac:dyDescent="0.25">
      <c r="O3954" t="s">
        <v>3380</v>
      </c>
      <c r="P3954" s="6">
        <v>42035</v>
      </c>
      <c r="Q3954" t="s">
        <v>3073</v>
      </c>
      <c r="R3954" t="s">
        <v>3128</v>
      </c>
      <c r="S3954" t="s">
        <v>3721</v>
      </c>
      <c r="T3954">
        <v>86</v>
      </c>
      <c r="U3954">
        <v>55</v>
      </c>
      <c r="W3954" t="s">
        <v>2293</v>
      </c>
      <c r="X3954">
        <v>1</v>
      </c>
      <c r="Y3954">
        <f t="shared" si="475"/>
        <v>31</v>
      </c>
      <c r="Z3954">
        <f t="shared" ca="1" si="476"/>
        <v>7.8750004999999987</v>
      </c>
      <c r="AA3954">
        <f t="shared" ca="1" si="477"/>
        <v>23.124999500000001</v>
      </c>
      <c r="AB3954">
        <f t="shared" ca="1" si="478"/>
        <v>-23.124999500000001</v>
      </c>
      <c r="AC3954" s="2">
        <v>23.125</v>
      </c>
      <c r="AD3954" s="7">
        <f>VLOOKUP(P3954,Weights!$A:$B,2,0)*AC3954</f>
        <v>23.125</v>
      </c>
      <c r="AE3954">
        <f t="shared" ca="1" si="479"/>
        <v>534.76560187500036</v>
      </c>
      <c r="AF3954" t="str">
        <f t="shared" si="480"/>
        <v>Wagner</v>
      </c>
      <c r="AG3954" t="str">
        <f t="shared" ca="1" si="481"/>
        <v>Wagner</v>
      </c>
    </row>
    <row r="3955" spans="15:33" x14ac:dyDescent="0.25">
      <c r="O3955" t="s">
        <v>3200</v>
      </c>
      <c r="P3955" s="6">
        <v>42035</v>
      </c>
      <c r="Q3955" t="s">
        <v>3073</v>
      </c>
      <c r="R3955" t="s">
        <v>3198</v>
      </c>
      <c r="S3955" t="s">
        <v>3721</v>
      </c>
      <c r="T3955">
        <v>73</v>
      </c>
      <c r="U3955">
        <v>70</v>
      </c>
      <c r="W3955" t="s">
        <v>512</v>
      </c>
      <c r="X3955">
        <v>1</v>
      </c>
      <c r="Y3955">
        <f t="shared" si="475"/>
        <v>3</v>
      </c>
      <c r="Z3955">
        <f t="shared" ca="1" si="476"/>
        <v>4</v>
      </c>
      <c r="AA3955">
        <f t="shared" ca="1" si="477"/>
        <v>-1</v>
      </c>
      <c r="AB3955">
        <f t="shared" ca="1" si="478"/>
        <v>1</v>
      </c>
      <c r="AC3955" s="2">
        <v>1</v>
      </c>
      <c r="AD3955" s="7">
        <f>VLOOKUP(P3955,Weights!$A:$B,2,0)*AC3955</f>
        <v>1</v>
      </c>
      <c r="AE3955">
        <f t="shared" ca="1" si="479"/>
        <v>1</v>
      </c>
      <c r="AF3955" t="str">
        <f t="shared" si="480"/>
        <v>Wake Forest</v>
      </c>
      <c r="AG3955" t="str">
        <f t="shared" ca="1" si="481"/>
        <v>Wake Forest</v>
      </c>
    </row>
    <row r="3956" spans="15:33" x14ac:dyDescent="0.25">
      <c r="O3956" t="s">
        <v>3271</v>
      </c>
      <c r="P3956" s="6">
        <v>42035</v>
      </c>
      <c r="Q3956" t="s">
        <v>3073</v>
      </c>
      <c r="R3956" t="s">
        <v>3146</v>
      </c>
      <c r="S3956" t="s">
        <v>3721</v>
      </c>
      <c r="T3956">
        <v>89</v>
      </c>
      <c r="U3956">
        <v>88</v>
      </c>
      <c r="W3956" t="s">
        <v>2404</v>
      </c>
      <c r="X3956">
        <v>1</v>
      </c>
      <c r="Y3956">
        <f t="shared" si="475"/>
        <v>1</v>
      </c>
      <c r="Z3956">
        <f t="shared" ca="1" si="476"/>
        <v>-7.9999995200000003</v>
      </c>
      <c r="AA3956">
        <f t="shared" ca="1" si="477"/>
        <v>8.9999995199999994</v>
      </c>
      <c r="AB3956">
        <f t="shared" ca="1" si="478"/>
        <v>-8.9999995199999994</v>
      </c>
      <c r="AC3956" s="2">
        <v>9</v>
      </c>
      <c r="AD3956" s="7">
        <f>VLOOKUP(P3956,Weights!$A:$B,2,0)*AC3956</f>
        <v>9</v>
      </c>
      <c r="AE3956">
        <f t="shared" ca="1" si="479"/>
        <v>80.999991360000223</v>
      </c>
      <c r="AF3956" t="str">
        <f t="shared" si="480"/>
        <v>Washington St</v>
      </c>
      <c r="AG3956" t="str">
        <f t="shared" ca="1" si="481"/>
        <v>Stanford</v>
      </c>
    </row>
    <row r="3957" spans="15:33" x14ac:dyDescent="0.25">
      <c r="O3957" t="s">
        <v>3385</v>
      </c>
      <c r="P3957" s="6">
        <v>42035</v>
      </c>
      <c r="Q3957" t="s">
        <v>3073</v>
      </c>
      <c r="R3957" t="s">
        <v>3247</v>
      </c>
      <c r="S3957" t="s">
        <v>3721</v>
      </c>
      <c r="T3957">
        <v>77</v>
      </c>
      <c r="U3957">
        <v>58</v>
      </c>
      <c r="W3957" t="s">
        <v>613</v>
      </c>
      <c r="X3957">
        <v>1</v>
      </c>
      <c r="Y3957">
        <f t="shared" si="475"/>
        <v>19</v>
      </c>
      <c r="Z3957">
        <f t="shared" ca="1" si="476"/>
        <v>17.124999499999998</v>
      </c>
      <c r="AA3957">
        <f t="shared" ca="1" si="477"/>
        <v>1.8750005000000023</v>
      </c>
      <c r="AB3957">
        <f t="shared" ca="1" si="478"/>
        <v>-1.8750005000000023</v>
      </c>
      <c r="AC3957" s="2">
        <v>1.875</v>
      </c>
      <c r="AD3957" s="7">
        <f>VLOOKUP(P3957,Weights!$A:$B,2,0)*AC3957</f>
        <v>1.875</v>
      </c>
      <c r="AE3957">
        <f t="shared" ca="1" si="479"/>
        <v>3.5156268750002586</v>
      </c>
      <c r="AF3957" t="str">
        <f t="shared" si="480"/>
        <v>West Virginia</v>
      </c>
      <c r="AG3957" t="str">
        <f t="shared" ca="1" si="481"/>
        <v>West Virginia</v>
      </c>
    </row>
    <row r="3958" spans="15:33" x14ac:dyDescent="0.25">
      <c r="O3958" t="s">
        <v>3310</v>
      </c>
      <c r="P3958" s="6">
        <v>42035</v>
      </c>
      <c r="Q3958" t="s">
        <v>3073</v>
      </c>
      <c r="R3958" t="s">
        <v>3223</v>
      </c>
      <c r="S3958" t="s">
        <v>3721</v>
      </c>
      <c r="T3958">
        <v>49</v>
      </c>
      <c r="U3958">
        <v>46</v>
      </c>
      <c r="W3958" t="s">
        <v>998</v>
      </c>
      <c r="X3958">
        <v>1</v>
      </c>
      <c r="Y3958">
        <f t="shared" si="475"/>
        <v>3</v>
      </c>
      <c r="Z3958">
        <f t="shared" ca="1" si="476"/>
        <v>7.7500000199999999</v>
      </c>
      <c r="AA3958">
        <f t="shared" ca="1" si="477"/>
        <v>-4.7500000199999999</v>
      </c>
      <c r="AB3958">
        <f t="shared" ca="1" si="478"/>
        <v>4.7500000199999999</v>
      </c>
      <c r="AC3958" s="2">
        <v>4.75</v>
      </c>
      <c r="AD3958" s="7">
        <f>VLOOKUP(P3958,Weights!$A:$B,2,0)*AC3958</f>
        <v>4.75</v>
      </c>
      <c r="AE3958">
        <f t="shared" ca="1" si="479"/>
        <v>22.562500189999998</v>
      </c>
      <c r="AF3958" t="str">
        <f t="shared" si="480"/>
        <v>Wofford</v>
      </c>
      <c r="AG3958" t="str">
        <f t="shared" ca="1" si="481"/>
        <v>Wofford</v>
      </c>
    </row>
    <row r="3959" spans="15:33" x14ac:dyDescent="0.25">
      <c r="O3959" t="s">
        <v>3242</v>
      </c>
      <c r="P3959" s="6">
        <v>42035</v>
      </c>
      <c r="Q3959" t="s">
        <v>3073</v>
      </c>
      <c r="R3959" t="s">
        <v>3328</v>
      </c>
      <c r="S3959" t="s">
        <v>3721</v>
      </c>
      <c r="T3959">
        <v>63</v>
      </c>
      <c r="U3959">
        <v>55</v>
      </c>
      <c r="W3959" t="s">
        <v>2220</v>
      </c>
      <c r="X3959">
        <v>1</v>
      </c>
      <c r="Y3959">
        <f t="shared" si="475"/>
        <v>8</v>
      </c>
      <c r="Z3959">
        <f t="shared" ca="1" si="476"/>
        <v>12.249999980000002</v>
      </c>
      <c r="AA3959">
        <f t="shared" ca="1" si="477"/>
        <v>-4.2499999800000019</v>
      </c>
      <c r="AB3959">
        <f t="shared" ca="1" si="478"/>
        <v>4.2499999800000019</v>
      </c>
      <c r="AC3959" s="2">
        <v>4.25</v>
      </c>
      <c r="AD3959" s="7">
        <f>VLOOKUP(P3959,Weights!$A:$B,2,0)*AC3959</f>
        <v>4.25</v>
      </c>
      <c r="AE3959">
        <f t="shared" ca="1" si="479"/>
        <v>18.062499830000018</v>
      </c>
      <c r="AF3959" t="str">
        <f t="shared" si="480"/>
        <v>Wyoming</v>
      </c>
      <c r="AG3959" t="str">
        <f t="shared" ca="1" si="481"/>
        <v>Wyoming</v>
      </c>
    </row>
    <row r="3960" spans="15:33" x14ac:dyDescent="0.25">
      <c r="O3960" t="s">
        <v>3115</v>
      </c>
      <c r="P3960" s="6">
        <v>42036</v>
      </c>
      <c r="Q3960" t="s">
        <v>3073</v>
      </c>
      <c r="R3960" t="s">
        <v>3188</v>
      </c>
      <c r="S3960" t="s">
        <v>3720</v>
      </c>
      <c r="T3960">
        <v>75</v>
      </c>
      <c r="U3960">
        <v>67</v>
      </c>
      <c r="W3960" t="s">
        <v>1782</v>
      </c>
      <c r="X3960">
        <v>1</v>
      </c>
      <c r="Y3960">
        <f t="shared" si="475"/>
        <v>-8</v>
      </c>
      <c r="Z3960">
        <f t="shared" ca="1" si="476"/>
        <v>15.500000499999999</v>
      </c>
      <c r="AA3960">
        <f t="shared" ca="1" si="477"/>
        <v>-23.500000499999999</v>
      </c>
      <c r="AB3960">
        <f t="shared" ca="1" si="478"/>
        <v>23.500000499999999</v>
      </c>
      <c r="AC3960" s="2">
        <v>23.5</v>
      </c>
      <c r="AD3960" s="7">
        <f>VLOOKUP(P3960,Weights!$A:$B,2,0)*AC3960</f>
        <v>23.5</v>
      </c>
      <c r="AE3960">
        <f t="shared" ca="1" si="479"/>
        <v>552.25002350000022</v>
      </c>
      <c r="AF3960" t="str">
        <f t="shared" si="480"/>
        <v>Marist</v>
      </c>
      <c r="AG3960" t="str">
        <f t="shared" ca="1" si="481"/>
        <v>Canisius</v>
      </c>
    </row>
    <row r="3961" spans="15:33" x14ac:dyDescent="0.25">
      <c r="O3961" t="s">
        <v>3176</v>
      </c>
      <c r="P3961" s="6">
        <v>42036</v>
      </c>
      <c r="Q3961" t="s">
        <v>3073</v>
      </c>
      <c r="R3961" t="s">
        <v>3118</v>
      </c>
      <c r="S3961" t="s">
        <v>3721</v>
      </c>
      <c r="T3961">
        <v>101</v>
      </c>
      <c r="U3961">
        <v>77</v>
      </c>
      <c r="W3961" t="s">
        <v>378</v>
      </c>
      <c r="X3961">
        <v>1</v>
      </c>
      <c r="Y3961">
        <f t="shared" si="475"/>
        <v>24</v>
      </c>
      <c r="Z3961">
        <f t="shared" ca="1" si="476"/>
        <v>16.5</v>
      </c>
      <c r="AA3961">
        <f t="shared" ca="1" si="477"/>
        <v>7.5</v>
      </c>
      <c r="AB3961">
        <f t="shared" ca="1" si="478"/>
        <v>-7.5</v>
      </c>
      <c r="AC3961" s="2">
        <v>7.5</v>
      </c>
      <c r="AD3961" s="7">
        <f>VLOOKUP(P3961,Weights!$A:$B,2,0)*AC3961</f>
        <v>7.5</v>
      </c>
      <c r="AE3961">
        <f t="shared" ca="1" si="479"/>
        <v>56.25</v>
      </c>
      <c r="AF3961" t="str">
        <f t="shared" si="480"/>
        <v>Dayton</v>
      </c>
      <c r="AG3961" t="str">
        <f t="shared" ca="1" si="481"/>
        <v>Dayton</v>
      </c>
    </row>
    <row r="3962" spans="15:33" x14ac:dyDescent="0.25">
      <c r="O3962" t="s">
        <v>3139</v>
      </c>
      <c r="P3962" s="6">
        <v>42036</v>
      </c>
      <c r="Q3962" t="s">
        <v>3073</v>
      </c>
      <c r="R3962" t="s">
        <v>3113</v>
      </c>
      <c r="S3962" t="s">
        <v>3721</v>
      </c>
      <c r="T3962">
        <v>50</v>
      </c>
      <c r="U3962">
        <v>46</v>
      </c>
      <c r="W3962" t="s">
        <v>232</v>
      </c>
      <c r="X3962">
        <v>1</v>
      </c>
      <c r="Y3962">
        <f t="shared" si="475"/>
        <v>4</v>
      </c>
      <c r="Z3962">
        <f t="shared" ca="1" si="476"/>
        <v>-9.25</v>
      </c>
      <c r="AA3962">
        <f t="shared" ca="1" si="477"/>
        <v>13.25</v>
      </c>
      <c r="AB3962">
        <f t="shared" ca="1" si="478"/>
        <v>-13.25</v>
      </c>
      <c r="AC3962" s="2">
        <v>13.25</v>
      </c>
      <c r="AD3962" s="7">
        <f>VLOOKUP(P3962,Weights!$A:$B,2,0)*AC3962</f>
        <v>13.25</v>
      </c>
      <c r="AE3962">
        <f t="shared" ca="1" si="479"/>
        <v>175.5625</v>
      </c>
      <c r="AF3962" t="str">
        <f t="shared" si="480"/>
        <v>East Carolina</v>
      </c>
      <c r="AG3962" t="str">
        <f t="shared" ca="1" si="481"/>
        <v>Cincinnati</v>
      </c>
    </row>
    <row r="3963" spans="15:33" x14ac:dyDescent="0.25">
      <c r="O3963" t="s">
        <v>3161</v>
      </c>
      <c r="P3963" s="6">
        <v>42036</v>
      </c>
      <c r="Q3963" t="s">
        <v>3073</v>
      </c>
      <c r="R3963" t="s">
        <v>3194</v>
      </c>
      <c r="S3963" t="s">
        <v>3721</v>
      </c>
      <c r="T3963">
        <v>55</v>
      </c>
      <c r="U3963">
        <v>54</v>
      </c>
      <c r="W3963" t="s">
        <v>588</v>
      </c>
      <c r="X3963">
        <v>1</v>
      </c>
      <c r="Y3963">
        <f t="shared" si="475"/>
        <v>1</v>
      </c>
      <c r="Z3963">
        <f t="shared" ca="1" si="476"/>
        <v>-3.1249994999999995</v>
      </c>
      <c r="AA3963">
        <f t="shared" ca="1" si="477"/>
        <v>4.1249994999999995</v>
      </c>
      <c r="AB3963">
        <f t="shared" ca="1" si="478"/>
        <v>-4.1249994999999995</v>
      </c>
      <c r="AC3963" s="2">
        <v>4.125</v>
      </c>
      <c r="AD3963" s="7">
        <f>VLOOKUP(P3963,Weights!$A:$B,2,0)*AC3963</f>
        <v>4.125</v>
      </c>
      <c r="AE3963">
        <f t="shared" ca="1" si="479"/>
        <v>17.015620875000245</v>
      </c>
      <c r="AF3963" t="str">
        <f t="shared" si="480"/>
        <v>Florida St</v>
      </c>
      <c r="AG3963" t="str">
        <f t="shared" ca="1" si="481"/>
        <v>Miami (FL)</v>
      </c>
    </row>
    <row r="3964" spans="15:33" x14ac:dyDescent="0.25">
      <c r="O3964" t="s">
        <v>3141</v>
      </c>
      <c r="P3964" s="6">
        <v>42036</v>
      </c>
      <c r="Q3964" t="s">
        <v>3073</v>
      </c>
      <c r="R3964" t="s">
        <v>3136</v>
      </c>
      <c r="S3964" t="s">
        <v>3721</v>
      </c>
      <c r="T3964">
        <v>70</v>
      </c>
      <c r="U3964">
        <v>68</v>
      </c>
      <c r="W3964" t="s">
        <v>250</v>
      </c>
      <c r="X3964">
        <v>1</v>
      </c>
      <c r="Y3964">
        <f t="shared" si="475"/>
        <v>2</v>
      </c>
      <c r="Z3964">
        <f t="shared" ca="1" si="476"/>
        <v>-7.5</v>
      </c>
      <c r="AA3964">
        <f t="shared" ca="1" si="477"/>
        <v>9.5</v>
      </c>
      <c r="AB3964">
        <f t="shared" ca="1" si="478"/>
        <v>-9.5</v>
      </c>
      <c r="AC3964" s="2">
        <v>9.5</v>
      </c>
      <c r="AD3964" s="7">
        <f>VLOOKUP(P3964,Weights!$A:$B,2,0)*AC3964</f>
        <v>9.5</v>
      </c>
      <c r="AE3964">
        <f t="shared" ca="1" si="479"/>
        <v>90.25</v>
      </c>
      <c r="AF3964" t="str">
        <f t="shared" si="480"/>
        <v>Houston</v>
      </c>
      <c r="AG3964" t="str">
        <f t="shared" ca="1" si="481"/>
        <v>Connecticut</v>
      </c>
    </row>
    <row r="3965" spans="15:33" x14ac:dyDescent="0.25">
      <c r="O3965" t="s">
        <v>3323</v>
      </c>
      <c r="P3965" s="6">
        <v>42036</v>
      </c>
      <c r="Q3965" t="s">
        <v>3073</v>
      </c>
      <c r="R3965" t="s">
        <v>3153</v>
      </c>
      <c r="S3965" t="s">
        <v>3721</v>
      </c>
      <c r="T3965">
        <v>76</v>
      </c>
      <c r="U3965">
        <v>66</v>
      </c>
      <c r="V3965" t="s">
        <v>3722</v>
      </c>
      <c r="W3965" t="s">
        <v>315</v>
      </c>
      <c r="X3965">
        <v>1</v>
      </c>
      <c r="Y3965">
        <f t="shared" si="475"/>
        <v>10</v>
      </c>
      <c r="Z3965">
        <f t="shared" ca="1" si="476"/>
        <v>12.749999499999998</v>
      </c>
      <c r="AA3965">
        <f t="shared" ca="1" si="477"/>
        <v>-2.7499994999999977</v>
      </c>
      <c r="AB3965">
        <f t="shared" ca="1" si="478"/>
        <v>2.7499994999999977</v>
      </c>
      <c r="AC3965" s="2">
        <v>2.75</v>
      </c>
      <c r="AD3965" s="7">
        <f>VLOOKUP(P3965,Weights!$A:$B,2,0)*AC3965</f>
        <v>2.75</v>
      </c>
      <c r="AE3965">
        <f t="shared" ca="1" si="479"/>
        <v>7.562497250000237</v>
      </c>
      <c r="AF3965" t="str">
        <f t="shared" si="480"/>
        <v>Michigan St</v>
      </c>
      <c r="AG3965" t="str">
        <f t="shared" ca="1" si="481"/>
        <v>Michigan St</v>
      </c>
    </row>
    <row r="3966" spans="15:33" x14ac:dyDescent="0.25">
      <c r="O3966" t="s">
        <v>3327</v>
      </c>
      <c r="P3966" s="6">
        <v>42036</v>
      </c>
      <c r="Q3966" t="s">
        <v>3073</v>
      </c>
      <c r="R3966" t="s">
        <v>3384</v>
      </c>
      <c r="S3966" t="s">
        <v>3720</v>
      </c>
      <c r="T3966">
        <v>87</v>
      </c>
      <c r="U3966">
        <v>76</v>
      </c>
      <c r="W3966" t="s">
        <v>1219</v>
      </c>
      <c r="X3966">
        <v>1</v>
      </c>
      <c r="Y3966">
        <f t="shared" si="475"/>
        <v>-11</v>
      </c>
      <c r="Z3966">
        <f t="shared" ca="1" si="476"/>
        <v>1.7500000200000001</v>
      </c>
      <c r="AA3966">
        <f t="shared" ca="1" si="477"/>
        <v>-12.75000002</v>
      </c>
      <c r="AB3966">
        <f t="shared" ca="1" si="478"/>
        <v>12.75000002</v>
      </c>
      <c r="AC3966" s="2">
        <v>12.75</v>
      </c>
      <c r="AD3966" s="7">
        <f>VLOOKUP(P3966,Weights!$A:$B,2,0)*AC3966</f>
        <v>12.75</v>
      </c>
      <c r="AE3966">
        <f t="shared" ca="1" si="479"/>
        <v>162.56250051000001</v>
      </c>
      <c r="AF3966" t="str">
        <f t="shared" si="480"/>
        <v>Manhattan</v>
      </c>
      <c r="AG3966" t="str">
        <f t="shared" ca="1" si="481"/>
        <v>Monmouth</v>
      </c>
    </row>
    <row r="3967" spans="15:33" x14ac:dyDescent="0.25">
      <c r="O3967" t="s">
        <v>3082</v>
      </c>
      <c r="P3967" s="6">
        <v>42036</v>
      </c>
      <c r="Q3967" t="s">
        <v>3073</v>
      </c>
      <c r="R3967" t="s">
        <v>3098</v>
      </c>
      <c r="S3967" t="s">
        <v>3721</v>
      </c>
      <c r="T3967">
        <v>105</v>
      </c>
      <c r="U3967">
        <v>100</v>
      </c>
      <c r="V3967" t="s">
        <v>3723</v>
      </c>
      <c r="W3967" t="s">
        <v>1868</v>
      </c>
      <c r="X3967">
        <v>1</v>
      </c>
      <c r="Y3967">
        <f t="shared" si="475"/>
        <v>5</v>
      </c>
      <c r="Z3967">
        <f t="shared" ca="1" si="476"/>
        <v>-6.8750004999999996</v>
      </c>
      <c r="AA3967">
        <f t="shared" ca="1" si="477"/>
        <v>11.875000499999999</v>
      </c>
      <c r="AB3967">
        <f t="shared" ca="1" si="478"/>
        <v>-11.875000499999999</v>
      </c>
      <c r="AC3967" s="2">
        <v>11.875</v>
      </c>
      <c r="AD3967" s="7">
        <f>VLOOKUP(P3967,Weights!$A:$B,2,0)*AC3967</f>
        <v>11.875</v>
      </c>
      <c r="AE3967">
        <f t="shared" ca="1" si="479"/>
        <v>141.01563687500021</v>
      </c>
      <c r="AF3967" t="str">
        <f t="shared" si="480"/>
        <v>Niagara</v>
      </c>
      <c r="AG3967" t="str">
        <f t="shared" ca="1" si="481"/>
        <v>Quinnipiac</v>
      </c>
    </row>
    <row r="3968" spans="15:33" x14ac:dyDescent="0.25">
      <c r="O3968" t="s">
        <v>3132</v>
      </c>
      <c r="P3968" s="6">
        <v>42036</v>
      </c>
      <c r="Q3968" t="s">
        <v>3073</v>
      </c>
      <c r="R3968" t="s">
        <v>3287</v>
      </c>
      <c r="S3968" t="s">
        <v>3720</v>
      </c>
      <c r="T3968">
        <v>67</v>
      </c>
      <c r="U3968">
        <v>39</v>
      </c>
      <c r="W3968" t="s">
        <v>250</v>
      </c>
      <c r="X3968">
        <v>1</v>
      </c>
      <c r="Y3968">
        <f t="shared" si="475"/>
        <v>-28</v>
      </c>
      <c r="Z3968">
        <f t="shared" ca="1" si="476"/>
        <v>-11.999999499999998</v>
      </c>
      <c r="AA3968">
        <f t="shared" ca="1" si="477"/>
        <v>-16.000000500000002</v>
      </c>
      <c r="AB3968">
        <f t="shared" ca="1" si="478"/>
        <v>16.000000500000002</v>
      </c>
      <c r="AC3968" s="2">
        <v>16</v>
      </c>
      <c r="AD3968" s="7">
        <f>VLOOKUP(P3968,Weights!$A:$B,2,0)*AC3968</f>
        <v>16</v>
      </c>
      <c r="AE3968">
        <f t="shared" ca="1" si="479"/>
        <v>256.0000160000003</v>
      </c>
      <c r="AF3968" t="str">
        <f t="shared" si="480"/>
        <v>Utah</v>
      </c>
      <c r="AG3968" t="str">
        <f t="shared" ca="1" si="481"/>
        <v>Utah</v>
      </c>
    </row>
    <row r="3969" spans="15:33" x14ac:dyDescent="0.25">
      <c r="O3969" t="s">
        <v>3395</v>
      </c>
      <c r="P3969" s="6">
        <v>42036</v>
      </c>
      <c r="Q3969" t="s">
        <v>3073</v>
      </c>
      <c r="R3969" t="s">
        <v>3222</v>
      </c>
      <c r="S3969" t="s">
        <v>3720</v>
      </c>
      <c r="T3969">
        <v>90</v>
      </c>
      <c r="U3969">
        <v>88</v>
      </c>
      <c r="W3969" t="s">
        <v>2395</v>
      </c>
      <c r="X3969">
        <v>1</v>
      </c>
      <c r="Y3969">
        <f t="shared" si="475"/>
        <v>-2</v>
      </c>
      <c r="Z3969">
        <f t="shared" ca="1" si="476"/>
        <v>0.375</v>
      </c>
      <c r="AA3969">
        <f t="shared" ca="1" si="477"/>
        <v>-2.375</v>
      </c>
      <c r="AB3969">
        <f t="shared" ca="1" si="478"/>
        <v>2.375</v>
      </c>
      <c r="AC3969" s="2">
        <v>2.375</v>
      </c>
      <c r="AD3969" s="7">
        <f>VLOOKUP(P3969,Weights!$A:$B,2,0)*AC3969</f>
        <v>2.375</v>
      </c>
      <c r="AE3969">
        <f t="shared" ca="1" si="479"/>
        <v>5.640625</v>
      </c>
      <c r="AF3969" t="str">
        <f t="shared" si="480"/>
        <v>California</v>
      </c>
      <c r="AG3969" t="str">
        <f t="shared" ca="1" si="481"/>
        <v>Washington</v>
      </c>
    </row>
    <row r="3970" spans="15:33" x14ac:dyDescent="0.25">
      <c r="O3970" t="s">
        <v>3272</v>
      </c>
      <c r="P3970" s="6">
        <v>42036</v>
      </c>
      <c r="Q3970" t="s">
        <v>3073</v>
      </c>
      <c r="R3970" t="s">
        <v>3224</v>
      </c>
      <c r="S3970" t="s">
        <v>3720</v>
      </c>
      <c r="T3970">
        <v>64</v>
      </c>
      <c r="U3970">
        <v>62</v>
      </c>
      <c r="W3970" t="s">
        <v>1966</v>
      </c>
      <c r="X3970">
        <v>1</v>
      </c>
      <c r="Y3970">
        <f t="shared" ref="Y3970:Y4033" si="482">X3970*IF(S3970="W",(T3970-U3970),U3970-T3970)</f>
        <v>-2</v>
      </c>
      <c r="Z3970">
        <f t="shared" ref="Z3970:Z4033" ca="1" si="483">X3970*(IF(Q3970="A",-HomeEdge,IF(Q3970="H",HomeEdge,0))+VLOOKUP(O3970,TmList,2,0)-VLOOKUP(R3970,TmList,2,0))</f>
        <v>-7.0000004799999997</v>
      </c>
      <c r="AA3970">
        <f t="shared" ref="AA3970:AA4033" ca="1" si="484">Y3970-Z3970</f>
        <v>5.0000004799999997</v>
      </c>
      <c r="AB3970">
        <f t="shared" ref="AB3970:AB4033" ca="1" si="485">-AA3970</f>
        <v>-5.0000004799999997</v>
      </c>
      <c r="AC3970" s="2">
        <v>5</v>
      </c>
      <c r="AD3970" s="7">
        <f>VLOOKUP(P3970,Weights!$A:$B,2,0)*AC3970</f>
        <v>5</v>
      </c>
      <c r="AE3970">
        <f t="shared" ref="AE3970:AE4033" ca="1" si="486">AA3970^2</f>
        <v>25.000004800000227</v>
      </c>
      <c r="AF3970" t="str">
        <f t="shared" si="480"/>
        <v>North Dakota St</v>
      </c>
      <c r="AG3970" t="str">
        <f t="shared" ca="1" si="481"/>
        <v>North Dakota St</v>
      </c>
    </row>
    <row r="3971" spans="15:33" x14ac:dyDescent="0.25">
      <c r="O3971" t="s">
        <v>3226</v>
      </c>
      <c r="P3971" s="6">
        <v>42036</v>
      </c>
      <c r="Q3971" t="s">
        <v>3073</v>
      </c>
      <c r="R3971" t="s">
        <v>3369</v>
      </c>
      <c r="S3971" t="s">
        <v>3720</v>
      </c>
      <c r="T3971">
        <v>96</v>
      </c>
      <c r="U3971">
        <v>80</v>
      </c>
      <c r="W3971" t="s">
        <v>1698</v>
      </c>
      <c r="X3971">
        <v>1</v>
      </c>
      <c r="Y3971">
        <f t="shared" si="482"/>
        <v>-16</v>
      </c>
      <c r="Z3971">
        <f t="shared" ca="1" si="483"/>
        <v>-4.7499999800000001</v>
      </c>
      <c r="AA3971">
        <f t="shared" ca="1" si="484"/>
        <v>-11.25000002</v>
      </c>
      <c r="AB3971">
        <f t="shared" ca="1" si="485"/>
        <v>11.25000002</v>
      </c>
      <c r="AC3971" s="2">
        <v>11.25</v>
      </c>
      <c r="AD3971" s="7">
        <f>VLOOKUP(P3971,Weights!$A:$B,2,0)*AC3971</f>
        <v>11.25</v>
      </c>
      <c r="AE3971">
        <f t="shared" ca="1" si="486"/>
        <v>126.56250045</v>
      </c>
      <c r="AF3971" t="str">
        <f t="shared" ref="AF3971:AF4034" si="487">IF(Y3971&gt;0,O3971,R3971)</f>
        <v>Oakland</v>
      </c>
      <c r="AG3971" t="str">
        <f t="shared" ref="AG3971:AG4034" ca="1" si="488">IF(Z3971&gt;0,O3971,R3971)</f>
        <v>Oakland</v>
      </c>
    </row>
    <row r="3972" spans="15:33" x14ac:dyDescent="0.25">
      <c r="O3972" t="s">
        <v>3350</v>
      </c>
      <c r="P3972" s="6">
        <v>42037</v>
      </c>
      <c r="Q3972" t="s">
        <v>3073</v>
      </c>
      <c r="R3972" t="s">
        <v>3341</v>
      </c>
      <c r="S3972" t="s">
        <v>3721</v>
      </c>
      <c r="T3972">
        <v>80</v>
      </c>
      <c r="U3972">
        <v>67</v>
      </c>
      <c r="W3972" t="s">
        <v>1989</v>
      </c>
      <c r="X3972">
        <v>1</v>
      </c>
      <c r="Y3972">
        <f t="shared" si="482"/>
        <v>13</v>
      </c>
      <c r="Z3972">
        <f t="shared" ca="1" si="483"/>
        <v>5.125</v>
      </c>
      <c r="AA3972">
        <f t="shared" ca="1" si="484"/>
        <v>7.875</v>
      </c>
      <c r="AB3972">
        <f t="shared" ca="1" si="485"/>
        <v>-7.875</v>
      </c>
      <c r="AC3972" s="2">
        <v>7.875</v>
      </c>
      <c r="AD3972" s="7">
        <f>VLOOKUP(P3972,Weights!$A:$B,2,0)*AC3972</f>
        <v>7.875</v>
      </c>
      <c r="AE3972">
        <f t="shared" ca="1" si="486"/>
        <v>62.015625</v>
      </c>
      <c r="AF3972" t="str">
        <f t="shared" si="487"/>
        <v>Coppin St</v>
      </c>
      <c r="AG3972" t="str">
        <f t="shared" ca="1" si="488"/>
        <v>Coppin St</v>
      </c>
    </row>
    <row r="3973" spans="15:33" x14ac:dyDescent="0.25">
      <c r="O3973" t="s">
        <v>3382</v>
      </c>
      <c r="P3973" s="6">
        <v>42037</v>
      </c>
      <c r="Q3973" t="s">
        <v>3073</v>
      </c>
      <c r="R3973" t="s">
        <v>3209</v>
      </c>
      <c r="S3973" t="s">
        <v>3070</v>
      </c>
      <c r="W3973" t="s">
        <v>3070</v>
      </c>
      <c r="X3973">
        <v>0</v>
      </c>
      <c r="Y3973">
        <f t="shared" si="482"/>
        <v>0</v>
      </c>
      <c r="Z3973">
        <f t="shared" ca="1" si="483"/>
        <v>0</v>
      </c>
      <c r="AA3973">
        <f t="shared" ca="1" si="484"/>
        <v>0</v>
      </c>
      <c r="AB3973">
        <f t="shared" ca="1" si="485"/>
        <v>0</v>
      </c>
      <c r="AC3973" s="2">
        <v>0</v>
      </c>
      <c r="AD3973" s="7">
        <f>VLOOKUP(P3973,Weights!$A:$B,2,0)*AC3973</f>
        <v>0</v>
      </c>
      <c r="AE3973">
        <f t="shared" ca="1" si="486"/>
        <v>0</v>
      </c>
      <c r="AF3973" t="str">
        <f t="shared" si="487"/>
        <v>Iona</v>
      </c>
      <c r="AG3973" t="str">
        <f t="shared" ca="1" si="488"/>
        <v>Iona</v>
      </c>
    </row>
    <row r="3974" spans="15:33" x14ac:dyDescent="0.25">
      <c r="O3974" t="s">
        <v>3415</v>
      </c>
      <c r="P3974" s="6">
        <v>42037</v>
      </c>
      <c r="Q3974" t="s">
        <v>3073</v>
      </c>
      <c r="R3974" t="s">
        <v>3394</v>
      </c>
      <c r="S3974" t="s">
        <v>3720</v>
      </c>
      <c r="T3974">
        <v>68</v>
      </c>
      <c r="U3974">
        <v>65</v>
      </c>
      <c r="W3974" t="s">
        <v>2711</v>
      </c>
      <c r="X3974">
        <v>1</v>
      </c>
      <c r="Y3974">
        <f t="shared" si="482"/>
        <v>-3</v>
      </c>
      <c r="Z3974">
        <f t="shared" ca="1" si="483"/>
        <v>-3</v>
      </c>
      <c r="AA3974">
        <f t="shared" ca="1" si="484"/>
        <v>0</v>
      </c>
      <c r="AB3974">
        <f t="shared" ca="1" si="485"/>
        <v>0</v>
      </c>
      <c r="AC3974" s="2">
        <v>0</v>
      </c>
      <c r="AD3974" s="7">
        <f>VLOOKUP(P3974,Weights!$A:$B,2,0)*AC3974</f>
        <v>0</v>
      </c>
      <c r="AE3974">
        <f t="shared" ca="1" si="486"/>
        <v>0</v>
      </c>
      <c r="AF3974" t="str">
        <f t="shared" si="487"/>
        <v>Miss Valley St</v>
      </c>
      <c r="AG3974" t="str">
        <f t="shared" ca="1" si="488"/>
        <v>Miss Valley St</v>
      </c>
    </row>
    <row r="3975" spans="15:33" x14ac:dyDescent="0.25">
      <c r="O3975" t="s">
        <v>3099</v>
      </c>
      <c r="P3975" s="6">
        <v>42037</v>
      </c>
      <c r="Q3975" t="s">
        <v>3073</v>
      </c>
      <c r="R3975" t="s">
        <v>3399</v>
      </c>
      <c r="S3975" t="s">
        <v>3720</v>
      </c>
      <c r="T3975">
        <v>57</v>
      </c>
      <c r="U3975">
        <v>50</v>
      </c>
      <c r="W3975" t="s">
        <v>2442</v>
      </c>
      <c r="X3975">
        <v>1</v>
      </c>
      <c r="Y3975">
        <f t="shared" si="482"/>
        <v>-7</v>
      </c>
      <c r="Z3975">
        <f t="shared" ca="1" si="483"/>
        <v>0.625</v>
      </c>
      <c r="AA3975">
        <f t="shared" ca="1" si="484"/>
        <v>-7.625</v>
      </c>
      <c r="AB3975">
        <f t="shared" ca="1" si="485"/>
        <v>7.625</v>
      </c>
      <c r="AC3975" s="2">
        <v>7.625</v>
      </c>
      <c r="AD3975" s="7">
        <f>VLOOKUP(P3975,Weights!$A:$B,2,0)*AC3975</f>
        <v>7.625</v>
      </c>
      <c r="AE3975">
        <f t="shared" ca="1" si="486"/>
        <v>58.140625</v>
      </c>
      <c r="AF3975" t="str">
        <f t="shared" si="487"/>
        <v>American</v>
      </c>
      <c r="AG3975" t="str">
        <f t="shared" ca="1" si="488"/>
        <v>Holy Cross</v>
      </c>
    </row>
    <row r="3976" spans="15:33" x14ac:dyDescent="0.25">
      <c r="O3976" t="s">
        <v>3404</v>
      </c>
      <c r="P3976" s="6">
        <v>42037</v>
      </c>
      <c r="Q3976" t="s">
        <v>3073</v>
      </c>
      <c r="R3976" t="s">
        <v>3173</v>
      </c>
      <c r="S3976" t="s">
        <v>3721</v>
      </c>
      <c r="T3976">
        <v>77</v>
      </c>
      <c r="U3976">
        <v>61</v>
      </c>
      <c r="W3976" t="s">
        <v>2592</v>
      </c>
      <c r="X3976">
        <v>1</v>
      </c>
      <c r="Y3976">
        <f t="shared" si="482"/>
        <v>16</v>
      </c>
      <c r="Z3976">
        <f t="shared" ca="1" si="483"/>
        <v>6.125</v>
      </c>
      <c r="AA3976">
        <f t="shared" ca="1" si="484"/>
        <v>9.875</v>
      </c>
      <c r="AB3976">
        <f t="shared" ca="1" si="485"/>
        <v>-9.875</v>
      </c>
      <c r="AC3976" s="2">
        <v>9.875</v>
      </c>
      <c r="AD3976" s="7">
        <f>VLOOKUP(P3976,Weights!$A:$B,2,0)*AC3976</f>
        <v>9.875</v>
      </c>
      <c r="AE3976">
        <f t="shared" ca="1" si="486"/>
        <v>97.515625</v>
      </c>
      <c r="AF3976" t="str">
        <f t="shared" si="487"/>
        <v>Houston Baptist</v>
      </c>
      <c r="AG3976" t="str">
        <f t="shared" ca="1" si="488"/>
        <v>Houston Baptist</v>
      </c>
    </row>
    <row r="3977" spans="15:33" x14ac:dyDescent="0.25">
      <c r="O3977" t="s">
        <v>3393</v>
      </c>
      <c r="P3977" s="6">
        <v>42037</v>
      </c>
      <c r="Q3977" t="s">
        <v>3073</v>
      </c>
      <c r="R3977" t="s">
        <v>3125</v>
      </c>
      <c r="S3977" t="s">
        <v>3721</v>
      </c>
      <c r="T3977">
        <v>83</v>
      </c>
      <c r="U3977">
        <v>74</v>
      </c>
      <c r="W3977" t="s">
        <v>1608</v>
      </c>
      <c r="X3977">
        <v>1</v>
      </c>
      <c r="Y3977">
        <f t="shared" si="482"/>
        <v>9</v>
      </c>
      <c r="Z3977">
        <f t="shared" ca="1" si="483"/>
        <v>1.25</v>
      </c>
      <c r="AA3977">
        <f t="shared" ca="1" si="484"/>
        <v>7.75</v>
      </c>
      <c r="AB3977">
        <f t="shared" ca="1" si="485"/>
        <v>-7.75</v>
      </c>
      <c r="AC3977" s="2">
        <v>7.75</v>
      </c>
      <c r="AD3977" s="7">
        <f>VLOOKUP(P3977,Weights!$A:$B,2,0)*AC3977</f>
        <v>7.75</v>
      </c>
      <c r="AE3977">
        <f t="shared" ca="1" si="486"/>
        <v>60.0625</v>
      </c>
      <c r="AF3977" t="str">
        <f t="shared" si="487"/>
        <v>Howard</v>
      </c>
      <c r="AG3977" t="str">
        <f t="shared" ca="1" si="488"/>
        <v>Howard</v>
      </c>
    </row>
    <row r="3978" spans="15:33" x14ac:dyDescent="0.25">
      <c r="O3978" t="s">
        <v>3348</v>
      </c>
      <c r="P3978" s="6">
        <v>42037</v>
      </c>
      <c r="Q3978" t="s">
        <v>3073</v>
      </c>
      <c r="R3978" t="s">
        <v>3412</v>
      </c>
      <c r="S3978" t="s">
        <v>3721</v>
      </c>
      <c r="T3978">
        <v>69</v>
      </c>
      <c r="U3978">
        <v>45</v>
      </c>
      <c r="W3978" t="s">
        <v>2720</v>
      </c>
      <c r="X3978">
        <v>1</v>
      </c>
      <c r="Y3978">
        <f t="shared" si="482"/>
        <v>24</v>
      </c>
      <c r="Z3978">
        <f t="shared" ca="1" si="483"/>
        <v>5.25</v>
      </c>
      <c r="AA3978">
        <f t="shared" ca="1" si="484"/>
        <v>18.75</v>
      </c>
      <c r="AB3978">
        <f t="shared" ca="1" si="485"/>
        <v>-18.75</v>
      </c>
      <c r="AC3978" s="2">
        <v>18.75</v>
      </c>
      <c r="AD3978" s="7">
        <f>VLOOKUP(P3978,Weights!$A:$B,2,0)*AC3978</f>
        <v>18.75</v>
      </c>
      <c r="AE3978">
        <f t="shared" ca="1" si="486"/>
        <v>351.5625</v>
      </c>
      <c r="AF3978" t="str">
        <f t="shared" si="487"/>
        <v>Jackson St</v>
      </c>
      <c r="AG3978" t="str">
        <f t="shared" ca="1" si="488"/>
        <v>Jackson St</v>
      </c>
    </row>
    <row r="3979" spans="15:33" x14ac:dyDescent="0.25">
      <c r="O3979" t="s">
        <v>3709</v>
      </c>
      <c r="P3979" s="6">
        <v>42037</v>
      </c>
      <c r="Q3979" t="s">
        <v>3073</v>
      </c>
      <c r="R3979" t="s">
        <v>3714</v>
      </c>
      <c r="S3979" t="s">
        <v>3721</v>
      </c>
      <c r="T3979">
        <v>89</v>
      </c>
      <c r="U3979">
        <v>76</v>
      </c>
      <c r="W3979" t="s">
        <v>847</v>
      </c>
      <c r="X3979">
        <v>1</v>
      </c>
      <c r="Y3979">
        <f t="shared" si="482"/>
        <v>13</v>
      </c>
      <c r="Z3979">
        <f t="shared" ca="1" si="483"/>
        <v>4.25</v>
      </c>
      <c r="AA3979">
        <f t="shared" ca="1" si="484"/>
        <v>8.75</v>
      </c>
      <c r="AB3979">
        <f t="shared" ca="1" si="485"/>
        <v>-8.75</v>
      </c>
      <c r="AC3979" s="2">
        <v>8.75</v>
      </c>
      <c r="AD3979" s="7">
        <f>VLOOKUP(P3979,Weights!$A:$B,2,0)*AC3979</f>
        <v>8.75</v>
      </c>
      <c r="AE3979">
        <f t="shared" ca="1" si="486"/>
        <v>76.5625</v>
      </c>
      <c r="AF3979" t="str">
        <f t="shared" si="487"/>
        <v>Kansas</v>
      </c>
      <c r="AG3979" t="str">
        <f t="shared" ca="1" si="488"/>
        <v>Kansas</v>
      </c>
    </row>
    <row r="3980" spans="15:33" x14ac:dyDescent="0.25">
      <c r="O3980" t="s">
        <v>3090</v>
      </c>
      <c r="P3980" s="6">
        <v>42037</v>
      </c>
      <c r="Q3980" t="s">
        <v>3073</v>
      </c>
      <c r="R3980" t="s">
        <v>3293</v>
      </c>
      <c r="S3980" t="s">
        <v>3721</v>
      </c>
      <c r="T3980">
        <v>86</v>
      </c>
      <c r="U3980">
        <v>67</v>
      </c>
      <c r="W3980" t="s">
        <v>1596</v>
      </c>
      <c r="X3980">
        <v>1</v>
      </c>
      <c r="Y3980">
        <f t="shared" si="482"/>
        <v>19</v>
      </c>
      <c r="Z3980">
        <f t="shared" ca="1" si="483"/>
        <v>8.1249999800000001</v>
      </c>
      <c r="AA3980">
        <f t="shared" ca="1" si="484"/>
        <v>10.87500002</v>
      </c>
      <c r="AB3980">
        <f t="shared" ca="1" si="485"/>
        <v>-10.87500002</v>
      </c>
      <c r="AC3980" s="2">
        <v>10.875</v>
      </c>
      <c r="AD3980" s="7">
        <f>VLOOKUP(P3980,Weights!$A:$B,2,0)*AC3980</f>
        <v>10.875</v>
      </c>
      <c r="AE3980">
        <f t="shared" ca="1" si="486"/>
        <v>118.265625435</v>
      </c>
      <c r="AF3980" t="str">
        <f t="shared" si="487"/>
        <v>N.J.I.T.</v>
      </c>
      <c r="AG3980" t="str">
        <f t="shared" ca="1" si="488"/>
        <v>N.J.I.T.</v>
      </c>
    </row>
    <row r="3981" spans="15:33" x14ac:dyDescent="0.25">
      <c r="O3981" t="s">
        <v>3407</v>
      </c>
      <c r="P3981" s="6">
        <v>42037</v>
      </c>
      <c r="Q3981" t="s">
        <v>3073</v>
      </c>
      <c r="R3981" t="s">
        <v>3405</v>
      </c>
      <c r="S3981" t="s">
        <v>3721</v>
      </c>
      <c r="T3981">
        <v>67</v>
      </c>
      <c r="U3981">
        <v>55</v>
      </c>
      <c r="W3981" t="s">
        <v>2629</v>
      </c>
      <c r="X3981">
        <v>1</v>
      </c>
      <c r="Y3981">
        <f t="shared" si="482"/>
        <v>12</v>
      </c>
      <c r="Z3981">
        <f t="shared" ca="1" si="483"/>
        <v>-5.8750005000000014</v>
      </c>
      <c r="AA3981">
        <f t="shared" ca="1" si="484"/>
        <v>17.875000500000002</v>
      </c>
      <c r="AB3981">
        <f t="shared" ca="1" si="485"/>
        <v>-17.875000500000002</v>
      </c>
      <c r="AC3981" s="2">
        <v>17.875</v>
      </c>
      <c r="AD3981" s="7">
        <f>VLOOKUP(P3981,Weights!$A:$B,2,0)*AC3981</f>
        <v>17.875</v>
      </c>
      <c r="AE3981">
        <f t="shared" ca="1" si="486"/>
        <v>319.51564287500031</v>
      </c>
      <c r="AF3981" t="str">
        <f t="shared" si="487"/>
        <v>Nicholls St</v>
      </c>
      <c r="AG3981" t="str">
        <f t="shared" ca="1" si="488"/>
        <v>New Orleans</v>
      </c>
    </row>
    <row r="3982" spans="15:33" x14ac:dyDescent="0.25">
      <c r="O3982" t="s">
        <v>3705</v>
      </c>
      <c r="P3982" s="6">
        <v>42037</v>
      </c>
      <c r="Q3982" t="s">
        <v>3073</v>
      </c>
      <c r="R3982" t="s">
        <v>3710</v>
      </c>
      <c r="S3982" t="s">
        <v>3720</v>
      </c>
      <c r="T3982">
        <v>75</v>
      </c>
      <c r="U3982">
        <v>64</v>
      </c>
      <c r="W3982" t="s">
        <v>437</v>
      </c>
      <c r="X3982">
        <v>1</v>
      </c>
      <c r="Y3982">
        <f t="shared" si="482"/>
        <v>-11</v>
      </c>
      <c r="Z3982">
        <f t="shared" ca="1" si="483"/>
        <v>0.75</v>
      </c>
      <c r="AA3982">
        <f t="shared" ca="1" si="484"/>
        <v>-11.75</v>
      </c>
      <c r="AB3982">
        <f t="shared" ca="1" si="485"/>
        <v>11.75</v>
      </c>
      <c r="AC3982" s="2">
        <v>11.75</v>
      </c>
      <c r="AD3982" s="7">
        <f>VLOOKUP(P3982,Weights!$A:$B,2,0)*AC3982</f>
        <v>11.75</v>
      </c>
      <c r="AE3982">
        <f t="shared" ca="1" si="486"/>
        <v>138.0625</v>
      </c>
      <c r="AF3982" t="str">
        <f t="shared" si="487"/>
        <v>Virginia</v>
      </c>
      <c r="AG3982" t="str">
        <f t="shared" ca="1" si="488"/>
        <v>North Carolina</v>
      </c>
    </row>
    <row r="3983" spans="15:33" x14ac:dyDescent="0.25">
      <c r="O3983" t="s">
        <v>3392</v>
      </c>
      <c r="P3983" s="6">
        <v>42037</v>
      </c>
      <c r="Q3983" t="s">
        <v>3073</v>
      </c>
      <c r="R3983" t="s">
        <v>3220</v>
      </c>
      <c r="S3983" t="s">
        <v>3721</v>
      </c>
      <c r="T3983">
        <v>85</v>
      </c>
      <c r="U3983">
        <v>43</v>
      </c>
      <c r="W3983" t="s">
        <v>2070</v>
      </c>
      <c r="X3983">
        <v>1</v>
      </c>
      <c r="Y3983">
        <f t="shared" si="482"/>
        <v>42</v>
      </c>
      <c r="Z3983">
        <f t="shared" ca="1" si="483"/>
        <v>28.500000500000002</v>
      </c>
      <c r="AA3983">
        <f t="shared" ca="1" si="484"/>
        <v>13.499999499999998</v>
      </c>
      <c r="AB3983">
        <f t="shared" ca="1" si="485"/>
        <v>-13.499999499999998</v>
      </c>
      <c r="AC3983" s="2">
        <v>13.5</v>
      </c>
      <c r="AD3983" s="7">
        <f>VLOOKUP(P3983,Weights!$A:$B,2,0)*AC3983</f>
        <v>13.5</v>
      </c>
      <c r="AE3983">
        <f t="shared" ca="1" si="486"/>
        <v>182.24998650000018</v>
      </c>
      <c r="AF3983" t="str">
        <f t="shared" si="487"/>
        <v>North Carolina Central</v>
      </c>
      <c r="AG3983" t="str">
        <f t="shared" ca="1" si="488"/>
        <v>North Carolina Central</v>
      </c>
    </row>
    <row r="3984" spans="15:33" x14ac:dyDescent="0.25">
      <c r="O3984" t="s">
        <v>3192</v>
      </c>
      <c r="P3984" s="6">
        <v>42037</v>
      </c>
      <c r="Q3984" t="s">
        <v>3073</v>
      </c>
      <c r="R3984" t="s">
        <v>3106</v>
      </c>
      <c r="S3984" t="s">
        <v>3721</v>
      </c>
      <c r="T3984">
        <v>72</v>
      </c>
      <c r="U3984">
        <v>67</v>
      </c>
      <c r="W3984" t="s">
        <v>672</v>
      </c>
      <c r="X3984">
        <v>1</v>
      </c>
      <c r="Y3984">
        <f t="shared" si="482"/>
        <v>5</v>
      </c>
      <c r="Z3984">
        <f t="shared" ca="1" si="483"/>
        <v>12.875</v>
      </c>
      <c r="AA3984">
        <f t="shared" ca="1" si="484"/>
        <v>-7.875</v>
      </c>
      <c r="AB3984">
        <f t="shared" ca="1" si="485"/>
        <v>7.875</v>
      </c>
      <c r="AC3984" s="2">
        <v>7.875</v>
      </c>
      <c r="AD3984" s="7">
        <f>VLOOKUP(P3984,Weights!$A:$B,2,0)*AC3984</f>
        <v>7.875</v>
      </c>
      <c r="AE3984">
        <f t="shared" ca="1" si="486"/>
        <v>62.015625</v>
      </c>
      <c r="AF3984" t="str">
        <f t="shared" si="487"/>
        <v>Pittsburgh</v>
      </c>
      <c r="AG3984" t="str">
        <f t="shared" ca="1" si="488"/>
        <v>Pittsburgh</v>
      </c>
    </row>
    <row r="3985" spans="15:33" x14ac:dyDescent="0.25">
      <c r="O3985" t="s">
        <v>3413</v>
      </c>
      <c r="P3985" s="6">
        <v>42037</v>
      </c>
      <c r="Q3985" t="s">
        <v>3073</v>
      </c>
      <c r="R3985" t="s">
        <v>3401</v>
      </c>
      <c r="S3985" t="s">
        <v>3720</v>
      </c>
      <c r="T3985">
        <v>73</v>
      </c>
      <c r="U3985">
        <v>71</v>
      </c>
      <c r="W3985" t="s">
        <v>2720</v>
      </c>
      <c r="X3985">
        <v>1</v>
      </c>
      <c r="Y3985">
        <f t="shared" si="482"/>
        <v>-2</v>
      </c>
      <c r="Z3985">
        <f t="shared" ca="1" si="483"/>
        <v>2.7499999999999991</v>
      </c>
      <c r="AA3985">
        <f t="shared" ca="1" si="484"/>
        <v>-4.7499999999999991</v>
      </c>
      <c r="AB3985">
        <f t="shared" ca="1" si="485"/>
        <v>4.7499999999999991</v>
      </c>
      <c r="AC3985" s="2">
        <v>4.75</v>
      </c>
      <c r="AD3985" s="7">
        <f>VLOOKUP(P3985,Weights!$A:$B,2,0)*AC3985</f>
        <v>4.75</v>
      </c>
      <c r="AE3985">
        <f t="shared" ca="1" si="486"/>
        <v>22.562499999999993</v>
      </c>
      <c r="AF3985" t="str">
        <f t="shared" si="487"/>
        <v>Alabama St</v>
      </c>
      <c r="AG3985" t="str">
        <f t="shared" ca="1" si="488"/>
        <v>Prairie View</v>
      </c>
    </row>
    <row r="3986" spans="15:33" x14ac:dyDescent="0.25">
      <c r="O3986" t="s">
        <v>3263</v>
      </c>
      <c r="P3986" s="6">
        <v>42037</v>
      </c>
      <c r="Q3986" t="s">
        <v>3073</v>
      </c>
      <c r="R3986" t="s">
        <v>3362</v>
      </c>
      <c r="S3986" t="s">
        <v>3721</v>
      </c>
      <c r="T3986">
        <v>79</v>
      </c>
      <c r="U3986">
        <v>50</v>
      </c>
      <c r="W3986" t="s">
        <v>2641</v>
      </c>
      <c r="X3986">
        <v>1</v>
      </c>
      <c r="Y3986">
        <f t="shared" si="482"/>
        <v>29</v>
      </c>
      <c r="Z3986">
        <f t="shared" ca="1" si="483"/>
        <v>16</v>
      </c>
      <c r="AA3986">
        <f t="shared" ca="1" si="484"/>
        <v>13</v>
      </c>
      <c r="AB3986">
        <f t="shared" ca="1" si="485"/>
        <v>-13</v>
      </c>
      <c r="AC3986" s="2">
        <v>13</v>
      </c>
      <c r="AD3986" s="7">
        <f>VLOOKUP(P3986,Weights!$A:$B,2,0)*AC3986</f>
        <v>13</v>
      </c>
      <c r="AE3986">
        <f t="shared" ca="1" si="486"/>
        <v>169</v>
      </c>
      <c r="AF3986" t="str">
        <f t="shared" si="487"/>
        <v>Sam Houston St</v>
      </c>
      <c r="AG3986" t="str">
        <f t="shared" ca="1" si="488"/>
        <v>Sam Houston St</v>
      </c>
    </row>
    <row r="3987" spans="15:33" x14ac:dyDescent="0.25">
      <c r="O3987" t="s">
        <v>3322</v>
      </c>
      <c r="P3987" s="6">
        <v>42037</v>
      </c>
      <c r="Q3987" t="s">
        <v>3073</v>
      </c>
      <c r="R3987" t="s">
        <v>3387</v>
      </c>
      <c r="S3987" t="s">
        <v>3720</v>
      </c>
      <c r="T3987">
        <v>73</v>
      </c>
      <c r="U3987">
        <v>60</v>
      </c>
      <c r="W3987" t="s">
        <v>2649</v>
      </c>
      <c r="X3987">
        <v>1</v>
      </c>
      <c r="Y3987">
        <f t="shared" si="482"/>
        <v>-13</v>
      </c>
      <c r="Z3987">
        <f t="shared" ca="1" si="483"/>
        <v>1.3749995000000013</v>
      </c>
      <c r="AA3987">
        <f t="shared" ca="1" si="484"/>
        <v>-14.374999500000001</v>
      </c>
      <c r="AB3987">
        <f t="shared" ca="1" si="485"/>
        <v>14.374999500000001</v>
      </c>
      <c r="AC3987" s="2">
        <v>14.375</v>
      </c>
      <c r="AD3987" s="7">
        <f>VLOOKUP(P3987,Weights!$A:$B,2,0)*AC3987</f>
        <v>14.375</v>
      </c>
      <c r="AE3987">
        <f t="shared" ca="1" si="486"/>
        <v>206.64061062500028</v>
      </c>
      <c r="AF3987" t="str">
        <f t="shared" si="487"/>
        <v>McNeese St</v>
      </c>
      <c r="AG3987" t="str">
        <f t="shared" ca="1" si="488"/>
        <v>SE Louisiana</v>
      </c>
    </row>
    <row r="3988" spans="15:33" x14ac:dyDescent="0.25">
      <c r="O3988" t="s">
        <v>3080</v>
      </c>
      <c r="P3988" s="6">
        <v>42037</v>
      </c>
      <c r="Q3988" t="s">
        <v>3073</v>
      </c>
      <c r="R3988" t="s">
        <v>3383</v>
      </c>
      <c r="S3988" t="s">
        <v>3721</v>
      </c>
      <c r="T3988">
        <v>79</v>
      </c>
      <c r="U3988">
        <v>72</v>
      </c>
      <c r="W3988" t="s">
        <v>1912</v>
      </c>
      <c r="X3988">
        <v>1</v>
      </c>
      <c r="Y3988">
        <f t="shared" si="482"/>
        <v>7</v>
      </c>
      <c r="Z3988">
        <f t="shared" ca="1" si="483"/>
        <v>-0.125</v>
      </c>
      <c r="AA3988">
        <f t="shared" ca="1" si="484"/>
        <v>7.125</v>
      </c>
      <c r="AB3988">
        <f t="shared" ca="1" si="485"/>
        <v>-7.125</v>
      </c>
      <c r="AC3988" s="2">
        <v>7.125</v>
      </c>
      <c r="AD3988" s="7">
        <f>VLOOKUP(P3988,Weights!$A:$B,2,0)*AC3988</f>
        <v>7.125</v>
      </c>
      <c r="AE3988">
        <f t="shared" ca="1" si="486"/>
        <v>50.765625</v>
      </c>
      <c r="AF3988" t="str">
        <f t="shared" si="487"/>
        <v>Siena</v>
      </c>
      <c r="AG3988" t="str">
        <f t="shared" ca="1" si="488"/>
        <v>Rider</v>
      </c>
    </row>
    <row r="3989" spans="15:33" x14ac:dyDescent="0.25">
      <c r="O3989" t="s">
        <v>3409</v>
      </c>
      <c r="P3989" s="6">
        <v>42037</v>
      </c>
      <c r="Q3989" t="s">
        <v>3073</v>
      </c>
      <c r="R3989" t="s">
        <v>3400</v>
      </c>
      <c r="S3989" t="s">
        <v>3721</v>
      </c>
      <c r="T3989">
        <v>68</v>
      </c>
      <c r="U3989">
        <v>65</v>
      </c>
      <c r="V3989" t="s">
        <v>3722</v>
      </c>
      <c r="W3989" t="s">
        <v>2754</v>
      </c>
      <c r="X3989">
        <v>1</v>
      </c>
      <c r="Y3989">
        <f t="shared" si="482"/>
        <v>3</v>
      </c>
      <c r="Z3989">
        <f t="shared" ca="1" si="483"/>
        <v>11.875000499999999</v>
      </c>
      <c r="AA3989">
        <f t="shared" ca="1" si="484"/>
        <v>-8.8750004999999987</v>
      </c>
      <c r="AB3989">
        <f t="shared" ca="1" si="485"/>
        <v>8.8750004999999987</v>
      </c>
      <c r="AC3989" s="2">
        <v>8.875</v>
      </c>
      <c r="AD3989" s="7">
        <f>VLOOKUP(P3989,Weights!$A:$B,2,0)*AC3989</f>
        <v>8.875</v>
      </c>
      <c r="AE3989">
        <f t="shared" ca="1" si="486"/>
        <v>78.765633875000233</v>
      </c>
      <c r="AF3989" t="str">
        <f t="shared" si="487"/>
        <v>Texas Southern</v>
      </c>
      <c r="AG3989" t="str">
        <f t="shared" ca="1" si="488"/>
        <v>Texas Southern</v>
      </c>
    </row>
    <row r="3990" spans="15:33" x14ac:dyDescent="0.25">
      <c r="O3990" t="s">
        <v>3304</v>
      </c>
      <c r="P3990" s="6">
        <v>42037</v>
      </c>
      <c r="Q3990" t="s">
        <v>3073</v>
      </c>
      <c r="R3990" t="s">
        <v>3301</v>
      </c>
      <c r="S3990" t="s">
        <v>3721</v>
      </c>
      <c r="T3990">
        <v>77</v>
      </c>
      <c r="U3990">
        <v>55</v>
      </c>
      <c r="W3990" t="s">
        <v>1084</v>
      </c>
      <c r="X3990">
        <v>1</v>
      </c>
      <c r="Y3990">
        <f t="shared" si="482"/>
        <v>22</v>
      </c>
      <c r="Z3990">
        <f t="shared" ca="1" si="483"/>
        <v>0.25000001999999999</v>
      </c>
      <c r="AA3990">
        <f t="shared" ca="1" si="484"/>
        <v>21.749999979999998</v>
      </c>
      <c r="AB3990">
        <f t="shared" ca="1" si="485"/>
        <v>-21.749999979999998</v>
      </c>
      <c r="AC3990" s="2">
        <v>21.75</v>
      </c>
      <c r="AD3990" s="7">
        <f>VLOOKUP(P3990,Weights!$A:$B,2,0)*AC3990</f>
        <v>21.75</v>
      </c>
      <c r="AE3990">
        <f t="shared" ca="1" si="486"/>
        <v>473.06249912999994</v>
      </c>
      <c r="AF3990" t="str">
        <f t="shared" si="487"/>
        <v>Winthrop</v>
      </c>
      <c r="AG3990" t="str">
        <f t="shared" ca="1" si="488"/>
        <v>Winthrop</v>
      </c>
    </row>
    <row r="3991" spans="15:33" x14ac:dyDescent="0.25">
      <c r="O3991" t="s">
        <v>3179</v>
      </c>
      <c r="P3991" s="6">
        <v>42037</v>
      </c>
      <c r="Q3991" t="s">
        <v>3073</v>
      </c>
      <c r="R3991" t="s">
        <v>3371</v>
      </c>
      <c r="S3991" t="s">
        <v>3720</v>
      </c>
      <c r="T3991">
        <v>71</v>
      </c>
      <c r="U3991">
        <v>58</v>
      </c>
      <c r="W3991" t="s">
        <v>1687</v>
      </c>
      <c r="X3991">
        <v>1</v>
      </c>
      <c r="Y3991">
        <f t="shared" si="482"/>
        <v>-13</v>
      </c>
      <c r="Z3991">
        <f t="shared" ca="1" si="483"/>
        <v>-10</v>
      </c>
      <c r="AA3991">
        <f t="shared" ca="1" si="484"/>
        <v>-3</v>
      </c>
      <c r="AB3991">
        <f t="shared" ca="1" si="485"/>
        <v>3</v>
      </c>
      <c r="AC3991" s="2">
        <v>3</v>
      </c>
      <c r="AD3991" s="7">
        <f>VLOOKUP(P3991,Weights!$A:$B,2,0)*AC3991</f>
        <v>3</v>
      </c>
      <c r="AE3991">
        <f t="shared" ca="1" si="486"/>
        <v>9</v>
      </c>
      <c r="AF3991" t="str">
        <f t="shared" si="487"/>
        <v>Green Bay</v>
      </c>
      <c r="AG3991" t="str">
        <f t="shared" ca="1" si="488"/>
        <v>Green Bay</v>
      </c>
    </row>
    <row r="3992" spans="15:33" x14ac:dyDescent="0.25">
      <c r="O3992" t="s">
        <v>3170</v>
      </c>
      <c r="P3992" s="6">
        <v>42038</v>
      </c>
      <c r="Q3992" t="s">
        <v>3073</v>
      </c>
      <c r="R3992" t="s">
        <v>3199</v>
      </c>
      <c r="S3992" t="s">
        <v>3721</v>
      </c>
      <c r="T3992">
        <v>75</v>
      </c>
      <c r="U3992">
        <v>55</v>
      </c>
      <c r="W3992" t="s">
        <v>1285</v>
      </c>
      <c r="X3992">
        <v>1</v>
      </c>
      <c r="Y3992">
        <f t="shared" si="482"/>
        <v>20</v>
      </c>
      <c r="Z3992">
        <f t="shared" ca="1" si="483"/>
        <v>8.8749995000000013</v>
      </c>
      <c r="AA3992">
        <f t="shared" ca="1" si="484"/>
        <v>11.125000499999999</v>
      </c>
      <c r="AB3992">
        <f t="shared" ca="1" si="485"/>
        <v>-11.125000499999999</v>
      </c>
      <c r="AC3992" s="2">
        <v>11.125</v>
      </c>
      <c r="AD3992" s="7">
        <f>VLOOKUP(P3992,Weights!$A:$B,2,0)*AC3992</f>
        <v>11.125</v>
      </c>
      <c r="AE3992">
        <f t="shared" ca="1" si="486"/>
        <v>123.76563612500023</v>
      </c>
      <c r="AF3992" t="str">
        <f t="shared" si="487"/>
        <v>Arkansas</v>
      </c>
      <c r="AG3992" t="str">
        <f t="shared" ca="1" si="488"/>
        <v>Arkansas</v>
      </c>
    </row>
    <row r="3993" spans="15:33" x14ac:dyDescent="0.25">
      <c r="O3993" t="s">
        <v>3219</v>
      </c>
      <c r="P3993" s="6">
        <v>42038</v>
      </c>
      <c r="Q3993" t="s">
        <v>3073</v>
      </c>
      <c r="R3993" t="s">
        <v>3213</v>
      </c>
      <c r="S3993" t="s">
        <v>3720</v>
      </c>
      <c r="T3993">
        <v>77</v>
      </c>
      <c r="U3993">
        <v>72</v>
      </c>
      <c r="W3993" t="s">
        <v>1978</v>
      </c>
      <c r="X3993">
        <v>1</v>
      </c>
      <c r="Y3993">
        <f t="shared" si="482"/>
        <v>-5</v>
      </c>
      <c r="Z3993">
        <f t="shared" ca="1" si="483"/>
        <v>7.375</v>
      </c>
      <c r="AA3993">
        <f t="shared" ca="1" si="484"/>
        <v>-12.375</v>
      </c>
      <c r="AB3993">
        <f t="shared" ca="1" si="485"/>
        <v>12.375</v>
      </c>
      <c r="AC3993" s="2">
        <v>12.375</v>
      </c>
      <c r="AD3993" s="7">
        <f>VLOOKUP(P3993,Weights!$A:$B,2,0)*AC3993</f>
        <v>12.375</v>
      </c>
      <c r="AE3993">
        <f t="shared" ca="1" si="486"/>
        <v>153.140625</v>
      </c>
      <c r="AF3993" t="str">
        <f t="shared" si="487"/>
        <v>Stetson</v>
      </c>
      <c r="AG3993" t="str">
        <f t="shared" ca="1" si="488"/>
        <v>Bethune-Cookman</v>
      </c>
    </row>
    <row r="3994" spans="15:33" x14ac:dyDescent="0.25">
      <c r="O3994" t="s">
        <v>3089</v>
      </c>
      <c r="P3994" s="6">
        <v>42038</v>
      </c>
      <c r="Q3994" t="s">
        <v>3073</v>
      </c>
      <c r="R3994" t="s">
        <v>3086</v>
      </c>
      <c r="S3994" t="s">
        <v>3720</v>
      </c>
      <c r="T3994">
        <v>62</v>
      </c>
      <c r="U3994">
        <v>61</v>
      </c>
      <c r="W3994" t="s">
        <v>46</v>
      </c>
      <c r="X3994">
        <v>1</v>
      </c>
      <c r="Y3994">
        <f t="shared" si="482"/>
        <v>-1</v>
      </c>
      <c r="Z3994">
        <f t="shared" ca="1" si="483"/>
        <v>-3.7500004999999996</v>
      </c>
      <c r="AA3994">
        <f t="shared" ca="1" si="484"/>
        <v>2.7500004999999996</v>
      </c>
      <c r="AB3994">
        <f t="shared" ca="1" si="485"/>
        <v>-2.7500004999999996</v>
      </c>
      <c r="AC3994" s="2">
        <v>2.75</v>
      </c>
      <c r="AD3994" s="7">
        <f>VLOOKUP(P3994,Weights!$A:$B,2,0)*AC3994</f>
        <v>2.75</v>
      </c>
      <c r="AE3994">
        <f t="shared" ca="1" si="486"/>
        <v>7.562502750000248</v>
      </c>
      <c r="AF3994" t="str">
        <f t="shared" si="487"/>
        <v>Hartford</v>
      </c>
      <c r="AG3994" t="str">
        <f t="shared" ca="1" si="488"/>
        <v>Hartford</v>
      </c>
    </row>
    <row r="3995" spans="15:33" x14ac:dyDescent="0.25">
      <c r="O3995" t="s">
        <v>3101</v>
      </c>
      <c r="P3995" s="6">
        <v>42038</v>
      </c>
      <c r="Q3995" t="s">
        <v>3073</v>
      </c>
      <c r="R3995" t="s">
        <v>3201</v>
      </c>
      <c r="S3995" t="s">
        <v>3721</v>
      </c>
      <c r="T3995">
        <v>85</v>
      </c>
      <c r="U3995">
        <v>62</v>
      </c>
      <c r="W3995" t="s">
        <v>437</v>
      </c>
      <c r="X3995">
        <v>1</v>
      </c>
      <c r="Y3995">
        <f t="shared" si="482"/>
        <v>23</v>
      </c>
      <c r="Z3995">
        <f t="shared" ca="1" si="483"/>
        <v>8.1249999999999982</v>
      </c>
      <c r="AA3995">
        <f t="shared" ca="1" si="484"/>
        <v>14.875000000000002</v>
      </c>
      <c r="AB3995">
        <f t="shared" ca="1" si="485"/>
        <v>-14.875000000000002</v>
      </c>
      <c r="AC3995" s="2">
        <v>14.875</v>
      </c>
      <c r="AD3995" s="7">
        <f>VLOOKUP(P3995,Weights!$A:$B,2,0)*AC3995</f>
        <v>14.875</v>
      </c>
      <c r="AE3995">
        <f t="shared" ca="1" si="486"/>
        <v>221.26562500000006</v>
      </c>
      <c r="AF3995" t="str">
        <f t="shared" si="487"/>
        <v>Butler</v>
      </c>
      <c r="AG3995" t="str">
        <f t="shared" ca="1" si="488"/>
        <v>Butler</v>
      </c>
    </row>
    <row r="3996" spans="15:33" x14ac:dyDescent="0.25">
      <c r="O3996" t="s">
        <v>3312</v>
      </c>
      <c r="P3996" s="6">
        <v>42038</v>
      </c>
      <c r="Q3996" t="s">
        <v>3073</v>
      </c>
      <c r="R3996" t="s">
        <v>3303</v>
      </c>
      <c r="S3996" t="s">
        <v>3721</v>
      </c>
      <c r="T3996">
        <v>66</v>
      </c>
      <c r="U3996">
        <v>53</v>
      </c>
      <c r="W3996" t="s">
        <v>1134</v>
      </c>
      <c r="X3996">
        <v>1</v>
      </c>
      <c r="Y3996">
        <f t="shared" si="482"/>
        <v>13</v>
      </c>
      <c r="Z3996">
        <f t="shared" ca="1" si="483"/>
        <v>8.7500004999999987</v>
      </c>
      <c r="AA3996">
        <f t="shared" ca="1" si="484"/>
        <v>4.2499995000000013</v>
      </c>
      <c r="AB3996">
        <f t="shared" ca="1" si="485"/>
        <v>-4.2499995000000013</v>
      </c>
      <c r="AC3996" s="2">
        <v>4.25</v>
      </c>
      <c r="AD3996" s="7">
        <f>VLOOKUP(P3996,Weights!$A:$B,2,0)*AC3996</f>
        <v>4.25</v>
      </c>
      <c r="AE3996">
        <f t="shared" ca="1" si="486"/>
        <v>18.062495750000259</v>
      </c>
      <c r="AF3996" t="str">
        <f t="shared" si="487"/>
        <v>Campbell</v>
      </c>
      <c r="AG3996" t="str">
        <f t="shared" ca="1" si="488"/>
        <v>Campbell</v>
      </c>
    </row>
    <row r="3997" spans="15:33" x14ac:dyDescent="0.25">
      <c r="O3997" t="s">
        <v>3314</v>
      </c>
      <c r="P3997" s="6">
        <v>42038</v>
      </c>
      <c r="Q3997" t="s">
        <v>3073</v>
      </c>
      <c r="R3997" t="s">
        <v>3357</v>
      </c>
      <c r="S3997" t="s">
        <v>3720</v>
      </c>
      <c r="T3997">
        <v>110</v>
      </c>
      <c r="U3997">
        <v>108</v>
      </c>
      <c r="W3997" t="s">
        <v>2582</v>
      </c>
      <c r="X3997">
        <v>1</v>
      </c>
      <c r="Y3997">
        <f t="shared" si="482"/>
        <v>-2</v>
      </c>
      <c r="Z3997">
        <f t="shared" ca="1" si="483"/>
        <v>-10.375000500000002</v>
      </c>
      <c r="AA3997">
        <f t="shared" ca="1" si="484"/>
        <v>8.3750005000000023</v>
      </c>
      <c r="AB3997">
        <f t="shared" ca="1" si="485"/>
        <v>-8.3750005000000023</v>
      </c>
      <c r="AC3997" s="2">
        <v>8.375</v>
      </c>
      <c r="AD3997" s="7">
        <f>VLOOKUP(P3997,Weights!$A:$B,2,0)*AC3997</f>
        <v>8.375</v>
      </c>
      <c r="AE3997">
        <f t="shared" ca="1" si="486"/>
        <v>70.140633375000291</v>
      </c>
      <c r="AF3997" t="str">
        <f t="shared" si="487"/>
        <v>Northwestern St</v>
      </c>
      <c r="AG3997" t="str">
        <f t="shared" ca="1" si="488"/>
        <v>Northwestern St</v>
      </c>
    </row>
    <row r="3998" spans="15:33" x14ac:dyDescent="0.25">
      <c r="O3998" t="s">
        <v>3308</v>
      </c>
      <c r="P3998" s="6">
        <v>42038</v>
      </c>
      <c r="Q3998" t="s">
        <v>3073</v>
      </c>
      <c r="R3998" t="s">
        <v>3305</v>
      </c>
      <c r="S3998" t="s">
        <v>3721</v>
      </c>
      <c r="T3998">
        <v>68</v>
      </c>
      <c r="U3998">
        <v>56</v>
      </c>
      <c r="W3998" t="s">
        <v>862</v>
      </c>
      <c r="X3998">
        <v>1</v>
      </c>
      <c r="Y3998">
        <f t="shared" si="482"/>
        <v>12</v>
      </c>
      <c r="Z3998">
        <f t="shared" ca="1" si="483"/>
        <v>12</v>
      </c>
      <c r="AA3998">
        <f t="shared" ca="1" si="484"/>
        <v>0</v>
      </c>
      <c r="AB3998">
        <f t="shared" ca="1" si="485"/>
        <v>0</v>
      </c>
      <c r="AC3998" s="2">
        <v>0</v>
      </c>
      <c r="AD3998" s="7">
        <f>VLOOKUP(P3998,Weights!$A:$B,2,0)*AC3998</f>
        <v>0</v>
      </c>
      <c r="AE3998">
        <f t="shared" ca="1" si="486"/>
        <v>0</v>
      </c>
      <c r="AF3998" t="str">
        <f t="shared" si="487"/>
        <v>Coastal Carolina</v>
      </c>
      <c r="AG3998" t="str">
        <f t="shared" ca="1" si="488"/>
        <v>Coastal Carolina</v>
      </c>
    </row>
    <row r="3999" spans="15:33" x14ac:dyDescent="0.25">
      <c r="O3999" t="s">
        <v>3255</v>
      </c>
      <c r="P3999" s="6">
        <v>42038</v>
      </c>
      <c r="Q3999" t="s">
        <v>3073</v>
      </c>
      <c r="R3999" t="s">
        <v>3105</v>
      </c>
      <c r="S3999" t="s">
        <v>3721</v>
      </c>
      <c r="T3999">
        <v>75</v>
      </c>
      <c r="U3999">
        <v>62</v>
      </c>
      <c r="W3999" t="s">
        <v>933</v>
      </c>
      <c r="X3999">
        <v>1</v>
      </c>
      <c r="Y3999">
        <f t="shared" si="482"/>
        <v>13</v>
      </c>
      <c r="Z3999">
        <f t="shared" ca="1" si="483"/>
        <v>-0.62499999999999822</v>
      </c>
      <c r="AA3999">
        <f t="shared" ca="1" si="484"/>
        <v>13.624999999999998</v>
      </c>
      <c r="AB3999">
        <f t="shared" ca="1" si="485"/>
        <v>-13.624999999999998</v>
      </c>
      <c r="AC3999" s="2">
        <v>13.625</v>
      </c>
      <c r="AD3999" s="7">
        <f>VLOOKUP(P3999,Weights!$A:$B,2,0)*AC3999</f>
        <v>13.625</v>
      </c>
      <c r="AE3999">
        <f t="shared" ca="1" si="486"/>
        <v>185.64062499999994</v>
      </c>
      <c r="AF3999" t="str">
        <f t="shared" si="487"/>
        <v>DePaul</v>
      </c>
      <c r="AG3999" t="str">
        <f t="shared" ca="1" si="488"/>
        <v>Seton Hall</v>
      </c>
    </row>
    <row r="4000" spans="15:33" x14ac:dyDescent="0.25">
      <c r="O4000" t="s">
        <v>3337</v>
      </c>
      <c r="P4000" s="6">
        <v>42038</v>
      </c>
      <c r="Q4000" t="s">
        <v>3073</v>
      </c>
      <c r="R4000" t="s">
        <v>3718</v>
      </c>
      <c r="S4000" t="s">
        <v>3721</v>
      </c>
      <c r="T4000">
        <v>59</v>
      </c>
      <c r="U4000">
        <v>32</v>
      </c>
      <c r="W4000" t="s">
        <v>465</v>
      </c>
      <c r="X4000">
        <v>1</v>
      </c>
      <c r="Y4000">
        <f t="shared" si="482"/>
        <v>27</v>
      </c>
      <c r="Z4000">
        <f t="shared" ca="1" si="483"/>
        <v>29.875000500000002</v>
      </c>
      <c r="AA4000">
        <f t="shared" ca="1" si="484"/>
        <v>-2.8750005000000023</v>
      </c>
      <c r="AB4000">
        <f t="shared" ca="1" si="485"/>
        <v>2.8750005000000023</v>
      </c>
      <c r="AC4000" s="2">
        <v>2.875</v>
      </c>
      <c r="AD4000" s="7">
        <f>VLOOKUP(P4000,Weights!$A:$B,2,0)*AC4000</f>
        <v>2.875</v>
      </c>
      <c r="AE4000">
        <f t="shared" ca="1" si="486"/>
        <v>8.2656278750002627</v>
      </c>
      <c r="AF4000" t="str">
        <f t="shared" si="487"/>
        <v>Eastern Illinois</v>
      </c>
      <c r="AG4000" t="str">
        <f t="shared" ca="1" si="488"/>
        <v>Eastern Illinois</v>
      </c>
    </row>
    <row r="4001" spans="15:33" x14ac:dyDescent="0.25">
      <c r="O4001" t="s">
        <v>3225</v>
      </c>
      <c r="P4001" s="6">
        <v>42038</v>
      </c>
      <c r="Q4001" t="s">
        <v>3073</v>
      </c>
      <c r="R4001" t="s">
        <v>3147</v>
      </c>
      <c r="S4001" t="s">
        <v>3721</v>
      </c>
      <c r="T4001">
        <v>64</v>
      </c>
      <c r="U4001">
        <v>56</v>
      </c>
      <c r="W4001" t="s">
        <v>67</v>
      </c>
      <c r="X4001">
        <v>1</v>
      </c>
      <c r="Y4001">
        <f t="shared" si="482"/>
        <v>8</v>
      </c>
      <c r="Z4001">
        <f t="shared" ca="1" si="483"/>
        <v>3.125</v>
      </c>
      <c r="AA4001">
        <f t="shared" ca="1" si="484"/>
        <v>4.875</v>
      </c>
      <c r="AB4001">
        <f t="shared" ca="1" si="485"/>
        <v>-4.875</v>
      </c>
      <c r="AC4001" s="2">
        <v>4.875</v>
      </c>
      <c r="AD4001" s="7">
        <f>VLOOKUP(P4001,Weights!$A:$B,2,0)*AC4001</f>
        <v>4.875</v>
      </c>
      <c r="AE4001">
        <f t="shared" ca="1" si="486"/>
        <v>23.765625</v>
      </c>
      <c r="AF4001" t="str">
        <f t="shared" si="487"/>
        <v>Florida International</v>
      </c>
      <c r="AG4001" t="str">
        <f t="shared" ca="1" si="488"/>
        <v>Florida International</v>
      </c>
    </row>
    <row r="4002" spans="15:33" x14ac:dyDescent="0.25">
      <c r="O4002" t="s">
        <v>3302</v>
      </c>
      <c r="P4002" s="6">
        <v>42038</v>
      </c>
      <c r="Q4002" t="s">
        <v>3073</v>
      </c>
      <c r="R4002" t="s">
        <v>3311</v>
      </c>
      <c r="S4002" t="s">
        <v>3720</v>
      </c>
      <c r="T4002">
        <v>67</v>
      </c>
      <c r="U4002">
        <v>64</v>
      </c>
      <c r="W4002" t="s">
        <v>206</v>
      </c>
      <c r="X4002">
        <v>1</v>
      </c>
      <c r="Y4002">
        <f t="shared" si="482"/>
        <v>-3</v>
      </c>
      <c r="Z4002">
        <f t="shared" ca="1" si="483"/>
        <v>7.25</v>
      </c>
      <c r="AA4002">
        <f t="shared" ca="1" si="484"/>
        <v>-10.25</v>
      </c>
      <c r="AB4002">
        <f t="shared" ca="1" si="485"/>
        <v>10.25</v>
      </c>
      <c r="AC4002" s="2">
        <v>10.25</v>
      </c>
      <c r="AD4002" s="7">
        <f>VLOOKUP(P4002,Weights!$A:$B,2,0)*AC4002</f>
        <v>10.25</v>
      </c>
      <c r="AE4002">
        <f t="shared" ca="1" si="486"/>
        <v>105.0625</v>
      </c>
      <c r="AF4002" t="str">
        <f t="shared" si="487"/>
        <v>Radford</v>
      </c>
      <c r="AG4002" t="str">
        <f t="shared" ca="1" si="488"/>
        <v>High Point</v>
      </c>
    </row>
    <row r="4003" spans="15:33" x14ac:dyDescent="0.25">
      <c r="O4003" t="s">
        <v>3227</v>
      </c>
      <c r="P4003" s="6">
        <v>42038</v>
      </c>
      <c r="Q4003" t="s">
        <v>3073</v>
      </c>
      <c r="R4003" t="s">
        <v>3108</v>
      </c>
      <c r="S4003" t="s">
        <v>3721</v>
      </c>
      <c r="T4003">
        <v>66</v>
      </c>
      <c r="U4003">
        <v>54</v>
      </c>
      <c r="W4003" t="s">
        <v>630</v>
      </c>
      <c r="X4003">
        <v>1</v>
      </c>
      <c r="Y4003">
        <f t="shared" si="482"/>
        <v>12</v>
      </c>
      <c r="Z4003">
        <f t="shared" ca="1" si="483"/>
        <v>12.00000002</v>
      </c>
      <c r="AA4003">
        <f t="shared" ca="1" si="484"/>
        <v>-1.9999999878450581E-8</v>
      </c>
      <c r="AB4003">
        <f t="shared" ca="1" si="485"/>
        <v>1.9999999878450581E-8</v>
      </c>
      <c r="AC4003" s="2">
        <v>0</v>
      </c>
      <c r="AD4003" s="7">
        <f>VLOOKUP(P4003,Weights!$A:$B,2,0)*AC4003</f>
        <v>0</v>
      </c>
      <c r="AE4003">
        <f t="shared" ca="1" si="486"/>
        <v>3.9999999513802324E-16</v>
      </c>
      <c r="AF4003" t="str">
        <f t="shared" si="487"/>
        <v>Illinois</v>
      </c>
      <c r="AG4003" t="str">
        <f t="shared" ca="1" si="488"/>
        <v>Illinois</v>
      </c>
    </row>
    <row r="4004" spans="15:33" x14ac:dyDescent="0.25">
      <c r="O4004" t="s">
        <v>3193</v>
      </c>
      <c r="P4004" s="6">
        <v>42038</v>
      </c>
      <c r="Q4004" t="s">
        <v>3073</v>
      </c>
      <c r="R4004" t="s">
        <v>3378</v>
      </c>
      <c r="S4004" t="s">
        <v>3721</v>
      </c>
      <c r="T4004">
        <v>77</v>
      </c>
      <c r="U4004">
        <v>51</v>
      </c>
      <c r="W4004" t="s">
        <v>2111</v>
      </c>
      <c r="X4004">
        <v>1</v>
      </c>
      <c r="Y4004">
        <f t="shared" si="482"/>
        <v>26</v>
      </c>
      <c r="Z4004">
        <f t="shared" ca="1" si="483"/>
        <v>6.8750000000000009</v>
      </c>
      <c r="AA4004">
        <f t="shared" ca="1" si="484"/>
        <v>19.125</v>
      </c>
      <c r="AB4004">
        <f t="shared" ca="1" si="485"/>
        <v>-19.125</v>
      </c>
      <c r="AC4004" s="2">
        <v>19.125</v>
      </c>
      <c r="AD4004" s="7">
        <f>VLOOKUP(P4004,Weights!$A:$B,2,0)*AC4004</f>
        <v>19.125</v>
      </c>
      <c r="AE4004">
        <f t="shared" ca="1" si="486"/>
        <v>365.765625</v>
      </c>
      <c r="AF4004" t="str">
        <f t="shared" si="487"/>
        <v>Illinois St</v>
      </c>
      <c r="AG4004" t="str">
        <f t="shared" ca="1" si="488"/>
        <v>Illinois St</v>
      </c>
    </row>
    <row r="4005" spans="15:33" x14ac:dyDescent="0.25">
      <c r="O4005" t="s">
        <v>3190</v>
      </c>
      <c r="P4005" s="6">
        <v>42038</v>
      </c>
      <c r="Q4005" t="s">
        <v>3073</v>
      </c>
      <c r="R4005" t="s">
        <v>3178</v>
      </c>
      <c r="S4005" t="s">
        <v>3720</v>
      </c>
      <c r="T4005">
        <v>61</v>
      </c>
      <c r="U4005">
        <v>51</v>
      </c>
      <c r="W4005" t="s">
        <v>2121</v>
      </c>
      <c r="X4005">
        <v>1</v>
      </c>
      <c r="Y4005">
        <f t="shared" si="482"/>
        <v>-10</v>
      </c>
      <c r="Z4005">
        <f t="shared" ca="1" si="483"/>
        <v>-7.7499995200000003</v>
      </c>
      <c r="AA4005">
        <f t="shared" ca="1" si="484"/>
        <v>-2.2500004799999997</v>
      </c>
      <c r="AB4005">
        <f t="shared" ca="1" si="485"/>
        <v>2.2500004799999997</v>
      </c>
      <c r="AC4005" s="2">
        <v>2.25</v>
      </c>
      <c r="AD4005" s="7">
        <f>VLOOKUP(P4005,Weights!$A:$B,2,0)*AC4005</f>
        <v>2.25</v>
      </c>
      <c r="AE4005">
        <f t="shared" ca="1" si="486"/>
        <v>5.0625021600002293</v>
      </c>
      <c r="AF4005" t="str">
        <f t="shared" si="487"/>
        <v>Northern Iowa</v>
      </c>
      <c r="AG4005" t="str">
        <f t="shared" ca="1" si="488"/>
        <v>Northern Iowa</v>
      </c>
    </row>
    <row r="4006" spans="15:33" x14ac:dyDescent="0.25">
      <c r="O4006" t="s">
        <v>3129</v>
      </c>
      <c r="P4006" s="6">
        <v>42038</v>
      </c>
      <c r="Q4006" t="s">
        <v>3073</v>
      </c>
      <c r="R4006" t="s">
        <v>3718</v>
      </c>
      <c r="S4006" t="s">
        <v>3721</v>
      </c>
      <c r="T4006">
        <v>80</v>
      </c>
      <c r="U4006">
        <v>75</v>
      </c>
      <c r="W4006" t="s">
        <v>750</v>
      </c>
      <c r="X4006">
        <v>1</v>
      </c>
      <c r="Y4006">
        <f t="shared" si="482"/>
        <v>5</v>
      </c>
      <c r="Z4006">
        <f t="shared" ca="1" si="483"/>
        <v>18.625</v>
      </c>
      <c r="AA4006">
        <f t="shared" ca="1" si="484"/>
        <v>-13.625</v>
      </c>
      <c r="AB4006">
        <f t="shared" ca="1" si="485"/>
        <v>13.625</v>
      </c>
      <c r="AC4006" s="2">
        <v>13.625</v>
      </c>
      <c r="AD4006" s="7">
        <f>VLOOKUP(P4006,Weights!$A:$B,2,0)*AC4006</f>
        <v>13.625</v>
      </c>
      <c r="AE4006">
        <f t="shared" ca="1" si="486"/>
        <v>185.640625</v>
      </c>
      <c r="AF4006" t="str">
        <f t="shared" si="487"/>
        <v>Kennesaw St</v>
      </c>
      <c r="AG4006" t="str">
        <f t="shared" ca="1" si="488"/>
        <v>Kennesaw St</v>
      </c>
    </row>
    <row r="4007" spans="15:33" x14ac:dyDescent="0.25">
      <c r="O4007" t="s">
        <v>3713</v>
      </c>
      <c r="P4007" s="6">
        <v>42038</v>
      </c>
      <c r="Q4007" t="s">
        <v>3073</v>
      </c>
      <c r="R4007" t="s">
        <v>3111</v>
      </c>
      <c r="S4007" t="s">
        <v>3721</v>
      </c>
      <c r="T4007">
        <v>69</v>
      </c>
      <c r="U4007">
        <v>58</v>
      </c>
      <c r="W4007" t="s">
        <v>2490</v>
      </c>
      <c r="X4007">
        <v>1</v>
      </c>
      <c r="Y4007">
        <f t="shared" si="482"/>
        <v>11</v>
      </c>
      <c r="Z4007">
        <f t="shared" ca="1" si="483"/>
        <v>16.875</v>
      </c>
      <c r="AA4007">
        <f t="shared" ca="1" si="484"/>
        <v>-5.875</v>
      </c>
      <c r="AB4007">
        <f t="shared" ca="1" si="485"/>
        <v>5.875</v>
      </c>
      <c r="AC4007" s="2">
        <v>5.875</v>
      </c>
      <c r="AD4007" s="7">
        <f>VLOOKUP(P4007,Weights!$A:$B,2,0)*AC4007</f>
        <v>5.875</v>
      </c>
      <c r="AE4007">
        <f t="shared" ca="1" si="486"/>
        <v>34.515625</v>
      </c>
      <c r="AF4007" t="str">
        <f t="shared" si="487"/>
        <v>Kentucky</v>
      </c>
      <c r="AG4007" t="str">
        <f t="shared" ca="1" si="488"/>
        <v>Kentucky</v>
      </c>
    </row>
    <row r="4008" spans="15:33" x14ac:dyDescent="0.25">
      <c r="O4008" t="s">
        <v>3309</v>
      </c>
      <c r="P4008" s="6">
        <v>42038</v>
      </c>
      <c r="Q4008" t="s">
        <v>3073</v>
      </c>
      <c r="R4008" t="s">
        <v>3306</v>
      </c>
      <c r="S4008" t="s">
        <v>3720</v>
      </c>
      <c r="T4008">
        <v>87</v>
      </c>
      <c r="U4008">
        <v>78</v>
      </c>
      <c r="W4008" t="s">
        <v>1191</v>
      </c>
      <c r="X4008">
        <v>1</v>
      </c>
      <c r="Y4008">
        <f t="shared" si="482"/>
        <v>-9</v>
      </c>
      <c r="Z4008">
        <f t="shared" ca="1" si="483"/>
        <v>-3.8750004999999996</v>
      </c>
      <c r="AA4008">
        <f t="shared" ca="1" si="484"/>
        <v>-5.1249995000000004</v>
      </c>
      <c r="AB4008">
        <f t="shared" ca="1" si="485"/>
        <v>5.1249995000000004</v>
      </c>
      <c r="AC4008" s="2">
        <v>5.125</v>
      </c>
      <c r="AD4008" s="7">
        <f>VLOOKUP(P4008,Weights!$A:$B,2,0)*AC4008</f>
        <v>5.125</v>
      </c>
      <c r="AE4008">
        <f t="shared" ca="1" si="486"/>
        <v>26.265619875000255</v>
      </c>
      <c r="AF4008" t="str">
        <f t="shared" si="487"/>
        <v>Gardner-Webb</v>
      </c>
      <c r="AG4008" t="str">
        <f t="shared" ca="1" si="488"/>
        <v>Gardner-Webb</v>
      </c>
    </row>
    <row r="4009" spans="15:33" x14ac:dyDescent="0.25">
      <c r="O4009" t="s">
        <v>3194</v>
      </c>
      <c r="P4009" s="6">
        <v>42038</v>
      </c>
      <c r="Q4009" t="s">
        <v>3073</v>
      </c>
      <c r="R4009" t="s">
        <v>3711</v>
      </c>
      <c r="S4009" t="s">
        <v>3720</v>
      </c>
      <c r="T4009">
        <v>63</v>
      </c>
      <c r="U4009">
        <v>55</v>
      </c>
      <c r="W4009" t="s">
        <v>629</v>
      </c>
      <c r="X4009">
        <v>1</v>
      </c>
      <c r="Y4009">
        <f t="shared" si="482"/>
        <v>-8</v>
      </c>
      <c r="Z4009">
        <f t="shared" ca="1" si="483"/>
        <v>1.2499999999999982</v>
      </c>
      <c r="AA4009">
        <f t="shared" ca="1" si="484"/>
        <v>-9.2499999999999982</v>
      </c>
      <c r="AB4009">
        <f t="shared" ca="1" si="485"/>
        <v>9.2499999999999982</v>
      </c>
      <c r="AC4009" s="2">
        <v>9.25</v>
      </c>
      <c r="AD4009" s="7">
        <f>VLOOKUP(P4009,Weights!$A:$B,2,0)*AC4009</f>
        <v>9.25</v>
      </c>
      <c r="AE4009">
        <f t="shared" ca="1" si="486"/>
        <v>85.562499999999972</v>
      </c>
      <c r="AF4009" t="str">
        <f t="shared" si="487"/>
        <v>Louisville</v>
      </c>
      <c r="AG4009" t="str">
        <f t="shared" ca="1" si="488"/>
        <v>Miami (FL)</v>
      </c>
    </row>
    <row r="4010" spans="15:33" x14ac:dyDescent="0.25">
      <c r="O4010" t="s">
        <v>3090</v>
      </c>
      <c r="P4010" s="6">
        <v>42038</v>
      </c>
      <c r="Q4010" t="s">
        <v>3073</v>
      </c>
      <c r="R4010" t="s">
        <v>3300</v>
      </c>
      <c r="S4010" t="s">
        <v>3721</v>
      </c>
      <c r="T4010">
        <v>69</v>
      </c>
      <c r="U4010">
        <v>51</v>
      </c>
      <c r="W4010" t="s">
        <v>1597</v>
      </c>
      <c r="X4010">
        <v>1</v>
      </c>
      <c r="Y4010">
        <f t="shared" si="482"/>
        <v>18</v>
      </c>
      <c r="Z4010">
        <f t="shared" ca="1" si="483"/>
        <v>6.8749999800000001</v>
      </c>
      <c r="AA4010">
        <f t="shared" ca="1" si="484"/>
        <v>11.12500002</v>
      </c>
      <c r="AB4010">
        <f t="shared" ca="1" si="485"/>
        <v>-11.12500002</v>
      </c>
      <c r="AC4010" s="2">
        <v>11.125</v>
      </c>
      <c r="AD4010" s="7">
        <f>VLOOKUP(P4010,Weights!$A:$B,2,0)*AC4010</f>
        <v>11.125</v>
      </c>
      <c r="AE4010">
        <f t="shared" ca="1" si="486"/>
        <v>123.765625445</v>
      </c>
      <c r="AF4010" t="str">
        <f t="shared" si="487"/>
        <v>N.J.I.T.</v>
      </c>
      <c r="AG4010" t="str">
        <f t="shared" ca="1" si="488"/>
        <v>N.J.I.T.</v>
      </c>
    </row>
    <row r="4011" spans="15:33" x14ac:dyDescent="0.25">
      <c r="O4011" t="s">
        <v>3134</v>
      </c>
      <c r="P4011" s="6">
        <v>42038</v>
      </c>
      <c r="Q4011" t="s">
        <v>3073</v>
      </c>
      <c r="R4011" t="s">
        <v>3203</v>
      </c>
      <c r="S4011" t="s">
        <v>3721</v>
      </c>
      <c r="T4011">
        <v>76</v>
      </c>
      <c r="U4011">
        <v>60</v>
      </c>
      <c r="W4011" t="s">
        <v>1271</v>
      </c>
      <c r="X4011">
        <v>1</v>
      </c>
      <c r="Y4011">
        <f t="shared" si="482"/>
        <v>16</v>
      </c>
      <c r="Z4011">
        <f t="shared" ca="1" si="483"/>
        <v>4.2500000000000009</v>
      </c>
      <c r="AA4011">
        <f t="shared" ca="1" si="484"/>
        <v>11.75</v>
      </c>
      <c r="AB4011">
        <f t="shared" ca="1" si="485"/>
        <v>-11.75</v>
      </c>
      <c r="AC4011" s="2">
        <v>11.75</v>
      </c>
      <c r="AD4011" s="7">
        <f>VLOOKUP(P4011,Weights!$A:$B,2,0)*AC4011</f>
        <v>11.75</v>
      </c>
      <c r="AE4011">
        <f t="shared" ca="1" si="486"/>
        <v>138.0625</v>
      </c>
      <c r="AF4011" t="str">
        <f t="shared" si="487"/>
        <v>Nebraska</v>
      </c>
      <c r="AG4011" t="str">
        <f t="shared" ca="1" si="488"/>
        <v>Nebraska</v>
      </c>
    </row>
    <row r="4012" spans="15:33" x14ac:dyDescent="0.25">
      <c r="O4012" t="s">
        <v>3702</v>
      </c>
      <c r="P4012" s="6">
        <v>42038</v>
      </c>
      <c r="Q4012" t="s">
        <v>3073</v>
      </c>
      <c r="R4012" t="s">
        <v>3385</v>
      </c>
      <c r="S4012" t="s">
        <v>3721</v>
      </c>
      <c r="T4012">
        <v>71</v>
      </c>
      <c r="U4012">
        <v>52</v>
      </c>
      <c r="W4012" t="s">
        <v>861</v>
      </c>
      <c r="X4012">
        <v>1</v>
      </c>
      <c r="Y4012">
        <f t="shared" si="482"/>
        <v>19</v>
      </c>
      <c r="Z4012">
        <f t="shared" ca="1" si="483"/>
        <v>2.375</v>
      </c>
      <c r="AA4012">
        <f t="shared" ca="1" si="484"/>
        <v>16.625</v>
      </c>
      <c r="AB4012">
        <f t="shared" ca="1" si="485"/>
        <v>-16.625</v>
      </c>
      <c r="AC4012" s="2">
        <v>16.625</v>
      </c>
      <c r="AD4012" s="7">
        <f>VLOOKUP(P4012,Weights!$A:$B,2,0)*AC4012</f>
        <v>16.625</v>
      </c>
      <c r="AE4012">
        <f t="shared" ca="1" si="486"/>
        <v>276.390625</v>
      </c>
      <c r="AF4012" t="str">
        <f t="shared" si="487"/>
        <v>Oklahoma</v>
      </c>
      <c r="AG4012" t="str">
        <f t="shared" ca="1" si="488"/>
        <v>Oklahoma</v>
      </c>
    </row>
    <row r="4013" spans="15:33" x14ac:dyDescent="0.25">
      <c r="O4013" t="s">
        <v>3131</v>
      </c>
      <c r="P4013" s="6">
        <v>42038</v>
      </c>
      <c r="Q4013" t="s">
        <v>3073</v>
      </c>
      <c r="R4013" t="s">
        <v>3130</v>
      </c>
      <c r="S4013" t="s">
        <v>3721</v>
      </c>
      <c r="T4013">
        <v>68</v>
      </c>
      <c r="U4013">
        <v>61</v>
      </c>
      <c r="V4013" t="s">
        <v>3722</v>
      </c>
      <c r="W4013" t="s">
        <v>512</v>
      </c>
      <c r="X4013">
        <v>1</v>
      </c>
      <c r="Y4013">
        <f t="shared" si="482"/>
        <v>7</v>
      </c>
      <c r="Z4013">
        <f t="shared" ca="1" si="483"/>
        <v>-1.8749999799999999</v>
      </c>
      <c r="AA4013">
        <f t="shared" ca="1" si="484"/>
        <v>8.8749999800000001</v>
      </c>
      <c r="AB4013">
        <f t="shared" ca="1" si="485"/>
        <v>-8.8749999800000001</v>
      </c>
      <c r="AC4013" s="2">
        <v>8.875</v>
      </c>
      <c r="AD4013" s="7">
        <f>VLOOKUP(P4013,Weights!$A:$B,2,0)*AC4013</f>
        <v>8.875</v>
      </c>
      <c r="AE4013">
        <f t="shared" ca="1" si="486"/>
        <v>78.765624645000003</v>
      </c>
      <c r="AF4013" t="str">
        <f t="shared" si="487"/>
        <v>Saint Louis</v>
      </c>
      <c r="AG4013" t="str">
        <f t="shared" ca="1" si="488"/>
        <v>Saint Joseph's</v>
      </c>
    </row>
    <row r="4014" spans="15:33" x14ac:dyDescent="0.25">
      <c r="O4014" t="s">
        <v>3212</v>
      </c>
      <c r="P4014" s="6">
        <v>42038</v>
      </c>
      <c r="Q4014" t="s">
        <v>3073</v>
      </c>
      <c r="R4014" t="s">
        <v>3718</v>
      </c>
      <c r="S4014" t="s">
        <v>3721</v>
      </c>
      <c r="T4014">
        <v>79</v>
      </c>
      <c r="U4014">
        <v>39</v>
      </c>
      <c r="W4014" t="s">
        <v>799</v>
      </c>
      <c r="X4014">
        <v>1</v>
      </c>
      <c r="Y4014">
        <f t="shared" si="482"/>
        <v>40</v>
      </c>
      <c r="Z4014">
        <f t="shared" ca="1" si="483"/>
        <v>36.750000499999999</v>
      </c>
      <c r="AA4014">
        <f t="shared" ca="1" si="484"/>
        <v>3.2499995000000013</v>
      </c>
      <c r="AB4014">
        <f t="shared" ca="1" si="485"/>
        <v>-3.2499995000000013</v>
      </c>
      <c r="AC4014" s="2">
        <v>3.25</v>
      </c>
      <c r="AD4014" s="7">
        <f>VLOOKUP(P4014,Weights!$A:$B,2,0)*AC4014</f>
        <v>3.25</v>
      </c>
      <c r="AE4014">
        <f t="shared" ca="1" si="486"/>
        <v>10.562496750000259</v>
      </c>
      <c r="AF4014" t="str">
        <f t="shared" si="487"/>
        <v>South Carolina Upstate</v>
      </c>
      <c r="AG4014" t="str">
        <f t="shared" ca="1" si="488"/>
        <v>South Carolina Upstate</v>
      </c>
    </row>
    <row r="4015" spans="15:33" x14ac:dyDescent="0.25">
      <c r="O4015" t="s">
        <v>3195</v>
      </c>
      <c r="P4015" s="6">
        <v>42038</v>
      </c>
      <c r="Q4015" t="s">
        <v>3073</v>
      </c>
      <c r="R4015" t="s">
        <v>3198</v>
      </c>
      <c r="S4015" t="s">
        <v>3721</v>
      </c>
      <c r="T4015">
        <v>72</v>
      </c>
      <c r="U4015">
        <v>70</v>
      </c>
      <c r="W4015" t="s">
        <v>315</v>
      </c>
      <c r="X4015">
        <v>1</v>
      </c>
      <c r="Y4015">
        <f t="shared" si="482"/>
        <v>2</v>
      </c>
      <c r="Z4015">
        <f t="shared" ca="1" si="483"/>
        <v>9</v>
      </c>
      <c r="AA4015">
        <f t="shared" ca="1" si="484"/>
        <v>-7</v>
      </c>
      <c r="AB4015">
        <f t="shared" ca="1" si="485"/>
        <v>7</v>
      </c>
      <c r="AC4015" s="2">
        <v>7</v>
      </c>
      <c r="AD4015" s="7">
        <f>VLOOKUP(P4015,Weights!$A:$B,2,0)*AC4015</f>
        <v>7</v>
      </c>
      <c r="AE4015">
        <f t="shared" ca="1" si="486"/>
        <v>49</v>
      </c>
      <c r="AF4015" t="str">
        <f t="shared" si="487"/>
        <v>Syracuse</v>
      </c>
      <c r="AG4015" t="str">
        <f t="shared" ca="1" si="488"/>
        <v>Syracuse</v>
      </c>
    </row>
    <row r="4016" spans="15:33" x14ac:dyDescent="0.25">
      <c r="O4016" t="s">
        <v>3251</v>
      </c>
      <c r="P4016" s="6">
        <v>42038</v>
      </c>
      <c r="Q4016" t="s">
        <v>3073</v>
      </c>
      <c r="R4016" t="s">
        <v>3202</v>
      </c>
      <c r="S4016" t="s">
        <v>3720</v>
      </c>
      <c r="T4016">
        <v>71</v>
      </c>
      <c r="U4016">
        <v>66</v>
      </c>
      <c r="W4016" t="s">
        <v>556</v>
      </c>
      <c r="X4016">
        <v>1</v>
      </c>
      <c r="Y4016">
        <f t="shared" si="482"/>
        <v>-5</v>
      </c>
      <c r="Z4016">
        <f t="shared" ca="1" si="483"/>
        <v>6.3750000000000009</v>
      </c>
      <c r="AA4016">
        <f t="shared" ca="1" si="484"/>
        <v>-11.375</v>
      </c>
      <c r="AB4016">
        <f t="shared" ca="1" si="485"/>
        <v>11.375</v>
      </c>
      <c r="AC4016" s="2">
        <v>11.375</v>
      </c>
      <c r="AD4016" s="7">
        <f>VLOOKUP(P4016,Weights!$A:$B,2,0)*AC4016</f>
        <v>11.375</v>
      </c>
      <c r="AE4016">
        <f t="shared" ca="1" si="486"/>
        <v>129.390625</v>
      </c>
      <c r="AF4016" t="str">
        <f t="shared" si="487"/>
        <v>Mississippi St</v>
      </c>
      <c r="AG4016" t="str">
        <f t="shared" ca="1" si="488"/>
        <v>Tennessee</v>
      </c>
    </row>
    <row r="4017" spans="15:33" x14ac:dyDescent="0.25">
      <c r="O4017" t="s">
        <v>3364</v>
      </c>
      <c r="P4017" s="6">
        <v>42038</v>
      </c>
      <c r="Q4017" t="s">
        <v>3073</v>
      </c>
      <c r="R4017" t="s">
        <v>3406</v>
      </c>
      <c r="S4017" t="s">
        <v>3721</v>
      </c>
      <c r="T4017">
        <v>71</v>
      </c>
      <c r="U4017">
        <v>70</v>
      </c>
      <c r="W4017" t="s">
        <v>2663</v>
      </c>
      <c r="X4017">
        <v>1</v>
      </c>
      <c r="Y4017">
        <f t="shared" si="482"/>
        <v>1</v>
      </c>
      <c r="Z4017">
        <f t="shared" ca="1" si="483"/>
        <v>2.375</v>
      </c>
      <c r="AA4017">
        <f t="shared" ca="1" si="484"/>
        <v>-1.375</v>
      </c>
      <c r="AB4017">
        <f t="shared" ca="1" si="485"/>
        <v>1.375</v>
      </c>
      <c r="AC4017" s="2">
        <v>1.375</v>
      </c>
      <c r="AD4017" s="7">
        <f>VLOOKUP(P4017,Weights!$A:$B,2,0)*AC4017</f>
        <v>1.375</v>
      </c>
      <c r="AE4017">
        <f t="shared" ca="1" si="486"/>
        <v>1.890625</v>
      </c>
      <c r="AF4017" t="str">
        <f t="shared" si="487"/>
        <v>Texas A&amp;M-CC</v>
      </c>
      <c r="AG4017" t="str">
        <f t="shared" ca="1" si="488"/>
        <v>Texas A&amp;M-CC</v>
      </c>
    </row>
    <row r="4018" spans="15:33" x14ac:dyDescent="0.25">
      <c r="O4018" t="s">
        <v>3276</v>
      </c>
      <c r="P4018" s="6">
        <v>42038</v>
      </c>
      <c r="Q4018" t="s">
        <v>3073</v>
      </c>
      <c r="R4018" t="s">
        <v>3280</v>
      </c>
      <c r="S4018" t="s">
        <v>3720</v>
      </c>
      <c r="T4018">
        <v>68</v>
      </c>
      <c r="U4018">
        <v>63</v>
      </c>
      <c r="W4018" t="s">
        <v>2216</v>
      </c>
      <c r="X4018">
        <v>1</v>
      </c>
      <c r="Y4018">
        <f t="shared" si="482"/>
        <v>-5</v>
      </c>
      <c r="Z4018">
        <f t="shared" ca="1" si="483"/>
        <v>-4.9999999999999991</v>
      </c>
      <c r="AA4018">
        <f t="shared" ca="1" si="484"/>
        <v>0</v>
      </c>
      <c r="AB4018">
        <f t="shared" ca="1" si="485"/>
        <v>0</v>
      </c>
      <c r="AC4018" s="2">
        <v>0</v>
      </c>
      <c r="AD4018" s="7">
        <f>VLOOKUP(P4018,Weights!$A:$B,2,0)*AC4018</f>
        <v>0</v>
      </c>
      <c r="AE4018">
        <f t="shared" ca="1" si="486"/>
        <v>0</v>
      </c>
      <c r="AF4018" t="str">
        <f t="shared" si="487"/>
        <v>Boise State</v>
      </c>
      <c r="AG4018" t="str">
        <f t="shared" ca="1" si="488"/>
        <v>Boise State</v>
      </c>
    </row>
    <row r="4019" spans="15:33" x14ac:dyDescent="0.25">
      <c r="O4019" t="s">
        <v>3229</v>
      </c>
      <c r="P4019" s="6">
        <v>42038</v>
      </c>
      <c r="Q4019" t="s">
        <v>3073</v>
      </c>
      <c r="R4019" t="s">
        <v>3144</v>
      </c>
      <c r="S4019" t="s">
        <v>3721</v>
      </c>
      <c r="T4019">
        <v>67</v>
      </c>
      <c r="U4019">
        <v>61</v>
      </c>
      <c r="W4019" t="s">
        <v>2512</v>
      </c>
      <c r="X4019">
        <v>1</v>
      </c>
      <c r="Y4019">
        <f t="shared" si="482"/>
        <v>6</v>
      </c>
      <c r="Z4019">
        <f t="shared" ca="1" si="483"/>
        <v>3.2499995000000013</v>
      </c>
      <c r="AA4019">
        <f t="shared" ca="1" si="484"/>
        <v>2.7500004999999987</v>
      </c>
      <c r="AB4019">
        <f t="shared" ca="1" si="485"/>
        <v>-2.7500004999999987</v>
      </c>
      <c r="AC4019" s="2">
        <v>2.75</v>
      </c>
      <c r="AD4019" s="7">
        <f>VLOOKUP(P4019,Weights!$A:$B,2,0)*AC4019</f>
        <v>2.75</v>
      </c>
      <c r="AE4019">
        <f t="shared" ca="1" si="486"/>
        <v>7.5625027500002426</v>
      </c>
      <c r="AF4019" t="str">
        <f t="shared" si="487"/>
        <v>Vanderbilt</v>
      </c>
      <c r="AG4019" t="str">
        <f t="shared" ca="1" si="488"/>
        <v>Vanderbilt</v>
      </c>
    </row>
    <row r="4020" spans="15:33" x14ac:dyDescent="0.25">
      <c r="O4020" t="s">
        <v>3087</v>
      </c>
      <c r="P4020" s="6">
        <v>42038</v>
      </c>
      <c r="Q4020" t="s">
        <v>3073</v>
      </c>
      <c r="R4020" t="s">
        <v>3088</v>
      </c>
      <c r="S4020" t="s">
        <v>3721</v>
      </c>
      <c r="T4020">
        <v>68</v>
      </c>
      <c r="U4020">
        <v>49</v>
      </c>
      <c r="W4020" t="s">
        <v>180</v>
      </c>
      <c r="X4020">
        <v>1</v>
      </c>
      <c r="Y4020">
        <f t="shared" si="482"/>
        <v>19</v>
      </c>
      <c r="Z4020">
        <f t="shared" ca="1" si="483"/>
        <v>20.250000499999999</v>
      </c>
      <c r="AA4020">
        <f t="shared" ca="1" si="484"/>
        <v>-1.2500004999999987</v>
      </c>
      <c r="AB4020">
        <f t="shared" ca="1" si="485"/>
        <v>1.2500004999999987</v>
      </c>
      <c r="AC4020" s="2">
        <v>1.25</v>
      </c>
      <c r="AD4020" s="7">
        <f>VLOOKUP(P4020,Weights!$A:$B,2,0)*AC4020</f>
        <v>1.25</v>
      </c>
      <c r="AE4020">
        <f t="shared" ca="1" si="486"/>
        <v>1.5625012500002469</v>
      </c>
      <c r="AF4020" t="str">
        <f t="shared" si="487"/>
        <v>Vermont</v>
      </c>
      <c r="AG4020" t="str">
        <f t="shared" ca="1" si="488"/>
        <v>Vermont</v>
      </c>
    </row>
    <row r="4021" spans="15:33" x14ac:dyDescent="0.25">
      <c r="O4021" t="s">
        <v>3351</v>
      </c>
      <c r="P4021" s="6">
        <v>42038</v>
      </c>
      <c r="Q4021" t="s">
        <v>3073</v>
      </c>
      <c r="R4021" t="s">
        <v>3207</v>
      </c>
      <c r="S4021" t="s">
        <v>3720</v>
      </c>
      <c r="T4021">
        <v>85</v>
      </c>
      <c r="U4021">
        <v>56</v>
      </c>
      <c r="W4021" t="s">
        <v>1060</v>
      </c>
      <c r="X4021">
        <v>1</v>
      </c>
      <c r="Y4021">
        <f t="shared" si="482"/>
        <v>-29</v>
      </c>
      <c r="Z4021">
        <f t="shared" ca="1" si="483"/>
        <v>4.5000000000000009</v>
      </c>
      <c r="AA4021">
        <f t="shared" ca="1" si="484"/>
        <v>-33.5</v>
      </c>
      <c r="AB4021">
        <f t="shared" ca="1" si="485"/>
        <v>33.5</v>
      </c>
      <c r="AC4021" s="2">
        <v>33.5</v>
      </c>
      <c r="AD4021" s="7">
        <f>VLOOKUP(P4021,Weights!$A:$B,2,0)*AC4021</f>
        <v>33.5</v>
      </c>
      <c r="AE4021">
        <f t="shared" ca="1" si="486"/>
        <v>1122.25</v>
      </c>
      <c r="AF4021" t="str">
        <f t="shared" si="487"/>
        <v>UNC Greensboro</v>
      </c>
      <c r="AG4021" t="str">
        <f t="shared" ca="1" si="488"/>
        <v>VMI</v>
      </c>
    </row>
    <row r="4022" spans="15:33" x14ac:dyDescent="0.25">
      <c r="O4022" t="s">
        <v>3200</v>
      </c>
      <c r="P4022" s="6">
        <v>42038</v>
      </c>
      <c r="Q4022" t="s">
        <v>3073</v>
      </c>
      <c r="R4022" t="s">
        <v>3135</v>
      </c>
      <c r="S4022" t="s">
        <v>3721</v>
      </c>
      <c r="T4022">
        <v>88</v>
      </c>
      <c r="U4022">
        <v>84</v>
      </c>
      <c r="W4022" t="s">
        <v>708</v>
      </c>
      <c r="X4022">
        <v>1</v>
      </c>
      <c r="Y4022">
        <f t="shared" si="482"/>
        <v>4</v>
      </c>
      <c r="Z4022">
        <f t="shared" ca="1" si="483"/>
        <v>-6.2499995000000004</v>
      </c>
      <c r="AA4022">
        <f t="shared" ca="1" si="484"/>
        <v>10.249999500000001</v>
      </c>
      <c r="AB4022">
        <f t="shared" ca="1" si="485"/>
        <v>-10.249999500000001</v>
      </c>
      <c r="AC4022" s="2">
        <v>10.25</v>
      </c>
      <c r="AD4022" s="7">
        <f>VLOOKUP(P4022,Weights!$A:$B,2,0)*AC4022</f>
        <v>10.25</v>
      </c>
      <c r="AE4022">
        <f t="shared" ca="1" si="486"/>
        <v>105.06248975000028</v>
      </c>
      <c r="AF4022" t="str">
        <f t="shared" si="487"/>
        <v>Wake Forest</v>
      </c>
      <c r="AG4022" t="str">
        <f t="shared" ca="1" si="488"/>
        <v>NC State</v>
      </c>
    </row>
    <row r="4023" spans="15:33" x14ac:dyDescent="0.25">
      <c r="O4023" t="s">
        <v>3712</v>
      </c>
      <c r="P4023" s="6">
        <v>42038</v>
      </c>
      <c r="Q4023" t="s">
        <v>3073</v>
      </c>
      <c r="R4023" t="s">
        <v>3152</v>
      </c>
      <c r="S4023" t="s">
        <v>3721</v>
      </c>
      <c r="T4023">
        <v>92</v>
      </c>
      <c r="U4023">
        <v>78</v>
      </c>
      <c r="W4023" t="s">
        <v>663</v>
      </c>
      <c r="X4023">
        <v>1</v>
      </c>
      <c r="Y4023">
        <f t="shared" si="482"/>
        <v>14</v>
      </c>
      <c r="Z4023">
        <f t="shared" ca="1" si="483"/>
        <v>13.999999999999998</v>
      </c>
      <c r="AA4023">
        <f t="shared" ca="1" si="484"/>
        <v>0</v>
      </c>
      <c r="AB4023">
        <f t="shared" ca="1" si="485"/>
        <v>0</v>
      </c>
      <c r="AC4023" s="2">
        <v>0</v>
      </c>
      <c r="AD4023" s="7">
        <f>VLOOKUP(P4023,Weights!$A:$B,2,0)*AC4023</f>
        <v>0</v>
      </c>
      <c r="AE4023">
        <f t="shared" ca="1" si="486"/>
        <v>0</v>
      </c>
      <c r="AF4023" t="str">
        <f t="shared" si="487"/>
        <v>Wisconsin</v>
      </c>
      <c r="AG4023" t="str">
        <f t="shared" ca="1" si="488"/>
        <v>Wisconsin</v>
      </c>
    </row>
    <row r="4024" spans="15:33" x14ac:dyDescent="0.25">
      <c r="O4024" t="s">
        <v>3339</v>
      </c>
      <c r="P4024" s="6">
        <v>42039</v>
      </c>
      <c r="Q4024" t="s">
        <v>3073</v>
      </c>
      <c r="R4024" t="s">
        <v>3274</v>
      </c>
      <c r="S4024" t="s">
        <v>3721</v>
      </c>
      <c r="T4024">
        <v>53</v>
      </c>
      <c r="U4024">
        <v>49</v>
      </c>
      <c r="W4024" t="s">
        <v>2169</v>
      </c>
      <c r="X4024">
        <v>1</v>
      </c>
      <c r="Y4024">
        <f t="shared" si="482"/>
        <v>4</v>
      </c>
      <c r="Z4024">
        <f t="shared" ca="1" si="483"/>
        <v>-0.12499998000000001</v>
      </c>
      <c r="AA4024">
        <f t="shared" ca="1" si="484"/>
        <v>4.1249999800000001</v>
      </c>
      <c r="AB4024">
        <f t="shared" ca="1" si="485"/>
        <v>-4.1249999800000001</v>
      </c>
      <c r="AC4024" s="2">
        <v>4.125</v>
      </c>
      <c r="AD4024" s="7">
        <f>VLOOKUP(P4024,Weights!$A:$B,2,0)*AC4024</f>
        <v>4.125</v>
      </c>
      <c r="AE4024">
        <f t="shared" ca="1" si="486"/>
        <v>17.015624835000001</v>
      </c>
      <c r="AF4024" t="str">
        <f t="shared" si="487"/>
        <v>Air Force</v>
      </c>
      <c r="AG4024" t="str">
        <f t="shared" ca="1" si="488"/>
        <v>New Mexico</v>
      </c>
    </row>
    <row r="4025" spans="15:33" x14ac:dyDescent="0.25">
      <c r="O4025" t="s">
        <v>3155</v>
      </c>
      <c r="P4025" s="6">
        <v>42039</v>
      </c>
      <c r="Q4025" t="s">
        <v>3073</v>
      </c>
      <c r="R4025" t="s">
        <v>3235</v>
      </c>
      <c r="S4025" t="s">
        <v>3721</v>
      </c>
      <c r="T4025">
        <v>62</v>
      </c>
      <c r="U4025">
        <v>49</v>
      </c>
      <c r="W4025" t="s">
        <v>629</v>
      </c>
      <c r="X4025">
        <v>1</v>
      </c>
      <c r="Y4025">
        <f t="shared" si="482"/>
        <v>13</v>
      </c>
      <c r="Z4025">
        <f t="shared" ca="1" si="483"/>
        <v>12.25</v>
      </c>
      <c r="AA4025">
        <f t="shared" ca="1" si="484"/>
        <v>0.75</v>
      </c>
      <c r="AB4025">
        <f t="shared" ca="1" si="485"/>
        <v>-0.75</v>
      </c>
      <c r="AC4025" s="2">
        <v>0.75</v>
      </c>
      <c r="AD4025" s="7">
        <f>VLOOKUP(P4025,Weights!$A:$B,2,0)*AC4025</f>
        <v>0.75</v>
      </c>
      <c r="AE4025">
        <f t="shared" ca="1" si="486"/>
        <v>0.5625</v>
      </c>
      <c r="AF4025" t="str">
        <f t="shared" si="487"/>
        <v>Alabama</v>
      </c>
      <c r="AG4025" t="str">
        <f t="shared" ca="1" si="488"/>
        <v>Alabama</v>
      </c>
    </row>
    <row r="4026" spans="15:33" x14ac:dyDescent="0.25">
      <c r="O4026" t="s">
        <v>3097</v>
      </c>
      <c r="P4026" s="6">
        <v>42039</v>
      </c>
      <c r="Q4026" t="s">
        <v>3073</v>
      </c>
      <c r="R4026" t="s">
        <v>3083</v>
      </c>
      <c r="S4026" t="s">
        <v>3721</v>
      </c>
      <c r="T4026">
        <v>63</v>
      </c>
      <c r="U4026">
        <v>62</v>
      </c>
      <c r="W4026" t="s">
        <v>22</v>
      </c>
      <c r="X4026">
        <v>1</v>
      </c>
      <c r="Y4026">
        <f t="shared" si="482"/>
        <v>1</v>
      </c>
      <c r="Z4026">
        <f t="shared" ca="1" si="483"/>
        <v>5.2500000199999999</v>
      </c>
      <c r="AA4026">
        <f t="shared" ca="1" si="484"/>
        <v>-4.2500000199999999</v>
      </c>
      <c r="AB4026">
        <f t="shared" ca="1" si="485"/>
        <v>4.2500000199999999</v>
      </c>
      <c r="AC4026" s="2">
        <v>4.25</v>
      </c>
      <c r="AD4026" s="7">
        <f>VLOOKUP(P4026,Weights!$A:$B,2,0)*AC4026</f>
        <v>4.25</v>
      </c>
      <c r="AE4026">
        <f t="shared" ca="1" si="486"/>
        <v>18.06250017</v>
      </c>
      <c r="AF4026" t="str">
        <f t="shared" si="487"/>
        <v>Albany</v>
      </c>
      <c r="AG4026" t="str">
        <f t="shared" ca="1" si="488"/>
        <v>Albany</v>
      </c>
    </row>
    <row r="4027" spans="15:33" x14ac:dyDescent="0.25">
      <c r="O4027" t="s">
        <v>3399</v>
      </c>
      <c r="P4027" s="6">
        <v>42039</v>
      </c>
      <c r="Q4027" t="s">
        <v>3073</v>
      </c>
      <c r="R4027" t="s">
        <v>3123</v>
      </c>
      <c r="S4027" t="s">
        <v>3721</v>
      </c>
      <c r="T4027">
        <v>64</v>
      </c>
      <c r="U4027">
        <v>49</v>
      </c>
      <c r="W4027" t="s">
        <v>1249</v>
      </c>
      <c r="X4027">
        <v>1</v>
      </c>
      <c r="Y4027">
        <f t="shared" si="482"/>
        <v>15</v>
      </c>
      <c r="Z4027">
        <f t="shared" ca="1" si="483"/>
        <v>8.125</v>
      </c>
      <c r="AA4027">
        <f t="shared" ca="1" si="484"/>
        <v>6.875</v>
      </c>
      <c r="AB4027">
        <f t="shared" ca="1" si="485"/>
        <v>-6.875</v>
      </c>
      <c r="AC4027" s="2">
        <v>6.875</v>
      </c>
      <c r="AD4027" s="7">
        <f>VLOOKUP(P4027,Weights!$A:$B,2,0)*AC4027</f>
        <v>6.875</v>
      </c>
      <c r="AE4027">
        <f t="shared" ca="1" si="486"/>
        <v>47.265625</v>
      </c>
      <c r="AF4027" t="str">
        <f t="shared" si="487"/>
        <v>American</v>
      </c>
      <c r="AG4027" t="str">
        <f t="shared" ca="1" si="488"/>
        <v>American</v>
      </c>
    </row>
    <row r="4028" spans="15:33" x14ac:dyDescent="0.25">
      <c r="O4028" t="s">
        <v>3316</v>
      </c>
      <c r="P4028" s="6">
        <v>42039</v>
      </c>
      <c r="Q4028" t="s">
        <v>3073</v>
      </c>
      <c r="R4028" t="s">
        <v>3284</v>
      </c>
      <c r="S4028" t="s">
        <v>3720</v>
      </c>
      <c r="T4028">
        <v>82</v>
      </c>
      <c r="U4028">
        <v>78</v>
      </c>
      <c r="W4028" t="s">
        <v>393</v>
      </c>
      <c r="X4028">
        <v>1</v>
      </c>
      <c r="Y4028">
        <f t="shared" si="482"/>
        <v>-4</v>
      </c>
      <c r="Z4028">
        <f t="shared" ca="1" si="483"/>
        <v>-11.375</v>
      </c>
      <c r="AA4028">
        <f t="shared" ca="1" si="484"/>
        <v>7.375</v>
      </c>
      <c r="AB4028">
        <f t="shared" ca="1" si="485"/>
        <v>-7.375</v>
      </c>
      <c r="AC4028" s="2">
        <v>7.375</v>
      </c>
      <c r="AD4028" s="7">
        <f>VLOOKUP(P4028,Weights!$A:$B,2,0)*AC4028</f>
        <v>7.375</v>
      </c>
      <c r="AE4028">
        <f t="shared" ca="1" si="486"/>
        <v>54.390625</v>
      </c>
      <c r="AF4028" t="str">
        <f t="shared" si="487"/>
        <v>Buffalo</v>
      </c>
      <c r="AG4028" t="str">
        <f t="shared" ca="1" si="488"/>
        <v>Buffalo</v>
      </c>
    </row>
    <row r="4029" spans="15:33" x14ac:dyDescent="0.25">
      <c r="O4029" t="s">
        <v>3403</v>
      </c>
      <c r="P4029" s="6">
        <v>42039</v>
      </c>
      <c r="Q4029" t="s">
        <v>3073</v>
      </c>
      <c r="R4029" t="s">
        <v>3244</v>
      </c>
      <c r="S4029" t="s">
        <v>3721</v>
      </c>
      <c r="T4029">
        <v>77</v>
      </c>
      <c r="U4029">
        <v>57</v>
      </c>
      <c r="W4029" t="s">
        <v>824</v>
      </c>
      <c r="X4029">
        <v>1</v>
      </c>
      <c r="Y4029">
        <f t="shared" si="482"/>
        <v>20</v>
      </c>
      <c r="Z4029">
        <f t="shared" ca="1" si="483"/>
        <v>9.3749999999999982</v>
      </c>
      <c r="AA4029">
        <f t="shared" ca="1" si="484"/>
        <v>10.625000000000002</v>
      </c>
      <c r="AB4029">
        <f t="shared" ca="1" si="485"/>
        <v>-10.625000000000002</v>
      </c>
      <c r="AC4029" s="2">
        <v>10.625</v>
      </c>
      <c r="AD4029" s="7">
        <f>VLOOKUP(P4029,Weights!$A:$B,2,0)*AC4029</f>
        <v>10.625</v>
      </c>
      <c r="AE4029">
        <f t="shared" ca="1" si="486"/>
        <v>112.89062500000004</v>
      </c>
      <c r="AF4029" t="str">
        <f t="shared" si="487"/>
        <v>Baylor</v>
      </c>
      <c r="AG4029" t="str">
        <f t="shared" ca="1" si="488"/>
        <v>Baylor</v>
      </c>
    </row>
    <row r="4030" spans="15:33" x14ac:dyDescent="0.25">
      <c r="O4030" t="s">
        <v>3094</v>
      </c>
      <c r="P4030" s="6">
        <v>42039</v>
      </c>
      <c r="Q4030" t="s">
        <v>3073</v>
      </c>
      <c r="R4030" t="s">
        <v>3325</v>
      </c>
      <c r="S4030" t="s">
        <v>3721</v>
      </c>
      <c r="T4030">
        <v>62</v>
      </c>
      <c r="U4030">
        <v>59</v>
      </c>
      <c r="W4030" t="s">
        <v>2242</v>
      </c>
      <c r="X4030">
        <v>1</v>
      </c>
      <c r="Y4030">
        <f t="shared" si="482"/>
        <v>3</v>
      </c>
      <c r="Z4030">
        <f t="shared" ca="1" si="483"/>
        <v>6.25</v>
      </c>
      <c r="AA4030">
        <f t="shared" ca="1" si="484"/>
        <v>-3.25</v>
      </c>
      <c r="AB4030">
        <f t="shared" ca="1" si="485"/>
        <v>3.25</v>
      </c>
      <c r="AC4030" s="2">
        <v>3.25</v>
      </c>
      <c r="AD4030" s="7">
        <f>VLOOKUP(P4030,Weights!$A:$B,2,0)*AC4030</f>
        <v>3.25</v>
      </c>
      <c r="AE4030">
        <f t="shared" ca="1" si="486"/>
        <v>10.5625</v>
      </c>
      <c r="AF4030" t="str">
        <f t="shared" si="487"/>
        <v>Boston University</v>
      </c>
      <c r="AG4030" t="str">
        <f t="shared" ca="1" si="488"/>
        <v>Boston University</v>
      </c>
    </row>
    <row r="4031" spans="15:33" x14ac:dyDescent="0.25">
      <c r="O4031" t="s">
        <v>3376</v>
      </c>
      <c r="P4031" s="6">
        <v>42039</v>
      </c>
      <c r="Q4031" t="s">
        <v>3073</v>
      </c>
      <c r="R4031" t="s">
        <v>3706</v>
      </c>
      <c r="S4031" t="s">
        <v>3720</v>
      </c>
      <c r="T4031">
        <v>62</v>
      </c>
      <c r="U4031">
        <v>59</v>
      </c>
      <c r="W4031" t="s">
        <v>1412</v>
      </c>
      <c r="X4031">
        <v>1</v>
      </c>
      <c r="Y4031">
        <f t="shared" si="482"/>
        <v>-3</v>
      </c>
      <c r="Z4031">
        <f t="shared" ca="1" si="483"/>
        <v>-16.499999500000001</v>
      </c>
      <c r="AA4031">
        <f t="shared" ca="1" si="484"/>
        <v>13.499999500000001</v>
      </c>
      <c r="AB4031">
        <f t="shared" ca="1" si="485"/>
        <v>-13.499999500000001</v>
      </c>
      <c r="AC4031" s="2">
        <v>13.5</v>
      </c>
      <c r="AD4031" s="7">
        <f>VLOOKUP(P4031,Weights!$A:$B,2,0)*AC4031</f>
        <v>13.5</v>
      </c>
      <c r="AE4031">
        <f t="shared" ca="1" si="486"/>
        <v>182.24998650000029</v>
      </c>
      <c r="AF4031" t="str">
        <f t="shared" si="487"/>
        <v>Wichita St</v>
      </c>
      <c r="AG4031" t="str">
        <f t="shared" ca="1" si="488"/>
        <v>Wichita St</v>
      </c>
    </row>
    <row r="4032" spans="15:33" x14ac:dyDescent="0.25">
      <c r="O4032" t="s">
        <v>3102</v>
      </c>
      <c r="P4032" s="6">
        <v>42039</v>
      </c>
      <c r="Q4032" t="s">
        <v>3073</v>
      </c>
      <c r="R4032" t="s">
        <v>3367</v>
      </c>
      <c r="S4032" t="s">
        <v>3720</v>
      </c>
      <c r="T4032">
        <v>76</v>
      </c>
      <c r="U4032">
        <v>74</v>
      </c>
      <c r="V4032" t="s">
        <v>3722</v>
      </c>
      <c r="W4032" t="s">
        <v>1941</v>
      </c>
      <c r="X4032">
        <v>1</v>
      </c>
      <c r="Y4032">
        <f t="shared" si="482"/>
        <v>-2</v>
      </c>
      <c r="Z4032">
        <f t="shared" ca="1" si="483"/>
        <v>8.2499995000000013</v>
      </c>
      <c r="AA4032">
        <f t="shared" ca="1" si="484"/>
        <v>-10.249999500000001</v>
      </c>
      <c r="AB4032">
        <f t="shared" ca="1" si="485"/>
        <v>10.249999500000001</v>
      </c>
      <c r="AC4032" s="2">
        <v>10.25</v>
      </c>
      <c r="AD4032" s="7">
        <f>VLOOKUP(P4032,Weights!$A:$B,2,0)*AC4032</f>
        <v>10.25</v>
      </c>
      <c r="AE4032">
        <f t="shared" ca="1" si="486"/>
        <v>105.06248975000028</v>
      </c>
      <c r="AF4032" t="str">
        <f t="shared" si="487"/>
        <v>Bowling Green</v>
      </c>
      <c r="AG4032" t="str">
        <f t="shared" ca="1" si="488"/>
        <v>Central Michigan</v>
      </c>
    </row>
    <row r="4033" spans="15:33" x14ac:dyDescent="0.25">
      <c r="O4033" t="s">
        <v>3205</v>
      </c>
      <c r="P4033" s="6">
        <v>42039</v>
      </c>
      <c r="Q4033" t="s">
        <v>3073</v>
      </c>
      <c r="R4033" t="s">
        <v>3239</v>
      </c>
      <c r="S4033" t="s">
        <v>3721</v>
      </c>
      <c r="T4033">
        <v>77</v>
      </c>
      <c r="U4033">
        <v>61</v>
      </c>
      <c r="W4033" t="s">
        <v>1468</v>
      </c>
      <c r="X4033">
        <v>1</v>
      </c>
      <c r="Y4033">
        <f t="shared" si="482"/>
        <v>16</v>
      </c>
      <c r="Z4033">
        <f t="shared" ca="1" si="483"/>
        <v>16.000000480000001</v>
      </c>
      <c r="AA4033">
        <f t="shared" ca="1" si="484"/>
        <v>-4.8000000063552761E-7</v>
      </c>
      <c r="AB4033">
        <f t="shared" ca="1" si="485"/>
        <v>4.8000000063552761E-7</v>
      </c>
      <c r="AC4033" s="2">
        <v>0</v>
      </c>
      <c r="AD4033" s="7">
        <f>VLOOKUP(P4033,Weights!$A:$B,2,0)*AC4033</f>
        <v>0</v>
      </c>
      <c r="AE4033">
        <f t="shared" ca="1" si="486"/>
        <v>2.304000006101065E-13</v>
      </c>
      <c r="AF4033" t="str">
        <f t="shared" si="487"/>
        <v>Charlotte</v>
      </c>
      <c r="AG4033" t="str">
        <f t="shared" ca="1" si="488"/>
        <v>Charlotte</v>
      </c>
    </row>
    <row r="4034" spans="15:33" x14ac:dyDescent="0.25">
      <c r="O4034" t="s">
        <v>3373</v>
      </c>
      <c r="P4034" s="6">
        <v>42039</v>
      </c>
      <c r="Q4034" t="s">
        <v>3073</v>
      </c>
      <c r="R4034" t="s">
        <v>3226</v>
      </c>
      <c r="S4034" t="s">
        <v>3721</v>
      </c>
      <c r="T4034">
        <v>73</v>
      </c>
      <c r="U4034">
        <v>60</v>
      </c>
      <c r="W4034" t="s">
        <v>1610</v>
      </c>
      <c r="X4034">
        <v>1</v>
      </c>
      <c r="Y4034">
        <f t="shared" ref="Y4034:Y4097" si="489">X4034*IF(S4034="W",(T4034-U4034),U4034-T4034)</f>
        <v>13</v>
      </c>
      <c r="Z4034">
        <f t="shared" ref="Z4034:Z4097" ca="1" si="490">X4034*(IF(Q4034="A",-HomeEdge,IF(Q4034="H",HomeEdge,0))+VLOOKUP(O4034,TmList,2,0)-VLOOKUP(R4034,TmList,2,0))</f>
        <v>12</v>
      </c>
      <c r="AA4034">
        <f t="shared" ref="AA4034:AA4097" ca="1" si="491">Y4034-Z4034</f>
        <v>1</v>
      </c>
      <c r="AB4034">
        <f t="shared" ref="AB4034:AB4097" ca="1" si="492">-AA4034</f>
        <v>-1</v>
      </c>
      <c r="AC4034" s="2">
        <v>1</v>
      </c>
      <c r="AD4034" s="7">
        <f>VLOOKUP(P4034,Weights!$A:$B,2,0)*AC4034</f>
        <v>1</v>
      </c>
      <c r="AE4034">
        <f t="shared" ref="AE4034:AE4097" ca="1" si="493">AA4034^2</f>
        <v>1</v>
      </c>
      <c r="AF4034" t="str">
        <f t="shared" si="487"/>
        <v>Cleveland St</v>
      </c>
      <c r="AG4034" t="str">
        <f t="shared" ca="1" si="488"/>
        <v>Cleveland St</v>
      </c>
    </row>
    <row r="4035" spans="15:33" x14ac:dyDescent="0.25">
      <c r="O4035" t="s">
        <v>3136</v>
      </c>
      <c r="P4035" s="6">
        <v>42039</v>
      </c>
      <c r="Q4035" t="s">
        <v>3073</v>
      </c>
      <c r="R4035" t="s">
        <v>3139</v>
      </c>
      <c r="S4035" t="s">
        <v>3721</v>
      </c>
      <c r="T4035">
        <v>65</v>
      </c>
      <c r="U4035">
        <v>52</v>
      </c>
      <c r="W4035" t="s">
        <v>222</v>
      </c>
      <c r="X4035">
        <v>1</v>
      </c>
      <c r="Y4035">
        <f t="shared" si="489"/>
        <v>13</v>
      </c>
      <c r="Z4035">
        <f t="shared" ca="1" si="490"/>
        <v>13</v>
      </c>
      <c r="AA4035">
        <f t="shared" ca="1" si="491"/>
        <v>0</v>
      </c>
      <c r="AB4035">
        <f t="shared" ca="1" si="492"/>
        <v>0</v>
      </c>
      <c r="AC4035" s="2">
        <v>0</v>
      </c>
      <c r="AD4035" s="7">
        <f>VLOOKUP(P4035,Weights!$A:$B,2,0)*AC4035</f>
        <v>0</v>
      </c>
      <c r="AE4035">
        <f t="shared" ca="1" si="493"/>
        <v>0</v>
      </c>
      <c r="AF4035" t="str">
        <f t="shared" ref="AF4035:AF4098" si="494">IF(Y4035&gt;0,O4035,R4035)</f>
        <v>Connecticut</v>
      </c>
      <c r="AG4035" t="str">
        <f t="shared" ref="AG4035:AG4098" ca="1" si="495">IF(Z4035&gt;0,O4035,R4035)</f>
        <v>Connecticut</v>
      </c>
    </row>
    <row r="4036" spans="15:33" x14ac:dyDescent="0.25">
      <c r="O4036" t="s">
        <v>3172</v>
      </c>
      <c r="P4036" s="6">
        <v>42039</v>
      </c>
      <c r="Q4036" t="s">
        <v>3073</v>
      </c>
      <c r="R4036" t="s">
        <v>3171</v>
      </c>
      <c r="S4036" t="s">
        <v>3720</v>
      </c>
      <c r="T4036">
        <v>62</v>
      </c>
      <c r="U4036">
        <v>61</v>
      </c>
      <c r="W4036" t="s">
        <v>361</v>
      </c>
      <c r="X4036">
        <v>1</v>
      </c>
      <c r="Y4036">
        <f t="shared" si="489"/>
        <v>-1</v>
      </c>
      <c r="Z4036">
        <f t="shared" ca="1" si="490"/>
        <v>10.624999499999998</v>
      </c>
      <c r="AA4036">
        <f t="shared" ca="1" si="491"/>
        <v>-11.624999499999998</v>
      </c>
      <c r="AB4036">
        <f t="shared" ca="1" si="492"/>
        <v>11.624999499999998</v>
      </c>
      <c r="AC4036" s="2">
        <v>11.625</v>
      </c>
      <c r="AD4036" s="7">
        <f>VLOOKUP(P4036,Weights!$A:$B,2,0)*AC4036</f>
        <v>11.625</v>
      </c>
      <c r="AE4036">
        <f t="shared" ca="1" si="493"/>
        <v>135.14061337500019</v>
      </c>
      <c r="AF4036" t="str">
        <f t="shared" si="494"/>
        <v>St. Bonaventure</v>
      </c>
      <c r="AG4036" t="str">
        <f t="shared" ca="1" si="495"/>
        <v>Davidson</v>
      </c>
    </row>
    <row r="4037" spans="15:33" x14ac:dyDescent="0.25">
      <c r="O4037" t="s">
        <v>3157</v>
      </c>
      <c r="P4037" s="6">
        <v>42039</v>
      </c>
      <c r="Q4037" t="s">
        <v>3073</v>
      </c>
      <c r="R4037" t="s">
        <v>3112</v>
      </c>
      <c r="S4037" t="s">
        <v>3720</v>
      </c>
      <c r="T4037">
        <v>79</v>
      </c>
      <c r="U4037">
        <v>69</v>
      </c>
      <c r="W4037" t="s">
        <v>1426</v>
      </c>
      <c r="X4037">
        <v>1</v>
      </c>
      <c r="Y4037">
        <f t="shared" si="489"/>
        <v>-10</v>
      </c>
      <c r="Z4037">
        <f t="shared" ca="1" si="490"/>
        <v>-6.75</v>
      </c>
      <c r="AA4037">
        <f t="shared" ca="1" si="491"/>
        <v>-3.25</v>
      </c>
      <c r="AB4037">
        <f t="shared" ca="1" si="492"/>
        <v>3.25</v>
      </c>
      <c r="AC4037" s="2">
        <v>3.25</v>
      </c>
      <c r="AD4037" s="7">
        <f>VLOOKUP(P4037,Weights!$A:$B,2,0)*AC4037</f>
        <v>3.25</v>
      </c>
      <c r="AE4037">
        <f t="shared" ca="1" si="493"/>
        <v>10.5625</v>
      </c>
      <c r="AF4037" t="str">
        <f t="shared" si="494"/>
        <v>Hofstra</v>
      </c>
      <c r="AG4037" t="str">
        <f t="shared" ca="1" si="495"/>
        <v>Hofstra</v>
      </c>
    </row>
    <row r="4038" spans="15:33" x14ac:dyDescent="0.25">
      <c r="O4038" t="s">
        <v>3288</v>
      </c>
      <c r="P4038" s="6">
        <v>42039</v>
      </c>
      <c r="Q4038" t="s">
        <v>3073</v>
      </c>
      <c r="R4038" t="s">
        <v>3396</v>
      </c>
      <c r="S4038" t="s">
        <v>3721</v>
      </c>
      <c r="T4038">
        <v>63</v>
      </c>
      <c r="U4038">
        <v>61</v>
      </c>
      <c r="W4038" t="s">
        <v>2099</v>
      </c>
      <c r="X4038">
        <v>1</v>
      </c>
      <c r="Y4038">
        <f t="shared" si="489"/>
        <v>2</v>
      </c>
      <c r="Z4038">
        <f t="shared" ca="1" si="490"/>
        <v>0.25</v>
      </c>
      <c r="AA4038">
        <f t="shared" ca="1" si="491"/>
        <v>1.75</v>
      </c>
      <c r="AB4038">
        <f t="shared" ca="1" si="492"/>
        <v>-1.75</v>
      </c>
      <c r="AC4038" s="2">
        <v>1.75</v>
      </c>
      <c r="AD4038" s="7">
        <f>VLOOKUP(P4038,Weights!$A:$B,2,0)*AC4038</f>
        <v>1.75</v>
      </c>
      <c r="AE4038">
        <f t="shared" ca="1" si="493"/>
        <v>3.0625</v>
      </c>
      <c r="AF4038" t="str">
        <f t="shared" si="494"/>
        <v>Drake</v>
      </c>
      <c r="AG4038" t="str">
        <f t="shared" ca="1" si="495"/>
        <v>Drake</v>
      </c>
    </row>
    <row r="4039" spans="15:33" x14ac:dyDescent="0.25">
      <c r="O4039" t="s">
        <v>3704</v>
      </c>
      <c r="P4039" s="6">
        <v>42039</v>
      </c>
      <c r="Q4039" t="s">
        <v>3073</v>
      </c>
      <c r="R4039" t="s">
        <v>3196</v>
      </c>
      <c r="S4039" t="s">
        <v>3721</v>
      </c>
      <c r="T4039">
        <v>72</v>
      </c>
      <c r="U4039">
        <v>66</v>
      </c>
      <c r="W4039" t="s">
        <v>576</v>
      </c>
      <c r="X4039">
        <v>1</v>
      </c>
      <c r="Y4039">
        <f t="shared" si="489"/>
        <v>6</v>
      </c>
      <c r="Z4039">
        <f t="shared" ca="1" si="490"/>
        <v>22.124999499999998</v>
      </c>
      <c r="AA4039">
        <f t="shared" ca="1" si="491"/>
        <v>-16.124999499999998</v>
      </c>
      <c r="AB4039">
        <f t="shared" ca="1" si="492"/>
        <v>16.124999499999998</v>
      </c>
      <c r="AC4039" s="2">
        <v>16.125</v>
      </c>
      <c r="AD4039" s="7">
        <f>VLOOKUP(P4039,Weights!$A:$B,2,0)*AC4039</f>
        <v>16.125</v>
      </c>
      <c r="AE4039">
        <f t="shared" ca="1" si="493"/>
        <v>260.01560887500017</v>
      </c>
      <c r="AF4039" t="str">
        <f t="shared" si="494"/>
        <v>Duke</v>
      </c>
      <c r="AG4039" t="str">
        <f t="shared" ca="1" si="495"/>
        <v>Duke</v>
      </c>
    </row>
    <row r="4040" spans="15:33" x14ac:dyDescent="0.25">
      <c r="O4040" t="s">
        <v>3161</v>
      </c>
      <c r="P4040" s="6">
        <v>42039</v>
      </c>
      <c r="Q4040" t="s">
        <v>3073</v>
      </c>
      <c r="R4040" t="s">
        <v>3197</v>
      </c>
      <c r="S4040" t="s">
        <v>3720</v>
      </c>
      <c r="T4040">
        <v>62</v>
      </c>
      <c r="U4040">
        <v>56</v>
      </c>
      <c r="W4040" t="s">
        <v>589</v>
      </c>
      <c r="X4040">
        <v>1</v>
      </c>
      <c r="Y4040">
        <f t="shared" si="489"/>
        <v>-6</v>
      </c>
      <c r="Z4040">
        <f t="shared" ca="1" si="490"/>
        <v>4.7500000000000009</v>
      </c>
      <c r="AA4040">
        <f t="shared" ca="1" si="491"/>
        <v>-10.75</v>
      </c>
      <c r="AB4040">
        <f t="shared" ca="1" si="492"/>
        <v>10.75</v>
      </c>
      <c r="AC4040" s="2">
        <v>10.75</v>
      </c>
      <c r="AD4040" s="7">
        <f>VLOOKUP(P4040,Weights!$A:$B,2,0)*AC4040</f>
        <v>10.75</v>
      </c>
      <c r="AE4040">
        <f t="shared" ca="1" si="493"/>
        <v>115.5625</v>
      </c>
      <c r="AF4040" t="str">
        <f t="shared" si="494"/>
        <v>Clemson</v>
      </c>
      <c r="AG4040" t="str">
        <f t="shared" ca="1" si="495"/>
        <v>Florida St</v>
      </c>
    </row>
    <row r="4041" spans="15:33" x14ac:dyDescent="0.25">
      <c r="O4041" t="s">
        <v>3118</v>
      </c>
      <c r="P4041" s="6">
        <v>42039</v>
      </c>
      <c r="Q4041" t="s">
        <v>3073</v>
      </c>
      <c r="R4041" t="s">
        <v>3165</v>
      </c>
      <c r="S4041" t="s">
        <v>3720</v>
      </c>
      <c r="T4041">
        <v>78</v>
      </c>
      <c r="U4041">
        <v>72</v>
      </c>
      <c r="W4041" t="s">
        <v>409</v>
      </c>
      <c r="X4041">
        <v>1</v>
      </c>
      <c r="Y4041">
        <f t="shared" si="489"/>
        <v>-6</v>
      </c>
      <c r="Z4041">
        <f t="shared" ca="1" si="490"/>
        <v>-6</v>
      </c>
      <c r="AA4041">
        <f t="shared" ca="1" si="491"/>
        <v>0</v>
      </c>
      <c r="AB4041">
        <f t="shared" ca="1" si="492"/>
        <v>0</v>
      </c>
      <c r="AC4041" s="2">
        <v>0</v>
      </c>
      <c r="AD4041" s="7">
        <f>VLOOKUP(P4041,Weights!$A:$B,2,0)*AC4041</f>
        <v>0</v>
      </c>
      <c r="AE4041">
        <f t="shared" ca="1" si="493"/>
        <v>0</v>
      </c>
      <c r="AF4041" t="str">
        <f t="shared" si="494"/>
        <v>Massachusetts</v>
      </c>
      <c r="AG4041" t="str">
        <f t="shared" ca="1" si="495"/>
        <v>Massachusetts</v>
      </c>
    </row>
    <row r="4042" spans="15:33" x14ac:dyDescent="0.25">
      <c r="O4042" t="s">
        <v>3329</v>
      </c>
      <c r="P4042" s="6">
        <v>42039</v>
      </c>
      <c r="Q4042" t="s">
        <v>3073</v>
      </c>
      <c r="R4042" t="s">
        <v>3717</v>
      </c>
      <c r="S4042" t="s">
        <v>3721</v>
      </c>
      <c r="T4042">
        <v>81</v>
      </c>
      <c r="U4042">
        <v>63</v>
      </c>
      <c r="W4042" t="s">
        <v>2189</v>
      </c>
      <c r="X4042">
        <v>1</v>
      </c>
      <c r="Y4042">
        <f t="shared" si="489"/>
        <v>18</v>
      </c>
      <c r="Z4042">
        <f t="shared" ca="1" si="490"/>
        <v>17.250000500000002</v>
      </c>
      <c r="AA4042">
        <f t="shared" ca="1" si="491"/>
        <v>0.74999949999999771</v>
      </c>
      <c r="AB4042">
        <f t="shared" ca="1" si="492"/>
        <v>-0.74999949999999771</v>
      </c>
      <c r="AC4042" s="2">
        <v>0.75</v>
      </c>
      <c r="AD4042" s="7">
        <f>VLOOKUP(P4042,Weights!$A:$B,2,0)*AC4042</f>
        <v>0.75</v>
      </c>
      <c r="AE4042">
        <f t="shared" ca="1" si="493"/>
        <v>0.56249925000024659</v>
      </c>
      <c r="AF4042" t="str">
        <f t="shared" si="494"/>
        <v>Fresno St</v>
      </c>
      <c r="AG4042" t="str">
        <f t="shared" ca="1" si="495"/>
        <v>Fresno St</v>
      </c>
    </row>
    <row r="4043" spans="15:33" x14ac:dyDescent="0.25">
      <c r="O4043" t="s">
        <v>3167</v>
      </c>
      <c r="P4043" s="6">
        <v>42039</v>
      </c>
      <c r="Q4043" t="s">
        <v>3073</v>
      </c>
      <c r="R4043" t="s">
        <v>3180</v>
      </c>
      <c r="S4043" t="s">
        <v>3720</v>
      </c>
      <c r="T4043">
        <v>72</v>
      </c>
      <c r="U4043">
        <v>60</v>
      </c>
      <c r="W4043" t="s">
        <v>421</v>
      </c>
      <c r="X4043">
        <v>1</v>
      </c>
      <c r="Y4043">
        <f t="shared" si="489"/>
        <v>-12</v>
      </c>
      <c r="Z4043">
        <f t="shared" ca="1" si="490"/>
        <v>-9.6249995199999994</v>
      </c>
      <c r="AA4043">
        <f t="shared" ca="1" si="491"/>
        <v>-2.3750004800000006</v>
      </c>
      <c r="AB4043">
        <f t="shared" ca="1" si="492"/>
        <v>2.3750004800000006</v>
      </c>
      <c r="AC4043" s="2">
        <v>2.375</v>
      </c>
      <c r="AD4043" s="7">
        <f>VLOOKUP(P4043,Weights!$A:$B,2,0)*AC4043</f>
        <v>2.375</v>
      </c>
      <c r="AE4043">
        <f t="shared" ca="1" si="493"/>
        <v>5.6406272800002331</v>
      </c>
      <c r="AF4043" t="str">
        <f t="shared" si="494"/>
        <v>Virginia Commonwealth</v>
      </c>
      <c r="AG4043" t="str">
        <f t="shared" ca="1" si="495"/>
        <v>Virginia Commonwealth</v>
      </c>
    </row>
    <row r="4044" spans="15:33" x14ac:dyDescent="0.25">
      <c r="O4044" t="s">
        <v>3249</v>
      </c>
      <c r="P4044" s="6">
        <v>42039</v>
      </c>
      <c r="Q4044" t="s">
        <v>3073</v>
      </c>
      <c r="R4044" t="s">
        <v>3075</v>
      </c>
      <c r="S4044" t="s">
        <v>3720</v>
      </c>
      <c r="T4044">
        <v>74</v>
      </c>
      <c r="U4044">
        <v>71</v>
      </c>
      <c r="W4044" t="s">
        <v>942</v>
      </c>
      <c r="X4044">
        <v>1</v>
      </c>
      <c r="Y4044">
        <f t="shared" si="489"/>
        <v>-3</v>
      </c>
      <c r="Z4044">
        <f t="shared" ca="1" si="490"/>
        <v>1.875</v>
      </c>
      <c r="AA4044">
        <f t="shared" ca="1" si="491"/>
        <v>-4.875</v>
      </c>
      <c r="AB4044">
        <f t="shared" ca="1" si="492"/>
        <v>4.875</v>
      </c>
      <c r="AC4044" s="2">
        <v>4.875</v>
      </c>
      <c r="AD4044" s="7">
        <f>VLOOKUP(P4044,Weights!$A:$B,2,0)*AC4044</f>
        <v>4.875</v>
      </c>
      <c r="AE4044">
        <f t="shared" ca="1" si="493"/>
        <v>23.765625</v>
      </c>
      <c r="AF4044" t="str">
        <f t="shared" si="494"/>
        <v>Providence</v>
      </c>
      <c r="AG4044" t="str">
        <f t="shared" ca="1" si="495"/>
        <v>Georgetown</v>
      </c>
    </row>
    <row r="4045" spans="15:33" x14ac:dyDescent="0.25">
      <c r="O4045" t="s">
        <v>3187</v>
      </c>
      <c r="P4045" s="6">
        <v>42039</v>
      </c>
      <c r="Q4045" t="s">
        <v>3073</v>
      </c>
      <c r="R4045" t="s">
        <v>3148</v>
      </c>
      <c r="S4045" t="s">
        <v>3720</v>
      </c>
      <c r="T4045">
        <v>77</v>
      </c>
      <c r="U4045">
        <v>65</v>
      </c>
      <c r="W4045" t="s">
        <v>485</v>
      </c>
      <c r="X4045">
        <v>1</v>
      </c>
      <c r="Y4045">
        <f t="shared" si="489"/>
        <v>-12</v>
      </c>
      <c r="Z4045">
        <f t="shared" ca="1" si="490"/>
        <v>1.8750000199999999</v>
      </c>
      <c r="AA4045">
        <f t="shared" ca="1" si="491"/>
        <v>-13.87500002</v>
      </c>
      <c r="AB4045">
        <f t="shared" ca="1" si="492"/>
        <v>13.87500002</v>
      </c>
      <c r="AC4045" s="2">
        <v>13.875</v>
      </c>
      <c r="AD4045" s="7">
        <f>VLOOKUP(P4045,Weights!$A:$B,2,0)*AC4045</f>
        <v>13.875</v>
      </c>
      <c r="AE4045">
        <f t="shared" ca="1" si="493"/>
        <v>192.51562555499999</v>
      </c>
      <c r="AF4045" t="str">
        <f t="shared" si="494"/>
        <v>UNC Wilmington</v>
      </c>
      <c r="AG4045" t="str">
        <f t="shared" ca="1" si="495"/>
        <v>James Madison</v>
      </c>
    </row>
    <row r="4046" spans="15:33" x14ac:dyDescent="0.25">
      <c r="O4046" t="s">
        <v>3366</v>
      </c>
      <c r="P4046" s="6">
        <v>42039</v>
      </c>
      <c r="Q4046" t="s">
        <v>3073</v>
      </c>
      <c r="R4046" t="s">
        <v>3079</v>
      </c>
      <c r="S4046" t="s">
        <v>3721</v>
      </c>
      <c r="T4046">
        <v>84</v>
      </c>
      <c r="U4046">
        <v>74</v>
      </c>
      <c r="V4046" t="s">
        <v>3722</v>
      </c>
      <c r="W4046" t="s">
        <v>2452</v>
      </c>
      <c r="X4046">
        <v>1</v>
      </c>
      <c r="Y4046">
        <f t="shared" si="489"/>
        <v>10</v>
      </c>
      <c r="Z4046">
        <f t="shared" ca="1" si="490"/>
        <v>1.375</v>
      </c>
      <c r="AA4046">
        <f t="shared" ca="1" si="491"/>
        <v>8.625</v>
      </c>
      <c r="AB4046">
        <f t="shared" ca="1" si="492"/>
        <v>-8.625</v>
      </c>
      <c r="AC4046" s="2">
        <v>8.625</v>
      </c>
      <c r="AD4046" s="7">
        <f>VLOOKUP(P4046,Weights!$A:$B,2,0)*AC4046</f>
        <v>8.625</v>
      </c>
      <c r="AE4046">
        <f t="shared" ca="1" si="493"/>
        <v>74.390625</v>
      </c>
      <c r="AF4046" t="str">
        <f t="shared" si="494"/>
        <v>Lafayette</v>
      </c>
      <c r="AG4046" t="str">
        <f t="shared" ca="1" si="495"/>
        <v>Lafayette</v>
      </c>
    </row>
    <row r="4047" spans="15:33" x14ac:dyDescent="0.25">
      <c r="O4047" t="s">
        <v>3379</v>
      </c>
      <c r="P4047" s="6">
        <v>42039</v>
      </c>
      <c r="Q4047" t="s">
        <v>3073</v>
      </c>
      <c r="R4047" t="s">
        <v>3093</v>
      </c>
      <c r="S4047" t="s">
        <v>3721</v>
      </c>
      <c r="T4047">
        <v>103</v>
      </c>
      <c r="U4047">
        <v>74</v>
      </c>
      <c r="W4047" t="s">
        <v>1572</v>
      </c>
      <c r="X4047">
        <v>1</v>
      </c>
      <c r="Y4047">
        <f t="shared" si="489"/>
        <v>29</v>
      </c>
      <c r="Z4047">
        <f t="shared" ca="1" si="490"/>
        <v>3.25</v>
      </c>
      <c r="AA4047">
        <f t="shared" ca="1" si="491"/>
        <v>25.75</v>
      </c>
      <c r="AB4047">
        <f t="shared" ca="1" si="492"/>
        <v>-25.75</v>
      </c>
      <c r="AC4047" s="2">
        <v>25.75</v>
      </c>
      <c r="AD4047" s="7">
        <f>VLOOKUP(P4047,Weights!$A:$B,2,0)*AC4047</f>
        <v>25.75</v>
      </c>
      <c r="AE4047">
        <f t="shared" ca="1" si="493"/>
        <v>663.0625</v>
      </c>
      <c r="AF4047" t="str">
        <f t="shared" si="494"/>
        <v>Lehigh</v>
      </c>
      <c r="AG4047" t="str">
        <f t="shared" ca="1" si="495"/>
        <v>Lehigh</v>
      </c>
    </row>
    <row r="4048" spans="15:33" x14ac:dyDescent="0.25">
      <c r="O4048" t="s">
        <v>3177</v>
      </c>
      <c r="P4048" s="6">
        <v>42039</v>
      </c>
      <c r="Q4048" t="s">
        <v>3073</v>
      </c>
      <c r="R4048" t="s">
        <v>3174</v>
      </c>
      <c r="S4048" t="s">
        <v>3721</v>
      </c>
      <c r="T4048">
        <v>64</v>
      </c>
      <c r="U4048">
        <v>58</v>
      </c>
      <c r="W4048" t="s">
        <v>614</v>
      </c>
      <c r="X4048">
        <v>1</v>
      </c>
      <c r="Y4048">
        <f t="shared" si="489"/>
        <v>6</v>
      </c>
      <c r="Z4048">
        <f t="shared" ca="1" si="490"/>
        <v>8.4999994999999977</v>
      </c>
      <c r="AA4048">
        <f t="shared" ca="1" si="491"/>
        <v>-2.4999994999999977</v>
      </c>
      <c r="AB4048">
        <f t="shared" ca="1" si="492"/>
        <v>2.4999994999999977</v>
      </c>
      <c r="AC4048" s="2">
        <v>2.5</v>
      </c>
      <c r="AD4048" s="7">
        <f>VLOOKUP(P4048,Weights!$A:$B,2,0)*AC4048</f>
        <v>2.5</v>
      </c>
      <c r="AE4048">
        <f t="shared" ca="1" si="493"/>
        <v>6.2499975000002381</v>
      </c>
      <c r="AF4048" t="str">
        <f t="shared" si="494"/>
        <v>Maryland</v>
      </c>
      <c r="AG4048" t="str">
        <f t="shared" ca="1" si="495"/>
        <v>Maryland</v>
      </c>
    </row>
    <row r="4049" spans="15:33" x14ac:dyDescent="0.25">
      <c r="O4049" t="s">
        <v>3137</v>
      </c>
      <c r="P4049" s="6">
        <v>42039</v>
      </c>
      <c r="Q4049" t="s">
        <v>3073</v>
      </c>
      <c r="R4049" t="s">
        <v>3320</v>
      </c>
      <c r="S4049" t="s">
        <v>3721</v>
      </c>
      <c r="T4049">
        <v>74</v>
      </c>
      <c r="U4049">
        <v>48</v>
      </c>
      <c r="W4049" t="s">
        <v>267</v>
      </c>
      <c r="X4049">
        <v>1</v>
      </c>
      <c r="Y4049">
        <f t="shared" si="489"/>
        <v>26</v>
      </c>
      <c r="Z4049">
        <f t="shared" ca="1" si="490"/>
        <v>19.625000499999999</v>
      </c>
      <c r="AA4049">
        <f t="shared" ca="1" si="491"/>
        <v>6.3749995000000013</v>
      </c>
      <c r="AB4049">
        <f t="shared" ca="1" si="492"/>
        <v>-6.3749995000000013</v>
      </c>
      <c r="AC4049" s="2">
        <v>6.375</v>
      </c>
      <c r="AD4049" s="7">
        <f>VLOOKUP(P4049,Weights!$A:$B,2,0)*AC4049</f>
        <v>6.375</v>
      </c>
      <c r="AE4049">
        <f t="shared" ca="1" si="493"/>
        <v>40.640618625000265</v>
      </c>
      <c r="AF4049" t="str">
        <f t="shared" si="494"/>
        <v>Memphis</v>
      </c>
      <c r="AG4049" t="str">
        <f t="shared" ca="1" si="495"/>
        <v>Memphis</v>
      </c>
    </row>
    <row r="4050" spans="15:33" x14ac:dyDescent="0.25">
      <c r="O4050" t="s">
        <v>3169</v>
      </c>
      <c r="P4050" s="6">
        <v>42039</v>
      </c>
      <c r="Q4050" t="s">
        <v>3073</v>
      </c>
      <c r="R4050" t="s">
        <v>3103</v>
      </c>
      <c r="S4050" t="s">
        <v>3720</v>
      </c>
      <c r="T4050">
        <v>69</v>
      </c>
      <c r="U4050">
        <v>67</v>
      </c>
      <c r="W4050" t="s">
        <v>1953</v>
      </c>
      <c r="X4050">
        <v>1</v>
      </c>
      <c r="Y4050">
        <f t="shared" si="489"/>
        <v>-2</v>
      </c>
      <c r="Z4050">
        <f t="shared" ca="1" si="490"/>
        <v>2.375</v>
      </c>
      <c r="AA4050">
        <f t="shared" ca="1" si="491"/>
        <v>-4.375</v>
      </c>
      <c r="AB4050">
        <f t="shared" ca="1" si="492"/>
        <v>4.375</v>
      </c>
      <c r="AC4050" s="2">
        <v>4.375</v>
      </c>
      <c r="AD4050" s="7">
        <f>VLOOKUP(P4050,Weights!$A:$B,2,0)*AC4050</f>
        <v>4.375</v>
      </c>
      <c r="AE4050">
        <f t="shared" ca="1" si="493"/>
        <v>19.140625</v>
      </c>
      <c r="AF4050" t="str">
        <f t="shared" si="494"/>
        <v>Northern Illinois</v>
      </c>
      <c r="AG4050" t="str">
        <f t="shared" ca="1" si="495"/>
        <v>Miami (OH)</v>
      </c>
    </row>
    <row r="4051" spans="15:33" x14ac:dyDescent="0.25">
      <c r="O4051" t="s">
        <v>3388</v>
      </c>
      <c r="P4051" s="6">
        <v>42039</v>
      </c>
      <c r="Q4051" t="s">
        <v>3073</v>
      </c>
      <c r="R4051" t="s">
        <v>3158</v>
      </c>
      <c r="S4051" t="s">
        <v>3720</v>
      </c>
      <c r="T4051">
        <v>53</v>
      </c>
      <c r="U4051">
        <v>50</v>
      </c>
      <c r="W4051" t="s">
        <v>2136</v>
      </c>
      <c r="X4051">
        <v>1</v>
      </c>
      <c r="Y4051">
        <f t="shared" si="489"/>
        <v>-3</v>
      </c>
      <c r="Z4051">
        <f t="shared" ca="1" si="490"/>
        <v>-3</v>
      </c>
      <c r="AA4051">
        <f t="shared" ca="1" si="491"/>
        <v>0</v>
      </c>
      <c r="AB4051">
        <f t="shared" ca="1" si="492"/>
        <v>0</v>
      </c>
      <c r="AC4051" s="2">
        <v>0</v>
      </c>
      <c r="AD4051" s="7">
        <f>VLOOKUP(P4051,Weights!$A:$B,2,0)*AC4051</f>
        <v>0</v>
      </c>
      <c r="AE4051">
        <f t="shared" ca="1" si="493"/>
        <v>0</v>
      </c>
      <c r="AF4051" t="str">
        <f t="shared" si="494"/>
        <v>Loyola (Chi)</v>
      </c>
      <c r="AG4051" t="str">
        <f t="shared" ca="1" si="495"/>
        <v>Loyola (Chi)</v>
      </c>
    </row>
    <row r="4052" spans="15:33" x14ac:dyDescent="0.25">
      <c r="O4052" t="s">
        <v>3328</v>
      </c>
      <c r="P4052" s="6">
        <v>42039</v>
      </c>
      <c r="Q4052" t="s">
        <v>3073</v>
      </c>
      <c r="R4052" t="s">
        <v>3343</v>
      </c>
      <c r="S4052" t="s">
        <v>3720</v>
      </c>
      <c r="T4052">
        <v>65</v>
      </c>
      <c r="U4052">
        <v>63</v>
      </c>
      <c r="W4052" t="s">
        <v>2198</v>
      </c>
      <c r="X4052">
        <v>1</v>
      </c>
      <c r="Y4052">
        <f t="shared" si="489"/>
        <v>-2</v>
      </c>
      <c r="Z4052">
        <f t="shared" ca="1" si="490"/>
        <v>-15.499999500000001</v>
      </c>
      <c r="AA4052">
        <f t="shared" ca="1" si="491"/>
        <v>13.499999500000001</v>
      </c>
      <c r="AB4052">
        <f t="shared" ca="1" si="492"/>
        <v>-13.499999500000001</v>
      </c>
      <c r="AC4052" s="2">
        <v>13.5</v>
      </c>
      <c r="AD4052" s="7">
        <f>VLOOKUP(P4052,Weights!$A:$B,2,0)*AC4052</f>
        <v>13.5</v>
      </c>
      <c r="AE4052">
        <f t="shared" ca="1" si="493"/>
        <v>182.24998650000029</v>
      </c>
      <c r="AF4052" t="str">
        <f t="shared" si="494"/>
        <v>San Diego St</v>
      </c>
      <c r="AG4052" t="str">
        <f t="shared" ca="1" si="495"/>
        <v>San Diego St</v>
      </c>
    </row>
    <row r="4053" spans="15:33" x14ac:dyDescent="0.25">
      <c r="O4053" t="s">
        <v>3346</v>
      </c>
      <c r="P4053" s="6">
        <v>42039</v>
      </c>
      <c r="Q4053" t="s">
        <v>3073</v>
      </c>
      <c r="R4053" t="s">
        <v>3182</v>
      </c>
      <c r="S4053" t="s">
        <v>3721</v>
      </c>
      <c r="T4053">
        <v>69</v>
      </c>
      <c r="U4053">
        <v>62</v>
      </c>
      <c r="W4053" t="s">
        <v>1462</v>
      </c>
      <c r="X4053">
        <v>1</v>
      </c>
      <c r="Y4053">
        <f t="shared" si="489"/>
        <v>7</v>
      </c>
      <c r="Z4053">
        <f t="shared" ca="1" si="490"/>
        <v>10.875</v>
      </c>
      <c r="AA4053">
        <f t="shared" ca="1" si="491"/>
        <v>-3.875</v>
      </c>
      <c r="AB4053">
        <f t="shared" ca="1" si="492"/>
        <v>3.875</v>
      </c>
      <c r="AC4053" s="2">
        <v>3.875</v>
      </c>
      <c r="AD4053" s="7">
        <f>VLOOKUP(P4053,Weights!$A:$B,2,0)*AC4053</f>
        <v>3.875</v>
      </c>
      <c r="AE4053">
        <f t="shared" ca="1" si="493"/>
        <v>15.015625</v>
      </c>
      <c r="AF4053" t="str">
        <f t="shared" si="494"/>
        <v>Northeastern</v>
      </c>
      <c r="AG4053" t="str">
        <f t="shared" ca="1" si="495"/>
        <v>Northeastern</v>
      </c>
    </row>
    <row r="4054" spans="15:33" x14ac:dyDescent="0.25">
      <c r="O4054" t="s">
        <v>3092</v>
      </c>
      <c r="P4054" s="6">
        <v>42039</v>
      </c>
      <c r="Q4054" t="s">
        <v>3073</v>
      </c>
      <c r="R4054" t="s">
        <v>3095</v>
      </c>
      <c r="S4054" t="s">
        <v>3721</v>
      </c>
      <c r="T4054">
        <v>71</v>
      </c>
      <c r="U4054">
        <v>63</v>
      </c>
      <c r="W4054" t="s">
        <v>664</v>
      </c>
      <c r="X4054">
        <v>1</v>
      </c>
      <c r="Y4054">
        <f t="shared" si="489"/>
        <v>8</v>
      </c>
      <c r="Z4054">
        <f t="shared" ca="1" si="490"/>
        <v>17.374999499999998</v>
      </c>
      <c r="AA4054">
        <f t="shared" ca="1" si="491"/>
        <v>-9.3749994999999977</v>
      </c>
      <c r="AB4054">
        <f t="shared" ca="1" si="492"/>
        <v>9.3749994999999977</v>
      </c>
      <c r="AC4054" s="2">
        <v>9.375</v>
      </c>
      <c r="AD4054" s="7">
        <f>VLOOKUP(P4054,Weights!$A:$B,2,0)*AC4054</f>
        <v>9.375</v>
      </c>
      <c r="AE4054">
        <f t="shared" ca="1" si="493"/>
        <v>87.890615625000208</v>
      </c>
      <c r="AF4054" t="str">
        <f t="shared" si="494"/>
        <v>Notre Dame</v>
      </c>
      <c r="AG4054" t="str">
        <f t="shared" ca="1" si="495"/>
        <v>Notre Dame</v>
      </c>
    </row>
    <row r="4055" spans="15:33" x14ac:dyDescent="0.25">
      <c r="O4055" t="s">
        <v>3191</v>
      </c>
      <c r="P4055" s="6">
        <v>42039</v>
      </c>
      <c r="Q4055" t="s">
        <v>3073</v>
      </c>
      <c r="R4055" t="s">
        <v>3122</v>
      </c>
      <c r="S4055" t="s">
        <v>3721</v>
      </c>
      <c r="T4055">
        <v>83</v>
      </c>
      <c r="U4055">
        <v>82</v>
      </c>
      <c r="W4055" t="s">
        <v>1966</v>
      </c>
      <c r="X4055">
        <v>1</v>
      </c>
      <c r="Y4055">
        <f t="shared" si="489"/>
        <v>1</v>
      </c>
      <c r="Z4055">
        <f t="shared" ca="1" si="490"/>
        <v>-6.875</v>
      </c>
      <c r="AA4055">
        <f t="shared" ca="1" si="491"/>
        <v>7.875</v>
      </c>
      <c r="AB4055">
        <f t="shared" ca="1" si="492"/>
        <v>-7.875</v>
      </c>
      <c r="AC4055" s="2">
        <v>7.875</v>
      </c>
      <c r="AD4055" s="7">
        <f>VLOOKUP(P4055,Weights!$A:$B,2,0)*AC4055</f>
        <v>7.875</v>
      </c>
      <c r="AE4055">
        <f t="shared" ca="1" si="493"/>
        <v>62.015625</v>
      </c>
      <c r="AF4055" t="str">
        <f t="shared" si="494"/>
        <v>Ohio</v>
      </c>
      <c r="AG4055" t="str">
        <f t="shared" ca="1" si="495"/>
        <v>Akron</v>
      </c>
    </row>
    <row r="4056" spans="15:33" x14ac:dyDescent="0.25">
      <c r="O4056" t="s">
        <v>3253</v>
      </c>
      <c r="P4056" s="6">
        <v>42039</v>
      </c>
      <c r="Q4056" t="s">
        <v>3073</v>
      </c>
      <c r="R4056" t="s">
        <v>3100</v>
      </c>
      <c r="S4056" t="s">
        <v>3721</v>
      </c>
      <c r="T4056">
        <v>69</v>
      </c>
      <c r="U4056">
        <v>59</v>
      </c>
      <c r="W4056" t="s">
        <v>315</v>
      </c>
      <c r="X4056">
        <v>1</v>
      </c>
      <c r="Y4056">
        <f t="shared" si="489"/>
        <v>10</v>
      </c>
      <c r="Z4056">
        <f t="shared" ca="1" si="490"/>
        <v>4.6249999999999991</v>
      </c>
      <c r="AA4056">
        <f t="shared" ca="1" si="491"/>
        <v>5.3750000000000009</v>
      </c>
      <c r="AB4056">
        <f t="shared" ca="1" si="492"/>
        <v>-5.3750000000000009</v>
      </c>
      <c r="AC4056" s="2">
        <v>5.375</v>
      </c>
      <c r="AD4056" s="7">
        <f>VLOOKUP(P4056,Weights!$A:$B,2,0)*AC4056</f>
        <v>5.375</v>
      </c>
      <c r="AE4056">
        <f t="shared" ca="1" si="493"/>
        <v>28.890625000000011</v>
      </c>
      <c r="AF4056" t="str">
        <f t="shared" si="494"/>
        <v>Ole Miss</v>
      </c>
      <c r="AG4056" t="str">
        <f t="shared" ca="1" si="495"/>
        <v>Ole Miss</v>
      </c>
    </row>
    <row r="4057" spans="15:33" x14ac:dyDescent="0.25">
      <c r="O4057" t="s">
        <v>3295</v>
      </c>
      <c r="P4057" s="6">
        <v>42039</v>
      </c>
      <c r="Q4057" t="s">
        <v>3073</v>
      </c>
      <c r="R4057" t="s">
        <v>3395</v>
      </c>
      <c r="S4057" t="s">
        <v>3721</v>
      </c>
      <c r="T4057">
        <v>78</v>
      </c>
      <c r="U4057">
        <v>74</v>
      </c>
      <c r="W4057" t="s">
        <v>1234</v>
      </c>
      <c r="X4057">
        <v>1</v>
      </c>
      <c r="Y4057">
        <f t="shared" si="489"/>
        <v>4</v>
      </c>
      <c r="Z4057">
        <f t="shared" ca="1" si="490"/>
        <v>9.6249995000000013</v>
      </c>
      <c r="AA4057">
        <f t="shared" ca="1" si="491"/>
        <v>-5.6249995000000013</v>
      </c>
      <c r="AB4057">
        <f t="shared" ca="1" si="492"/>
        <v>5.6249995000000013</v>
      </c>
      <c r="AC4057" s="2">
        <v>5.625</v>
      </c>
      <c r="AD4057" s="7">
        <f>VLOOKUP(P4057,Weights!$A:$B,2,0)*AC4057</f>
        <v>5.625</v>
      </c>
      <c r="AE4057">
        <f t="shared" ca="1" si="493"/>
        <v>31.640619375000263</v>
      </c>
      <c r="AF4057" t="str">
        <f t="shared" si="494"/>
        <v>Oregon</v>
      </c>
      <c r="AG4057" t="str">
        <f t="shared" ca="1" si="495"/>
        <v>Oregon</v>
      </c>
    </row>
    <row r="4058" spans="15:33" x14ac:dyDescent="0.25">
      <c r="O4058" t="s">
        <v>3206</v>
      </c>
      <c r="P4058" s="6">
        <v>42039</v>
      </c>
      <c r="Q4058" t="s">
        <v>3073</v>
      </c>
      <c r="R4058" t="s">
        <v>3324</v>
      </c>
      <c r="S4058" t="s">
        <v>3721</v>
      </c>
      <c r="T4058">
        <v>60</v>
      </c>
      <c r="U4058">
        <v>58</v>
      </c>
      <c r="W4058" t="s">
        <v>1308</v>
      </c>
      <c r="X4058">
        <v>1</v>
      </c>
      <c r="Y4058">
        <f t="shared" si="489"/>
        <v>2</v>
      </c>
      <c r="Z4058">
        <f t="shared" ca="1" si="490"/>
        <v>0.125</v>
      </c>
      <c r="AA4058">
        <f t="shared" ca="1" si="491"/>
        <v>1.875</v>
      </c>
      <c r="AB4058">
        <f t="shared" ca="1" si="492"/>
        <v>-1.875</v>
      </c>
      <c r="AC4058" s="2">
        <v>1.875</v>
      </c>
      <c r="AD4058" s="7">
        <f>VLOOKUP(P4058,Weights!$A:$B,2,0)*AC4058</f>
        <v>1.875</v>
      </c>
      <c r="AE4058">
        <f t="shared" ca="1" si="493"/>
        <v>3.515625</v>
      </c>
      <c r="AF4058" t="str">
        <f t="shared" si="494"/>
        <v>Purdue</v>
      </c>
      <c r="AG4058" t="str">
        <f t="shared" ca="1" si="495"/>
        <v>Purdue</v>
      </c>
    </row>
    <row r="4059" spans="15:33" x14ac:dyDescent="0.25">
      <c r="O4059" t="s">
        <v>3360</v>
      </c>
      <c r="P4059" s="6">
        <v>42039</v>
      </c>
      <c r="Q4059" t="s">
        <v>3073</v>
      </c>
      <c r="R4059" t="s">
        <v>3408</v>
      </c>
      <c r="S4059" t="s">
        <v>3720</v>
      </c>
      <c r="T4059">
        <v>63</v>
      </c>
      <c r="U4059">
        <v>43</v>
      </c>
      <c r="W4059" t="s">
        <v>2857</v>
      </c>
      <c r="X4059">
        <v>1</v>
      </c>
      <c r="Y4059">
        <f t="shared" si="489"/>
        <v>-20</v>
      </c>
      <c r="Z4059">
        <f t="shared" ca="1" si="490"/>
        <v>-0.75</v>
      </c>
      <c r="AA4059">
        <f t="shared" ca="1" si="491"/>
        <v>-19.25</v>
      </c>
      <c r="AB4059">
        <f t="shared" ca="1" si="492"/>
        <v>19.25</v>
      </c>
      <c r="AC4059" s="2">
        <v>19.25</v>
      </c>
      <c r="AD4059" s="7">
        <f>VLOOKUP(P4059,Weights!$A:$B,2,0)*AC4059</f>
        <v>19.25</v>
      </c>
      <c r="AE4059">
        <f t="shared" ca="1" si="493"/>
        <v>370.5625</v>
      </c>
      <c r="AF4059" t="str">
        <f t="shared" si="494"/>
        <v>Texas State</v>
      </c>
      <c r="AG4059" t="str">
        <f t="shared" ca="1" si="495"/>
        <v>Texas State</v>
      </c>
    </row>
    <row r="4060" spans="15:33" x14ac:dyDescent="0.25">
      <c r="O4060" t="s">
        <v>3313</v>
      </c>
      <c r="P4060" s="6">
        <v>42039</v>
      </c>
      <c r="Q4060" t="s">
        <v>3073</v>
      </c>
      <c r="R4060" t="s">
        <v>3718</v>
      </c>
      <c r="S4060" t="s">
        <v>3721</v>
      </c>
      <c r="T4060">
        <v>80</v>
      </c>
      <c r="U4060">
        <v>48</v>
      </c>
      <c r="W4060" t="s">
        <v>2089</v>
      </c>
      <c r="X4060">
        <v>1</v>
      </c>
      <c r="Y4060">
        <f t="shared" si="489"/>
        <v>32</v>
      </c>
      <c r="Z4060">
        <f t="shared" ca="1" si="490"/>
        <v>20.5</v>
      </c>
      <c r="AA4060">
        <f t="shared" ca="1" si="491"/>
        <v>11.5</v>
      </c>
      <c r="AB4060">
        <f t="shared" ca="1" si="492"/>
        <v>-11.5</v>
      </c>
      <c r="AC4060" s="2">
        <v>11.5</v>
      </c>
      <c r="AD4060" s="7">
        <f>VLOOKUP(P4060,Weights!$A:$B,2,0)*AC4060</f>
        <v>11.5</v>
      </c>
      <c r="AE4060">
        <f t="shared" ca="1" si="493"/>
        <v>132.25</v>
      </c>
      <c r="AF4060" t="str">
        <f t="shared" si="494"/>
        <v>South Carolina St</v>
      </c>
      <c r="AG4060" t="str">
        <f t="shared" ca="1" si="495"/>
        <v>South Carolina St</v>
      </c>
    </row>
    <row r="4061" spans="15:33" x14ac:dyDescent="0.25">
      <c r="O4061" t="s">
        <v>3145</v>
      </c>
      <c r="P4061" s="6">
        <v>42039</v>
      </c>
      <c r="Q4061" t="s">
        <v>3073</v>
      </c>
      <c r="R4061" t="s">
        <v>3140</v>
      </c>
      <c r="S4061" t="s">
        <v>3720</v>
      </c>
      <c r="T4061">
        <v>61</v>
      </c>
      <c r="U4061">
        <v>48</v>
      </c>
      <c r="W4061" t="s">
        <v>297</v>
      </c>
      <c r="X4061">
        <v>1</v>
      </c>
      <c r="Y4061">
        <f t="shared" si="489"/>
        <v>-13</v>
      </c>
      <c r="Z4061">
        <f t="shared" ca="1" si="490"/>
        <v>-8.625</v>
      </c>
      <c r="AA4061">
        <f t="shared" ca="1" si="491"/>
        <v>-4.375</v>
      </c>
      <c r="AB4061">
        <f t="shared" ca="1" si="492"/>
        <v>4.375</v>
      </c>
      <c r="AC4061" s="2">
        <v>4.375</v>
      </c>
      <c r="AD4061" s="7">
        <f>VLOOKUP(P4061,Weights!$A:$B,2,0)*AC4061</f>
        <v>4.375</v>
      </c>
      <c r="AE4061">
        <f t="shared" ca="1" si="493"/>
        <v>19.140625</v>
      </c>
      <c r="AF4061" t="str">
        <f t="shared" si="494"/>
        <v>Temple</v>
      </c>
      <c r="AG4061" t="str">
        <f t="shared" ca="1" si="495"/>
        <v>Temple</v>
      </c>
    </row>
    <row r="4062" spans="15:33" x14ac:dyDescent="0.25">
      <c r="O4062" t="s">
        <v>3248</v>
      </c>
      <c r="P4062" s="6">
        <v>42039</v>
      </c>
      <c r="Q4062" t="s">
        <v>3073</v>
      </c>
      <c r="R4062" t="s">
        <v>3246</v>
      </c>
      <c r="S4062" t="s">
        <v>3720</v>
      </c>
      <c r="T4062">
        <v>65</v>
      </c>
      <c r="U4062">
        <v>63</v>
      </c>
      <c r="V4062" t="s">
        <v>3722</v>
      </c>
      <c r="W4062" t="s">
        <v>896</v>
      </c>
      <c r="X4062">
        <v>1</v>
      </c>
      <c r="Y4062">
        <f t="shared" si="489"/>
        <v>-2</v>
      </c>
      <c r="Z4062">
        <f t="shared" ca="1" si="490"/>
        <v>5.2499999999999982</v>
      </c>
      <c r="AA4062">
        <f t="shared" ca="1" si="491"/>
        <v>-7.2499999999999982</v>
      </c>
      <c r="AB4062">
        <f t="shared" ca="1" si="492"/>
        <v>7.2499999999999982</v>
      </c>
      <c r="AC4062" s="2">
        <v>7.25</v>
      </c>
      <c r="AD4062" s="7">
        <f>VLOOKUP(P4062,Weights!$A:$B,2,0)*AC4062</f>
        <v>7.25</v>
      </c>
      <c r="AE4062">
        <f t="shared" ca="1" si="493"/>
        <v>52.562499999999972</v>
      </c>
      <c r="AF4062" t="str">
        <f t="shared" si="494"/>
        <v>Oklahoma St</v>
      </c>
      <c r="AG4062" t="str">
        <f t="shared" ca="1" si="495"/>
        <v>Texas</v>
      </c>
    </row>
    <row r="4063" spans="15:33" x14ac:dyDescent="0.25">
      <c r="O4063" t="s">
        <v>3247</v>
      </c>
      <c r="P4063" s="6">
        <v>42039</v>
      </c>
      <c r="Q4063" t="s">
        <v>3073</v>
      </c>
      <c r="R4063" t="s">
        <v>3245</v>
      </c>
      <c r="S4063" t="s">
        <v>3721</v>
      </c>
      <c r="T4063">
        <v>64</v>
      </c>
      <c r="U4063">
        <v>47</v>
      </c>
      <c r="W4063" t="s">
        <v>908</v>
      </c>
      <c r="X4063">
        <v>1</v>
      </c>
      <c r="Y4063">
        <f t="shared" si="489"/>
        <v>17</v>
      </c>
      <c r="Z4063">
        <f t="shared" ca="1" si="490"/>
        <v>-1.7499999999999991</v>
      </c>
      <c r="AA4063">
        <f t="shared" ca="1" si="491"/>
        <v>18.75</v>
      </c>
      <c r="AB4063">
        <f t="shared" ca="1" si="492"/>
        <v>-18.75</v>
      </c>
      <c r="AC4063" s="2">
        <v>18.75</v>
      </c>
      <c r="AD4063" s="7">
        <f>VLOOKUP(P4063,Weights!$A:$B,2,0)*AC4063</f>
        <v>18.75</v>
      </c>
      <c r="AE4063">
        <f t="shared" ca="1" si="493"/>
        <v>351.5625</v>
      </c>
      <c r="AF4063" t="str">
        <f t="shared" si="494"/>
        <v>Texas Tech</v>
      </c>
      <c r="AG4063" t="str">
        <f t="shared" ca="1" si="495"/>
        <v>Kansas St</v>
      </c>
    </row>
    <row r="4064" spans="15:33" x14ac:dyDescent="0.25">
      <c r="O4064" t="s">
        <v>3289</v>
      </c>
      <c r="P4064" s="6">
        <v>42039</v>
      </c>
      <c r="Q4064" t="s">
        <v>3073</v>
      </c>
      <c r="R4064" t="s">
        <v>3315</v>
      </c>
      <c r="S4064" t="s">
        <v>3721</v>
      </c>
      <c r="T4064">
        <v>84</v>
      </c>
      <c r="U4064">
        <v>60</v>
      </c>
      <c r="W4064" t="s">
        <v>267</v>
      </c>
      <c r="X4064">
        <v>1</v>
      </c>
      <c r="Y4064">
        <f t="shared" si="489"/>
        <v>24</v>
      </c>
      <c r="Z4064">
        <f t="shared" ca="1" si="490"/>
        <v>9.0000000230000001</v>
      </c>
      <c r="AA4064">
        <f t="shared" ca="1" si="491"/>
        <v>14.999999977</v>
      </c>
      <c r="AB4064">
        <f t="shared" ca="1" si="492"/>
        <v>-14.999999977</v>
      </c>
      <c r="AC4064" s="2">
        <v>15</v>
      </c>
      <c r="AD4064" s="7">
        <f>VLOOKUP(P4064,Weights!$A:$B,2,0)*AC4064</f>
        <v>15</v>
      </c>
      <c r="AE4064">
        <f t="shared" ca="1" si="493"/>
        <v>224.99999930999999</v>
      </c>
      <c r="AF4064" t="str">
        <f t="shared" si="494"/>
        <v>Toledo</v>
      </c>
      <c r="AG4064" t="str">
        <f t="shared" ca="1" si="495"/>
        <v>Toledo</v>
      </c>
    </row>
    <row r="4065" spans="15:33" x14ac:dyDescent="0.25">
      <c r="O4065" t="s">
        <v>3162</v>
      </c>
      <c r="P4065" s="6">
        <v>42039</v>
      </c>
      <c r="Q4065" t="s">
        <v>3073</v>
      </c>
      <c r="R4065" t="s">
        <v>3369</v>
      </c>
      <c r="S4065" t="s">
        <v>3720</v>
      </c>
      <c r="T4065">
        <v>91</v>
      </c>
      <c r="U4065">
        <v>77</v>
      </c>
      <c r="W4065" t="s">
        <v>1668</v>
      </c>
      <c r="X4065">
        <v>1</v>
      </c>
      <c r="Y4065">
        <f t="shared" si="489"/>
        <v>-14</v>
      </c>
      <c r="Z4065">
        <f t="shared" ca="1" si="490"/>
        <v>-5.999999980000001</v>
      </c>
      <c r="AA4065">
        <f t="shared" ca="1" si="491"/>
        <v>-8.0000000199999981</v>
      </c>
      <c r="AB4065">
        <f t="shared" ca="1" si="492"/>
        <v>8.0000000199999981</v>
      </c>
      <c r="AC4065" s="2">
        <v>8</v>
      </c>
      <c r="AD4065" s="7">
        <f>VLOOKUP(P4065,Weights!$A:$B,2,0)*AC4065</f>
        <v>8</v>
      </c>
      <c r="AE4065">
        <f t="shared" ca="1" si="493"/>
        <v>64.00000031999997</v>
      </c>
      <c r="AF4065" t="str">
        <f t="shared" si="494"/>
        <v>Oakland</v>
      </c>
      <c r="AG4065" t="str">
        <f t="shared" ca="1" si="495"/>
        <v>Oakland</v>
      </c>
    </row>
    <row r="4066" spans="15:33" x14ac:dyDescent="0.25">
      <c r="O4066" t="s">
        <v>3368</v>
      </c>
      <c r="P4066" s="6">
        <v>42039</v>
      </c>
      <c r="Q4066" t="s">
        <v>3073</v>
      </c>
      <c r="R4066" t="s">
        <v>3156</v>
      </c>
      <c r="S4066" t="s">
        <v>3721</v>
      </c>
      <c r="T4066">
        <v>78</v>
      </c>
      <c r="U4066">
        <v>70</v>
      </c>
      <c r="W4066" t="s">
        <v>1678</v>
      </c>
      <c r="X4066">
        <v>1</v>
      </c>
      <c r="Y4066">
        <f t="shared" si="489"/>
        <v>8</v>
      </c>
      <c r="Z4066">
        <f t="shared" ca="1" si="490"/>
        <v>8.2500000199999999</v>
      </c>
      <c r="AA4066">
        <f t="shared" ca="1" si="491"/>
        <v>-0.25000001999999988</v>
      </c>
      <c r="AB4066">
        <f t="shared" ca="1" si="492"/>
        <v>0.25000001999999988</v>
      </c>
      <c r="AC4066" s="2">
        <v>0.25</v>
      </c>
      <c r="AD4066" s="7">
        <f>VLOOKUP(P4066,Weights!$A:$B,2,0)*AC4066</f>
        <v>0.25</v>
      </c>
      <c r="AE4066">
        <f t="shared" ca="1" si="493"/>
        <v>6.2500010000000342E-2</v>
      </c>
      <c r="AF4066" t="str">
        <f t="shared" si="494"/>
        <v>Valparaiso</v>
      </c>
      <c r="AG4066" t="str">
        <f t="shared" ca="1" si="495"/>
        <v>Valparaiso</v>
      </c>
    </row>
    <row r="4067" spans="15:33" x14ac:dyDescent="0.25">
      <c r="O4067" t="s">
        <v>3708</v>
      </c>
      <c r="P4067" s="6">
        <v>42039</v>
      </c>
      <c r="Q4067" t="s">
        <v>3073</v>
      </c>
      <c r="R4067" t="s">
        <v>3254</v>
      </c>
      <c r="S4067" t="s">
        <v>3721</v>
      </c>
      <c r="T4067">
        <v>70</v>
      </c>
      <c r="U4067">
        <v>52</v>
      </c>
      <c r="W4067" t="s">
        <v>981</v>
      </c>
      <c r="X4067">
        <v>1</v>
      </c>
      <c r="Y4067">
        <f t="shared" si="489"/>
        <v>18</v>
      </c>
      <c r="Z4067">
        <f t="shared" ca="1" si="490"/>
        <v>18.874999499999998</v>
      </c>
      <c r="AA4067">
        <f t="shared" ca="1" si="491"/>
        <v>-0.87499949999999771</v>
      </c>
      <c r="AB4067">
        <f t="shared" ca="1" si="492"/>
        <v>0.87499949999999771</v>
      </c>
      <c r="AC4067" s="2">
        <v>0.875</v>
      </c>
      <c r="AD4067" s="7">
        <f>VLOOKUP(P4067,Weights!$A:$B,2,0)*AC4067</f>
        <v>0.875</v>
      </c>
      <c r="AE4067">
        <f t="shared" ca="1" si="493"/>
        <v>0.76562412500024601</v>
      </c>
      <c r="AF4067" t="str">
        <f t="shared" si="494"/>
        <v>Villanova</v>
      </c>
      <c r="AG4067" t="str">
        <f t="shared" ca="1" si="495"/>
        <v>Villanova</v>
      </c>
    </row>
    <row r="4068" spans="15:33" x14ac:dyDescent="0.25">
      <c r="O4068" t="s">
        <v>3110</v>
      </c>
      <c r="P4068" s="6">
        <v>42039</v>
      </c>
      <c r="Q4068" t="s">
        <v>3073</v>
      </c>
      <c r="R4068" t="s">
        <v>3375</v>
      </c>
      <c r="S4068" t="s">
        <v>3721</v>
      </c>
      <c r="T4068">
        <v>67</v>
      </c>
      <c r="U4068">
        <v>66</v>
      </c>
      <c r="W4068" t="s">
        <v>1237</v>
      </c>
      <c r="X4068">
        <v>1</v>
      </c>
      <c r="Y4068">
        <f t="shared" si="489"/>
        <v>1</v>
      </c>
      <c r="Z4068">
        <f t="shared" ca="1" si="490"/>
        <v>0.99999998000000012</v>
      </c>
      <c r="AA4068">
        <f t="shared" ca="1" si="491"/>
        <v>1.9999999878450581E-8</v>
      </c>
      <c r="AB4068">
        <f t="shared" ca="1" si="492"/>
        <v>-1.9999999878450581E-8</v>
      </c>
      <c r="AC4068" s="2">
        <v>0</v>
      </c>
      <c r="AD4068" s="7">
        <f>VLOOKUP(P4068,Weights!$A:$B,2,0)*AC4068</f>
        <v>0</v>
      </c>
      <c r="AE4068">
        <f t="shared" ca="1" si="493"/>
        <v>3.9999999513802324E-16</v>
      </c>
      <c r="AF4068" t="str">
        <f t="shared" si="494"/>
        <v>Western Michigan</v>
      </c>
      <c r="AG4068" t="str">
        <f t="shared" ca="1" si="495"/>
        <v>Western Michigan</v>
      </c>
    </row>
    <row r="4069" spans="15:33" x14ac:dyDescent="0.25">
      <c r="O4069" t="s">
        <v>3304</v>
      </c>
      <c r="P4069" s="6">
        <v>42039</v>
      </c>
      <c r="Q4069" t="s">
        <v>3073</v>
      </c>
      <c r="R4069" t="s">
        <v>3307</v>
      </c>
      <c r="S4069" t="s">
        <v>3721</v>
      </c>
      <c r="T4069">
        <v>74</v>
      </c>
      <c r="U4069">
        <v>61</v>
      </c>
      <c r="W4069" t="s">
        <v>1225</v>
      </c>
      <c r="X4069">
        <v>1</v>
      </c>
      <c r="Y4069">
        <f t="shared" si="489"/>
        <v>13</v>
      </c>
      <c r="Z4069">
        <f t="shared" ca="1" si="490"/>
        <v>13.375000499999999</v>
      </c>
      <c r="AA4069">
        <f t="shared" ca="1" si="491"/>
        <v>-0.37500049999999874</v>
      </c>
      <c r="AB4069">
        <f t="shared" ca="1" si="492"/>
        <v>0.37500049999999874</v>
      </c>
      <c r="AC4069" s="2">
        <v>0.375</v>
      </c>
      <c r="AD4069" s="7">
        <f>VLOOKUP(P4069,Weights!$A:$B,2,0)*AC4069</f>
        <v>0.375</v>
      </c>
      <c r="AE4069">
        <f t="shared" ca="1" si="493"/>
        <v>0.14062537500024905</v>
      </c>
      <c r="AF4069" t="str">
        <f t="shared" si="494"/>
        <v>Winthrop</v>
      </c>
      <c r="AG4069" t="str">
        <f t="shared" ca="1" si="495"/>
        <v>Winthrop</v>
      </c>
    </row>
    <row r="4070" spans="15:33" x14ac:dyDescent="0.25">
      <c r="O4070" t="s">
        <v>3242</v>
      </c>
      <c r="P4070" s="6">
        <v>42039</v>
      </c>
      <c r="Q4070" t="s">
        <v>3073</v>
      </c>
      <c r="R4070" t="s">
        <v>3279</v>
      </c>
      <c r="S4070" t="s">
        <v>3721</v>
      </c>
      <c r="T4070">
        <v>59</v>
      </c>
      <c r="U4070">
        <v>48</v>
      </c>
      <c r="W4070" t="s">
        <v>848</v>
      </c>
      <c r="X4070">
        <v>1</v>
      </c>
      <c r="Y4070">
        <f t="shared" si="489"/>
        <v>11</v>
      </c>
      <c r="Z4070">
        <f t="shared" ca="1" si="490"/>
        <v>-4.500000019999999</v>
      </c>
      <c r="AA4070">
        <f t="shared" ca="1" si="491"/>
        <v>15.500000019999998</v>
      </c>
      <c r="AB4070">
        <f t="shared" ca="1" si="492"/>
        <v>-15.500000019999998</v>
      </c>
      <c r="AC4070" s="2">
        <v>15.5</v>
      </c>
      <c r="AD4070" s="7">
        <f>VLOOKUP(P4070,Weights!$A:$B,2,0)*AC4070</f>
        <v>15.5</v>
      </c>
      <c r="AE4070">
        <f t="shared" ca="1" si="493"/>
        <v>240.25000061999995</v>
      </c>
      <c r="AF4070" t="str">
        <f t="shared" si="494"/>
        <v>Wyoming</v>
      </c>
      <c r="AG4070" t="str">
        <f t="shared" ca="1" si="495"/>
        <v>Colorado St</v>
      </c>
    </row>
    <row r="4071" spans="15:33" x14ac:dyDescent="0.25">
      <c r="O4071" t="s">
        <v>3210</v>
      </c>
      <c r="P4071" s="6">
        <v>42039</v>
      </c>
      <c r="Q4071" t="s">
        <v>3073</v>
      </c>
      <c r="R4071" t="s">
        <v>3252</v>
      </c>
      <c r="S4071" t="s">
        <v>3720</v>
      </c>
      <c r="T4071">
        <v>79</v>
      </c>
      <c r="U4071">
        <v>72</v>
      </c>
      <c r="V4071" t="s">
        <v>3722</v>
      </c>
      <c r="W4071" t="s">
        <v>988</v>
      </c>
      <c r="X4071">
        <v>1</v>
      </c>
      <c r="Y4071">
        <f t="shared" si="489"/>
        <v>-7</v>
      </c>
      <c r="Z4071">
        <f t="shared" ca="1" si="490"/>
        <v>9.4999994999999977</v>
      </c>
      <c r="AA4071">
        <f t="shared" ca="1" si="491"/>
        <v>-16.499999499999998</v>
      </c>
      <c r="AB4071">
        <f t="shared" ca="1" si="492"/>
        <v>16.499999499999998</v>
      </c>
      <c r="AC4071" s="2">
        <v>16.5</v>
      </c>
      <c r="AD4071" s="7">
        <f>VLOOKUP(P4071,Weights!$A:$B,2,0)*AC4071</f>
        <v>16.5</v>
      </c>
      <c r="AE4071">
        <f t="shared" ca="1" si="493"/>
        <v>272.24998350000016</v>
      </c>
      <c r="AF4071" t="str">
        <f t="shared" si="494"/>
        <v>Creighton</v>
      </c>
      <c r="AG4071" t="str">
        <f t="shared" ca="1" si="495"/>
        <v>Xavier</v>
      </c>
    </row>
    <row r="4072" spans="15:33" x14ac:dyDescent="0.25">
      <c r="O4072" t="s">
        <v>3359</v>
      </c>
      <c r="P4072" s="6">
        <v>42040</v>
      </c>
      <c r="Q4072" t="s">
        <v>3073</v>
      </c>
      <c r="R4072" t="s">
        <v>3402</v>
      </c>
      <c r="S4072" t="s">
        <v>3720</v>
      </c>
      <c r="T4072">
        <v>69</v>
      </c>
      <c r="U4072">
        <v>64</v>
      </c>
      <c r="W4072" t="s">
        <v>2825</v>
      </c>
      <c r="X4072">
        <v>1</v>
      </c>
      <c r="Y4072">
        <f t="shared" si="489"/>
        <v>-5</v>
      </c>
      <c r="Z4072">
        <f t="shared" ca="1" si="490"/>
        <v>4</v>
      </c>
      <c r="AA4072">
        <f t="shared" ca="1" si="491"/>
        <v>-9</v>
      </c>
      <c r="AB4072">
        <f t="shared" ca="1" si="492"/>
        <v>9</v>
      </c>
      <c r="AC4072" s="2">
        <v>9</v>
      </c>
      <c r="AD4072" s="7">
        <f>VLOOKUP(P4072,Weights!$A:$B,2,0)*AC4072</f>
        <v>9</v>
      </c>
      <c r="AE4072">
        <f t="shared" ca="1" si="493"/>
        <v>81</v>
      </c>
      <c r="AF4072" t="str">
        <f t="shared" si="494"/>
        <v>Troy</v>
      </c>
      <c r="AG4072" t="str">
        <f t="shared" ca="1" si="495"/>
        <v>Arkansas St</v>
      </c>
    </row>
    <row r="4073" spans="15:33" x14ac:dyDescent="0.25">
      <c r="O4073" t="s">
        <v>3160</v>
      </c>
      <c r="P4073" s="6">
        <v>42040</v>
      </c>
      <c r="Q4073" t="s">
        <v>3073</v>
      </c>
      <c r="R4073" t="s">
        <v>3411</v>
      </c>
      <c r="S4073" t="s">
        <v>3720</v>
      </c>
      <c r="T4073">
        <v>77</v>
      </c>
      <c r="U4073">
        <v>61</v>
      </c>
      <c r="W4073" t="s">
        <v>2835</v>
      </c>
      <c r="X4073">
        <v>1</v>
      </c>
      <c r="Y4073">
        <f t="shared" si="489"/>
        <v>-16</v>
      </c>
      <c r="Z4073">
        <f t="shared" ca="1" si="490"/>
        <v>0.75</v>
      </c>
      <c r="AA4073">
        <f t="shared" ca="1" si="491"/>
        <v>-16.75</v>
      </c>
      <c r="AB4073">
        <f t="shared" ca="1" si="492"/>
        <v>16.75</v>
      </c>
      <c r="AC4073" s="2">
        <v>16.75</v>
      </c>
      <c r="AD4073" s="7">
        <f>VLOOKUP(P4073,Weights!$A:$B,2,0)*AC4073</f>
        <v>16.75</v>
      </c>
      <c r="AE4073">
        <f t="shared" ca="1" si="493"/>
        <v>280.5625</v>
      </c>
      <c r="AF4073" t="str">
        <f t="shared" si="494"/>
        <v>UL Monroe</v>
      </c>
      <c r="AG4073" t="str">
        <f t="shared" ca="1" si="495"/>
        <v>Arkansas-Little Rock</v>
      </c>
    </row>
    <row r="4074" spans="15:33" x14ac:dyDescent="0.25">
      <c r="O4074" t="s">
        <v>3233</v>
      </c>
      <c r="P4074" s="6">
        <v>42040</v>
      </c>
      <c r="Q4074" t="s">
        <v>3073</v>
      </c>
      <c r="R4074" t="s">
        <v>3318</v>
      </c>
      <c r="S4074" t="s">
        <v>3720</v>
      </c>
      <c r="T4074">
        <v>76</v>
      </c>
      <c r="U4074">
        <v>64</v>
      </c>
      <c r="W4074" t="s">
        <v>1748</v>
      </c>
      <c r="X4074">
        <v>1</v>
      </c>
      <c r="Y4074">
        <f t="shared" si="489"/>
        <v>-12</v>
      </c>
      <c r="Z4074">
        <f t="shared" ca="1" si="490"/>
        <v>-8.1250004999999987</v>
      </c>
      <c r="AA4074">
        <f t="shared" ca="1" si="491"/>
        <v>-3.8749995000000013</v>
      </c>
      <c r="AB4074">
        <f t="shared" ca="1" si="492"/>
        <v>3.8749995000000013</v>
      </c>
      <c r="AC4074" s="2">
        <v>3.875</v>
      </c>
      <c r="AD4074" s="7">
        <f>VLOOKUP(P4074,Weights!$A:$B,2,0)*AC4074</f>
        <v>3.875</v>
      </c>
      <c r="AE4074">
        <f t="shared" ca="1" si="493"/>
        <v>15.01562112500026</v>
      </c>
      <c r="AF4074" t="str">
        <f t="shared" si="494"/>
        <v>Tenn-Martin</v>
      </c>
      <c r="AG4074" t="str">
        <f t="shared" ca="1" si="495"/>
        <v>Tenn-Martin</v>
      </c>
    </row>
    <row r="4075" spans="15:33" x14ac:dyDescent="0.25">
      <c r="O4075" t="s">
        <v>3106</v>
      </c>
      <c r="P4075" s="6">
        <v>42040</v>
      </c>
      <c r="Q4075" t="s">
        <v>3073</v>
      </c>
      <c r="R4075" t="s">
        <v>3096</v>
      </c>
      <c r="S4075" t="s">
        <v>3721</v>
      </c>
      <c r="T4075">
        <v>55</v>
      </c>
      <c r="U4075">
        <v>53</v>
      </c>
      <c r="W4075" t="s">
        <v>2227</v>
      </c>
      <c r="X4075">
        <v>1</v>
      </c>
      <c r="Y4075">
        <f t="shared" si="489"/>
        <v>2</v>
      </c>
      <c r="Z4075">
        <f t="shared" ca="1" si="490"/>
        <v>1.375</v>
      </c>
      <c r="AA4075">
        <f t="shared" ca="1" si="491"/>
        <v>0.625</v>
      </c>
      <c r="AB4075">
        <f t="shared" ca="1" si="492"/>
        <v>-0.625</v>
      </c>
      <c r="AC4075" s="2">
        <v>0.625</v>
      </c>
      <c r="AD4075" s="7">
        <f>VLOOKUP(P4075,Weights!$A:$B,2,0)*AC4075</f>
        <v>0.625</v>
      </c>
      <c r="AE4075">
        <f t="shared" ca="1" si="493"/>
        <v>0.390625</v>
      </c>
      <c r="AF4075" t="str">
        <f t="shared" si="494"/>
        <v>Bryant</v>
      </c>
      <c r="AG4075" t="str">
        <f t="shared" ca="1" si="495"/>
        <v>Bryant</v>
      </c>
    </row>
    <row r="4076" spans="15:33" x14ac:dyDescent="0.25">
      <c r="O4076" t="s">
        <v>3333</v>
      </c>
      <c r="P4076" s="6">
        <v>42040</v>
      </c>
      <c r="Q4076" t="s">
        <v>3073</v>
      </c>
      <c r="R4076" t="s">
        <v>3208</v>
      </c>
      <c r="S4076" t="s">
        <v>3720</v>
      </c>
      <c r="T4076">
        <v>59</v>
      </c>
      <c r="U4076">
        <v>56</v>
      </c>
      <c r="W4076" t="s">
        <v>1326</v>
      </c>
      <c r="X4076">
        <v>1</v>
      </c>
      <c r="Y4076">
        <f t="shared" si="489"/>
        <v>-3</v>
      </c>
      <c r="Z4076">
        <f t="shared" ca="1" si="490"/>
        <v>-2.0000000199999999</v>
      </c>
      <c r="AA4076">
        <f t="shared" ca="1" si="491"/>
        <v>-0.99999998000000012</v>
      </c>
      <c r="AB4076">
        <f t="shared" ca="1" si="492"/>
        <v>0.99999998000000012</v>
      </c>
      <c r="AC4076" s="2">
        <v>1</v>
      </c>
      <c r="AD4076" s="7">
        <f>VLOOKUP(P4076,Weights!$A:$B,2,0)*AC4076</f>
        <v>1</v>
      </c>
      <c r="AE4076">
        <f t="shared" ca="1" si="493"/>
        <v>0.99999996000000069</v>
      </c>
      <c r="AF4076" t="str">
        <f t="shared" si="494"/>
        <v>Hawaii</v>
      </c>
      <c r="AG4076" t="str">
        <f t="shared" ca="1" si="495"/>
        <v>Hawaii</v>
      </c>
    </row>
    <row r="4077" spans="15:33" x14ac:dyDescent="0.25">
      <c r="O4077" t="s">
        <v>3222</v>
      </c>
      <c r="P4077" s="6">
        <v>42040</v>
      </c>
      <c r="Q4077" t="s">
        <v>3073</v>
      </c>
      <c r="R4077" t="s">
        <v>3132</v>
      </c>
      <c r="S4077" t="s">
        <v>3721</v>
      </c>
      <c r="T4077">
        <v>70</v>
      </c>
      <c r="U4077">
        <v>69</v>
      </c>
      <c r="W4077" t="s">
        <v>2365</v>
      </c>
      <c r="X4077">
        <v>1</v>
      </c>
      <c r="Y4077">
        <f t="shared" si="489"/>
        <v>1</v>
      </c>
      <c r="Z4077">
        <f t="shared" ca="1" si="490"/>
        <v>6.3750000000000009</v>
      </c>
      <c r="AA4077">
        <f t="shared" ca="1" si="491"/>
        <v>-5.3750000000000009</v>
      </c>
      <c r="AB4077">
        <f t="shared" ca="1" si="492"/>
        <v>5.3750000000000009</v>
      </c>
      <c r="AC4077" s="2">
        <v>5.375</v>
      </c>
      <c r="AD4077" s="7">
        <f>VLOOKUP(P4077,Weights!$A:$B,2,0)*AC4077</f>
        <v>5.375</v>
      </c>
      <c r="AE4077">
        <f t="shared" ca="1" si="493"/>
        <v>28.890625000000011</v>
      </c>
      <c r="AF4077" t="str">
        <f t="shared" si="494"/>
        <v>California</v>
      </c>
      <c r="AG4077" t="str">
        <f t="shared" ca="1" si="495"/>
        <v>California</v>
      </c>
    </row>
    <row r="4078" spans="15:33" x14ac:dyDescent="0.25">
      <c r="O4078" t="s">
        <v>3128</v>
      </c>
      <c r="P4078" s="6">
        <v>42040</v>
      </c>
      <c r="Q4078" t="s">
        <v>3073</v>
      </c>
      <c r="R4078" t="s">
        <v>3354</v>
      </c>
      <c r="S4078" t="s">
        <v>3720</v>
      </c>
      <c r="T4078">
        <v>90</v>
      </c>
      <c r="U4078">
        <v>81</v>
      </c>
      <c r="W4078" t="s">
        <v>160</v>
      </c>
      <c r="X4078">
        <v>1</v>
      </c>
      <c r="Y4078">
        <f t="shared" si="489"/>
        <v>-9</v>
      </c>
      <c r="Z4078">
        <f t="shared" ca="1" si="490"/>
        <v>-10.875000479999999</v>
      </c>
      <c r="AA4078">
        <f t="shared" ca="1" si="491"/>
        <v>1.8750004799999989</v>
      </c>
      <c r="AB4078">
        <f t="shared" ca="1" si="492"/>
        <v>-1.8750004799999989</v>
      </c>
      <c r="AC4078" s="2">
        <v>1.875</v>
      </c>
      <c r="AD4078" s="7">
        <f>VLOOKUP(P4078,Weights!$A:$B,2,0)*AC4078</f>
        <v>1.875</v>
      </c>
      <c r="AE4078">
        <f t="shared" ca="1" si="493"/>
        <v>3.5156268000002262</v>
      </c>
      <c r="AF4078" t="str">
        <f t="shared" si="494"/>
        <v>St. Francis BRK</v>
      </c>
      <c r="AG4078" t="str">
        <f t="shared" ca="1" si="495"/>
        <v>St. Francis BRK</v>
      </c>
    </row>
    <row r="4079" spans="15:33" x14ac:dyDescent="0.25">
      <c r="O4079" t="s">
        <v>3164</v>
      </c>
      <c r="P4079" s="6">
        <v>42040</v>
      </c>
      <c r="Q4079" t="s">
        <v>3073</v>
      </c>
      <c r="R4079" t="s">
        <v>3344</v>
      </c>
      <c r="S4079" t="s">
        <v>3721</v>
      </c>
      <c r="T4079">
        <v>80</v>
      </c>
      <c r="U4079">
        <v>72</v>
      </c>
      <c r="W4079" t="s">
        <v>1412</v>
      </c>
      <c r="X4079">
        <v>1</v>
      </c>
      <c r="Y4079">
        <f t="shared" si="489"/>
        <v>8</v>
      </c>
      <c r="Z4079">
        <f t="shared" ca="1" si="490"/>
        <v>-7.625</v>
      </c>
      <c r="AA4079">
        <f t="shared" ca="1" si="491"/>
        <v>15.625</v>
      </c>
      <c r="AB4079">
        <f t="shared" ca="1" si="492"/>
        <v>-15.625</v>
      </c>
      <c r="AC4079" s="2">
        <v>15.625</v>
      </c>
      <c r="AD4079" s="7">
        <f>VLOOKUP(P4079,Weights!$A:$B,2,0)*AC4079</f>
        <v>15.625</v>
      </c>
      <c r="AE4079">
        <f t="shared" ca="1" si="493"/>
        <v>244.140625</v>
      </c>
      <c r="AF4079" t="str">
        <f t="shared" si="494"/>
        <v>Charleston</v>
      </c>
      <c r="AG4079" t="str">
        <f t="shared" ca="1" si="495"/>
        <v>William &amp; Mary</v>
      </c>
    </row>
    <row r="4080" spans="15:33" x14ac:dyDescent="0.25">
      <c r="O4080" t="s">
        <v>3257</v>
      </c>
      <c r="P4080" s="6">
        <v>42040</v>
      </c>
      <c r="Q4080" t="s">
        <v>3073</v>
      </c>
      <c r="R4080" t="s">
        <v>3241</v>
      </c>
      <c r="S4080" t="s">
        <v>3720</v>
      </c>
      <c r="T4080">
        <v>69</v>
      </c>
      <c r="U4080">
        <v>61</v>
      </c>
      <c r="V4080" t="s">
        <v>3722</v>
      </c>
      <c r="W4080" t="s">
        <v>2949</v>
      </c>
      <c r="X4080">
        <v>1</v>
      </c>
      <c r="Y4080">
        <f t="shared" si="489"/>
        <v>-8</v>
      </c>
      <c r="Z4080">
        <f t="shared" ca="1" si="490"/>
        <v>-15.500000499999999</v>
      </c>
      <c r="AA4080">
        <f t="shared" ca="1" si="491"/>
        <v>7.5000004999999987</v>
      </c>
      <c r="AB4080">
        <f t="shared" ca="1" si="492"/>
        <v>-7.5000004999999987</v>
      </c>
      <c r="AC4080" s="2">
        <v>7.5</v>
      </c>
      <c r="AD4080" s="7">
        <f>VLOOKUP(P4080,Weights!$A:$B,2,0)*AC4080</f>
        <v>7.5</v>
      </c>
      <c r="AE4080">
        <f t="shared" ca="1" si="493"/>
        <v>56.25000750000023</v>
      </c>
      <c r="AF4080" t="str">
        <f t="shared" si="494"/>
        <v>New Mexico St</v>
      </c>
      <c r="AG4080" t="str">
        <f t="shared" ca="1" si="495"/>
        <v>New Mexico St</v>
      </c>
    </row>
    <row r="4081" spans="15:33" x14ac:dyDescent="0.25">
      <c r="O4081" t="s">
        <v>3332</v>
      </c>
      <c r="P4081" s="6">
        <v>42040</v>
      </c>
      <c r="Q4081" t="s">
        <v>3073</v>
      </c>
      <c r="R4081" t="s">
        <v>3283</v>
      </c>
      <c r="S4081" t="s">
        <v>3721</v>
      </c>
      <c r="T4081">
        <v>69</v>
      </c>
      <c r="U4081">
        <v>53</v>
      </c>
      <c r="W4081" t="s">
        <v>1336</v>
      </c>
      <c r="X4081">
        <v>1</v>
      </c>
      <c r="Y4081">
        <f t="shared" si="489"/>
        <v>16</v>
      </c>
      <c r="Z4081">
        <f t="shared" ca="1" si="490"/>
        <v>1.875</v>
      </c>
      <c r="AA4081">
        <f t="shared" ca="1" si="491"/>
        <v>14.125</v>
      </c>
      <c r="AB4081">
        <f t="shared" ca="1" si="492"/>
        <v>-14.125</v>
      </c>
      <c r="AC4081" s="2">
        <v>14.125</v>
      </c>
      <c r="AD4081" s="7">
        <f>VLOOKUP(P4081,Weights!$A:$B,2,0)*AC4081</f>
        <v>14.125</v>
      </c>
      <c r="AE4081">
        <f t="shared" ca="1" si="493"/>
        <v>199.515625</v>
      </c>
      <c r="AF4081" t="str">
        <f t="shared" si="494"/>
        <v>CS Fullerton</v>
      </c>
      <c r="AG4081" t="str">
        <f t="shared" ca="1" si="495"/>
        <v>CS Fullerton</v>
      </c>
    </row>
    <row r="4082" spans="15:33" x14ac:dyDescent="0.25">
      <c r="O4082" t="s">
        <v>3342</v>
      </c>
      <c r="P4082" s="6">
        <v>42040</v>
      </c>
      <c r="Q4082" t="s">
        <v>3073</v>
      </c>
      <c r="R4082" t="s">
        <v>3277</v>
      </c>
      <c r="S4082" t="s">
        <v>3721</v>
      </c>
      <c r="T4082">
        <v>72</v>
      </c>
      <c r="U4082">
        <v>69</v>
      </c>
      <c r="W4082" t="s">
        <v>2957</v>
      </c>
      <c r="X4082">
        <v>1</v>
      </c>
      <c r="Y4082">
        <f t="shared" si="489"/>
        <v>3</v>
      </c>
      <c r="Z4082">
        <f t="shared" ca="1" si="490"/>
        <v>6.1250000000000009</v>
      </c>
      <c r="AA4082">
        <f t="shared" ca="1" si="491"/>
        <v>-3.1250000000000009</v>
      </c>
      <c r="AB4082">
        <f t="shared" ca="1" si="492"/>
        <v>3.1250000000000009</v>
      </c>
      <c r="AC4082" s="2">
        <v>3.125</v>
      </c>
      <c r="AD4082" s="7">
        <f>VLOOKUP(P4082,Weights!$A:$B,2,0)*AC4082</f>
        <v>3.125</v>
      </c>
      <c r="AE4082">
        <f t="shared" ca="1" si="493"/>
        <v>9.7656250000000053</v>
      </c>
      <c r="AF4082" t="str">
        <f t="shared" si="494"/>
        <v>CSU Bakersfield</v>
      </c>
      <c r="AG4082" t="str">
        <f t="shared" ca="1" si="495"/>
        <v>CSU Bakersfield</v>
      </c>
    </row>
    <row r="4083" spans="15:33" x14ac:dyDescent="0.25">
      <c r="O4083" t="s">
        <v>3319</v>
      </c>
      <c r="P4083" s="6">
        <v>42040</v>
      </c>
      <c r="Q4083" t="s">
        <v>3073</v>
      </c>
      <c r="R4083" t="s">
        <v>3310</v>
      </c>
      <c r="S4083" t="s">
        <v>3720</v>
      </c>
      <c r="T4083">
        <v>74</v>
      </c>
      <c r="U4083">
        <v>64</v>
      </c>
      <c r="W4083" t="s">
        <v>2533</v>
      </c>
      <c r="X4083">
        <v>1</v>
      </c>
      <c r="Y4083">
        <f t="shared" si="489"/>
        <v>-10</v>
      </c>
      <c r="Z4083">
        <f t="shared" ca="1" si="490"/>
        <v>-1.75</v>
      </c>
      <c r="AA4083">
        <f t="shared" ca="1" si="491"/>
        <v>-8.25</v>
      </c>
      <c r="AB4083">
        <f t="shared" ca="1" si="492"/>
        <v>8.25</v>
      </c>
      <c r="AC4083" s="2">
        <v>8.25</v>
      </c>
      <c r="AD4083" s="7">
        <f>VLOOKUP(P4083,Weights!$A:$B,2,0)*AC4083</f>
        <v>8.25</v>
      </c>
      <c r="AE4083">
        <f t="shared" ca="1" si="493"/>
        <v>68.0625</v>
      </c>
      <c r="AF4083" t="str">
        <f t="shared" si="494"/>
        <v>Wofford</v>
      </c>
      <c r="AG4083" t="str">
        <f t="shared" ca="1" si="495"/>
        <v>Wofford</v>
      </c>
    </row>
    <row r="4084" spans="15:33" x14ac:dyDescent="0.25">
      <c r="O4084" t="s">
        <v>3377</v>
      </c>
      <c r="P4084" s="6">
        <v>42040</v>
      </c>
      <c r="Q4084" t="s">
        <v>3073</v>
      </c>
      <c r="R4084" t="s">
        <v>3230</v>
      </c>
      <c r="S4084" t="s">
        <v>3721</v>
      </c>
      <c r="T4084">
        <v>81</v>
      </c>
      <c r="U4084">
        <v>69</v>
      </c>
      <c r="W4084" t="s">
        <v>455</v>
      </c>
      <c r="X4084">
        <v>1</v>
      </c>
      <c r="Y4084">
        <f t="shared" si="489"/>
        <v>12</v>
      </c>
      <c r="Z4084">
        <f t="shared" ca="1" si="490"/>
        <v>3.375</v>
      </c>
      <c r="AA4084">
        <f t="shared" ca="1" si="491"/>
        <v>8.625</v>
      </c>
      <c r="AB4084">
        <f t="shared" ca="1" si="492"/>
        <v>-8.625</v>
      </c>
      <c r="AC4084" s="2">
        <v>8.625</v>
      </c>
      <c r="AD4084" s="7">
        <f>VLOOKUP(P4084,Weights!$A:$B,2,0)*AC4084</f>
        <v>8.625</v>
      </c>
      <c r="AE4084">
        <f t="shared" ca="1" si="493"/>
        <v>74.390625</v>
      </c>
      <c r="AF4084" t="str">
        <f t="shared" si="494"/>
        <v>Eastern Kentucky</v>
      </c>
      <c r="AG4084" t="str">
        <f t="shared" ca="1" si="495"/>
        <v>Eastern Kentucky</v>
      </c>
    </row>
    <row r="4085" spans="15:33" x14ac:dyDescent="0.25">
      <c r="O4085" t="s">
        <v>3345</v>
      </c>
      <c r="P4085" s="6">
        <v>42040</v>
      </c>
      <c r="Q4085" t="s">
        <v>3073</v>
      </c>
      <c r="R4085" t="s">
        <v>3181</v>
      </c>
      <c r="S4085" t="s">
        <v>3720</v>
      </c>
      <c r="T4085">
        <v>67</v>
      </c>
      <c r="U4085">
        <v>63</v>
      </c>
      <c r="W4085" t="s">
        <v>709</v>
      </c>
      <c r="X4085">
        <v>1</v>
      </c>
      <c r="Y4085">
        <f t="shared" si="489"/>
        <v>-4</v>
      </c>
      <c r="Z4085">
        <f t="shared" ca="1" si="490"/>
        <v>3.625</v>
      </c>
      <c r="AA4085">
        <f t="shared" ca="1" si="491"/>
        <v>-7.625</v>
      </c>
      <c r="AB4085">
        <f t="shared" ca="1" si="492"/>
        <v>7.625</v>
      </c>
      <c r="AC4085" s="2">
        <v>7.625</v>
      </c>
      <c r="AD4085" s="7">
        <f>VLOOKUP(P4085,Weights!$A:$B,2,0)*AC4085</f>
        <v>7.625</v>
      </c>
      <c r="AE4085">
        <f t="shared" ca="1" si="493"/>
        <v>58.140625</v>
      </c>
      <c r="AF4085" t="str">
        <f t="shared" si="494"/>
        <v>Drexel</v>
      </c>
      <c r="AG4085" t="str">
        <f t="shared" ca="1" si="495"/>
        <v>Elon</v>
      </c>
    </row>
    <row r="4086" spans="15:33" x14ac:dyDescent="0.25">
      <c r="O4086" t="s">
        <v>3347</v>
      </c>
      <c r="P4086" s="6">
        <v>42040</v>
      </c>
      <c r="Q4086" t="s">
        <v>3073</v>
      </c>
      <c r="R4086" t="s">
        <v>3078</v>
      </c>
      <c r="S4086" t="s">
        <v>3720</v>
      </c>
      <c r="T4086">
        <v>64</v>
      </c>
      <c r="U4086">
        <v>60</v>
      </c>
      <c r="W4086" t="s">
        <v>1922</v>
      </c>
      <c r="X4086">
        <v>1</v>
      </c>
      <c r="Y4086">
        <f t="shared" si="489"/>
        <v>-4</v>
      </c>
      <c r="Z4086">
        <f t="shared" ca="1" si="490"/>
        <v>-3.5000000000000009</v>
      </c>
      <c r="AA4086">
        <f t="shared" ca="1" si="491"/>
        <v>-0.49999999999999911</v>
      </c>
      <c r="AB4086">
        <f t="shared" ca="1" si="492"/>
        <v>0.49999999999999911</v>
      </c>
      <c r="AC4086" s="2">
        <v>0.5</v>
      </c>
      <c r="AD4086" s="7">
        <f>VLOOKUP(P4086,Weights!$A:$B,2,0)*AC4086</f>
        <v>0.5</v>
      </c>
      <c r="AE4086">
        <f t="shared" ca="1" si="493"/>
        <v>0.24999999999999911</v>
      </c>
      <c r="AF4086" t="str">
        <f t="shared" si="494"/>
        <v>St. Francis (PA)</v>
      </c>
      <c r="AG4086" t="str">
        <f t="shared" ca="1" si="495"/>
        <v>St. Francis (PA)</v>
      </c>
    </row>
    <row r="4087" spans="15:33" x14ac:dyDescent="0.25">
      <c r="O4087" t="s">
        <v>3147</v>
      </c>
      <c r="P4087" s="6">
        <v>42040</v>
      </c>
      <c r="Q4087" t="s">
        <v>3073</v>
      </c>
      <c r="R4087" t="s">
        <v>3353</v>
      </c>
      <c r="S4087" t="s">
        <v>3720</v>
      </c>
      <c r="T4087">
        <v>63</v>
      </c>
      <c r="U4087">
        <v>56</v>
      </c>
      <c r="W4087" t="s">
        <v>1492</v>
      </c>
      <c r="X4087">
        <v>1</v>
      </c>
      <c r="Y4087">
        <f t="shared" si="489"/>
        <v>-7</v>
      </c>
      <c r="Z4087">
        <f t="shared" ca="1" si="490"/>
        <v>-7.625</v>
      </c>
      <c r="AA4087">
        <f t="shared" ca="1" si="491"/>
        <v>0.625</v>
      </c>
      <c r="AB4087">
        <f t="shared" ca="1" si="492"/>
        <v>-0.625</v>
      </c>
      <c r="AC4087" s="2">
        <v>0.625</v>
      </c>
      <c r="AD4087" s="7">
        <f>VLOOKUP(P4087,Weights!$A:$B,2,0)*AC4087</f>
        <v>0.625</v>
      </c>
      <c r="AE4087">
        <f t="shared" ca="1" si="493"/>
        <v>0.390625</v>
      </c>
      <c r="AF4087" t="str">
        <f t="shared" si="494"/>
        <v>UTEP</v>
      </c>
      <c r="AG4087" t="str">
        <f t="shared" ca="1" si="495"/>
        <v>UTEP</v>
      </c>
    </row>
    <row r="4088" spans="15:33" x14ac:dyDescent="0.25">
      <c r="O4088" t="s">
        <v>3225</v>
      </c>
      <c r="P4088" s="6">
        <v>42040</v>
      </c>
      <c r="Q4088" t="s">
        <v>3073</v>
      </c>
      <c r="R4088" t="s">
        <v>3298</v>
      </c>
      <c r="S4088" t="s">
        <v>3720</v>
      </c>
      <c r="T4088">
        <v>74</v>
      </c>
      <c r="U4088">
        <v>63</v>
      </c>
      <c r="W4088" t="s">
        <v>68</v>
      </c>
      <c r="X4088">
        <v>1</v>
      </c>
      <c r="Y4088">
        <f t="shared" si="489"/>
        <v>-11</v>
      </c>
      <c r="Z4088">
        <f t="shared" ca="1" si="490"/>
        <v>6.0000000000000009</v>
      </c>
      <c r="AA4088">
        <f t="shared" ca="1" si="491"/>
        <v>-17</v>
      </c>
      <c r="AB4088">
        <f t="shared" ca="1" si="492"/>
        <v>17</v>
      </c>
      <c r="AC4088" s="2">
        <v>17</v>
      </c>
      <c r="AD4088" s="7">
        <f>VLOOKUP(P4088,Weights!$A:$B,2,0)*AC4088</f>
        <v>17</v>
      </c>
      <c r="AE4088">
        <f t="shared" ca="1" si="493"/>
        <v>289</v>
      </c>
      <c r="AF4088" t="str">
        <f t="shared" si="494"/>
        <v>UT San Antonio</v>
      </c>
      <c r="AG4088" t="str">
        <f t="shared" ca="1" si="495"/>
        <v>Florida International</v>
      </c>
    </row>
    <row r="4089" spans="15:33" x14ac:dyDescent="0.25">
      <c r="O4089" t="s">
        <v>3338</v>
      </c>
      <c r="P4089" s="6">
        <v>42040</v>
      </c>
      <c r="Q4089" t="s">
        <v>3073</v>
      </c>
      <c r="R4089" t="s">
        <v>3234</v>
      </c>
      <c r="S4089" t="s">
        <v>3720</v>
      </c>
      <c r="T4089">
        <v>74</v>
      </c>
      <c r="U4089">
        <v>71</v>
      </c>
      <c r="V4089" t="s">
        <v>3722</v>
      </c>
      <c r="W4089" t="s">
        <v>2543</v>
      </c>
      <c r="X4089">
        <v>1</v>
      </c>
      <c r="Y4089">
        <f t="shared" si="489"/>
        <v>-3</v>
      </c>
      <c r="Z4089">
        <f t="shared" ca="1" si="490"/>
        <v>-0.7499999799999999</v>
      </c>
      <c r="AA4089">
        <f t="shared" ca="1" si="491"/>
        <v>-2.2500000199999999</v>
      </c>
      <c r="AB4089">
        <f t="shared" ca="1" si="492"/>
        <v>2.2500000199999999</v>
      </c>
      <c r="AC4089" s="2">
        <v>2.25</v>
      </c>
      <c r="AD4089" s="7">
        <f>VLOOKUP(P4089,Weights!$A:$B,2,0)*AC4089</f>
        <v>2.25</v>
      </c>
      <c r="AE4089">
        <f t="shared" ca="1" si="493"/>
        <v>5.0625000899999995</v>
      </c>
      <c r="AF4089" t="str">
        <f t="shared" si="494"/>
        <v>Chattanooga</v>
      </c>
      <c r="AG4089" t="str">
        <f t="shared" ca="1" si="495"/>
        <v>Chattanooga</v>
      </c>
    </row>
    <row r="4090" spans="15:33" x14ac:dyDescent="0.25">
      <c r="O4090" t="s">
        <v>3355</v>
      </c>
      <c r="P4090" s="6">
        <v>42040</v>
      </c>
      <c r="Q4090" t="s">
        <v>3073</v>
      </c>
      <c r="R4090" t="s">
        <v>3363</v>
      </c>
      <c r="S4090" t="s">
        <v>3721</v>
      </c>
      <c r="T4090">
        <v>58</v>
      </c>
      <c r="U4090">
        <v>54</v>
      </c>
      <c r="W4090" t="s">
        <v>2843</v>
      </c>
      <c r="X4090">
        <v>1</v>
      </c>
      <c r="Y4090">
        <f t="shared" si="489"/>
        <v>4</v>
      </c>
      <c r="Z4090">
        <f t="shared" ca="1" si="490"/>
        <v>-2.875</v>
      </c>
      <c r="AA4090">
        <f t="shared" ca="1" si="491"/>
        <v>6.875</v>
      </c>
      <c r="AB4090">
        <f t="shared" ca="1" si="492"/>
        <v>-6.875</v>
      </c>
      <c r="AC4090" s="2">
        <v>6.875</v>
      </c>
      <c r="AD4090" s="7">
        <f>VLOOKUP(P4090,Weights!$A:$B,2,0)*AC4090</f>
        <v>6.875</v>
      </c>
      <c r="AE4090">
        <f t="shared" ca="1" si="493"/>
        <v>47.265625</v>
      </c>
      <c r="AF4090" t="str">
        <f t="shared" si="494"/>
        <v>Georgia Southern</v>
      </c>
      <c r="AG4090" t="str">
        <f t="shared" ca="1" si="495"/>
        <v>Georgia St</v>
      </c>
    </row>
    <row r="4091" spans="15:33" x14ac:dyDescent="0.25">
      <c r="O4091" t="s">
        <v>3371</v>
      </c>
      <c r="P4091" s="6">
        <v>42040</v>
      </c>
      <c r="Q4091" t="s">
        <v>3073</v>
      </c>
      <c r="R4091" t="s">
        <v>3281</v>
      </c>
      <c r="S4091" t="s">
        <v>3721</v>
      </c>
      <c r="T4091">
        <v>81</v>
      </c>
      <c r="U4091">
        <v>70</v>
      </c>
      <c r="W4091" t="s">
        <v>1635</v>
      </c>
      <c r="X4091">
        <v>1</v>
      </c>
      <c r="Y4091">
        <f t="shared" si="489"/>
        <v>11</v>
      </c>
      <c r="Z4091">
        <f t="shared" ca="1" si="490"/>
        <v>13.375</v>
      </c>
      <c r="AA4091">
        <f t="shared" ca="1" si="491"/>
        <v>-2.375</v>
      </c>
      <c r="AB4091">
        <f t="shared" ca="1" si="492"/>
        <v>2.375</v>
      </c>
      <c r="AC4091" s="2">
        <v>2.375</v>
      </c>
      <c r="AD4091" s="7">
        <f>VLOOKUP(P4091,Weights!$A:$B,2,0)*AC4091</f>
        <v>2.375</v>
      </c>
      <c r="AE4091">
        <f t="shared" ca="1" si="493"/>
        <v>5.640625</v>
      </c>
      <c r="AF4091" t="str">
        <f t="shared" si="494"/>
        <v>Green Bay</v>
      </c>
      <c r="AG4091" t="str">
        <f t="shared" ca="1" si="495"/>
        <v>Green Bay</v>
      </c>
    </row>
    <row r="4092" spans="15:33" x14ac:dyDescent="0.25">
      <c r="O4092" t="s">
        <v>3099</v>
      </c>
      <c r="P4092" s="6">
        <v>42040</v>
      </c>
      <c r="Q4092" t="s">
        <v>3073</v>
      </c>
      <c r="R4092" t="s">
        <v>3076</v>
      </c>
      <c r="S4092" t="s">
        <v>3721</v>
      </c>
      <c r="T4092">
        <v>70</v>
      </c>
      <c r="U4092">
        <v>60</v>
      </c>
      <c r="W4092" t="s">
        <v>2443</v>
      </c>
      <c r="X4092">
        <v>1</v>
      </c>
      <c r="Y4092">
        <f t="shared" si="489"/>
        <v>10</v>
      </c>
      <c r="Z4092">
        <f t="shared" ca="1" si="490"/>
        <v>-2.6249999800000001</v>
      </c>
      <c r="AA4092">
        <f t="shared" ca="1" si="491"/>
        <v>12.62499998</v>
      </c>
      <c r="AB4092">
        <f t="shared" ca="1" si="492"/>
        <v>-12.62499998</v>
      </c>
      <c r="AC4092" s="2">
        <v>12.625</v>
      </c>
      <c r="AD4092" s="7">
        <f>VLOOKUP(P4092,Weights!$A:$B,2,0)*AC4092</f>
        <v>12.625</v>
      </c>
      <c r="AE4092">
        <f t="shared" ca="1" si="493"/>
        <v>159.390624495</v>
      </c>
      <c r="AF4092" t="str">
        <f t="shared" si="494"/>
        <v>Holy Cross</v>
      </c>
      <c r="AG4092" t="str">
        <f t="shared" ca="1" si="495"/>
        <v>Colgate</v>
      </c>
    </row>
    <row r="4093" spans="15:33" x14ac:dyDescent="0.25">
      <c r="O4093" t="s">
        <v>3141</v>
      </c>
      <c r="P4093" s="6">
        <v>42040</v>
      </c>
      <c r="Q4093" t="s">
        <v>3073</v>
      </c>
      <c r="R4093" t="s">
        <v>3143</v>
      </c>
      <c r="S4093" t="s">
        <v>3720</v>
      </c>
      <c r="T4093">
        <v>57</v>
      </c>
      <c r="U4093">
        <v>44</v>
      </c>
      <c r="W4093" t="s">
        <v>251</v>
      </c>
      <c r="X4093">
        <v>1</v>
      </c>
      <c r="Y4093">
        <f t="shared" si="489"/>
        <v>-13</v>
      </c>
      <c r="Z4093">
        <f t="shared" ca="1" si="490"/>
        <v>-5.5</v>
      </c>
      <c r="AA4093">
        <f t="shared" ca="1" si="491"/>
        <v>-7.5</v>
      </c>
      <c r="AB4093">
        <f t="shared" ca="1" si="492"/>
        <v>7.5</v>
      </c>
      <c r="AC4093" s="2">
        <v>7.5</v>
      </c>
      <c r="AD4093" s="7">
        <f>VLOOKUP(P4093,Weights!$A:$B,2,0)*AC4093</f>
        <v>7.5</v>
      </c>
      <c r="AE4093">
        <f t="shared" ca="1" si="493"/>
        <v>56.25</v>
      </c>
      <c r="AF4093" t="str">
        <f t="shared" si="494"/>
        <v>Tulsa</v>
      </c>
      <c r="AG4093" t="str">
        <f t="shared" ca="1" si="495"/>
        <v>Tulsa</v>
      </c>
    </row>
    <row r="4094" spans="15:33" x14ac:dyDescent="0.25">
      <c r="O4094" t="s">
        <v>3217</v>
      </c>
      <c r="P4094" s="6">
        <v>42040</v>
      </c>
      <c r="Q4094" t="s">
        <v>3073</v>
      </c>
      <c r="R4094" t="s">
        <v>3273</v>
      </c>
      <c r="S4094" t="s">
        <v>3721</v>
      </c>
      <c r="T4094">
        <v>84</v>
      </c>
      <c r="U4094">
        <v>74</v>
      </c>
      <c r="W4094" t="s">
        <v>69</v>
      </c>
      <c r="X4094">
        <v>1</v>
      </c>
      <c r="Y4094">
        <f t="shared" si="489"/>
        <v>10</v>
      </c>
      <c r="Z4094">
        <f t="shared" ca="1" si="490"/>
        <v>-3.75</v>
      </c>
      <c r="AA4094">
        <f t="shared" ca="1" si="491"/>
        <v>13.75</v>
      </c>
      <c r="AB4094">
        <f t="shared" ca="1" si="492"/>
        <v>-13.75</v>
      </c>
      <c r="AC4094" s="2">
        <v>13.75</v>
      </c>
      <c r="AD4094" s="7">
        <f>VLOOKUP(P4094,Weights!$A:$B,2,0)*AC4094</f>
        <v>13.75</v>
      </c>
      <c r="AE4094">
        <f t="shared" ca="1" si="493"/>
        <v>189.0625</v>
      </c>
      <c r="AF4094" t="str">
        <f t="shared" si="494"/>
        <v>IPFW</v>
      </c>
      <c r="AG4094" t="str">
        <f t="shared" ca="1" si="495"/>
        <v>South Dakota St</v>
      </c>
    </row>
    <row r="4095" spans="15:33" x14ac:dyDescent="0.25">
      <c r="O4095" t="s">
        <v>3386</v>
      </c>
      <c r="P4095" s="6">
        <v>42040</v>
      </c>
      <c r="Q4095" t="s">
        <v>3073</v>
      </c>
      <c r="R4095" t="s">
        <v>3159</v>
      </c>
      <c r="S4095" t="s">
        <v>3720</v>
      </c>
      <c r="T4095">
        <v>78</v>
      </c>
      <c r="U4095">
        <v>68</v>
      </c>
      <c r="W4095" t="s">
        <v>2769</v>
      </c>
      <c r="X4095">
        <v>1</v>
      </c>
      <c r="Y4095">
        <f t="shared" si="489"/>
        <v>-10</v>
      </c>
      <c r="Z4095">
        <f t="shared" ca="1" si="490"/>
        <v>-0.75</v>
      </c>
      <c r="AA4095">
        <f t="shared" ca="1" si="491"/>
        <v>-9.25</v>
      </c>
      <c r="AB4095">
        <f t="shared" ca="1" si="492"/>
        <v>9.25</v>
      </c>
      <c r="AC4095" s="2">
        <v>9.25</v>
      </c>
      <c r="AD4095" s="7">
        <f>VLOOKUP(P4095,Weights!$A:$B,2,0)*AC4095</f>
        <v>9.25</v>
      </c>
      <c r="AE4095">
        <f t="shared" ca="1" si="493"/>
        <v>85.5625</v>
      </c>
      <c r="AF4095" t="str">
        <f t="shared" si="494"/>
        <v>Oral Roberts</v>
      </c>
      <c r="AG4095" t="str">
        <f t="shared" ca="1" si="495"/>
        <v>Oral Roberts</v>
      </c>
    </row>
    <row r="4096" spans="15:33" x14ac:dyDescent="0.25">
      <c r="O4096" t="s">
        <v>3168</v>
      </c>
      <c r="P4096" s="6">
        <v>42040</v>
      </c>
      <c r="Q4096" t="s">
        <v>3073</v>
      </c>
      <c r="R4096" t="s">
        <v>3166</v>
      </c>
      <c r="S4096" t="s">
        <v>3721</v>
      </c>
      <c r="T4096">
        <v>64</v>
      </c>
      <c r="U4096">
        <v>62</v>
      </c>
      <c r="W4096" t="s">
        <v>455</v>
      </c>
      <c r="X4096">
        <v>1</v>
      </c>
      <c r="Y4096">
        <f t="shared" si="489"/>
        <v>2</v>
      </c>
      <c r="Z4096">
        <f t="shared" ca="1" si="490"/>
        <v>-0.875</v>
      </c>
      <c r="AA4096">
        <f t="shared" ca="1" si="491"/>
        <v>2.875</v>
      </c>
      <c r="AB4096">
        <f t="shared" ca="1" si="492"/>
        <v>-2.875</v>
      </c>
      <c r="AC4096" s="2">
        <v>2.875</v>
      </c>
      <c r="AD4096" s="7">
        <f>VLOOKUP(P4096,Weights!$A:$B,2,0)*AC4096</f>
        <v>2.875</v>
      </c>
      <c r="AE4096">
        <f t="shared" ca="1" si="493"/>
        <v>8.265625</v>
      </c>
      <c r="AF4096" t="str">
        <f t="shared" si="494"/>
        <v>La Salle</v>
      </c>
      <c r="AG4096" t="str">
        <f t="shared" ca="1" si="495"/>
        <v>Richmond</v>
      </c>
    </row>
    <row r="4097" spans="15:33" x14ac:dyDescent="0.25">
      <c r="O4097" t="s">
        <v>3107</v>
      </c>
      <c r="P4097" s="6">
        <v>42040</v>
      </c>
      <c r="Q4097" t="s">
        <v>3073</v>
      </c>
      <c r="R4097" t="s">
        <v>3175</v>
      </c>
      <c r="S4097" t="s">
        <v>3721</v>
      </c>
      <c r="T4097">
        <v>72</v>
      </c>
      <c r="U4097">
        <v>65</v>
      </c>
      <c r="W4097" t="s">
        <v>2242</v>
      </c>
      <c r="X4097">
        <v>1</v>
      </c>
      <c r="Y4097">
        <f t="shared" si="489"/>
        <v>7</v>
      </c>
      <c r="Z4097">
        <f t="shared" ca="1" si="490"/>
        <v>-3.875</v>
      </c>
      <c r="AA4097">
        <f t="shared" ca="1" si="491"/>
        <v>10.875</v>
      </c>
      <c r="AB4097">
        <f t="shared" ca="1" si="492"/>
        <v>-10.875</v>
      </c>
      <c r="AC4097" s="2">
        <v>10.875</v>
      </c>
      <c r="AD4097" s="7">
        <f>VLOOKUP(P4097,Weights!$A:$B,2,0)*AC4097</f>
        <v>10.875</v>
      </c>
      <c r="AE4097">
        <f t="shared" ca="1" si="493"/>
        <v>118.265625</v>
      </c>
      <c r="AF4097" t="str">
        <f t="shared" si="494"/>
        <v>LIU Brooklyn</v>
      </c>
      <c r="AG4097" t="str">
        <f t="shared" ca="1" si="495"/>
        <v>Robert Morris</v>
      </c>
    </row>
    <row r="4098" spans="15:33" x14ac:dyDescent="0.25">
      <c r="O4098" t="s">
        <v>3250</v>
      </c>
      <c r="P4098" s="6">
        <v>42040</v>
      </c>
      <c r="Q4098" t="s">
        <v>3073</v>
      </c>
      <c r="R4098" t="s">
        <v>3296</v>
      </c>
      <c r="S4098" t="s">
        <v>3721</v>
      </c>
      <c r="T4098">
        <v>68</v>
      </c>
      <c r="U4098">
        <v>63</v>
      </c>
      <c r="W4098" t="s">
        <v>1368</v>
      </c>
      <c r="X4098">
        <v>1</v>
      </c>
      <c r="Y4098">
        <f t="shared" ref="Y4098:Y4161" si="496">X4098*IF(S4098="W",(T4098-U4098),U4098-T4098)</f>
        <v>5</v>
      </c>
      <c r="Z4098">
        <f t="shared" ref="Z4098:Z4161" ca="1" si="497">X4098*(IF(Q4098="A",-HomeEdge,IF(Q4098="H",HomeEdge,0))+VLOOKUP(O4098,TmList,2,0)-VLOOKUP(R4098,TmList,2,0))</f>
        <v>7.25</v>
      </c>
      <c r="AA4098">
        <f t="shared" ref="AA4098:AA4161" ca="1" si="498">Y4098-Z4098</f>
        <v>-2.25</v>
      </c>
      <c r="AB4098">
        <f t="shared" ref="AB4098:AB4161" ca="1" si="499">-AA4098</f>
        <v>2.25</v>
      </c>
      <c r="AC4098" s="2">
        <v>2.25</v>
      </c>
      <c r="AD4098" s="7">
        <f>VLOOKUP(P4098,Weights!$A:$B,2,0)*AC4098</f>
        <v>2.25</v>
      </c>
      <c r="AE4098">
        <f t="shared" ref="AE4098:AE4161" ca="1" si="500">AA4098^2</f>
        <v>5.0625</v>
      </c>
      <c r="AF4098" t="str">
        <f t="shared" si="494"/>
        <v>Long Beach St</v>
      </c>
      <c r="AG4098" t="str">
        <f t="shared" ca="1" si="495"/>
        <v>Long Beach St</v>
      </c>
    </row>
    <row r="4099" spans="15:33" x14ac:dyDescent="0.25">
      <c r="O4099" t="s">
        <v>3340</v>
      </c>
      <c r="P4099" s="6">
        <v>42040</v>
      </c>
      <c r="Q4099" t="s">
        <v>3073</v>
      </c>
      <c r="R4099" t="s">
        <v>3389</v>
      </c>
      <c r="S4099" t="s">
        <v>3721</v>
      </c>
      <c r="T4099">
        <v>70</v>
      </c>
      <c r="U4099">
        <v>61</v>
      </c>
      <c r="W4099" t="s">
        <v>2199</v>
      </c>
      <c r="X4099">
        <v>1</v>
      </c>
      <c r="Y4099">
        <f t="shared" si="496"/>
        <v>9</v>
      </c>
      <c r="Z4099">
        <f t="shared" ca="1" si="497"/>
        <v>-2.75</v>
      </c>
      <c r="AA4099">
        <f t="shared" ca="1" si="498"/>
        <v>11.75</v>
      </c>
      <c r="AB4099">
        <f t="shared" ca="1" si="499"/>
        <v>-11.75</v>
      </c>
      <c r="AC4099" s="2">
        <v>11.75</v>
      </c>
      <c r="AD4099" s="7">
        <f>VLOOKUP(P4099,Weights!$A:$B,2,0)*AC4099</f>
        <v>11.75</v>
      </c>
      <c r="AE4099">
        <f t="shared" ca="1" si="500"/>
        <v>138.0625</v>
      </c>
      <c r="AF4099" t="str">
        <f t="shared" ref="AF4099:AF4162" si="501">IF(Y4099&gt;0,O4099,R4099)</f>
        <v>Loyola Marymount</v>
      </c>
      <c r="AG4099" t="str">
        <f t="shared" ref="AG4099:AG4162" ca="1" si="502">IF(Z4099&gt;0,O4099,R4099)</f>
        <v>San Diego</v>
      </c>
    </row>
    <row r="4100" spans="15:33" x14ac:dyDescent="0.25">
      <c r="O4100" t="s">
        <v>3183</v>
      </c>
      <c r="P4100" s="6">
        <v>42040</v>
      </c>
      <c r="Q4100" t="s">
        <v>3073</v>
      </c>
      <c r="R4100" t="s">
        <v>3260</v>
      </c>
      <c r="S4100" t="s">
        <v>3720</v>
      </c>
      <c r="T4100">
        <v>81</v>
      </c>
      <c r="U4100">
        <v>77</v>
      </c>
      <c r="W4100" t="s">
        <v>2496</v>
      </c>
      <c r="X4100">
        <v>1</v>
      </c>
      <c r="Y4100">
        <f t="shared" si="496"/>
        <v>-4</v>
      </c>
      <c r="Z4100">
        <f t="shared" ca="1" si="497"/>
        <v>11.37500002</v>
      </c>
      <c r="AA4100">
        <f t="shared" ca="1" si="498"/>
        <v>-15.37500002</v>
      </c>
      <c r="AB4100">
        <f t="shared" ca="1" si="499"/>
        <v>15.37500002</v>
      </c>
      <c r="AC4100" s="2">
        <v>15.375</v>
      </c>
      <c r="AD4100" s="7">
        <f>VLOOKUP(P4100,Weights!$A:$B,2,0)*AC4100</f>
        <v>15.375</v>
      </c>
      <c r="AE4100">
        <f t="shared" ca="1" si="500"/>
        <v>236.390625615</v>
      </c>
      <c r="AF4100" t="str">
        <f t="shared" si="501"/>
        <v>Auburn</v>
      </c>
      <c r="AG4100" t="str">
        <f t="shared" ca="1" si="502"/>
        <v>LSU</v>
      </c>
    </row>
    <row r="4101" spans="15:33" x14ac:dyDescent="0.25">
      <c r="O4101" t="s">
        <v>3326</v>
      </c>
      <c r="P4101" s="6">
        <v>42040</v>
      </c>
      <c r="Q4101" t="s">
        <v>3073</v>
      </c>
      <c r="R4101" t="s">
        <v>3352</v>
      </c>
      <c r="S4101" t="s">
        <v>3721</v>
      </c>
      <c r="T4101">
        <v>69</v>
      </c>
      <c r="U4101">
        <v>55</v>
      </c>
      <c r="W4101" t="s">
        <v>1190</v>
      </c>
      <c r="X4101">
        <v>1</v>
      </c>
      <c r="Y4101">
        <f t="shared" si="496"/>
        <v>14</v>
      </c>
      <c r="Z4101">
        <f t="shared" ca="1" si="497"/>
        <v>0.87499999999999911</v>
      </c>
      <c r="AA4101">
        <f t="shared" ca="1" si="498"/>
        <v>13.125</v>
      </c>
      <c r="AB4101">
        <f t="shared" ca="1" si="499"/>
        <v>-13.125</v>
      </c>
      <c r="AC4101" s="2">
        <v>13.125</v>
      </c>
      <c r="AD4101" s="7">
        <f>VLOOKUP(P4101,Weights!$A:$B,2,0)*AC4101</f>
        <v>13.125</v>
      </c>
      <c r="AE4101">
        <f t="shared" ca="1" si="500"/>
        <v>172.265625</v>
      </c>
      <c r="AF4101" t="str">
        <f t="shared" si="501"/>
        <v>Marshall</v>
      </c>
      <c r="AG4101" t="str">
        <f t="shared" ca="1" si="502"/>
        <v>Marshall</v>
      </c>
    </row>
    <row r="4102" spans="15:33" x14ac:dyDescent="0.25">
      <c r="O4102" t="s">
        <v>3153</v>
      </c>
      <c r="P4102" s="6">
        <v>42040</v>
      </c>
      <c r="Q4102" t="s">
        <v>3073</v>
      </c>
      <c r="R4102" t="s">
        <v>3127</v>
      </c>
      <c r="S4102" t="s">
        <v>3720</v>
      </c>
      <c r="T4102">
        <v>72</v>
      </c>
      <c r="U4102">
        <v>54</v>
      </c>
      <c r="W4102" t="s">
        <v>1249</v>
      </c>
      <c r="X4102">
        <v>1</v>
      </c>
      <c r="Y4102">
        <f t="shared" si="496"/>
        <v>-18</v>
      </c>
      <c r="Z4102">
        <f t="shared" ca="1" si="497"/>
        <v>-3.7499994999999995</v>
      </c>
      <c r="AA4102">
        <f t="shared" ca="1" si="498"/>
        <v>-14.250000500000001</v>
      </c>
      <c r="AB4102">
        <f t="shared" ca="1" si="499"/>
        <v>14.250000500000001</v>
      </c>
      <c r="AC4102" s="2">
        <v>14.25</v>
      </c>
      <c r="AD4102" s="7">
        <f>VLOOKUP(P4102,Weights!$A:$B,2,0)*AC4102</f>
        <v>14.25</v>
      </c>
      <c r="AE4102">
        <f t="shared" ca="1" si="500"/>
        <v>203.06251425000028</v>
      </c>
      <c r="AF4102" t="str">
        <f t="shared" si="501"/>
        <v>Iowa</v>
      </c>
      <c r="AG4102" t="str">
        <f t="shared" ca="1" si="502"/>
        <v>Iowa</v>
      </c>
    </row>
    <row r="4103" spans="15:33" x14ac:dyDescent="0.25">
      <c r="O4103" t="s">
        <v>3290</v>
      </c>
      <c r="P4103" s="6">
        <v>42040</v>
      </c>
      <c r="Q4103" t="s">
        <v>3073</v>
      </c>
      <c r="R4103" t="s">
        <v>3185</v>
      </c>
      <c r="S4103" t="s">
        <v>3721</v>
      </c>
      <c r="T4103">
        <v>61</v>
      </c>
      <c r="U4103">
        <v>51</v>
      </c>
      <c r="W4103" t="s">
        <v>107</v>
      </c>
      <c r="X4103">
        <v>1</v>
      </c>
      <c r="Y4103">
        <f t="shared" si="496"/>
        <v>10</v>
      </c>
      <c r="Z4103">
        <f t="shared" ca="1" si="497"/>
        <v>10.125</v>
      </c>
      <c r="AA4103">
        <f t="shared" ca="1" si="498"/>
        <v>-0.125</v>
      </c>
      <c r="AB4103">
        <f t="shared" ca="1" si="499"/>
        <v>0.125</v>
      </c>
      <c r="AC4103" s="2">
        <v>0.125</v>
      </c>
      <c r="AD4103" s="7">
        <f>VLOOKUP(P4103,Weights!$A:$B,2,0)*AC4103</f>
        <v>0.125</v>
      </c>
      <c r="AE4103">
        <f t="shared" ca="1" si="500"/>
        <v>1.5625E-2</v>
      </c>
      <c r="AF4103" t="str">
        <f t="shared" si="501"/>
        <v>Middle Tennessee</v>
      </c>
      <c r="AG4103" t="str">
        <f t="shared" ca="1" si="502"/>
        <v>Middle Tennessee</v>
      </c>
    </row>
    <row r="4104" spans="15:33" x14ac:dyDescent="0.25">
      <c r="O4104" t="s">
        <v>3163</v>
      </c>
      <c r="P4104" s="6">
        <v>42040</v>
      </c>
      <c r="Q4104" t="s">
        <v>3073</v>
      </c>
      <c r="R4104" t="s">
        <v>3236</v>
      </c>
      <c r="S4104" t="s">
        <v>3720</v>
      </c>
      <c r="T4104">
        <v>75</v>
      </c>
      <c r="U4104">
        <v>69</v>
      </c>
      <c r="W4104" t="s">
        <v>1042</v>
      </c>
      <c r="X4104">
        <v>1</v>
      </c>
      <c r="Y4104">
        <f t="shared" si="496"/>
        <v>-6</v>
      </c>
      <c r="Z4104">
        <f t="shared" ca="1" si="497"/>
        <v>-1.9999999878450581E-8</v>
      </c>
      <c r="AA4104">
        <f t="shared" ca="1" si="498"/>
        <v>-5.9999999800000001</v>
      </c>
      <c r="AB4104">
        <f t="shared" ca="1" si="499"/>
        <v>5.9999999800000001</v>
      </c>
      <c r="AC4104" s="2">
        <v>6</v>
      </c>
      <c r="AD4104" s="7">
        <f>VLOOKUP(P4104,Weights!$A:$B,2,0)*AC4104</f>
        <v>6</v>
      </c>
      <c r="AE4104">
        <f t="shared" ca="1" si="500"/>
        <v>35.999999760000001</v>
      </c>
      <c r="AF4104" t="str">
        <f t="shared" si="501"/>
        <v>Eastern Washington</v>
      </c>
      <c r="AG4104" t="str">
        <f t="shared" ca="1" si="502"/>
        <v>Eastern Washington</v>
      </c>
    </row>
    <row r="4105" spans="15:33" x14ac:dyDescent="0.25">
      <c r="O4105" t="s">
        <v>3266</v>
      </c>
      <c r="P4105" s="6">
        <v>42040</v>
      </c>
      <c r="Q4105" t="s">
        <v>3073</v>
      </c>
      <c r="R4105" t="s">
        <v>3237</v>
      </c>
      <c r="S4105" t="s">
        <v>3720</v>
      </c>
      <c r="T4105">
        <v>80</v>
      </c>
      <c r="U4105">
        <v>71</v>
      </c>
      <c r="W4105" t="s">
        <v>1048</v>
      </c>
      <c r="X4105">
        <v>1</v>
      </c>
      <c r="Y4105">
        <f t="shared" si="496"/>
        <v>-9</v>
      </c>
      <c r="Z4105">
        <f t="shared" ca="1" si="497"/>
        <v>-5.7500004999999996</v>
      </c>
      <c r="AA4105">
        <f t="shared" ca="1" si="498"/>
        <v>-3.2499995000000004</v>
      </c>
      <c r="AB4105">
        <f t="shared" ca="1" si="499"/>
        <v>3.2499995000000004</v>
      </c>
      <c r="AC4105" s="2">
        <v>3.25</v>
      </c>
      <c r="AD4105" s="7">
        <f>VLOOKUP(P4105,Weights!$A:$B,2,0)*AC4105</f>
        <v>3.25</v>
      </c>
      <c r="AE4105">
        <f t="shared" ca="1" si="500"/>
        <v>10.562496750000252</v>
      </c>
      <c r="AF4105" t="str">
        <f t="shared" si="501"/>
        <v>Idaho</v>
      </c>
      <c r="AG4105" t="str">
        <f t="shared" ca="1" si="502"/>
        <v>Idaho</v>
      </c>
    </row>
    <row r="4106" spans="15:33" x14ac:dyDescent="0.25">
      <c r="O4106" t="s">
        <v>3238</v>
      </c>
      <c r="P4106" s="6">
        <v>42040</v>
      </c>
      <c r="Q4106" t="s">
        <v>3073</v>
      </c>
      <c r="R4106" t="s">
        <v>3228</v>
      </c>
      <c r="S4106" t="s">
        <v>3721</v>
      </c>
      <c r="T4106">
        <v>72</v>
      </c>
      <c r="U4106">
        <v>57</v>
      </c>
      <c r="W4106" t="s">
        <v>2319</v>
      </c>
      <c r="X4106">
        <v>1</v>
      </c>
      <c r="Y4106">
        <f t="shared" si="496"/>
        <v>15</v>
      </c>
      <c r="Z4106">
        <f t="shared" ca="1" si="497"/>
        <v>16.375000499999999</v>
      </c>
      <c r="AA4106">
        <f t="shared" ca="1" si="498"/>
        <v>-1.3750004999999987</v>
      </c>
      <c r="AB4106">
        <f t="shared" ca="1" si="499"/>
        <v>1.3750004999999987</v>
      </c>
      <c r="AC4106" s="2">
        <v>1.375</v>
      </c>
      <c r="AD4106" s="7">
        <f>VLOOKUP(P4106,Weights!$A:$B,2,0)*AC4106</f>
        <v>1.375</v>
      </c>
      <c r="AE4106">
        <f t="shared" ca="1" si="500"/>
        <v>1.8906263750002466</v>
      </c>
      <c r="AF4106" t="str">
        <f t="shared" si="501"/>
        <v>Morehead St</v>
      </c>
      <c r="AG4106" t="str">
        <f t="shared" ca="1" si="502"/>
        <v>Morehead St</v>
      </c>
    </row>
    <row r="4107" spans="15:33" x14ac:dyDescent="0.25">
      <c r="O4107" t="s">
        <v>3150</v>
      </c>
      <c r="P4107" s="6">
        <v>42040</v>
      </c>
      <c r="Q4107" t="s">
        <v>3073</v>
      </c>
      <c r="R4107" t="s">
        <v>3397</v>
      </c>
      <c r="S4107" t="s">
        <v>3721</v>
      </c>
      <c r="T4107">
        <v>82</v>
      </c>
      <c r="U4107">
        <v>72</v>
      </c>
      <c r="W4107" t="s">
        <v>2329</v>
      </c>
      <c r="X4107">
        <v>1</v>
      </c>
      <c r="Y4107">
        <f t="shared" si="496"/>
        <v>10</v>
      </c>
      <c r="Z4107">
        <f t="shared" ca="1" si="497"/>
        <v>11.125</v>
      </c>
      <c r="AA4107">
        <f t="shared" ca="1" si="498"/>
        <v>-1.125</v>
      </c>
      <c r="AB4107">
        <f t="shared" ca="1" si="499"/>
        <v>1.125</v>
      </c>
      <c r="AC4107" s="2">
        <v>1.125</v>
      </c>
      <c r="AD4107" s="7">
        <f>VLOOKUP(P4107,Weights!$A:$B,2,0)*AC4107</f>
        <v>1.125</v>
      </c>
      <c r="AE4107">
        <f t="shared" ca="1" si="500"/>
        <v>1.265625</v>
      </c>
      <c r="AF4107" t="str">
        <f t="shared" si="501"/>
        <v>Murray St</v>
      </c>
      <c r="AG4107" t="str">
        <f t="shared" ca="1" si="502"/>
        <v>Murray St</v>
      </c>
    </row>
    <row r="4108" spans="15:33" x14ac:dyDescent="0.25">
      <c r="O4108" t="s">
        <v>3224</v>
      </c>
      <c r="P4108" s="6">
        <v>42040</v>
      </c>
      <c r="Q4108" t="s">
        <v>3073</v>
      </c>
      <c r="R4108" t="s">
        <v>3294</v>
      </c>
      <c r="S4108" t="s">
        <v>3721</v>
      </c>
      <c r="T4108">
        <v>64</v>
      </c>
      <c r="U4108">
        <v>57</v>
      </c>
      <c r="W4108" t="s">
        <v>2777</v>
      </c>
      <c r="X4108">
        <v>1</v>
      </c>
      <c r="Y4108">
        <f t="shared" si="496"/>
        <v>7</v>
      </c>
      <c r="Z4108">
        <f t="shared" ca="1" si="497"/>
        <v>8.4999999800000001</v>
      </c>
      <c r="AA4108">
        <f t="shared" ca="1" si="498"/>
        <v>-1.4999999800000001</v>
      </c>
      <c r="AB4108">
        <f t="shared" ca="1" si="499"/>
        <v>1.4999999800000001</v>
      </c>
      <c r="AC4108" s="2">
        <v>1.5</v>
      </c>
      <c r="AD4108" s="7">
        <f>VLOOKUP(P4108,Weights!$A:$B,2,0)*AC4108</f>
        <v>1.5</v>
      </c>
      <c r="AE4108">
        <f t="shared" ca="1" si="500"/>
        <v>2.2499999400000008</v>
      </c>
      <c r="AF4108" t="str">
        <f t="shared" si="501"/>
        <v>North Dakota St</v>
      </c>
      <c r="AG4108" t="str">
        <f t="shared" ca="1" si="502"/>
        <v>North Dakota St</v>
      </c>
    </row>
    <row r="4109" spans="15:33" x14ac:dyDescent="0.25">
      <c r="O4109" t="s">
        <v>3268</v>
      </c>
      <c r="P4109" s="6">
        <v>42040</v>
      </c>
      <c r="Q4109" t="s">
        <v>3073</v>
      </c>
      <c r="R4109" t="s">
        <v>3243</v>
      </c>
      <c r="S4109" t="s">
        <v>3721</v>
      </c>
      <c r="T4109">
        <v>65</v>
      </c>
      <c r="U4109">
        <v>60</v>
      </c>
      <c r="W4109" t="s">
        <v>1071</v>
      </c>
      <c r="X4109">
        <v>1</v>
      </c>
      <c r="Y4109">
        <f t="shared" si="496"/>
        <v>5</v>
      </c>
      <c r="Z4109">
        <f t="shared" ca="1" si="497"/>
        <v>5</v>
      </c>
      <c r="AA4109">
        <f t="shared" ca="1" si="498"/>
        <v>0</v>
      </c>
      <c r="AB4109">
        <f t="shared" ca="1" si="499"/>
        <v>0</v>
      </c>
      <c r="AC4109" s="2">
        <v>0</v>
      </c>
      <c r="AD4109" s="7">
        <f>VLOOKUP(P4109,Weights!$A:$B,2,0)*AC4109</f>
        <v>0</v>
      </c>
      <c r="AE4109">
        <f t="shared" ca="1" si="500"/>
        <v>0</v>
      </c>
      <c r="AF4109" t="str">
        <f t="shared" si="501"/>
        <v>Northern Arizona</v>
      </c>
      <c r="AG4109" t="str">
        <f t="shared" ca="1" si="502"/>
        <v>Northern Arizona</v>
      </c>
    </row>
    <row r="4110" spans="15:33" x14ac:dyDescent="0.25">
      <c r="O4110" t="s">
        <v>3258</v>
      </c>
      <c r="P4110" s="6">
        <v>42040</v>
      </c>
      <c r="Q4110" t="s">
        <v>3073</v>
      </c>
      <c r="R4110" t="s">
        <v>3271</v>
      </c>
      <c r="S4110" t="s">
        <v>3721</v>
      </c>
      <c r="T4110">
        <v>55</v>
      </c>
      <c r="U4110">
        <v>50</v>
      </c>
      <c r="W4110" t="s">
        <v>861</v>
      </c>
      <c r="X4110">
        <v>1</v>
      </c>
      <c r="Y4110">
        <f t="shared" si="496"/>
        <v>5</v>
      </c>
      <c r="Z4110">
        <f t="shared" ca="1" si="497"/>
        <v>5.0000000199999999</v>
      </c>
      <c r="AA4110">
        <f t="shared" ca="1" si="498"/>
        <v>-1.9999999878450581E-8</v>
      </c>
      <c r="AB4110">
        <f t="shared" ca="1" si="499"/>
        <v>1.9999999878450581E-8</v>
      </c>
      <c r="AC4110" s="2">
        <v>0</v>
      </c>
      <c r="AD4110" s="7">
        <f>VLOOKUP(P4110,Weights!$A:$B,2,0)*AC4110</f>
        <v>0</v>
      </c>
      <c r="AE4110">
        <f t="shared" ca="1" si="500"/>
        <v>3.9999999513802324E-16</v>
      </c>
      <c r="AF4110" t="str">
        <f t="shared" si="501"/>
        <v>Oregon St</v>
      </c>
      <c r="AG4110" t="str">
        <f t="shared" ca="1" si="502"/>
        <v>Oregon St</v>
      </c>
    </row>
    <row r="4111" spans="15:33" x14ac:dyDescent="0.25">
      <c r="O4111" t="s">
        <v>3334</v>
      </c>
      <c r="P4111" s="6">
        <v>42040</v>
      </c>
      <c r="Q4111" t="s">
        <v>3073</v>
      </c>
      <c r="R4111" t="s">
        <v>3184</v>
      </c>
      <c r="S4111" t="s">
        <v>3721</v>
      </c>
      <c r="T4111">
        <v>80</v>
      </c>
      <c r="U4111">
        <v>74</v>
      </c>
      <c r="W4111" t="s">
        <v>2852</v>
      </c>
      <c r="X4111">
        <v>1</v>
      </c>
      <c r="Y4111">
        <f t="shared" si="496"/>
        <v>6</v>
      </c>
      <c r="Z4111">
        <f t="shared" ca="1" si="497"/>
        <v>-4.2499995000000004</v>
      </c>
      <c r="AA4111">
        <f t="shared" ca="1" si="498"/>
        <v>10.249999500000001</v>
      </c>
      <c r="AB4111">
        <f t="shared" ca="1" si="499"/>
        <v>-10.249999500000001</v>
      </c>
      <c r="AC4111" s="2">
        <v>10.25</v>
      </c>
      <c r="AD4111" s="7">
        <f>VLOOKUP(P4111,Weights!$A:$B,2,0)*AC4111</f>
        <v>10.25</v>
      </c>
      <c r="AE4111">
        <f t="shared" ca="1" si="500"/>
        <v>105.06248975000028</v>
      </c>
      <c r="AF4111" t="str">
        <f t="shared" si="501"/>
        <v>Pepperdine</v>
      </c>
      <c r="AG4111" t="str">
        <f t="shared" ca="1" si="502"/>
        <v>BYU</v>
      </c>
    </row>
    <row r="4112" spans="15:33" x14ac:dyDescent="0.25">
      <c r="O4112" t="s">
        <v>3098</v>
      </c>
      <c r="P4112" s="6">
        <v>42040</v>
      </c>
      <c r="Q4112" t="s">
        <v>3073</v>
      </c>
      <c r="R4112" t="s">
        <v>3327</v>
      </c>
      <c r="S4112" t="s">
        <v>3721</v>
      </c>
      <c r="T4112">
        <v>72</v>
      </c>
      <c r="U4112">
        <v>52</v>
      </c>
      <c r="W4112" t="s">
        <v>1883</v>
      </c>
      <c r="X4112">
        <v>1</v>
      </c>
      <c r="Y4112">
        <f t="shared" si="496"/>
        <v>20</v>
      </c>
      <c r="Z4112">
        <f t="shared" ca="1" si="497"/>
        <v>3.375</v>
      </c>
      <c r="AA4112">
        <f t="shared" ca="1" si="498"/>
        <v>16.625</v>
      </c>
      <c r="AB4112">
        <f t="shared" ca="1" si="499"/>
        <v>-16.625</v>
      </c>
      <c r="AC4112" s="2">
        <v>16.625</v>
      </c>
      <c r="AD4112" s="7">
        <f>VLOOKUP(P4112,Weights!$A:$B,2,0)*AC4112</f>
        <v>16.625</v>
      </c>
      <c r="AE4112">
        <f t="shared" ca="1" si="500"/>
        <v>276.390625</v>
      </c>
      <c r="AF4112" t="str">
        <f t="shared" si="501"/>
        <v>Quinnipiac</v>
      </c>
      <c r="AG4112" t="str">
        <f t="shared" ca="1" si="502"/>
        <v>Quinnipiac</v>
      </c>
    </row>
    <row r="4113" spans="15:33" x14ac:dyDescent="0.25">
      <c r="O4113" t="s">
        <v>3383</v>
      </c>
      <c r="P4113" s="6">
        <v>42040</v>
      </c>
      <c r="Q4113" t="s">
        <v>3073</v>
      </c>
      <c r="R4113" t="s">
        <v>3382</v>
      </c>
      <c r="S4113" t="s">
        <v>3721</v>
      </c>
      <c r="T4113">
        <v>54</v>
      </c>
      <c r="U4113">
        <v>52</v>
      </c>
      <c r="V4113" t="s">
        <v>3722</v>
      </c>
      <c r="W4113" t="s">
        <v>1149</v>
      </c>
      <c r="X4113">
        <v>1</v>
      </c>
      <c r="Y4113">
        <f t="shared" si="496"/>
        <v>2</v>
      </c>
      <c r="Z4113">
        <f t="shared" ca="1" si="497"/>
        <v>10.5</v>
      </c>
      <c r="AA4113">
        <f t="shared" ca="1" si="498"/>
        <v>-8.5</v>
      </c>
      <c r="AB4113">
        <f t="shared" ca="1" si="499"/>
        <v>8.5</v>
      </c>
      <c r="AC4113" s="2">
        <v>8.5</v>
      </c>
      <c r="AD4113" s="7">
        <f>VLOOKUP(P4113,Weights!$A:$B,2,0)*AC4113</f>
        <v>8.5</v>
      </c>
      <c r="AE4113">
        <f t="shared" ca="1" si="500"/>
        <v>72.25</v>
      </c>
      <c r="AF4113" t="str">
        <f t="shared" si="501"/>
        <v>Rider</v>
      </c>
      <c r="AG4113" t="str">
        <f t="shared" ca="1" si="502"/>
        <v>Rider</v>
      </c>
    </row>
    <row r="4114" spans="15:33" x14ac:dyDescent="0.25">
      <c r="O4114" t="s">
        <v>3109</v>
      </c>
      <c r="P4114" s="6">
        <v>42040</v>
      </c>
      <c r="Q4114" t="s">
        <v>3073</v>
      </c>
      <c r="R4114" t="s">
        <v>3380</v>
      </c>
      <c r="S4114" t="s">
        <v>3721</v>
      </c>
      <c r="T4114">
        <v>86</v>
      </c>
      <c r="U4114">
        <v>75</v>
      </c>
      <c r="W4114" t="s">
        <v>141</v>
      </c>
      <c r="X4114">
        <v>1</v>
      </c>
      <c r="Y4114">
        <f t="shared" si="496"/>
        <v>11</v>
      </c>
      <c r="Z4114">
        <f t="shared" ca="1" si="497"/>
        <v>8.625</v>
      </c>
      <c r="AA4114">
        <f t="shared" ca="1" si="498"/>
        <v>2.375</v>
      </c>
      <c r="AB4114">
        <f t="shared" ca="1" si="499"/>
        <v>-2.375</v>
      </c>
      <c r="AC4114" s="2">
        <v>2.375</v>
      </c>
      <c r="AD4114" s="7">
        <f>VLOOKUP(P4114,Weights!$A:$B,2,0)*AC4114</f>
        <v>2.375</v>
      </c>
      <c r="AE4114">
        <f t="shared" ca="1" si="500"/>
        <v>5.640625</v>
      </c>
      <c r="AF4114" t="str">
        <f t="shared" si="501"/>
        <v>Sacred Heart</v>
      </c>
      <c r="AG4114" t="str">
        <f t="shared" ca="1" si="502"/>
        <v>Sacred Heart</v>
      </c>
    </row>
    <row r="4115" spans="15:33" x14ac:dyDescent="0.25">
      <c r="O4115" t="s">
        <v>3262</v>
      </c>
      <c r="P4115" s="6">
        <v>42040</v>
      </c>
      <c r="Q4115" t="s">
        <v>3073</v>
      </c>
      <c r="R4115" t="s">
        <v>3286</v>
      </c>
      <c r="S4115" t="s">
        <v>3720</v>
      </c>
      <c r="T4115">
        <v>69</v>
      </c>
      <c r="U4115">
        <v>57</v>
      </c>
      <c r="W4115" t="s">
        <v>2137</v>
      </c>
      <c r="X4115">
        <v>1</v>
      </c>
      <c r="Y4115">
        <f t="shared" si="496"/>
        <v>-12</v>
      </c>
      <c r="Z4115">
        <f t="shared" ca="1" si="497"/>
        <v>-0.12500001999999988</v>
      </c>
      <c r="AA4115">
        <f t="shared" ca="1" si="498"/>
        <v>-11.87499998</v>
      </c>
      <c r="AB4115">
        <f t="shared" ca="1" si="499"/>
        <v>11.87499998</v>
      </c>
      <c r="AC4115" s="2">
        <v>11.875</v>
      </c>
      <c r="AD4115" s="7">
        <f>VLOOKUP(P4115,Weights!$A:$B,2,0)*AC4115</f>
        <v>11.875</v>
      </c>
      <c r="AE4115">
        <f t="shared" ca="1" si="500"/>
        <v>141.01562452499999</v>
      </c>
      <c r="AF4115" t="str">
        <f t="shared" si="501"/>
        <v>Portland</v>
      </c>
      <c r="AG4115" t="str">
        <f t="shared" ca="1" si="502"/>
        <v>Portland</v>
      </c>
    </row>
    <row r="4116" spans="15:33" x14ac:dyDescent="0.25">
      <c r="O4116" t="s">
        <v>3330</v>
      </c>
      <c r="P4116" s="6">
        <v>42040</v>
      </c>
      <c r="Q4116" t="s">
        <v>3073</v>
      </c>
      <c r="R4116" t="s">
        <v>3707</v>
      </c>
      <c r="S4116" t="s">
        <v>3720</v>
      </c>
      <c r="T4116">
        <v>77</v>
      </c>
      <c r="U4116">
        <v>63</v>
      </c>
      <c r="W4116" t="s">
        <v>500</v>
      </c>
      <c r="X4116">
        <v>1</v>
      </c>
      <c r="Y4116">
        <f t="shared" si="496"/>
        <v>-14</v>
      </c>
      <c r="Z4116">
        <f t="shared" ca="1" si="497"/>
        <v>-19.249999499999998</v>
      </c>
      <c r="AA4116">
        <f t="shared" ca="1" si="498"/>
        <v>5.2499994999999977</v>
      </c>
      <c r="AB4116">
        <f t="shared" ca="1" si="499"/>
        <v>-5.2499994999999977</v>
      </c>
      <c r="AC4116" s="2">
        <v>5.25</v>
      </c>
      <c r="AD4116" s="7">
        <f>VLOOKUP(P4116,Weights!$A:$B,2,0)*AC4116</f>
        <v>5.25</v>
      </c>
      <c r="AE4116">
        <f t="shared" ca="1" si="500"/>
        <v>27.562494750000226</v>
      </c>
      <c r="AF4116" t="str">
        <f t="shared" si="501"/>
        <v>Gonzaga</v>
      </c>
      <c r="AG4116" t="str">
        <f t="shared" ca="1" si="502"/>
        <v>Gonzaga</v>
      </c>
    </row>
    <row r="4117" spans="15:33" x14ac:dyDescent="0.25">
      <c r="O4117" t="s">
        <v>3261</v>
      </c>
      <c r="P4117" s="6">
        <v>42040</v>
      </c>
      <c r="Q4117" t="s">
        <v>3073</v>
      </c>
      <c r="R4117" t="s">
        <v>3275</v>
      </c>
      <c r="S4117" t="s">
        <v>3720</v>
      </c>
      <c r="T4117">
        <v>66</v>
      </c>
      <c r="U4117">
        <v>64</v>
      </c>
      <c r="W4117" t="s">
        <v>1394</v>
      </c>
      <c r="X4117">
        <v>1</v>
      </c>
      <c r="Y4117">
        <f t="shared" si="496"/>
        <v>-2</v>
      </c>
      <c r="Z4117">
        <f t="shared" ca="1" si="497"/>
        <v>4.0000000000000009</v>
      </c>
      <c r="AA4117">
        <f t="shared" ca="1" si="498"/>
        <v>-6.0000000000000009</v>
      </c>
      <c r="AB4117">
        <f t="shared" ca="1" si="499"/>
        <v>6.0000000000000009</v>
      </c>
      <c r="AC4117" s="2">
        <v>6</v>
      </c>
      <c r="AD4117" s="7">
        <f>VLOOKUP(P4117,Weights!$A:$B,2,0)*AC4117</f>
        <v>6</v>
      </c>
      <c r="AE4117">
        <f t="shared" ca="1" si="500"/>
        <v>36.000000000000014</v>
      </c>
      <c r="AF4117" t="str">
        <f t="shared" si="501"/>
        <v>Grand Canyon</v>
      </c>
      <c r="AG4117" t="str">
        <f t="shared" ca="1" si="502"/>
        <v>Seattle</v>
      </c>
    </row>
    <row r="4118" spans="15:33" x14ac:dyDescent="0.25">
      <c r="O4118" t="s">
        <v>3149</v>
      </c>
      <c r="P4118" s="6">
        <v>42040</v>
      </c>
      <c r="Q4118" t="s">
        <v>3073</v>
      </c>
      <c r="R4118" t="s">
        <v>3113</v>
      </c>
      <c r="S4118" t="s">
        <v>3720</v>
      </c>
      <c r="T4118">
        <v>62</v>
      </c>
      <c r="U4118">
        <v>54</v>
      </c>
      <c r="W4118" t="s">
        <v>283</v>
      </c>
      <c r="X4118">
        <v>1</v>
      </c>
      <c r="Y4118">
        <f t="shared" si="496"/>
        <v>-8</v>
      </c>
      <c r="Z4118">
        <f t="shared" ca="1" si="497"/>
        <v>3.25</v>
      </c>
      <c r="AA4118">
        <f t="shared" ca="1" si="498"/>
        <v>-11.25</v>
      </c>
      <c r="AB4118">
        <f t="shared" ca="1" si="499"/>
        <v>11.25</v>
      </c>
      <c r="AC4118" s="2">
        <v>11.25</v>
      </c>
      <c r="AD4118" s="7">
        <f>VLOOKUP(P4118,Weights!$A:$B,2,0)*AC4118</f>
        <v>11.25</v>
      </c>
      <c r="AE4118">
        <f t="shared" ca="1" si="500"/>
        <v>126.5625</v>
      </c>
      <c r="AF4118" t="str">
        <f t="shared" si="501"/>
        <v>Cincinnati</v>
      </c>
      <c r="AG4118" t="str">
        <f t="shared" ca="1" si="502"/>
        <v>SMU</v>
      </c>
    </row>
    <row r="4119" spans="15:33" x14ac:dyDescent="0.25">
      <c r="O4119" t="s">
        <v>3285</v>
      </c>
      <c r="P4119" s="6">
        <v>42040</v>
      </c>
      <c r="Q4119" t="s">
        <v>3073</v>
      </c>
      <c r="R4119" t="s">
        <v>3272</v>
      </c>
      <c r="S4119" t="s">
        <v>3721</v>
      </c>
      <c r="T4119">
        <v>75</v>
      </c>
      <c r="U4119">
        <v>61</v>
      </c>
      <c r="W4119" t="s">
        <v>2795</v>
      </c>
      <c r="X4119">
        <v>1</v>
      </c>
      <c r="Y4119">
        <f t="shared" si="496"/>
        <v>14</v>
      </c>
      <c r="Z4119">
        <f t="shared" ca="1" si="497"/>
        <v>12.000000499999999</v>
      </c>
      <c r="AA4119">
        <f t="shared" ca="1" si="498"/>
        <v>1.9999995000000013</v>
      </c>
      <c r="AB4119">
        <f t="shared" ca="1" si="499"/>
        <v>-1.9999995000000013</v>
      </c>
      <c r="AC4119" s="2">
        <v>2</v>
      </c>
      <c r="AD4119" s="7">
        <f>VLOOKUP(P4119,Weights!$A:$B,2,0)*AC4119</f>
        <v>2</v>
      </c>
      <c r="AE4119">
        <f t="shared" ca="1" si="500"/>
        <v>3.9999980000002551</v>
      </c>
      <c r="AF4119" t="str">
        <f t="shared" si="501"/>
        <v>South Dakota</v>
      </c>
      <c r="AG4119" t="str">
        <f t="shared" ca="1" si="502"/>
        <v>South Dakota</v>
      </c>
    </row>
    <row r="4120" spans="15:33" x14ac:dyDescent="0.25">
      <c r="O4120" t="s">
        <v>3267</v>
      </c>
      <c r="P4120" s="6">
        <v>42040</v>
      </c>
      <c r="Q4120" t="s">
        <v>3073</v>
      </c>
      <c r="R4120" t="s">
        <v>3278</v>
      </c>
      <c r="S4120" t="s">
        <v>3720</v>
      </c>
      <c r="T4120">
        <v>89</v>
      </c>
      <c r="U4120">
        <v>85</v>
      </c>
      <c r="V4120" t="s">
        <v>3722</v>
      </c>
      <c r="W4120" t="s">
        <v>1119</v>
      </c>
      <c r="X4120">
        <v>1</v>
      </c>
      <c r="Y4120">
        <f t="shared" si="496"/>
        <v>-4</v>
      </c>
      <c r="Z4120">
        <f t="shared" ca="1" si="497"/>
        <v>2.1249999999999991</v>
      </c>
      <c r="AA4120">
        <f t="shared" ca="1" si="498"/>
        <v>-6.1249999999999991</v>
      </c>
      <c r="AB4120">
        <f t="shared" ca="1" si="499"/>
        <v>6.1249999999999991</v>
      </c>
      <c r="AC4120" s="2">
        <v>6.125</v>
      </c>
      <c r="AD4120" s="7">
        <f>VLOOKUP(P4120,Weights!$A:$B,2,0)*AC4120</f>
        <v>6.125</v>
      </c>
      <c r="AE4120">
        <f t="shared" ca="1" si="500"/>
        <v>37.515624999999986</v>
      </c>
      <c r="AF4120" t="str">
        <f t="shared" si="501"/>
        <v>North Dakota</v>
      </c>
      <c r="AG4120" t="str">
        <f t="shared" ca="1" si="502"/>
        <v>Southern Utah</v>
      </c>
    </row>
    <row r="4121" spans="15:33" x14ac:dyDescent="0.25">
      <c r="O4121" t="s">
        <v>3146</v>
      </c>
      <c r="P4121" s="6">
        <v>42040</v>
      </c>
      <c r="Q4121" t="s">
        <v>3073</v>
      </c>
      <c r="R4121" t="s">
        <v>3282</v>
      </c>
      <c r="S4121" t="s">
        <v>3720</v>
      </c>
      <c r="T4121">
        <v>69</v>
      </c>
      <c r="U4121">
        <v>67</v>
      </c>
      <c r="W4121" t="s">
        <v>861</v>
      </c>
      <c r="X4121">
        <v>1</v>
      </c>
      <c r="Y4121">
        <f t="shared" si="496"/>
        <v>-2</v>
      </c>
      <c r="Z4121">
        <f t="shared" ca="1" si="497"/>
        <v>1.25</v>
      </c>
      <c r="AA4121">
        <f t="shared" ca="1" si="498"/>
        <v>-3.25</v>
      </c>
      <c r="AB4121">
        <f t="shared" ca="1" si="499"/>
        <v>3.25</v>
      </c>
      <c r="AC4121" s="2">
        <v>3.25</v>
      </c>
      <c r="AD4121" s="7">
        <f>VLOOKUP(P4121,Weights!$A:$B,2,0)*AC4121</f>
        <v>3.25</v>
      </c>
      <c r="AE4121">
        <f t="shared" ca="1" si="500"/>
        <v>10.5625</v>
      </c>
      <c r="AF4121" t="str">
        <f t="shared" si="501"/>
        <v>UCLA</v>
      </c>
      <c r="AG4121" t="str">
        <f t="shared" ca="1" si="502"/>
        <v>Stanford</v>
      </c>
    </row>
    <row r="4122" spans="15:33" x14ac:dyDescent="0.25">
      <c r="O4122" t="s">
        <v>3391</v>
      </c>
      <c r="P4122" s="6">
        <v>42040</v>
      </c>
      <c r="Q4122" t="s">
        <v>3073</v>
      </c>
      <c r="R4122" t="s">
        <v>3223</v>
      </c>
      <c r="S4122" t="s">
        <v>3720</v>
      </c>
      <c r="T4122">
        <v>76</v>
      </c>
      <c r="U4122">
        <v>53</v>
      </c>
      <c r="W4122" t="s">
        <v>395</v>
      </c>
      <c r="X4122">
        <v>1</v>
      </c>
      <c r="Y4122">
        <f t="shared" si="496"/>
        <v>-23</v>
      </c>
      <c r="Z4122">
        <f t="shared" ca="1" si="497"/>
        <v>-4.999999980000001</v>
      </c>
      <c r="AA4122">
        <f t="shared" ca="1" si="498"/>
        <v>-18.000000019999998</v>
      </c>
      <c r="AB4122">
        <f t="shared" ca="1" si="499"/>
        <v>18.000000019999998</v>
      </c>
      <c r="AC4122" s="2">
        <v>18</v>
      </c>
      <c r="AD4122" s="7">
        <f>VLOOKUP(P4122,Weights!$A:$B,2,0)*AC4122</f>
        <v>18</v>
      </c>
      <c r="AE4122">
        <f t="shared" ca="1" si="500"/>
        <v>324.00000071999995</v>
      </c>
      <c r="AF4122" t="str">
        <f t="shared" si="501"/>
        <v>Mercer</v>
      </c>
      <c r="AG4122" t="str">
        <f t="shared" ca="1" si="502"/>
        <v>Mercer</v>
      </c>
    </row>
    <row r="4123" spans="15:33" x14ac:dyDescent="0.25">
      <c r="O4123" t="s">
        <v>3154</v>
      </c>
      <c r="P4123" s="6">
        <v>42040</v>
      </c>
      <c r="Q4123" t="s">
        <v>3073</v>
      </c>
      <c r="R4123" t="s">
        <v>3317</v>
      </c>
      <c r="S4123" t="s">
        <v>3721</v>
      </c>
      <c r="T4123">
        <v>80</v>
      </c>
      <c r="U4123">
        <v>60</v>
      </c>
      <c r="W4123" t="s">
        <v>1558</v>
      </c>
      <c r="X4123">
        <v>1</v>
      </c>
      <c r="Y4123">
        <f t="shared" si="496"/>
        <v>20</v>
      </c>
      <c r="Z4123">
        <f t="shared" ca="1" si="497"/>
        <v>-1.5000000199999999</v>
      </c>
      <c r="AA4123">
        <f t="shared" ca="1" si="498"/>
        <v>21.500000020000002</v>
      </c>
      <c r="AB4123">
        <f t="shared" ca="1" si="499"/>
        <v>-21.500000020000002</v>
      </c>
      <c r="AC4123" s="2">
        <v>21.5</v>
      </c>
      <c r="AD4123" s="7">
        <f>VLOOKUP(P4123,Weights!$A:$B,2,0)*AC4123</f>
        <v>21.5</v>
      </c>
      <c r="AE4123">
        <f t="shared" ca="1" si="500"/>
        <v>462.25000086000006</v>
      </c>
      <c r="AF4123" t="str">
        <f t="shared" si="501"/>
        <v>UAB</v>
      </c>
      <c r="AG4123" t="str">
        <f t="shared" ca="1" si="502"/>
        <v>Louisiana Tech</v>
      </c>
    </row>
    <row r="4124" spans="15:33" x14ac:dyDescent="0.25">
      <c r="O4124" t="s">
        <v>3297</v>
      </c>
      <c r="P4124" s="6">
        <v>42040</v>
      </c>
      <c r="Q4124" t="s">
        <v>3073</v>
      </c>
      <c r="R4124" t="s">
        <v>3331</v>
      </c>
      <c r="S4124" t="s">
        <v>3720</v>
      </c>
      <c r="T4124">
        <v>75</v>
      </c>
      <c r="U4124">
        <v>56</v>
      </c>
      <c r="W4124" t="s">
        <v>1385</v>
      </c>
      <c r="X4124">
        <v>1</v>
      </c>
      <c r="Y4124">
        <f t="shared" si="496"/>
        <v>-19</v>
      </c>
      <c r="Z4124">
        <f t="shared" ca="1" si="497"/>
        <v>5.1250000000000009</v>
      </c>
      <c r="AA4124">
        <f t="shared" ca="1" si="498"/>
        <v>-24.125</v>
      </c>
      <c r="AB4124">
        <f t="shared" ca="1" si="499"/>
        <v>24.125</v>
      </c>
      <c r="AC4124" s="2">
        <v>24.125</v>
      </c>
      <c r="AD4124" s="7">
        <f>VLOOKUP(P4124,Weights!$A:$B,2,0)*AC4124</f>
        <v>24.125</v>
      </c>
      <c r="AE4124">
        <f t="shared" ca="1" si="500"/>
        <v>582.015625</v>
      </c>
      <c r="AF4124" t="str">
        <f t="shared" si="501"/>
        <v>UC Davis</v>
      </c>
      <c r="AG4124" t="str">
        <f t="shared" ca="1" si="502"/>
        <v>UC Irvine</v>
      </c>
    </row>
    <row r="4125" spans="15:33" x14ac:dyDescent="0.25">
      <c r="O4125" t="s">
        <v>3358</v>
      </c>
      <c r="P4125" s="6">
        <v>42040</v>
      </c>
      <c r="Q4125" t="s">
        <v>3073</v>
      </c>
      <c r="R4125" t="s">
        <v>3349</v>
      </c>
      <c r="S4125" t="s">
        <v>3721</v>
      </c>
      <c r="T4125">
        <v>81</v>
      </c>
      <c r="U4125">
        <v>66</v>
      </c>
      <c r="W4125" t="s">
        <v>1573</v>
      </c>
      <c r="X4125">
        <v>1</v>
      </c>
      <c r="Y4125">
        <f t="shared" si="496"/>
        <v>15</v>
      </c>
      <c r="Z4125">
        <f t="shared" ca="1" si="497"/>
        <v>14.125</v>
      </c>
      <c r="AA4125">
        <f t="shared" ca="1" si="498"/>
        <v>0.875</v>
      </c>
      <c r="AB4125">
        <f t="shared" ca="1" si="499"/>
        <v>-0.875</v>
      </c>
      <c r="AC4125" s="2">
        <v>0.875</v>
      </c>
      <c r="AD4125" s="7">
        <f>VLOOKUP(P4125,Weights!$A:$B,2,0)*AC4125</f>
        <v>0.875</v>
      </c>
      <c r="AE4125">
        <f t="shared" ca="1" si="500"/>
        <v>0.765625</v>
      </c>
      <c r="AF4125" t="str">
        <f t="shared" si="501"/>
        <v>UL Lafayette</v>
      </c>
      <c r="AG4125" t="str">
        <f t="shared" ca="1" si="502"/>
        <v>UL Lafayette</v>
      </c>
    </row>
    <row r="4126" spans="15:33" x14ac:dyDescent="0.25">
      <c r="O4126" t="s">
        <v>3084</v>
      </c>
      <c r="P4126" s="6">
        <v>42040</v>
      </c>
      <c r="Q4126" t="s">
        <v>3073</v>
      </c>
      <c r="R4126" t="s">
        <v>3091</v>
      </c>
      <c r="S4126" t="s">
        <v>3721</v>
      </c>
      <c r="T4126">
        <v>67</v>
      </c>
      <c r="U4126">
        <v>51</v>
      </c>
      <c r="W4126" t="s">
        <v>140</v>
      </c>
      <c r="X4126">
        <v>1</v>
      </c>
      <c r="Y4126">
        <f t="shared" si="496"/>
        <v>16</v>
      </c>
      <c r="Z4126">
        <f t="shared" ca="1" si="497"/>
        <v>7.0000004999999987</v>
      </c>
      <c r="AA4126">
        <f t="shared" ca="1" si="498"/>
        <v>8.9999995000000013</v>
      </c>
      <c r="AB4126">
        <f t="shared" ca="1" si="499"/>
        <v>-8.9999995000000013</v>
      </c>
      <c r="AC4126" s="2">
        <v>9</v>
      </c>
      <c r="AD4126" s="7">
        <f>VLOOKUP(P4126,Weights!$A:$B,2,0)*AC4126</f>
        <v>9</v>
      </c>
      <c r="AE4126">
        <f t="shared" ca="1" si="500"/>
        <v>80.999991000000279</v>
      </c>
      <c r="AF4126" t="str">
        <f t="shared" si="501"/>
        <v>UMass Lowell</v>
      </c>
      <c r="AG4126" t="str">
        <f t="shared" ca="1" si="502"/>
        <v>UMass Lowell</v>
      </c>
    </row>
    <row r="4127" spans="15:33" x14ac:dyDescent="0.25">
      <c r="O4127" t="s">
        <v>3240</v>
      </c>
      <c r="P4127" s="6">
        <v>42040</v>
      </c>
      <c r="Q4127" t="s">
        <v>3073</v>
      </c>
      <c r="R4127" t="s">
        <v>3365</v>
      </c>
      <c r="S4127" t="s">
        <v>3721</v>
      </c>
      <c r="T4127">
        <v>70</v>
      </c>
      <c r="U4127">
        <v>45</v>
      </c>
      <c r="W4127" t="s">
        <v>2983</v>
      </c>
      <c r="X4127">
        <v>1</v>
      </c>
      <c r="Y4127">
        <f t="shared" si="496"/>
        <v>25</v>
      </c>
      <c r="Z4127">
        <f t="shared" ca="1" si="497"/>
        <v>10.750000499999999</v>
      </c>
      <c r="AA4127">
        <f t="shared" ca="1" si="498"/>
        <v>14.249999500000001</v>
      </c>
      <c r="AB4127">
        <f t="shared" ca="1" si="499"/>
        <v>-14.249999500000001</v>
      </c>
      <c r="AC4127" s="2">
        <v>14.25</v>
      </c>
      <c r="AD4127" s="7">
        <f>VLOOKUP(P4127,Weights!$A:$B,2,0)*AC4127</f>
        <v>14.25</v>
      </c>
      <c r="AE4127">
        <f t="shared" ca="1" si="500"/>
        <v>203.06248575000029</v>
      </c>
      <c r="AF4127" t="str">
        <f t="shared" si="501"/>
        <v>UMKC</v>
      </c>
      <c r="AG4127" t="str">
        <f t="shared" ca="1" si="502"/>
        <v>UMKC</v>
      </c>
    </row>
    <row r="4128" spans="15:33" x14ac:dyDescent="0.25">
      <c r="O4128" t="s">
        <v>3370</v>
      </c>
      <c r="P4128" s="6">
        <v>42040</v>
      </c>
      <c r="Q4128" t="s">
        <v>3073</v>
      </c>
      <c r="R4128" t="s">
        <v>3218</v>
      </c>
      <c r="S4128" t="s">
        <v>3720</v>
      </c>
      <c r="T4128">
        <v>76</v>
      </c>
      <c r="U4128">
        <v>72</v>
      </c>
      <c r="W4128" t="s">
        <v>2568</v>
      </c>
      <c r="X4128">
        <v>1</v>
      </c>
      <c r="Y4128">
        <f t="shared" si="496"/>
        <v>-4</v>
      </c>
      <c r="Z4128">
        <f t="shared" ca="1" si="497"/>
        <v>3.75</v>
      </c>
      <c r="AA4128">
        <f t="shared" ca="1" si="498"/>
        <v>-7.75</v>
      </c>
      <c r="AB4128">
        <f t="shared" ca="1" si="499"/>
        <v>7.75</v>
      </c>
      <c r="AC4128" s="2">
        <v>7.75</v>
      </c>
      <c r="AD4128" s="7">
        <f>VLOOKUP(P4128,Weights!$A:$B,2,0)*AC4128</f>
        <v>7.75</v>
      </c>
      <c r="AE4128">
        <f t="shared" ca="1" si="500"/>
        <v>60.0625</v>
      </c>
      <c r="AF4128" t="str">
        <f t="shared" si="501"/>
        <v>Samford</v>
      </c>
      <c r="AG4128" t="str">
        <f t="shared" ca="1" si="502"/>
        <v>Western Carolina</v>
      </c>
    </row>
    <row r="4129" spans="15:33" x14ac:dyDescent="0.25">
      <c r="O4129" t="s">
        <v>3204</v>
      </c>
      <c r="P4129" s="6">
        <v>42040</v>
      </c>
      <c r="Q4129" t="s">
        <v>3073</v>
      </c>
      <c r="R4129" t="s">
        <v>3256</v>
      </c>
      <c r="S4129" t="s">
        <v>3721</v>
      </c>
      <c r="T4129">
        <v>65</v>
      </c>
      <c r="U4129">
        <v>59</v>
      </c>
      <c r="W4129" t="s">
        <v>1588</v>
      </c>
      <c r="X4129">
        <v>1</v>
      </c>
      <c r="Y4129">
        <f t="shared" si="496"/>
        <v>6</v>
      </c>
      <c r="Z4129">
        <f t="shared" ca="1" si="497"/>
        <v>9.9999999800000001</v>
      </c>
      <c r="AA4129">
        <f t="shared" ca="1" si="498"/>
        <v>-3.9999999800000001</v>
      </c>
      <c r="AB4129">
        <f t="shared" ca="1" si="499"/>
        <v>3.9999999800000001</v>
      </c>
      <c r="AC4129" s="2">
        <v>4</v>
      </c>
      <c r="AD4129" s="7">
        <f>VLOOKUP(P4129,Weights!$A:$B,2,0)*AC4129</f>
        <v>4</v>
      </c>
      <c r="AE4129">
        <f t="shared" ca="1" si="500"/>
        <v>15.999999840000001</v>
      </c>
      <c r="AF4129" t="str">
        <f t="shared" si="501"/>
        <v>Western Kentucky</v>
      </c>
      <c r="AG4129" t="str">
        <f t="shared" ca="1" si="502"/>
        <v>Western Kentucky</v>
      </c>
    </row>
    <row r="4130" spans="15:33" x14ac:dyDescent="0.25">
      <c r="O4130" t="s">
        <v>3121</v>
      </c>
      <c r="P4130" s="6">
        <v>42041</v>
      </c>
      <c r="Q4130" t="s">
        <v>3073</v>
      </c>
      <c r="R4130" t="s">
        <v>3151</v>
      </c>
      <c r="S4130" t="s">
        <v>3720</v>
      </c>
      <c r="T4130">
        <v>76</v>
      </c>
      <c r="U4130">
        <v>74</v>
      </c>
      <c r="V4130" t="s">
        <v>3722</v>
      </c>
      <c r="W4130" t="s">
        <v>1706</v>
      </c>
      <c r="X4130">
        <v>1</v>
      </c>
      <c r="Y4130">
        <f t="shared" si="496"/>
        <v>-2</v>
      </c>
      <c r="Z4130">
        <f t="shared" ca="1" si="497"/>
        <v>-8.5</v>
      </c>
      <c r="AA4130">
        <f t="shared" ca="1" si="498"/>
        <v>6.5</v>
      </c>
      <c r="AB4130">
        <f t="shared" ca="1" si="499"/>
        <v>-6.5</v>
      </c>
      <c r="AC4130" s="2">
        <v>6.5</v>
      </c>
      <c r="AD4130" s="7">
        <f>VLOOKUP(P4130,Weights!$A:$B,2,0)*AC4130</f>
        <v>6.5</v>
      </c>
      <c r="AE4130">
        <f t="shared" ca="1" si="500"/>
        <v>42.25</v>
      </c>
      <c r="AF4130" t="str">
        <f t="shared" si="501"/>
        <v>Harvard</v>
      </c>
      <c r="AG4130" t="str">
        <f t="shared" ca="1" si="502"/>
        <v>Harvard</v>
      </c>
    </row>
    <row r="4131" spans="15:33" x14ac:dyDescent="0.25">
      <c r="O4131" t="s">
        <v>3308</v>
      </c>
      <c r="P4131" s="6">
        <v>42041</v>
      </c>
      <c r="Q4131" t="s">
        <v>3073</v>
      </c>
      <c r="R4131" t="s">
        <v>3302</v>
      </c>
      <c r="S4131" t="s">
        <v>3721</v>
      </c>
      <c r="T4131">
        <v>65</v>
      </c>
      <c r="U4131">
        <v>60</v>
      </c>
      <c r="W4131" t="s">
        <v>207</v>
      </c>
      <c r="X4131">
        <v>1</v>
      </c>
      <c r="Y4131">
        <f t="shared" si="496"/>
        <v>5</v>
      </c>
      <c r="Z4131">
        <f t="shared" ca="1" si="497"/>
        <v>5</v>
      </c>
      <c r="AA4131">
        <f t="shared" ca="1" si="498"/>
        <v>0</v>
      </c>
      <c r="AB4131">
        <f t="shared" ca="1" si="499"/>
        <v>0</v>
      </c>
      <c r="AC4131" s="2">
        <v>0</v>
      </c>
      <c r="AD4131" s="7">
        <f>VLOOKUP(P4131,Weights!$A:$B,2,0)*AC4131</f>
        <v>0</v>
      </c>
      <c r="AE4131">
        <f t="shared" ca="1" si="500"/>
        <v>0</v>
      </c>
      <c r="AF4131" t="str">
        <f t="shared" si="501"/>
        <v>Coastal Carolina</v>
      </c>
      <c r="AG4131" t="str">
        <f t="shared" ca="1" si="502"/>
        <v>Coastal Carolina</v>
      </c>
    </row>
    <row r="4132" spans="15:33" x14ac:dyDescent="0.25">
      <c r="O4132" t="s">
        <v>3116</v>
      </c>
      <c r="P4132" s="6">
        <v>42041</v>
      </c>
      <c r="Q4132" t="s">
        <v>3073</v>
      </c>
      <c r="R4132" t="s">
        <v>3114</v>
      </c>
      <c r="S4132" t="s">
        <v>3720</v>
      </c>
      <c r="T4132">
        <v>74</v>
      </c>
      <c r="U4132">
        <v>62</v>
      </c>
      <c r="W4132" t="s">
        <v>1686</v>
      </c>
      <c r="X4132">
        <v>1</v>
      </c>
      <c r="Y4132">
        <f t="shared" si="496"/>
        <v>-12</v>
      </c>
      <c r="Z4132">
        <f t="shared" ca="1" si="497"/>
        <v>4.25</v>
      </c>
      <c r="AA4132">
        <f t="shared" ca="1" si="498"/>
        <v>-16.25</v>
      </c>
      <c r="AB4132">
        <f t="shared" ca="1" si="499"/>
        <v>16.25</v>
      </c>
      <c r="AC4132" s="2">
        <v>16.25</v>
      </c>
      <c r="AD4132" s="7">
        <f>VLOOKUP(P4132,Weights!$A:$B,2,0)*AC4132</f>
        <v>16.25</v>
      </c>
      <c r="AE4132">
        <f t="shared" ca="1" si="500"/>
        <v>264.0625</v>
      </c>
      <c r="AF4132" t="str">
        <f t="shared" si="501"/>
        <v>Princeton</v>
      </c>
      <c r="AG4132" t="str">
        <f t="shared" ca="1" si="502"/>
        <v>Columbia</v>
      </c>
    </row>
    <row r="4133" spans="15:33" x14ac:dyDescent="0.25">
      <c r="O4133" t="s">
        <v>3119</v>
      </c>
      <c r="P4133" s="6">
        <v>42041</v>
      </c>
      <c r="Q4133" t="s">
        <v>3073</v>
      </c>
      <c r="R4133" t="s">
        <v>3259</v>
      </c>
      <c r="S4133" t="s">
        <v>3720</v>
      </c>
      <c r="T4133">
        <v>71</v>
      </c>
      <c r="U4133">
        <v>69</v>
      </c>
      <c r="W4133" t="s">
        <v>1721</v>
      </c>
      <c r="X4133">
        <v>1</v>
      </c>
      <c r="Y4133">
        <f t="shared" si="496"/>
        <v>-2</v>
      </c>
      <c r="Z4133">
        <f t="shared" ca="1" si="497"/>
        <v>9.125</v>
      </c>
      <c r="AA4133">
        <f t="shared" ca="1" si="498"/>
        <v>-11.125</v>
      </c>
      <c r="AB4133">
        <f t="shared" ca="1" si="499"/>
        <v>11.125</v>
      </c>
      <c r="AC4133" s="2">
        <v>11.125</v>
      </c>
      <c r="AD4133" s="7">
        <f>VLOOKUP(P4133,Weights!$A:$B,2,0)*AC4133</f>
        <v>11.125</v>
      </c>
      <c r="AE4133">
        <f t="shared" ca="1" si="500"/>
        <v>123.765625</v>
      </c>
      <c r="AF4133" t="str">
        <f t="shared" si="501"/>
        <v>Pennsylvania</v>
      </c>
      <c r="AG4133" t="str">
        <f t="shared" ca="1" si="502"/>
        <v>Cornell</v>
      </c>
    </row>
    <row r="4134" spans="15:33" x14ac:dyDescent="0.25">
      <c r="O4134" t="s">
        <v>3306</v>
      </c>
      <c r="P4134" s="6">
        <v>42041</v>
      </c>
      <c r="Q4134" t="s">
        <v>3073</v>
      </c>
      <c r="R4134" t="s">
        <v>3312</v>
      </c>
      <c r="S4134" t="s">
        <v>3721</v>
      </c>
      <c r="T4134">
        <v>73</v>
      </c>
      <c r="U4134">
        <v>65</v>
      </c>
      <c r="V4134" t="s">
        <v>3722</v>
      </c>
      <c r="W4134" t="s">
        <v>1167</v>
      </c>
      <c r="X4134">
        <v>1</v>
      </c>
      <c r="Y4134">
        <f t="shared" si="496"/>
        <v>8</v>
      </c>
      <c r="Z4134">
        <f t="shared" ca="1" si="497"/>
        <v>8.125</v>
      </c>
      <c r="AA4134">
        <f t="shared" ca="1" si="498"/>
        <v>-0.125</v>
      </c>
      <c r="AB4134">
        <f t="shared" ca="1" si="499"/>
        <v>0.125</v>
      </c>
      <c r="AC4134" s="2">
        <v>0.125</v>
      </c>
      <c r="AD4134" s="7">
        <f>VLOOKUP(P4134,Weights!$A:$B,2,0)*AC4134</f>
        <v>0.125</v>
      </c>
      <c r="AE4134">
        <f t="shared" ca="1" si="500"/>
        <v>1.5625E-2</v>
      </c>
      <c r="AF4134" t="str">
        <f t="shared" si="501"/>
        <v>Gardner-Webb</v>
      </c>
      <c r="AG4134" t="str">
        <f t="shared" ca="1" si="502"/>
        <v>Gardner-Webb</v>
      </c>
    </row>
    <row r="4135" spans="15:33" x14ac:dyDescent="0.25">
      <c r="O4135" t="s">
        <v>3126</v>
      </c>
      <c r="P4135" s="6">
        <v>42041</v>
      </c>
      <c r="Q4135" t="s">
        <v>3073</v>
      </c>
      <c r="R4135" t="s">
        <v>3176</v>
      </c>
      <c r="S4135" t="s">
        <v>3721</v>
      </c>
      <c r="T4135">
        <v>65</v>
      </c>
      <c r="U4135">
        <v>64</v>
      </c>
      <c r="V4135" t="s">
        <v>3722</v>
      </c>
      <c r="W4135" t="s">
        <v>437</v>
      </c>
      <c r="X4135">
        <v>1</v>
      </c>
      <c r="Y4135">
        <f t="shared" si="496"/>
        <v>1</v>
      </c>
      <c r="Z4135">
        <f t="shared" ca="1" si="497"/>
        <v>2</v>
      </c>
      <c r="AA4135">
        <f t="shared" ca="1" si="498"/>
        <v>-1</v>
      </c>
      <c r="AB4135">
        <f t="shared" ca="1" si="499"/>
        <v>1</v>
      </c>
      <c r="AC4135" s="2">
        <v>1</v>
      </c>
      <c r="AD4135" s="7">
        <f>VLOOKUP(P4135,Weights!$A:$B,2,0)*AC4135</f>
        <v>1</v>
      </c>
      <c r="AE4135">
        <f t="shared" ca="1" si="500"/>
        <v>1</v>
      </c>
      <c r="AF4135" t="str">
        <f t="shared" si="501"/>
        <v>George Washington</v>
      </c>
      <c r="AG4135" t="str">
        <f t="shared" ca="1" si="502"/>
        <v>George Washington</v>
      </c>
    </row>
    <row r="4136" spans="15:33" x14ac:dyDescent="0.25">
      <c r="O4136" t="s">
        <v>3209</v>
      </c>
      <c r="P4136" s="6">
        <v>42041</v>
      </c>
      <c r="Q4136" t="s">
        <v>3073</v>
      </c>
      <c r="R4136" t="s">
        <v>3080</v>
      </c>
      <c r="S4136" t="s">
        <v>3721</v>
      </c>
      <c r="T4136">
        <v>87</v>
      </c>
      <c r="U4136">
        <v>83</v>
      </c>
      <c r="W4136" t="s">
        <v>1812</v>
      </c>
      <c r="X4136">
        <v>1</v>
      </c>
      <c r="Y4136">
        <f t="shared" si="496"/>
        <v>4</v>
      </c>
      <c r="Z4136">
        <f t="shared" ca="1" si="497"/>
        <v>11.375</v>
      </c>
      <c r="AA4136">
        <f t="shared" ca="1" si="498"/>
        <v>-7.375</v>
      </c>
      <c r="AB4136">
        <f t="shared" ca="1" si="499"/>
        <v>7.375</v>
      </c>
      <c r="AC4136" s="2">
        <v>7.375</v>
      </c>
      <c r="AD4136" s="7">
        <f>VLOOKUP(P4136,Weights!$A:$B,2,0)*AC4136</f>
        <v>7.375</v>
      </c>
      <c r="AE4136">
        <f t="shared" ca="1" si="500"/>
        <v>54.390625</v>
      </c>
      <c r="AF4136" t="str">
        <f t="shared" si="501"/>
        <v>Iona</v>
      </c>
      <c r="AG4136" t="str">
        <f t="shared" ca="1" si="502"/>
        <v>Iona</v>
      </c>
    </row>
    <row r="4137" spans="15:33" x14ac:dyDescent="0.25">
      <c r="O4137" t="s">
        <v>3384</v>
      </c>
      <c r="P4137" s="6">
        <v>42041</v>
      </c>
      <c r="Q4137" t="s">
        <v>3073</v>
      </c>
      <c r="R4137" t="s">
        <v>3115</v>
      </c>
      <c r="S4137" t="s">
        <v>3721</v>
      </c>
      <c r="T4137">
        <v>78</v>
      </c>
      <c r="U4137">
        <v>69</v>
      </c>
      <c r="W4137" t="s">
        <v>1829</v>
      </c>
      <c r="X4137">
        <v>1</v>
      </c>
      <c r="Y4137">
        <f t="shared" si="496"/>
        <v>9</v>
      </c>
      <c r="Z4137">
        <f t="shared" ca="1" si="497"/>
        <v>0.99999998000000012</v>
      </c>
      <c r="AA4137">
        <f t="shared" ca="1" si="498"/>
        <v>8.0000000199999999</v>
      </c>
      <c r="AB4137">
        <f t="shared" ca="1" si="499"/>
        <v>-8.0000000199999999</v>
      </c>
      <c r="AC4137" s="2">
        <v>8</v>
      </c>
      <c r="AD4137" s="7">
        <f>VLOOKUP(P4137,Weights!$A:$B,2,0)*AC4137</f>
        <v>8</v>
      </c>
      <c r="AE4137">
        <f t="shared" ca="1" si="500"/>
        <v>64.000000319999998</v>
      </c>
      <c r="AF4137" t="str">
        <f t="shared" si="501"/>
        <v>Manhattan</v>
      </c>
      <c r="AG4137" t="str">
        <f t="shared" ca="1" si="502"/>
        <v>Manhattan</v>
      </c>
    </row>
    <row r="4138" spans="15:33" x14ac:dyDescent="0.25">
      <c r="O4138" t="s">
        <v>3188</v>
      </c>
      <c r="P4138" s="6">
        <v>42041</v>
      </c>
      <c r="Q4138" t="s">
        <v>3073</v>
      </c>
      <c r="R4138" t="s">
        <v>3082</v>
      </c>
      <c r="S4138" t="s">
        <v>3721</v>
      </c>
      <c r="T4138">
        <v>63</v>
      </c>
      <c r="U4138">
        <v>61</v>
      </c>
      <c r="W4138" t="s">
        <v>1843</v>
      </c>
      <c r="X4138">
        <v>1</v>
      </c>
      <c r="Y4138">
        <f t="shared" si="496"/>
        <v>2</v>
      </c>
      <c r="Z4138">
        <f t="shared" ca="1" si="497"/>
        <v>4</v>
      </c>
      <c r="AA4138">
        <f t="shared" ca="1" si="498"/>
        <v>-2</v>
      </c>
      <c r="AB4138">
        <f t="shared" ca="1" si="499"/>
        <v>2</v>
      </c>
      <c r="AC4138" s="2">
        <v>2</v>
      </c>
      <c r="AD4138" s="7">
        <f>VLOOKUP(P4138,Weights!$A:$B,2,0)*AC4138</f>
        <v>2</v>
      </c>
      <c r="AE4138">
        <f t="shared" ca="1" si="500"/>
        <v>4</v>
      </c>
      <c r="AF4138" t="str">
        <f t="shared" si="501"/>
        <v>Marist</v>
      </c>
      <c r="AG4138" t="str">
        <f t="shared" ca="1" si="502"/>
        <v>Marist</v>
      </c>
    </row>
    <row r="4139" spans="15:33" x14ac:dyDescent="0.25">
      <c r="O4139" t="s">
        <v>3211</v>
      </c>
      <c r="P4139" s="6">
        <v>42041</v>
      </c>
      <c r="Q4139" t="s">
        <v>3073</v>
      </c>
      <c r="R4139" t="s">
        <v>3216</v>
      </c>
      <c r="S4139" t="s">
        <v>3721</v>
      </c>
      <c r="T4139">
        <v>77</v>
      </c>
      <c r="U4139">
        <v>50</v>
      </c>
      <c r="W4139" t="s">
        <v>776</v>
      </c>
      <c r="X4139">
        <v>1</v>
      </c>
      <c r="Y4139">
        <f t="shared" si="496"/>
        <v>27</v>
      </c>
      <c r="Z4139">
        <f t="shared" ca="1" si="497"/>
        <v>22.250000500000002</v>
      </c>
      <c r="AA4139">
        <f t="shared" ca="1" si="498"/>
        <v>4.7499994999999977</v>
      </c>
      <c r="AB4139">
        <f t="shared" ca="1" si="499"/>
        <v>-4.7499994999999977</v>
      </c>
      <c r="AC4139" s="2">
        <v>4.75</v>
      </c>
      <c r="AD4139" s="7">
        <f>VLOOKUP(P4139,Weights!$A:$B,2,0)*AC4139</f>
        <v>4.75</v>
      </c>
      <c r="AE4139">
        <f t="shared" ca="1" si="500"/>
        <v>22.562495250000229</v>
      </c>
      <c r="AF4139" t="str">
        <f t="shared" si="501"/>
        <v>North Florida</v>
      </c>
      <c r="AG4139" t="str">
        <f t="shared" ca="1" si="502"/>
        <v>North Florida</v>
      </c>
    </row>
    <row r="4140" spans="15:33" x14ac:dyDescent="0.25">
      <c r="O4140" t="s">
        <v>3303</v>
      </c>
      <c r="P4140" s="6">
        <v>42041</v>
      </c>
      <c r="Q4140" t="s">
        <v>3073</v>
      </c>
      <c r="R4140" t="s">
        <v>3307</v>
      </c>
      <c r="S4140" t="s">
        <v>3721</v>
      </c>
      <c r="T4140">
        <v>69</v>
      </c>
      <c r="U4140">
        <v>61</v>
      </c>
      <c r="W4140" t="s">
        <v>1202</v>
      </c>
      <c r="X4140">
        <v>1</v>
      </c>
      <c r="Y4140">
        <f t="shared" si="496"/>
        <v>8</v>
      </c>
      <c r="Z4140">
        <f t="shared" ca="1" si="497"/>
        <v>2.875</v>
      </c>
      <c r="AA4140">
        <f t="shared" ca="1" si="498"/>
        <v>5.125</v>
      </c>
      <c r="AB4140">
        <f t="shared" ca="1" si="499"/>
        <v>-5.125</v>
      </c>
      <c r="AC4140" s="2">
        <v>5.125</v>
      </c>
      <c r="AD4140" s="7">
        <f>VLOOKUP(P4140,Weights!$A:$B,2,0)*AC4140</f>
        <v>5.125</v>
      </c>
      <c r="AE4140">
        <f t="shared" ca="1" si="500"/>
        <v>26.265625</v>
      </c>
      <c r="AF4140" t="str">
        <f t="shared" si="501"/>
        <v>Presbyterian</v>
      </c>
      <c r="AG4140" t="str">
        <f t="shared" ca="1" si="502"/>
        <v>Presbyterian</v>
      </c>
    </row>
    <row r="4141" spans="15:33" x14ac:dyDescent="0.25">
      <c r="O4141" t="s">
        <v>3311</v>
      </c>
      <c r="P4141" s="6">
        <v>42041</v>
      </c>
      <c r="Q4141" t="s">
        <v>3073</v>
      </c>
      <c r="R4141" t="s">
        <v>3301</v>
      </c>
      <c r="S4141" t="s">
        <v>3720</v>
      </c>
      <c r="T4141">
        <v>79</v>
      </c>
      <c r="U4141">
        <v>71</v>
      </c>
      <c r="W4141" t="s">
        <v>1209</v>
      </c>
      <c r="X4141">
        <v>1</v>
      </c>
      <c r="Y4141">
        <f t="shared" si="496"/>
        <v>-8</v>
      </c>
      <c r="Z4141">
        <f t="shared" ca="1" si="497"/>
        <v>2.1250000199999999</v>
      </c>
      <c r="AA4141">
        <f t="shared" ca="1" si="498"/>
        <v>-10.12500002</v>
      </c>
      <c r="AB4141">
        <f t="shared" ca="1" si="499"/>
        <v>10.12500002</v>
      </c>
      <c r="AC4141" s="2">
        <v>10.125</v>
      </c>
      <c r="AD4141" s="7">
        <f>VLOOKUP(P4141,Weights!$A:$B,2,0)*AC4141</f>
        <v>10.125</v>
      </c>
      <c r="AE4141">
        <f t="shared" ca="1" si="500"/>
        <v>102.51562540499999</v>
      </c>
      <c r="AF4141" t="str">
        <f t="shared" si="501"/>
        <v>Charleston Southern</v>
      </c>
      <c r="AG4141" t="str">
        <f t="shared" ca="1" si="502"/>
        <v>Radford</v>
      </c>
    </row>
    <row r="4142" spans="15:33" x14ac:dyDescent="0.25">
      <c r="O4142" t="s">
        <v>3305</v>
      </c>
      <c r="P4142" s="6">
        <v>42041</v>
      </c>
      <c r="Q4142" t="s">
        <v>3073</v>
      </c>
      <c r="R4142" t="s">
        <v>3309</v>
      </c>
      <c r="S4142" t="s">
        <v>3721</v>
      </c>
      <c r="T4142">
        <v>71</v>
      </c>
      <c r="U4142">
        <v>56</v>
      </c>
      <c r="W4142" t="s">
        <v>1219</v>
      </c>
      <c r="X4142">
        <v>1</v>
      </c>
      <c r="Y4142">
        <f t="shared" si="496"/>
        <v>15</v>
      </c>
      <c r="Z4142">
        <f t="shared" ca="1" si="497"/>
        <v>9.0000004999999987</v>
      </c>
      <c r="AA4142">
        <f t="shared" ca="1" si="498"/>
        <v>5.9999995000000013</v>
      </c>
      <c r="AB4142">
        <f t="shared" ca="1" si="499"/>
        <v>-5.9999995000000013</v>
      </c>
      <c r="AC4142" s="2">
        <v>6</v>
      </c>
      <c r="AD4142" s="7">
        <f>VLOOKUP(P4142,Weights!$A:$B,2,0)*AC4142</f>
        <v>6</v>
      </c>
      <c r="AE4142">
        <f t="shared" ca="1" si="500"/>
        <v>35.999994000000264</v>
      </c>
      <c r="AF4142" t="str">
        <f t="shared" si="501"/>
        <v>UNC Asheville</v>
      </c>
      <c r="AG4142" t="str">
        <f t="shared" ca="1" si="502"/>
        <v>UNC Asheville</v>
      </c>
    </row>
    <row r="4143" spans="15:33" x14ac:dyDescent="0.25">
      <c r="O4143" t="s">
        <v>3081</v>
      </c>
      <c r="P4143" s="6">
        <v>42041</v>
      </c>
      <c r="Q4143" t="s">
        <v>3073</v>
      </c>
      <c r="R4143" t="s">
        <v>3104</v>
      </c>
      <c r="S4143" t="s">
        <v>3721</v>
      </c>
      <c r="T4143">
        <v>81</v>
      </c>
      <c r="U4143">
        <v>66</v>
      </c>
      <c r="W4143" t="s">
        <v>1765</v>
      </c>
      <c r="X4143">
        <v>1</v>
      </c>
      <c r="Y4143">
        <f t="shared" si="496"/>
        <v>15</v>
      </c>
      <c r="Z4143">
        <f t="shared" ca="1" si="497"/>
        <v>13.75</v>
      </c>
      <c r="AA4143">
        <f t="shared" ca="1" si="498"/>
        <v>1.25</v>
      </c>
      <c r="AB4143">
        <f t="shared" ca="1" si="499"/>
        <v>-1.25</v>
      </c>
      <c r="AC4143" s="2">
        <v>1.25</v>
      </c>
      <c r="AD4143" s="7">
        <f>VLOOKUP(P4143,Weights!$A:$B,2,0)*AC4143</f>
        <v>1.25</v>
      </c>
      <c r="AE4143">
        <f t="shared" ca="1" si="500"/>
        <v>1.5625</v>
      </c>
      <c r="AF4143" t="str">
        <f t="shared" si="501"/>
        <v>Yale</v>
      </c>
      <c r="AG4143" t="str">
        <f t="shared" ca="1" si="502"/>
        <v>Yale</v>
      </c>
    </row>
    <row r="4144" spans="15:33" x14ac:dyDescent="0.25">
      <c r="O4144" t="s">
        <v>3173</v>
      </c>
      <c r="P4144" s="6">
        <v>42042</v>
      </c>
      <c r="Q4144" t="s">
        <v>3073</v>
      </c>
      <c r="R4144" t="s">
        <v>3322</v>
      </c>
      <c r="S4144" t="s">
        <v>3720</v>
      </c>
      <c r="T4144">
        <v>65</v>
      </c>
      <c r="U4144">
        <v>52</v>
      </c>
      <c r="W4144" t="s">
        <v>2262</v>
      </c>
      <c r="X4144">
        <v>1</v>
      </c>
      <c r="Y4144">
        <f t="shared" si="496"/>
        <v>-13</v>
      </c>
      <c r="Z4144">
        <f t="shared" ca="1" si="497"/>
        <v>1</v>
      </c>
      <c r="AA4144">
        <f t="shared" ca="1" si="498"/>
        <v>-14</v>
      </c>
      <c r="AB4144">
        <f t="shared" ca="1" si="499"/>
        <v>14</v>
      </c>
      <c r="AC4144" s="2">
        <v>14</v>
      </c>
      <c r="AD4144" s="7">
        <f>VLOOKUP(P4144,Weights!$A:$B,2,0)*AC4144</f>
        <v>14</v>
      </c>
      <c r="AE4144">
        <f t="shared" ca="1" si="500"/>
        <v>196</v>
      </c>
      <c r="AF4144" t="str">
        <f t="shared" si="501"/>
        <v>SE Louisiana</v>
      </c>
      <c r="AG4144" t="str">
        <f t="shared" ca="1" si="502"/>
        <v>Abilene Christian</v>
      </c>
    </row>
    <row r="4145" spans="15:33" x14ac:dyDescent="0.25">
      <c r="O4145" t="s">
        <v>3339</v>
      </c>
      <c r="P4145" s="6">
        <v>42042</v>
      </c>
      <c r="Q4145" t="s">
        <v>3073</v>
      </c>
      <c r="R4145" t="s">
        <v>3242</v>
      </c>
      <c r="S4145" t="s">
        <v>3721</v>
      </c>
      <c r="T4145">
        <v>73</v>
      </c>
      <c r="U4145">
        <v>50</v>
      </c>
      <c r="W4145" t="s">
        <v>2170</v>
      </c>
      <c r="X4145">
        <v>1</v>
      </c>
      <c r="Y4145">
        <f t="shared" si="496"/>
        <v>23</v>
      </c>
      <c r="Z4145">
        <f t="shared" ca="1" si="497"/>
        <v>-0.37499998000000001</v>
      </c>
      <c r="AA4145">
        <f t="shared" ca="1" si="498"/>
        <v>23.374999979999998</v>
      </c>
      <c r="AB4145">
        <f t="shared" ca="1" si="499"/>
        <v>-23.374999979999998</v>
      </c>
      <c r="AC4145" s="2">
        <v>23.375</v>
      </c>
      <c r="AD4145" s="7">
        <f>VLOOKUP(P4145,Weights!$A:$B,2,0)*AC4145</f>
        <v>23.375</v>
      </c>
      <c r="AE4145">
        <f t="shared" ca="1" si="500"/>
        <v>546.39062406499988</v>
      </c>
      <c r="AF4145" t="str">
        <f t="shared" si="501"/>
        <v>Air Force</v>
      </c>
      <c r="AG4145" t="str">
        <f t="shared" ca="1" si="502"/>
        <v>Wyoming</v>
      </c>
    </row>
    <row r="4146" spans="15:33" x14ac:dyDescent="0.25">
      <c r="O4146" t="s">
        <v>3122</v>
      </c>
      <c r="P4146" s="6">
        <v>42042</v>
      </c>
      <c r="Q4146" t="s">
        <v>3073</v>
      </c>
      <c r="R4146" t="s">
        <v>3284</v>
      </c>
      <c r="S4146" t="s">
        <v>3721</v>
      </c>
      <c r="T4146">
        <v>75</v>
      </c>
      <c r="U4146">
        <v>72</v>
      </c>
      <c r="W4146" t="s">
        <v>316</v>
      </c>
      <c r="X4146">
        <v>1</v>
      </c>
      <c r="Y4146">
        <f t="shared" si="496"/>
        <v>3</v>
      </c>
      <c r="Z4146">
        <f t="shared" ca="1" si="497"/>
        <v>-2.4999999999999991</v>
      </c>
      <c r="AA4146">
        <f t="shared" ca="1" si="498"/>
        <v>5.4999999999999991</v>
      </c>
      <c r="AB4146">
        <f t="shared" ca="1" si="499"/>
        <v>-5.4999999999999991</v>
      </c>
      <c r="AC4146" s="2">
        <v>5.5</v>
      </c>
      <c r="AD4146" s="7">
        <f>VLOOKUP(P4146,Weights!$A:$B,2,0)*AC4146</f>
        <v>5.5</v>
      </c>
      <c r="AE4146">
        <f t="shared" ca="1" si="500"/>
        <v>30.249999999999989</v>
      </c>
      <c r="AF4146" t="str">
        <f t="shared" si="501"/>
        <v>Akron</v>
      </c>
      <c r="AG4146" t="str">
        <f t="shared" ca="1" si="502"/>
        <v>Buffalo</v>
      </c>
    </row>
    <row r="4147" spans="15:33" x14ac:dyDescent="0.25">
      <c r="O4147" t="s">
        <v>3400</v>
      </c>
      <c r="P4147" s="6">
        <v>42042</v>
      </c>
      <c r="Q4147" t="s">
        <v>3073</v>
      </c>
      <c r="R4147" t="s">
        <v>3394</v>
      </c>
      <c r="S4147" t="s">
        <v>3721</v>
      </c>
      <c r="T4147">
        <v>74</v>
      </c>
      <c r="U4147">
        <v>68</v>
      </c>
      <c r="W4147" t="s">
        <v>2675</v>
      </c>
      <c r="X4147">
        <v>1</v>
      </c>
      <c r="Y4147">
        <f t="shared" si="496"/>
        <v>6</v>
      </c>
      <c r="Z4147">
        <f t="shared" ca="1" si="497"/>
        <v>11.000000000000002</v>
      </c>
      <c r="AA4147">
        <f t="shared" ca="1" si="498"/>
        <v>-5.0000000000000018</v>
      </c>
      <c r="AB4147">
        <f t="shared" ca="1" si="499"/>
        <v>5.0000000000000018</v>
      </c>
      <c r="AC4147" s="2">
        <v>5</v>
      </c>
      <c r="AD4147" s="7">
        <f>VLOOKUP(P4147,Weights!$A:$B,2,0)*AC4147</f>
        <v>5</v>
      </c>
      <c r="AE4147">
        <f t="shared" ca="1" si="500"/>
        <v>25.000000000000018</v>
      </c>
      <c r="AF4147" t="str">
        <f t="shared" si="501"/>
        <v>Alabama A&amp;M</v>
      </c>
      <c r="AG4147" t="str">
        <f t="shared" ca="1" si="502"/>
        <v>Alabama A&amp;M</v>
      </c>
    </row>
    <row r="4148" spans="15:33" x14ac:dyDescent="0.25">
      <c r="O4148" t="s">
        <v>3401</v>
      </c>
      <c r="P4148" s="6">
        <v>42042</v>
      </c>
      <c r="Q4148" t="s">
        <v>3073</v>
      </c>
      <c r="R4148" t="s">
        <v>3412</v>
      </c>
      <c r="S4148" t="s">
        <v>3721</v>
      </c>
      <c r="T4148">
        <v>73</v>
      </c>
      <c r="U4148">
        <v>55</v>
      </c>
      <c r="W4148" t="s">
        <v>2682</v>
      </c>
      <c r="X4148">
        <v>1</v>
      </c>
      <c r="Y4148">
        <f t="shared" si="496"/>
        <v>18</v>
      </c>
      <c r="Z4148">
        <f t="shared" ca="1" si="497"/>
        <v>9.2500004999999987</v>
      </c>
      <c r="AA4148">
        <f t="shared" ca="1" si="498"/>
        <v>8.7499995000000013</v>
      </c>
      <c r="AB4148">
        <f t="shared" ca="1" si="499"/>
        <v>-8.7499995000000013</v>
      </c>
      <c r="AC4148" s="2">
        <v>8.75</v>
      </c>
      <c r="AD4148" s="7">
        <f>VLOOKUP(P4148,Weights!$A:$B,2,0)*AC4148</f>
        <v>8.75</v>
      </c>
      <c r="AE4148">
        <f t="shared" ca="1" si="500"/>
        <v>76.562491250000278</v>
      </c>
      <c r="AF4148" t="str">
        <f t="shared" si="501"/>
        <v>Alabama St</v>
      </c>
      <c r="AG4148" t="str">
        <f t="shared" ca="1" si="502"/>
        <v>Alabama St</v>
      </c>
    </row>
    <row r="4149" spans="15:33" x14ac:dyDescent="0.25">
      <c r="O4149" t="s">
        <v>3097</v>
      </c>
      <c r="P4149" s="6">
        <v>42042</v>
      </c>
      <c r="Q4149" t="s">
        <v>3073</v>
      </c>
      <c r="R4149" t="s">
        <v>3084</v>
      </c>
      <c r="S4149" t="s">
        <v>3721</v>
      </c>
      <c r="T4149">
        <v>69</v>
      </c>
      <c r="U4149">
        <v>59</v>
      </c>
      <c r="W4149" t="s">
        <v>23</v>
      </c>
      <c r="X4149">
        <v>1</v>
      </c>
      <c r="Y4149">
        <f t="shared" si="496"/>
        <v>10</v>
      </c>
      <c r="Z4149">
        <f t="shared" ca="1" si="497"/>
        <v>12.875</v>
      </c>
      <c r="AA4149">
        <f t="shared" ca="1" si="498"/>
        <v>-2.875</v>
      </c>
      <c r="AB4149">
        <f t="shared" ca="1" si="499"/>
        <v>2.875</v>
      </c>
      <c r="AC4149" s="2">
        <v>2.875</v>
      </c>
      <c r="AD4149" s="7">
        <f>VLOOKUP(P4149,Weights!$A:$B,2,0)*AC4149</f>
        <v>2.875</v>
      </c>
      <c r="AE4149">
        <f t="shared" ca="1" si="500"/>
        <v>8.265625</v>
      </c>
      <c r="AF4149" t="str">
        <f t="shared" si="501"/>
        <v>Albany</v>
      </c>
      <c r="AG4149" t="str">
        <f t="shared" ca="1" si="502"/>
        <v>Albany</v>
      </c>
    </row>
    <row r="4150" spans="15:33" x14ac:dyDescent="0.25">
      <c r="O4150" t="s">
        <v>3414</v>
      </c>
      <c r="P4150" s="6">
        <v>42042</v>
      </c>
      <c r="Q4150" t="s">
        <v>3073</v>
      </c>
      <c r="R4150" t="s">
        <v>3348</v>
      </c>
      <c r="S4150" t="s">
        <v>3720</v>
      </c>
      <c r="T4150">
        <v>64</v>
      </c>
      <c r="U4150">
        <v>61</v>
      </c>
      <c r="W4150" t="s">
        <v>2692</v>
      </c>
      <c r="X4150">
        <v>1</v>
      </c>
      <c r="Y4150">
        <f t="shared" si="496"/>
        <v>-3</v>
      </c>
      <c r="Z4150">
        <f t="shared" ca="1" si="497"/>
        <v>-3.7500000000000018</v>
      </c>
      <c r="AA4150">
        <f t="shared" ca="1" si="498"/>
        <v>0.75000000000000178</v>
      </c>
      <c r="AB4150">
        <f t="shared" ca="1" si="499"/>
        <v>-0.75000000000000178</v>
      </c>
      <c r="AC4150" s="2">
        <v>0.75</v>
      </c>
      <c r="AD4150" s="7">
        <f>VLOOKUP(P4150,Weights!$A:$B,2,0)*AC4150</f>
        <v>0.75</v>
      </c>
      <c r="AE4150">
        <f t="shared" ca="1" si="500"/>
        <v>0.56250000000000266</v>
      </c>
      <c r="AF4150" t="str">
        <f t="shared" si="501"/>
        <v>Jackson St</v>
      </c>
      <c r="AG4150" t="str">
        <f t="shared" ca="1" si="502"/>
        <v>Jackson St</v>
      </c>
    </row>
    <row r="4151" spans="15:33" x14ac:dyDescent="0.25">
      <c r="O4151" t="s">
        <v>3349</v>
      </c>
      <c r="P4151" s="6">
        <v>42042</v>
      </c>
      <c r="Q4151" t="s">
        <v>3073</v>
      </c>
      <c r="R4151" t="s">
        <v>3402</v>
      </c>
      <c r="S4151" t="s">
        <v>3721</v>
      </c>
      <c r="T4151">
        <v>65</v>
      </c>
      <c r="U4151">
        <v>62</v>
      </c>
      <c r="W4151" t="s">
        <v>1912</v>
      </c>
      <c r="X4151">
        <v>1</v>
      </c>
      <c r="Y4151">
        <f t="shared" si="496"/>
        <v>3</v>
      </c>
      <c r="Z4151">
        <f t="shared" ca="1" si="497"/>
        <v>3</v>
      </c>
      <c r="AA4151">
        <f t="shared" ca="1" si="498"/>
        <v>0</v>
      </c>
      <c r="AB4151">
        <f t="shared" ca="1" si="499"/>
        <v>0</v>
      </c>
      <c r="AC4151" s="2">
        <v>0</v>
      </c>
      <c r="AD4151" s="7">
        <f>VLOOKUP(P4151,Weights!$A:$B,2,0)*AC4151</f>
        <v>0</v>
      </c>
      <c r="AE4151">
        <f t="shared" ca="1" si="500"/>
        <v>0</v>
      </c>
      <c r="AF4151" t="str">
        <f t="shared" si="501"/>
        <v>Appalachian St</v>
      </c>
      <c r="AG4151" t="str">
        <f t="shared" ca="1" si="502"/>
        <v>Appalachian St</v>
      </c>
    </row>
    <row r="4152" spans="15:33" x14ac:dyDescent="0.25">
      <c r="O4152" t="s">
        <v>3372</v>
      </c>
      <c r="P4152" s="6">
        <v>42042</v>
      </c>
      <c r="Q4152" t="s">
        <v>3073</v>
      </c>
      <c r="R4152" t="s">
        <v>3715</v>
      </c>
      <c r="S4152" t="s">
        <v>3721</v>
      </c>
      <c r="T4152">
        <v>81</v>
      </c>
      <c r="U4152">
        <v>78</v>
      </c>
      <c r="W4152" t="s">
        <v>589</v>
      </c>
      <c r="X4152">
        <v>1</v>
      </c>
      <c r="Y4152">
        <f t="shared" si="496"/>
        <v>3</v>
      </c>
      <c r="Z4152">
        <f t="shared" ca="1" si="497"/>
        <v>-9.9999994999999977</v>
      </c>
      <c r="AA4152">
        <f t="shared" ca="1" si="498"/>
        <v>12.999999499999998</v>
      </c>
      <c r="AB4152">
        <f t="shared" ca="1" si="499"/>
        <v>-12.999999499999998</v>
      </c>
      <c r="AC4152" s="2">
        <v>13</v>
      </c>
      <c r="AD4152" s="7">
        <f>VLOOKUP(P4152,Weights!$A:$B,2,0)*AC4152</f>
        <v>13</v>
      </c>
      <c r="AE4152">
        <f t="shared" ca="1" si="500"/>
        <v>168.9999870000002</v>
      </c>
      <c r="AF4152" t="str">
        <f t="shared" si="501"/>
        <v>Arizona St</v>
      </c>
      <c r="AG4152" t="str">
        <f t="shared" ca="1" si="502"/>
        <v>Arizona</v>
      </c>
    </row>
    <row r="4153" spans="15:33" x14ac:dyDescent="0.25">
      <c r="O4153" t="s">
        <v>3170</v>
      </c>
      <c r="P4153" s="6">
        <v>42042</v>
      </c>
      <c r="Q4153" t="s">
        <v>3073</v>
      </c>
      <c r="R4153" t="s">
        <v>3202</v>
      </c>
      <c r="S4153" t="s">
        <v>3721</v>
      </c>
      <c r="T4153">
        <v>61</v>
      </c>
      <c r="U4153">
        <v>41</v>
      </c>
      <c r="W4153" t="s">
        <v>2477</v>
      </c>
      <c r="X4153">
        <v>1</v>
      </c>
      <c r="Y4153">
        <f t="shared" si="496"/>
        <v>20</v>
      </c>
      <c r="Z4153">
        <f t="shared" ca="1" si="497"/>
        <v>12.624999500000001</v>
      </c>
      <c r="AA4153">
        <f t="shared" ca="1" si="498"/>
        <v>7.3750004999999987</v>
      </c>
      <c r="AB4153">
        <f t="shared" ca="1" si="499"/>
        <v>-7.3750004999999987</v>
      </c>
      <c r="AC4153" s="2">
        <v>7.375</v>
      </c>
      <c r="AD4153" s="7">
        <f>VLOOKUP(P4153,Weights!$A:$B,2,0)*AC4153</f>
        <v>7.375</v>
      </c>
      <c r="AE4153">
        <f t="shared" ca="1" si="500"/>
        <v>54.39063237500023</v>
      </c>
      <c r="AF4153" t="str">
        <f t="shared" si="501"/>
        <v>Arkansas</v>
      </c>
      <c r="AG4153" t="str">
        <f t="shared" ca="1" si="502"/>
        <v>Arkansas</v>
      </c>
    </row>
    <row r="4154" spans="15:33" x14ac:dyDescent="0.25">
      <c r="O4154" t="s">
        <v>3160</v>
      </c>
      <c r="P4154" s="6">
        <v>42042</v>
      </c>
      <c r="Q4154" t="s">
        <v>3073</v>
      </c>
      <c r="R4154" t="s">
        <v>3408</v>
      </c>
      <c r="S4154" t="s">
        <v>3721</v>
      </c>
      <c r="T4154">
        <v>69</v>
      </c>
      <c r="U4154">
        <v>61</v>
      </c>
      <c r="W4154" t="s">
        <v>2836</v>
      </c>
      <c r="X4154">
        <v>1</v>
      </c>
      <c r="Y4154">
        <f t="shared" si="496"/>
        <v>8</v>
      </c>
      <c r="Z4154">
        <f t="shared" ca="1" si="497"/>
        <v>3.125</v>
      </c>
      <c r="AA4154">
        <f t="shared" ca="1" si="498"/>
        <v>4.875</v>
      </c>
      <c r="AB4154">
        <f t="shared" ca="1" si="499"/>
        <v>-4.875</v>
      </c>
      <c r="AC4154" s="2">
        <v>4.875</v>
      </c>
      <c r="AD4154" s="7">
        <f>VLOOKUP(P4154,Weights!$A:$B,2,0)*AC4154</f>
        <v>4.875</v>
      </c>
      <c r="AE4154">
        <f t="shared" ca="1" si="500"/>
        <v>23.765625</v>
      </c>
      <c r="AF4154" t="str">
        <f t="shared" si="501"/>
        <v>Arkansas-Little Rock</v>
      </c>
      <c r="AG4154" t="str">
        <f t="shared" ca="1" si="502"/>
        <v>Arkansas-Little Rock</v>
      </c>
    </row>
    <row r="4155" spans="15:33" x14ac:dyDescent="0.25">
      <c r="O4155" t="s">
        <v>3260</v>
      </c>
      <c r="P4155" s="6">
        <v>42042</v>
      </c>
      <c r="Q4155" t="s">
        <v>3073</v>
      </c>
      <c r="R4155" t="s">
        <v>3253</v>
      </c>
      <c r="S4155" t="s">
        <v>3720</v>
      </c>
      <c r="T4155">
        <v>86</v>
      </c>
      <c r="U4155">
        <v>79</v>
      </c>
      <c r="W4155" t="s">
        <v>708</v>
      </c>
      <c r="X4155">
        <v>1</v>
      </c>
      <c r="Y4155">
        <f t="shared" si="496"/>
        <v>-7</v>
      </c>
      <c r="Z4155">
        <f t="shared" ca="1" si="497"/>
        <v>-5.250000019999999</v>
      </c>
      <c r="AA4155">
        <f t="shared" ca="1" si="498"/>
        <v>-1.749999980000001</v>
      </c>
      <c r="AB4155">
        <f t="shared" ca="1" si="499"/>
        <v>1.749999980000001</v>
      </c>
      <c r="AC4155" s="2">
        <v>1.75</v>
      </c>
      <c r="AD4155" s="7">
        <f>VLOOKUP(P4155,Weights!$A:$B,2,0)*AC4155</f>
        <v>1.75</v>
      </c>
      <c r="AE4155">
        <f t="shared" ca="1" si="500"/>
        <v>3.062499930000004</v>
      </c>
      <c r="AF4155" t="str">
        <f t="shared" si="501"/>
        <v>Ole Miss</v>
      </c>
      <c r="AG4155" t="str">
        <f t="shared" ca="1" si="502"/>
        <v>Ole Miss</v>
      </c>
    </row>
    <row r="4156" spans="15:33" x14ac:dyDescent="0.25">
      <c r="O4156" t="s">
        <v>3233</v>
      </c>
      <c r="P4156" s="6">
        <v>42042</v>
      </c>
      <c r="Q4156" t="s">
        <v>3073</v>
      </c>
      <c r="R4156" t="s">
        <v>3150</v>
      </c>
      <c r="S4156" t="s">
        <v>3720</v>
      </c>
      <c r="T4156">
        <v>82</v>
      </c>
      <c r="U4156">
        <v>72</v>
      </c>
      <c r="W4156" t="s">
        <v>1749</v>
      </c>
      <c r="X4156">
        <v>1</v>
      </c>
      <c r="Y4156">
        <f t="shared" si="496"/>
        <v>-10</v>
      </c>
      <c r="Z4156">
        <f t="shared" ca="1" si="497"/>
        <v>-14.000000499999999</v>
      </c>
      <c r="AA4156">
        <f t="shared" ca="1" si="498"/>
        <v>4.0000004999999987</v>
      </c>
      <c r="AB4156">
        <f t="shared" ca="1" si="499"/>
        <v>-4.0000004999999987</v>
      </c>
      <c r="AC4156" s="2">
        <v>4</v>
      </c>
      <c r="AD4156" s="7">
        <f>VLOOKUP(P4156,Weights!$A:$B,2,0)*AC4156</f>
        <v>4</v>
      </c>
      <c r="AE4156">
        <f t="shared" ca="1" si="500"/>
        <v>16.000004000000239</v>
      </c>
      <c r="AF4156" t="str">
        <f t="shared" si="501"/>
        <v>Murray St</v>
      </c>
      <c r="AG4156" t="str">
        <f t="shared" ca="1" si="502"/>
        <v>Murray St</v>
      </c>
    </row>
    <row r="4157" spans="15:33" x14ac:dyDescent="0.25">
      <c r="O4157" t="s">
        <v>3316</v>
      </c>
      <c r="P4157" s="6">
        <v>42042</v>
      </c>
      <c r="Q4157" t="s">
        <v>3073</v>
      </c>
      <c r="R4157" t="s">
        <v>3289</v>
      </c>
      <c r="S4157" t="s">
        <v>3720</v>
      </c>
      <c r="T4157">
        <v>72</v>
      </c>
      <c r="U4157">
        <v>61</v>
      </c>
      <c r="W4157" t="s">
        <v>394</v>
      </c>
      <c r="X4157">
        <v>1</v>
      </c>
      <c r="Y4157">
        <f t="shared" si="496"/>
        <v>-11</v>
      </c>
      <c r="Z4157">
        <f t="shared" ca="1" si="497"/>
        <v>-8.25</v>
      </c>
      <c r="AA4157">
        <f t="shared" ca="1" si="498"/>
        <v>-2.75</v>
      </c>
      <c r="AB4157">
        <f t="shared" ca="1" si="499"/>
        <v>2.75</v>
      </c>
      <c r="AC4157" s="2">
        <v>2.75</v>
      </c>
      <c r="AD4157" s="7">
        <f>VLOOKUP(P4157,Weights!$A:$B,2,0)*AC4157</f>
        <v>2.75</v>
      </c>
      <c r="AE4157">
        <f t="shared" ca="1" si="500"/>
        <v>7.5625</v>
      </c>
      <c r="AF4157" t="str">
        <f t="shared" si="501"/>
        <v>Toledo</v>
      </c>
      <c r="AG4157" t="str">
        <f t="shared" ca="1" si="502"/>
        <v>Toledo</v>
      </c>
    </row>
    <row r="4158" spans="15:33" x14ac:dyDescent="0.25">
      <c r="O4158" t="s">
        <v>3095</v>
      </c>
      <c r="P4158" s="6">
        <v>42042</v>
      </c>
      <c r="Q4158" t="s">
        <v>3073</v>
      </c>
      <c r="R4158" t="s">
        <v>3705</v>
      </c>
      <c r="S4158" t="s">
        <v>3720</v>
      </c>
      <c r="T4158">
        <v>79</v>
      </c>
      <c r="U4158">
        <v>68</v>
      </c>
      <c r="W4158" t="s">
        <v>251</v>
      </c>
      <c r="X4158">
        <v>1</v>
      </c>
      <c r="Y4158">
        <f t="shared" si="496"/>
        <v>-11</v>
      </c>
      <c r="Z4158">
        <f t="shared" ca="1" si="497"/>
        <v>-11.249999499999998</v>
      </c>
      <c r="AA4158">
        <f t="shared" ca="1" si="498"/>
        <v>0.24999949999999771</v>
      </c>
      <c r="AB4158">
        <f t="shared" ca="1" si="499"/>
        <v>-0.24999949999999771</v>
      </c>
      <c r="AC4158" s="2">
        <v>0.25</v>
      </c>
      <c r="AD4158" s="7">
        <f>VLOOKUP(P4158,Weights!$A:$B,2,0)*AC4158</f>
        <v>0.25</v>
      </c>
      <c r="AE4158">
        <f t="shared" ca="1" si="500"/>
        <v>6.2499750000248856E-2</v>
      </c>
      <c r="AF4158" t="str">
        <f t="shared" si="501"/>
        <v>North Carolina</v>
      </c>
      <c r="AG4158" t="str">
        <f t="shared" ca="1" si="502"/>
        <v>North Carolina</v>
      </c>
    </row>
    <row r="4159" spans="15:33" x14ac:dyDescent="0.25">
      <c r="O4159" t="s">
        <v>3121</v>
      </c>
      <c r="P4159" s="6">
        <v>42042</v>
      </c>
      <c r="Q4159" t="s">
        <v>3073</v>
      </c>
      <c r="R4159" t="s">
        <v>3104</v>
      </c>
      <c r="S4159" t="s">
        <v>3721</v>
      </c>
      <c r="T4159">
        <v>67</v>
      </c>
      <c r="U4159">
        <v>64</v>
      </c>
      <c r="W4159" t="s">
        <v>1707</v>
      </c>
      <c r="X4159">
        <v>1</v>
      </c>
      <c r="Y4159">
        <f t="shared" si="496"/>
        <v>3</v>
      </c>
      <c r="Z4159">
        <f t="shared" ca="1" si="497"/>
        <v>2.75</v>
      </c>
      <c r="AA4159">
        <f t="shared" ca="1" si="498"/>
        <v>0.25</v>
      </c>
      <c r="AB4159">
        <f t="shared" ca="1" si="499"/>
        <v>-0.25</v>
      </c>
      <c r="AC4159" s="2">
        <v>0.25</v>
      </c>
      <c r="AD4159" s="7">
        <f>VLOOKUP(P4159,Weights!$A:$B,2,0)*AC4159</f>
        <v>0.25</v>
      </c>
      <c r="AE4159">
        <f t="shared" ca="1" si="500"/>
        <v>6.25E-2</v>
      </c>
      <c r="AF4159" t="str">
        <f t="shared" si="501"/>
        <v>Brown</v>
      </c>
      <c r="AG4159" t="str">
        <f t="shared" ca="1" si="502"/>
        <v>Brown</v>
      </c>
    </row>
    <row r="4160" spans="15:33" x14ac:dyDescent="0.25">
      <c r="O4160" t="s">
        <v>3101</v>
      </c>
      <c r="P4160" s="6">
        <v>42042</v>
      </c>
      <c r="Q4160" t="s">
        <v>3073</v>
      </c>
      <c r="R4160" t="s">
        <v>3255</v>
      </c>
      <c r="S4160" t="s">
        <v>3721</v>
      </c>
      <c r="T4160">
        <v>83</v>
      </c>
      <c r="U4160">
        <v>73</v>
      </c>
      <c r="W4160" t="s">
        <v>532</v>
      </c>
      <c r="X4160">
        <v>1</v>
      </c>
      <c r="Y4160">
        <f t="shared" si="496"/>
        <v>10</v>
      </c>
      <c r="Z4160">
        <f t="shared" ca="1" si="497"/>
        <v>13.999999499999998</v>
      </c>
      <c r="AA4160">
        <f t="shared" ca="1" si="498"/>
        <v>-3.9999994999999977</v>
      </c>
      <c r="AB4160">
        <f t="shared" ca="1" si="499"/>
        <v>3.9999994999999977</v>
      </c>
      <c r="AC4160" s="2">
        <v>4</v>
      </c>
      <c r="AD4160" s="7">
        <f>VLOOKUP(P4160,Weights!$A:$B,2,0)*AC4160</f>
        <v>4</v>
      </c>
      <c r="AE4160">
        <f t="shared" ca="1" si="500"/>
        <v>15.999996000000232</v>
      </c>
      <c r="AF4160" t="str">
        <f t="shared" si="501"/>
        <v>Butler</v>
      </c>
      <c r="AG4160" t="str">
        <f t="shared" ca="1" si="502"/>
        <v>Butler</v>
      </c>
    </row>
    <row r="4161" spans="15:33" x14ac:dyDescent="0.25">
      <c r="O4161" t="s">
        <v>3222</v>
      </c>
      <c r="P4161" s="6">
        <v>42042</v>
      </c>
      <c r="Q4161" t="s">
        <v>3073</v>
      </c>
      <c r="R4161" t="s">
        <v>3282</v>
      </c>
      <c r="S4161" t="s">
        <v>3721</v>
      </c>
      <c r="T4161">
        <v>64</v>
      </c>
      <c r="U4161">
        <v>62</v>
      </c>
      <c r="W4161" t="s">
        <v>631</v>
      </c>
      <c r="X4161">
        <v>1</v>
      </c>
      <c r="Y4161">
        <f t="shared" si="496"/>
        <v>2</v>
      </c>
      <c r="Z4161">
        <f t="shared" ca="1" si="497"/>
        <v>-2.8749994999999995</v>
      </c>
      <c r="AA4161">
        <f t="shared" ca="1" si="498"/>
        <v>4.8749994999999995</v>
      </c>
      <c r="AB4161">
        <f t="shared" ca="1" si="499"/>
        <v>-4.8749994999999995</v>
      </c>
      <c r="AC4161" s="2">
        <v>4.875</v>
      </c>
      <c r="AD4161" s="7">
        <f>VLOOKUP(P4161,Weights!$A:$B,2,0)*AC4161</f>
        <v>4.875</v>
      </c>
      <c r="AE4161">
        <f t="shared" ca="1" si="500"/>
        <v>23.765620125000243</v>
      </c>
      <c r="AF4161" t="str">
        <f t="shared" si="501"/>
        <v>California</v>
      </c>
      <c r="AG4161" t="str">
        <f t="shared" ca="1" si="502"/>
        <v>UCLA</v>
      </c>
    </row>
    <row r="4162" spans="15:33" x14ac:dyDescent="0.25">
      <c r="O4162" t="s">
        <v>3314</v>
      </c>
      <c r="P4162" s="6">
        <v>42042</v>
      </c>
      <c r="Q4162" t="s">
        <v>3073</v>
      </c>
      <c r="R4162" t="s">
        <v>3405</v>
      </c>
      <c r="S4162" t="s">
        <v>3721</v>
      </c>
      <c r="T4162">
        <v>70</v>
      </c>
      <c r="U4162">
        <v>67</v>
      </c>
      <c r="W4162" t="s">
        <v>2583</v>
      </c>
      <c r="X4162">
        <v>1</v>
      </c>
      <c r="Y4162">
        <f t="shared" ref="Y4162:Y4225" si="503">X4162*IF(S4162="W",(T4162-U4162),U4162-T4162)</f>
        <v>3</v>
      </c>
      <c r="Z4162">
        <f t="shared" ref="Z4162:Z4225" ca="1" si="504">X4162*(IF(Q4162="A",-HomeEdge,IF(Q4162="H",HomeEdge,0))+VLOOKUP(O4162,TmList,2,0)-VLOOKUP(R4162,TmList,2,0))</f>
        <v>-6.2500005000000014</v>
      </c>
      <c r="AA4162">
        <f t="shared" ref="AA4162:AA4225" ca="1" si="505">Y4162-Z4162</f>
        <v>9.2500005000000023</v>
      </c>
      <c r="AB4162">
        <f t="shared" ref="AB4162:AB4225" ca="1" si="506">-AA4162</f>
        <v>-9.2500005000000023</v>
      </c>
      <c r="AC4162" s="2">
        <v>9.25</v>
      </c>
      <c r="AD4162" s="7">
        <f>VLOOKUP(P4162,Weights!$A:$B,2,0)*AC4162</f>
        <v>9.25</v>
      </c>
      <c r="AE4162">
        <f t="shared" ref="AE4162:AE4225" ca="1" si="507">AA4162^2</f>
        <v>85.562509250000289</v>
      </c>
      <c r="AF4162" t="str">
        <f t="shared" si="501"/>
        <v>Central Arkansas</v>
      </c>
      <c r="AG4162" t="str">
        <f t="shared" ca="1" si="502"/>
        <v>New Orleans</v>
      </c>
    </row>
    <row r="4163" spans="15:33" x14ac:dyDescent="0.25">
      <c r="O4163" t="s">
        <v>3128</v>
      </c>
      <c r="P4163" s="6">
        <v>42042</v>
      </c>
      <c r="Q4163" t="s">
        <v>3073</v>
      </c>
      <c r="R4163" t="s">
        <v>3096</v>
      </c>
      <c r="S4163" t="s">
        <v>3720</v>
      </c>
      <c r="T4163">
        <v>63</v>
      </c>
      <c r="U4163">
        <v>46</v>
      </c>
      <c r="W4163" t="s">
        <v>161</v>
      </c>
      <c r="X4163">
        <v>1</v>
      </c>
      <c r="Y4163">
        <f t="shared" si="503"/>
        <v>-17</v>
      </c>
      <c r="Z4163">
        <f t="shared" ca="1" si="504"/>
        <v>-8.6250004999999987</v>
      </c>
      <c r="AA4163">
        <f t="shared" ca="1" si="505"/>
        <v>-8.3749995000000013</v>
      </c>
      <c r="AB4163">
        <f t="shared" ca="1" si="506"/>
        <v>8.3749995000000013</v>
      </c>
      <c r="AC4163" s="2">
        <v>8.375</v>
      </c>
      <c r="AD4163" s="7">
        <f>VLOOKUP(P4163,Weights!$A:$B,2,0)*AC4163</f>
        <v>8.375</v>
      </c>
      <c r="AE4163">
        <f t="shared" ca="1" si="507"/>
        <v>70.140616625000277</v>
      </c>
      <c r="AF4163" t="str">
        <f t="shared" ref="AF4163:AF4226" si="508">IF(Y4163&gt;0,O4163,R4163)</f>
        <v>Mt. St. Mary's</v>
      </c>
      <c r="AG4163" t="str">
        <f t="shared" ref="AG4163:AG4226" ca="1" si="509">IF(Z4163&gt;0,O4163,R4163)</f>
        <v>Mt. St. Mary's</v>
      </c>
    </row>
    <row r="4164" spans="15:33" x14ac:dyDescent="0.25">
      <c r="O4164" t="s">
        <v>3102</v>
      </c>
      <c r="P4164" s="6">
        <v>42042</v>
      </c>
      <c r="Q4164" t="s">
        <v>3073</v>
      </c>
      <c r="R4164" t="s">
        <v>3110</v>
      </c>
      <c r="S4164" t="s">
        <v>3721</v>
      </c>
      <c r="T4164">
        <v>70</v>
      </c>
      <c r="U4164">
        <v>65</v>
      </c>
      <c r="W4164" t="s">
        <v>1942</v>
      </c>
      <c r="X4164">
        <v>1</v>
      </c>
      <c r="Y4164">
        <f t="shared" si="503"/>
        <v>5</v>
      </c>
      <c r="Z4164">
        <f t="shared" ca="1" si="504"/>
        <v>13.124999520000001</v>
      </c>
      <c r="AA4164">
        <f t="shared" ca="1" si="505"/>
        <v>-8.1249995200000011</v>
      </c>
      <c r="AB4164">
        <f t="shared" ca="1" si="506"/>
        <v>8.1249995200000011</v>
      </c>
      <c r="AC4164" s="2">
        <v>8.125</v>
      </c>
      <c r="AD4164" s="7">
        <f>VLOOKUP(P4164,Weights!$A:$B,2,0)*AC4164</f>
        <v>8.125</v>
      </c>
      <c r="AE4164">
        <f t="shared" ca="1" si="507"/>
        <v>66.01561720000025</v>
      </c>
      <c r="AF4164" t="str">
        <f t="shared" si="508"/>
        <v>Central Michigan</v>
      </c>
      <c r="AG4164" t="str">
        <f t="shared" ca="1" si="509"/>
        <v>Central Michigan</v>
      </c>
    </row>
    <row r="4165" spans="15:33" x14ac:dyDescent="0.25">
      <c r="O4165" t="s">
        <v>3164</v>
      </c>
      <c r="P4165" s="6">
        <v>42042</v>
      </c>
      <c r="Q4165" t="s">
        <v>3073</v>
      </c>
      <c r="R4165" t="s">
        <v>3181</v>
      </c>
      <c r="S4165" t="s">
        <v>3720</v>
      </c>
      <c r="T4165">
        <v>59</v>
      </c>
      <c r="U4165">
        <v>45</v>
      </c>
      <c r="W4165" t="s">
        <v>1413</v>
      </c>
      <c r="X4165">
        <v>1</v>
      </c>
      <c r="Y4165">
        <f t="shared" si="503"/>
        <v>-14</v>
      </c>
      <c r="Z4165">
        <f t="shared" ca="1" si="504"/>
        <v>1.875</v>
      </c>
      <c r="AA4165">
        <f t="shared" ca="1" si="505"/>
        <v>-15.875</v>
      </c>
      <c r="AB4165">
        <f t="shared" ca="1" si="506"/>
        <v>15.875</v>
      </c>
      <c r="AC4165" s="2">
        <v>15.875</v>
      </c>
      <c r="AD4165" s="7">
        <f>VLOOKUP(P4165,Weights!$A:$B,2,0)*AC4165</f>
        <v>15.875</v>
      </c>
      <c r="AE4165">
        <f t="shared" ca="1" si="507"/>
        <v>252.015625</v>
      </c>
      <c r="AF4165" t="str">
        <f t="shared" si="508"/>
        <v>Drexel</v>
      </c>
      <c r="AG4165" t="str">
        <f t="shared" ca="1" si="509"/>
        <v>Charleston</v>
      </c>
    </row>
    <row r="4166" spans="15:33" x14ac:dyDescent="0.25">
      <c r="O4166" t="s">
        <v>3257</v>
      </c>
      <c r="P4166" s="6">
        <v>42042</v>
      </c>
      <c r="Q4166" t="s">
        <v>3073</v>
      </c>
      <c r="R4166" t="s">
        <v>3365</v>
      </c>
      <c r="S4166" t="s">
        <v>3721</v>
      </c>
      <c r="T4166">
        <v>78</v>
      </c>
      <c r="U4166">
        <v>73</v>
      </c>
      <c r="W4166" t="s">
        <v>2950</v>
      </c>
      <c r="X4166">
        <v>1</v>
      </c>
      <c r="Y4166">
        <f t="shared" si="503"/>
        <v>5</v>
      </c>
      <c r="Z4166">
        <f t="shared" ca="1" si="504"/>
        <v>5.125</v>
      </c>
      <c r="AA4166">
        <f t="shared" ca="1" si="505"/>
        <v>-0.125</v>
      </c>
      <c r="AB4166">
        <f t="shared" ca="1" si="506"/>
        <v>0.125</v>
      </c>
      <c r="AC4166" s="2">
        <v>0.125</v>
      </c>
      <c r="AD4166" s="7">
        <f>VLOOKUP(P4166,Weights!$A:$B,2,0)*AC4166</f>
        <v>0.125</v>
      </c>
      <c r="AE4166">
        <f t="shared" ca="1" si="507"/>
        <v>1.5625E-2</v>
      </c>
      <c r="AF4166" t="str">
        <f t="shared" si="508"/>
        <v>Chicago St</v>
      </c>
      <c r="AG4166" t="str">
        <f t="shared" ca="1" si="509"/>
        <v>Chicago St</v>
      </c>
    </row>
    <row r="4167" spans="15:33" x14ac:dyDescent="0.25">
      <c r="O4167" t="s">
        <v>3113</v>
      </c>
      <c r="P4167" s="6">
        <v>42042</v>
      </c>
      <c r="Q4167" t="s">
        <v>3073</v>
      </c>
      <c r="R4167" t="s">
        <v>3145</v>
      </c>
      <c r="S4167" t="s">
        <v>3721</v>
      </c>
      <c r="T4167">
        <v>63</v>
      </c>
      <c r="U4167">
        <v>58</v>
      </c>
      <c r="W4167" t="s">
        <v>206</v>
      </c>
      <c r="X4167">
        <v>1</v>
      </c>
      <c r="Y4167">
        <f t="shared" si="503"/>
        <v>5</v>
      </c>
      <c r="Z4167">
        <f t="shared" ca="1" si="504"/>
        <v>19</v>
      </c>
      <c r="AA4167">
        <f t="shared" ca="1" si="505"/>
        <v>-14</v>
      </c>
      <c r="AB4167">
        <f t="shared" ca="1" si="506"/>
        <v>14</v>
      </c>
      <c r="AC4167" s="2">
        <v>14</v>
      </c>
      <c r="AD4167" s="7">
        <f>VLOOKUP(P4167,Weights!$A:$B,2,0)*AC4167</f>
        <v>14</v>
      </c>
      <c r="AE4167">
        <f t="shared" ca="1" si="507"/>
        <v>196</v>
      </c>
      <c r="AF4167" t="str">
        <f t="shared" si="508"/>
        <v>Cincinnati</v>
      </c>
      <c r="AG4167" t="str">
        <f t="shared" ca="1" si="509"/>
        <v>Cincinnati</v>
      </c>
    </row>
    <row r="4168" spans="15:33" x14ac:dyDescent="0.25">
      <c r="O4168" t="s">
        <v>3373</v>
      </c>
      <c r="P4168" s="6">
        <v>42042</v>
      </c>
      <c r="Q4168" t="s">
        <v>3073</v>
      </c>
      <c r="R4168" t="s">
        <v>3179</v>
      </c>
      <c r="S4168" t="s">
        <v>3721</v>
      </c>
      <c r="T4168">
        <v>88</v>
      </c>
      <c r="U4168">
        <v>72</v>
      </c>
      <c r="W4168" t="s">
        <v>1611</v>
      </c>
      <c r="X4168">
        <v>1</v>
      </c>
      <c r="Y4168">
        <f t="shared" si="503"/>
        <v>16</v>
      </c>
      <c r="Z4168">
        <f t="shared" ca="1" si="504"/>
        <v>13.25</v>
      </c>
      <c r="AA4168">
        <f t="shared" ca="1" si="505"/>
        <v>2.75</v>
      </c>
      <c r="AB4168">
        <f t="shared" ca="1" si="506"/>
        <v>-2.75</v>
      </c>
      <c r="AC4168" s="2">
        <v>2.75</v>
      </c>
      <c r="AD4168" s="7">
        <f>VLOOKUP(P4168,Weights!$A:$B,2,0)*AC4168</f>
        <v>2.75</v>
      </c>
      <c r="AE4168">
        <f t="shared" ca="1" si="507"/>
        <v>7.5625</v>
      </c>
      <c r="AF4168" t="str">
        <f t="shared" si="508"/>
        <v>Cleveland St</v>
      </c>
      <c r="AG4168" t="str">
        <f t="shared" ca="1" si="509"/>
        <v>Cleveland St</v>
      </c>
    </row>
    <row r="4169" spans="15:33" x14ac:dyDescent="0.25">
      <c r="O4169" t="s">
        <v>3076</v>
      </c>
      <c r="P4169" s="6">
        <v>42042</v>
      </c>
      <c r="Q4169" t="s">
        <v>3073</v>
      </c>
      <c r="R4169" t="s">
        <v>3399</v>
      </c>
      <c r="S4169" t="s">
        <v>3721</v>
      </c>
      <c r="T4169">
        <v>59</v>
      </c>
      <c r="U4169">
        <v>43</v>
      </c>
      <c r="W4169" t="s">
        <v>2430</v>
      </c>
      <c r="X4169">
        <v>1</v>
      </c>
      <c r="Y4169">
        <f t="shared" si="503"/>
        <v>16</v>
      </c>
      <c r="Z4169">
        <f t="shared" ca="1" si="504"/>
        <v>6.3749999800000001</v>
      </c>
      <c r="AA4169">
        <f t="shared" ca="1" si="505"/>
        <v>9.6250000199999999</v>
      </c>
      <c r="AB4169">
        <f t="shared" ca="1" si="506"/>
        <v>-9.6250000199999999</v>
      </c>
      <c r="AC4169" s="2">
        <v>9.625</v>
      </c>
      <c r="AD4169" s="7">
        <f>VLOOKUP(P4169,Weights!$A:$B,2,0)*AC4169</f>
        <v>9.625</v>
      </c>
      <c r="AE4169">
        <f t="shared" ca="1" si="507"/>
        <v>92.640625384999993</v>
      </c>
      <c r="AF4169" t="str">
        <f t="shared" si="508"/>
        <v>Colgate</v>
      </c>
      <c r="AG4169" t="str">
        <f t="shared" ca="1" si="509"/>
        <v>Colgate</v>
      </c>
    </row>
    <row r="4170" spans="15:33" x14ac:dyDescent="0.25">
      <c r="O4170" t="s">
        <v>3231</v>
      </c>
      <c r="P4170" s="6">
        <v>42042</v>
      </c>
      <c r="Q4170" t="s">
        <v>3073</v>
      </c>
      <c r="R4170" t="s">
        <v>3287</v>
      </c>
      <c r="S4170" t="s">
        <v>3720</v>
      </c>
      <c r="T4170">
        <v>79</v>
      </c>
      <c r="U4170">
        <v>51</v>
      </c>
      <c r="W4170" t="s">
        <v>1327</v>
      </c>
      <c r="X4170">
        <v>1</v>
      </c>
      <c r="Y4170">
        <f t="shared" si="503"/>
        <v>-28</v>
      </c>
      <c r="Z4170">
        <f t="shared" ca="1" si="504"/>
        <v>-7.7499994999999977</v>
      </c>
      <c r="AA4170">
        <f t="shared" ca="1" si="505"/>
        <v>-20.250000500000002</v>
      </c>
      <c r="AB4170">
        <f t="shared" ca="1" si="506"/>
        <v>20.250000500000002</v>
      </c>
      <c r="AC4170" s="2">
        <v>20.25</v>
      </c>
      <c r="AD4170" s="7">
        <f>VLOOKUP(P4170,Weights!$A:$B,2,0)*AC4170</f>
        <v>20.25</v>
      </c>
      <c r="AE4170">
        <f t="shared" ca="1" si="507"/>
        <v>410.06252025000032</v>
      </c>
      <c r="AF4170" t="str">
        <f t="shared" si="508"/>
        <v>Utah</v>
      </c>
      <c r="AG4170" t="str">
        <f t="shared" ca="1" si="509"/>
        <v>Utah</v>
      </c>
    </row>
    <row r="4171" spans="15:33" x14ac:dyDescent="0.25">
      <c r="O4171" t="s">
        <v>3279</v>
      </c>
      <c r="P4171" s="6">
        <v>42042</v>
      </c>
      <c r="Q4171" t="s">
        <v>3073</v>
      </c>
      <c r="R4171" t="s">
        <v>3077</v>
      </c>
      <c r="S4171" t="s">
        <v>3721</v>
      </c>
      <c r="T4171">
        <v>83</v>
      </c>
      <c r="U4171">
        <v>82</v>
      </c>
      <c r="W4171" t="s">
        <v>2181</v>
      </c>
      <c r="X4171">
        <v>1</v>
      </c>
      <c r="Y4171">
        <f t="shared" si="503"/>
        <v>1</v>
      </c>
      <c r="Z4171">
        <f t="shared" ca="1" si="504"/>
        <v>6.3749999999999991</v>
      </c>
      <c r="AA4171">
        <f t="shared" ca="1" si="505"/>
        <v>-5.3749999999999991</v>
      </c>
      <c r="AB4171">
        <f t="shared" ca="1" si="506"/>
        <v>5.3749999999999991</v>
      </c>
      <c r="AC4171" s="2">
        <v>5.375</v>
      </c>
      <c r="AD4171" s="7">
        <f>VLOOKUP(P4171,Weights!$A:$B,2,0)*AC4171</f>
        <v>5.375</v>
      </c>
      <c r="AE4171">
        <f t="shared" ca="1" si="507"/>
        <v>28.890624999999989</v>
      </c>
      <c r="AF4171" t="str">
        <f t="shared" si="508"/>
        <v>Colorado St</v>
      </c>
      <c r="AG4171" t="str">
        <f t="shared" ca="1" si="509"/>
        <v>Colorado St</v>
      </c>
    </row>
    <row r="4172" spans="15:33" x14ac:dyDescent="0.25">
      <c r="O4172" t="s">
        <v>3116</v>
      </c>
      <c r="P4172" s="6">
        <v>42042</v>
      </c>
      <c r="Q4172" t="s">
        <v>3073</v>
      </c>
      <c r="R4172" t="s">
        <v>3259</v>
      </c>
      <c r="S4172" t="s">
        <v>3721</v>
      </c>
      <c r="T4172">
        <v>83</v>
      </c>
      <c r="U4172">
        <v>56</v>
      </c>
      <c r="W4172" t="s">
        <v>1714</v>
      </c>
      <c r="X4172">
        <v>1</v>
      </c>
      <c r="Y4172">
        <f t="shared" si="503"/>
        <v>27</v>
      </c>
      <c r="Z4172">
        <f t="shared" ca="1" si="504"/>
        <v>12.5</v>
      </c>
      <c r="AA4172">
        <f t="shared" ca="1" si="505"/>
        <v>14.5</v>
      </c>
      <c r="AB4172">
        <f t="shared" ca="1" si="506"/>
        <v>-14.5</v>
      </c>
      <c r="AC4172" s="2">
        <v>14.5</v>
      </c>
      <c r="AD4172" s="7">
        <f>VLOOKUP(P4172,Weights!$A:$B,2,0)*AC4172</f>
        <v>14.5</v>
      </c>
      <c r="AE4172">
        <f t="shared" ca="1" si="507"/>
        <v>210.25</v>
      </c>
      <c r="AF4172" t="str">
        <f t="shared" si="508"/>
        <v>Columbia</v>
      </c>
      <c r="AG4172" t="str">
        <f t="shared" ca="1" si="509"/>
        <v>Columbia</v>
      </c>
    </row>
    <row r="4173" spans="15:33" x14ac:dyDescent="0.25">
      <c r="O4173" t="s">
        <v>3350</v>
      </c>
      <c r="P4173" s="6">
        <v>42042</v>
      </c>
      <c r="Q4173" t="s">
        <v>3073</v>
      </c>
      <c r="R4173" t="s">
        <v>3313</v>
      </c>
      <c r="S4173" t="s">
        <v>3721</v>
      </c>
      <c r="T4173">
        <v>77</v>
      </c>
      <c r="U4173">
        <v>74</v>
      </c>
      <c r="W4173" t="s">
        <v>1990</v>
      </c>
      <c r="X4173">
        <v>1</v>
      </c>
      <c r="Y4173">
        <f t="shared" si="503"/>
        <v>3</v>
      </c>
      <c r="Z4173">
        <f t="shared" ca="1" si="504"/>
        <v>3</v>
      </c>
      <c r="AA4173">
        <f t="shared" ca="1" si="505"/>
        <v>0</v>
      </c>
      <c r="AB4173">
        <f t="shared" ca="1" si="506"/>
        <v>0</v>
      </c>
      <c r="AC4173" s="2">
        <v>0</v>
      </c>
      <c r="AD4173" s="7">
        <f>VLOOKUP(P4173,Weights!$A:$B,2,0)*AC4173</f>
        <v>0</v>
      </c>
      <c r="AE4173">
        <f t="shared" ca="1" si="507"/>
        <v>0</v>
      </c>
      <c r="AF4173" t="str">
        <f t="shared" si="508"/>
        <v>Coppin St</v>
      </c>
      <c r="AG4173" t="str">
        <f t="shared" ca="1" si="509"/>
        <v>Coppin St</v>
      </c>
    </row>
    <row r="4174" spans="15:33" x14ac:dyDescent="0.25">
      <c r="O4174" t="s">
        <v>3119</v>
      </c>
      <c r="P4174" s="6">
        <v>42042</v>
      </c>
      <c r="Q4174" t="s">
        <v>3073</v>
      </c>
      <c r="R4174" t="s">
        <v>3114</v>
      </c>
      <c r="S4174" t="s">
        <v>3721</v>
      </c>
      <c r="T4174">
        <v>68</v>
      </c>
      <c r="U4174">
        <v>60</v>
      </c>
      <c r="W4174" t="s">
        <v>1722</v>
      </c>
      <c r="X4174">
        <v>1</v>
      </c>
      <c r="Y4174">
        <f t="shared" si="503"/>
        <v>8</v>
      </c>
      <c r="Z4174">
        <f t="shared" ca="1" si="504"/>
        <v>0.875</v>
      </c>
      <c r="AA4174">
        <f t="shared" ca="1" si="505"/>
        <v>7.125</v>
      </c>
      <c r="AB4174">
        <f t="shared" ca="1" si="506"/>
        <v>-7.125</v>
      </c>
      <c r="AC4174" s="2">
        <v>7.125</v>
      </c>
      <c r="AD4174" s="7">
        <f>VLOOKUP(P4174,Weights!$A:$B,2,0)*AC4174</f>
        <v>7.125</v>
      </c>
      <c r="AE4174">
        <f t="shared" ca="1" si="507"/>
        <v>50.765625</v>
      </c>
      <c r="AF4174" t="str">
        <f t="shared" si="508"/>
        <v>Cornell</v>
      </c>
      <c r="AG4174" t="str">
        <f t="shared" ca="1" si="509"/>
        <v>Cornell</v>
      </c>
    </row>
    <row r="4175" spans="15:33" x14ac:dyDescent="0.25">
      <c r="O4175" t="s">
        <v>3332</v>
      </c>
      <c r="P4175" s="6">
        <v>42042</v>
      </c>
      <c r="Q4175" t="s">
        <v>3073</v>
      </c>
      <c r="R4175" t="s">
        <v>3296</v>
      </c>
      <c r="S4175" t="s">
        <v>3720</v>
      </c>
      <c r="T4175">
        <v>71</v>
      </c>
      <c r="U4175">
        <v>66</v>
      </c>
      <c r="V4175" t="s">
        <v>3722</v>
      </c>
      <c r="W4175" t="s">
        <v>1337</v>
      </c>
      <c r="X4175">
        <v>1</v>
      </c>
      <c r="Y4175">
        <f t="shared" si="503"/>
        <v>-5</v>
      </c>
      <c r="Z4175">
        <f t="shared" ca="1" si="504"/>
        <v>-1.875</v>
      </c>
      <c r="AA4175">
        <f t="shared" ca="1" si="505"/>
        <v>-3.125</v>
      </c>
      <c r="AB4175">
        <f t="shared" ca="1" si="506"/>
        <v>3.125</v>
      </c>
      <c r="AC4175" s="2">
        <v>3.125</v>
      </c>
      <c r="AD4175" s="7">
        <f>VLOOKUP(P4175,Weights!$A:$B,2,0)*AC4175</f>
        <v>3.125</v>
      </c>
      <c r="AE4175">
        <f t="shared" ca="1" si="507"/>
        <v>9.765625</v>
      </c>
      <c r="AF4175" t="str">
        <f t="shared" si="508"/>
        <v>UC Riverside</v>
      </c>
      <c r="AG4175" t="str">
        <f t="shared" ca="1" si="509"/>
        <v>UC Riverside</v>
      </c>
    </row>
    <row r="4176" spans="15:33" x14ac:dyDescent="0.25">
      <c r="O4176" t="s">
        <v>3283</v>
      </c>
      <c r="P4176" s="6">
        <v>42042</v>
      </c>
      <c r="Q4176" t="s">
        <v>3073</v>
      </c>
      <c r="R4176" t="s">
        <v>3331</v>
      </c>
      <c r="S4176" t="s">
        <v>3720</v>
      </c>
      <c r="T4176">
        <v>68</v>
      </c>
      <c r="U4176">
        <v>55</v>
      </c>
      <c r="W4176" t="s">
        <v>1349</v>
      </c>
      <c r="X4176">
        <v>1</v>
      </c>
      <c r="Y4176">
        <f t="shared" si="503"/>
        <v>-13</v>
      </c>
      <c r="Z4176">
        <f t="shared" ca="1" si="504"/>
        <v>-7.625</v>
      </c>
      <c r="AA4176">
        <f t="shared" ca="1" si="505"/>
        <v>-5.375</v>
      </c>
      <c r="AB4176">
        <f t="shared" ca="1" si="506"/>
        <v>5.375</v>
      </c>
      <c r="AC4176" s="2">
        <v>5.375</v>
      </c>
      <c r="AD4176" s="7">
        <f>VLOOKUP(P4176,Weights!$A:$B,2,0)*AC4176</f>
        <v>5.375</v>
      </c>
      <c r="AE4176">
        <f t="shared" ca="1" si="507"/>
        <v>28.890625</v>
      </c>
      <c r="AF4176" t="str">
        <f t="shared" si="508"/>
        <v>UC Davis</v>
      </c>
      <c r="AG4176" t="str">
        <f t="shared" ca="1" si="509"/>
        <v>UC Davis</v>
      </c>
    </row>
    <row r="4177" spans="15:33" x14ac:dyDescent="0.25">
      <c r="O4177" t="s">
        <v>3342</v>
      </c>
      <c r="P4177" s="6">
        <v>42042</v>
      </c>
      <c r="Q4177" t="s">
        <v>3073</v>
      </c>
      <c r="R4177" t="s">
        <v>3275</v>
      </c>
      <c r="S4177" t="s">
        <v>3720</v>
      </c>
      <c r="T4177">
        <v>78</v>
      </c>
      <c r="U4177">
        <v>76</v>
      </c>
      <c r="W4177" t="s">
        <v>2958</v>
      </c>
      <c r="X4177">
        <v>1</v>
      </c>
      <c r="Y4177">
        <f t="shared" si="503"/>
        <v>-2</v>
      </c>
      <c r="Z4177">
        <f t="shared" ca="1" si="504"/>
        <v>4.7500000000000009</v>
      </c>
      <c r="AA4177">
        <f t="shared" ca="1" si="505"/>
        <v>-6.7500000000000009</v>
      </c>
      <c r="AB4177">
        <f t="shared" ca="1" si="506"/>
        <v>6.7500000000000009</v>
      </c>
      <c r="AC4177" s="2">
        <v>6.75</v>
      </c>
      <c r="AD4177" s="7">
        <f>VLOOKUP(P4177,Weights!$A:$B,2,0)*AC4177</f>
        <v>6.75</v>
      </c>
      <c r="AE4177">
        <f t="shared" ca="1" si="507"/>
        <v>45.562500000000014</v>
      </c>
      <c r="AF4177" t="str">
        <f t="shared" si="508"/>
        <v>Grand Canyon</v>
      </c>
      <c r="AG4177" t="str">
        <f t="shared" ca="1" si="509"/>
        <v>CSU Bakersfield</v>
      </c>
    </row>
    <row r="4178" spans="15:33" x14ac:dyDescent="0.25">
      <c r="O4178" t="s">
        <v>3172</v>
      </c>
      <c r="P4178" s="6">
        <v>42042</v>
      </c>
      <c r="Q4178" t="s">
        <v>3073</v>
      </c>
      <c r="R4178" t="s">
        <v>3120</v>
      </c>
      <c r="S4178" t="s">
        <v>3721</v>
      </c>
      <c r="T4178">
        <v>95</v>
      </c>
      <c r="U4178">
        <v>69</v>
      </c>
      <c r="W4178" t="s">
        <v>362</v>
      </c>
      <c r="X4178">
        <v>1</v>
      </c>
      <c r="Y4178">
        <f t="shared" si="503"/>
        <v>26</v>
      </c>
      <c r="Z4178">
        <f t="shared" ca="1" si="504"/>
        <v>16.749999519999999</v>
      </c>
      <c r="AA4178">
        <f t="shared" ca="1" si="505"/>
        <v>9.2500004800000006</v>
      </c>
      <c r="AB4178">
        <f t="shared" ca="1" si="506"/>
        <v>-9.2500004800000006</v>
      </c>
      <c r="AC4178" s="2">
        <v>9.25</v>
      </c>
      <c r="AD4178" s="7">
        <f>VLOOKUP(P4178,Weights!$A:$B,2,0)*AC4178</f>
        <v>9.25</v>
      </c>
      <c r="AE4178">
        <f t="shared" ca="1" si="507"/>
        <v>85.562508880000237</v>
      </c>
      <c r="AF4178" t="str">
        <f t="shared" si="508"/>
        <v>Davidson</v>
      </c>
      <c r="AG4178" t="str">
        <f t="shared" ca="1" si="509"/>
        <v>Davidson</v>
      </c>
    </row>
    <row r="4179" spans="15:33" x14ac:dyDescent="0.25">
      <c r="O4179" t="s">
        <v>3300</v>
      </c>
      <c r="P4179" s="6">
        <v>42042</v>
      </c>
      <c r="Q4179" t="s">
        <v>3073</v>
      </c>
      <c r="R4179" t="s">
        <v>3219</v>
      </c>
      <c r="S4179" t="s">
        <v>3720</v>
      </c>
      <c r="T4179">
        <v>75</v>
      </c>
      <c r="U4179">
        <v>70</v>
      </c>
      <c r="W4179" t="s">
        <v>763</v>
      </c>
      <c r="X4179">
        <v>1</v>
      </c>
      <c r="Y4179">
        <f t="shared" si="503"/>
        <v>-5</v>
      </c>
      <c r="Z4179">
        <f t="shared" ca="1" si="504"/>
        <v>10.500000499999999</v>
      </c>
      <c r="AA4179">
        <f t="shared" ca="1" si="505"/>
        <v>-15.500000499999999</v>
      </c>
      <c r="AB4179">
        <f t="shared" ca="1" si="506"/>
        <v>15.500000499999999</v>
      </c>
      <c r="AC4179" s="2">
        <v>15.5</v>
      </c>
      <c r="AD4179" s="7">
        <f>VLOOKUP(P4179,Weights!$A:$B,2,0)*AC4179</f>
        <v>15.5</v>
      </c>
      <c r="AE4179">
        <f t="shared" ca="1" si="507"/>
        <v>240.25001550000022</v>
      </c>
      <c r="AF4179" t="str">
        <f t="shared" si="508"/>
        <v>Bethune-Cookman</v>
      </c>
      <c r="AG4179" t="str">
        <f t="shared" ca="1" si="509"/>
        <v>Delaware St</v>
      </c>
    </row>
    <row r="4180" spans="15:33" x14ac:dyDescent="0.25">
      <c r="O4180" t="s">
        <v>3189</v>
      </c>
      <c r="P4180" s="6">
        <v>42042</v>
      </c>
      <c r="Q4180" t="s">
        <v>3073</v>
      </c>
      <c r="R4180" t="s">
        <v>3294</v>
      </c>
      <c r="S4180" t="s">
        <v>3721</v>
      </c>
      <c r="T4180">
        <v>88</v>
      </c>
      <c r="U4180">
        <v>74</v>
      </c>
      <c r="W4180" t="s">
        <v>140</v>
      </c>
      <c r="X4180">
        <v>1</v>
      </c>
      <c r="Y4180">
        <f t="shared" si="503"/>
        <v>14</v>
      </c>
      <c r="Z4180">
        <f t="shared" ca="1" si="504"/>
        <v>6.5</v>
      </c>
      <c r="AA4180">
        <f t="shared" ca="1" si="505"/>
        <v>7.5</v>
      </c>
      <c r="AB4180">
        <f t="shared" ca="1" si="506"/>
        <v>-7.5</v>
      </c>
      <c r="AC4180" s="2">
        <v>7.5</v>
      </c>
      <c r="AD4180" s="7">
        <f>VLOOKUP(P4180,Weights!$A:$B,2,0)*AC4180</f>
        <v>7.5</v>
      </c>
      <c r="AE4180">
        <f t="shared" ca="1" si="507"/>
        <v>56.25</v>
      </c>
      <c r="AF4180" t="str">
        <f t="shared" si="508"/>
        <v>Denver</v>
      </c>
      <c r="AG4180" t="str">
        <f t="shared" ca="1" si="509"/>
        <v>Denver</v>
      </c>
    </row>
    <row r="4181" spans="15:33" x14ac:dyDescent="0.25">
      <c r="O4181" t="s">
        <v>3704</v>
      </c>
      <c r="P4181" s="6">
        <v>42042</v>
      </c>
      <c r="Q4181" t="s">
        <v>3073</v>
      </c>
      <c r="R4181" t="s">
        <v>3092</v>
      </c>
      <c r="S4181" t="s">
        <v>3721</v>
      </c>
      <c r="T4181">
        <v>90</v>
      </c>
      <c r="U4181">
        <v>60</v>
      </c>
      <c r="W4181" t="s">
        <v>577</v>
      </c>
      <c r="X4181">
        <v>1</v>
      </c>
      <c r="Y4181">
        <f t="shared" si="503"/>
        <v>30</v>
      </c>
      <c r="Z4181">
        <f t="shared" ca="1" si="504"/>
        <v>8.5</v>
      </c>
      <c r="AA4181">
        <f t="shared" ca="1" si="505"/>
        <v>21.5</v>
      </c>
      <c r="AB4181">
        <f t="shared" ca="1" si="506"/>
        <v>-21.5</v>
      </c>
      <c r="AC4181" s="2">
        <v>21.5</v>
      </c>
      <c r="AD4181" s="7">
        <f>VLOOKUP(P4181,Weights!$A:$B,2,0)*AC4181</f>
        <v>21.5</v>
      </c>
      <c r="AE4181">
        <f t="shared" ca="1" si="507"/>
        <v>462.25</v>
      </c>
      <c r="AF4181" t="str">
        <f t="shared" si="508"/>
        <v>Duke</v>
      </c>
      <c r="AG4181" t="str">
        <f t="shared" ca="1" si="509"/>
        <v>Duke</v>
      </c>
    </row>
    <row r="4182" spans="15:33" x14ac:dyDescent="0.25">
      <c r="O4182" t="s">
        <v>3139</v>
      </c>
      <c r="P4182" s="6">
        <v>42042</v>
      </c>
      <c r="Q4182" t="s">
        <v>3073</v>
      </c>
      <c r="R4182" t="s">
        <v>3138</v>
      </c>
      <c r="S4182" t="s">
        <v>3721</v>
      </c>
      <c r="T4182">
        <v>67</v>
      </c>
      <c r="U4182">
        <v>49</v>
      </c>
      <c r="W4182" t="s">
        <v>234</v>
      </c>
      <c r="X4182">
        <v>1</v>
      </c>
      <c r="Y4182">
        <f t="shared" si="503"/>
        <v>18</v>
      </c>
      <c r="Z4182">
        <f t="shared" ca="1" si="504"/>
        <v>6.5</v>
      </c>
      <c r="AA4182">
        <f t="shared" ca="1" si="505"/>
        <v>11.5</v>
      </c>
      <c r="AB4182">
        <f t="shared" ca="1" si="506"/>
        <v>-11.5</v>
      </c>
      <c r="AC4182" s="2">
        <v>11.5</v>
      </c>
      <c r="AD4182" s="7">
        <f>VLOOKUP(P4182,Weights!$A:$B,2,0)*AC4182</f>
        <v>11.5</v>
      </c>
      <c r="AE4182">
        <f t="shared" ca="1" si="507"/>
        <v>132.25</v>
      </c>
      <c r="AF4182" t="str">
        <f t="shared" si="508"/>
        <v>East Carolina</v>
      </c>
      <c r="AG4182" t="str">
        <f t="shared" ca="1" si="509"/>
        <v>East Carolina</v>
      </c>
    </row>
    <row r="4183" spans="15:33" x14ac:dyDescent="0.25">
      <c r="O4183" t="s">
        <v>3319</v>
      </c>
      <c r="P4183" s="6">
        <v>42042</v>
      </c>
      <c r="Q4183" t="s">
        <v>3073</v>
      </c>
      <c r="R4183" t="s">
        <v>3218</v>
      </c>
      <c r="S4183" t="s">
        <v>3720</v>
      </c>
      <c r="T4183">
        <v>71</v>
      </c>
      <c r="U4183">
        <v>68</v>
      </c>
      <c r="W4183" t="s">
        <v>2534</v>
      </c>
      <c r="X4183">
        <v>1</v>
      </c>
      <c r="Y4183">
        <f t="shared" si="503"/>
        <v>-3</v>
      </c>
      <c r="Z4183">
        <f t="shared" ca="1" si="504"/>
        <v>7</v>
      </c>
      <c r="AA4183">
        <f t="shared" ca="1" si="505"/>
        <v>-10</v>
      </c>
      <c r="AB4183">
        <f t="shared" ca="1" si="506"/>
        <v>10</v>
      </c>
      <c r="AC4183" s="2">
        <v>10</v>
      </c>
      <c r="AD4183" s="7">
        <f>VLOOKUP(P4183,Weights!$A:$B,2,0)*AC4183</f>
        <v>10</v>
      </c>
      <c r="AE4183">
        <f t="shared" ca="1" si="507"/>
        <v>100</v>
      </c>
      <c r="AF4183" t="str">
        <f t="shared" si="508"/>
        <v>Samford</v>
      </c>
      <c r="AG4183" t="str">
        <f t="shared" ca="1" si="509"/>
        <v>East Tennessee St</v>
      </c>
    </row>
    <row r="4184" spans="15:33" x14ac:dyDescent="0.25">
      <c r="O4184" t="s">
        <v>3377</v>
      </c>
      <c r="P4184" s="6">
        <v>42042</v>
      </c>
      <c r="Q4184" t="s">
        <v>3073</v>
      </c>
      <c r="R4184" t="s">
        <v>3228</v>
      </c>
      <c r="S4184" t="s">
        <v>3721</v>
      </c>
      <c r="T4184">
        <v>77</v>
      </c>
      <c r="U4184">
        <v>72</v>
      </c>
      <c r="W4184" t="s">
        <v>268</v>
      </c>
      <c r="X4184">
        <v>1</v>
      </c>
      <c r="Y4184">
        <f t="shared" si="503"/>
        <v>5</v>
      </c>
      <c r="Z4184">
        <f t="shared" ca="1" si="504"/>
        <v>14.500000480000001</v>
      </c>
      <c r="AA4184">
        <f t="shared" ca="1" si="505"/>
        <v>-9.5000004800000006</v>
      </c>
      <c r="AB4184">
        <f t="shared" ca="1" si="506"/>
        <v>9.5000004800000006</v>
      </c>
      <c r="AC4184" s="2">
        <v>9.5</v>
      </c>
      <c r="AD4184" s="7">
        <f>VLOOKUP(P4184,Weights!$A:$B,2,0)*AC4184</f>
        <v>9.5</v>
      </c>
      <c r="AE4184">
        <f t="shared" ca="1" si="507"/>
        <v>90.250009120000243</v>
      </c>
      <c r="AF4184" t="str">
        <f t="shared" si="508"/>
        <v>Eastern Kentucky</v>
      </c>
      <c r="AG4184" t="str">
        <f t="shared" ca="1" si="509"/>
        <v>Eastern Kentucky</v>
      </c>
    </row>
    <row r="4185" spans="15:33" x14ac:dyDescent="0.25">
      <c r="O4185" t="s">
        <v>3378</v>
      </c>
      <c r="P4185" s="6">
        <v>42042</v>
      </c>
      <c r="Q4185" t="s">
        <v>3073</v>
      </c>
      <c r="R4185" t="s">
        <v>3376</v>
      </c>
      <c r="S4185" t="s">
        <v>3720</v>
      </c>
      <c r="T4185">
        <v>56</v>
      </c>
      <c r="U4185">
        <v>53</v>
      </c>
      <c r="W4185" t="s">
        <v>2107</v>
      </c>
      <c r="X4185">
        <v>1</v>
      </c>
      <c r="Y4185">
        <f t="shared" si="503"/>
        <v>-3</v>
      </c>
      <c r="Z4185">
        <f t="shared" ca="1" si="504"/>
        <v>9.375</v>
      </c>
      <c r="AA4185">
        <f t="shared" ca="1" si="505"/>
        <v>-12.375</v>
      </c>
      <c r="AB4185">
        <f t="shared" ca="1" si="506"/>
        <v>12.375</v>
      </c>
      <c r="AC4185" s="2">
        <v>12.375</v>
      </c>
      <c r="AD4185" s="7">
        <f>VLOOKUP(P4185,Weights!$A:$B,2,0)*AC4185</f>
        <v>12.375</v>
      </c>
      <c r="AE4185">
        <f t="shared" ca="1" si="507"/>
        <v>153.140625</v>
      </c>
      <c r="AF4185" t="str">
        <f t="shared" si="508"/>
        <v>Bradley</v>
      </c>
      <c r="AG4185" t="str">
        <f t="shared" ca="1" si="509"/>
        <v>Evansville</v>
      </c>
    </row>
    <row r="4186" spans="15:33" x14ac:dyDescent="0.25">
      <c r="O4186" t="s">
        <v>3347</v>
      </c>
      <c r="P4186" s="6">
        <v>42042</v>
      </c>
      <c r="Q4186" t="s">
        <v>3073</v>
      </c>
      <c r="R4186" t="s">
        <v>3175</v>
      </c>
      <c r="S4186" t="s">
        <v>3720</v>
      </c>
      <c r="T4186">
        <v>76</v>
      </c>
      <c r="U4186">
        <v>62</v>
      </c>
      <c r="W4186" t="s">
        <v>411</v>
      </c>
      <c r="X4186">
        <v>1</v>
      </c>
      <c r="Y4186">
        <f t="shared" si="503"/>
        <v>-14</v>
      </c>
      <c r="Z4186">
        <f t="shared" ca="1" si="504"/>
        <v>-8.125</v>
      </c>
      <c r="AA4186">
        <f t="shared" ca="1" si="505"/>
        <v>-5.875</v>
      </c>
      <c r="AB4186">
        <f t="shared" ca="1" si="506"/>
        <v>5.875</v>
      </c>
      <c r="AC4186" s="2">
        <v>5.875</v>
      </c>
      <c r="AD4186" s="7">
        <f>VLOOKUP(P4186,Weights!$A:$B,2,0)*AC4186</f>
        <v>5.875</v>
      </c>
      <c r="AE4186">
        <f t="shared" ca="1" si="507"/>
        <v>34.515625</v>
      </c>
      <c r="AF4186" t="str">
        <f t="shared" si="508"/>
        <v>Robert Morris</v>
      </c>
      <c r="AG4186" t="str">
        <f t="shared" ca="1" si="509"/>
        <v>Robert Morris</v>
      </c>
    </row>
    <row r="4187" spans="15:33" x14ac:dyDescent="0.25">
      <c r="O4187" t="s">
        <v>3144</v>
      </c>
      <c r="P4187" s="6">
        <v>42042</v>
      </c>
      <c r="Q4187" t="s">
        <v>3073</v>
      </c>
      <c r="R4187" t="s">
        <v>3713</v>
      </c>
      <c r="S4187" t="s">
        <v>3720</v>
      </c>
      <c r="T4187">
        <v>68</v>
      </c>
      <c r="U4187">
        <v>61</v>
      </c>
      <c r="W4187" t="s">
        <v>69</v>
      </c>
      <c r="X4187">
        <v>1</v>
      </c>
      <c r="Y4187">
        <f t="shared" si="503"/>
        <v>-7</v>
      </c>
      <c r="Z4187">
        <f t="shared" ca="1" si="504"/>
        <v>-11.874999499999999</v>
      </c>
      <c r="AA4187">
        <f t="shared" ca="1" si="505"/>
        <v>4.8749994999999995</v>
      </c>
      <c r="AB4187">
        <f t="shared" ca="1" si="506"/>
        <v>-4.8749994999999995</v>
      </c>
      <c r="AC4187" s="2">
        <v>4.875</v>
      </c>
      <c r="AD4187" s="7">
        <f>VLOOKUP(P4187,Weights!$A:$B,2,0)*AC4187</f>
        <v>4.875</v>
      </c>
      <c r="AE4187">
        <f t="shared" ca="1" si="507"/>
        <v>23.765620125000243</v>
      </c>
      <c r="AF4187" t="str">
        <f t="shared" si="508"/>
        <v>Kentucky</v>
      </c>
      <c r="AG4187" t="str">
        <f t="shared" ca="1" si="509"/>
        <v>Kentucky</v>
      </c>
    </row>
    <row r="4188" spans="15:33" x14ac:dyDescent="0.25">
      <c r="O4188" t="s">
        <v>3147</v>
      </c>
      <c r="P4188" s="6">
        <v>42042</v>
      </c>
      <c r="Q4188" t="s">
        <v>3073</v>
      </c>
      <c r="R4188" t="s">
        <v>3298</v>
      </c>
      <c r="S4188" t="s">
        <v>3720</v>
      </c>
      <c r="T4188">
        <v>74</v>
      </c>
      <c r="U4188">
        <v>59</v>
      </c>
      <c r="W4188" t="s">
        <v>1493</v>
      </c>
      <c r="X4188">
        <v>1</v>
      </c>
      <c r="Y4188">
        <f t="shared" si="503"/>
        <v>-15</v>
      </c>
      <c r="Z4188">
        <f t="shared" ca="1" si="504"/>
        <v>6.0000000000000009</v>
      </c>
      <c r="AA4188">
        <f t="shared" ca="1" si="505"/>
        <v>-21</v>
      </c>
      <c r="AB4188">
        <f t="shared" ca="1" si="506"/>
        <v>21</v>
      </c>
      <c r="AC4188" s="2">
        <v>21</v>
      </c>
      <c r="AD4188" s="7">
        <f>VLOOKUP(P4188,Weights!$A:$B,2,0)*AC4188</f>
        <v>21</v>
      </c>
      <c r="AE4188">
        <f t="shared" ca="1" si="507"/>
        <v>441</v>
      </c>
      <c r="AF4188" t="str">
        <f t="shared" si="508"/>
        <v>UT San Antonio</v>
      </c>
      <c r="AG4188" t="str">
        <f t="shared" ca="1" si="509"/>
        <v>Florida Atlantic</v>
      </c>
    </row>
    <row r="4189" spans="15:33" x14ac:dyDescent="0.25">
      <c r="O4189" t="s">
        <v>3225</v>
      </c>
      <c r="P4189" s="6">
        <v>42042</v>
      </c>
      <c r="Q4189" t="s">
        <v>3073</v>
      </c>
      <c r="R4189" t="s">
        <v>3353</v>
      </c>
      <c r="S4189" t="s">
        <v>3720</v>
      </c>
      <c r="T4189">
        <v>67</v>
      </c>
      <c r="U4189">
        <v>64</v>
      </c>
      <c r="W4189" t="s">
        <v>1469</v>
      </c>
      <c r="X4189">
        <v>1</v>
      </c>
      <c r="Y4189">
        <f t="shared" si="503"/>
        <v>-3</v>
      </c>
      <c r="Z4189">
        <f t="shared" ca="1" si="504"/>
        <v>-7.625</v>
      </c>
      <c r="AA4189">
        <f t="shared" ca="1" si="505"/>
        <v>4.625</v>
      </c>
      <c r="AB4189">
        <f t="shared" ca="1" si="506"/>
        <v>-4.625</v>
      </c>
      <c r="AC4189" s="2">
        <v>4.625</v>
      </c>
      <c r="AD4189" s="7">
        <f>VLOOKUP(P4189,Weights!$A:$B,2,0)*AC4189</f>
        <v>4.625</v>
      </c>
      <c r="AE4189">
        <f t="shared" ca="1" si="507"/>
        <v>21.390625</v>
      </c>
      <c r="AF4189" t="str">
        <f t="shared" si="508"/>
        <v>UTEP</v>
      </c>
      <c r="AG4189" t="str">
        <f t="shared" ca="1" si="509"/>
        <v>UTEP</v>
      </c>
    </row>
    <row r="4190" spans="15:33" x14ac:dyDescent="0.25">
      <c r="O4190" t="s">
        <v>3118</v>
      </c>
      <c r="P4190" s="6">
        <v>42042</v>
      </c>
      <c r="Q4190" t="s">
        <v>3073</v>
      </c>
      <c r="R4190" t="s">
        <v>3131</v>
      </c>
      <c r="S4190" t="s">
        <v>3721</v>
      </c>
      <c r="T4190">
        <v>83</v>
      </c>
      <c r="U4190">
        <v>65</v>
      </c>
      <c r="W4190" t="s">
        <v>410</v>
      </c>
      <c r="X4190">
        <v>1</v>
      </c>
      <c r="Y4190">
        <f t="shared" si="503"/>
        <v>18</v>
      </c>
      <c r="Z4190">
        <f t="shared" ca="1" si="504"/>
        <v>4.125</v>
      </c>
      <c r="AA4190">
        <f t="shared" ca="1" si="505"/>
        <v>13.875</v>
      </c>
      <c r="AB4190">
        <f t="shared" ca="1" si="506"/>
        <v>-13.875</v>
      </c>
      <c r="AC4190" s="2">
        <v>13.875</v>
      </c>
      <c r="AD4190" s="7">
        <f>VLOOKUP(P4190,Weights!$A:$B,2,0)*AC4190</f>
        <v>13.875</v>
      </c>
      <c r="AE4190">
        <f t="shared" ca="1" si="507"/>
        <v>192.515625</v>
      </c>
      <c r="AF4190" t="str">
        <f t="shared" si="508"/>
        <v>Fordham</v>
      </c>
      <c r="AG4190" t="str">
        <f t="shared" ca="1" si="509"/>
        <v>Fordham</v>
      </c>
    </row>
    <row r="4191" spans="15:33" x14ac:dyDescent="0.25">
      <c r="O4191" t="s">
        <v>3338</v>
      </c>
      <c r="P4191" s="6">
        <v>42042</v>
      </c>
      <c r="Q4191" t="s">
        <v>3073</v>
      </c>
      <c r="R4191" t="s">
        <v>3223</v>
      </c>
      <c r="S4191" t="s">
        <v>3720</v>
      </c>
      <c r="T4191">
        <v>74</v>
      </c>
      <c r="U4191">
        <v>68</v>
      </c>
      <c r="W4191" t="s">
        <v>1121</v>
      </c>
      <c r="X4191">
        <v>1</v>
      </c>
      <c r="Y4191">
        <f t="shared" si="503"/>
        <v>-6</v>
      </c>
      <c r="Z4191">
        <f t="shared" ca="1" si="504"/>
        <v>0.50000001999999999</v>
      </c>
      <c r="AA4191">
        <f t="shared" ca="1" si="505"/>
        <v>-6.5000000199999999</v>
      </c>
      <c r="AB4191">
        <f t="shared" ca="1" si="506"/>
        <v>6.5000000199999999</v>
      </c>
      <c r="AC4191" s="2">
        <v>6.5</v>
      </c>
      <c r="AD4191" s="7">
        <f>VLOOKUP(P4191,Weights!$A:$B,2,0)*AC4191</f>
        <v>6.5</v>
      </c>
      <c r="AE4191">
        <f t="shared" ca="1" si="507"/>
        <v>42.25000026</v>
      </c>
      <c r="AF4191" t="str">
        <f t="shared" si="508"/>
        <v>Mercer</v>
      </c>
      <c r="AG4191" t="str">
        <f t="shared" ca="1" si="509"/>
        <v>Furman</v>
      </c>
    </row>
    <row r="4192" spans="15:33" x14ac:dyDescent="0.25">
      <c r="O4192" t="s">
        <v>3111</v>
      </c>
      <c r="P4192" s="6">
        <v>42042</v>
      </c>
      <c r="Q4192" t="s">
        <v>3073</v>
      </c>
      <c r="R4192" t="s">
        <v>3251</v>
      </c>
      <c r="S4192" t="s">
        <v>3721</v>
      </c>
      <c r="T4192">
        <v>56</v>
      </c>
      <c r="U4192">
        <v>53</v>
      </c>
      <c r="W4192" t="s">
        <v>861</v>
      </c>
      <c r="X4192">
        <v>1</v>
      </c>
      <c r="Y4192">
        <f t="shared" si="503"/>
        <v>3</v>
      </c>
      <c r="Z4192">
        <f t="shared" ca="1" si="504"/>
        <v>8.4999995000000013</v>
      </c>
      <c r="AA4192">
        <f t="shared" ca="1" si="505"/>
        <v>-5.4999995000000013</v>
      </c>
      <c r="AB4192">
        <f t="shared" ca="1" si="506"/>
        <v>5.4999995000000013</v>
      </c>
      <c r="AC4192" s="2">
        <v>5.5</v>
      </c>
      <c r="AD4192" s="7">
        <f>VLOOKUP(P4192,Weights!$A:$B,2,0)*AC4192</f>
        <v>5.5</v>
      </c>
      <c r="AE4192">
        <f t="shared" ca="1" si="507"/>
        <v>30.249994500000263</v>
      </c>
      <c r="AF4192" t="str">
        <f t="shared" si="508"/>
        <v>Georgia</v>
      </c>
      <c r="AG4192" t="str">
        <f t="shared" ca="1" si="509"/>
        <v>Georgia</v>
      </c>
    </row>
    <row r="4193" spans="15:33" x14ac:dyDescent="0.25">
      <c r="O4193" t="s">
        <v>3355</v>
      </c>
      <c r="P4193" s="6">
        <v>42042</v>
      </c>
      <c r="Q4193" t="s">
        <v>3073</v>
      </c>
      <c r="R4193" t="s">
        <v>3411</v>
      </c>
      <c r="S4193" t="s">
        <v>3720</v>
      </c>
      <c r="T4193">
        <v>71</v>
      </c>
      <c r="U4193">
        <v>68</v>
      </c>
      <c r="V4193" t="s">
        <v>3722</v>
      </c>
      <c r="W4193" t="s">
        <v>2844</v>
      </c>
      <c r="X4193">
        <v>1</v>
      </c>
      <c r="Y4193">
        <f t="shared" si="503"/>
        <v>-3</v>
      </c>
      <c r="Z4193">
        <f t="shared" ca="1" si="504"/>
        <v>5.875</v>
      </c>
      <c r="AA4193">
        <f t="shared" ca="1" si="505"/>
        <v>-8.875</v>
      </c>
      <c r="AB4193">
        <f t="shared" ca="1" si="506"/>
        <v>8.875</v>
      </c>
      <c r="AC4193" s="2">
        <v>8.875</v>
      </c>
      <c r="AD4193" s="7">
        <f>VLOOKUP(P4193,Weights!$A:$B,2,0)*AC4193</f>
        <v>8.875</v>
      </c>
      <c r="AE4193">
        <f t="shared" ca="1" si="507"/>
        <v>78.765625</v>
      </c>
      <c r="AF4193" t="str">
        <f t="shared" si="508"/>
        <v>UL Monroe</v>
      </c>
      <c r="AG4193" t="str">
        <f t="shared" ca="1" si="509"/>
        <v>Georgia Southern</v>
      </c>
    </row>
    <row r="4194" spans="15:33" x14ac:dyDescent="0.25">
      <c r="O4194" t="s">
        <v>3196</v>
      </c>
      <c r="P4194" s="6">
        <v>42042</v>
      </c>
      <c r="Q4194" t="s">
        <v>3073</v>
      </c>
      <c r="R4194" t="s">
        <v>3200</v>
      </c>
      <c r="S4194" t="s">
        <v>3721</v>
      </c>
      <c r="T4194">
        <v>73</v>
      </c>
      <c r="U4194">
        <v>59</v>
      </c>
      <c r="W4194" t="s">
        <v>599</v>
      </c>
      <c r="X4194">
        <v>1</v>
      </c>
      <c r="Y4194">
        <f t="shared" si="503"/>
        <v>14</v>
      </c>
      <c r="Z4194">
        <f t="shared" ca="1" si="504"/>
        <v>3.8750000000000009</v>
      </c>
      <c r="AA4194">
        <f t="shared" ca="1" si="505"/>
        <v>10.125</v>
      </c>
      <c r="AB4194">
        <f t="shared" ca="1" si="506"/>
        <v>-10.125</v>
      </c>
      <c r="AC4194" s="2">
        <v>10.125</v>
      </c>
      <c r="AD4194" s="7">
        <f>VLOOKUP(P4194,Weights!$A:$B,2,0)*AC4194</f>
        <v>10.125</v>
      </c>
      <c r="AE4194">
        <f t="shared" ca="1" si="507"/>
        <v>102.515625</v>
      </c>
      <c r="AF4194" t="str">
        <f t="shared" si="508"/>
        <v>Georgia Tech</v>
      </c>
      <c r="AG4194" t="str">
        <f t="shared" ca="1" si="509"/>
        <v>Georgia Tech</v>
      </c>
    </row>
    <row r="4195" spans="15:33" x14ac:dyDescent="0.25">
      <c r="O4195" t="s">
        <v>3293</v>
      </c>
      <c r="P4195" s="6">
        <v>42042</v>
      </c>
      <c r="Q4195" t="s">
        <v>3073</v>
      </c>
      <c r="R4195" t="s">
        <v>3125</v>
      </c>
      <c r="S4195" t="s">
        <v>3721</v>
      </c>
      <c r="T4195">
        <v>64</v>
      </c>
      <c r="U4195">
        <v>61</v>
      </c>
      <c r="W4195" t="s">
        <v>2016</v>
      </c>
      <c r="X4195">
        <v>1</v>
      </c>
      <c r="Y4195">
        <f t="shared" si="503"/>
        <v>3</v>
      </c>
      <c r="Z4195">
        <f t="shared" ca="1" si="504"/>
        <v>2.125</v>
      </c>
      <c r="AA4195">
        <f t="shared" ca="1" si="505"/>
        <v>0.875</v>
      </c>
      <c r="AB4195">
        <f t="shared" ca="1" si="506"/>
        <v>-0.875</v>
      </c>
      <c r="AC4195" s="2">
        <v>0.875</v>
      </c>
      <c r="AD4195" s="7">
        <f>VLOOKUP(P4195,Weights!$A:$B,2,0)*AC4195</f>
        <v>0.875</v>
      </c>
      <c r="AE4195">
        <f t="shared" ca="1" si="507"/>
        <v>0.765625</v>
      </c>
      <c r="AF4195" t="str">
        <f t="shared" si="508"/>
        <v>Hampton</v>
      </c>
      <c r="AG4195" t="str">
        <f t="shared" ca="1" si="509"/>
        <v>Hampton</v>
      </c>
    </row>
    <row r="4196" spans="15:33" x14ac:dyDescent="0.25">
      <c r="O4196" t="s">
        <v>3112</v>
      </c>
      <c r="P4196" s="6">
        <v>42042</v>
      </c>
      <c r="Q4196" t="s">
        <v>3073</v>
      </c>
      <c r="R4196" t="s">
        <v>3345</v>
      </c>
      <c r="S4196" t="s">
        <v>3721</v>
      </c>
      <c r="T4196">
        <v>80</v>
      </c>
      <c r="U4196">
        <v>69</v>
      </c>
      <c r="W4196" t="s">
        <v>684</v>
      </c>
      <c r="X4196">
        <v>1</v>
      </c>
      <c r="Y4196">
        <f t="shared" si="503"/>
        <v>11</v>
      </c>
      <c r="Z4196">
        <f t="shared" ca="1" si="504"/>
        <v>11.125</v>
      </c>
      <c r="AA4196">
        <f t="shared" ca="1" si="505"/>
        <v>-0.125</v>
      </c>
      <c r="AB4196">
        <f t="shared" ca="1" si="506"/>
        <v>0.125</v>
      </c>
      <c r="AC4196" s="2">
        <v>0.125</v>
      </c>
      <c r="AD4196" s="7">
        <f>VLOOKUP(P4196,Weights!$A:$B,2,0)*AC4196</f>
        <v>0.125</v>
      </c>
      <c r="AE4196">
        <f t="shared" ca="1" si="507"/>
        <v>1.5625E-2</v>
      </c>
      <c r="AF4196" t="str">
        <f t="shared" si="508"/>
        <v>Hofstra</v>
      </c>
      <c r="AG4196" t="str">
        <f t="shared" ca="1" si="509"/>
        <v>Hofstra</v>
      </c>
    </row>
    <row r="4197" spans="15:33" x14ac:dyDescent="0.25">
      <c r="O4197" t="s">
        <v>3269</v>
      </c>
      <c r="P4197" s="6">
        <v>42042</v>
      </c>
      <c r="Q4197" t="s">
        <v>3073</v>
      </c>
      <c r="R4197" t="s">
        <v>3270</v>
      </c>
      <c r="S4197" t="s">
        <v>3720</v>
      </c>
      <c r="T4197">
        <v>70</v>
      </c>
      <c r="U4197">
        <v>63</v>
      </c>
      <c r="W4197" t="s">
        <v>1028</v>
      </c>
      <c r="X4197">
        <v>1</v>
      </c>
      <c r="Y4197">
        <f t="shared" si="503"/>
        <v>-7</v>
      </c>
      <c r="Z4197">
        <f t="shared" ca="1" si="504"/>
        <v>-0.25000000000000089</v>
      </c>
      <c r="AA4197">
        <f t="shared" ca="1" si="505"/>
        <v>-6.7499999999999991</v>
      </c>
      <c r="AB4197">
        <f t="shared" ca="1" si="506"/>
        <v>6.7499999999999991</v>
      </c>
      <c r="AC4197" s="2">
        <v>6.75</v>
      </c>
      <c r="AD4197" s="7">
        <f>VLOOKUP(P4197,Weights!$A:$B,2,0)*AC4197</f>
        <v>6.75</v>
      </c>
      <c r="AE4197">
        <f t="shared" ca="1" si="507"/>
        <v>45.562499999999986</v>
      </c>
      <c r="AF4197" t="str">
        <f t="shared" si="508"/>
        <v>Weber State</v>
      </c>
      <c r="AG4197" t="str">
        <f t="shared" ca="1" si="509"/>
        <v>Weber State</v>
      </c>
    </row>
    <row r="4198" spans="15:33" x14ac:dyDescent="0.25">
      <c r="O4198" t="s">
        <v>3406</v>
      </c>
      <c r="P4198" s="6">
        <v>42042</v>
      </c>
      <c r="Q4198" t="s">
        <v>3073</v>
      </c>
      <c r="R4198" t="s">
        <v>3362</v>
      </c>
      <c r="S4198" t="s">
        <v>3721</v>
      </c>
      <c r="T4198">
        <v>78</v>
      </c>
      <c r="U4198">
        <v>72</v>
      </c>
      <c r="W4198" t="s">
        <v>2600</v>
      </c>
      <c r="X4198">
        <v>1</v>
      </c>
      <c r="Y4198">
        <f t="shared" si="503"/>
        <v>6</v>
      </c>
      <c r="Z4198">
        <f t="shared" ca="1" si="504"/>
        <v>6</v>
      </c>
      <c r="AA4198">
        <f t="shared" ca="1" si="505"/>
        <v>0</v>
      </c>
      <c r="AB4198">
        <f t="shared" ca="1" si="506"/>
        <v>0</v>
      </c>
      <c r="AC4198" s="2">
        <v>0</v>
      </c>
      <c r="AD4198" s="7">
        <f>VLOOKUP(P4198,Weights!$A:$B,2,0)*AC4198</f>
        <v>0</v>
      </c>
      <c r="AE4198">
        <f t="shared" ca="1" si="507"/>
        <v>0</v>
      </c>
      <c r="AF4198" t="str">
        <f t="shared" si="508"/>
        <v>Incarnate Word</v>
      </c>
      <c r="AG4198" t="str">
        <f t="shared" ca="1" si="509"/>
        <v>Incarnate Word</v>
      </c>
    </row>
    <row r="4199" spans="15:33" x14ac:dyDescent="0.25">
      <c r="O4199" t="s">
        <v>3714</v>
      </c>
      <c r="P4199" s="6">
        <v>42042</v>
      </c>
      <c r="Q4199" t="s">
        <v>3073</v>
      </c>
      <c r="R4199" t="s">
        <v>3247</v>
      </c>
      <c r="S4199" t="s">
        <v>3721</v>
      </c>
      <c r="T4199">
        <v>75</v>
      </c>
      <c r="U4199">
        <v>38</v>
      </c>
      <c r="W4199" t="s">
        <v>379</v>
      </c>
      <c r="X4199">
        <v>1</v>
      </c>
      <c r="Y4199">
        <f t="shared" si="503"/>
        <v>37</v>
      </c>
      <c r="Z4199">
        <f t="shared" ca="1" si="504"/>
        <v>18.374999499999998</v>
      </c>
      <c r="AA4199">
        <f t="shared" ca="1" si="505"/>
        <v>18.625000500000002</v>
      </c>
      <c r="AB4199">
        <f t="shared" ca="1" si="506"/>
        <v>-18.625000500000002</v>
      </c>
      <c r="AC4199" s="2">
        <v>18.625</v>
      </c>
      <c r="AD4199" s="7">
        <f>VLOOKUP(P4199,Weights!$A:$B,2,0)*AC4199</f>
        <v>18.625</v>
      </c>
      <c r="AE4199">
        <f t="shared" ca="1" si="507"/>
        <v>346.89064362500034</v>
      </c>
      <c r="AF4199" t="str">
        <f t="shared" si="508"/>
        <v>Iowa State</v>
      </c>
      <c r="AG4199" t="str">
        <f t="shared" ca="1" si="509"/>
        <v>Iowa State</v>
      </c>
    </row>
    <row r="4200" spans="15:33" x14ac:dyDescent="0.25">
      <c r="O4200" t="s">
        <v>3217</v>
      </c>
      <c r="P4200" s="6">
        <v>42042</v>
      </c>
      <c r="Q4200" t="s">
        <v>3073</v>
      </c>
      <c r="R4200" t="s">
        <v>3159</v>
      </c>
      <c r="S4200" t="s">
        <v>3721</v>
      </c>
      <c r="T4200">
        <v>75</v>
      </c>
      <c r="U4200">
        <v>69</v>
      </c>
      <c r="W4200" t="s">
        <v>485</v>
      </c>
      <c r="X4200">
        <v>1</v>
      </c>
      <c r="Y4200">
        <f t="shared" si="503"/>
        <v>6</v>
      </c>
      <c r="Z4200">
        <f t="shared" ca="1" si="504"/>
        <v>4.25</v>
      </c>
      <c r="AA4200">
        <f t="shared" ca="1" si="505"/>
        <v>1.75</v>
      </c>
      <c r="AB4200">
        <f t="shared" ca="1" si="506"/>
        <v>-1.75</v>
      </c>
      <c r="AC4200" s="2">
        <v>1.75</v>
      </c>
      <c r="AD4200" s="7">
        <f>VLOOKUP(P4200,Weights!$A:$B,2,0)*AC4200</f>
        <v>1.75</v>
      </c>
      <c r="AE4200">
        <f t="shared" ca="1" si="507"/>
        <v>3.0625</v>
      </c>
      <c r="AF4200" t="str">
        <f t="shared" si="508"/>
        <v>IPFW</v>
      </c>
      <c r="AG4200" t="str">
        <f t="shared" ca="1" si="509"/>
        <v>IPFW</v>
      </c>
    </row>
    <row r="4201" spans="15:33" x14ac:dyDescent="0.25">
      <c r="O4201" t="s">
        <v>3386</v>
      </c>
      <c r="P4201" s="6">
        <v>42042</v>
      </c>
      <c r="Q4201" t="s">
        <v>3073</v>
      </c>
      <c r="R4201" t="s">
        <v>3273</v>
      </c>
      <c r="S4201" t="s">
        <v>3720</v>
      </c>
      <c r="T4201">
        <v>63</v>
      </c>
      <c r="U4201">
        <v>56</v>
      </c>
      <c r="W4201" t="s">
        <v>2770</v>
      </c>
      <c r="X4201">
        <v>1</v>
      </c>
      <c r="Y4201">
        <f t="shared" si="503"/>
        <v>-7</v>
      </c>
      <c r="Z4201">
        <f t="shared" ca="1" si="504"/>
        <v>-8.75</v>
      </c>
      <c r="AA4201">
        <f t="shared" ca="1" si="505"/>
        <v>1.75</v>
      </c>
      <c r="AB4201">
        <f t="shared" ca="1" si="506"/>
        <v>-1.75</v>
      </c>
      <c r="AC4201" s="2">
        <v>1.75</v>
      </c>
      <c r="AD4201" s="7">
        <f>VLOOKUP(P4201,Weights!$A:$B,2,0)*AC4201</f>
        <v>1.75</v>
      </c>
      <c r="AE4201">
        <f t="shared" ca="1" si="507"/>
        <v>3.0625</v>
      </c>
      <c r="AF4201" t="str">
        <f t="shared" si="508"/>
        <v>South Dakota St</v>
      </c>
      <c r="AG4201" t="str">
        <f t="shared" ca="1" si="509"/>
        <v>South Dakota St</v>
      </c>
    </row>
    <row r="4202" spans="15:33" x14ac:dyDescent="0.25">
      <c r="O4202" t="s">
        <v>3245</v>
      </c>
      <c r="P4202" s="6">
        <v>42042</v>
      </c>
      <c r="Q4202" t="s">
        <v>3073</v>
      </c>
      <c r="R4202" t="s">
        <v>3248</v>
      </c>
      <c r="S4202" t="s">
        <v>3720</v>
      </c>
      <c r="T4202">
        <v>61</v>
      </c>
      <c r="U4202">
        <v>57</v>
      </c>
      <c r="W4202" t="s">
        <v>70</v>
      </c>
      <c r="X4202">
        <v>1</v>
      </c>
      <c r="Y4202">
        <f t="shared" si="503"/>
        <v>-4</v>
      </c>
      <c r="Z4202">
        <f t="shared" ca="1" si="504"/>
        <v>-3.9999994999999995</v>
      </c>
      <c r="AA4202">
        <f t="shared" ca="1" si="505"/>
        <v>-5.0000000051397819E-7</v>
      </c>
      <c r="AB4202">
        <f t="shared" ca="1" si="506"/>
        <v>5.0000000051397819E-7</v>
      </c>
      <c r="AC4202" s="2">
        <v>0</v>
      </c>
      <c r="AD4202" s="7">
        <f>VLOOKUP(P4202,Weights!$A:$B,2,0)*AC4202</f>
        <v>0</v>
      </c>
      <c r="AE4202">
        <f t="shared" ca="1" si="507"/>
        <v>2.5000000051397819E-13</v>
      </c>
      <c r="AF4202" t="str">
        <f t="shared" si="508"/>
        <v>Texas</v>
      </c>
      <c r="AG4202" t="str">
        <f t="shared" ca="1" si="509"/>
        <v>Texas</v>
      </c>
    </row>
    <row r="4203" spans="15:33" x14ac:dyDescent="0.25">
      <c r="O4203" t="s">
        <v>3129</v>
      </c>
      <c r="P4203" s="6">
        <v>42042</v>
      </c>
      <c r="Q4203" t="s">
        <v>3073</v>
      </c>
      <c r="R4203" t="s">
        <v>3212</v>
      </c>
      <c r="S4203" t="s">
        <v>3720</v>
      </c>
      <c r="T4203">
        <v>74</v>
      </c>
      <c r="U4203">
        <v>46</v>
      </c>
      <c r="W4203" t="s">
        <v>751</v>
      </c>
      <c r="X4203">
        <v>1</v>
      </c>
      <c r="Y4203">
        <f t="shared" si="503"/>
        <v>-28</v>
      </c>
      <c r="Z4203">
        <f t="shared" ca="1" si="504"/>
        <v>-15.000000499999999</v>
      </c>
      <c r="AA4203">
        <f t="shared" ca="1" si="505"/>
        <v>-12.999999500000001</v>
      </c>
      <c r="AB4203">
        <f t="shared" ca="1" si="506"/>
        <v>12.999999500000001</v>
      </c>
      <c r="AC4203" s="2">
        <v>13</v>
      </c>
      <c r="AD4203" s="7">
        <f>VLOOKUP(P4203,Weights!$A:$B,2,0)*AC4203</f>
        <v>13</v>
      </c>
      <c r="AE4203">
        <f t="shared" ca="1" si="507"/>
        <v>168.99998700000029</v>
      </c>
      <c r="AF4203" t="str">
        <f t="shared" si="508"/>
        <v>South Carolina Upstate</v>
      </c>
      <c r="AG4203" t="str">
        <f t="shared" ca="1" si="509"/>
        <v>South Carolina Upstate</v>
      </c>
    </row>
    <row r="4204" spans="15:33" x14ac:dyDescent="0.25">
      <c r="O4204" t="s">
        <v>3375</v>
      </c>
      <c r="P4204" s="6">
        <v>42042</v>
      </c>
      <c r="Q4204" t="s">
        <v>3073</v>
      </c>
      <c r="R4204" t="s">
        <v>3169</v>
      </c>
      <c r="S4204" t="s">
        <v>3721</v>
      </c>
      <c r="T4204">
        <v>61</v>
      </c>
      <c r="U4204">
        <v>60</v>
      </c>
      <c r="W4204" t="s">
        <v>316</v>
      </c>
      <c r="X4204">
        <v>1</v>
      </c>
      <c r="Y4204">
        <f t="shared" si="503"/>
        <v>1</v>
      </c>
      <c r="Z4204">
        <f t="shared" ca="1" si="504"/>
        <v>8</v>
      </c>
      <c r="AA4204">
        <f t="shared" ca="1" si="505"/>
        <v>-7</v>
      </c>
      <c r="AB4204">
        <f t="shared" ca="1" si="506"/>
        <v>7</v>
      </c>
      <c r="AC4204" s="2">
        <v>7</v>
      </c>
      <c r="AD4204" s="7">
        <f>VLOOKUP(P4204,Weights!$A:$B,2,0)*AC4204</f>
        <v>7</v>
      </c>
      <c r="AE4204">
        <f t="shared" ca="1" si="507"/>
        <v>49</v>
      </c>
      <c r="AF4204" t="str">
        <f t="shared" si="508"/>
        <v>Kent State</v>
      </c>
      <c r="AG4204" t="str">
        <f t="shared" ca="1" si="509"/>
        <v>Kent State</v>
      </c>
    </row>
    <row r="4205" spans="15:33" x14ac:dyDescent="0.25">
      <c r="O4205" t="s">
        <v>3107</v>
      </c>
      <c r="P4205" s="6">
        <v>42042</v>
      </c>
      <c r="Q4205" t="s">
        <v>3073</v>
      </c>
      <c r="R4205" t="s">
        <v>3078</v>
      </c>
      <c r="S4205" t="s">
        <v>3721</v>
      </c>
      <c r="T4205">
        <v>66</v>
      </c>
      <c r="U4205">
        <v>60</v>
      </c>
      <c r="W4205" t="s">
        <v>2243</v>
      </c>
      <c r="X4205">
        <v>1</v>
      </c>
      <c r="Y4205">
        <f t="shared" si="503"/>
        <v>6</v>
      </c>
      <c r="Z4205">
        <f t="shared" ca="1" si="504"/>
        <v>0.75</v>
      </c>
      <c r="AA4205">
        <f t="shared" ca="1" si="505"/>
        <v>5.25</v>
      </c>
      <c r="AB4205">
        <f t="shared" ca="1" si="506"/>
        <v>-5.25</v>
      </c>
      <c r="AC4205" s="2">
        <v>5.25</v>
      </c>
      <c r="AD4205" s="7">
        <f>VLOOKUP(P4205,Weights!$A:$B,2,0)*AC4205</f>
        <v>5.25</v>
      </c>
      <c r="AE4205">
        <f t="shared" ca="1" si="507"/>
        <v>27.5625</v>
      </c>
      <c r="AF4205" t="str">
        <f t="shared" si="508"/>
        <v>LIU Brooklyn</v>
      </c>
      <c r="AG4205" t="str">
        <f t="shared" ca="1" si="509"/>
        <v>LIU Brooklyn</v>
      </c>
    </row>
    <row r="4206" spans="15:33" x14ac:dyDescent="0.25">
      <c r="O4206" t="s">
        <v>3250</v>
      </c>
      <c r="P4206" s="6">
        <v>42042</v>
      </c>
      <c r="Q4206" t="s">
        <v>3073</v>
      </c>
      <c r="R4206" t="s">
        <v>3297</v>
      </c>
      <c r="S4206" t="s">
        <v>3720</v>
      </c>
      <c r="T4206">
        <v>56</v>
      </c>
      <c r="U4206">
        <v>55</v>
      </c>
      <c r="W4206" t="s">
        <v>1369</v>
      </c>
      <c r="X4206">
        <v>1</v>
      </c>
      <c r="Y4206">
        <f t="shared" si="503"/>
        <v>-1</v>
      </c>
      <c r="Z4206">
        <f t="shared" ca="1" si="504"/>
        <v>-1.75</v>
      </c>
      <c r="AA4206">
        <f t="shared" ca="1" si="505"/>
        <v>0.75</v>
      </c>
      <c r="AB4206">
        <f t="shared" ca="1" si="506"/>
        <v>-0.75</v>
      </c>
      <c r="AC4206" s="2">
        <v>0.75</v>
      </c>
      <c r="AD4206" s="7">
        <f>VLOOKUP(P4206,Weights!$A:$B,2,0)*AC4206</f>
        <v>0.75</v>
      </c>
      <c r="AE4206">
        <f t="shared" ca="1" si="507"/>
        <v>0.5625</v>
      </c>
      <c r="AF4206" t="str">
        <f t="shared" si="508"/>
        <v>UC Irvine</v>
      </c>
      <c r="AG4206" t="str">
        <f t="shared" ca="1" si="509"/>
        <v>UC Irvine</v>
      </c>
    </row>
    <row r="4207" spans="15:33" x14ac:dyDescent="0.25">
      <c r="O4207" t="s">
        <v>3158</v>
      </c>
      <c r="P4207" s="6">
        <v>42042</v>
      </c>
      <c r="Q4207" t="s">
        <v>3073</v>
      </c>
      <c r="R4207" t="s">
        <v>3190</v>
      </c>
      <c r="S4207" t="s">
        <v>3720</v>
      </c>
      <c r="T4207">
        <v>79</v>
      </c>
      <c r="U4207">
        <v>65</v>
      </c>
      <c r="W4207" t="s">
        <v>2130</v>
      </c>
      <c r="X4207">
        <v>1</v>
      </c>
      <c r="Y4207">
        <f t="shared" si="503"/>
        <v>-14</v>
      </c>
      <c r="Z4207">
        <f t="shared" ca="1" si="504"/>
        <v>6.0000000199999999</v>
      </c>
      <c r="AA4207">
        <f t="shared" ca="1" si="505"/>
        <v>-20.000000020000002</v>
      </c>
      <c r="AB4207">
        <f t="shared" ca="1" si="506"/>
        <v>20.000000020000002</v>
      </c>
      <c r="AC4207" s="2">
        <v>20</v>
      </c>
      <c r="AD4207" s="7">
        <f>VLOOKUP(P4207,Weights!$A:$B,2,0)*AC4207</f>
        <v>20</v>
      </c>
      <c r="AE4207">
        <f t="shared" ca="1" si="507"/>
        <v>400.00000080000007</v>
      </c>
      <c r="AF4207" t="str">
        <f t="shared" si="508"/>
        <v>Indiana St</v>
      </c>
      <c r="AG4207" t="str">
        <f t="shared" ca="1" si="509"/>
        <v>Loyola (Chi)</v>
      </c>
    </row>
    <row r="4208" spans="15:33" x14ac:dyDescent="0.25">
      <c r="O4208" t="s">
        <v>3123</v>
      </c>
      <c r="P4208" s="6">
        <v>42042</v>
      </c>
      <c r="Q4208" t="s">
        <v>3073</v>
      </c>
      <c r="R4208" t="s">
        <v>3379</v>
      </c>
      <c r="S4208" t="s">
        <v>3720</v>
      </c>
      <c r="T4208">
        <v>69</v>
      </c>
      <c r="U4208">
        <v>63</v>
      </c>
      <c r="W4208" t="s">
        <v>2339</v>
      </c>
      <c r="X4208">
        <v>1</v>
      </c>
      <c r="Y4208">
        <f t="shared" si="503"/>
        <v>-6</v>
      </c>
      <c r="Z4208">
        <f t="shared" ca="1" si="504"/>
        <v>-1.2500000000000009</v>
      </c>
      <c r="AA4208">
        <f t="shared" ca="1" si="505"/>
        <v>-4.7499999999999991</v>
      </c>
      <c r="AB4208">
        <f t="shared" ca="1" si="506"/>
        <v>4.7499999999999991</v>
      </c>
      <c r="AC4208" s="2">
        <v>4.75</v>
      </c>
      <c r="AD4208" s="7">
        <f>VLOOKUP(P4208,Weights!$A:$B,2,0)*AC4208</f>
        <v>4.75</v>
      </c>
      <c r="AE4208">
        <f t="shared" ca="1" si="507"/>
        <v>22.562499999999993</v>
      </c>
      <c r="AF4208" t="str">
        <f t="shared" si="508"/>
        <v>Lehigh</v>
      </c>
      <c r="AG4208" t="str">
        <f t="shared" ca="1" si="509"/>
        <v>Lehigh</v>
      </c>
    </row>
    <row r="4209" spans="15:33" x14ac:dyDescent="0.25">
      <c r="O4209" t="s">
        <v>3340</v>
      </c>
      <c r="P4209" s="6">
        <v>42042</v>
      </c>
      <c r="Q4209" t="s">
        <v>3073</v>
      </c>
      <c r="R4209" t="s">
        <v>3184</v>
      </c>
      <c r="S4209" t="s">
        <v>3720</v>
      </c>
      <c r="T4209">
        <v>87</v>
      </c>
      <c r="U4209">
        <v>68</v>
      </c>
      <c r="W4209" t="s">
        <v>2200</v>
      </c>
      <c r="X4209">
        <v>1</v>
      </c>
      <c r="Y4209">
        <f t="shared" si="503"/>
        <v>-19</v>
      </c>
      <c r="Z4209">
        <f t="shared" ca="1" si="504"/>
        <v>-10.749999500000001</v>
      </c>
      <c r="AA4209">
        <f t="shared" ca="1" si="505"/>
        <v>-8.2500004999999987</v>
      </c>
      <c r="AB4209">
        <f t="shared" ca="1" si="506"/>
        <v>8.2500004999999987</v>
      </c>
      <c r="AC4209" s="2">
        <v>8.25</v>
      </c>
      <c r="AD4209" s="7">
        <f>VLOOKUP(P4209,Weights!$A:$B,2,0)*AC4209</f>
        <v>8.25</v>
      </c>
      <c r="AE4209">
        <f t="shared" ca="1" si="507"/>
        <v>68.062508250000235</v>
      </c>
      <c r="AF4209" t="str">
        <f t="shared" si="508"/>
        <v>BYU</v>
      </c>
      <c r="AG4209" t="str">
        <f t="shared" ca="1" si="509"/>
        <v>BYU</v>
      </c>
    </row>
    <row r="4210" spans="15:33" x14ac:dyDescent="0.25">
      <c r="O4210" t="s">
        <v>3183</v>
      </c>
      <c r="P4210" s="6">
        <v>42042</v>
      </c>
      <c r="Q4210" t="s">
        <v>3073</v>
      </c>
      <c r="R4210" t="s">
        <v>3155</v>
      </c>
      <c r="S4210" t="s">
        <v>3721</v>
      </c>
      <c r="T4210">
        <v>71</v>
      </c>
      <c r="U4210">
        <v>60</v>
      </c>
      <c r="W4210" t="s">
        <v>1286</v>
      </c>
      <c r="X4210">
        <v>1</v>
      </c>
      <c r="Y4210">
        <f t="shared" si="503"/>
        <v>11</v>
      </c>
      <c r="Z4210">
        <f t="shared" ca="1" si="504"/>
        <v>5.2499999999999991</v>
      </c>
      <c r="AA4210">
        <f t="shared" ca="1" si="505"/>
        <v>5.7500000000000009</v>
      </c>
      <c r="AB4210">
        <f t="shared" ca="1" si="506"/>
        <v>-5.7500000000000009</v>
      </c>
      <c r="AC4210" s="2">
        <v>5.75</v>
      </c>
      <c r="AD4210" s="7">
        <f>VLOOKUP(P4210,Weights!$A:$B,2,0)*AC4210</f>
        <v>5.75</v>
      </c>
      <c r="AE4210">
        <f t="shared" ca="1" si="507"/>
        <v>33.062500000000007</v>
      </c>
      <c r="AF4210" t="str">
        <f t="shared" si="508"/>
        <v>LSU</v>
      </c>
      <c r="AG4210" t="str">
        <f t="shared" ca="1" si="509"/>
        <v>LSU</v>
      </c>
    </row>
    <row r="4211" spans="15:33" x14ac:dyDescent="0.25">
      <c r="O4211" t="s">
        <v>3088</v>
      </c>
      <c r="P4211" s="6">
        <v>42042</v>
      </c>
      <c r="Q4211" t="s">
        <v>3073</v>
      </c>
      <c r="R4211" t="s">
        <v>3089</v>
      </c>
      <c r="S4211" t="s">
        <v>3721</v>
      </c>
      <c r="T4211">
        <v>67</v>
      </c>
      <c r="U4211">
        <v>64</v>
      </c>
      <c r="W4211" t="s">
        <v>88</v>
      </c>
      <c r="X4211">
        <v>1</v>
      </c>
      <c r="Y4211">
        <f t="shared" si="503"/>
        <v>3</v>
      </c>
      <c r="Z4211">
        <f t="shared" ca="1" si="504"/>
        <v>0.5</v>
      </c>
      <c r="AA4211">
        <f t="shared" ca="1" si="505"/>
        <v>2.5</v>
      </c>
      <c r="AB4211">
        <f t="shared" ca="1" si="506"/>
        <v>-2.5</v>
      </c>
      <c r="AC4211" s="2">
        <v>2.5</v>
      </c>
      <c r="AD4211" s="7">
        <f>VLOOKUP(P4211,Weights!$A:$B,2,0)*AC4211</f>
        <v>2.5</v>
      </c>
      <c r="AE4211">
        <f t="shared" ca="1" si="507"/>
        <v>6.25</v>
      </c>
      <c r="AF4211" t="str">
        <f t="shared" si="508"/>
        <v>Maine</v>
      </c>
      <c r="AG4211" t="str">
        <f t="shared" ca="1" si="509"/>
        <v>Maine</v>
      </c>
    </row>
    <row r="4212" spans="15:33" x14ac:dyDescent="0.25">
      <c r="O4212" t="s">
        <v>3326</v>
      </c>
      <c r="P4212" s="6">
        <v>42042</v>
      </c>
      <c r="Q4212" t="s">
        <v>3073</v>
      </c>
      <c r="R4212" t="s">
        <v>3256</v>
      </c>
      <c r="S4212" t="s">
        <v>3721</v>
      </c>
      <c r="T4212">
        <v>80</v>
      </c>
      <c r="U4212">
        <v>73</v>
      </c>
      <c r="W4212" t="s">
        <v>1512</v>
      </c>
      <c r="X4212">
        <v>1</v>
      </c>
      <c r="Y4212">
        <f t="shared" si="503"/>
        <v>7</v>
      </c>
      <c r="Z4212">
        <f t="shared" ca="1" si="504"/>
        <v>1.6249999999999991</v>
      </c>
      <c r="AA4212">
        <f t="shared" ca="1" si="505"/>
        <v>5.3750000000000009</v>
      </c>
      <c r="AB4212">
        <f t="shared" ca="1" si="506"/>
        <v>-5.3750000000000009</v>
      </c>
      <c r="AC4212" s="2">
        <v>5.375</v>
      </c>
      <c r="AD4212" s="7">
        <f>VLOOKUP(P4212,Weights!$A:$B,2,0)*AC4212</f>
        <v>5.375</v>
      </c>
      <c r="AE4212">
        <f t="shared" ca="1" si="507"/>
        <v>28.890625000000011</v>
      </c>
      <c r="AF4212" t="str">
        <f t="shared" si="508"/>
        <v>Marshall</v>
      </c>
      <c r="AG4212" t="str">
        <f t="shared" ca="1" si="509"/>
        <v>Marshall</v>
      </c>
    </row>
    <row r="4213" spans="15:33" x14ac:dyDescent="0.25">
      <c r="O4213" t="s">
        <v>3137</v>
      </c>
      <c r="P4213" s="6">
        <v>42042</v>
      </c>
      <c r="Q4213" t="s">
        <v>3073</v>
      </c>
      <c r="R4213" t="s">
        <v>3140</v>
      </c>
      <c r="S4213" t="s">
        <v>3720</v>
      </c>
      <c r="T4213">
        <v>61</v>
      </c>
      <c r="U4213">
        <v>60</v>
      </c>
      <c r="W4213" t="s">
        <v>268</v>
      </c>
      <c r="X4213">
        <v>1</v>
      </c>
      <c r="Y4213">
        <f t="shared" si="503"/>
        <v>-1</v>
      </c>
      <c r="Z4213">
        <f t="shared" ca="1" si="504"/>
        <v>4.6250000000000009</v>
      </c>
      <c r="AA4213">
        <f t="shared" ca="1" si="505"/>
        <v>-5.6250000000000009</v>
      </c>
      <c r="AB4213">
        <f t="shared" ca="1" si="506"/>
        <v>5.6250000000000009</v>
      </c>
      <c r="AC4213" s="2">
        <v>5.625</v>
      </c>
      <c r="AD4213" s="7">
        <f>VLOOKUP(P4213,Weights!$A:$B,2,0)*AC4213</f>
        <v>5.625</v>
      </c>
      <c r="AE4213">
        <f t="shared" ca="1" si="507"/>
        <v>31.640625000000011</v>
      </c>
      <c r="AF4213" t="str">
        <f t="shared" si="508"/>
        <v>Temple</v>
      </c>
      <c r="AG4213" t="str">
        <f t="shared" ca="1" si="509"/>
        <v>Memphis</v>
      </c>
    </row>
    <row r="4214" spans="15:33" x14ac:dyDescent="0.25">
      <c r="O4214" t="s">
        <v>3323</v>
      </c>
      <c r="P4214" s="6">
        <v>42042</v>
      </c>
      <c r="Q4214" t="s">
        <v>3073</v>
      </c>
      <c r="R4214" t="s">
        <v>3227</v>
      </c>
      <c r="S4214" t="s">
        <v>3720</v>
      </c>
      <c r="T4214">
        <v>59</v>
      </c>
      <c r="U4214">
        <v>54</v>
      </c>
      <c r="W4214" t="s">
        <v>683</v>
      </c>
      <c r="X4214">
        <v>1</v>
      </c>
      <c r="Y4214">
        <f t="shared" si="503"/>
        <v>-5</v>
      </c>
      <c r="Z4214">
        <f t="shared" ca="1" si="504"/>
        <v>10.749999499999999</v>
      </c>
      <c r="AA4214">
        <f t="shared" ca="1" si="505"/>
        <v>-15.749999499999999</v>
      </c>
      <c r="AB4214">
        <f t="shared" ca="1" si="506"/>
        <v>15.749999499999999</v>
      </c>
      <c r="AC4214" s="2">
        <v>15.75</v>
      </c>
      <c r="AD4214" s="7">
        <f>VLOOKUP(P4214,Weights!$A:$B,2,0)*AC4214</f>
        <v>15.75</v>
      </c>
      <c r="AE4214">
        <f t="shared" ca="1" si="507"/>
        <v>248.06248425000024</v>
      </c>
      <c r="AF4214" t="str">
        <f t="shared" si="508"/>
        <v>Illinois</v>
      </c>
      <c r="AG4214" t="str">
        <f t="shared" ca="1" si="509"/>
        <v>Michigan St</v>
      </c>
    </row>
    <row r="4215" spans="15:33" x14ac:dyDescent="0.25">
      <c r="O4215" t="s">
        <v>3290</v>
      </c>
      <c r="P4215" s="6">
        <v>42042</v>
      </c>
      <c r="Q4215" t="s">
        <v>3073</v>
      </c>
      <c r="R4215" t="s">
        <v>3317</v>
      </c>
      <c r="S4215" t="s">
        <v>3720</v>
      </c>
      <c r="T4215">
        <v>73</v>
      </c>
      <c r="U4215">
        <v>62</v>
      </c>
      <c r="W4215" t="s">
        <v>485</v>
      </c>
      <c r="X4215">
        <v>1</v>
      </c>
      <c r="Y4215">
        <f t="shared" si="503"/>
        <v>-11</v>
      </c>
      <c r="Z4215">
        <f t="shared" ca="1" si="504"/>
        <v>-3.625</v>
      </c>
      <c r="AA4215">
        <f t="shared" ca="1" si="505"/>
        <v>-7.375</v>
      </c>
      <c r="AB4215">
        <f t="shared" ca="1" si="506"/>
        <v>7.375</v>
      </c>
      <c r="AC4215" s="2">
        <v>7.375</v>
      </c>
      <c r="AD4215" s="7">
        <f>VLOOKUP(P4215,Weights!$A:$B,2,0)*AC4215</f>
        <v>7.375</v>
      </c>
      <c r="AE4215">
        <f t="shared" ca="1" si="507"/>
        <v>54.390625</v>
      </c>
      <c r="AF4215" t="str">
        <f t="shared" si="508"/>
        <v>Louisiana Tech</v>
      </c>
      <c r="AG4215" t="str">
        <f t="shared" ca="1" si="509"/>
        <v>Louisiana Tech</v>
      </c>
    </row>
    <row r="4216" spans="15:33" x14ac:dyDescent="0.25">
      <c r="O4216" t="s">
        <v>3124</v>
      </c>
      <c r="P4216" s="6">
        <v>42042</v>
      </c>
      <c r="Q4216" t="s">
        <v>3073</v>
      </c>
      <c r="R4216" t="s">
        <v>3206</v>
      </c>
      <c r="S4216" t="s">
        <v>3721</v>
      </c>
      <c r="T4216">
        <v>62</v>
      </c>
      <c r="U4216">
        <v>58</v>
      </c>
      <c r="W4216" t="s">
        <v>1262</v>
      </c>
      <c r="X4216">
        <v>1</v>
      </c>
      <c r="Y4216">
        <f t="shared" si="503"/>
        <v>4</v>
      </c>
      <c r="Z4216">
        <f t="shared" ca="1" si="504"/>
        <v>1.5</v>
      </c>
      <c r="AA4216">
        <f t="shared" ca="1" si="505"/>
        <v>2.5</v>
      </c>
      <c r="AB4216">
        <f t="shared" ca="1" si="506"/>
        <v>-2.5</v>
      </c>
      <c r="AC4216" s="2">
        <v>2.5</v>
      </c>
      <c r="AD4216" s="7">
        <f>VLOOKUP(P4216,Weights!$A:$B,2,0)*AC4216</f>
        <v>2.5</v>
      </c>
      <c r="AE4216">
        <f t="shared" ca="1" si="507"/>
        <v>6.25</v>
      </c>
      <c r="AF4216" t="str">
        <f t="shared" si="508"/>
        <v>Minnesota</v>
      </c>
      <c r="AG4216" t="str">
        <f t="shared" ca="1" si="509"/>
        <v>Minnesota</v>
      </c>
    </row>
    <row r="4217" spans="15:33" x14ac:dyDescent="0.25">
      <c r="O4217" t="s">
        <v>3235</v>
      </c>
      <c r="P4217" s="6">
        <v>42042</v>
      </c>
      <c r="Q4217" t="s">
        <v>3073</v>
      </c>
      <c r="R4217" t="s">
        <v>3100</v>
      </c>
      <c r="S4217" t="s">
        <v>3720</v>
      </c>
      <c r="T4217">
        <v>83</v>
      </c>
      <c r="U4217">
        <v>61</v>
      </c>
      <c r="W4217" t="s">
        <v>297</v>
      </c>
      <c r="X4217">
        <v>1</v>
      </c>
      <c r="Y4217">
        <f t="shared" si="503"/>
        <v>-22</v>
      </c>
      <c r="Z4217">
        <f t="shared" ca="1" si="504"/>
        <v>-6.75</v>
      </c>
      <c r="AA4217">
        <f t="shared" ca="1" si="505"/>
        <v>-15.25</v>
      </c>
      <c r="AB4217">
        <f t="shared" ca="1" si="506"/>
        <v>15.25</v>
      </c>
      <c r="AC4217" s="2">
        <v>15.25</v>
      </c>
      <c r="AD4217" s="7">
        <f>VLOOKUP(P4217,Weights!$A:$B,2,0)*AC4217</f>
        <v>15.25</v>
      </c>
      <c r="AE4217">
        <f t="shared" ca="1" si="507"/>
        <v>232.5625</v>
      </c>
      <c r="AF4217" t="str">
        <f t="shared" si="508"/>
        <v>Texas A&amp;M</v>
      </c>
      <c r="AG4217" t="str">
        <f t="shared" ca="1" si="509"/>
        <v>Texas A&amp;M</v>
      </c>
    </row>
    <row r="4218" spans="15:33" x14ac:dyDescent="0.25">
      <c r="O4218" t="s">
        <v>3163</v>
      </c>
      <c r="P4218" s="6">
        <v>42042</v>
      </c>
      <c r="Q4218" t="s">
        <v>3073</v>
      </c>
      <c r="R4218" t="s">
        <v>3237</v>
      </c>
      <c r="S4218" t="s">
        <v>3721</v>
      </c>
      <c r="T4218">
        <v>70</v>
      </c>
      <c r="U4218">
        <v>56</v>
      </c>
      <c r="W4218" t="s">
        <v>1043</v>
      </c>
      <c r="X4218">
        <v>1</v>
      </c>
      <c r="Y4218">
        <f t="shared" si="503"/>
        <v>14</v>
      </c>
      <c r="Z4218">
        <f t="shared" ca="1" si="504"/>
        <v>6.1249999800000001</v>
      </c>
      <c r="AA4218">
        <f t="shared" ca="1" si="505"/>
        <v>7.8750000199999999</v>
      </c>
      <c r="AB4218">
        <f t="shared" ca="1" si="506"/>
        <v>-7.8750000199999999</v>
      </c>
      <c r="AC4218" s="2">
        <v>7.875</v>
      </c>
      <c r="AD4218" s="7">
        <f>VLOOKUP(P4218,Weights!$A:$B,2,0)*AC4218</f>
        <v>7.875</v>
      </c>
      <c r="AE4218">
        <f t="shared" ca="1" si="507"/>
        <v>62.015625315000001</v>
      </c>
      <c r="AF4218" t="str">
        <f t="shared" si="508"/>
        <v>Montana</v>
      </c>
      <c r="AG4218" t="str">
        <f t="shared" ca="1" si="509"/>
        <v>Montana</v>
      </c>
    </row>
    <row r="4219" spans="15:33" x14ac:dyDescent="0.25">
      <c r="O4219" t="s">
        <v>3266</v>
      </c>
      <c r="P4219" s="6">
        <v>42042</v>
      </c>
      <c r="Q4219" t="s">
        <v>3073</v>
      </c>
      <c r="R4219" t="s">
        <v>3236</v>
      </c>
      <c r="S4219" t="s">
        <v>3720</v>
      </c>
      <c r="T4219">
        <v>61</v>
      </c>
      <c r="U4219">
        <v>51</v>
      </c>
      <c r="W4219" t="s">
        <v>1049</v>
      </c>
      <c r="X4219">
        <v>1</v>
      </c>
      <c r="Y4219">
        <f t="shared" si="503"/>
        <v>-10</v>
      </c>
      <c r="Z4219">
        <f t="shared" ca="1" si="504"/>
        <v>-11.875000499999999</v>
      </c>
      <c r="AA4219">
        <f t="shared" ca="1" si="505"/>
        <v>1.8750004999999987</v>
      </c>
      <c r="AB4219">
        <f t="shared" ca="1" si="506"/>
        <v>-1.8750004999999987</v>
      </c>
      <c r="AC4219" s="2">
        <v>1.875</v>
      </c>
      <c r="AD4219" s="7">
        <f>VLOOKUP(P4219,Weights!$A:$B,2,0)*AC4219</f>
        <v>1.875</v>
      </c>
      <c r="AE4219">
        <f t="shared" ca="1" si="507"/>
        <v>3.5156268750002453</v>
      </c>
      <c r="AF4219" t="str">
        <f t="shared" si="508"/>
        <v>Eastern Washington</v>
      </c>
      <c r="AG4219" t="str">
        <f t="shared" ca="1" si="509"/>
        <v>Eastern Washington</v>
      </c>
    </row>
    <row r="4220" spans="15:33" x14ac:dyDescent="0.25">
      <c r="O4220" t="s">
        <v>3238</v>
      </c>
      <c r="P4220" s="6">
        <v>42042</v>
      </c>
      <c r="Q4220" t="s">
        <v>3073</v>
      </c>
      <c r="R4220" t="s">
        <v>3230</v>
      </c>
      <c r="S4220" t="s">
        <v>3721</v>
      </c>
      <c r="T4220">
        <v>73</v>
      </c>
      <c r="U4220">
        <v>71</v>
      </c>
      <c r="W4220" t="s">
        <v>1658</v>
      </c>
      <c r="X4220">
        <v>1</v>
      </c>
      <c r="Y4220">
        <f t="shared" si="503"/>
        <v>2</v>
      </c>
      <c r="Z4220">
        <f t="shared" ca="1" si="504"/>
        <v>5.2500000199999999</v>
      </c>
      <c r="AA4220">
        <f t="shared" ca="1" si="505"/>
        <v>-3.2500000199999999</v>
      </c>
      <c r="AB4220">
        <f t="shared" ca="1" si="506"/>
        <v>3.2500000199999999</v>
      </c>
      <c r="AC4220" s="2">
        <v>3.25</v>
      </c>
      <c r="AD4220" s="7">
        <f>VLOOKUP(P4220,Weights!$A:$B,2,0)*AC4220</f>
        <v>3.25</v>
      </c>
      <c r="AE4220">
        <f t="shared" ca="1" si="507"/>
        <v>10.56250013</v>
      </c>
      <c r="AF4220" t="str">
        <f t="shared" si="508"/>
        <v>Morehead St</v>
      </c>
      <c r="AG4220" t="str">
        <f t="shared" ca="1" si="509"/>
        <v>Morehead St</v>
      </c>
    </row>
    <row r="4221" spans="15:33" x14ac:dyDescent="0.25">
      <c r="O4221" t="s">
        <v>3341</v>
      </c>
      <c r="P4221" s="6">
        <v>42042</v>
      </c>
      <c r="Q4221" t="s">
        <v>3073</v>
      </c>
      <c r="R4221" t="s">
        <v>3321</v>
      </c>
      <c r="S4221" t="s">
        <v>3721</v>
      </c>
      <c r="T4221">
        <v>67</v>
      </c>
      <c r="U4221">
        <v>57</v>
      </c>
      <c r="W4221" t="s">
        <v>2039</v>
      </c>
      <c r="X4221">
        <v>1</v>
      </c>
      <c r="Y4221">
        <f t="shared" si="503"/>
        <v>10</v>
      </c>
      <c r="Z4221">
        <f t="shared" ca="1" si="504"/>
        <v>2.125</v>
      </c>
      <c r="AA4221">
        <f t="shared" ca="1" si="505"/>
        <v>7.875</v>
      </c>
      <c r="AB4221">
        <f t="shared" ca="1" si="506"/>
        <v>-7.875</v>
      </c>
      <c r="AC4221" s="2">
        <v>7.875</v>
      </c>
      <c r="AD4221" s="7">
        <f>VLOOKUP(P4221,Weights!$A:$B,2,0)*AC4221</f>
        <v>7.875</v>
      </c>
      <c r="AE4221">
        <f t="shared" ca="1" si="507"/>
        <v>62.015625</v>
      </c>
      <c r="AF4221" t="str">
        <f t="shared" si="508"/>
        <v>Morgan St</v>
      </c>
      <c r="AG4221" t="str">
        <f t="shared" ca="1" si="509"/>
        <v>Morgan St</v>
      </c>
    </row>
    <row r="4222" spans="15:33" x14ac:dyDescent="0.25">
      <c r="O4222" t="s">
        <v>3090</v>
      </c>
      <c r="P4222" s="6">
        <v>42042</v>
      </c>
      <c r="Q4222" t="s">
        <v>3073</v>
      </c>
      <c r="R4222" t="s">
        <v>3718</v>
      </c>
      <c r="S4222" t="s">
        <v>3721</v>
      </c>
      <c r="T4222">
        <v>96</v>
      </c>
      <c r="U4222">
        <v>70</v>
      </c>
      <c r="W4222" t="s">
        <v>1598</v>
      </c>
      <c r="X4222">
        <v>1</v>
      </c>
      <c r="Y4222">
        <f t="shared" si="503"/>
        <v>26</v>
      </c>
      <c r="Z4222">
        <f t="shared" ca="1" si="504"/>
        <v>31.250000480000001</v>
      </c>
      <c r="AA4222">
        <f t="shared" ca="1" si="505"/>
        <v>-5.2500004800000006</v>
      </c>
      <c r="AB4222">
        <f t="shared" ca="1" si="506"/>
        <v>5.2500004800000006</v>
      </c>
      <c r="AC4222" s="2">
        <v>5.25</v>
      </c>
      <c r="AD4222" s="7">
        <f>VLOOKUP(P4222,Weights!$A:$B,2,0)*AC4222</f>
        <v>5.25</v>
      </c>
      <c r="AE4222">
        <f t="shared" ca="1" si="507"/>
        <v>27.562505040000236</v>
      </c>
      <c r="AF4222" t="str">
        <f t="shared" si="508"/>
        <v>N.J.I.T.</v>
      </c>
      <c r="AG4222" t="str">
        <f t="shared" ca="1" si="509"/>
        <v>N.J.I.T.</v>
      </c>
    </row>
    <row r="4223" spans="15:33" x14ac:dyDescent="0.25">
      <c r="O4223" t="s">
        <v>3325</v>
      </c>
      <c r="P4223" s="6">
        <v>42042</v>
      </c>
      <c r="Q4223" t="s">
        <v>3073</v>
      </c>
      <c r="R4223" t="s">
        <v>3093</v>
      </c>
      <c r="S4223" t="s">
        <v>3721</v>
      </c>
      <c r="T4223">
        <v>67</v>
      </c>
      <c r="U4223">
        <v>59</v>
      </c>
      <c r="W4223" t="s">
        <v>2469</v>
      </c>
      <c r="X4223">
        <v>1</v>
      </c>
      <c r="Y4223">
        <f t="shared" si="503"/>
        <v>8</v>
      </c>
      <c r="Z4223">
        <f t="shared" ca="1" si="504"/>
        <v>0.25</v>
      </c>
      <c r="AA4223">
        <f t="shared" ca="1" si="505"/>
        <v>7.75</v>
      </c>
      <c r="AB4223">
        <f t="shared" ca="1" si="506"/>
        <v>-7.75</v>
      </c>
      <c r="AC4223" s="2">
        <v>7.75</v>
      </c>
      <c r="AD4223" s="7">
        <f>VLOOKUP(P4223,Weights!$A:$B,2,0)*AC4223</f>
        <v>7.75</v>
      </c>
      <c r="AE4223">
        <f t="shared" ca="1" si="507"/>
        <v>60.0625</v>
      </c>
      <c r="AF4223" t="str">
        <f t="shared" si="508"/>
        <v>Navy</v>
      </c>
      <c r="AG4223" t="str">
        <f t="shared" ca="1" si="509"/>
        <v>Navy</v>
      </c>
    </row>
    <row r="4224" spans="15:33" x14ac:dyDescent="0.25">
      <c r="O4224" t="s">
        <v>3083</v>
      </c>
      <c r="P4224" s="6">
        <v>42042</v>
      </c>
      <c r="Q4224" t="s">
        <v>3073</v>
      </c>
      <c r="R4224" t="s">
        <v>3091</v>
      </c>
      <c r="S4224" t="s">
        <v>3721</v>
      </c>
      <c r="T4224">
        <v>80</v>
      </c>
      <c r="U4224">
        <v>46</v>
      </c>
      <c r="W4224" t="s">
        <v>108</v>
      </c>
      <c r="X4224">
        <v>1</v>
      </c>
      <c r="Y4224">
        <f t="shared" si="503"/>
        <v>34</v>
      </c>
      <c r="Z4224">
        <f t="shared" ca="1" si="504"/>
        <v>14.625000480000001</v>
      </c>
      <c r="AA4224">
        <f t="shared" ca="1" si="505"/>
        <v>19.374999519999999</v>
      </c>
      <c r="AB4224">
        <f t="shared" ca="1" si="506"/>
        <v>-19.374999519999999</v>
      </c>
      <c r="AC4224" s="2">
        <v>19.375</v>
      </c>
      <c r="AD4224" s="7">
        <f>VLOOKUP(P4224,Weights!$A:$B,2,0)*AC4224</f>
        <v>19.375</v>
      </c>
      <c r="AE4224">
        <f t="shared" ca="1" si="507"/>
        <v>375.39060640000019</v>
      </c>
      <c r="AF4224" t="str">
        <f t="shared" si="508"/>
        <v>New Hampshire</v>
      </c>
      <c r="AG4224" t="str">
        <f t="shared" ca="1" si="509"/>
        <v>New Hampshire</v>
      </c>
    </row>
    <row r="4225" spans="15:33" x14ac:dyDescent="0.25">
      <c r="O4225" t="s">
        <v>3274</v>
      </c>
      <c r="P4225" s="6">
        <v>42042</v>
      </c>
      <c r="Q4225" t="s">
        <v>3073</v>
      </c>
      <c r="R4225" t="s">
        <v>3276</v>
      </c>
      <c r="S4225" t="s">
        <v>3720</v>
      </c>
      <c r="T4225">
        <v>63</v>
      </c>
      <c r="U4225">
        <v>60</v>
      </c>
      <c r="W4225" t="s">
        <v>557</v>
      </c>
      <c r="X4225">
        <v>1</v>
      </c>
      <c r="Y4225">
        <f t="shared" si="503"/>
        <v>-3</v>
      </c>
      <c r="Z4225">
        <f t="shared" ca="1" si="504"/>
        <v>2.4999999800000001</v>
      </c>
      <c r="AA4225">
        <f t="shared" ca="1" si="505"/>
        <v>-5.4999999800000001</v>
      </c>
      <c r="AB4225">
        <f t="shared" ca="1" si="506"/>
        <v>5.4999999800000001</v>
      </c>
      <c r="AC4225" s="2">
        <v>5.5</v>
      </c>
      <c r="AD4225" s="7">
        <f>VLOOKUP(P4225,Weights!$A:$B,2,0)*AC4225</f>
        <v>5.5</v>
      </c>
      <c r="AE4225">
        <f t="shared" ca="1" si="507"/>
        <v>30.249999780000003</v>
      </c>
      <c r="AF4225" t="str">
        <f t="shared" si="508"/>
        <v>Utah State</v>
      </c>
      <c r="AG4225" t="str">
        <f t="shared" ca="1" si="509"/>
        <v>New Mexico</v>
      </c>
    </row>
    <row r="4226" spans="15:33" x14ac:dyDescent="0.25">
      <c r="O4226" t="s">
        <v>3407</v>
      </c>
      <c r="P4226" s="6">
        <v>42042</v>
      </c>
      <c r="Q4226" t="s">
        <v>3073</v>
      </c>
      <c r="R4226" t="s">
        <v>3387</v>
      </c>
      <c r="S4226" t="s">
        <v>3721</v>
      </c>
      <c r="T4226">
        <v>70</v>
      </c>
      <c r="U4226">
        <v>59</v>
      </c>
      <c r="W4226" t="s">
        <v>2630</v>
      </c>
      <c r="X4226">
        <v>1</v>
      </c>
      <c r="Y4226">
        <f t="shared" ref="Y4226:Y4289" si="510">X4226*IF(S4226="W",(T4226-U4226),U4226-T4226)</f>
        <v>11</v>
      </c>
      <c r="Z4226">
        <f t="shared" ref="Z4226:Z4289" ca="1" si="511">X4226*(IF(Q4226="A",-HomeEdge,IF(Q4226="H",HomeEdge,0))+VLOOKUP(O4226,TmList,2,0)-VLOOKUP(R4226,TmList,2,0))</f>
        <v>-4.6250005000000005</v>
      </c>
      <c r="AA4226">
        <f t="shared" ref="AA4226:AA4289" ca="1" si="512">Y4226-Z4226</f>
        <v>15.625000500000001</v>
      </c>
      <c r="AB4226">
        <f t="shared" ref="AB4226:AB4289" ca="1" si="513">-AA4226</f>
        <v>-15.625000500000001</v>
      </c>
      <c r="AC4226" s="2">
        <v>15.625</v>
      </c>
      <c r="AD4226" s="7">
        <f>VLOOKUP(P4226,Weights!$A:$B,2,0)*AC4226</f>
        <v>15.625</v>
      </c>
      <c r="AE4226">
        <f t="shared" ref="AE4226:AE4289" ca="1" si="514">AA4226^2</f>
        <v>244.14064062500026</v>
      </c>
      <c r="AF4226" t="str">
        <f t="shared" si="508"/>
        <v>Nicholls St</v>
      </c>
      <c r="AG4226" t="str">
        <f t="shared" ca="1" si="509"/>
        <v>McNeese St</v>
      </c>
    </row>
    <row r="4227" spans="15:33" x14ac:dyDescent="0.25">
      <c r="O4227" t="s">
        <v>3292</v>
      </c>
      <c r="P4227" s="6">
        <v>42042</v>
      </c>
      <c r="Q4227" t="s">
        <v>3073</v>
      </c>
      <c r="R4227" t="s">
        <v>3393</v>
      </c>
      <c r="S4227" t="s">
        <v>3721</v>
      </c>
      <c r="T4227">
        <v>72</v>
      </c>
      <c r="U4227">
        <v>69</v>
      </c>
      <c r="W4227" t="s">
        <v>2050</v>
      </c>
      <c r="X4227">
        <v>1</v>
      </c>
      <c r="Y4227">
        <f t="shared" si="510"/>
        <v>3</v>
      </c>
      <c r="Z4227">
        <f t="shared" ca="1" si="511"/>
        <v>12.125</v>
      </c>
      <c r="AA4227">
        <f t="shared" ca="1" si="512"/>
        <v>-9.125</v>
      </c>
      <c r="AB4227">
        <f t="shared" ca="1" si="513"/>
        <v>9.125</v>
      </c>
      <c r="AC4227" s="2">
        <v>9.125</v>
      </c>
      <c r="AD4227" s="7">
        <f>VLOOKUP(P4227,Weights!$A:$B,2,0)*AC4227</f>
        <v>9.125</v>
      </c>
      <c r="AE4227">
        <f t="shared" ca="1" si="514"/>
        <v>83.265625</v>
      </c>
      <c r="AF4227" t="str">
        <f t="shared" ref="AF4227:AF4290" si="515">IF(Y4227&gt;0,O4227,R4227)</f>
        <v>Norfolk St</v>
      </c>
      <c r="AG4227" t="str">
        <f t="shared" ref="AG4227:AG4290" ca="1" si="516">IF(Z4227&gt;0,O4227,R4227)</f>
        <v>Norfolk St</v>
      </c>
    </row>
    <row r="4228" spans="15:33" x14ac:dyDescent="0.25">
      <c r="O4228" t="s">
        <v>3239</v>
      </c>
      <c r="P4228" s="6">
        <v>42042</v>
      </c>
      <c r="Q4228" t="s">
        <v>3073</v>
      </c>
      <c r="R4228" t="s">
        <v>3392</v>
      </c>
      <c r="S4228" t="s">
        <v>3720</v>
      </c>
      <c r="T4228">
        <v>58</v>
      </c>
      <c r="U4228">
        <v>44</v>
      </c>
      <c r="W4228" t="s">
        <v>2060</v>
      </c>
      <c r="X4228">
        <v>1</v>
      </c>
      <c r="Y4228">
        <f t="shared" si="510"/>
        <v>-14</v>
      </c>
      <c r="Z4228">
        <f t="shared" ca="1" si="511"/>
        <v>-14.000000499999999</v>
      </c>
      <c r="AA4228">
        <f t="shared" ca="1" si="512"/>
        <v>4.9999999873762135E-7</v>
      </c>
      <c r="AB4228">
        <f t="shared" ca="1" si="513"/>
        <v>-4.9999999873762135E-7</v>
      </c>
      <c r="AC4228" s="2">
        <v>0</v>
      </c>
      <c r="AD4228" s="7">
        <f>VLOOKUP(P4228,Weights!$A:$B,2,0)*AC4228</f>
        <v>0</v>
      </c>
      <c r="AE4228">
        <f t="shared" ca="1" si="514"/>
        <v>2.4999999873762136E-13</v>
      </c>
      <c r="AF4228" t="str">
        <f t="shared" si="515"/>
        <v>North Carolina Central</v>
      </c>
      <c r="AG4228" t="str">
        <f t="shared" ca="1" si="516"/>
        <v>North Carolina Central</v>
      </c>
    </row>
    <row r="4229" spans="15:33" x14ac:dyDescent="0.25">
      <c r="O4229" t="s">
        <v>3224</v>
      </c>
      <c r="P4229" s="6">
        <v>42042</v>
      </c>
      <c r="Q4229" t="s">
        <v>3073</v>
      </c>
      <c r="R4229" t="s">
        <v>3285</v>
      </c>
      <c r="S4229" t="s">
        <v>3721</v>
      </c>
      <c r="T4229">
        <v>71</v>
      </c>
      <c r="U4229">
        <v>47</v>
      </c>
      <c r="W4229" t="s">
        <v>2778</v>
      </c>
      <c r="X4229">
        <v>1</v>
      </c>
      <c r="Y4229">
        <f t="shared" si="510"/>
        <v>24</v>
      </c>
      <c r="Z4229">
        <f t="shared" ca="1" si="511"/>
        <v>4.3749999800000001</v>
      </c>
      <c r="AA4229">
        <f t="shared" ca="1" si="512"/>
        <v>19.625000020000002</v>
      </c>
      <c r="AB4229">
        <f t="shared" ca="1" si="513"/>
        <v>-19.625000020000002</v>
      </c>
      <c r="AC4229" s="2">
        <v>19.625</v>
      </c>
      <c r="AD4229" s="7">
        <f>VLOOKUP(P4229,Weights!$A:$B,2,0)*AC4229</f>
        <v>19.625</v>
      </c>
      <c r="AE4229">
        <f t="shared" ca="1" si="514"/>
        <v>385.14062578500005</v>
      </c>
      <c r="AF4229" t="str">
        <f t="shared" si="515"/>
        <v>North Dakota St</v>
      </c>
      <c r="AG4229" t="str">
        <f t="shared" ca="1" si="516"/>
        <v>North Dakota St</v>
      </c>
    </row>
    <row r="4230" spans="15:33" x14ac:dyDescent="0.25">
      <c r="O4230" t="s">
        <v>3346</v>
      </c>
      <c r="P4230" s="6">
        <v>42042</v>
      </c>
      <c r="Q4230" t="s">
        <v>3073</v>
      </c>
      <c r="R4230" t="s">
        <v>3157</v>
      </c>
      <c r="S4230" t="s">
        <v>3720</v>
      </c>
      <c r="T4230">
        <v>73</v>
      </c>
      <c r="U4230">
        <v>68</v>
      </c>
      <c r="W4230" t="s">
        <v>1167</v>
      </c>
      <c r="X4230">
        <v>1</v>
      </c>
      <c r="Y4230">
        <f t="shared" si="510"/>
        <v>-5</v>
      </c>
      <c r="Z4230">
        <f t="shared" ca="1" si="511"/>
        <v>11.375</v>
      </c>
      <c r="AA4230">
        <f t="shared" ca="1" si="512"/>
        <v>-16.375</v>
      </c>
      <c r="AB4230">
        <f t="shared" ca="1" si="513"/>
        <v>16.375</v>
      </c>
      <c r="AC4230" s="2">
        <v>16.375</v>
      </c>
      <c r="AD4230" s="7">
        <f>VLOOKUP(P4230,Weights!$A:$B,2,0)*AC4230</f>
        <v>16.375</v>
      </c>
      <c r="AE4230">
        <f t="shared" ca="1" si="514"/>
        <v>268.140625</v>
      </c>
      <c r="AF4230" t="str">
        <f t="shared" si="515"/>
        <v>Delaware</v>
      </c>
      <c r="AG4230" t="str">
        <f t="shared" ca="1" si="516"/>
        <v>Northeastern</v>
      </c>
    </row>
    <row r="4231" spans="15:33" x14ac:dyDescent="0.25">
      <c r="O4231" t="s">
        <v>3268</v>
      </c>
      <c r="P4231" s="6">
        <v>42042</v>
      </c>
      <c r="Q4231" t="s">
        <v>3073</v>
      </c>
      <c r="R4231" t="s">
        <v>3278</v>
      </c>
      <c r="S4231" t="s">
        <v>3721</v>
      </c>
      <c r="T4231">
        <v>88</v>
      </c>
      <c r="U4231">
        <v>63</v>
      </c>
      <c r="W4231" t="s">
        <v>1072</v>
      </c>
      <c r="X4231">
        <v>1</v>
      </c>
      <c r="Y4231">
        <f t="shared" si="510"/>
        <v>25</v>
      </c>
      <c r="Z4231">
        <f t="shared" ca="1" si="511"/>
        <v>8.375</v>
      </c>
      <c r="AA4231">
        <f t="shared" ca="1" si="512"/>
        <v>16.625</v>
      </c>
      <c r="AB4231">
        <f t="shared" ca="1" si="513"/>
        <v>-16.625</v>
      </c>
      <c r="AC4231" s="2">
        <v>16.625</v>
      </c>
      <c r="AD4231" s="7">
        <f>VLOOKUP(P4231,Weights!$A:$B,2,0)*AC4231</f>
        <v>16.625</v>
      </c>
      <c r="AE4231">
        <f t="shared" ca="1" si="514"/>
        <v>276.390625</v>
      </c>
      <c r="AF4231" t="str">
        <f t="shared" si="515"/>
        <v>Northern Arizona</v>
      </c>
      <c r="AG4231" t="str">
        <f t="shared" ca="1" si="516"/>
        <v>Northern Arizona</v>
      </c>
    </row>
    <row r="4232" spans="15:33" x14ac:dyDescent="0.25">
      <c r="O4232" t="s">
        <v>3103</v>
      </c>
      <c r="P4232" s="6">
        <v>42042</v>
      </c>
      <c r="Q4232" t="s">
        <v>3073</v>
      </c>
      <c r="R4232" t="s">
        <v>3367</v>
      </c>
      <c r="S4232" t="s">
        <v>3720</v>
      </c>
      <c r="T4232">
        <v>69</v>
      </c>
      <c r="U4232">
        <v>65</v>
      </c>
      <c r="W4232" t="s">
        <v>1961</v>
      </c>
      <c r="X4232">
        <v>1</v>
      </c>
      <c r="Y4232">
        <f t="shared" si="510"/>
        <v>-4</v>
      </c>
      <c r="Z4232">
        <f t="shared" ca="1" si="511"/>
        <v>-3.75</v>
      </c>
      <c r="AA4232">
        <f t="shared" ca="1" si="512"/>
        <v>-0.25</v>
      </c>
      <c r="AB4232">
        <f t="shared" ca="1" si="513"/>
        <v>0.25</v>
      </c>
      <c r="AC4232" s="2">
        <v>0.25</v>
      </c>
      <c r="AD4232" s="7">
        <f>VLOOKUP(P4232,Weights!$A:$B,2,0)*AC4232</f>
        <v>0.25</v>
      </c>
      <c r="AE4232">
        <f t="shared" ca="1" si="514"/>
        <v>6.25E-2</v>
      </c>
      <c r="AF4232" t="str">
        <f t="shared" si="515"/>
        <v>Bowling Green</v>
      </c>
      <c r="AG4232" t="str">
        <f t="shared" ca="1" si="516"/>
        <v>Bowling Green</v>
      </c>
    </row>
    <row r="4233" spans="15:33" x14ac:dyDescent="0.25">
      <c r="O4233" t="s">
        <v>3178</v>
      </c>
      <c r="P4233" s="6">
        <v>42042</v>
      </c>
      <c r="Q4233" t="s">
        <v>3073</v>
      </c>
      <c r="R4233" t="s">
        <v>3288</v>
      </c>
      <c r="S4233" t="s">
        <v>3721</v>
      </c>
      <c r="T4233">
        <v>69</v>
      </c>
      <c r="U4233">
        <v>53</v>
      </c>
      <c r="W4233" t="s">
        <v>2148</v>
      </c>
      <c r="X4233">
        <v>1</v>
      </c>
      <c r="Y4233">
        <f t="shared" si="510"/>
        <v>16</v>
      </c>
      <c r="Z4233">
        <f t="shared" ca="1" si="511"/>
        <v>19.249999500000001</v>
      </c>
      <c r="AA4233">
        <f t="shared" ca="1" si="512"/>
        <v>-3.2499995000000013</v>
      </c>
      <c r="AB4233">
        <f t="shared" ca="1" si="513"/>
        <v>3.2499995000000013</v>
      </c>
      <c r="AC4233" s="2">
        <v>3.25</v>
      </c>
      <c r="AD4233" s="7">
        <f>VLOOKUP(P4233,Weights!$A:$B,2,0)*AC4233</f>
        <v>3.25</v>
      </c>
      <c r="AE4233">
        <f t="shared" ca="1" si="514"/>
        <v>10.562496750000259</v>
      </c>
      <c r="AF4233" t="str">
        <f t="shared" si="515"/>
        <v>Northern Iowa</v>
      </c>
      <c r="AG4233" t="str">
        <f t="shared" ca="1" si="516"/>
        <v>Northern Iowa</v>
      </c>
    </row>
    <row r="4234" spans="15:33" x14ac:dyDescent="0.25">
      <c r="O4234" t="s">
        <v>3214</v>
      </c>
      <c r="P4234" s="6">
        <v>42042</v>
      </c>
      <c r="Q4234" t="s">
        <v>3073</v>
      </c>
      <c r="R4234" t="s">
        <v>3215</v>
      </c>
      <c r="S4234" t="s">
        <v>3721</v>
      </c>
      <c r="T4234">
        <v>77</v>
      </c>
      <c r="U4234">
        <v>60</v>
      </c>
      <c r="W4234" t="s">
        <v>763</v>
      </c>
      <c r="X4234">
        <v>1</v>
      </c>
      <c r="Y4234">
        <f t="shared" si="510"/>
        <v>17</v>
      </c>
      <c r="Z4234">
        <f t="shared" ca="1" si="511"/>
        <v>4.7500004999999987</v>
      </c>
      <c r="AA4234">
        <f t="shared" ca="1" si="512"/>
        <v>12.249999500000001</v>
      </c>
      <c r="AB4234">
        <f t="shared" ca="1" si="513"/>
        <v>-12.249999500000001</v>
      </c>
      <c r="AC4234" s="2">
        <v>12.25</v>
      </c>
      <c r="AD4234" s="7">
        <f>VLOOKUP(P4234,Weights!$A:$B,2,0)*AC4234</f>
        <v>12.25</v>
      </c>
      <c r="AE4234">
        <f t="shared" ca="1" si="514"/>
        <v>150.06248775000029</v>
      </c>
      <c r="AF4234" t="str">
        <f t="shared" si="515"/>
        <v>Northern Kentucky</v>
      </c>
      <c r="AG4234" t="str">
        <f t="shared" ca="1" si="516"/>
        <v>Northern Kentucky</v>
      </c>
    </row>
    <row r="4235" spans="15:33" x14ac:dyDescent="0.25">
      <c r="O4235" t="s">
        <v>3191</v>
      </c>
      <c r="P4235" s="6">
        <v>42042</v>
      </c>
      <c r="Q4235" t="s">
        <v>3073</v>
      </c>
      <c r="R4235" t="s">
        <v>3315</v>
      </c>
      <c r="S4235" t="s">
        <v>3721</v>
      </c>
      <c r="T4235">
        <v>76</v>
      </c>
      <c r="U4235">
        <v>73</v>
      </c>
      <c r="W4235" t="s">
        <v>1013</v>
      </c>
      <c r="X4235">
        <v>1</v>
      </c>
      <c r="Y4235">
        <f t="shared" si="510"/>
        <v>3</v>
      </c>
      <c r="Z4235">
        <f t="shared" ca="1" si="511"/>
        <v>-3.4999999769999999</v>
      </c>
      <c r="AA4235">
        <f t="shared" ca="1" si="512"/>
        <v>6.4999999769999999</v>
      </c>
      <c r="AB4235">
        <f t="shared" ca="1" si="513"/>
        <v>-6.4999999769999999</v>
      </c>
      <c r="AC4235" s="2">
        <v>6.5</v>
      </c>
      <c r="AD4235" s="7">
        <f>VLOOKUP(P4235,Weights!$A:$B,2,0)*AC4235</f>
        <v>6.5</v>
      </c>
      <c r="AE4235">
        <f t="shared" ca="1" si="514"/>
        <v>42.249999701</v>
      </c>
      <c r="AF4235" t="str">
        <f t="shared" si="515"/>
        <v>Ohio</v>
      </c>
      <c r="AG4235" t="str">
        <f t="shared" ca="1" si="516"/>
        <v>Eastern Michigan</v>
      </c>
    </row>
    <row r="4236" spans="15:33" x14ac:dyDescent="0.25">
      <c r="O4236" t="s">
        <v>3246</v>
      </c>
      <c r="P4236" s="6">
        <v>42042</v>
      </c>
      <c r="Q4236" t="s">
        <v>3073</v>
      </c>
      <c r="R4236" t="s">
        <v>3709</v>
      </c>
      <c r="S4236" t="s">
        <v>3721</v>
      </c>
      <c r="T4236">
        <v>67</v>
      </c>
      <c r="U4236">
        <v>62</v>
      </c>
      <c r="W4236" t="s">
        <v>873</v>
      </c>
      <c r="X4236">
        <v>1</v>
      </c>
      <c r="Y4236">
        <f t="shared" si="510"/>
        <v>5</v>
      </c>
      <c r="Z4236">
        <f t="shared" ca="1" si="511"/>
        <v>-3.375</v>
      </c>
      <c r="AA4236">
        <f t="shared" ca="1" si="512"/>
        <v>8.375</v>
      </c>
      <c r="AB4236">
        <f t="shared" ca="1" si="513"/>
        <v>-8.375</v>
      </c>
      <c r="AC4236" s="2">
        <v>8.375</v>
      </c>
      <c r="AD4236" s="7">
        <f>VLOOKUP(P4236,Weights!$A:$B,2,0)*AC4236</f>
        <v>8.375</v>
      </c>
      <c r="AE4236">
        <f t="shared" ca="1" si="514"/>
        <v>70.140625</v>
      </c>
      <c r="AF4236" t="str">
        <f t="shared" si="515"/>
        <v>Oklahoma St</v>
      </c>
      <c r="AG4236" t="str">
        <f t="shared" ca="1" si="516"/>
        <v>Kansas</v>
      </c>
    </row>
    <row r="4237" spans="15:33" x14ac:dyDescent="0.25">
      <c r="O4237" t="s">
        <v>3186</v>
      </c>
      <c r="P4237" s="6">
        <v>42042</v>
      </c>
      <c r="Q4237" t="s">
        <v>3073</v>
      </c>
      <c r="R4237" t="s">
        <v>3205</v>
      </c>
      <c r="S4237" t="s">
        <v>3721</v>
      </c>
      <c r="T4237">
        <v>61</v>
      </c>
      <c r="U4237">
        <v>57</v>
      </c>
      <c r="W4237" t="s">
        <v>1531</v>
      </c>
      <c r="X4237">
        <v>1</v>
      </c>
      <c r="Y4237">
        <f t="shared" si="510"/>
        <v>4</v>
      </c>
      <c r="Z4237">
        <f t="shared" ca="1" si="511"/>
        <v>10.50000002</v>
      </c>
      <c r="AA4237">
        <f t="shared" ca="1" si="512"/>
        <v>-6.5000000199999999</v>
      </c>
      <c r="AB4237">
        <f t="shared" ca="1" si="513"/>
        <v>6.5000000199999999</v>
      </c>
      <c r="AC4237" s="2">
        <v>6.5</v>
      </c>
      <c r="AD4237" s="7">
        <f>VLOOKUP(P4237,Weights!$A:$B,2,0)*AC4237</f>
        <v>6.5</v>
      </c>
      <c r="AE4237">
        <f t="shared" ca="1" si="514"/>
        <v>42.25000026</v>
      </c>
      <c r="AF4237" t="str">
        <f t="shared" si="515"/>
        <v>Old Dominion</v>
      </c>
      <c r="AG4237" t="str">
        <f t="shared" ca="1" si="516"/>
        <v>Old Dominion</v>
      </c>
    </row>
    <row r="4238" spans="15:33" x14ac:dyDescent="0.25">
      <c r="O4238" t="s">
        <v>3174</v>
      </c>
      <c r="P4238" s="6">
        <v>42042</v>
      </c>
      <c r="Q4238" t="s">
        <v>3073</v>
      </c>
      <c r="R4238" t="s">
        <v>3134</v>
      </c>
      <c r="S4238" t="s">
        <v>3721</v>
      </c>
      <c r="T4238">
        <v>56</v>
      </c>
      <c r="U4238">
        <v>43</v>
      </c>
      <c r="W4238" t="s">
        <v>1298</v>
      </c>
      <c r="X4238">
        <v>1</v>
      </c>
      <c r="Y4238">
        <f t="shared" si="510"/>
        <v>13</v>
      </c>
      <c r="Z4238">
        <f t="shared" ca="1" si="511"/>
        <v>4.5000000000000009</v>
      </c>
      <c r="AA4238">
        <f t="shared" ca="1" si="512"/>
        <v>8.5</v>
      </c>
      <c r="AB4238">
        <f t="shared" ca="1" si="513"/>
        <v>-8.5</v>
      </c>
      <c r="AC4238" s="2">
        <v>8.5</v>
      </c>
      <c r="AD4238" s="7">
        <f>VLOOKUP(P4238,Weights!$A:$B,2,0)*AC4238</f>
        <v>8.5</v>
      </c>
      <c r="AE4238">
        <f t="shared" ca="1" si="514"/>
        <v>72.25</v>
      </c>
      <c r="AF4238" t="str">
        <f t="shared" si="515"/>
        <v>Penn State</v>
      </c>
      <c r="AG4238" t="str">
        <f t="shared" ca="1" si="516"/>
        <v>Penn State</v>
      </c>
    </row>
    <row r="4239" spans="15:33" x14ac:dyDescent="0.25">
      <c r="O4239" t="s">
        <v>3334</v>
      </c>
      <c r="P4239" s="6">
        <v>42042</v>
      </c>
      <c r="Q4239" t="s">
        <v>3073</v>
      </c>
      <c r="R4239" t="s">
        <v>3389</v>
      </c>
      <c r="S4239" t="s">
        <v>3720</v>
      </c>
      <c r="T4239">
        <v>72</v>
      </c>
      <c r="U4239">
        <v>50</v>
      </c>
      <c r="W4239" t="s">
        <v>2921</v>
      </c>
      <c r="X4239">
        <v>1</v>
      </c>
      <c r="Y4239">
        <f t="shared" si="510"/>
        <v>-22</v>
      </c>
      <c r="Z4239">
        <f t="shared" ca="1" si="511"/>
        <v>3.75</v>
      </c>
      <c r="AA4239">
        <f t="shared" ca="1" si="512"/>
        <v>-25.75</v>
      </c>
      <c r="AB4239">
        <f t="shared" ca="1" si="513"/>
        <v>25.75</v>
      </c>
      <c r="AC4239" s="2">
        <v>25.75</v>
      </c>
      <c r="AD4239" s="7">
        <f>VLOOKUP(P4239,Weights!$A:$B,2,0)*AC4239</f>
        <v>25.75</v>
      </c>
      <c r="AE4239">
        <f t="shared" ca="1" si="514"/>
        <v>663.0625</v>
      </c>
      <c r="AF4239" t="str">
        <f t="shared" si="515"/>
        <v>San Diego</v>
      </c>
      <c r="AG4239" t="str">
        <f t="shared" ca="1" si="516"/>
        <v>Pepperdine</v>
      </c>
    </row>
    <row r="4240" spans="15:33" x14ac:dyDescent="0.25">
      <c r="O4240" t="s">
        <v>3192</v>
      </c>
      <c r="P4240" s="6">
        <v>42042</v>
      </c>
      <c r="Q4240" t="s">
        <v>3073</v>
      </c>
      <c r="R4240" t="s">
        <v>3195</v>
      </c>
      <c r="S4240" t="s">
        <v>3721</v>
      </c>
      <c r="T4240">
        <v>83</v>
      </c>
      <c r="U4240">
        <v>77</v>
      </c>
      <c r="W4240" t="s">
        <v>673</v>
      </c>
      <c r="X4240">
        <v>1</v>
      </c>
      <c r="Y4240">
        <f t="shared" si="510"/>
        <v>6</v>
      </c>
      <c r="Z4240">
        <f t="shared" ca="1" si="511"/>
        <v>0.12500000000000178</v>
      </c>
      <c r="AA4240">
        <f t="shared" ca="1" si="512"/>
        <v>5.8749999999999982</v>
      </c>
      <c r="AB4240">
        <f t="shared" ca="1" si="513"/>
        <v>-5.8749999999999982</v>
      </c>
      <c r="AC4240" s="2">
        <v>5.875</v>
      </c>
      <c r="AD4240" s="7">
        <f>VLOOKUP(P4240,Weights!$A:$B,2,0)*AC4240</f>
        <v>5.875</v>
      </c>
      <c r="AE4240">
        <f t="shared" ca="1" si="514"/>
        <v>34.515624999999979</v>
      </c>
      <c r="AF4240" t="str">
        <f t="shared" si="515"/>
        <v>Pittsburgh</v>
      </c>
      <c r="AG4240" t="str">
        <f t="shared" ca="1" si="516"/>
        <v>Pittsburgh</v>
      </c>
    </row>
    <row r="4241" spans="15:33" x14ac:dyDescent="0.25">
      <c r="O4241" t="s">
        <v>3265</v>
      </c>
      <c r="P4241" s="6">
        <v>42042</v>
      </c>
      <c r="Q4241" t="s">
        <v>3073</v>
      </c>
      <c r="R4241" t="s">
        <v>3264</v>
      </c>
      <c r="S4241" t="s">
        <v>3721</v>
      </c>
      <c r="T4241">
        <v>64</v>
      </c>
      <c r="U4241">
        <v>60</v>
      </c>
      <c r="W4241" t="s">
        <v>1109</v>
      </c>
      <c r="X4241">
        <v>1</v>
      </c>
      <c r="Y4241">
        <f t="shared" si="510"/>
        <v>4</v>
      </c>
      <c r="Z4241">
        <f t="shared" ca="1" si="511"/>
        <v>5.625</v>
      </c>
      <c r="AA4241">
        <f t="shared" ca="1" si="512"/>
        <v>-1.625</v>
      </c>
      <c r="AB4241">
        <f t="shared" ca="1" si="513"/>
        <v>1.625</v>
      </c>
      <c r="AC4241" s="2">
        <v>1.625</v>
      </c>
      <c r="AD4241" s="7">
        <f>VLOOKUP(P4241,Weights!$A:$B,2,0)*AC4241</f>
        <v>1.625</v>
      </c>
      <c r="AE4241">
        <f t="shared" ca="1" si="514"/>
        <v>2.640625</v>
      </c>
      <c r="AF4241" t="str">
        <f t="shared" si="515"/>
        <v>Sacramento St</v>
      </c>
      <c r="AG4241" t="str">
        <f t="shared" ca="1" si="516"/>
        <v>Sacramento St</v>
      </c>
    </row>
    <row r="4242" spans="15:33" x14ac:dyDescent="0.25">
      <c r="O4242" t="s">
        <v>3109</v>
      </c>
      <c r="P4242" s="6">
        <v>42042</v>
      </c>
      <c r="Q4242" t="s">
        <v>3073</v>
      </c>
      <c r="R4242" t="s">
        <v>3106</v>
      </c>
      <c r="S4242" t="s">
        <v>3721</v>
      </c>
      <c r="T4242">
        <v>84</v>
      </c>
      <c r="U4242">
        <v>75</v>
      </c>
      <c r="V4242" t="s">
        <v>3722</v>
      </c>
      <c r="W4242" t="s">
        <v>2263</v>
      </c>
      <c r="X4242">
        <v>1</v>
      </c>
      <c r="Y4242">
        <f t="shared" si="510"/>
        <v>9</v>
      </c>
      <c r="Z4242">
        <f t="shared" ca="1" si="511"/>
        <v>3.375</v>
      </c>
      <c r="AA4242">
        <f t="shared" ca="1" si="512"/>
        <v>5.625</v>
      </c>
      <c r="AB4242">
        <f t="shared" ca="1" si="513"/>
        <v>-5.625</v>
      </c>
      <c r="AC4242" s="2">
        <v>5.625</v>
      </c>
      <c r="AD4242" s="7">
        <f>VLOOKUP(P4242,Weights!$A:$B,2,0)*AC4242</f>
        <v>5.625</v>
      </c>
      <c r="AE4242">
        <f t="shared" ca="1" si="514"/>
        <v>31.640625</v>
      </c>
      <c r="AF4242" t="str">
        <f t="shared" si="515"/>
        <v>Sacred Heart</v>
      </c>
      <c r="AG4242" t="str">
        <f t="shared" ca="1" si="516"/>
        <v>Sacred Heart</v>
      </c>
    </row>
    <row r="4243" spans="15:33" x14ac:dyDescent="0.25">
      <c r="O4243" t="s">
        <v>3130</v>
      </c>
      <c r="P4243" s="6">
        <v>42042</v>
      </c>
      <c r="Q4243" t="s">
        <v>3073</v>
      </c>
      <c r="R4243" t="s">
        <v>3167</v>
      </c>
      <c r="S4243" t="s">
        <v>3721</v>
      </c>
      <c r="T4243">
        <v>58</v>
      </c>
      <c r="U4243">
        <v>54</v>
      </c>
      <c r="W4243" t="s">
        <v>498</v>
      </c>
      <c r="X4243">
        <v>1</v>
      </c>
      <c r="Y4243">
        <f t="shared" si="510"/>
        <v>4</v>
      </c>
      <c r="Z4243">
        <f t="shared" ca="1" si="511"/>
        <v>4</v>
      </c>
      <c r="AA4243">
        <f t="shared" ca="1" si="512"/>
        <v>0</v>
      </c>
      <c r="AB4243">
        <f t="shared" ca="1" si="513"/>
        <v>0</v>
      </c>
      <c r="AC4243" s="2">
        <v>0</v>
      </c>
      <c r="AD4243" s="7">
        <f>VLOOKUP(P4243,Weights!$A:$B,2,0)*AC4243</f>
        <v>0</v>
      </c>
      <c r="AE4243">
        <f t="shared" ca="1" si="514"/>
        <v>0</v>
      </c>
      <c r="AF4243" t="str">
        <f t="shared" si="515"/>
        <v>Saint Joseph's</v>
      </c>
      <c r="AG4243" t="str">
        <f t="shared" ca="1" si="516"/>
        <v>Saint Joseph's</v>
      </c>
    </row>
    <row r="4244" spans="15:33" x14ac:dyDescent="0.25">
      <c r="O4244" t="s">
        <v>3291</v>
      </c>
      <c r="P4244" s="6">
        <v>42042</v>
      </c>
      <c r="Q4244" t="s">
        <v>3073</v>
      </c>
      <c r="R4244" t="s">
        <v>3390</v>
      </c>
      <c r="S4244" t="s">
        <v>3721</v>
      </c>
      <c r="T4244">
        <v>73</v>
      </c>
      <c r="U4244">
        <v>58</v>
      </c>
      <c r="W4244" t="s">
        <v>2938</v>
      </c>
      <c r="X4244">
        <v>1</v>
      </c>
      <c r="Y4244">
        <f t="shared" si="510"/>
        <v>15</v>
      </c>
      <c r="Z4244">
        <f t="shared" ca="1" si="511"/>
        <v>15.625</v>
      </c>
      <c r="AA4244">
        <f t="shared" ca="1" si="512"/>
        <v>-0.625</v>
      </c>
      <c r="AB4244">
        <f t="shared" ca="1" si="513"/>
        <v>0.625</v>
      </c>
      <c r="AC4244" s="2">
        <v>0.625</v>
      </c>
      <c r="AD4244" s="7">
        <f>VLOOKUP(P4244,Weights!$A:$B,2,0)*AC4244</f>
        <v>0.625</v>
      </c>
      <c r="AE4244">
        <f t="shared" ca="1" si="514"/>
        <v>0.390625</v>
      </c>
      <c r="AF4244" t="str">
        <f t="shared" si="515"/>
        <v>Saint Mary's</v>
      </c>
      <c r="AG4244" t="str">
        <f t="shared" ca="1" si="516"/>
        <v>Saint Mary's</v>
      </c>
    </row>
    <row r="4245" spans="15:33" x14ac:dyDescent="0.25">
      <c r="O4245" t="s">
        <v>3381</v>
      </c>
      <c r="P4245" s="6">
        <v>42042</v>
      </c>
      <c r="Q4245" t="s">
        <v>3073</v>
      </c>
      <c r="R4245" t="s">
        <v>3382</v>
      </c>
      <c r="S4245" t="s">
        <v>3721</v>
      </c>
      <c r="T4245">
        <v>69</v>
      </c>
      <c r="U4245">
        <v>58</v>
      </c>
      <c r="W4245" t="s">
        <v>1903</v>
      </c>
      <c r="X4245">
        <v>1</v>
      </c>
      <c r="Y4245">
        <f t="shared" si="510"/>
        <v>11</v>
      </c>
      <c r="Z4245">
        <f t="shared" ca="1" si="511"/>
        <v>10.25</v>
      </c>
      <c r="AA4245">
        <f t="shared" ca="1" si="512"/>
        <v>0.75</v>
      </c>
      <c r="AB4245">
        <f t="shared" ca="1" si="513"/>
        <v>-0.75</v>
      </c>
      <c r="AC4245" s="2">
        <v>0.75</v>
      </c>
      <c r="AD4245" s="7">
        <f>VLOOKUP(P4245,Weights!$A:$B,2,0)*AC4245</f>
        <v>0.75</v>
      </c>
      <c r="AE4245">
        <f t="shared" ca="1" si="514"/>
        <v>0.5625</v>
      </c>
      <c r="AF4245" t="str">
        <f t="shared" si="515"/>
        <v>Saint Peter's</v>
      </c>
      <c r="AG4245" t="str">
        <f t="shared" ca="1" si="516"/>
        <v>Saint Peter's</v>
      </c>
    </row>
    <row r="4246" spans="15:33" x14ac:dyDescent="0.25">
      <c r="O4246" t="s">
        <v>3263</v>
      </c>
      <c r="P4246" s="6">
        <v>42042</v>
      </c>
      <c r="Q4246" t="s">
        <v>3073</v>
      </c>
      <c r="R4246" t="s">
        <v>3364</v>
      </c>
      <c r="S4246" t="s">
        <v>3721</v>
      </c>
      <c r="T4246">
        <v>67</v>
      </c>
      <c r="U4246">
        <v>59</v>
      </c>
      <c r="W4246" t="s">
        <v>2642</v>
      </c>
      <c r="X4246">
        <v>1</v>
      </c>
      <c r="Y4246">
        <f t="shared" si="510"/>
        <v>8</v>
      </c>
      <c r="Z4246">
        <f t="shared" ca="1" si="511"/>
        <v>13.875</v>
      </c>
      <c r="AA4246">
        <f t="shared" ca="1" si="512"/>
        <v>-5.875</v>
      </c>
      <c r="AB4246">
        <f t="shared" ca="1" si="513"/>
        <v>5.875</v>
      </c>
      <c r="AC4246" s="2">
        <v>5.875</v>
      </c>
      <c r="AD4246" s="7">
        <f>VLOOKUP(P4246,Weights!$A:$B,2,0)*AC4246</f>
        <v>5.875</v>
      </c>
      <c r="AE4246">
        <f t="shared" ca="1" si="514"/>
        <v>34.515625</v>
      </c>
      <c r="AF4246" t="str">
        <f t="shared" si="515"/>
        <v>Sam Houston St</v>
      </c>
      <c r="AG4246" t="str">
        <f t="shared" ca="1" si="516"/>
        <v>Sam Houston St</v>
      </c>
    </row>
    <row r="4247" spans="15:33" x14ac:dyDescent="0.25">
      <c r="O4247" t="s">
        <v>3262</v>
      </c>
      <c r="P4247" s="6">
        <v>42042</v>
      </c>
      <c r="Q4247" t="s">
        <v>3073</v>
      </c>
      <c r="R4247" t="s">
        <v>3707</v>
      </c>
      <c r="S4247" t="s">
        <v>3720</v>
      </c>
      <c r="T4247">
        <v>81</v>
      </c>
      <c r="U4247">
        <v>70</v>
      </c>
      <c r="W4247" t="s">
        <v>2138</v>
      </c>
      <c r="X4247">
        <v>1</v>
      </c>
      <c r="Y4247">
        <f t="shared" si="510"/>
        <v>-11</v>
      </c>
      <c r="Z4247">
        <f t="shared" ca="1" si="511"/>
        <v>-17.499999519999999</v>
      </c>
      <c r="AA4247">
        <f t="shared" ca="1" si="512"/>
        <v>6.4999995199999994</v>
      </c>
      <c r="AB4247">
        <f t="shared" ca="1" si="513"/>
        <v>-6.4999995199999994</v>
      </c>
      <c r="AC4247" s="2">
        <v>6.5</v>
      </c>
      <c r="AD4247" s="7">
        <f>VLOOKUP(P4247,Weights!$A:$B,2,0)*AC4247</f>
        <v>6.5</v>
      </c>
      <c r="AE4247">
        <f t="shared" ca="1" si="514"/>
        <v>42.249993760000223</v>
      </c>
      <c r="AF4247" t="str">
        <f t="shared" si="515"/>
        <v>Gonzaga</v>
      </c>
      <c r="AG4247" t="str">
        <f t="shared" ca="1" si="516"/>
        <v>Gonzaga</v>
      </c>
    </row>
    <row r="4248" spans="15:33" x14ac:dyDescent="0.25">
      <c r="O4248" t="s">
        <v>3717</v>
      </c>
      <c r="P4248" s="6">
        <v>42042</v>
      </c>
      <c r="Q4248" t="s">
        <v>3073</v>
      </c>
      <c r="R4248" t="s">
        <v>3328</v>
      </c>
      <c r="S4248" t="s">
        <v>3720</v>
      </c>
      <c r="T4248">
        <v>60</v>
      </c>
      <c r="U4248">
        <v>57</v>
      </c>
      <c r="W4248" t="s">
        <v>3004</v>
      </c>
      <c r="X4248">
        <v>1</v>
      </c>
      <c r="Y4248">
        <f t="shared" si="510"/>
        <v>-3</v>
      </c>
      <c r="Z4248">
        <f t="shared" ca="1" si="511"/>
        <v>-6.0000005000000005</v>
      </c>
      <c r="AA4248">
        <f t="shared" ca="1" si="512"/>
        <v>3.0000005000000005</v>
      </c>
      <c r="AB4248">
        <f t="shared" ca="1" si="513"/>
        <v>-3.0000005000000005</v>
      </c>
      <c r="AC4248" s="2">
        <v>3</v>
      </c>
      <c r="AD4248" s="7">
        <f>VLOOKUP(P4248,Weights!$A:$B,2,0)*AC4248</f>
        <v>3</v>
      </c>
      <c r="AE4248">
        <f t="shared" ca="1" si="514"/>
        <v>9.0000030000002536</v>
      </c>
      <c r="AF4248" t="str">
        <f t="shared" si="515"/>
        <v>Nevada</v>
      </c>
      <c r="AG4248" t="str">
        <f t="shared" ca="1" si="516"/>
        <v>Nevada</v>
      </c>
    </row>
    <row r="4249" spans="15:33" x14ac:dyDescent="0.25">
      <c r="O4249" t="s">
        <v>3330</v>
      </c>
      <c r="P4249" s="6">
        <v>42042</v>
      </c>
      <c r="Q4249" t="s">
        <v>3073</v>
      </c>
      <c r="R4249" t="s">
        <v>3286</v>
      </c>
      <c r="S4249" t="s">
        <v>3720</v>
      </c>
      <c r="T4249">
        <v>74</v>
      </c>
      <c r="U4249">
        <v>54</v>
      </c>
      <c r="W4249" t="s">
        <v>501</v>
      </c>
      <c r="X4249">
        <v>1</v>
      </c>
      <c r="Y4249">
        <f t="shared" si="510"/>
        <v>-20</v>
      </c>
      <c r="Z4249">
        <f t="shared" ca="1" si="511"/>
        <v>-1.875</v>
      </c>
      <c r="AA4249">
        <f t="shared" ca="1" si="512"/>
        <v>-18.125</v>
      </c>
      <c r="AB4249">
        <f t="shared" ca="1" si="513"/>
        <v>18.125</v>
      </c>
      <c r="AC4249" s="2">
        <v>18.125</v>
      </c>
      <c r="AD4249" s="7">
        <f>VLOOKUP(P4249,Weights!$A:$B,2,0)*AC4249</f>
        <v>18.125</v>
      </c>
      <c r="AE4249">
        <f t="shared" ca="1" si="514"/>
        <v>328.515625</v>
      </c>
      <c r="AF4249" t="str">
        <f t="shared" si="515"/>
        <v>Portland</v>
      </c>
      <c r="AG4249" t="str">
        <f t="shared" ca="1" si="516"/>
        <v>Portland</v>
      </c>
    </row>
    <row r="4250" spans="15:33" x14ac:dyDescent="0.25">
      <c r="O4250" t="s">
        <v>3397</v>
      </c>
      <c r="P4250" s="6">
        <v>42042</v>
      </c>
      <c r="Q4250" t="s">
        <v>3073</v>
      </c>
      <c r="R4250" t="s">
        <v>3337</v>
      </c>
      <c r="S4250" t="s">
        <v>3721</v>
      </c>
      <c r="T4250">
        <v>68</v>
      </c>
      <c r="U4250">
        <v>64</v>
      </c>
      <c r="W4250" t="s">
        <v>2335</v>
      </c>
      <c r="X4250">
        <v>1</v>
      </c>
      <c r="Y4250">
        <f t="shared" si="510"/>
        <v>4</v>
      </c>
      <c r="Z4250">
        <f t="shared" ca="1" si="511"/>
        <v>1.25</v>
      </c>
      <c r="AA4250">
        <f t="shared" ca="1" si="512"/>
        <v>2.75</v>
      </c>
      <c r="AB4250">
        <f t="shared" ca="1" si="513"/>
        <v>-2.75</v>
      </c>
      <c r="AC4250" s="2">
        <v>2.75</v>
      </c>
      <c r="AD4250" s="7">
        <f>VLOOKUP(P4250,Weights!$A:$B,2,0)*AC4250</f>
        <v>2.75</v>
      </c>
      <c r="AE4250">
        <f t="shared" ca="1" si="514"/>
        <v>7.5625</v>
      </c>
      <c r="AF4250" t="str">
        <f t="shared" si="515"/>
        <v>SE Missouri St</v>
      </c>
      <c r="AG4250" t="str">
        <f t="shared" ca="1" si="516"/>
        <v>SE Missouri St</v>
      </c>
    </row>
    <row r="4251" spans="15:33" x14ac:dyDescent="0.25">
      <c r="O4251" t="s">
        <v>3261</v>
      </c>
      <c r="P4251" s="6">
        <v>42042</v>
      </c>
      <c r="Q4251" t="s">
        <v>3073</v>
      </c>
      <c r="R4251" t="s">
        <v>3277</v>
      </c>
      <c r="S4251" t="s">
        <v>3721</v>
      </c>
      <c r="T4251">
        <v>53</v>
      </c>
      <c r="U4251">
        <v>33</v>
      </c>
      <c r="W4251" t="s">
        <v>1401</v>
      </c>
      <c r="X4251">
        <v>1</v>
      </c>
      <c r="Y4251">
        <f t="shared" si="510"/>
        <v>20</v>
      </c>
      <c r="Z4251">
        <f t="shared" ca="1" si="511"/>
        <v>5.3750000000000009</v>
      </c>
      <c r="AA4251">
        <f t="shared" ca="1" si="512"/>
        <v>14.625</v>
      </c>
      <c r="AB4251">
        <f t="shared" ca="1" si="513"/>
        <v>-14.625</v>
      </c>
      <c r="AC4251" s="2">
        <v>14.625</v>
      </c>
      <c r="AD4251" s="7">
        <f>VLOOKUP(P4251,Weights!$A:$B,2,0)*AC4251</f>
        <v>14.625</v>
      </c>
      <c r="AE4251">
        <f t="shared" ca="1" si="514"/>
        <v>213.890625</v>
      </c>
      <c r="AF4251" t="str">
        <f t="shared" si="515"/>
        <v>Seattle</v>
      </c>
      <c r="AG4251" t="str">
        <f t="shared" ca="1" si="516"/>
        <v>Seattle</v>
      </c>
    </row>
    <row r="4252" spans="15:33" x14ac:dyDescent="0.25">
      <c r="O4252" t="s">
        <v>3105</v>
      </c>
      <c r="P4252" s="6">
        <v>42042</v>
      </c>
      <c r="Q4252" t="s">
        <v>3073</v>
      </c>
      <c r="R4252" t="s">
        <v>3254</v>
      </c>
      <c r="S4252" t="s">
        <v>3720</v>
      </c>
      <c r="T4252">
        <v>57</v>
      </c>
      <c r="U4252">
        <v>54</v>
      </c>
      <c r="W4252" t="s">
        <v>962</v>
      </c>
      <c r="X4252">
        <v>1</v>
      </c>
      <c r="Y4252">
        <f t="shared" si="510"/>
        <v>-3</v>
      </c>
      <c r="Z4252">
        <f t="shared" ca="1" si="511"/>
        <v>5.6249999999999991</v>
      </c>
      <c r="AA4252">
        <f t="shared" ca="1" si="512"/>
        <v>-8.625</v>
      </c>
      <c r="AB4252">
        <f t="shared" ca="1" si="513"/>
        <v>8.625</v>
      </c>
      <c r="AC4252" s="2">
        <v>8.625</v>
      </c>
      <c r="AD4252" s="7">
        <f>VLOOKUP(P4252,Weights!$A:$B,2,0)*AC4252</f>
        <v>8.625</v>
      </c>
      <c r="AE4252">
        <f t="shared" ca="1" si="514"/>
        <v>74.390625</v>
      </c>
      <c r="AF4252" t="str">
        <f t="shared" si="515"/>
        <v>Marquette</v>
      </c>
      <c r="AG4252" t="str">
        <f t="shared" ca="1" si="516"/>
        <v>Seton Hall</v>
      </c>
    </row>
    <row r="4253" spans="15:33" x14ac:dyDescent="0.25">
      <c r="O4253" t="s">
        <v>3360</v>
      </c>
      <c r="P4253" s="6">
        <v>42042</v>
      </c>
      <c r="Q4253" t="s">
        <v>3073</v>
      </c>
      <c r="R4253" t="s">
        <v>3363</v>
      </c>
      <c r="S4253" t="s">
        <v>3720</v>
      </c>
      <c r="T4253">
        <v>65</v>
      </c>
      <c r="U4253">
        <v>54</v>
      </c>
      <c r="W4253" t="s">
        <v>2858</v>
      </c>
      <c r="X4253">
        <v>1</v>
      </c>
      <c r="Y4253">
        <f t="shared" si="510"/>
        <v>-11</v>
      </c>
      <c r="Z4253">
        <f t="shared" ca="1" si="511"/>
        <v>-11.875</v>
      </c>
      <c r="AA4253">
        <f t="shared" ca="1" si="512"/>
        <v>0.875</v>
      </c>
      <c r="AB4253">
        <f t="shared" ca="1" si="513"/>
        <v>-0.875</v>
      </c>
      <c r="AC4253" s="2">
        <v>0.875</v>
      </c>
      <c r="AD4253" s="7">
        <f>VLOOKUP(P4253,Weights!$A:$B,2,0)*AC4253</f>
        <v>0.875</v>
      </c>
      <c r="AE4253">
        <f t="shared" ca="1" si="514"/>
        <v>0.765625</v>
      </c>
      <c r="AF4253" t="str">
        <f t="shared" si="515"/>
        <v>Georgia St</v>
      </c>
      <c r="AG4253" t="str">
        <f t="shared" ca="1" si="516"/>
        <v>Georgia St</v>
      </c>
    </row>
    <row r="4254" spans="15:33" x14ac:dyDescent="0.25">
      <c r="O4254" t="s">
        <v>3356</v>
      </c>
      <c r="P4254" s="6">
        <v>42042</v>
      </c>
      <c r="Q4254" t="s">
        <v>3073</v>
      </c>
      <c r="R4254" t="s">
        <v>3415</v>
      </c>
      <c r="S4254" t="s">
        <v>3721</v>
      </c>
      <c r="T4254">
        <v>58</v>
      </c>
      <c r="U4254">
        <v>50</v>
      </c>
      <c r="W4254" t="s">
        <v>2745</v>
      </c>
      <c r="X4254">
        <v>1</v>
      </c>
      <c r="Y4254">
        <f t="shared" si="510"/>
        <v>8</v>
      </c>
      <c r="Z4254">
        <f t="shared" ca="1" si="511"/>
        <v>21.750000500000002</v>
      </c>
      <c r="AA4254">
        <f t="shared" ca="1" si="512"/>
        <v>-13.750000500000002</v>
      </c>
      <c r="AB4254">
        <f t="shared" ca="1" si="513"/>
        <v>13.750000500000002</v>
      </c>
      <c r="AC4254" s="2">
        <v>13.75</v>
      </c>
      <c r="AD4254" s="7">
        <f>VLOOKUP(P4254,Weights!$A:$B,2,0)*AC4254</f>
        <v>13.75</v>
      </c>
      <c r="AE4254">
        <f t="shared" ca="1" si="514"/>
        <v>189.06251375000031</v>
      </c>
      <c r="AF4254" t="str">
        <f t="shared" si="515"/>
        <v>Southern</v>
      </c>
      <c r="AG4254" t="str">
        <f t="shared" ca="1" si="516"/>
        <v>Southern</v>
      </c>
    </row>
    <row r="4255" spans="15:33" x14ac:dyDescent="0.25">
      <c r="O4255" t="s">
        <v>3396</v>
      </c>
      <c r="P4255" s="6">
        <v>42042</v>
      </c>
      <c r="Q4255" t="s">
        <v>3073</v>
      </c>
      <c r="R4255" t="s">
        <v>3193</v>
      </c>
      <c r="S4255" t="s">
        <v>3721</v>
      </c>
      <c r="T4255">
        <v>65</v>
      </c>
      <c r="U4255">
        <v>59</v>
      </c>
      <c r="W4255" t="s">
        <v>2156</v>
      </c>
      <c r="X4255">
        <v>1</v>
      </c>
      <c r="Y4255">
        <f t="shared" si="510"/>
        <v>6</v>
      </c>
      <c r="Z4255">
        <f t="shared" ca="1" si="511"/>
        <v>-6</v>
      </c>
      <c r="AA4255">
        <f t="shared" ca="1" si="512"/>
        <v>12</v>
      </c>
      <c r="AB4255">
        <f t="shared" ca="1" si="513"/>
        <v>-12</v>
      </c>
      <c r="AC4255" s="2">
        <v>12</v>
      </c>
      <c r="AD4255" s="7">
        <f>VLOOKUP(P4255,Weights!$A:$B,2,0)*AC4255</f>
        <v>12</v>
      </c>
      <c r="AE4255">
        <f t="shared" ca="1" si="514"/>
        <v>144</v>
      </c>
      <c r="AF4255" t="str">
        <f t="shared" si="515"/>
        <v>Southern Illinois</v>
      </c>
      <c r="AG4255" t="str">
        <f t="shared" ca="1" si="516"/>
        <v>Illinois St</v>
      </c>
    </row>
    <row r="4256" spans="15:33" x14ac:dyDescent="0.25">
      <c r="O4256" t="s">
        <v>3267</v>
      </c>
      <c r="P4256" s="6">
        <v>42042</v>
      </c>
      <c r="Q4256" t="s">
        <v>3073</v>
      </c>
      <c r="R4256" t="s">
        <v>3243</v>
      </c>
      <c r="S4256" t="s">
        <v>3720</v>
      </c>
      <c r="T4256">
        <v>84</v>
      </c>
      <c r="U4256">
        <v>80</v>
      </c>
      <c r="W4256" t="s">
        <v>1120</v>
      </c>
      <c r="X4256">
        <v>1</v>
      </c>
      <c r="Y4256">
        <f t="shared" si="510"/>
        <v>-4</v>
      </c>
      <c r="Z4256">
        <f t="shared" ca="1" si="511"/>
        <v>-1.2500000000000009</v>
      </c>
      <c r="AA4256">
        <f t="shared" ca="1" si="512"/>
        <v>-2.7499999999999991</v>
      </c>
      <c r="AB4256">
        <f t="shared" ca="1" si="513"/>
        <v>2.7499999999999991</v>
      </c>
      <c r="AC4256" s="2">
        <v>2.75</v>
      </c>
      <c r="AD4256" s="7">
        <f>VLOOKUP(P4256,Weights!$A:$B,2,0)*AC4256</f>
        <v>2.75</v>
      </c>
      <c r="AE4256">
        <f t="shared" ca="1" si="514"/>
        <v>7.5624999999999947</v>
      </c>
      <c r="AF4256" t="str">
        <f t="shared" si="515"/>
        <v>Northern Colorado</v>
      </c>
      <c r="AG4256" t="str">
        <f t="shared" ca="1" si="516"/>
        <v>Northern Colorado</v>
      </c>
    </row>
    <row r="4257" spans="15:33" x14ac:dyDescent="0.25">
      <c r="O4257" t="s">
        <v>3171</v>
      </c>
      <c r="P4257" s="6">
        <v>42042</v>
      </c>
      <c r="Q4257" t="s">
        <v>3073</v>
      </c>
      <c r="R4257" t="s">
        <v>3180</v>
      </c>
      <c r="S4257" t="s">
        <v>3721</v>
      </c>
      <c r="T4257">
        <v>73</v>
      </c>
      <c r="U4257">
        <v>71</v>
      </c>
      <c r="W4257" t="s">
        <v>521</v>
      </c>
      <c r="X4257">
        <v>1</v>
      </c>
      <c r="Y4257">
        <f t="shared" si="510"/>
        <v>2</v>
      </c>
      <c r="Z4257">
        <f t="shared" ca="1" si="511"/>
        <v>-2.8749994999999995</v>
      </c>
      <c r="AA4257">
        <f t="shared" ca="1" si="512"/>
        <v>4.8749994999999995</v>
      </c>
      <c r="AB4257">
        <f t="shared" ca="1" si="513"/>
        <v>-4.8749994999999995</v>
      </c>
      <c r="AC4257" s="2">
        <v>4.875</v>
      </c>
      <c r="AD4257" s="7">
        <f>VLOOKUP(P4257,Weights!$A:$B,2,0)*AC4257</f>
        <v>4.875</v>
      </c>
      <c r="AE4257">
        <f t="shared" ca="1" si="514"/>
        <v>23.765620125000243</v>
      </c>
      <c r="AF4257" t="str">
        <f t="shared" si="515"/>
        <v>St. Bonaventure</v>
      </c>
      <c r="AG4257" t="str">
        <f t="shared" ca="1" si="516"/>
        <v>Virginia Commonwealth</v>
      </c>
    </row>
    <row r="4258" spans="15:33" x14ac:dyDescent="0.25">
      <c r="O4258" t="s">
        <v>3201</v>
      </c>
      <c r="P4258" s="6">
        <v>42042</v>
      </c>
      <c r="Q4258" t="s">
        <v>3073</v>
      </c>
      <c r="R4258" t="s">
        <v>3252</v>
      </c>
      <c r="S4258" t="s">
        <v>3721</v>
      </c>
      <c r="T4258">
        <v>84</v>
      </c>
      <c r="U4258">
        <v>66</v>
      </c>
      <c r="W4258" t="s">
        <v>897</v>
      </c>
      <c r="X4258">
        <v>1</v>
      </c>
      <c r="Y4258">
        <f t="shared" si="510"/>
        <v>18</v>
      </c>
      <c r="Z4258">
        <f t="shared" ca="1" si="511"/>
        <v>7.3749995000000004</v>
      </c>
      <c r="AA4258">
        <f t="shared" ca="1" si="512"/>
        <v>10.625000499999999</v>
      </c>
      <c r="AB4258">
        <f t="shared" ca="1" si="513"/>
        <v>-10.625000499999999</v>
      </c>
      <c r="AC4258" s="2">
        <v>10.625</v>
      </c>
      <c r="AD4258" s="7">
        <f>VLOOKUP(P4258,Weights!$A:$B,2,0)*AC4258</f>
        <v>10.625</v>
      </c>
      <c r="AE4258">
        <f t="shared" ca="1" si="514"/>
        <v>112.89063562500023</v>
      </c>
      <c r="AF4258" t="str">
        <f t="shared" si="515"/>
        <v>St. John's</v>
      </c>
      <c r="AG4258" t="str">
        <f t="shared" ca="1" si="516"/>
        <v>St. John's</v>
      </c>
    </row>
    <row r="4259" spans="15:33" x14ac:dyDescent="0.25">
      <c r="O4259" t="s">
        <v>3336</v>
      </c>
      <c r="P4259" s="6">
        <v>42042</v>
      </c>
      <c r="Q4259" t="s">
        <v>3073</v>
      </c>
      <c r="R4259" t="s">
        <v>3404</v>
      </c>
      <c r="S4259" t="s">
        <v>3721</v>
      </c>
      <c r="T4259">
        <v>95</v>
      </c>
      <c r="U4259">
        <v>59</v>
      </c>
      <c r="W4259" t="s">
        <v>2655</v>
      </c>
      <c r="X4259">
        <v>1</v>
      </c>
      <c r="Y4259">
        <f t="shared" si="510"/>
        <v>36</v>
      </c>
      <c r="Z4259">
        <f t="shared" ca="1" si="511"/>
        <v>21.250000499999999</v>
      </c>
      <c r="AA4259">
        <f t="shared" ca="1" si="512"/>
        <v>14.749999500000001</v>
      </c>
      <c r="AB4259">
        <f t="shared" ca="1" si="513"/>
        <v>-14.749999500000001</v>
      </c>
      <c r="AC4259" s="2">
        <v>14.75</v>
      </c>
      <c r="AD4259" s="7">
        <f>VLOOKUP(P4259,Weights!$A:$B,2,0)*AC4259</f>
        <v>14.75</v>
      </c>
      <c r="AE4259">
        <f t="shared" ca="1" si="514"/>
        <v>217.56248525000029</v>
      </c>
      <c r="AF4259" t="str">
        <f t="shared" si="515"/>
        <v>Stephen F. Austin</v>
      </c>
      <c r="AG4259" t="str">
        <f t="shared" ca="1" si="516"/>
        <v>Stephen F. Austin</v>
      </c>
    </row>
    <row r="4260" spans="15:33" x14ac:dyDescent="0.25">
      <c r="O4260" t="s">
        <v>3213</v>
      </c>
      <c r="P4260" s="6">
        <v>42042</v>
      </c>
      <c r="Q4260" t="s">
        <v>3073</v>
      </c>
      <c r="R4260" t="s">
        <v>3221</v>
      </c>
      <c r="S4260" t="s">
        <v>3720</v>
      </c>
      <c r="T4260">
        <v>67</v>
      </c>
      <c r="U4260">
        <v>51</v>
      </c>
      <c r="W4260" t="s">
        <v>811</v>
      </c>
      <c r="X4260">
        <v>1</v>
      </c>
      <c r="Y4260">
        <f t="shared" si="510"/>
        <v>-16</v>
      </c>
      <c r="Z4260">
        <f t="shared" ca="1" si="511"/>
        <v>-11.250000499999999</v>
      </c>
      <c r="AA4260">
        <f t="shared" ca="1" si="512"/>
        <v>-4.7499995000000013</v>
      </c>
      <c r="AB4260">
        <f t="shared" ca="1" si="513"/>
        <v>4.7499995000000013</v>
      </c>
      <c r="AC4260" s="2">
        <v>4.75</v>
      </c>
      <c r="AD4260" s="7">
        <f>VLOOKUP(P4260,Weights!$A:$B,2,0)*AC4260</f>
        <v>4.75</v>
      </c>
      <c r="AE4260">
        <f t="shared" ca="1" si="514"/>
        <v>22.562495250000261</v>
      </c>
      <c r="AF4260" t="str">
        <f t="shared" si="515"/>
        <v>Florida Gulf Coast</v>
      </c>
      <c r="AG4260" t="str">
        <f t="shared" ca="1" si="516"/>
        <v>Florida Gulf Coast</v>
      </c>
    </row>
    <row r="4261" spans="15:33" x14ac:dyDescent="0.25">
      <c r="O4261" t="s">
        <v>3085</v>
      </c>
      <c r="P4261" s="6">
        <v>42042</v>
      </c>
      <c r="Q4261" t="s">
        <v>3073</v>
      </c>
      <c r="R4261" t="s">
        <v>3087</v>
      </c>
      <c r="S4261" t="s">
        <v>3720</v>
      </c>
      <c r="T4261">
        <v>57</v>
      </c>
      <c r="U4261">
        <v>48</v>
      </c>
      <c r="W4261" t="s">
        <v>124</v>
      </c>
      <c r="X4261">
        <v>1</v>
      </c>
      <c r="Y4261">
        <f t="shared" si="510"/>
        <v>-9</v>
      </c>
      <c r="Z4261">
        <f t="shared" ca="1" si="511"/>
        <v>4.5</v>
      </c>
      <c r="AA4261">
        <f t="shared" ca="1" si="512"/>
        <v>-13.5</v>
      </c>
      <c r="AB4261">
        <f t="shared" ca="1" si="513"/>
        <v>13.5</v>
      </c>
      <c r="AC4261" s="2">
        <v>13.5</v>
      </c>
      <c r="AD4261" s="7">
        <f>VLOOKUP(P4261,Weights!$A:$B,2,0)*AC4261</f>
        <v>13.5</v>
      </c>
      <c r="AE4261">
        <f t="shared" ca="1" si="514"/>
        <v>182.25</v>
      </c>
      <c r="AF4261" t="str">
        <f t="shared" si="515"/>
        <v>Vermont</v>
      </c>
      <c r="AG4261" t="str">
        <f t="shared" ca="1" si="516"/>
        <v>Stony Brook</v>
      </c>
    </row>
    <row r="4262" spans="15:33" x14ac:dyDescent="0.25">
      <c r="O4262" t="s">
        <v>3244</v>
      </c>
      <c r="P4262" s="6">
        <v>42042</v>
      </c>
      <c r="Q4262" t="s">
        <v>3073</v>
      </c>
      <c r="R4262" t="s">
        <v>3702</v>
      </c>
      <c r="S4262" t="s">
        <v>3720</v>
      </c>
      <c r="T4262">
        <v>68</v>
      </c>
      <c r="U4262">
        <v>56</v>
      </c>
      <c r="W4262" t="s">
        <v>885</v>
      </c>
      <c r="X4262">
        <v>1</v>
      </c>
      <c r="Y4262">
        <f t="shared" si="510"/>
        <v>-12</v>
      </c>
      <c r="Z4262">
        <f t="shared" ca="1" si="511"/>
        <v>-3.2499999999999982</v>
      </c>
      <c r="AA4262">
        <f t="shared" ca="1" si="512"/>
        <v>-8.7500000000000018</v>
      </c>
      <c r="AB4262">
        <f t="shared" ca="1" si="513"/>
        <v>8.7500000000000018</v>
      </c>
      <c r="AC4262" s="2">
        <v>8.75</v>
      </c>
      <c r="AD4262" s="7">
        <f>VLOOKUP(P4262,Weights!$A:$B,2,0)*AC4262</f>
        <v>8.75</v>
      </c>
      <c r="AE4262">
        <f t="shared" ca="1" si="514"/>
        <v>76.562500000000028</v>
      </c>
      <c r="AF4262" t="str">
        <f t="shared" si="515"/>
        <v>Oklahoma</v>
      </c>
      <c r="AG4262" t="str">
        <f t="shared" ca="1" si="516"/>
        <v>Oklahoma</v>
      </c>
    </row>
    <row r="4263" spans="15:33" x14ac:dyDescent="0.25">
      <c r="O4263" t="s">
        <v>3232</v>
      </c>
      <c r="P4263" s="6">
        <v>42042</v>
      </c>
      <c r="Q4263" t="s">
        <v>3073</v>
      </c>
      <c r="R4263" t="s">
        <v>3320</v>
      </c>
      <c r="S4263" t="s">
        <v>3721</v>
      </c>
      <c r="T4263">
        <v>72</v>
      </c>
      <c r="U4263">
        <v>59</v>
      </c>
      <c r="W4263" t="s">
        <v>709</v>
      </c>
      <c r="X4263">
        <v>1</v>
      </c>
      <c r="Y4263">
        <f t="shared" si="510"/>
        <v>13</v>
      </c>
      <c r="Z4263">
        <f t="shared" ca="1" si="511"/>
        <v>11.500000499999999</v>
      </c>
      <c r="AA4263">
        <f t="shared" ca="1" si="512"/>
        <v>1.4999995000000013</v>
      </c>
      <c r="AB4263">
        <f t="shared" ca="1" si="513"/>
        <v>-1.4999995000000013</v>
      </c>
      <c r="AC4263" s="2">
        <v>1.5</v>
      </c>
      <c r="AD4263" s="7">
        <f>VLOOKUP(P4263,Weights!$A:$B,2,0)*AC4263</f>
        <v>1.5</v>
      </c>
      <c r="AE4263">
        <f t="shared" ca="1" si="514"/>
        <v>2.2499985000002538</v>
      </c>
      <c r="AF4263" t="str">
        <f t="shared" si="515"/>
        <v>Tennessee Tech</v>
      </c>
      <c r="AG4263" t="str">
        <f t="shared" ca="1" si="516"/>
        <v>Tennessee Tech</v>
      </c>
    </row>
    <row r="4264" spans="15:33" x14ac:dyDescent="0.25">
      <c r="O4264" t="s">
        <v>3318</v>
      </c>
      <c r="P4264" s="6">
        <v>42042</v>
      </c>
      <c r="Q4264" t="s">
        <v>3073</v>
      </c>
      <c r="R4264" t="s">
        <v>3374</v>
      </c>
      <c r="S4264" t="s">
        <v>3721</v>
      </c>
      <c r="T4264">
        <v>64</v>
      </c>
      <c r="U4264">
        <v>59</v>
      </c>
      <c r="W4264" t="s">
        <v>1308</v>
      </c>
      <c r="X4264">
        <v>1</v>
      </c>
      <c r="Y4264">
        <f t="shared" si="510"/>
        <v>5</v>
      </c>
      <c r="Z4264">
        <f t="shared" ca="1" si="511"/>
        <v>6.375</v>
      </c>
      <c r="AA4264">
        <f t="shared" ca="1" si="512"/>
        <v>-1.375</v>
      </c>
      <c r="AB4264">
        <f t="shared" ca="1" si="513"/>
        <v>1.375</v>
      </c>
      <c r="AC4264" s="2">
        <v>1.375</v>
      </c>
      <c r="AD4264" s="7">
        <f>VLOOKUP(P4264,Weights!$A:$B,2,0)*AC4264</f>
        <v>1.375</v>
      </c>
      <c r="AE4264">
        <f t="shared" ca="1" si="514"/>
        <v>1.890625</v>
      </c>
      <c r="AF4264" t="str">
        <f t="shared" si="515"/>
        <v>Tenn-Martin</v>
      </c>
      <c r="AG4264" t="str">
        <f t="shared" ca="1" si="516"/>
        <v>Tenn-Martin</v>
      </c>
    </row>
    <row r="4265" spans="15:33" x14ac:dyDescent="0.25">
      <c r="O4265" t="s">
        <v>3409</v>
      </c>
      <c r="P4265" s="6">
        <v>42042</v>
      </c>
      <c r="Q4265" t="s">
        <v>3073</v>
      </c>
      <c r="R4265" t="s">
        <v>3413</v>
      </c>
      <c r="S4265" t="s">
        <v>3720</v>
      </c>
      <c r="T4265">
        <v>58</v>
      </c>
      <c r="U4265">
        <v>55</v>
      </c>
      <c r="W4265" t="s">
        <v>2755</v>
      </c>
      <c r="X4265">
        <v>1</v>
      </c>
      <c r="Y4265">
        <f t="shared" si="510"/>
        <v>-3</v>
      </c>
      <c r="Z4265">
        <f t="shared" ca="1" si="511"/>
        <v>8.125</v>
      </c>
      <c r="AA4265">
        <f t="shared" ca="1" si="512"/>
        <v>-11.125</v>
      </c>
      <c r="AB4265">
        <f t="shared" ca="1" si="513"/>
        <v>11.125</v>
      </c>
      <c r="AC4265" s="2">
        <v>11.125</v>
      </c>
      <c r="AD4265" s="7">
        <f>VLOOKUP(P4265,Weights!$A:$B,2,0)*AC4265</f>
        <v>11.125</v>
      </c>
      <c r="AE4265">
        <f t="shared" ca="1" si="514"/>
        <v>123.765625</v>
      </c>
      <c r="AF4265" t="str">
        <f t="shared" si="515"/>
        <v>Prairie View</v>
      </c>
      <c r="AG4265" t="str">
        <f t="shared" ca="1" si="516"/>
        <v>Texas Southern</v>
      </c>
    </row>
    <row r="4266" spans="15:33" x14ac:dyDescent="0.25">
      <c r="O4266" t="s">
        <v>3391</v>
      </c>
      <c r="P4266" s="6">
        <v>42042</v>
      </c>
      <c r="Q4266" t="s">
        <v>3073</v>
      </c>
      <c r="R4266" t="s">
        <v>3207</v>
      </c>
      <c r="S4266" t="s">
        <v>3720</v>
      </c>
      <c r="T4266">
        <v>79</v>
      </c>
      <c r="U4266">
        <v>63</v>
      </c>
      <c r="W4266" t="s">
        <v>396</v>
      </c>
      <c r="X4266">
        <v>1</v>
      </c>
      <c r="Y4266">
        <f t="shared" si="510"/>
        <v>-16</v>
      </c>
      <c r="Z4266">
        <f t="shared" ca="1" si="511"/>
        <v>2.25</v>
      </c>
      <c r="AA4266">
        <f t="shared" ca="1" si="512"/>
        <v>-18.25</v>
      </c>
      <c r="AB4266">
        <f t="shared" ca="1" si="513"/>
        <v>18.25</v>
      </c>
      <c r="AC4266" s="2">
        <v>18.25</v>
      </c>
      <c r="AD4266" s="7">
        <f>VLOOKUP(P4266,Weights!$A:$B,2,0)*AC4266</f>
        <v>18.25</v>
      </c>
      <c r="AE4266">
        <f t="shared" ca="1" si="514"/>
        <v>333.0625</v>
      </c>
      <c r="AF4266" t="str">
        <f t="shared" si="515"/>
        <v>UNC Greensboro</v>
      </c>
      <c r="AG4266" t="str">
        <f t="shared" ca="1" si="516"/>
        <v>The Citadel</v>
      </c>
    </row>
    <row r="4267" spans="15:33" x14ac:dyDescent="0.25">
      <c r="O4267" t="s">
        <v>3182</v>
      </c>
      <c r="P4267" s="6">
        <v>42042</v>
      </c>
      <c r="Q4267" t="s">
        <v>3073</v>
      </c>
      <c r="R4267" t="s">
        <v>3187</v>
      </c>
      <c r="S4267" t="s">
        <v>3720</v>
      </c>
      <c r="T4267">
        <v>63</v>
      </c>
      <c r="U4267">
        <v>61</v>
      </c>
      <c r="W4267" t="s">
        <v>236</v>
      </c>
      <c r="X4267">
        <v>1</v>
      </c>
      <c r="Y4267">
        <f t="shared" si="510"/>
        <v>-2</v>
      </c>
      <c r="Z4267">
        <f t="shared" ca="1" si="511"/>
        <v>-0.375</v>
      </c>
      <c r="AA4267">
        <f t="shared" ca="1" si="512"/>
        <v>-1.625</v>
      </c>
      <c r="AB4267">
        <f t="shared" ca="1" si="513"/>
        <v>1.625</v>
      </c>
      <c r="AC4267" s="2">
        <v>1.625</v>
      </c>
      <c r="AD4267" s="7">
        <f>VLOOKUP(P4267,Weights!$A:$B,2,0)*AC4267</f>
        <v>1.625</v>
      </c>
      <c r="AE4267">
        <f t="shared" ca="1" si="514"/>
        <v>2.640625</v>
      </c>
      <c r="AF4267" t="str">
        <f t="shared" si="515"/>
        <v>James Madison</v>
      </c>
      <c r="AG4267" t="str">
        <f t="shared" ca="1" si="516"/>
        <v>James Madison</v>
      </c>
    </row>
    <row r="4268" spans="15:33" x14ac:dyDescent="0.25">
      <c r="O4268" t="s">
        <v>3142</v>
      </c>
      <c r="P4268" s="6">
        <v>42042</v>
      </c>
      <c r="Q4268" t="s">
        <v>3073</v>
      </c>
      <c r="R4268" t="s">
        <v>3136</v>
      </c>
      <c r="S4268" t="s">
        <v>3720</v>
      </c>
      <c r="T4268">
        <v>62</v>
      </c>
      <c r="U4268">
        <v>53</v>
      </c>
      <c r="W4268" t="s">
        <v>329</v>
      </c>
      <c r="X4268">
        <v>1</v>
      </c>
      <c r="Y4268">
        <f t="shared" si="510"/>
        <v>-9</v>
      </c>
      <c r="Z4268">
        <f t="shared" ca="1" si="511"/>
        <v>-8.375</v>
      </c>
      <c r="AA4268">
        <f t="shared" ca="1" si="512"/>
        <v>-0.625</v>
      </c>
      <c r="AB4268">
        <f t="shared" ca="1" si="513"/>
        <v>0.625</v>
      </c>
      <c r="AC4268" s="2">
        <v>0.625</v>
      </c>
      <c r="AD4268" s="7">
        <f>VLOOKUP(P4268,Weights!$A:$B,2,0)*AC4268</f>
        <v>0.625</v>
      </c>
      <c r="AE4268">
        <f t="shared" ca="1" si="514"/>
        <v>0.390625</v>
      </c>
      <c r="AF4268" t="str">
        <f t="shared" si="515"/>
        <v>Connecticut</v>
      </c>
      <c r="AG4268" t="str">
        <f t="shared" ca="1" si="516"/>
        <v>Connecticut</v>
      </c>
    </row>
    <row r="4269" spans="15:33" x14ac:dyDescent="0.25">
      <c r="O4269" t="s">
        <v>3143</v>
      </c>
      <c r="P4269" s="6">
        <v>42042</v>
      </c>
      <c r="Q4269" t="s">
        <v>3073</v>
      </c>
      <c r="R4269" t="s">
        <v>3149</v>
      </c>
      <c r="S4269" t="s">
        <v>3720</v>
      </c>
      <c r="T4269">
        <v>68</v>
      </c>
      <c r="U4269">
        <v>57</v>
      </c>
      <c r="W4269" t="s">
        <v>342</v>
      </c>
      <c r="X4269">
        <v>1</v>
      </c>
      <c r="Y4269">
        <f t="shared" si="510"/>
        <v>-11</v>
      </c>
      <c r="Z4269">
        <f t="shared" ca="1" si="511"/>
        <v>-1.4999999999999991</v>
      </c>
      <c r="AA4269">
        <f t="shared" ca="1" si="512"/>
        <v>-9.5</v>
      </c>
      <c r="AB4269">
        <f t="shared" ca="1" si="513"/>
        <v>9.5</v>
      </c>
      <c r="AC4269" s="2">
        <v>9.5</v>
      </c>
      <c r="AD4269" s="7">
        <f>VLOOKUP(P4269,Weights!$A:$B,2,0)*AC4269</f>
        <v>9.5</v>
      </c>
      <c r="AE4269">
        <f t="shared" ca="1" si="514"/>
        <v>90.25</v>
      </c>
      <c r="AF4269" t="str">
        <f t="shared" si="515"/>
        <v>SMU</v>
      </c>
      <c r="AG4269" t="str">
        <f t="shared" ca="1" si="516"/>
        <v>SMU</v>
      </c>
    </row>
    <row r="4270" spans="15:33" x14ac:dyDescent="0.25">
      <c r="O4270" t="s">
        <v>3154</v>
      </c>
      <c r="P4270" s="6">
        <v>42042</v>
      </c>
      <c r="Q4270" t="s">
        <v>3073</v>
      </c>
      <c r="R4270" t="s">
        <v>3185</v>
      </c>
      <c r="S4270" t="s">
        <v>3721</v>
      </c>
      <c r="T4270">
        <v>78</v>
      </c>
      <c r="U4270">
        <v>68</v>
      </c>
      <c r="W4270" t="s">
        <v>1559</v>
      </c>
      <c r="X4270">
        <v>1</v>
      </c>
      <c r="Y4270">
        <f t="shared" si="510"/>
        <v>10</v>
      </c>
      <c r="Z4270">
        <f t="shared" ca="1" si="511"/>
        <v>12.249999980000002</v>
      </c>
      <c r="AA4270">
        <f t="shared" ca="1" si="512"/>
        <v>-2.2499999800000019</v>
      </c>
      <c r="AB4270">
        <f t="shared" ca="1" si="513"/>
        <v>2.2499999800000019</v>
      </c>
      <c r="AC4270" s="2">
        <v>2.25</v>
      </c>
      <c r="AD4270" s="7">
        <f>VLOOKUP(P4270,Weights!$A:$B,2,0)*AC4270</f>
        <v>2.25</v>
      </c>
      <c r="AE4270">
        <f t="shared" ca="1" si="514"/>
        <v>5.0624999100000085</v>
      </c>
      <c r="AF4270" t="str">
        <f t="shared" si="515"/>
        <v>UAB</v>
      </c>
      <c r="AG4270" t="str">
        <f t="shared" ca="1" si="516"/>
        <v>UAB</v>
      </c>
    </row>
    <row r="4271" spans="15:33" x14ac:dyDescent="0.25">
      <c r="O4271" t="s">
        <v>3133</v>
      </c>
      <c r="P4271" s="6">
        <v>42042</v>
      </c>
      <c r="Q4271" t="s">
        <v>3073</v>
      </c>
      <c r="R4271" t="s">
        <v>3208</v>
      </c>
      <c r="S4271" t="s">
        <v>3721</v>
      </c>
      <c r="T4271">
        <v>75</v>
      </c>
      <c r="U4271">
        <v>74</v>
      </c>
      <c r="W4271" t="s">
        <v>1401</v>
      </c>
      <c r="X4271">
        <v>1</v>
      </c>
      <c r="Y4271">
        <f t="shared" si="510"/>
        <v>1</v>
      </c>
      <c r="Z4271">
        <f t="shared" ca="1" si="511"/>
        <v>2.8750000000000009</v>
      </c>
      <c r="AA4271">
        <f t="shared" ca="1" si="512"/>
        <v>-1.8750000000000009</v>
      </c>
      <c r="AB4271">
        <f t="shared" ca="1" si="513"/>
        <v>1.8750000000000009</v>
      </c>
      <c r="AC4271" s="2">
        <v>1.875</v>
      </c>
      <c r="AD4271" s="7">
        <f>VLOOKUP(P4271,Weights!$A:$B,2,0)*AC4271</f>
        <v>1.875</v>
      </c>
      <c r="AE4271">
        <f t="shared" ca="1" si="514"/>
        <v>3.5156250000000036</v>
      </c>
      <c r="AF4271" t="str">
        <f t="shared" si="515"/>
        <v>UC Santa Barbara</v>
      </c>
      <c r="AG4271" t="str">
        <f t="shared" ca="1" si="516"/>
        <v>UC Santa Barbara</v>
      </c>
    </row>
    <row r="4272" spans="15:33" x14ac:dyDescent="0.25">
      <c r="O4272" t="s">
        <v>3358</v>
      </c>
      <c r="P4272" s="6">
        <v>42042</v>
      </c>
      <c r="Q4272" t="s">
        <v>3073</v>
      </c>
      <c r="R4272" t="s">
        <v>3299</v>
      </c>
      <c r="S4272" t="s">
        <v>3720</v>
      </c>
      <c r="T4272">
        <v>84</v>
      </c>
      <c r="U4272">
        <v>69</v>
      </c>
      <c r="W4272" t="s">
        <v>1574</v>
      </c>
      <c r="X4272">
        <v>1</v>
      </c>
      <c r="Y4272">
        <f t="shared" si="510"/>
        <v>-15</v>
      </c>
      <c r="Z4272">
        <f t="shared" ca="1" si="511"/>
        <v>7.2500000199999999</v>
      </c>
      <c r="AA4272">
        <f t="shared" ca="1" si="512"/>
        <v>-22.250000020000002</v>
      </c>
      <c r="AB4272">
        <f t="shared" ca="1" si="513"/>
        <v>22.250000020000002</v>
      </c>
      <c r="AC4272" s="2">
        <v>22.25</v>
      </c>
      <c r="AD4272" s="7">
        <f>VLOOKUP(P4272,Weights!$A:$B,2,0)*AC4272</f>
        <v>22.25</v>
      </c>
      <c r="AE4272">
        <f t="shared" ca="1" si="514"/>
        <v>495.06250089000008</v>
      </c>
      <c r="AF4272" t="str">
        <f t="shared" si="515"/>
        <v>UT-Arlington</v>
      </c>
      <c r="AG4272" t="str">
        <f t="shared" ca="1" si="516"/>
        <v>UL Lafayette</v>
      </c>
    </row>
    <row r="4273" spans="15:33" x14ac:dyDescent="0.25">
      <c r="O4273" t="s">
        <v>3240</v>
      </c>
      <c r="P4273" s="6">
        <v>42042</v>
      </c>
      <c r="Q4273" t="s">
        <v>3073</v>
      </c>
      <c r="R4273" t="s">
        <v>3241</v>
      </c>
      <c r="S4273" t="s">
        <v>3720</v>
      </c>
      <c r="T4273">
        <v>77</v>
      </c>
      <c r="U4273">
        <v>63</v>
      </c>
      <c r="W4273" t="s">
        <v>2984</v>
      </c>
      <c r="X4273">
        <v>1</v>
      </c>
      <c r="Y4273">
        <f t="shared" si="510"/>
        <v>-14</v>
      </c>
      <c r="Z4273">
        <f t="shared" ca="1" si="511"/>
        <v>-9.875</v>
      </c>
      <c r="AA4273">
        <f t="shared" ca="1" si="512"/>
        <v>-4.125</v>
      </c>
      <c r="AB4273">
        <f t="shared" ca="1" si="513"/>
        <v>4.125</v>
      </c>
      <c r="AC4273" s="2">
        <v>4.125</v>
      </c>
      <c r="AD4273" s="7">
        <f>VLOOKUP(P4273,Weights!$A:$B,2,0)*AC4273</f>
        <v>4.125</v>
      </c>
      <c r="AE4273">
        <f t="shared" ca="1" si="514"/>
        <v>17.015625</v>
      </c>
      <c r="AF4273" t="str">
        <f t="shared" si="515"/>
        <v>New Mexico St</v>
      </c>
      <c r="AG4273" t="str">
        <f t="shared" ca="1" si="516"/>
        <v>New Mexico St</v>
      </c>
    </row>
    <row r="4274" spans="15:33" x14ac:dyDescent="0.25">
      <c r="O4274" t="s">
        <v>3148</v>
      </c>
      <c r="P4274" s="6">
        <v>42042</v>
      </c>
      <c r="Q4274" t="s">
        <v>3073</v>
      </c>
      <c r="R4274" t="s">
        <v>3344</v>
      </c>
      <c r="S4274" t="s">
        <v>3720</v>
      </c>
      <c r="T4274">
        <v>56</v>
      </c>
      <c r="U4274">
        <v>53</v>
      </c>
      <c r="W4274" t="s">
        <v>1225</v>
      </c>
      <c r="X4274">
        <v>1</v>
      </c>
      <c r="Y4274">
        <f t="shared" si="510"/>
        <v>-3</v>
      </c>
      <c r="Z4274">
        <f t="shared" ca="1" si="511"/>
        <v>-2.5000000199999999</v>
      </c>
      <c r="AA4274">
        <f t="shared" ca="1" si="512"/>
        <v>-0.49999998000000012</v>
      </c>
      <c r="AB4274">
        <f t="shared" ca="1" si="513"/>
        <v>0.49999998000000012</v>
      </c>
      <c r="AC4274" s="2">
        <v>0.5</v>
      </c>
      <c r="AD4274" s="7">
        <f>VLOOKUP(P4274,Weights!$A:$B,2,0)*AC4274</f>
        <v>0.5</v>
      </c>
      <c r="AE4274">
        <f t="shared" ca="1" si="514"/>
        <v>0.24999998000000051</v>
      </c>
      <c r="AF4274" t="str">
        <f t="shared" si="515"/>
        <v>William &amp; Mary</v>
      </c>
      <c r="AG4274" t="str">
        <f t="shared" ca="1" si="516"/>
        <v>William &amp; Mary</v>
      </c>
    </row>
    <row r="4275" spans="15:33" x14ac:dyDescent="0.25">
      <c r="O4275" t="s">
        <v>3229</v>
      </c>
      <c r="P4275" s="6">
        <v>42042</v>
      </c>
      <c r="Q4275" t="s">
        <v>3073</v>
      </c>
      <c r="R4275" t="s">
        <v>3199</v>
      </c>
      <c r="S4275" t="s">
        <v>3721</v>
      </c>
      <c r="T4275">
        <v>65</v>
      </c>
      <c r="U4275">
        <v>50</v>
      </c>
      <c r="W4275" t="s">
        <v>2513</v>
      </c>
      <c r="X4275">
        <v>1</v>
      </c>
      <c r="Y4275">
        <f t="shared" si="510"/>
        <v>15</v>
      </c>
      <c r="Z4275">
        <f t="shared" ca="1" si="511"/>
        <v>6.8749995000000004</v>
      </c>
      <c r="AA4275">
        <f t="shared" ca="1" si="512"/>
        <v>8.1250004999999987</v>
      </c>
      <c r="AB4275">
        <f t="shared" ca="1" si="513"/>
        <v>-8.1250004999999987</v>
      </c>
      <c r="AC4275" s="2">
        <v>8.125</v>
      </c>
      <c r="AD4275" s="7">
        <f>VLOOKUP(P4275,Weights!$A:$B,2,0)*AC4275</f>
        <v>8.125</v>
      </c>
      <c r="AE4275">
        <f t="shared" ca="1" si="514"/>
        <v>66.015633125000235</v>
      </c>
      <c r="AF4275" t="str">
        <f t="shared" si="515"/>
        <v>Vanderbilt</v>
      </c>
      <c r="AG4275" t="str">
        <f t="shared" ca="1" si="516"/>
        <v>Vanderbilt</v>
      </c>
    </row>
    <row r="4276" spans="15:33" x14ac:dyDescent="0.25">
      <c r="O4276" t="s">
        <v>3708</v>
      </c>
      <c r="P4276" s="6">
        <v>42042</v>
      </c>
      <c r="Q4276" t="s">
        <v>3073</v>
      </c>
      <c r="R4276" t="s">
        <v>3249</v>
      </c>
      <c r="S4276" t="s">
        <v>3721</v>
      </c>
      <c r="T4276">
        <v>69</v>
      </c>
      <c r="U4276">
        <v>53</v>
      </c>
      <c r="W4276" t="s">
        <v>982</v>
      </c>
      <c r="X4276">
        <v>1</v>
      </c>
      <c r="Y4276">
        <f t="shared" si="510"/>
        <v>16</v>
      </c>
      <c r="Z4276">
        <f t="shared" ca="1" si="511"/>
        <v>13.499999999999998</v>
      </c>
      <c r="AA4276">
        <f t="shared" ca="1" si="512"/>
        <v>2.5000000000000018</v>
      </c>
      <c r="AB4276">
        <f t="shared" ca="1" si="513"/>
        <v>-2.5000000000000018</v>
      </c>
      <c r="AC4276" s="2">
        <v>2.5</v>
      </c>
      <c r="AD4276" s="7">
        <f>VLOOKUP(P4276,Weights!$A:$B,2,0)*AC4276</f>
        <v>2.5</v>
      </c>
      <c r="AE4276">
        <f t="shared" ca="1" si="514"/>
        <v>6.2500000000000089</v>
      </c>
      <c r="AF4276" t="str">
        <f t="shared" si="515"/>
        <v>Villanova</v>
      </c>
      <c r="AG4276" t="str">
        <f t="shared" ca="1" si="516"/>
        <v>Villanova</v>
      </c>
    </row>
    <row r="4277" spans="15:33" x14ac:dyDescent="0.25">
      <c r="O4277" t="s">
        <v>3710</v>
      </c>
      <c r="P4277" s="6">
        <v>42042</v>
      </c>
      <c r="Q4277" t="s">
        <v>3073</v>
      </c>
      <c r="R4277" t="s">
        <v>3711</v>
      </c>
      <c r="S4277" t="s">
        <v>3721</v>
      </c>
      <c r="T4277">
        <v>52</v>
      </c>
      <c r="U4277">
        <v>47</v>
      </c>
      <c r="W4277" t="s">
        <v>692</v>
      </c>
      <c r="X4277">
        <v>1</v>
      </c>
      <c r="Y4277">
        <f t="shared" si="510"/>
        <v>5</v>
      </c>
      <c r="Z4277">
        <f t="shared" ca="1" si="511"/>
        <v>8.9999999999999982</v>
      </c>
      <c r="AA4277">
        <f t="shared" ca="1" si="512"/>
        <v>-3.9999999999999982</v>
      </c>
      <c r="AB4277">
        <f t="shared" ca="1" si="513"/>
        <v>3.9999999999999982</v>
      </c>
      <c r="AC4277" s="2">
        <v>4</v>
      </c>
      <c r="AD4277" s="7">
        <f>VLOOKUP(P4277,Weights!$A:$B,2,0)*AC4277</f>
        <v>4</v>
      </c>
      <c r="AE4277">
        <f t="shared" ca="1" si="514"/>
        <v>15.999999999999986</v>
      </c>
      <c r="AF4277" t="str">
        <f t="shared" si="515"/>
        <v>Virginia</v>
      </c>
      <c r="AG4277" t="str">
        <f t="shared" ca="1" si="516"/>
        <v>Virginia</v>
      </c>
    </row>
    <row r="4278" spans="15:33" x14ac:dyDescent="0.25">
      <c r="O4278" t="s">
        <v>3198</v>
      </c>
      <c r="P4278" s="6">
        <v>42042</v>
      </c>
      <c r="Q4278" t="s">
        <v>3073</v>
      </c>
      <c r="R4278" t="s">
        <v>3161</v>
      </c>
      <c r="S4278" t="s">
        <v>3720</v>
      </c>
      <c r="T4278">
        <v>73</v>
      </c>
      <c r="U4278">
        <v>65</v>
      </c>
      <c r="W4278" t="s">
        <v>701</v>
      </c>
      <c r="X4278">
        <v>1</v>
      </c>
      <c r="Y4278">
        <f t="shared" si="510"/>
        <v>-8</v>
      </c>
      <c r="Z4278">
        <f t="shared" ca="1" si="511"/>
        <v>-0.625</v>
      </c>
      <c r="AA4278">
        <f t="shared" ca="1" si="512"/>
        <v>-7.375</v>
      </c>
      <c r="AB4278">
        <f t="shared" ca="1" si="513"/>
        <v>7.375</v>
      </c>
      <c r="AC4278" s="2">
        <v>7.375</v>
      </c>
      <c r="AD4278" s="7">
        <f>VLOOKUP(P4278,Weights!$A:$B,2,0)*AC4278</f>
        <v>7.375</v>
      </c>
      <c r="AE4278">
        <f t="shared" ca="1" si="514"/>
        <v>54.390625</v>
      </c>
      <c r="AF4278" t="str">
        <f t="shared" si="515"/>
        <v>Florida St</v>
      </c>
      <c r="AG4278" t="str">
        <f t="shared" ca="1" si="516"/>
        <v>Florida St</v>
      </c>
    </row>
    <row r="4279" spans="15:33" x14ac:dyDescent="0.25">
      <c r="O4279" t="s">
        <v>3351</v>
      </c>
      <c r="P4279" s="6">
        <v>42042</v>
      </c>
      <c r="Q4279" t="s">
        <v>3073</v>
      </c>
      <c r="R4279" t="s">
        <v>3310</v>
      </c>
      <c r="S4279" t="s">
        <v>3720</v>
      </c>
      <c r="T4279">
        <v>65</v>
      </c>
      <c r="U4279">
        <v>62</v>
      </c>
      <c r="W4279" t="s">
        <v>1061</v>
      </c>
      <c r="X4279">
        <v>1</v>
      </c>
      <c r="Y4279">
        <f t="shared" si="510"/>
        <v>-3</v>
      </c>
      <c r="Z4279">
        <f t="shared" ca="1" si="511"/>
        <v>-7.375</v>
      </c>
      <c r="AA4279">
        <f t="shared" ca="1" si="512"/>
        <v>4.375</v>
      </c>
      <c r="AB4279">
        <f t="shared" ca="1" si="513"/>
        <v>-4.375</v>
      </c>
      <c r="AC4279" s="2">
        <v>4.375</v>
      </c>
      <c r="AD4279" s="7">
        <f>VLOOKUP(P4279,Weights!$A:$B,2,0)*AC4279</f>
        <v>4.375</v>
      </c>
      <c r="AE4279">
        <f t="shared" ca="1" si="514"/>
        <v>19.140625</v>
      </c>
      <c r="AF4279" t="str">
        <f t="shared" si="515"/>
        <v>Wofford</v>
      </c>
      <c r="AG4279" t="str">
        <f t="shared" ca="1" si="516"/>
        <v>Wofford</v>
      </c>
    </row>
    <row r="4280" spans="15:33" x14ac:dyDescent="0.25">
      <c r="O4280" t="s">
        <v>3380</v>
      </c>
      <c r="P4280" s="6">
        <v>42042</v>
      </c>
      <c r="Q4280" t="s">
        <v>3073</v>
      </c>
      <c r="R4280" t="s">
        <v>3354</v>
      </c>
      <c r="S4280" t="s">
        <v>3720</v>
      </c>
      <c r="T4280">
        <v>66</v>
      </c>
      <c r="U4280">
        <v>51</v>
      </c>
      <c r="W4280" t="s">
        <v>2294</v>
      </c>
      <c r="X4280">
        <v>1</v>
      </c>
      <c r="Y4280">
        <f t="shared" si="510"/>
        <v>-15</v>
      </c>
      <c r="Z4280">
        <f t="shared" ca="1" si="511"/>
        <v>-6.124999980000001</v>
      </c>
      <c r="AA4280">
        <f t="shared" ca="1" si="512"/>
        <v>-8.8750000199999981</v>
      </c>
      <c r="AB4280">
        <f t="shared" ca="1" si="513"/>
        <v>8.8750000199999981</v>
      </c>
      <c r="AC4280" s="2">
        <v>8.875</v>
      </c>
      <c r="AD4280" s="7">
        <f>VLOOKUP(P4280,Weights!$A:$B,2,0)*AC4280</f>
        <v>8.875</v>
      </c>
      <c r="AE4280">
        <f t="shared" ca="1" si="514"/>
        <v>78.765625354999969</v>
      </c>
      <c r="AF4280" t="str">
        <f t="shared" si="515"/>
        <v>St. Francis BRK</v>
      </c>
      <c r="AG4280" t="str">
        <f t="shared" ca="1" si="516"/>
        <v>St. Francis BRK</v>
      </c>
    </row>
    <row r="4281" spans="15:33" x14ac:dyDescent="0.25">
      <c r="O4281" t="s">
        <v>3385</v>
      </c>
      <c r="P4281" s="6">
        <v>42042</v>
      </c>
      <c r="Q4281" t="s">
        <v>3073</v>
      </c>
      <c r="R4281" t="s">
        <v>3403</v>
      </c>
      <c r="S4281" t="s">
        <v>3720</v>
      </c>
      <c r="T4281">
        <v>87</v>
      </c>
      <c r="U4281">
        <v>69</v>
      </c>
      <c r="W4281" t="s">
        <v>825</v>
      </c>
      <c r="X4281">
        <v>1</v>
      </c>
      <c r="Y4281">
        <f t="shared" si="510"/>
        <v>-18</v>
      </c>
      <c r="Z4281">
        <f t="shared" ca="1" si="511"/>
        <v>4</v>
      </c>
      <c r="AA4281">
        <f t="shared" ca="1" si="512"/>
        <v>-22</v>
      </c>
      <c r="AB4281">
        <f t="shared" ca="1" si="513"/>
        <v>22</v>
      </c>
      <c r="AC4281" s="2">
        <v>22</v>
      </c>
      <c r="AD4281" s="7">
        <f>VLOOKUP(P4281,Weights!$A:$B,2,0)*AC4281</f>
        <v>22</v>
      </c>
      <c r="AE4281">
        <f t="shared" ca="1" si="514"/>
        <v>484</v>
      </c>
      <c r="AF4281" t="str">
        <f t="shared" si="515"/>
        <v>Baylor</v>
      </c>
      <c r="AG4281" t="str">
        <f t="shared" ca="1" si="516"/>
        <v>West Virginia</v>
      </c>
    </row>
    <row r="4282" spans="15:33" x14ac:dyDescent="0.25">
      <c r="O4282" t="s">
        <v>3370</v>
      </c>
      <c r="P4282" s="6">
        <v>42042</v>
      </c>
      <c r="Q4282" t="s">
        <v>3073</v>
      </c>
      <c r="R4282" t="s">
        <v>3234</v>
      </c>
      <c r="S4282" t="s">
        <v>3721</v>
      </c>
      <c r="T4282">
        <v>73</v>
      </c>
      <c r="U4282">
        <v>70</v>
      </c>
      <c r="W4282" t="s">
        <v>2569</v>
      </c>
      <c r="X4282">
        <v>1</v>
      </c>
      <c r="Y4282">
        <f t="shared" si="510"/>
        <v>3</v>
      </c>
      <c r="Z4282">
        <f t="shared" ca="1" si="511"/>
        <v>-1.6249999799999999</v>
      </c>
      <c r="AA4282">
        <f t="shared" ca="1" si="512"/>
        <v>4.6249999800000001</v>
      </c>
      <c r="AB4282">
        <f t="shared" ca="1" si="513"/>
        <v>-4.6249999800000001</v>
      </c>
      <c r="AC4282" s="2">
        <v>4.625</v>
      </c>
      <c r="AD4282" s="7">
        <f>VLOOKUP(P4282,Weights!$A:$B,2,0)*AC4282</f>
        <v>4.625</v>
      </c>
      <c r="AE4282">
        <f t="shared" ca="1" si="514"/>
        <v>21.390624815000002</v>
      </c>
      <c r="AF4282" t="str">
        <f t="shared" si="515"/>
        <v>Western Carolina</v>
      </c>
      <c r="AG4282" t="str">
        <f t="shared" ca="1" si="516"/>
        <v>Chattanooga</v>
      </c>
    </row>
    <row r="4283" spans="15:33" x14ac:dyDescent="0.25">
      <c r="O4283" t="s">
        <v>3204</v>
      </c>
      <c r="P4283" s="6">
        <v>42042</v>
      </c>
      <c r="Q4283" t="s">
        <v>3073</v>
      </c>
      <c r="R4283" t="s">
        <v>3352</v>
      </c>
      <c r="S4283" t="s">
        <v>3720</v>
      </c>
      <c r="T4283">
        <v>72</v>
      </c>
      <c r="U4283">
        <v>68</v>
      </c>
      <c r="W4283" t="s">
        <v>1589</v>
      </c>
      <c r="X4283">
        <v>1</v>
      </c>
      <c r="Y4283">
        <f t="shared" si="510"/>
        <v>-4</v>
      </c>
      <c r="Z4283">
        <f t="shared" ca="1" si="511"/>
        <v>9.2499999800000001</v>
      </c>
      <c r="AA4283">
        <f t="shared" ca="1" si="512"/>
        <v>-13.24999998</v>
      </c>
      <c r="AB4283">
        <f t="shared" ca="1" si="513"/>
        <v>13.24999998</v>
      </c>
      <c r="AC4283" s="2">
        <v>13.25</v>
      </c>
      <c r="AD4283" s="7">
        <f>VLOOKUP(P4283,Weights!$A:$B,2,0)*AC4283</f>
        <v>13.25</v>
      </c>
      <c r="AE4283">
        <f t="shared" ca="1" si="514"/>
        <v>175.56249947000001</v>
      </c>
      <c r="AF4283" t="str">
        <f t="shared" si="515"/>
        <v>Rice</v>
      </c>
      <c r="AG4283" t="str">
        <f t="shared" ca="1" si="516"/>
        <v>Western Kentucky</v>
      </c>
    </row>
    <row r="4284" spans="15:33" x14ac:dyDescent="0.25">
      <c r="O4284" t="s">
        <v>3706</v>
      </c>
      <c r="P4284" s="6">
        <v>42042</v>
      </c>
      <c r="Q4284" t="s">
        <v>3073</v>
      </c>
      <c r="R4284" t="s">
        <v>3388</v>
      </c>
      <c r="S4284" t="s">
        <v>3721</v>
      </c>
      <c r="T4284">
        <v>78</v>
      </c>
      <c r="U4284">
        <v>35</v>
      </c>
      <c r="W4284" t="s">
        <v>2164</v>
      </c>
      <c r="X4284">
        <v>1</v>
      </c>
      <c r="Y4284">
        <f t="shared" si="510"/>
        <v>43</v>
      </c>
      <c r="Z4284">
        <f t="shared" ca="1" si="511"/>
        <v>22.749999499999998</v>
      </c>
      <c r="AA4284">
        <f t="shared" ca="1" si="512"/>
        <v>20.250000500000002</v>
      </c>
      <c r="AB4284">
        <f t="shared" ca="1" si="513"/>
        <v>-20.250000500000002</v>
      </c>
      <c r="AC4284" s="2">
        <v>20.25</v>
      </c>
      <c r="AD4284" s="7">
        <f>VLOOKUP(P4284,Weights!$A:$B,2,0)*AC4284</f>
        <v>20.25</v>
      </c>
      <c r="AE4284">
        <f t="shared" ca="1" si="514"/>
        <v>410.06252025000032</v>
      </c>
      <c r="AF4284" t="str">
        <f t="shared" si="515"/>
        <v>Wichita St</v>
      </c>
      <c r="AG4284" t="str">
        <f t="shared" ca="1" si="516"/>
        <v>Wichita St</v>
      </c>
    </row>
    <row r="4285" spans="15:33" x14ac:dyDescent="0.25">
      <c r="O4285" t="s">
        <v>3712</v>
      </c>
      <c r="P4285" s="6">
        <v>42042</v>
      </c>
      <c r="Q4285" t="s">
        <v>3073</v>
      </c>
      <c r="R4285" t="s">
        <v>3203</v>
      </c>
      <c r="S4285" t="s">
        <v>3721</v>
      </c>
      <c r="T4285">
        <v>65</v>
      </c>
      <c r="U4285">
        <v>50</v>
      </c>
      <c r="W4285" t="s">
        <v>1316</v>
      </c>
      <c r="X4285">
        <v>1</v>
      </c>
      <c r="Y4285">
        <f t="shared" si="510"/>
        <v>15</v>
      </c>
      <c r="Z4285">
        <f t="shared" ca="1" si="511"/>
        <v>19.499999499999998</v>
      </c>
      <c r="AA4285">
        <f t="shared" ca="1" si="512"/>
        <v>-4.4999994999999977</v>
      </c>
      <c r="AB4285">
        <f t="shared" ca="1" si="513"/>
        <v>4.4999994999999977</v>
      </c>
      <c r="AC4285" s="2">
        <v>4.5</v>
      </c>
      <c r="AD4285" s="7">
        <f>VLOOKUP(P4285,Weights!$A:$B,2,0)*AC4285</f>
        <v>4.5</v>
      </c>
      <c r="AE4285">
        <f t="shared" ca="1" si="514"/>
        <v>20.249995500000228</v>
      </c>
      <c r="AF4285" t="str">
        <f t="shared" si="515"/>
        <v>Wisconsin</v>
      </c>
      <c r="AG4285" t="str">
        <f t="shared" ca="1" si="516"/>
        <v>Wisconsin</v>
      </c>
    </row>
    <row r="4286" spans="15:33" x14ac:dyDescent="0.25">
      <c r="O4286" t="s">
        <v>3210</v>
      </c>
      <c r="P4286" s="6">
        <v>42042</v>
      </c>
      <c r="Q4286" t="s">
        <v>3073</v>
      </c>
      <c r="R4286" t="s">
        <v>3075</v>
      </c>
      <c r="S4286" t="s">
        <v>3721</v>
      </c>
      <c r="T4286">
        <v>78</v>
      </c>
      <c r="U4286">
        <v>69</v>
      </c>
      <c r="W4286" t="s">
        <v>989</v>
      </c>
      <c r="X4286">
        <v>1</v>
      </c>
      <c r="Y4286">
        <f t="shared" si="510"/>
        <v>9</v>
      </c>
      <c r="Z4286">
        <f t="shared" ca="1" si="511"/>
        <v>3.2499999999999982</v>
      </c>
      <c r="AA4286">
        <f t="shared" ca="1" si="512"/>
        <v>5.7500000000000018</v>
      </c>
      <c r="AB4286">
        <f t="shared" ca="1" si="513"/>
        <v>-5.7500000000000018</v>
      </c>
      <c r="AC4286" s="2">
        <v>5.75</v>
      </c>
      <c r="AD4286" s="7">
        <f>VLOOKUP(P4286,Weights!$A:$B,2,0)*AC4286</f>
        <v>5.75</v>
      </c>
      <c r="AE4286">
        <f t="shared" ca="1" si="514"/>
        <v>33.062500000000021</v>
      </c>
      <c r="AF4286" t="str">
        <f t="shared" si="515"/>
        <v>Xavier</v>
      </c>
      <c r="AG4286" t="str">
        <f t="shared" ca="1" si="516"/>
        <v>Xavier</v>
      </c>
    </row>
    <row r="4287" spans="15:33" x14ac:dyDescent="0.25">
      <c r="O4287" t="s">
        <v>3081</v>
      </c>
      <c r="P4287" s="6">
        <v>42042</v>
      </c>
      <c r="Q4287" t="s">
        <v>3073</v>
      </c>
      <c r="R4287" t="s">
        <v>3151</v>
      </c>
      <c r="S4287" t="s">
        <v>3720</v>
      </c>
      <c r="T4287">
        <v>52</v>
      </c>
      <c r="U4287">
        <v>50</v>
      </c>
      <c r="W4287" t="s">
        <v>1766</v>
      </c>
      <c r="X4287">
        <v>1</v>
      </c>
      <c r="Y4287">
        <f t="shared" si="510"/>
        <v>-2</v>
      </c>
      <c r="Z4287">
        <f t="shared" ca="1" si="511"/>
        <v>2.5000000000000009</v>
      </c>
      <c r="AA4287">
        <f t="shared" ca="1" si="512"/>
        <v>-4.5000000000000009</v>
      </c>
      <c r="AB4287">
        <f t="shared" ca="1" si="513"/>
        <v>4.5000000000000009</v>
      </c>
      <c r="AC4287" s="2">
        <v>4.5</v>
      </c>
      <c r="AD4287" s="7">
        <f>VLOOKUP(P4287,Weights!$A:$B,2,0)*AC4287</f>
        <v>4.5</v>
      </c>
      <c r="AE4287">
        <f t="shared" ca="1" si="514"/>
        <v>20.250000000000007</v>
      </c>
      <c r="AF4287" t="str">
        <f t="shared" si="515"/>
        <v>Harvard</v>
      </c>
      <c r="AG4287" t="str">
        <f t="shared" ca="1" si="516"/>
        <v>Yale</v>
      </c>
    </row>
    <row r="4288" spans="15:33" x14ac:dyDescent="0.25">
      <c r="O4288" t="s">
        <v>3280</v>
      </c>
      <c r="P4288" s="6">
        <v>42043</v>
      </c>
      <c r="Q4288" t="s">
        <v>3073</v>
      </c>
      <c r="R4288" t="s">
        <v>3343</v>
      </c>
      <c r="S4288" t="s">
        <v>3721</v>
      </c>
      <c r="T4288">
        <v>61</v>
      </c>
      <c r="U4288">
        <v>46</v>
      </c>
      <c r="W4288" t="s">
        <v>437</v>
      </c>
      <c r="X4288">
        <v>1</v>
      </c>
      <c r="Y4288">
        <f t="shared" si="510"/>
        <v>15</v>
      </c>
      <c r="Z4288">
        <f t="shared" ca="1" si="511"/>
        <v>2.1250004999999987</v>
      </c>
      <c r="AA4288">
        <f t="shared" ca="1" si="512"/>
        <v>12.874999500000001</v>
      </c>
      <c r="AB4288">
        <f t="shared" ca="1" si="513"/>
        <v>-12.874999500000001</v>
      </c>
      <c r="AC4288" s="2">
        <v>12.875</v>
      </c>
      <c r="AD4288" s="7">
        <f>VLOOKUP(P4288,Weights!$A:$B,2,0)*AC4288</f>
        <v>12.875</v>
      </c>
      <c r="AE4288">
        <f t="shared" ca="1" si="514"/>
        <v>165.76561212500027</v>
      </c>
      <c r="AF4288" t="str">
        <f t="shared" si="515"/>
        <v>Boise State</v>
      </c>
      <c r="AG4288" t="str">
        <f t="shared" ca="1" si="516"/>
        <v>Boise State</v>
      </c>
    </row>
    <row r="4289" spans="15:33" x14ac:dyDescent="0.25">
      <c r="O4289" t="s">
        <v>3079</v>
      </c>
      <c r="P4289" s="6">
        <v>42043</v>
      </c>
      <c r="Q4289" t="s">
        <v>3073</v>
      </c>
      <c r="R4289" t="s">
        <v>3099</v>
      </c>
      <c r="S4289" t="s">
        <v>3721</v>
      </c>
      <c r="T4289">
        <v>70</v>
      </c>
      <c r="U4289">
        <v>57</v>
      </c>
      <c r="W4289" t="s">
        <v>1073</v>
      </c>
      <c r="X4289">
        <v>1</v>
      </c>
      <c r="Y4289">
        <f t="shared" si="510"/>
        <v>13</v>
      </c>
      <c r="Z4289">
        <f t="shared" ca="1" si="511"/>
        <v>7</v>
      </c>
      <c r="AA4289">
        <f t="shared" ca="1" si="512"/>
        <v>6</v>
      </c>
      <c r="AB4289">
        <f t="shared" ca="1" si="513"/>
        <v>-6</v>
      </c>
      <c r="AC4289" s="2">
        <v>6</v>
      </c>
      <c r="AD4289" s="7">
        <f>VLOOKUP(P4289,Weights!$A:$B,2,0)*AC4289</f>
        <v>6</v>
      </c>
      <c r="AE4289">
        <f t="shared" ca="1" si="514"/>
        <v>36</v>
      </c>
      <c r="AF4289" t="str">
        <f t="shared" si="515"/>
        <v>Bucknell</v>
      </c>
      <c r="AG4289" t="str">
        <f t="shared" ca="1" si="516"/>
        <v>Bucknell</v>
      </c>
    </row>
    <row r="4290" spans="15:33" x14ac:dyDescent="0.25">
      <c r="O4290" t="s">
        <v>3156</v>
      </c>
      <c r="P4290" s="6">
        <v>42043</v>
      </c>
      <c r="Q4290" t="s">
        <v>3073</v>
      </c>
      <c r="R4290" t="s">
        <v>3162</v>
      </c>
      <c r="S4290" t="s">
        <v>3720</v>
      </c>
      <c r="T4290">
        <v>83</v>
      </c>
      <c r="U4290">
        <v>73</v>
      </c>
      <c r="W4290" t="s">
        <v>1624</v>
      </c>
      <c r="X4290">
        <v>1</v>
      </c>
      <c r="Y4290">
        <f t="shared" ref="Y4290:Y4353" si="517">X4290*IF(S4290="W",(T4290-U4290),U4290-T4290)</f>
        <v>-10</v>
      </c>
      <c r="Z4290">
        <f t="shared" ref="Z4290:Z4353" ca="1" si="518">X4290*(IF(Q4290="A",-HomeEdge,IF(Q4290="H",HomeEdge,0))+VLOOKUP(O4290,TmList,2,0)-VLOOKUP(R4290,TmList,2,0))</f>
        <v>11.124999980000002</v>
      </c>
      <c r="AA4290">
        <f t="shared" ref="AA4290:AA4353" ca="1" si="519">Y4290-Z4290</f>
        <v>-21.124999980000002</v>
      </c>
      <c r="AB4290">
        <f t="shared" ref="AB4290:AB4353" ca="1" si="520">-AA4290</f>
        <v>21.124999980000002</v>
      </c>
      <c r="AC4290" s="2">
        <v>21.125</v>
      </c>
      <c r="AD4290" s="7">
        <f>VLOOKUP(P4290,Weights!$A:$B,2,0)*AC4290</f>
        <v>21.125</v>
      </c>
      <c r="AE4290">
        <f t="shared" ref="AE4290:AE4353" ca="1" si="521">AA4290^2</f>
        <v>446.26562415500007</v>
      </c>
      <c r="AF4290" t="str">
        <f t="shared" si="515"/>
        <v>UIC</v>
      </c>
      <c r="AG4290" t="str">
        <f t="shared" ca="1" si="516"/>
        <v>Detroit</v>
      </c>
    </row>
    <row r="4291" spans="15:33" x14ac:dyDescent="0.25">
      <c r="O4291" t="s">
        <v>3152</v>
      </c>
      <c r="P4291" s="6">
        <v>42043</v>
      </c>
      <c r="Q4291" t="s">
        <v>3073</v>
      </c>
      <c r="R4291" t="s">
        <v>3153</v>
      </c>
      <c r="S4291" t="s">
        <v>3721</v>
      </c>
      <c r="T4291">
        <v>70</v>
      </c>
      <c r="U4291">
        <v>67</v>
      </c>
      <c r="W4291" t="s">
        <v>438</v>
      </c>
      <c r="X4291">
        <v>1</v>
      </c>
      <c r="Y4291">
        <f t="shared" si="517"/>
        <v>3</v>
      </c>
      <c r="Z4291">
        <f t="shared" ca="1" si="518"/>
        <v>6.3749995000000004</v>
      </c>
      <c r="AA4291">
        <f t="shared" ca="1" si="519"/>
        <v>-3.3749995000000004</v>
      </c>
      <c r="AB4291">
        <f t="shared" ca="1" si="520"/>
        <v>3.3749995000000004</v>
      </c>
      <c r="AC4291" s="2">
        <v>3.375</v>
      </c>
      <c r="AD4291" s="7">
        <f>VLOOKUP(P4291,Weights!$A:$B,2,0)*AC4291</f>
        <v>3.375</v>
      </c>
      <c r="AE4291">
        <f t="shared" ca="1" si="521"/>
        <v>11.390621625000252</v>
      </c>
      <c r="AF4291" t="str">
        <f t="shared" ref="AF4291:AF4354" si="522">IF(Y4291&gt;0,O4291,R4291)</f>
        <v>Indiana</v>
      </c>
      <c r="AG4291" t="str">
        <f t="shared" ref="AG4291:AG4354" ca="1" si="523">IF(Z4291&gt;0,O4291,R4291)</f>
        <v>Indiana</v>
      </c>
    </row>
    <row r="4292" spans="15:33" x14ac:dyDescent="0.25">
      <c r="O4292" t="s">
        <v>3209</v>
      </c>
      <c r="P4292" s="6">
        <v>42043</v>
      </c>
      <c r="Q4292" t="s">
        <v>3073</v>
      </c>
      <c r="R4292" t="s">
        <v>3188</v>
      </c>
      <c r="S4292" t="s">
        <v>3721</v>
      </c>
      <c r="T4292">
        <v>89</v>
      </c>
      <c r="U4292">
        <v>67</v>
      </c>
      <c r="W4292" t="s">
        <v>1813</v>
      </c>
      <c r="X4292">
        <v>1</v>
      </c>
      <c r="Y4292">
        <f t="shared" si="517"/>
        <v>22</v>
      </c>
      <c r="Z4292">
        <f t="shared" ca="1" si="518"/>
        <v>16.750000499999999</v>
      </c>
      <c r="AA4292">
        <f t="shared" ca="1" si="519"/>
        <v>5.2499995000000013</v>
      </c>
      <c r="AB4292">
        <f t="shared" ca="1" si="520"/>
        <v>-5.2499995000000013</v>
      </c>
      <c r="AC4292" s="2">
        <v>5.25</v>
      </c>
      <c r="AD4292" s="7">
        <f>VLOOKUP(P4292,Weights!$A:$B,2,0)*AC4292</f>
        <v>5.25</v>
      </c>
      <c r="AE4292">
        <f t="shared" ca="1" si="521"/>
        <v>27.562494750000262</v>
      </c>
      <c r="AF4292" t="str">
        <f t="shared" si="522"/>
        <v>Iona</v>
      </c>
      <c r="AG4292" t="str">
        <f t="shared" ca="1" si="523"/>
        <v>Iona</v>
      </c>
    </row>
    <row r="4293" spans="15:33" x14ac:dyDescent="0.25">
      <c r="O4293" t="s">
        <v>3127</v>
      </c>
      <c r="P4293" s="6">
        <v>42043</v>
      </c>
      <c r="Q4293" t="s">
        <v>3073</v>
      </c>
      <c r="R4293" t="s">
        <v>3177</v>
      </c>
      <c r="S4293" t="s">
        <v>3721</v>
      </c>
      <c r="T4293">
        <v>71</v>
      </c>
      <c r="U4293">
        <v>55</v>
      </c>
      <c r="W4293" t="s">
        <v>683</v>
      </c>
      <c r="X4293">
        <v>1</v>
      </c>
      <c r="Y4293">
        <f t="shared" si="517"/>
        <v>16</v>
      </c>
      <c r="Z4293">
        <f t="shared" ca="1" si="518"/>
        <v>4.3749999999999982</v>
      </c>
      <c r="AA4293">
        <f t="shared" ca="1" si="519"/>
        <v>11.625000000000002</v>
      </c>
      <c r="AB4293">
        <f t="shared" ca="1" si="520"/>
        <v>-11.625000000000002</v>
      </c>
      <c r="AC4293" s="2">
        <v>11.625</v>
      </c>
      <c r="AD4293" s="7">
        <f>VLOOKUP(P4293,Weights!$A:$B,2,0)*AC4293</f>
        <v>11.625</v>
      </c>
      <c r="AE4293">
        <f t="shared" ca="1" si="521"/>
        <v>135.14062500000003</v>
      </c>
      <c r="AF4293" t="str">
        <f t="shared" si="522"/>
        <v>Iowa</v>
      </c>
      <c r="AG4293" t="str">
        <f t="shared" ca="1" si="523"/>
        <v>Iowa</v>
      </c>
    </row>
    <row r="4294" spans="15:33" x14ac:dyDescent="0.25">
      <c r="O4294" t="s">
        <v>3165</v>
      </c>
      <c r="P4294" s="6">
        <v>42043</v>
      </c>
      <c r="Q4294" t="s">
        <v>3073</v>
      </c>
      <c r="R4294" t="s">
        <v>3168</v>
      </c>
      <c r="S4294" t="s">
        <v>3721</v>
      </c>
      <c r="T4294">
        <v>66</v>
      </c>
      <c r="U4294">
        <v>59</v>
      </c>
      <c r="W4294" t="s">
        <v>465</v>
      </c>
      <c r="X4294">
        <v>1</v>
      </c>
      <c r="Y4294">
        <f t="shared" si="517"/>
        <v>7</v>
      </c>
      <c r="Z4294">
        <f t="shared" ca="1" si="518"/>
        <v>4.3750000000000009</v>
      </c>
      <c r="AA4294">
        <f t="shared" ca="1" si="519"/>
        <v>2.6249999999999991</v>
      </c>
      <c r="AB4294">
        <f t="shared" ca="1" si="520"/>
        <v>-2.6249999999999991</v>
      </c>
      <c r="AC4294" s="2">
        <v>2.625</v>
      </c>
      <c r="AD4294" s="7">
        <f>VLOOKUP(P4294,Weights!$A:$B,2,0)*AC4294</f>
        <v>2.625</v>
      </c>
      <c r="AE4294">
        <f t="shared" ca="1" si="521"/>
        <v>6.8906249999999956</v>
      </c>
      <c r="AF4294" t="str">
        <f t="shared" si="522"/>
        <v>Massachusetts</v>
      </c>
      <c r="AG4294" t="str">
        <f t="shared" ca="1" si="523"/>
        <v>Massachusetts</v>
      </c>
    </row>
    <row r="4295" spans="15:33" x14ac:dyDescent="0.25">
      <c r="O4295" t="s">
        <v>3194</v>
      </c>
      <c r="P4295" s="6">
        <v>42043</v>
      </c>
      <c r="Q4295" t="s">
        <v>3073</v>
      </c>
      <c r="R4295" t="s">
        <v>3197</v>
      </c>
      <c r="S4295" t="s">
        <v>3721</v>
      </c>
      <c r="T4295">
        <v>56</v>
      </c>
      <c r="U4295">
        <v>45</v>
      </c>
      <c r="W4295" t="s">
        <v>630</v>
      </c>
      <c r="X4295">
        <v>1</v>
      </c>
      <c r="Y4295">
        <f t="shared" si="517"/>
        <v>11</v>
      </c>
      <c r="Z4295">
        <f t="shared" ca="1" si="518"/>
        <v>10.999999499999998</v>
      </c>
      <c r="AA4295">
        <f t="shared" ca="1" si="519"/>
        <v>5.0000000229033503E-7</v>
      </c>
      <c r="AB4295">
        <f t="shared" ca="1" si="520"/>
        <v>-5.0000000229033503E-7</v>
      </c>
      <c r="AC4295" s="2">
        <v>0</v>
      </c>
      <c r="AD4295" s="7">
        <f>VLOOKUP(P4295,Weights!$A:$B,2,0)*AC4295</f>
        <v>0</v>
      </c>
      <c r="AE4295">
        <f t="shared" ca="1" si="521"/>
        <v>2.5000000229033503E-13</v>
      </c>
      <c r="AF4295" t="str">
        <f t="shared" si="522"/>
        <v>Miami (FL)</v>
      </c>
      <c r="AG4295" t="str">
        <f t="shared" ca="1" si="523"/>
        <v>Miami (FL)</v>
      </c>
    </row>
    <row r="4296" spans="15:33" x14ac:dyDescent="0.25">
      <c r="O4296" t="s">
        <v>3327</v>
      </c>
      <c r="P4296" s="6">
        <v>42043</v>
      </c>
      <c r="Q4296" t="s">
        <v>3073</v>
      </c>
      <c r="R4296" t="s">
        <v>3115</v>
      </c>
      <c r="S4296" t="s">
        <v>3721</v>
      </c>
      <c r="T4296">
        <v>44</v>
      </c>
      <c r="U4296">
        <v>40</v>
      </c>
      <c r="W4296" t="s">
        <v>1220</v>
      </c>
      <c r="X4296">
        <v>1</v>
      </c>
      <c r="Y4296">
        <f t="shared" si="517"/>
        <v>4</v>
      </c>
      <c r="Z4296">
        <f t="shared" ca="1" si="518"/>
        <v>-0.375</v>
      </c>
      <c r="AA4296">
        <f t="shared" ca="1" si="519"/>
        <v>4.375</v>
      </c>
      <c r="AB4296">
        <f t="shared" ca="1" si="520"/>
        <v>-4.375</v>
      </c>
      <c r="AC4296" s="2">
        <v>4.375</v>
      </c>
      <c r="AD4296" s="7">
        <f>VLOOKUP(P4296,Weights!$A:$B,2,0)*AC4296</f>
        <v>4.375</v>
      </c>
      <c r="AE4296">
        <f t="shared" ca="1" si="521"/>
        <v>19.140625</v>
      </c>
      <c r="AF4296" t="str">
        <f t="shared" si="522"/>
        <v>Monmouth</v>
      </c>
      <c r="AG4296" t="str">
        <f t="shared" ca="1" si="523"/>
        <v>Canisius</v>
      </c>
    </row>
    <row r="4297" spans="15:33" x14ac:dyDescent="0.25">
      <c r="O4297" t="s">
        <v>3295</v>
      </c>
      <c r="P4297" s="6">
        <v>42043</v>
      </c>
      <c r="Q4297" t="s">
        <v>3073</v>
      </c>
      <c r="R4297" t="s">
        <v>3271</v>
      </c>
      <c r="S4297" t="s">
        <v>3721</v>
      </c>
      <c r="T4297">
        <v>95</v>
      </c>
      <c r="U4297">
        <v>72</v>
      </c>
      <c r="W4297" t="s">
        <v>438</v>
      </c>
      <c r="X4297">
        <v>1</v>
      </c>
      <c r="Y4297">
        <f t="shared" si="517"/>
        <v>23</v>
      </c>
      <c r="Z4297">
        <f t="shared" ca="1" si="518"/>
        <v>13.874999520000001</v>
      </c>
      <c r="AA4297">
        <f t="shared" ca="1" si="519"/>
        <v>9.1250004799999989</v>
      </c>
      <c r="AB4297">
        <f t="shared" ca="1" si="520"/>
        <v>-9.1250004799999989</v>
      </c>
      <c r="AC4297" s="2">
        <v>9.125</v>
      </c>
      <c r="AD4297" s="7">
        <f>VLOOKUP(P4297,Weights!$A:$B,2,0)*AC4297</f>
        <v>9.125</v>
      </c>
      <c r="AE4297">
        <f t="shared" ca="1" si="521"/>
        <v>83.265633760000213</v>
      </c>
      <c r="AF4297" t="str">
        <f t="shared" si="522"/>
        <v>Oregon</v>
      </c>
      <c r="AG4297" t="str">
        <f t="shared" ca="1" si="523"/>
        <v>Oregon</v>
      </c>
    </row>
    <row r="4298" spans="15:33" x14ac:dyDescent="0.25">
      <c r="O4298" t="s">
        <v>3258</v>
      </c>
      <c r="P4298" s="6">
        <v>42043</v>
      </c>
      <c r="Q4298" t="s">
        <v>3073</v>
      </c>
      <c r="R4298" t="s">
        <v>3395</v>
      </c>
      <c r="S4298" t="s">
        <v>3721</v>
      </c>
      <c r="T4298">
        <v>64</v>
      </c>
      <c r="U4298">
        <v>50</v>
      </c>
      <c r="W4298" t="s">
        <v>862</v>
      </c>
      <c r="X4298">
        <v>1</v>
      </c>
      <c r="Y4298">
        <f t="shared" si="517"/>
        <v>14</v>
      </c>
      <c r="Z4298">
        <f t="shared" ca="1" si="518"/>
        <v>0.75</v>
      </c>
      <c r="AA4298">
        <f t="shared" ca="1" si="519"/>
        <v>13.25</v>
      </c>
      <c r="AB4298">
        <f t="shared" ca="1" si="520"/>
        <v>-13.25</v>
      </c>
      <c r="AC4298" s="2">
        <v>13.25</v>
      </c>
      <c r="AD4298" s="7">
        <f>VLOOKUP(P4298,Weights!$A:$B,2,0)*AC4298</f>
        <v>13.25</v>
      </c>
      <c r="AE4298">
        <f t="shared" ca="1" si="521"/>
        <v>175.5625</v>
      </c>
      <c r="AF4298" t="str">
        <f t="shared" si="522"/>
        <v>Oregon St</v>
      </c>
      <c r="AG4298" t="str">
        <f t="shared" ca="1" si="523"/>
        <v>Oregon St</v>
      </c>
    </row>
    <row r="4299" spans="15:33" x14ac:dyDescent="0.25">
      <c r="O4299" t="s">
        <v>3098</v>
      </c>
      <c r="P4299" s="6">
        <v>42043</v>
      </c>
      <c r="Q4299" t="s">
        <v>3073</v>
      </c>
      <c r="R4299" t="s">
        <v>3082</v>
      </c>
      <c r="S4299" t="s">
        <v>3721</v>
      </c>
      <c r="T4299">
        <v>91</v>
      </c>
      <c r="U4299">
        <v>69</v>
      </c>
      <c r="W4299" t="s">
        <v>1884</v>
      </c>
      <c r="X4299">
        <v>1</v>
      </c>
      <c r="Y4299">
        <f t="shared" si="517"/>
        <v>22</v>
      </c>
      <c r="Z4299">
        <f t="shared" ca="1" si="518"/>
        <v>13.125000499999999</v>
      </c>
      <c r="AA4299">
        <f t="shared" ca="1" si="519"/>
        <v>8.8749995000000013</v>
      </c>
      <c r="AB4299">
        <f t="shared" ca="1" si="520"/>
        <v>-8.8749995000000013</v>
      </c>
      <c r="AC4299" s="2">
        <v>8.875</v>
      </c>
      <c r="AD4299" s="7">
        <f>VLOOKUP(P4299,Weights!$A:$B,2,0)*AC4299</f>
        <v>8.875</v>
      </c>
      <c r="AE4299">
        <f t="shared" ca="1" si="521"/>
        <v>78.765616125000278</v>
      </c>
      <c r="AF4299" t="str">
        <f t="shared" si="522"/>
        <v>Quinnipiac</v>
      </c>
      <c r="AG4299" t="str">
        <f t="shared" ca="1" si="523"/>
        <v>Quinnipiac</v>
      </c>
    </row>
    <row r="4300" spans="15:33" x14ac:dyDescent="0.25">
      <c r="O4300" t="s">
        <v>3166</v>
      </c>
      <c r="P4300" s="6">
        <v>42043</v>
      </c>
      <c r="Q4300" t="s">
        <v>3073</v>
      </c>
      <c r="R4300" t="s">
        <v>3117</v>
      </c>
      <c r="S4300" t="s">
        <v>3720</v>
      </c>
      <c r="T4300">
        <v>79</v>
      </c>
      <c r="U4300">
        <v>74</v>
      </c>
      <c r="W4300" t="s">
        <v>69</v>
      </c>
      <c r="X4300">
        <v>1</v>
      </c>
      <c r="Y4300">
        <f t="shared" si="517"/>
        <v>-5</v>
      </c>
      <c r="Z4300">
        <f t="shared" ca="1" si="518"/>
        <v>2.7500000000000018</v>
      </c>
      <c r="AA4300">
        <f t="shared" ca="1" si="519"/>
        <v>-7.7500000000000018</v>
      </c>
      <c r="AB4300">
        <f t="shared" ca="1" si="520"/>
        <v>7.7500000000000018</v>
      </c>
      <c r="AC4300" s="2">
        <v>7.75</v>
      </c>
      <c r="AD4300" s="7">
        <f>VLOOKUP(P4300,Weights!$A:$B,2,0)*AC4300</f>
        <v>7.75</v>
      </c>
      <c r="AE4300">
        <f t="shared" ca="1" si="521"/>
        <v>60.062500000000028</v>
      </c>
      <c r="AF4300" t="str">
        <f t="shared" si="522"/>
        <v>Rhode Island</v>
      </c>
      <c r="AG4300" t="str">
        <f t="shared" ca="1" si="523"/>
        <v>Richmond</v>
      </c>
    </row>
    <row r="4301" spans="15:33" x14ac:dyDescent="0.25">
      <c r="O4301" t="s">
        <v>3383</v>
      </c>
      <c r="P4301" s="6">
        <v>42043</v>
      </c>
      <c r="Q4301" t="s">
        <v>3073</v>
      </c>
      <c r="R4301" t="s">
        <v>3384</v>
      </c>
      <c r="S4301" t="s">
        <v>3721</v>
      </c>
      <c r="T4301">
        <v>85</v>
      </c>
      <c r="U4301">
        <v>77</v>
      </c>
      <c r="V4301" t="s">
        <v>3722</v>
      </c>
      <c r="W4301" t="s">
        <v>1150</v>
      </c>
      <c r="X4301">
        <v>1</v>
      </c>
      <c r="Y4301">
        <f t="shared" si="517"/>
        <v>8</v>
      </c>
      <c r="Z4301">
        <f t="shared" ca="1" si="518"/>
        <v>1.5000000200000001</v>
      </c>
      <c r="AA4301">
        <f t="shared" ca="1" si="519"/>
        <v>6.4999999800000001</v>
      </c>
      <c r="AB4301">
        <f t="shared" ca="1" si="520"/>
        <v>-6.4999999800000001</v>
      </c>
      <c r="AC4301" s="2">
        <v>6.5</v>
      </c>
      <c r="AD4301" s="7">
        <f>VLOOKUP(P4301,Weights!$A:$B,2,0)*AC4301</f>
        <v>6.5</v>
      </c>
      <c r="AE4301">
        <f t="shared" ca="1" si="521"/>
        <v>42.24999974</v>
      </c>
      <c r="AF4301" t="str">
        <f t="shared" si="522"/>
        <v>Rider</v>
      </c>
      <c r="AG4301" t="str">
        <f t="shared" ca="1" si="523"/>
        <v>Rider</v>
      </c>
    </row>
    <row r="4302" spans="15:33" x14ac:dyDescent="0.25">
      <c r="O4302" t="s">
        <v>3108</v>
      </c>
      <c r="P4302" s="6">
        <v>42043</v>
      </c>
      <c r="Q4302" t="s">
        <v>3073</v>
      </c>
      <c r="R4302" t="s">
        <v>3324</v>
      </c>
      <c r="S4302" t="s">
        <v>3720</v>
      </c>
      <c r="T4302">
        <v>79</v>
      </c>
      <c r="U4302">
        <v>60</v>
      </c>
      <c r="W4302" t="s">
        <v>514</v>
      </c>
      <c r="X4302">
        <v>1</v>
      </c>
      <c r="Y4302">
        <f t="shared" si="517"/>
        <v>-19</v>
      </c>
      <c r="Z4302">
        <f t="shared" ca="1" si="518"/>
        <v>-13.499999519999999</v>
      </c>
      <c r="AA4302">
        <f t="shared" ca="1" si="519"/>
        <v>-5.5000004800000006</v>
      </c>
      <c r="AB4302">
        <f t="shared" ca="1" si="520"/>
        <v>5.5000004800000006</v>
      </c>
      <c r="AC4302" s="2">
        <v>5.5</v>
      </c>
      <c r="AD4302" s="7">
        <f>VLOOKUP(P4302,Weights!$A:$B,2,0)*AC4302</f>
        <v>5.5</v>
      </c>
      <c r="AE4302">
        <f t="shared" ca="1" si="521"/>
        <v>30.250005280000238</v>
      </c>
      <c r="AF4302" t="str">
        <f t="shared" si="522"/>
        <v>Ohio State</v>
      </c>
      <c r="AG4302" t="str">
        <f t="shared" ca="1" si="523"/>
        <v>Ohio State</v>
      </c>
    </row>
    <row r="4303" spans="15:33" x14ac:dyDescent="0.25">
      <c r="O4303" t="s">
        <v>3146</v>
      </c>
      <c r="P4303" s="6">
        <v>42043</v>
      </c>
      <c r="Q4303" t="s">
        <v>3073</v>
      </c>
      <c r="R4303" t="s">
        <v>3132</v>
      </c>
      <c r="S4303" t="s">
        <v>3721</v>
      </c>
      <c r="T4303">
        <v>70</v>
      </c>
      <c r="U4303">
        <v>62</v>
      </c>
      <c r="W4303" t="s">
        <v>862</v>
      </c>
      <c r="X4303">
        <v>1</v>
      </c>
      <c r="Y4303">
        <f t="shared" si="517"/>
        <v>8</v>
      </c>
      <c r="Z4303">
        <f t="shared" ca="1" si="518"/>
        <v>10.499999500000001</v>
      </c>
      <c r="AA4303">
        <f t="shared" ca="1" si="519"/>
        <v>-2.4999995000000013</v>
      </c>
      <c r="AB4303">
        <f t="shared" ca="1" si="520"/>
        <v>2.4999995000000013</v>
      </c>
      <c r="AC4303" s="2">
        <v>2.5</v>
      </c>
      <c r="AD4303" s="7">
        <f>VLOOKUP(P4303,Weights!$A:$B,2,0)*AC4303</f>
        <v>2.5</v>
      </c>
      <c r="AE4303">
        <f t="shared" ca="1" si="521"/>
        <v>6.2499975000002559</v>
      </c>
      <c r="AF4303" t="str">
        <f t="shared" si="522"/>
        <v>Stanford</v>
      </c>
      <c r="AG4303" t="str">
        <f t="shared" ca="1" si="523"/>
        <v>Stanford</v>
      </c>
    </row>
    <row r="4304" spans="15:33" x14ac:dyDescent="0.25">
      <c r="O4304" t="s">
        <v>3368</v>
      </c>
      <c r="P4304" s="6">
        <v>42043</v>
      </c>
      <c r="Q4304" t="s">
        <v>3073</v>
      </c>
      <c r="R4304" t="s">
        <v>3369</v>
      </c>
      <c r="S4304" t="s">
        <v>3721</v>
      </c>
      <c r="T4304">
        <v>82</v>
      </c>
      <c r="U4304">
        <v>76</v>
      </c>
      <c r="W4304" t="s">
        <v>1679</v>
      </c>
      <c r="X4304">
        <v>1</v>
      </c>
      <c r="Y4304">
        <f t="shared" si="517"/>
        <v>6</v>
      </c>
      <c r="Z4304">
        <f t="shared" ca="1" si="518"/>
        <v>7.1250000199999999</v>
      </c>
      <c r="AA4304">
        <f t="shared" ca="1" si="519"/>
        <v>-1.1250000199999999</v>
      </c>
      <c r="AB4304">
        <f t="shared" ca="1" si="520"/>
        <v>1.1250000199999999</v>
      </c>
      <c r="AC4304" s="2">
        <v>1.125</v>
      </c>
      <c r="AD4304" s="7">
        <f>VLOOKUP(P4304,Weights!$A:$B,2,0)*AC4304</f>
        <v>1.125</v>
      </c>
      <c r="AE4304">
        <f t="shared" ca="1" si="521"/>
        <v>1.2656250450000002</v>
      </c>
      <c r="AF4304" t="str">
        <f t="shared" si="522"/>
        <v>Valparaiso</v>
      </c>
      <c r="AG4304" t="str">
        <f t="shared" ca="1" si="523"/>
        <v>Valparaiso</v>
      </c>
    </row>
    <row r="4305" spans="15:33" x14ac:dyDescent="0.25">
      <c r="O4305" t="s">
        <v>3173</v>
      </c>
      <c r="P4305" s="6">
        <v>42044</v>
      </c>
      <c r="Q4305" t="s">
        <v>3074</v>
      </c>
      <c r="R4305" t="s">
        <v>3362</v>
      </c>
      <c r="S4305" t="s">
        <v>3720</v>
      </c>
      <c r="T4305">
        <v>80</v>
      </c>
      <c r="U4305">
        <v>61</v>
      </c>
      <c r="W4305" t="s">
        <v>1134</v>
      </c>
      <c r="X4305">
        <v>1</v>
      </c>
      <c r="Y4305">
        <f t="shared" si="517"/>
        <v>-19</v>
      </c>
      <c r="Z4305">
        <f t="shared" ca="1" si="518"/>
        <v>-6.0000004999999996</v>
      </c>
      <c r="AA4305">
        <f t="shared" ca="1" si="519"/>
        <v>-12.999999500000001</v>
      </c>
      <c r="AB4305">
        <f t="shared" ca="1" si="520"/>
        <v>12.999999500000001</v>
      </c>
      <c r="AC4305" s="2">
        <v>13</v>
      </c>
      <c r="AD4305" s="7">
        <f>VLOOKUP(P4305,Weights!$A:$B,2,0)*AC4305</f>
        <v>13</v>
      </c>
      <c r="AE4305">
        <f t="shared" ca="1" si="521"/>
        <v>168.99998700000029</v>
      </c>
      <c r="AF4305" t="str">
        <f t="shared" si="522"/>
        <v>Lamar</v>
      </c>
      <c r="AG4305" t="str">
        <f t="shared" ca="1" si="523"/>
        <v>Lamar</v>
      </c>
    </row>
    <row r="4306" spans="15:33" x14ac:dyDescent="0.25">
      <c r="O4306" t="s">
        <v>3400</v>
      </c>
      <c r="P4306" s="6">
        <v>42044</v>
      </c>
      <c r="Q4306" t="s">
        <v>3073</v>
      </c>
      <c r="R4306" t="s">
        <v>3412</v>
      </c>
      <c r="S4306" t="s">
        <v>3720</v>
      </c>
      <c r="T4306">
        <v>53</v>
      </c>
      <c r="U4306">
        <v>42</v>
      </c>
      <c r="W4306" t="s">
        <v>2676</v>
      </c>
      <c r="X4306">
        <v>1</v>
      </c>
      <c r="Y4306">
        <f t="shared" si="517"/>
        <v>-11</v>
      </c>
      <c r="Z4306">
        <f t="shared" ca="1" si="518"/>
        <v>5.125</v>
      </c>
      <c r="AA4306">
        <f t="shared" ca="1" si="519"/>
        <v>-16.125</v>
      </c>
      <c r="AB4306">
        <f t="shared" ca="1" si="520"/>
        <v>16.125</v>
      </c>
      <c r="AC4306" s="2">
        <v>16.125</v>
      </c>
      <c r="AD4306" s="7">
        <f>VLOOKUP(P4306,Weights!$A:$B,2,0)*AC4306</f>
        <v>16.125</v>
      </c>
      <c r="AE4306">
        <f t="shared" ca="1" si="521"/>
        <v>260.015625</v>
      </c>
      <c r="AF4306" t="str">
        <f t="shared" si="522"/>
        <v>Arkansas-Pine Bluff</v>
      </c>
      <c r="AG4306" t="str">
        <f t="shared" ca="1" si="523"/>
        <v>Alabama A&amp;M</v>
      </c>
    </row>
    <row r="4307" spans="15:33" x14ac:dyDescent="0.25">
      <c r="O4307" t="s">
        <v>3401</v>
      </c>
      <c r="P4307" s="6">
        <v>42044</v>
      </c>
      <c r="Q4307" t="s">
        <v>3073</v>
      </c>
      <c r="R4307" t="s">
        <v>3394</v>
      </c>
      <c r="S4307" t="s">
        <v>3721</v>
      </c>
      <c r="T4307">
        <v>65</v>
      </c>
      <c r="U4307">
        <v>57</v>
      </c>
      <c r="W4307" t="s">
        <v>2683</v>
      </c>
      <c r="X4307">
        <v>1</v>
      </c>
      <c r="Y4307">
        <f t="shared" si="517"/>
        <v>8</v>
      </c>
      <c r="Z4307">
        <f t="shared" ca="1" si="518"/>
        <v>15.125000500000002</v>
      </c>
      <c r="AA4307">
        <f t="shared" ca="1" si="519"/>
        <v>-7.1250005000000023</v>
      </c>
      <c r="AB4307">
        <f t="shared" ca="1" si="520"/>
        <v>7.1250005000000023</v>
      </c>
      <c r="AC4307" s="2">
        <v>7.125</v>
      </c>
      <c r="AD4307" s="7">
        <f>VLOOKUP(P4307,Weights!$A:$B,2,0)*AC4307</f>
        <v>7.125</v>
      </c>
      <c r="AE4307">
        <f t="shared" ca="1" si="521"/>
        <v>50.76563212500028</v>
      </c>
      <c r="AF4307" t="str">
        <f t="shared" si="522"/>
        <v>Alabama St</v>
      </c>
      <c r="AG4307" t="str">
        <f t="shared" ca="1" si="523"/>
        <v>Alabama St</v>
      </c>
    </row>
    <row r="4308" spans="15:33" x14ac:dyDescent="0.25">
      <c r="O4308" t="s">
        <v>3414</v>
      </c>
      <c r="P4308" s="6">
        <v>42044</v>
      </c>
      <c r="Q4308" t="s">
        <v>3073</v>
      </c>
      <c r="R4308" t="s">
        <v>3415</v>
      </c>
      <c r="S4308" t="s">
        <v>3721</v>
      </c>
      <c r="T4308">
        <v>91</v>
      </c>
      <c r="U4308">
        <v>77</v>
      </c>
      <c r="W4308" t="s">
        <v>2693</v>
      </c>
      <c r="X4308">
        <v>1</v>
      </c>
      <c r="Y4308">
        <f t="shared" si="517"/>
        <v>14</v>
      </c>
      <c r="Z4308">
        <f t="shared" ca="1" si="518"/>
        <v>10.375</v>
      </c>
      <c r="AA4308">
        <f t="shared" ca="1" si="519"/>
        <v>3.625</v>
      </c>
      <c r="AB4308">
        <f t="shared" ca="1" si="520"/>
        <v>-3.625</v>
      </c>
      <c r="AC4308" s="2">
        <v>3.625</v>
      </c>
      <c r="AD4308" s="7">
        <f>VLOOKUP(P4308,Weights!$A:$B,2,0)*AC4308</f>
        <v>3.625</v>
      </c>
      <c r="AE4308">
        <f t="shared" ca="1" si="521"/>
        <v>13.140625</v>
      </c>
      <c r="AF4308" t="str">
        <f t="shared" si="522"/>
        <v>Alcorn St</v>
      </c>
      <c r="AG4308" t="str">
        <f t="shared" ca="1" si="523"/>
        <v>Alcorn St</v>
      </c>
    </row>
    <row r="4309" spans="15:33" x14ac:dyDescent="0.25">
      <c r="O4309" t="s">
        <v>3403</v>
      </c>
      <c r="P4309" s="6">
        <v>42044</v>
      </c>
      <c r="Q4309" t="s">
        <v>3073</v>
      </c>
      <c r="R4309" t="s">
        <v>3246</v>
      </c>
      <c r="S4309" t="s">
        <v>3720</v>
      </c>
      <c r="T4309">
        <v>74</v>
      </c>
      <c r="U4309">
        <v>65</v>
      </c>
      <c r="W4309" t="s">
        <v>826</v>
      </c>
      <c r="X4309">
        <v>1</v>
      </c>
      <c r="Y4309">
        <f t="shared" si="517"/>
        <v>-9</v>
      </c>
      <c r="Z4309">
        <f t="shared" ca="1" si="518"/>
        <v>6.3749999999999982</v>
      </c>
      <c r="AA4309">
        <f t="shared" ca="1" si="519"/>
        <v>-15.374999999999998</v>
      </c>
      <c r="AB4309">
        <f t="shared" ca="1" si="520"/>
        <v>15.374999999999998</v>
      </c>
      <c r="AC4309" s="2">
        <v>15.375</v>
      </c>
      <c r="AD4309" s="7">
        <f>VLOOKUP(P4309,Weights!$A:$B,2,0)*AC4309</f>
        <v>15.375</v>
      </c>
      <c r="AE4309">
        <f t="shared" ca="1" si="521"/>
        <v>236.39062499999994</v>
      </c>
      <c r="AF4309" t="str">
        <f t="shared" si="522"/>
        <v>Oklahoma St</v>
      </c>
      <c r="AG4309" t="str">
        <f t="shared" ca="1" si="523"/>
        <v>Baylor</v>
      </c>
    </row>
    <row r="4310" spans="15:33" x14ac:dyDescent="0.25">
      <c r="O4310" t="s">
        <v>3350</v>
      </c>
      <c r="P4310" s="6">
        <v>42044</v>
      </c>
      <c r="Q4310" t="s">
        <v>3073</v>
      </c>
      <c r="R4310" t="s">
        <v>3321</v>
      </c>
      <c r="S4310" t="s">
        <v>3720</v>
      </c>
      <c r="T4310">
        <v>73</v>
      </c>
      <c r="U4310">
        <v>70</v>
      </c>
      <c r="W4310" t="s">
        <v>1991</v>
      </c>
      <c r="X4310">
        <v>1</v>
      </c>
      <c r="Y4310">
        <f t="shared" si="517"/>
        <v>-3</v>
      </c>
      <c r="Z4310">
        <f t="shared" ca="1" si="518"/>
        <v>4.125</v>
      </c>
      <c r="AA4310">
        <f t="shared" ca="1" si="519"/>
        <v>-7.125</v>
      </c>
      <c r="AB4310">
        <f t="shared" ca="1" si="520"/>
        <v>7.125</v>
      </c>
      <c r="AC4310" s="2">
        <v>7.125</v>
      </c>
      <c r="AD4310" s="7">
        <f>VLOOKUP(P4310,Weights!$A:$B,2,0)*AC4310</f>
        <v>7.125</v>
      </c>
      <c r="AE4310">
        <f t="shared" ca="1" si="521"/>
        <v>50.765625</v>
      </c>
      <c r="AF4310" t="str">
        <f t="shared" si="522"/>
        <v>Savannah St</v>
      </c>
      <c r="AG4310" t="str">
        <f t="shared" ca="1" si="523"/>
        <v>Coppin St</v>
      </c>
    </row>
    <row r="4311" spans="15:33" x14ac:dyDescent="0.25">
      <c r="O4311" t="s">
        <v>3300</v>
      </c>
      <c r="P4311" s="6">
        <v>42044</v>
      </c>
      <c r="Q4311" t="s">
        <v>3073</v>
      </c>
      <c r="R4311" t="s">
        <v>3220</v>
      </c>
      <c r="S4311" t="s">
        <v>3721</v>
      </c>
      <c r="T4311">
        <v>90</v>
      </c>
      <c r="U4311">
        <v>74</v>
      </c>
      <c r="W4311" t="s">
        <v>764</v>
      </c>
      <c r="X4311">
        <v>1</v>
      </c>
      <c r="Y4311">
        <f t="shared" si="517"/>
        <v>16</v>
      </c>
      <c r="Z4311">
        <f t="shared" ca="1" si="518"/>
        <v>19.125000500000002</v>
      </c>
      <c r="AA4311">
        <f t="shared" ca="1" si="519"/>
        <v>-3.1250005000000023</v>
      </c>
      <c r="AB4311">
        <f t="shared" ca="1" si="520"/>
        <v>3.1250005000000023</v>
      </c>
      <c r="AC4311" s="2">
        <v>3.125</v>
      </c>
      <c r="AD4311" s="7">
        <f>VLOOKUP(P4311,Weights!$A:$B,2,0)*AC4311</f>
        <v>3.125</v>
      </c>
      <c r="AE4311">
        <f t="shared" ca="1" si="521"/>
        <v>9.7656281250002639</v>
      </c>
      <c r="AF4311" t="str">
        <f t="shared" si="522"/>
        <v>Delaware St</v>
      </c>
      <c r="AG4311" t="str">
        <f t="shared" ca="1" si="523"/>
        <v>Delaware St</v>
      </c>
    </row>
    <row r="4312" spans="15:33" x14ac:dyDescent="0.25">
      <c r="O4312" t="s">
        <v>3161</v>
      </c>
      <c r="P4312" s="6">
        <v>42044</v>
      </c>
      <c r="Q4312" t="s">
        <v>3073</v>
      </c>
      <c r="R4312" t="s">
        <v>3704</v>
      </c>
      <c r="S4312" t="s">
        <v>3720</v>
      </c>
      <c r="T4312">
        <v>73</v>
      </c>
      <c r="U4312">
        <v>70</v>
      </c>
      <c r="W4312" t="s">
        <v>590</v>
      </c>
      <c r="X4312">
        <v>1</v>
      </c>
      <c r="Y4312">
        <f t="shared" si="517"/>
        <v>-3</v>
      </c>
      <c r="Z4312">
        <f t="shared" ca="1" si="518"/>
        <v>-13.749999499999998</v>
      </c>
      <c r="AA4312">
        <f t="shared" ca="1" si="519"/>
        <v>10.749999499999998</v>
      </c>
      <c r="AB4312">
        <f t="shared" ca="1" si="520"/>
        <v>-10.749999499999998</v>
      </c>
      <c r="AC4312" s="2">
        <v>10.75</v>
      </c>
      <c r="AD4312" s="7">
        <f>VLOOKUP(P4312,Weights!$A:$B,2,0)*AC4312</f>
        <v>10.75</v>
      </c>
      <c r="AE4312">
        <f t="shared" ca="1" si="521"/>
        <v>115.5624892500002</v>
      </c>
      <c r="AF4312" t="str">
        <f t="shared" si="522"/>
        <v>Duke</v>
      </c>
      <c r="AG4312" t="str">
        <f t="shared" ca="1" si="523"/>
        <v>Duke</v>
      </c>
    </row>
    <row r="4313" spans="15:33" x14ac:dyDescent="0.25">
      <c r="O4313" t="s">
        <v>3306</v>
      </c>
      <c r="P4313" s="6">
        <v>42044</v>
      </c>
      <c r="Q4313" t="s">
        <v>3073</v>
      </c>
      <c r="R4313" t="s">
        <v>3305</v>
      </c>
      <c r="S4313" t="s">
        <v>3720</v>
      </c>
      <c r="T4313">
        <v>92</v>
      </c>
      <c r="U4313">
        <v>89</v>
      </c>
      <c r="W4313" t="s">
        <v>270</v>
      </c>
      <c r="X4313">
        <v>1</v>
      </c>
      <c r="Y4313">
        <f t="shared" si="517"/>
        <v>-3</v>
      </c>
      <c r="Z4313">
        <f t="shared" ca="1" si="518"/>
        <v>4.25</v>
      </c>
      <c r="AA4313">
        <f t="shared" ca="1" si="519"/>
        <v>-7.25</v>
      </c>
      <c r="AB4313">
        <f t="shared" ca="1" si="520"/>
        <v>7.25</v>
      </c>
      <c r="AC4313" s="2">
        <v>7.25</v>
      </c>
      <c r="AD4313" s="7">
        <f>VLOOKUP(P4313,Weights!$A:$B,2,0)*AC4313</f>
        <v>7.25</v>
      </c>
      <c r="AE4313">
        <f t="shared" ca="1" si="521"/>
        <v>52.5625</v>
      </c>
      <c r="AF4313" t="str">
        <f t="shared" si="522"/>
        <v>UNC Asheville</v>
      </c>
      <c r="AG4313" t="str">
        <f t="shared" ca="1" si="523"/>
        <v>Gardner-Webb</v>
      </c>
    </row>
    <row r="4314" spans="15:33" x14ac:dyDescent="0.25">
      <c r="O4314" t="s">
        <v>3293</v>
      </c>
      <c r="P4314" s="6">
        <v>42044</v>
      </c>
      <c r="Q4314" t="s">
        <v>3073</v>
      </c>
      <c r="R4314" t="s">
        <v>3393</v>
      </c>
      <c r="S4314" t="s">
        <v>3721</v>
      </c>
      <c r="T4314">
        <v>73</v>
      </c>
      <c r="U4314">
        <v>69</v>
      </c>
      <c r="V4314" t="s">
        <v>3722</v>
      </c>
      <c r="W4314" t="s">
        <v>2017</v>
      </c>
      <c r="X4314">
        <v>1</v>
      </c>
      <c r="Y4314">
        <f t="shared" si="517"/>
        <v>4</v>
      </c>
      <c r="Z4314">
        <f t="shared" ca="1" si="518"/>
        <v>4</v>
      </c>
      <c r="AA4314">
        <f t="shared" ca="1" si="519"/>
        <v>0</v>
      </c>
      <c r="AB4314">
        <f t="shared" ca="1" si="520"/>
        <v>0</v>
      </c>
      <c r="AC4314" s="2">
        <v>0</v>
      </c>
      <c r="AD4314" s="7">
        <f>VLOOKUP(P4314,Weights!$A:$B,2,0)*AC4314</f>
        <v>0</v>
      </c>
      <c r="AE4314">
        <f t="shared" ca="1" si="521"/>
        <v>0</v>
      </c>
      <c r="AF4314" t="str">
        <f t="shared" si="522"/>
        <v>Hampton</v>
      </c>
      <c r="AG4314" t="str">
        <f t="shared" ca="1" si="523"/>
        <v>Hampton</v>
      </c>
    </row>
    <row r="4315" spans="15:33" x14ac:dyDescent="0.25">
      <c r="O4315" t="s">
        <v>3404</v>
      </c>
      <c r="P4315" s="6">
        <v>42044</v>
      </c>
      <c r="Q4315" t="s">
        <v>3073</v>
      </c>
      <c r="R4315" t="s">
        <v>3364</v>
      </c>
      <c r="S4315" t="s">
        <v>3721</v>
      </c>
      <c r="T4315">
        <v>77</v>
      </c>
      <c r="U4315">
        <v>66</v>
      </c>
      <c r="W4315" t="s">
        <v>2593</v>
      </c>
      <c r="X4315">
        <v>1</v>
      </c>
      <c r="Y4315">
        <f t="shared" si="517"/>
        <v>11</v>
      </c>
      <c r="Z4315">
        <f t="shared" ca="1" si="518"/>
        <v>-2.0000004999999996</v>
      </c>
      <c r="AA4315">
        <f t="shared" ca="1" si="519"/>
        <v>13.000000499999999</v>
      </c>
      <c r="AB4315">
        <f t="shared" ca="1" si="520"/>
        <v>-13.000000499999999</v>
      </c>
      <c r="AC4315" s="2">
        <v>13</v>
      </c>
      <c r="AD4315" s="7">
        <f>VLOOKUP(P4315,Weights!$A:$B,2,0)*AC4315</f>
        <v>13</v>
      </c>
      <c r="AE4315">
        <f t="shared" ca="1" si="521"/>
        <v>169.00001300000022</v>
      </c>
      <c r="AF4315" t="str">
        <f t="shared" si="522"/>
        <v>Houston Baptist</v>
      </c>
      <c r="AG4315" t="str">
        <f t="shared" ca="1" si="523"/>
        <v>Texas A&amp;M-CC</v>
      </c>
    </row>
    <row r="4316" spans="15:33" x14ac:dyDescent="0.25">
      <c r="O4316" t="s">
        <v>3366</v>
      </c>
      <c r="P4316" s="6">
        <v>42044</v>
      </c>
      <c r="Q4316" t="s">
        <v>3073</v>
      </c>
      <c r="R4316" t="s">
        <v>3094</v>
      </c>
      <c r="S4316" t="s">
        <v>3720</v>
      </c>
      <c r="T4316">
        <v>74</v>
      </c>
      <c r="U4316">
        <v>60</v>
      </c>
      <c r="W4316" t="s">
        <v>2453</v>
      </c>
      <c r="X4316">
        <v>1</v>
      </c>
      <c r="Y4316">
        <f t="shared" si="517"/>
        <v>-14</v>
      </c>
      <c r="Z4316">
        <f t="shared" ca="1" si="518"/>
        <v>3.25</v>
      </c>
      <c r="AA4316">
        <f t="shared" ca="1" si="519"/>
        <v>-17.25</v>
      </c>
      <c r="AB4316">
        <f t="shared" ca="1" si="520"/>
        <v>17.25</v>
      </c>
      <c r="AC4316" s="2">
        <v>17.25</v>
      </c>
      <c r="AD4316" s="7">
        <f>VLOOKUP(P4316,Weights!$A:$B,2,0)*AC4316</f>
        <v>17.25</v>
      </c>
      <c r="AE4316">
        <f t="shared" ca="1" si="521"/>
        <v>297.5625</v>
      </c>
      <c r="AF4316" t="str">
        <f t="shared" si="522"/>
        <v>Boston University</v>
      </c>
      <c r="AG4316" t="str">
        <f t="shared" ca="1" si="523"/>
        <v>Lafayette</v>
      </c>
    </row>
    <row r="4317" spans="15:33" x14ac:dyDescent="0.25">
      <c r="O4317" t="s">
        <v>3341</v>
      </c>
      <c r="P4317" s="6">
        <v>42044</v>
      </c>
      <c r="Q4317" t="s">
        <v>3073</v>
      </c>
      <c r="R4317" t="s">
        <v>3313</v>
      </c>
      <c r="S4317" t="s">
        <v>3721</v>
      </c>
      <c r="T4317">
        <v>55</v>
      </c>
      <c r="U4317">
        <v>43</v>
      </c>
      <c r="W4317" t="s">
        <v>2040</v>
      </c>
      <c r="X4317">
        <v>1</v>
      </c>
      <c r="Y4317">
        <f t="shared" si="517"/>
        <v>12</v>
      </c>
      <c r="Z4317">
        <f t="shared" ca="1" si="518"/>
        <v>1</v>
      </c>
      <c r="AA4317">
        <f t="shared" ca="1" si="519"/>
        <v>11</v>
      </c>
      <c r="AB4317">
        <f t="shared" ca="1" si="520"/>
        <v>-11</v>
      </c>
      <c r="AC4317" s="2">
        <v>11</v>
      </c>
      <c r="AD4317" s="7">
        <f>VLOOKUP(P4317,Weights!$A:$B,2,0)*AC4317</f>
        <v>11</v>
      </c>
      <c r="AE4317">
        <f t="shared" ca="1" si="521"/>
        <v>121</v>
      </c>
      <c r="AF4317" t="str">
        <f t="shared" si="522"/>
        <v>Morgan St</v>
      </c>
      <c r="AG4317" t="str">
        <f t="shared" ca="1" si="523"/>
        <v>Morgan St</v>
      </c>
    </row>
    <row r="4318" spans="15:33" x14ac:dyDescent="0.25">
      <c r="O4318" t="s">
        <v>3405</v>
      </c>
      <c r="P4318" s="6">
        <v>42044</v>
      </c>
      <c r="Q4318" t="s">
        <v>3073</v>
      </c>
      <c r="R4318" t="s">
        <v>3387</v>
      </c>
      <c r="S4318" t="s">
        <v>3721</v>
      </c>
      <c r="T4318">
        <v>81</v>
      </c>
      <c r="U4318">
        <v>71</v>
      </c>
      <c r="W4318" t="s">
        <v>2619</v>
      </c>
      <c r="X4318">
        <v>1</v>
      </c>
      <c r="Y4318">
        <f t="shared" si="517"/>
        <v>10</v>
      </c>
      <c r="Z4318">
        <f t="shared" ca="1" si="518"/>
        <v>4.3750000000000009</v>
      </c>
      <c r="AA4318">
        <f t="shared" ca="1" si="519"/>
        <v>5.6249999999999991</v>
      </c>
      <c r="AB4318">
        <f t="shared" ca="1" si="520"/>
        <v>-5.6249999999999991</v>
      </c>
      <c r="AC4318" s="2">
        <v>5.625</v>
      </c>
      <c r="AD4318" s="7">
        <f>VLOOKUP(P4318,Weights!$A:$B,2,0)*AC4318</f>
        <v>5.625</v>
      </c>
      <c r="AE4318">
        <f t="shared" ca="1" si="521"/>
        <v>31.640624999999989</v>
      </c>
      <c r="AF4318" t="str">
        <f t="shared" si="522"/>
        <v>New Orleans</v>
      </c>
      <c r="AG4318" t="str">
        <f t="shared" ca="1" si="523"/>
        <v>New Orleans</v>
      </c>
    </row>
    <row r="4319" spans="15:33" x14ac:dyDescent="0.25">
      <c r="O4319" t="s">
        <v>3292</v>
      </c>
      <c r="P4319" s="6">
        <v>42044</v>
      </c>
      <c r="Q4319" t="s">
        <v>3073</v>
      </c>
      <c r="R4319" t="s">
        <v>3125</v>
      </c>
      <c r="S4319" t="s">
        <v>3720</v>
      </c>
      <c r="T4319">
        <v>82</v>
      </c>
      <c r="U4319">
        <v>64</v>
      </c>
      <c r="W4319" t="s">
        <v>2051</v>
      </c>
      <c r="X4319">
        <v>1</v>
      </c>
      <c r="Y4319">
        <f t="shared" si="517"/>
        <v>-18</v>
      </c>
      <c r="Z4319">
        <f t="shared" ca="1" si="518"/>
        <v>10.25</v>
      </c>
      <c r="AA4319">
        <f t="shared" ca="1" si="519"/>
        <v>-28.25</v>
      </c>
      <c r="AB4319">
        <f t="shared" ca="1" si="520"/>
        <v>28.25</v>
      </c>
      <c r="AC4319" s="2">
        <v>28.25</v>
      </c>
      <c r="AD4319" s="7">
        <f>VLOOKUP(P4319,Weights!$A:$B,2,0)*AC4319</f>
        <v>28.25</v>
      </c>
      <c r="AE4319">
        <f t="shared" ca="1" si="521"/>
        <v>798.0625</v>
      </c>
      <c r="AF4319" t="str">
        <f t="shared" si="522"/>
        <v>Maryland-Eastern Shore</v>
      </c>
      <c r="AG4319" t="str">
        <f t="shared" ca="1" si="523"/>
        <v>Norfolk St</v>
      </c>
    </row>
    <row r="4320" spans="15:33" x14ac:dyDescent="0.25">
      <c r="O4320" t="s">
        <v>3357</v>
      </c>
      <c r="P4320" s="6">
        <v>42044</v>
      </c>
      <c r="Q4320" t="s">
        <v>3073</v>
      </c>
      <c r="R4320" t="s">
        <v>3336</v>
      </c>
      <c r="S4320" t="s">
        <v>3720</v>
      </c>
      <c r="T4320">
        <v>93</v>
      </c>
      <c r="U4320">
        <v>82</v>
      </c>
      <c r="W4320" t="s">
        <v>1084</v>
      </c>
      <c r="X4320">
        <v>1</v>
      </c>
      <c r="Y4320">
        <f t="shared" si="517"/>
        <v>-11</v>
      </c>
      <c r="Z4320">
        <f t="shared" ca="1" si="518"/>
        <v>-8.75</v>
      </c>
      <c r="AA4320">
        <f t="shared" ca="1" si="519"/>
        <v>-2.25</v>
      </c>
      <c r="AB4320">
        <f t="shared" ca="1" si="520"/>
        <v>2.25</v>
      </c>
      <c r="AC4320" s="2">
        <v>2.25</v>
      </c>
      <c r="AD4320" s="7">
        <f>VLOOKUP(P4320,Weights!$A:$B,2,0)*AC4320</f>
        <v>2.25</v>
      </c>
      <c r="AE4320">
        <f t="shared" ca="1" si="521"/>
        <v>5.0625</v>
      </c>
      <c r="AF4320" t="str">
        <f t="shared" si="522"/>
        <v>Stephen F. Austin</v>
      </c>
      <c r="AG4320" t="str">
        <f t="shared" ca="1" si="523"/>
        <v>Stephen F. Austin</v>
      </c>
    </row>
    <row r="4321" spans="15:33" x14ac:dyDescent="0.25">
      <c r="O4321" t="s">
        <v>3702</v>
      </c>
      <c r="P4321" s="6">
        <v>42044</v>
      </c>
      <c r="Q4321" t="s">
        <v>3073</v>
      </c>
      <c r="R4321" t="s">
        <v>3714</v>
      </c>
      <c r="S4321" t="s">
        <v>3721</v>
      </c>
      <c r="T4321">
        <v>94</v>
      </c>
      <c r="U4321">
        <v>83</v>
      </c>
      <c r="W4321" t="s">
        <v>207</v>
      </c>
      <c r="X4321">
        <v>1</v>
      </c>
      <c r="Y4321">
        <f t="shared" si="517"/>
        <v>11</v>
      </c>
      <c r="Z4321">
        <f t="shared" ca="1" si="518"/>
        <v>1.125</v>
      </c>
      <c r="AA4321">
        <f t="shared" ca="1" si="519"/>
        <v>9.875</v>
      </c>
      <c r="AB4321">
        <f t="shared" ca="1" si="520"/>
        <v>-9.875</v>
      </c>
      <c r="AC4321" s="2">
        <v>9.875</v>
      </c>
      <c r="AD4321" s="7">
        <f>VLOOKUP(P4321,Weights!$A:$B,2,0)*AC4321</f>
        <v>9.875</v>
      </c>
      <c r="AE4321">
        <f t="shared" ca="1" si="521"/>
        <v>97.515625</v>
      </c>
      <c r="AF4321" t="str">
        <f t="shared" si="522"/>
        <v>Oklahoma</v>
      </c>
      <c r="AG4321" t="str">
        <f t="shared" ca="1" si="523"/>
        <v>Oklahoma</v>
      </c>
    </row>
    <row r="4322" spans="15:33" x14ac:dyDescent="0.25">
      <c r="O4322" t="s">
        <v>3381</v>
      </c>
      <c r="P4322" s="6">
        <v>42044</v>
      </c>
      <c r="Q4322" t="s">
        <v>3073</v>
      </c>
      <c r="R4322" t="s">
        <v>3080</v>
      </c>
      <c r="S4322" t="s">
        <v>3721</v>
      </c>
      <c r="T4322">
        <v>65</v>
      </c>
      <c r="U4322">
        <v>57</v>
      </c>
      <c r="W4322" t="s">
        <v>1904</v>
      </c>
      <c r="X4322">
        <v>1</v>
      </c>
      <c r="Y4322">
        <f t="shared" si="517"/>
        <v>8</v>
      </c>
      <c r="Z4322">
        <f t="shared" ca="1" si="518"/>
        <v>6.125</v>
      </c>
      <c r="AA4322">
        <f t="shared" ca="1" si="519"/>
        <v>1.875</v>
      </c>
      <c r="AB4322">
        <f t="shared" ca="1" si="520"/>
        <v>-1.875</v>
      </c>
      <c r="AC4322" s="2">
        <v>1.875</v>
      </c>
      <c r="AD4322" s="7">
        <f>VLOOKUP(P4322,Weights!$A:$B,2,0)*AC4322</f>
        <v>1.875</v>
      </c>
      <c r="AE4322">
        <f t="shared" ca="1" si="521"/>
        <v>3.515625</v>
      </c>
      <c r="AF4322" t="str">
        <f t="shared" si="522"/>
        <v>Saint Peter's</v>
      </c>
      <c r="AG4322" t="str">
        <f t="shared" ca="1" si="523"/>
        <v>Saint Peter's</v>
      </c>
    </row>
    <row r="4323" spans="15:33" x14ac:dyDescent="0.25">
      <c r="O4323" t="s">
        <v>3263</v>
      </c>
      <c r="P4323" s="6">
        <v>42044</v>
      </c>
      <c r="Q4323" t="s">
        <v>3073</v>
      </c>
      <c r="R4323" t="s">
        <v>3718</v>
      </c>
      <c r="S4323" t="s">
        <v>3721</v>
      </c>
      <c r="T4323">
        <v>88</v>
      </c>
      <c r="U4323">
        <v>39</v>
      </c>
      <c r="W4323" t="s">
        <v>999</v>
      </c>
      <c r="X4323">
        <v>1</v>
      </c>
      <c r="Y4323">
        <f t="shared" si="517"/>
        <v>49</v>
      </c>
      <c r="Z4323">
        <f t="shared" ca="1" si="518"/>
        <v>37.625000499999999</v>
      </c>
      <c r="AA4323">
        <f t="shared" ca="1" si="519"/>
        <v>11.374999500000001</v>
      </c>
      <c r="AB4323">
        <f t="shared" ca="1" si="520"/>
        <v>-11.374999500000001</v>
      </c>
      <c r="AC4323" s="2">
        <v>11.375</v>
      </c>
      <c r="AD4323" s="7">
        <f>VLOOKUP(P4323,Weights!$A:$B,2,0)*AC4323</f>
        <v>11.375</v>
      </c>
      <c r="AE4323">
        <f t="shared" ca="1" si="521"/>
        <v>129.39061362500027</v>
      </c>
      <c r="AF4323" t="str">
        <f t="shared" si="522"/>
        <v>Sam Houston St</v>
      </c>
      <c r="AG4323" t="str">
        <f t="shared" ca="1" si="523"/>
        <v>Sam Houston St</v>
      </c>
    </row>
    <row r="4324" spans="15:33" x14ac:dyDescent="0.25">
      <c r="O4324" t="s">
        <v>3356</v>
      </c>
      <c r="P4324" s="6">
        <v>42044</v>
      </c>
      <c r="Q4324" t="s">
        <v>3073</v>
      </c>
      <c r="R4324" t="s">
        <v>3348</v>
      </c>
      <c r="S4324" t="s">
        <v>3720</v>
      </c>
      <c r="T4324">
        <v>62</v>
      </c>
      <c r="U4324">
        <v>52</v>
      </c>
      <c r="W4324" t="s">
        <v>2746</v>
      </c>
      <c r="X4324">
        <v>1</v>
      </c>
      <c r="Y4324">
        <f t="shared" si="517"/>
        <v>-10</v>
      </c>
      <c r="Z4324">
        <f t="shared" ca="1" si="518"/>
        <v>7.6250004999999996</v>
      </c>
      <c r="AA4324">
        <f t="shared" ca="1" si="519"/>
        <v>-17.625000499999999</v>
      </c>
      <c r="AB4324">
        <f t="shared" ca="1" si="520"/>
        <v>17.625000499999999</v>
      </c>
      <c r="AC4324" s="2">
        <v>17.625</v>
      </c>
      <c r="AD4324" s="7">
        <f>VLOOKUP(P4324,Weights!$A:$B,2,0)*AC4324</f>
        <v>17.625</v>
      </c>
      <c r="AE4324">
        <f t="shared" ca="1" si="521"/>
        <v>310.64064262500023</v>
      </c>
      <c r="AF4324" t="str">
        <f t="shared" si="522"/>
        <v>Jackson St</v>
      </c>
      <c r="AG4324" t="str">
        <f t="shared" ca="1" si="523"/>
        <v>Southern</v>
      </c>
    </row>
    <row r="4325" spans="15:33" x14ac:dyDescent="0.25">
      <c r="O4325" t="s">
        <v>3277</v>
      </c>
      <c r="P4325" s="6">
        <v>42044</v>
      </c>
      <c r="Q4325" t="s">
        <v>3073</v>
      </c>
      <c r="R4325" t="s">
        <v>3718</v>
      </c>
      <c r="S4325" t="s">
        <v>3721</v>
      </c>
      <c r="T4325">
        <v>77</v>
      </c>
      <c r="U4325">
        <v>55</v>
      </c>
      <c r="W4325" t="s">
        <v>2996</v>
      </c>
      <c r="X4325">
        <v>1</v>
      </c>
      <c r="Y4325">
        <f t="shared" si="517"/>
        <v>22</v>
      </c>
      <c r="Z4325">
        <f t="shared" ca="1" si="518"/>
        <v>22.000000499999999</v>
      </c>
      <c r="AA4325">
        <f t="shared" ca="1" si="519"/>
        <v>-4.9999999873762135E-7</v>
      </c>
      <c r="AB4325">
        <f t="shared" ca="1" si="520"/>
        <v>4.9999999873762135E-7</v>
      </c>
      <c r="AC4325" s="2">
        <v>0</v>
      </c>
      <c r="AD4325" s="7">
        <f>VLOOKUP(P4325,Weights!$A:$B,2,0)*AC4325</f>
        <v>0</v>
      </c>
      <c r="AE4325">
        <f t="shared" ca="1" si="521"/>
        <v>2.4999999873762136E-13</v>
      </c>
      <c r="AF4325" t="str">
        <f t="shared" si="522"/>
        <v>Utah Valley</v>
      </c>
      <c r="AG4325" t="str">
        <f t="shared" ca="1" si="523"/>
        <v>Utah Valley</v>
      </c>
    </row>
    <row r="4326" spans="15:33" x14ac:dyDescent="0.25">
      <c r="O4326" t="s">
        <v>3198</v>
      </c>
      <c r="P4326" s="6">
        <v>42044</v>
      </c>
      <c r="Q4326" t="s">
        <v>3073</v>
      </c>
      <c r="R4326" t="s">
        <v>3196</v>
      </c>
      <c r="S4326" t="s">
        <v>3721</v>
      </c>
      <c r="T4326">
        <v>65</v>
      </c>
      <c r="U4326">
        <v>63</v>
      </c>
      <c r="W4326" t="s">
        <v>513</v>
      </c>
      <c r="X4326">
        <v>1</v>
      </c>
      <c r="Y4326">
        <f t="shared" si="517"/>
        <v>2</v>
      </c>
      <c r="Z4326">
        <f t="shared" ca="1" si="518"/>
        <v>1.5</v>
      </c>
      <c r="AA4326">
        <f t="shared" ca="1" si="519"/>
        <v>0.5</v>
      </c>
      <c r="AB4326">
        <f t="shared" ca="1" si="520"/>
        <v>-0.5</v>
      </c>
      <c r="AC4326" s="2">
        <v>0.5</v>
      </c>
      <c r="AD4326" s="7">
        <f>VLOOKUP(P4326,Weights!$A:$B,2,0)*AC4326</f>
        <v>0.5</v>
      </c>
      <c r="AE4326">
        <f t="shared" ca="1" si="521"/>
        <v>0.25</v>
      </c>
      <c r="AF4326" t="str">
        <f t="shared" si="522"/>
        <v>Virginia Tech</v>
      </c>
      <c r="AG4326" t="str">
        <f t="shared" ca="1" si="523"/>
        <v>Virginia Tech</v>
      </c>
    </row>
    <row r="4327" spans="15:33" x14ac:dyDescent="0.25">
      <c r="O4327" t="s">
        <v>3122</v>
      </c>
      <c r="P4327" s="6">
        <v>42045</v>
      </c>
      <c r="Q4327" t="s">
        <v>3073</v>
      </c>
      <c r="R4327" t="s">
        <v>3375</v>
      </c>
      <c r="S4327" t="s">
        <v>3721</v>
      </c>
      <c r="T4327">
        <v>61</v>
      </c>
      <c r="U4327">
        <v>52</v>
      </c>
      <c r="W4327" t="s">
        <v>317</v>
      </c>
      <c r="X4327">
        <v>1</v>
      </c>
      <c r="Y4327">
        <f t="shared" si="517"/>
        <v>9</v>
      </c>
      <c r="Z4327">
        <f t="shared" ca="1" si="518"/>
        <v>4.25</v>
      </c>
      <c r="AA4327">
        <f t="shared" ca="1" si="519"/>
        <v>4.75</v>
      </c>
      <c r="AB4327">
        <f t="shared" ca="1" si="520"/>
        <v>-4.75</v>
      </c>
      <c r="AC4327" s="2">
        <v>4.75</v>
      </c>
      <c r="AD4327" s="7">
        <f>VLOOKUP(P4327,Weights!$A:$B,2,0)*AC4327</f>
        <v>4.75</v>
      </c>
      <c r="AE4327">
        <f t="shared" ca="1" si="521"/>
        <v>22.5625</v>
      </c>
      <c r="AF4327" t="str">
        <f t="shared" si="522"/>
        <v>Akron</v>
      </c>
      <c r="AG4327" t="str">
        <f t="shared" ca="1" si="523"/>
        <v>Akron</v>
      </c>
    </row>
    <row r="4328" spans="15:33" x14ac:dyDescent="0.25">
      <c r="O4328" t="s">
        <v>3260</v>
      </c>
      <c r="P4328" s="6">
        <v>42045</v>
      </c>
      <c r="Q4328" t="s">
        <v>3073</v>
      </c>
      <c r="R4328" t="s">
        <v>3170</v>
      </c>
      <c r="S4328" t="s">
        <v>3720</v>
      </c>
      <c r="T4328">
        <v>101</v>
      </c>
      <c r="U4328">
        <v>87</v>
      </c>
      <c r="W4328" t="s">
        <v>709</v>
      </c>
      <c r="X4328">
        <v>1</v>
      </c>
      <c r="Y4328">
        <f t="shared" si="517"/>
        <v>-14</v>
      </c>
      <c r="Z4328">
        <f t="shared" ca="1" si="518"/>
        <v>-7.9999995200000003</v>
      </c>
      <c r="AA4328">
        <f t="shared" ca="1" si="519"/>
        <v>-6.0000004799999997</v>
      </c>
      <c r="AB4328">
        <f t="shared" ca="1" si="520"/>
        <v>6.0000004799999997</v>
      </c>
      <c r="AC4328" s="2">
        <v>6</v>
      </c>
      <c r="AD4328" s="7">
        <f>VLOOKUP(P4328,Weights!$A:$B,2,0)*AC4328</f>
        <v>6</v>
      </c>
      <c r="AE4328">
        <f t="shared" ca="1" si="521"/>
        <v>36.000005760000228</v>
      </c>
      <c r="AF4328" t="str">
        <f t="shared" si="522"/>
        <v>Arkansas</v>
      </c>
      <c r="AG4328" t="str">
        <f t="shared" ca="1" si="523"/>
        <v>Arkansas</v>
      </c>
    </row>
    <row r="4329" spans="15:33" x14ac:dyDescent="0.25">
      <c r="O4329" t="s">
        <v>3089</v>
      </c>
      <c r="P4329" s="6">
        <v>42045</v>
      </c>
      <c r="Q4329" t="s">
        <v>3073</v>
      </c>
      <c r="R4329" t="s">
        <v>3097</v>
      </c>
      <c r="S4329" t="s">
        <v>3720</v>
      </c>
      <c r="T4329">
        <v>62</v>
      </c>
      <c r="U4329">
        <v>46</v>
      </c>
      <c r="W4329" t="s">
        <v>47</v>
      </c>
      <c r="X4329">
        <v>1</v>
      </c>
      <c r="Y4329">
        <f t="shared" si="517"/>
        <v>-16</v>
      </c>
      <c r="Z4329">
        <f t="shared" ca="1" si="518"/>
        <v>-10.625000499999999</v>
      </c>
      <c r="AA4329">
        <f t="shared" ca="1" si="519"/>
        <v>-5.3749995000000013</v>
      </c>
      <c r="AB4329">
        <f t="shared" ca="1" si="520"/>
        <v>5.3749995000000013</v>
      </c>
      <c r="AC4329" s="2">
        <v>5.375</v>
      </c>
      <c r="AD4329" s="7">
        <f>VLOOKUP(P4329,Weights!$A:$B,2,0)*AC4329</f>
        <v>5.375</v>
      </c>
      <c r="AE4329">
        <f t="shared" ca="1" si="521"/>
        <v>28.890619625000262</v>
      </c>
      <c r="AF4329" t="str">
        <f t="shared" si="522"/>
        <v>Albany</v>
      </c>
      <c r="AG4329" t="str">
        <f t="shared" ca="1" si="523"/>
        <v>Albany</v>
      </c>
    </row>
    <row r="4330" spans="15:33" x14ac:dyDescent="0.25">
      <c r="O4330" t="s">
        <v>3367</v>
      </c>
      <c r="P4330" s="6">
        <v>42045</v>
      </c>
      <c r="Q4330" t="s">
        <v>3073</v>
      </c>
      <c r="R4330" t="s">
        <v>3110</v>
      </c>
      <c r="S4330" t="s">
        <v>3721</v>
      </c>
      <c r="T4330">
        <v>65</v>
      </c>
      <c r="U4330">
        <v>49</v>
      </c>
      <c r="W4330" t="s">
        <v>478</v>
      </c>
      <c r="X4330">
        <v>1</v>
      </c>
      <c r="Y4330">
        <f t="shared" si="517"/>
        <v>16</v>
      </c>
      <c r="Z4330">
        <f t="shared" ca="1" si="518"/>
        <v>8.0000000200000017</v>
      </c>
      <c r="AA4330">
        <f t="shared" ca="1" si="519"/>
        <v>7.9999999799999983</v>
      </c>
      <c r="AB4330">
        <f t="shared" ca="1" si="520"/>
        <v>-7.9999999799999983</v>
      </c>
      <c r="AC4330" s="2">
        <v>8</v>
      </c>
      <c r="AD4330" s="7">
        <f>VLOOKUP(P4330,Weights!$A:$B,2,0)*AC4330</f>
        <v>8</v>
      </c>
      <c r="AE4330">
        <f t="shared" ca="1" si="521"/>
        <v>63.999999679999974</v>
      </c>
      <c r="AF4330" t="str">
        <f t="shared" si="522"/>
        <v>Bowling Green</v>
      </c>
      <c r="AG4330" t="str">
        <f t="shared" ca="1" si="523"/>
        <v>Bowling Green</v>
      </c>
    </row>
    <row r="4331" spans="15:33" x14ac:dyDescent="0.25">
      <c r="O4331" t="s">
        <v>3284</v>
      </c>
      <c r="P4331" s="6">
        <v>42045</v>
      </c>
      <c r="Q4331" t="s">
        <v>3073</v>
      </c>
      <c r="R4331" t="s">
        <v>3289</v>
      </c>
      <c r="S4331" t="s">
        <v>3720</v>
      </c>
      <c r="T4331">
        <v>92</v>
      </c>
      <c r="U4331">
        <v>88</v>
      </c>
      <c r="W4331" t="s">
        <v>1932</v>
      </c>
      <c r="X4331">
        <v>1</v>
      </c>
      <c r="Y4331">
        <f t="shared" si="517"/>
        <v>-4</v>
      </c>
      <c r="Z4331">
        <f t="shared" ca="1" si="518"/>
        <v>6.2499999999999991</v>
      </c>
      <c r="AA4331">
        <f t="shared" ca="1" si="519"/>
        <v>-10.25</v>
      </c>
      <c r="AB4331">
        <f t="shared" ca="1" si="520"/>
        <v>10.25</v>
      </c>
      <c r="AC4331" s="2">
        <v>10.25</v>
      </c>
      <c r="AD4331" s="7">
        <f>VLOOKUP(P4331,Weights!$A:$B,2,0)*AC4331</f>
        <v>10.25</v>
      </c>
      <c r="AE4331">
        <f t="shared" ca="1" si="521"/>
        <v>105.0625</v>
      </c>
      <c r="AF4331" t="str">
        <f t="shared" si="522"/>
        <v>Toledo</v>
      </c>
      <c r="AG4331" t="str">
        <f t="shared" ca="1" si="523"/>
        <v>Buffalo</v>
      </c>
    </row>
    <row r="4332" spans="15:33" x14ac:dyDescent="0.25">
      <c r="O4332" t="s">
        <v>3197</v>
      </c>
      <c r="P4332" s="6">
        <v>42045</v>
      </c>
      <c r="Q4332" t="s">
        <v>3073</v>
      </c>
      <c r="R4332" t="s">
        <v>3092</v>
      </c>
      <c r="S4332" t="s">
        <v>3720</v>
      </c>
      <c r="T4332">
        <v>60</v>
      </c>
      <c r="U4332">
        <v>58</v>
      </c>
      <c r="W4332" t="s">
        <v>558</v>
      </c>
      <c r="X4332">
        <v>1</v>
      </c>
      <c r="Y4332">
        <f t="shared" si="517"/>
        <v>-2</v>
      </c>
      <c r="Z4332">
        <f t="shared" ca="1" si="518"/>
        <v>-9.9999994999999977</v>
      </c>
      <c r="AA4332">
        <f t="shared" ca="1" si="519"/>
        <v>7.9999994999999977</v>
      </c>
      <c r="AB4332">
        <f t="shared" ca="1" si="520"/>
        <v>-7.9999994999999977</v>
      </c>
      <c r="AC4332" s="2">
        <v>8</v>
      </c>
      <c r="AD4332" s="7">
        <f>VLOOKUP(P4332,Weights!$A:$B,2,0)*AC4332</f>
        <v>8</v>
      </c>
      <c r="AE4332">
        <f t="shared" ca="1" si="521"/>
        <v>63.999992000000212</v>
      </c>
      <c r="AF4332" t="str">
        <f t="shared" si="522"/>
        <v>Notre Dame</v>
      </c>
      <c r="AG4332" t="str">
        <f t="shared" ca="1" si="523"/>
        <v>Notre Dame</v>
      </c>
    </row>
    <row r="4333" spans="15:33" x14ac:dyDescent="0.25">
      <c r="O4333" t="s">
        <v>3279</v>
      </c>
      <c r="P4333" s="6">
        <v>42045</v>
      </c>
      <c r="Q4333" t="s">
        <v>3073</v>
      </c>
      <c r="R4333" t="s">
        <v>3274</v>
      </c>
      <c r="S4333" t="s">
        <v>3721</v>
      </c>
      <c r="T4333">
        <v>70</v>
      </c>
      <c r="U4333">
        <v>59</v>
      </c>
      <c r="W4333" t="s">
        <v>2182</v>
      </c>
      <c r="X4333">
        <v>1</v>
      </c>
      <c r="Y4333">
        <f t="shared" si="517"/>
        <v>11</v>
      </c>
      <c r="Z4333">
        <f t="shared" ca="1" si="518"/>
        <v>11.00000002</v>
      </c>
      <c r="AA4333">
        <f t="shared" ca="1" si="519"/>
        <v>-1.9999999878450581E-8</v>
      </c>
      <c r="AB4333">
        <f t="shared" ca="1" si="520"/>
        <v>1.9999999878450581E-8</v>
      </c>
      <c r="AC4333" s="2">
        <v>0</v>
      </c>
      <c r="AD4333" s="7">
        <f>VLOOKUP(P4333,Weights!$A:$B,2,0)*AC4333</f>
        <v>0</v>
      </c>
      <c r="AE4333">
        <f t="shared" ca="1" si="521"/>
        <v>3.9999999513802324E-16</v>
      </c>
      <c r="AF4333" t="str">
        <f t="shared" si="522"/>
        <v>Colorado St</v>
      </c>
      <c r="AG4333" t="str">
        <f t="shared" ca="1" si="523"/>
        <v>Colorado St</v>
      </c>
    </row>
    <row r="4334" spans="15:33" x14ac:dyDescent="0.25">
      <c r="O4334" t="s">
        <v>3157</v>
      </c>
      <c r="P4334" s="6">
        <v>42045</v>
      </c>
      <c r="Q4334" t="s">
        <v>3073</v>
      </c>
      <c r="R4334" t="s">
        <v>3187</v>
      </c>
      <c r="S4334" t="s">
        <v>3720</v>
      </c>
      <c r="T4334">
        <v>67</v>
      </c>
      <c r="U4334">
        <v>54</v>
      </c>
      <c r="W4334" t="s">
        <v>1427</v>
      </c>
      <c r="X4334">
        <v>1</v>
      </c>
      <c r="Y4334">
        <f t="shared" si="517"/>
        <v>-13</v>
      </c>
      <c r="Z4334">
        <f t="shared" ca="1" si="518"/>
        <v>-0.875</v>
      </c>
      <c r="AA4334">
        <f t="shared" ca="1" si="519"/>
        <v>-12.125</v>
      </c>
      <c r="AB4334">
        <f t="shared" ca="1" si="520"/>
        <v>12.125</v>
      </c>
      <c r="AC4334" s="2">
        <v>12.125</v>
      </c>
      <c r="AD4334" s="7">
        <f>VLOOKUP(P4334,Weights!$A:$B,2,0)*AC4334</f>
        <v>12.125</v>
      </c>
      <c r="AE4334">
        <f t="shared" ca="1" si="521"/>
        <v>147.015625</v>
      </c>
      <c r="AF4334" t="str">
        <f t="shared" si="522"/>
        <v>James Madison</v>
      </c>
      <c r="AG4334" t="str">
        <f t="shared" ca="1" si="523"/>
        <v>James Madison</v>
      </c>
    </row>
    <row r="4335" spans="15:33" x14ac:dyDescent="0.25">
      <c r="O4335" t="s">
        <v>3181</v>
      </c>
      <c r="P4335" s="6">
        <v>42045</v>
      </c>
      <c r="Q4335" t="s">
        <v>3073</v>
      </c>
      <c r="R4335" t="s">
        <v>3182</v>
      </c>
      <c r="S4335" t="s">
        <v>3721</v>
      </c>
      <c r="T4335">
        <v>53</v>
      </c>
      <c r="U4335">
        <v>49</v>
      </c>
      <c r="W4335" t="s">
        <v>1439</v>
      </c>
      <c r="X4335">
        <v>1</v>
      </c>
      <c r="Y4335">
        <f t="shared" si="517"/>
        <v>4</v>
      </c>
      <c r="Z4335">
        <f t="shared" ca="1" si="518"/>
        <v>4</v>
      </c>
      <c r="AA4335">
        <f t="shared" ca="1" si="519"/>
        <v>0</v>
      </c>
      <c r="AB4335">
        <f t="shared" ca="1" si="520"/>
        <v>0</v>
      </c>
      <c r="AC4335" s="2">
        <v>0</v>
      </c>
      <c r="AD4335" s="7">
        <f>VLOOKUP(P4335,Weights!$A:$B,2,0)*AC4335</f>
        <v>0</v>
      </c>
      <c r="AE4335">
        <f t="shared" ca="1" si="521"/>
        <v>0</v>
      </c>
      <c r="AF4335" t="str">
        <f t="shared" si="522"/>
        <v>Drexel</v>
      </c>
      <c r="AG4335" t="str">
        <f t="shared" ca="1" si="523"/>
        <v>Drexel</v>
      </c>
    </row>
    <row r="4336" spans="15:33" x14ac:dyDescent="0.25">
      <c r="O4336" t="s">
        <v>3139</v>
      </c>
      <c r="P4336" s="6">
        <v>42045</v>
      </c>
      <c r="Q4336" t="s">
        <v>3073</v>
      </c>
      <c r="R4336" t="s">
        <v>3137</v>
      </c>
      <c r="S4336" t="s">
        <v>3721</v>
      </c>
      <c r="T4336">
        <v>64</v>
      </c>
      <c r="U4336">
        <v>53</v>
      </c>
      <c r="W4336" t="s">
        <v>235</v>
      </c>
      <c r="X4336">
        <v>1</v>
      </c>
      <c r="Y4336">
        <f t="shared" si="517"/>
        <v>11</v>
      </c>
      <c r="Z4336">
        <f t="shared" ca="1" si="518"/>
        <v>-6.625</v>
      </c>
      <c r="AA4336">
        <f t="shared" ca="1" si="519"/>
        <v>17.625</v>
      </c>
      <c r="AB4336">
        <f t="shared" ca="1" si="520"/>
        <v>-17.625</v>
      </c>
      <c r="AC4336" s="2">
        <v>17.625</v>
      </c>
      <c r="AD4336" s="7">
        <f>VLOOKUP(P4336,Weights!$A:$B,2,0)*AC4336</f>
        <v>17.625</v>
      </c>
      <c r="AE4336">
        <f t="shared" ca="1" si="521"/>
        <v>310.640625</v>
      </c>
      <c r="AF4336" t="str">
        <f t="shared" si="522"/>
        <v>East Carolina</v>
      </c>
      <c r="AG4336" t="str">
        <f t="shared" ca="1" si="523"/>
        <v>Memphis</v>
      </c>
    </row>
    <row r="4337" spans="15:33" x14ac:dyDescent="0.25">
      <c r="O4337" t="s">
        <v>3315</v>
      </c>
      <c r="P4337" s="6">
        <v>42045</v>
      </c>
      <c r="Q4337" t="s">
        <v>3073</v>
      </c>
      <c r="R4337" t="s">
        <v>3169</v>
      </c>
      <c r="S4337" t="s">
        <v>3721</v>
      </c>
      <c r="T4337">
        <v>83</v>
      </c>
      <c r="U4337">
        <v>69</v>
      </c>
      <c r="W4337" t="s">
        <v>1262</v>
      </c>
      <c r="X4337">
        <v>1</v>
      </c>
      <c r="Y4337">
        <f t="shared" si="517"/>
        <v>14</v>
      </c>
      <c r="Z4337">
        <f t="shared" ca="1" si="518"/>
        <v>5.7499999769999999</v>
      </c>
      <c r="AA4337">
        <f t="shared" ca="1" si="519"/>
        <v>8.2500000230000001</v>
      </c>
      <c r="AB4337">
        <f t="shared" ca="1" si="520"/>
        <v>-8.2500000230000001</v>
      </c>
      <c r="AC4337" s="2">
        <v>8.25</v>
      </c>
      <c r="AD4337" s="7">
        <f>VLOOKUP(P4337,Weights!$A:$B,2,0)*AC4337</f>
        <v>8.25</v>
      </c>
      <c r="AE4337">
        <f t="shared" ca="1" si="521"/>
        <v>68.062500379500008</v>
      </c>
      <c r="AF4337" t="str">
        <f t="shared" si="522"/>
        <v>Eastern Michigan</v>
      </c>
      <c r="AG4337" t="str">
        <f t="shared" ca="1" si="523"/>
        <v>Eastern Michigan</v>
      </c>
    </row>
    <row r="4338" spans="15:33" x14ac:dyDescent="0.25">
      <c r="O4338" t="s">
        <v>3378</v>
      </c>
      <c r="P4338" s="6">
        <v>42045</v>
      </c>
      <c r="Q4338" t="s">
        <v>3073</v>
      </c>
      <c r="R4338" t="s">
        <v>3388</v>
      </c>
      <c r="S4338" t="s">
        <v>3721</v>
      </c>
      <c r="T4338">
        <v>73</v>
      </c>
      <c r="U4338">
        <v>66</v>
      </c>
      <c r="W4338" t="s">
        <v>874</v>
      </c>
      <c r="X4338">
        <v>1</v>
      </c>
      <c r="Y4338">
        <f t="shared" si="517"/>
        <v>7</v>
      </c>
      <c r="Z4338">
        <f t="shared" ca="1" si="518"/>
        <v>9.375</v>
      </c>
      <c r="AA4338">
        <f t="shared" ca="1" si="519"/>
        <v>-2.375</v>
      </c>
      <c r="AB4338">
        <f t="shared" ca="1" si="520"/>
        <v>2.375</v>
      </c>
      <c r="AC4338" s="2">
        <v>2.375</v>
      </c>
      <c r="AD4338" s="7">
        <f>VLOOKUP(P4338,Weights!$A:$B,2,0)*AC4338</f>
        <v>2.375</v>
      </c>
      <c r="AE4338">
        <f t="shared" ca="1" si="521"/>
        <v>5.640625</v>
      </c>
      <c r="AF4338" t="str">
        <f t="shared" si="522"/>
        <v>Evansville</v>
      </c>
      <c r="AG4338" t="str">
        <f t="shared" ca="1" si="523"/>
        <v>Evansville</v>
      </c>
    </row>
    <row r="4339" spans="15:33" x14ac:dyDescent="0.25">
      <c r="O4339" t="s">
        <v>3382</v>
      </c>
      <c r="P4339" s="6">
        <v>42045</v>
      </c>
      <c r="Q4339" t="s">
        <v>3073</v>
      </c>
      <c r="R4339" t="s">
        <v>3209</v>
      </c>
      <c r="S4339" t="s">
        <v>3720</v>
      </c>
      <c r="T4339">
        <v>72</v>
      </c>
      <c r="U4339">
        <v>57</v>
      </c>
      <c r="W4339" t="s">
        <v>1798</v>
      </c>
      <c r="X4339">
        <v>1</v>
      </c>
      <c r="Y4339">
        <f t="shared" si="517"/>
        <v>-15</v>
      </c>
      <c r="Z4339">
        <f t="shared" ca="1" si="518"/>
        <v>-9.25</v>
      </c>
      <c r="AA4339">
        <f t="shared" ca="1" si="519"/>
        <v>-5.75</v>
      </c>
      <c r="AB4339">
        <f t="shared" ca="1" si="520"/>
        <v>5.75</v>
      </c>
      <c r="AC4339" s="2">
        <v>5.75</v>
      </c>
      <c r="AD4339" s="7">
        <f>VLOOKUP(P4339,Weights!$A:$B,2,0)*AC4339</f>
        <v>5.75</v>
      </c>
      <c r="AE4339">
        <f t="shared" ca="1" si="521"/>
        <v>33.0625</v>
      </c>
      <c r="AF4339" t="str">
        <f t="shared" si="522"/>
        <v>Iona</v>
      </c>
      <c r="AG4339" t="str">
        <f t="shared" ca="1" si="523"/>
        <v>Iona</v>
      </c>
    </row>
    <row r="4340" spans="15:33" x14ac:dyDescent="0.25">
      <c r="O4340" t="s">
        <v>3086</v>
      </c>
      <c r="P4340" s="6">
        <v>42045</v>
      </c>
      <c r="Q4340" t="s">
        <v>3073</v>
      </c>
      <c r="R4340" t="s">
        <v>3083</v>
      </c>
      <c r="S4340" t="s">
        <v>3720</v>
      </c>
      <c r="T4340">
        <v>76</v>
      </c>
      <c r="U4340">
        <v>70</v>
      </c>
      <c r="V4340" t="s">
        <v>3722</v>
      </c>
      <c r="W4340" t="s">
        <v>70</v>
      </c>
      <c r="X4340">
        <v>1</v>
      </c>
      <c r="Y4340">
        <f t="shared" si="517"/>
        <v>-6</v>
      </c>
      <c r="Z4340">
        <f t="shared" ca="1" si="518"/>
        <v>-1.6249999799999999</v>
      </c>
      <c r="AA4340">
        <f t="shared" ca="1" si="519"/>
        <v>-4.3750000199999999</v>
      </c>
      <c r="AB4340">
        <f t="shared" ca="1" si="520"/>
        <v>4.3750000199999999</v>
      </c>
      <c r="AC4340" s="2">
        <v>4.375</v>
      </c>
      <c r="AD4340" s="7">
        <f>VLOOKUP(P4340,Weights!$A:$B,2,0)*AC4340</f>
        <v>4.375</v>
      </c>
      <c r="AE4340">
        <f t="shared" ca="1" si="521"/>
        <v>19.140625175</v>
      </c>
      <c r="AF4340" t="str">
        <f t="shared" si="522"/>
        <v>New Hampshire</v>
      </c>
      <c r="AG4340" t="str">
        <f t="shared" ca="1" si="523"/>
        <v>New Hampshire</v>
      </c>
    </row>
    <row r="4341" spans="15:33" x14ac:dyDescent="0.25">
      <c r="O4341" t="s">
        <v>3406</v>
      </c>
      <c r="P4341" s="6">
        <v>42045</v>
      </c>
      <c r="Q4341" t="s">
        <v>3073</v>
      </c>
      <c r="R4341" t="s">
        <v>3407</v>
      </c>
      <c r="S4341" t="s">
        <v>3721</v>
      </c>
      <c r="T4341">
        <v>73</v>
      </c>
      <c r="U4341">
        <v>64</v>
      </c>
      <c r="W4341" t="s">
        <v>2601</v>
      </c>
      <c r="X4341">
        <v>1</v>
      </c>
      <c r="Y4341">
        <f t="shared" si="517"/>
        <v>9</v>
      </c>
      <c r="Z4341">
        <f t="shared" ca="1" si="518"/>
        <v>15.875000500000002</v>
      </c>
      <c r="AA4341">
        <f t="shared" ca="1" si="519"/>
        <v>-6.8750005000000023</v>
      </c>
      <c r="AB4341">
        <f t="shared" ca="1" si="520"/>
        <v>6.8750005000000023</v>
      </c>
      <c r="AC4341" s="2">
        <v>6.875</v>
      </c>
      <c r="AD4341" s="7">
        <f>VLOOKUP(P4341,Weights!$A:$B,2,0)*AC4341</f>
        <v>6.875</v>
      </c>
      <c r="AE4341">
        <f t="shared" ca="1" si="521"/>
        <v>47.265631875000281</v>
      </c>
      <c r="AF4341" t="str">
        <f t="shared" si="522"/>
        <v>Incarnate Word</v>
      </c>
      <c r="AG4341" t="str">
        <f t="shared" ca="1" si="523"/>
        <v>Incarnate Word</v>
      </c>
    </row>
    <row r="4342" spans="15:33" x14ac:dyDescent="0.25">
      <c r="O4342" t="s">
        <v>3307</v>
      </c>
      <c r="P4342" s="6">
        <v>42045</v>
      </c>
      <c r="Q4342" t="s">
        <v>3073</v>
      </c>
      <c r="R4342" t="s">
        <v>3312</v>
      </c>
      <c r="S4342" t="s">
        <v>3721</v>
      </c>
      <c r="T4342">
        <v>73</v>
      </c>
      <c r="U4342">
        <v>60</v>
      </c>
      <c r="W4342" t="s">
        <v>299</v>
      </c>
      <c r="X4342">
        <v>1</v>
      </c>
      <c r="Y4342">
        <f t="shared" si="517"/>
        <v>13</v>
      </c>
      <c r="Z4342">
        <f t="shared" ca="1" si="518"/>
        <v>-2.2500004999999987</v>
      </c>
      <c r="AA4342">
        <f t="shared" ca="1" si="519"/>
        <v>15.250000499999999</v>
      </c>
      <c r="AB4342">
        <f t="shared" ca="1" si="520"/>
        <v>-15.250000499999999</v>
      </c>
      <c r="AC4342" s="2">
        <v>15.25</v>
      </c>
      <c r="AD4342" s="7">
        <f>VLOOKUP(P4342,Weights!$A:$B,2,0)*AC4342</f>
        <v>15.25</v>
      </c>
      <c r="AE4342">
        <f t="shared" ca="1" si="521"/>
        <v>232.56251525000022</v>
      </c>
      <c r="AF4342" t="str">
        <f t="shared" si="522"/>
        <v>Liberty</v>
      </c>
      <c r="AG4342" t="str">
        <f t="shared" ca="1" si="523"/>
        <v>Campbell</v>
      </c>
    </row>
    <row r="4343" spans="15:33" x14ac:dyDescent="0.25">
      <c r="O4343" t="s">
        <v>3183</v>
      </c>
      <c r="P4343" s="6">
        <v>42045</v>
      </c>
      <c r="Q4343" t="s">
        <v>3073</v>
      </c>
      <c r="R4343" t="s">
        <v>3713</v>
      </c>
      <c r="S4343" t="s">
        <v>3720</v>
      </c>
      <c r="T4343">
        <v>71</v>
      </c>
      <c r="U4343">
        <v>69</v>
      </c>
      <c r="W4343" t="s">
        <v>2497</v>
      </c>
      <c r="X4343">
        <v>1</v>
      </c>
      <c r="Y4343">
        <f t="shared" si="517"/>
        <v>-2</v>
      </c>
      <c r="Z4343">
        <f t="shared" ca="1" si="518"/>
        <v>-12.624999499999999</v>
      </c>
      <c r="AA4343">
        <f t="shared" ca="1" si="519"/>
        <v>10.624999499999999</v>
      </c>
      <c r="AB4343">
        <f t="shared" ca="1" si="520"/>
        <v>-10.624999499999999</v>
      </c>
      <c r="AC4343" s="2">
        <v>10.625</v>
      </c>
      <c r="AD4343" s="7">
        <f>VLOOKUP(P4343,Weights!$A:$B,2,0)*AC4343</f>
        <v>10.625</v>
      </c>
      <c r="AE4343">
        <f t="shared" ca="1" si="521"/>
        <v>112.89061437500024</v>
      </c>
      <c r="AF4343" t="str">
        <f t="shared" si="522"/>
        <v>Kentucky</v>
      </c>
      <c r="AG4343" t="str">
        <f t="shared" ca="1" si="523"/>
        <v>Kentucky</v>
      </c>
    </row>
    <row r="4344" spans="15:33" x14ac:dyDescent="0.25">
      <c r="O4344" t="s">
        <v>3254</v>
      </c>
      <c r="P4344" s="6">
        <v>42045</v>
      </c>
      <c r="Q4344" t="s">
        <v>3073</v>
      </c>
      <c r="R4344" t="s">
        <v>3210</v>
      </c>
      <c r="S4344" t="s">
        <v>3720</v>
      </c>
      <c r="T4344">
        <v>64</v>
      </c>
      <c r="U4344">
        <v>44</v>
      </c>
      <c r="W4344" t="s">
        <v>954</v>
      </c>
      <c r="X4344">
        <v>1</v>
      </c>
      <c r="Y4344">
        <f t="shared" si="517"/>
        <v>-20</v>
      </c>
      <c r="Z4344">
        <f t="shared" ca="1" si="518"/>
        <v>-3.6249994999999995</v>
      </c>
      <c r="AA4344">
        <f t="shared" ca="1" si="519"/>
        <v>-16.375000499999999</v>
      </c>
      <c r="AB4344">
        <f t="shared" ca="1" si="520"/>
        <v>16.375000499999999</v>
      </c>
      <c r="AC4344" s="2">
        <v>16.375</v>
      </c>
      <c r="AD4344" s="7">
        <f>VLOOKUP(P4344,Weights!$A:$B,2,0)*AC4344</f>
        <v>16.375</v>
      </c>
      <c r="AE4344">
        <f t="shared" ca="1" si="521"/>
        <v>268.1406413750002</v>
      </c>
      <c r="AF4344" t="str">
        <f t="shared" si="522"/>
        <v>Xavier</v>
      </c>
      <c r="AG4344" t="str">
        <f t="shared" ca="1" si="523"/>
        <v>Xavier</v>
      </c>
    </row>
    <row r="4345" spans="15:33" x14ac:dyDescent="0.25">
      <c r="O4345" t="s">
        <v>3281</v>
      </c>
      <c r="P4345" s="6">
        <v>42045</v>
      </c>
      <c r="Q4345" t="s">
        <v>3073</v>
      </c>
      <c r="R4345" t="s">
        <v>3369</v>
      </c>
      <c r="S4345" t="s">
        <v>3721</v>
      </c>
      <c r="T4345">
        <v>84</v>
      </c>
      <c r="U4345">
        <v>67</v>
      </c>
      <c r="W4345" t="s">
        <v>1648</v>
      </c>
      <c r="X4345">
        <v>1</v>
      </c>
      <c r="Y4345">
        <f t="shared" si="517"/>
        <v>17</v>
      </c>
      <c r="Z4345">
        <f t="shared" ca="1" si="518"/>
        <v>-3.1249999800000001</v>
      </c>
      <c r="AA4345">
        <f t="shared" ca="1" si="519"/>
        <v>20.124999979999998</v>
      </c>
      <c r="AB4345">
        <f t="shared" ca="1" si="520"/>
        <v>-20.124999979999998</v>
      </c>
      <c r="AC4345" s="2">
        <v>20.125</v>
      </c>
      <c r="AD4345" s="7">
        <f>VLOOKUP(P4345,Weights!$A:$B,2,0)*AC4345</f>
        <v>20.125</v>
      </c>
      <c r="AE4345">
        <f t="shared" ca="1" si="521"/>
        <v>405.01562419499993</v>
      </c>
      <c r="AF4345" t="str">
        <f t="shared" si="522"/>
        <v>Milwaukee</v>
      </c>
      <c r="AG4345" t="str">
        <f t="shared" ca="1" si="523"/>
        <v>Oakland</v>
      </c>
    </row>
    <row r="4346" spans="15:33" x14ac:dyDescent="0.25">
      <c r="O4346" t="s">
        <v>3202</v>
      </c>
      <c r="P4346" s="6">
        <v>42045</v>
      </c>
      <c r="Q4346" t="s">
        <v>3073</v>
      </c>
      <c r="R4346" t="s">
        <v>3155</v>
      </c>
      <c r="S4346" t="s">
        <v>3720</v>
      </c>
      <c r="T4346">
        <v>55</v>
      </c>
      <c r="U4346">
        <v>51</v>
      </c>
      <c r="W4346" t="s">
        <v>235</v>
      </c>
      <c r="X4346">
        <v>1</v>
      </c>
      <c r="Y4346">
        <f t="shared" si="517"/>
        <v>-4</v>
      </c>
      <c r="Z4346">
        <f t="shared" ca="1" si="518"/>
        <v>-1.375</v>
      </c>
      <c r="AA4346">
        <f t="shared" ca="1" si="519"/>
        <v>-2.625</v>
      </c>
      <c r="AB4346">
        <f t="shared" ca="1" si="520"/>
        <v>2.625</v>
      </c>
      <c r="AC4346" s="2">
        <v>2.625</v>
      </c>
      <c r="AD4346" s="7">
        <f>VLOOKUP(P4346,Weights!$A:$B,2,0)*AC4346</f>
        <v>2.625</v>
      </c>
      <c r="AE4346">
        <f t="shared" ca="1" si="521"/>
        <v>6.890625</v>
      </c>
      <c r="AF4346" t="str">
        <f t="shared" si="522"/>
        <v>Alabama</v>
      </c>
      <c r="AG4346" t="str">
        <f t="shared" ca="1" si="523"/>
        <v>Alabama</v>
      </c>
    </row>
    <row r="4347" spans="15:33" x14ac:dyDescent="0.25">
      <c r="O4347" t="s">
        <v>3134</v>
      </c>
      <c r="P4347" s="6">
        <v>42045</v>
      </c>
      <c r="Q4347" t="s">
        <v>3073</v>
      </c>
      <c r="R4347" t="s">
        <v>3712</v>
      </c>
      <c r="S4347" t="s">
        <v>3720</v>
      </c>
      <c r="T4347">
        <v>65</v>
      </c>
      <c r="U4347">
        <v>55</v>
      </c>
      <c r="W4347" t="s">
        <v>1272</v>
      </c>
      <c r="X4347">
        <v>1</v>
      </c>
      <c r="Y4347">
        <f t="shared" si="517"/>
        <v>-10</v>
      </c>
      <c r="Z4347">
        <f t="shared" ca="1" si="518"/>
        <v>-12.124999499999998</v>
      </c>
      <c r="AA4347">
        <f t="shared" ca="1" si="519"/>
        <v>2.1249994999999977</v>
      </c>
      <c r="AB4347">
        <f t="shared" ca="1" si="520"/>
        <v>-2.1249994999999977</v>
      </c>
      <c r="AC4347" s="2">
        <v>2.125</v>
      </c>
      <c r="AD4347" s="7">
        <f>VLOOKUP(P4347,Weights!$A:$B,2,0)*AC4347</f>
        <v>2.125</v>
      </c>
      <c r="AE4347">
        <f t="shared" ca="1" si="521"/>
        <v>4.5156228750002398</v>
      </c>
      <c r="AF4347" t="str">
        <f t="shared" si="522"/>
        <v>Wisconsin</v>
      </c>
      <c r="AG4347" t="str">
        <f t="shared" ca="1" si="523"/>
        <v>Wisconsin</v>
      </c>
    </row>
    <row r="4348" spans="15:33" x14ac:dyDescent="0.25">
      <c r="O4348" t="s">
        <v>3103</v>
      </c>
      <c r="P4348" s="6">
        <v>42045</v>
      </c>
      <c r="Q4348" t="s">
        <v>3073</v>
      </c>
      <c r="R4348" t="s">
        <v>3316</v>
      </c>
      <c r="S4348" t="s">
        <v>3721</v>
      </c>
      <c r="T4348">
        <v>75</v>
      </c>
      <c r="U4348">
        <v>63</v>
      </c>
      <c r="W4348" t="s">
        <v>1902</v>
      </c>
      <c r="X4348">
        <v>1</v>
      </c>
      <c r="Y4348">
        <f t="shared" si="517"/>
        <v>12</v>
      </c>
      <c r="Z4348">
        <f t="shared" ca="1" si="518"/>
        <v>6.75</v>
      </c>
      <c r="AA4348">
        <f t="shared" ca="1" si="519"/>
        <v>5.25</v>
      </c>
      <c r="AB4348">
        <f t="shared" ca="1" si="520"/>
        <v>-5.25</v>
      </c>
      <c r="AC4348" s="2">
        <v>5.25</v>
      </c>
      <c r="AD4348" s="7">
        <f>VLOOKUP(P4348,Weights!$A:$B,2,0)*AC4348</f>
        <v>5.25</v>
      </c>
      <c r="AE4348">
        <f t="shared" ca="1" si="521"/>
        <v>27.5625</v>
      </c>
      <c r="AF4348" t="str">
        <f t="shared" si="522"/>
        <v>Northern Illinois</v>
      </c>
      <c r="AG4348" t="str">
        <f t="shared" ca="1" si="523"/>
        <v>Northern Illinois</v>
      </c>
    </row>
    <row r="4349" spans="15:33" x14ac:dyDescent="0.25">
      <c r="O4349" t="s">
        <v>3203</v>
      </c>
      <c r="P4349" s="6">
        <v>42045</v>
      </c>
      <c r="Q4349" t="s">
        <v>3073</v>
      </c>
      <c r="R4349" t="s">
        <v>3323</v>
      </c>
      <c r="S4349" t="s">
        <v>3720</v>
      </c>
      <c r="T4349">
        <v>68</v>
      </c>
      <c r="U4349">
        <v>44</v>
      </c>
      <c r="W4349" t="s">
        <v>1279</v>
      </c>
      <c r="X4349">
        <v>1</v>
      </c>
      <c r="Y4349">
        <f t="shared" si="517"/>
        <v>-24</v>
      </c>
      <c r="Z4349">
        <f t="shared" ca="1" si="518"/>
        <v>-8.7499994999999977</v>
      </c>
      <c r="AA4349">
        <f t="shared" ca="1" si="519"/>
        <v>-15.250000500000002</v>
      </c>
      <c r="AB4349">
        <f t="shared" ca="1" si="520"/>
        <v>15.250000500000002</v>
      </c>
      <c r="AC4349" s="2">
        <v>15.25</v>
      </c>
      <c r="AD4349" s="7">
        <f>VLOOKUP(P4349,Weights!$A:$B,2,0)*AC4349</f>
        <v>15.25</v>
      </c>
      <c r="AE4349">
        <f t="shared" ca="1" si="521"/>
        <v>232.56251525000033</v>
      </c>
      <c r="AF4349" t="str">
        <f t="shared" si="522"/>
        <v>Michigan St</v>
      </c>
      <c r="AG4349" t="str">
        <f t="shared" ca="1" si="523"/>
        <v>Michigan St</v>
      </c>
    </row>
    <row r="4350" spans="15:33" x14ac:dyDescent="0.25">
      <c r="O4350" t="s">
        <v>3191</v>
      </c>
      <c r="P4350" s="6">
        <v>42045</v>
      </c>
      <c r="Q4350" t="s">
        <v>3073</v>
      </c>
      <c r="R4350" t="s">
        <v>3102</v>
      </c>
      <c r="S4350" t="s">
        <v>3720</v>
      </c>
      <c r="T4350">
        <v>68</v>
      </c>
      <c r="U4350">
        <v>57</v>
      </c>
      <c r="W4350" t="s">
        <v>1967</v>
      </c>
      <c r="X4350">
        <v>1</v>
      </c>
      <c r="Y4350">
        <f t="shared" si="517"/>
        <v>-11</v>
      </c>
      <c r="Z4350">
        <f t="shared" ca="1" si="518"/>
        <v>-13.624999500000001</v>
      </c>
      <c r="AA4350">
        <f t="shared" ca="1" si="519"/>
        <v>2.6249995000000013</v>
      </c>
      <c r="AB4350">
        <f t="shared" ca="1" si="520"/>
        <v>-2.6249995000000013</v>
      </c>
      <c r="AC4350" s="2">
        <v>2.625</v>
      </c>
      <c r="AD4350" s="7">
        <f>VLOOKUP(P4350,Weights!$A:$B,2,0)*AC4350</f>
        <v>2.625</v>
      </c>
      <c r="AE4350">
        <f t="shared" ca="1" si="521"/>
        <v>6.8906223750002562</v>
      </c>
      <c r="AF4350" t="str">
        <f t="shared" si="522"/>
        <v>Central Michigan</v>
      </c>
      <c r="AG4350" t="str">
        <f t="shared" ca="1" si="523"/>
        <v>Central Michigan</v>
      </c>
    </row>
    <row r="4351" spans="15:33" x14ac:dyDescent="0.25">
      <c r="O4351" t="s">
        <v>3131</v>
      </c>
      <c r="P4351" s="6">
        <v>42045</v>
      </c>
      <c r="Q4351" t="s">
        <v>3073</v>
      </c>
      <c r="R4351" t="s">
        <v>3176</v>
      </c>
      <c r="S4351" t="s">
        <v>3720</v>
      </c>
      <c r="T4351">
        <v>51</v>
      </c>
      <c r="U4351">
        <v>44</v>
      </c>
      <c r="W4351" t="s">
        <v>513</v>
      </c>
      <c r="X4351">
        <v>1</v>
      </c>
      <c r="Y4351">
        <f t="shared" si="517"/>
        <v>-7</v>
      </c>
      <c r="Z4351">
        <f t="shared" ca="1" si="518"/>
        <v>-11.25</v>
      </c>
      <c r="AA4351">
        <f t="shared" ca="1" si="519"/>
        <v>4.25</v>
      </c>
      <c r="AB4351">
        <f t="shared" ca="1" si="520"/>
        <v>-4.25</v>
      </c>
      <c r="AC4351" s="2">
        <v>4.25</v>
      </c>
      <c r="AD4351" s="7">
        <f>VLOOKUP(P4351,Weights!$A:$B,2,0)*AC4351</f>
        <v>4.25</v>
      </c>
      <c r="AE4351">
        <f t="shared" ca="1" si="521"/>
        <v>18.0625</v>
      </c>
      <c r="AF4351" t="str">
        <f t="shared" si="522"/>
        <v>Dayton</v>
      </c>
      <c r="AG4351" t="str">
        <f t="shared" ca="1" si="523"/>
        <v>Dayton</v>
      </c>
    </row>
    <row r="4352" spans="15:33" x14ac:dyDescent="0.25">
      <c r="O4352" t="s">
        <v>3322</v>
      </c>
      <c r="P4352" s="6">
        <v>42045</v>
      </c>
      <c r="Q4352" t="s">
        <v>3073</v>
      </c>
      <c r="R4352" t="s">
        <v>3314</v>
      </c>
      <c r="S4352" t="s">
        <v>3721</v>
      </c>
      <c r="T4352">
        <v>83</v>
      </c>
      <c r="U4352">
        <v>58</v>
      </c>
      <c r="W4352" t="s">
        <v>2650</v>
      </c>
      <c r="X4352">
        <v>1</v>
      </c>
      <c r="Y4352">
        <f t="shared" si="517"/>
        <v>25</v>
      </c>
      <c r="Z4352">
        <f t="shared" ca="1" si="518"/>
        <v>9.5000000000000018</v>
      </c>
      <c r="AA4352">
        <f t="shared" ca="1" si="519"/>
        <v>15.499999999999998</v>
      </c>
      <c r="AB4352">
        <f t="shared" ca="1" si="520"/>
        <v>-15.499999999999998</v>
      </c>
      <c r="AC4352" s="2">
        <v>15.5</v>
      </c>
      <c r="AD4352" s="7">
        <f>VLOOKUP(P4352,Weights!$A:$B,2,0)*AC4352</f>
        <v>15.5</v>
      </c>
      <c r="AE4352">
        <f t="shared" ca="1" si="521"/>
        <v>240.24999999999994</v>
      </c>
      <c r="AF4352" t="str">
        <f t="shared" si="522"/>
        <v>SE Louisiana</v>
      </c>
      <c r="AG4352" t="str">
        <f t="shared" ca="1" si="523"/>
        <v>SE Louisiana</v>
      </c>
    </row>
    <row r="4353" spans="15:33" x14ac:dyDescent="0.25">
      <c r="O4353" t="s">
        <v>3105</v>
      </c>
      <c r="P4353" s="6">
        <v>42045</v>
      </c>
      <c r="Q4353" t="s">
        <v>3073</v>
      </c>
      <c r="R4353" t="s">
        <v>3249</v>
      </c>
      <c r="S4353" t="s">
        <v>3720</v>
      </c>
      <c r="T4353">
        <v>86</v>
      </c>
      <c r="U4353">
        <v>67</v>
      </c>
      <c r="W4353" t="s">
        <v>963</v>
      </c>
      <c r="X4353">
        <v>1</v>
      </c>
      <c r="Y4353">
        <f t="shared" si="517"/>
        <v>-19</v>
      </c>
      <c r="Z4353">
        <f t="shared" ca="1" si="518"/>
        <v>0.25000049999999874</v>
      </c>
      <c r="AA4353">
        <f t="shared" ca="1" si="519"/>
        <v>-19.250000499999999</v>
      </c>
      <c r="AB4353">
        <f t="shared" ca="1" si="520"/>
        <v>19.250000499999999</v>
      </c>
      <c r="AC4353" s="2">
        <v>19.25</v>
      </c>
      <c r="AD4353" s="7">
        <f>VLOOKUP(P4353,Weights!$A:$B,2,0)*AC4353</f>
        <v>19.25</v>
      </c>
      <c r="AE4353">
        <f t="shared" ca="1" si="521"/>
        <v>370.56251925000021</v>
      </c>
      <c r="AF4353" t="str">
        <f t="shared" si="522"/>
        <v>Georgetown</v>
      </c>
      <c r="AG4353" t="str">
        <f t="shared" ca="1" si="523"/>
        <v>Seton Hall</v>
      </c>
    </row>
    <row r="4354" spans="15:33" x14ac:dyDescent="0.25">
      <c r="O4354" t="s">
        <v>3199</v>
      </c>
      <c r="P4354" s="6">
        <v>42045</v>
      </c>
      <c r="Q4354" t="s">
        <v>3073</v>
      </c>
      <c r="R4354" t="s">
        <v>3235</v>
      </c>
      <c r="S4354" t="s">
        <v>3721</v>
      </c>
      <c r="T4354">
        <v>65</v>
      </c>
      <c r="U4354">
        <v>60</v>
      </c>
      <c r="W4354" t="s">
        <v>2507</v>
      </c>
      <c r="X4354">
        <v>1</v>
      </c>
      <c r="Y4354">
        <f t="shared" ref="Y4354:Y4417" si="524">X4354*IF(S4354="W",(T4354-U4354),U4354-T4354)</f>
        <v>5</v>
      </c>
      <c r="Z4354">
        <f t="shared" ref="Z4354:Z4417" ca="1" si="525">X4354*(IF(Q4354="A",-HomeEdge,IF(Q4354="H",HomeEdge,0))+VLOOKUP(O4354,TmList,2,0)-VLOOKUP(R4354,TmList,2,0))</f>
        <v>11.5</v>
      </c>
      <c r="AA4354">
        <f t="shared" ref="AA4354:AA4417" ca="1" si="526">Y4354-Z4354</f>
        <v>-6.5</v>
      </c>
      <c r="AB4354">
        <f t="shared" ref="AB4354:AB4417" ca="1" si="527">-AA4354</f>
        <v>6.5</v>
      </c>
      <c r="AC4354" s="2">
        <v>6.5</v>
      </c>
      <c r="AD4354" s="7">
        <f>VLOOKUP(P4354,Weights!$A:$B,2,0)*AC4354</f>
        <v>6.5</v>
      </c>
      <c r="AE4354">
        <f t="shared" ref="AE4354:AE4417" ca="1" si="528">AA4354^2</f>
        <v>42.25</v>
      </c>
      <c r="AF4354" t="str">
        <f t="shared" si="522"/>
        <v>South Carolina</v>
      </c>
      <c r="AG4354" t="str">
        <f t="shared" ca="1" si="523"/>
        <v>South Carolina</v>
      </c>
    </row>
    <row r="4355" spans="15:33" x14ac:dyDescent="0.25">
      <c r="O4355" t="s">
        <v>3140</v>
      </c>
      <c r="P4355" s="6">
        <v>42045</v>
      </c>
      <c r="Q4355" t="s">
        <v>3073</v>
      </c>
      <c r="R4355" t="s">
        <v>3113</v>
      </c>
      <c r="S4355" t="s">
        <v>3721</v>
      </c>
      <c r="T4355">
        <v>75</v>
      </c>
      <c r="U4355">
        <v>59</v>
      </c>
      <c r="W4355" t="s">
        <v>318</v>
      </c>
      <c r="X4355">
        <v>1</v>
      </c>
      <c r="Y4355">
        <f t="shared" si="524"/>
        <v>16</v>
      </c>
      <c r="Z4355">
        <f t="shared" ca="1" si="525"/>
        <v>-0.99999999999999911</v>
      </c>
      <c r="AA4355">
        <f t="shared" ca="1" si="526"/>
        <v>17</v>
      </c>
      <c r="AB4355">
        <f t="shared" ca="1" si="527"/>
        <v>-17</v>
      </c>
      <c r="AC4355" s="2">
        <v>17</v>
      </c>
      <c r="AD4355" s="7">
        <f>VLOOKUP(P4355,Weights!$A:$B,2,0)*AC4355</f>
        <v>17</v>
      </c>
      <c r="AE4355">
        <f t="shared" ca="1" si="528"/>
        <v>289</v>
      </c>
      <c r="AF4355" t="str">
        <f t="shared" ref="AF4355:AF4418" si="529">IF(Y4355&gt;0,O4355,R4355)</f>
        <v>Temple</v>
      </c>
      <c r="AG4355" t="str">
        <f t="shared" ref="AG4355:AG4418" ca="1" si="530">IF(Z4355&gt;0,O4355,R4355)</f>
        <v>Cincinnati</v>
      </c>
    </row>
    <row r="4356" spans="15:33" x14ac:dyDescent="0.25">
      <c r="O4356" t="s">
        <v>3247</v>
      </c>
      <c r="P4356" s="6">
        <v>42045</v>
      </c>
      <c r="Q4356" t="s">
        <v>3073</v>
      </c>
      <c r="R4356" t="s">
        <v>3709</v>
      </c>
      <c r="S4356" t="s">
        <v>3720</v>
      </c>
      <c r="T4356">
        <v>73</v>
      </c>
      <c r="U4356">
        <v>51</v>
      </c>
      <c r="W4356" t="s">
        <v>909</v>
      </c>
      <c r="X4356">
        <v>1</v>
      </c>
      <c r="Y4356">
        <f t="shared" si="524"/>
        <v>-22</v>
      </c>
      <c r="Z4356">
        <f t="shared" ca="1" si="525"/>
        <v>-13.249999499999998</v>
      </c>
      <c r="AA4356">
        <f t="shared" ca="1" si="526"/>
        <v>-8.7500005000000023</v>
      </c>
      <c r="AB4356">
        <f t="shared" ca="1" si="527"/>
        <v>8.7500005000000023</v>
      </c>
      <c r="AC4356" s="2">
        <v>8.75</v>
      </c>
      <c r="AD4356" s="7">
        <f>VLOOKUP(P4356,Weights!$A:$B,2,0)*AC4356</f>
        <v>8.75</v>
      </c>
      <c r="AE4356">
        <f t="shared" ca="1" si="528"/>
        <v>76.562508750000291</v>
      </c>
      <c r="AF4356" t="str">
        <f t="shared" si="529"/>
        <v>Kansas</v>
      </c>
      <c r="AG4356" t="str">
        <f t="shared" ca="1" si="530"/>
        <v>Kansas</v>
      </c>
    </row>
    <row r="4357" spans="15:33" x14ac:dyDescent="0.25">
      <c r="O4357" t="s">
        <v>3077</v>
      </c>
      <c r="P4357" s="6">
        <v>42045</v>
      </c>
      <c r="Q4357" t="s">
        <v>3073</v>
      </c>
      <c r="R4357" t="s">
        <v>3329</v>
      </c>
      <c r="S4357" t="s">
        <v>3721</v>
      </c>
      <c r="T4357">
        <v>73</v>
      </c>
      <c r="U4357">
        <v>61</v>
      </c>
      <c r="W4357" t="s">
        <v>642</v>
      </c>
      <c r="X4357">
        <v>1</v>
      </c>
      <c r="Y4357">
        <f t="shared" si="524"/>
        <v>12</v>
      </c>
      <c r="Z4357">
        <f t="shared" ca="1" si="525"/>
        <v>11.625</v>
      </c>
      <c r="AA4357">
        <f t="shared" ca="1" si="526"/>
        <v>0.375</v>
      </c>
      <c r="AB4357">
        <f t="shared" ca="1" si="527"/>
        <v>-0.375</v>
      </c>
      <c r="AC4357" s="2">
        <v>0.375</v>
      </c>
      <c r="AD4357" s="7">
        <f>VLOOKUP(P4357,Weights!$A:$B,2,0)*AC4357</f>
        <v>0.375</v>
      </c>
      <c r="AE4357">
        <f t="shared" ca="1" si="528"/>
        <v>0.140625</v>
      </c>
      <c r="AF4357" t="str">
        <f t="shared" si="529"/>
        <v>UNLV</v>
      </c>
      <c r="AG4357" t="str">
        <f t="shared" ca="1" si="530"/>
        <v>UNLV</v>
      </c>
    </row>
    <row r="4358" spans="15:33" x14ac:dyDescent="0.25">
      <c r="O4358" t="s">
        <v>3276</v>
      </c>
      <c r="P4358" s="6">
        <v>42045</v>
      </c>
      <c r="Q4358" t="s">
        <v>3073</v>
      </c>
      <c r="R4358" t="s">
        <v>3328</v>
      </c>
      <c r="S4358" t="s">
        <v>3721</v>
      </c>
      <c r="T4358">
        <v>75</v>
      </c>
      <c r="U4358">
        <v>62</v>
      </c>
      <c r="W4358" t="s">
        <v>224</v>
      </c>
      <c r="X4358">
        <v>1</v>
      </c>
      <c r="Y4358">
        <f t="shared" si="524"/>
        <v>13</v>
      </c>
      <c r="Z4358">
        <f t="shared" ca="1" si="525"/>
        <v>12.625</v>
      </c>
      <c r="AA4358">
        <f t="shared" ca="1" si="526"/>
        <v>0.375</v>
      </c>
      <c r="AB4358">
        <f t="shared" ca="1" si="527"/>
        <v>-0.375</v>
      </c>
      <c r="AC4358" s="2">
        <v>0.375</v>
      </c>
      <c r="AD4358" s="7">
        <f>VLOOKUP(P4358,Weights!$A:$B,2,0)*AC4358</f>
        <v>0.375</v>
      </c>
      <c r="AE4358">
        <f t="shared" ca="1" si="528"/>
        <v>0.140625</v>
      </c>
      <c r="AF4358" t="str">
        <f t="shared" si="529"/>
        <v>Utah State</v>
      </c>
      <c r="AG4358" t="str">
        <f t="shared" ca="1" si="530"/>
        <v>Utah State</v>
      </c>
    </row>
    <row r="4359" spans="15:33" x14ac:dyDescent="0.25">
      <c r="O4359" t="s">
        <v>3093</v>
      </c>
      <c r="P4359" s="6">
        <v>42046</v>
      </c>
      <c r="Q4359" t="s">
        <v>3073</v>
      </c>
      <c r="R4359" t="s">
        <v>3099</v>
      </c>
      <c r="S4359" t="s">
        <v>3720</v>
      </c>
      <c r="T4359">
        <v>73</v>
      </c>
      <c r="U4359">
        <v>64</v>
      </c>
      <c r="W4359" t="s">
        <v>2415</v>
      </c>
      <c r="X4359">
        <v>1</v>
      </c>
      <c r="Y4359">
        <f t="shared" si="524"/>
        <v>-9</v>
      </c>
      <c r="Z4359">
        <f t="shared" ca="1" si="525"/>
        <v>4.875</v>
      </c>
      <c r="AA4359">
        <f t="shared" ca="1" si="526"/>
        <v>-13.875</v>
      </c>
      <c r="AB4359">
        <f t="shared" ca="1" si="527"/>
        <v>13.875</v>
      </c>
      <c r="AC4359" s="2">
        <v>13.875</v>
      </c>
      <c r="AD4359" s="7">
        <f>VLOOKUP(P4359,Weights!$A:$B,2,0)*AC4359</f>
        <v>13.875</v>
      </c>
      <c r="AE4359">
        <f t="shared" ca="1" si="528"/>
        <v>192.515625</v>
      </c>
      <c r="AF4359" t="str">
        <f t="shared" si="529"/>
        <v>Holy Cross</v>
      </c>
      <c r="AG4359" t="str">
        <f t="shared" ca="1" si="530"/>
        <v>Army</v>
      </c>
    </row>
    <row r="4360" spans="15:33" x14ac:dyDescent="0.25">
      <c r="O4360" t="s">
        <v>3280</v>
      </c>
      <c r="P4360" s="6">
        <v>42046</v>
      </c>
      <c r="Q4360" t="s">
        <v>3073</v>
      </c>
      <c r="R4360" t="s">
        <v>3339</v>
      </c>
      <c r="S4360" t="s">
        <v>3721</v>
      </c>
      <c r="T4360">
        <v>67</v>
      </c>
      <c r="U4360">
        <v>42</v>
      </c>
      <c r="W4360" t="s">
        <v>532</v>
      </c>
      <c r="X4360">
        <v>1</v>
      </c>
      <c r="Y4360">
        <f t="shared" si="524"/>
        <v>25</v>
      </c>
      <c r="Z4360">
        <f t="shared" ca="1" si="525"/>
        <v>15.125</v>
      </c>
      <c r="AA4360">
        <f t="shared" ca="1" si="526"/>
        <v>9.875</v>
      </c>
      <c r="AB4360">
        <f t="shared" ca="1" si="527"/>
        <v>-9.875</v>
      </c>
      <c r="AC4360" s="2">
        <v>9.875</v>
      </c>
      <c r="AD4360" s="7">
        <f>VLOOKUP(P4360,Weights!$A:$B,2,0)*AC4360</f>
        <v>9.875</v>
      </c>
      <c r="AE4360">
        <f t="shared" ca="1" si="528"/>
        <v>97.515625</v>
      </c>
      <c r="AF4360" t="str">
        <f t="shared" si="529"/>
        <v>Boise State</v>
      </c>
      <c r="AG4360" t="str">
        <f t="shared" ca="1" si="530"/>
        <v>Boise State</v>
      </c>
    </row>
    <row r="4361" spans="15:33" x14ac:dyDescent="0.25">
      <c r="O4361" t="s">
        <v>3095</v>
      </c>
      <c r="P4361" s="6">
        <v>42046</v>
      </c>
      <c r="Q4361" t="s">
        <v>3073</v>
      </c>
      <c r="R4361" t="s">
        <v>3195</v>
      </c>
      <c r="S4361" t="s">
        <v>3720</v>
      </c>
      <c r="T4361">
        <v>70</v>
      </c>
      <c r="U4361">
        <v>56</v>
      </c>
      <c r="W4361" t="s">
        <v>252</v>
      </c>
      <c r="X4361">
        <v>1</v>
      </c>
      <c r="Y4361">
        <f t="shared" si="524"/>
        <v>-14</v>
      </c>
      <c r="Z4361">
        <f t="shared" ca="1" si="525"/>
        <v>-1.7499999999999991</v>
      </c>
      <c r="AA4361">
        <f t="shared" ca="1" si="526"/>
        <v>-12.25</v>
      </c>
      <c r="AB4361">
        <f t="shared" ca="1" si="527"/>
        <v>12.25</v>
      </c>
      <c r="AC4361" s="2">
        <v>12.25</v>
      </c>
      <c r="AD4361" s="7">
        <f>VLOOKUP(P4361,Weights!$A:$B,2,0)*AC4361</f>
        <v>12.25</v>
      </c>
      <c r="AE4361">
        <f t="shared" ca="1" si="528"/>
        <v>150.0625</v>
      </c>
      <c r="AF4361" t="str">
        <f t="shared" si="529"/>
        <v>Syracuse</v>
      </c>
      <c r="AG4361" t="str">
        <f t="shared" ca="1" si="530"/>
        <v>Syracuse</v>
      </c>
    </row>
    <row r="4362" spans="15:33" x14ac:dyDescent="0.25">
      <c r="O4362" t="s">
        <v>3094</v>
      </c>
      <c r="P4362" s="6">
        <v>42046</v>
      </c>
      <c r="Q4362" t="s">
        <v>3073</v>
      </c>
      <c r="R4362" t="s">
        <v>3076</v>
      </c>
      <c r="S4362" t="s">
        <v>3720</v>
      </c>
      <c r="T4362">
        <v>76</v>
      </c>
      <c r="U4362">
        <v>69</v>
      </c>
      <c r="W4362" t="s">
        <v>2340</v>
      </c>
      <c r="X4362">
        <v>1</v>
      </c>
      <c r="Y4362">
        <f t="shared" si="524"/>
        <v>-7</v>
      </c>
      <c r="Z4362">
        <f t="shared" ca="1" si="525"/>
        <v>-0.62499998000000001</v>
      </c>
      <c r="AA4362">
        <f t="shared" ca="1" si="526"/>
        <v>-6.3750000199999999</v>
      </c>
      <c r="AB4362">
        <f t="shared" ca="1" si="527"/>
        <v>6.3750000199999999</v>
      </c>
      <c r="AC4362" s="2">
        <v>6.375</v>
      </c>
      <c r="AD4362" s="7">
        <f>VLOOKUP(P4362,Weights!$A:$B,2,0)*AC4362</f>
        <v>6.375</v>
      </c>
      <c r="AE4362">
        <f t="shared" ca="1" si="528"/>
        <v>40.640625254999996</v>
      </c>
      <c r="AF4362" t="str">
        <f t="shared" si="529"/>
        <v>Colgate</v>
      </c>
      <c r="AG4362" t="str">
        <f t="shared" ca="1" si="530"/>
        <v>Colgate</v>
      </c>
    </row>
    <row r="4363" spans="15:33" x14ac:dyDescent="0.25">
      <c r="O4363" t="s">
        <v>3301</v>
      </c>
      <c r="P4363" s="6">
        <v>42046</v>
      </c>
      <c r="Q4363" t="s">
        <v>3073</v>
      </c>
      <c r="R4363" t="s">
        <v>3308</v>
      </c>
      <c r="S4363" t="s">
        <v>3721</v>
      </c>
      <c r="T4363">
        <v>83</v>
      </c>
      <c r="U4363">
        <v>72</v>
      </c>
      <c r="W4363" t="s">
        <v>1149</v>
      </c>
      <c r="X4363">
        <v>1</v>
      </c>
      <c r="Y4363">
        <f t="shared" si="524"/>
        <v>11</v>
      </c>
      <c r="Z4363">
        <f t="shared" ca="1" si="525"/>
        <v>-1.8750000199999999</v>
      </c>
      <c r="AA4363">
        <f t="shared" ca="1" si="526"/>
        <v>12.87500002</v>
      </c>
      <c r="AB4363">
        <f t="shared" ca="1" si="527"/>
        <v>-12.87500002</v>
      </c>
      <c r="AC4363" s="2">
        <v>12.875</v>
      </c>
      <c r="AD4363" s="7">
        <f>VLOOKUP(P4363,Weights!$A:$B,2,0)*AC4363</f>
        <v>12.875</v>
      </c>
      <c r="AE4363">
        <f t="shared" ca="1" si="528"/>
        <v>165.76562551500001</v>
      </c>
      <c r="AF4363" t="str">
        <f t="shared" si="529"/>
        <v>Charleston Southern</v>
      </c>
      <c r="AG4363" t="str">
        <f t="shared" ca="1" si="530"/>
        <v>Coastal Carolina</v>
      </c>
    </row>
    <row r="4364" spans="15:33" x14ac:dyDescent="0.25">
      <c r="O4364" t="s">
        <v>3172</v>
      </c>
      <c r="P4364" s="6">
        <v>42046</v>
      </c>
      <c r="Q4364" t="s">
        <v>3073</v>
      </c>
      <c r="R4364" t="s">
        <v>3167</v>
      </c>
      <c r="S4364" t="s">
        <v>3721</v>
      </c>
      <c r="T4364">
        <v>92</v>
      </c>
      <c r="U4364">
        <v>71</v>
      </c>
      <c r="W4364" t="s">
        <v>363</v>
      </c>
      <c r="X4364">
        <v>1</v>
      </c>
      <c r="Y4364">
        <f t="shared" si="524"/>
        <v>21</v>
      </c>
      <c r="Z4364">
        <f t="shared" ca="1" si="525"/>
        <v>17.374999519999999</v>
      </c>
      <c r="AA4364">
        <f t="shared" ca="1" si="526"/>
        <v>3.6250004800000006</v>
      </c>
      <c r="AB4364">
        <f t="shared" ca="1" si="527"/>
        <v>-3.6250004800000006</v>
      </c>
      <c r="AC4364" s="2">
        <v>3.625</v>
      </c>
      <c r="AD4364" s="7">
        <f>VLOOKUP(P4364,Weights!$A:$B,2,0)*AC4364</f>
        <v>3.625</v>
      </c>
      <c r="AE4364">
        <f t="shared" ca="1" si="528"/>
        <v>13.140628480000235</v>
      </c>
      <c r="AF4364" t="str">
        <f t="shared" si="529"/>
        <v>Davidson</v>
      </c>
      <c r="AG4364" t="str">
        <f t="shared" ca="1" si="530"/>
        <v>Davidson</v>
      </c>
    </row>
    <row r="4365" spans="15:33" x14ac:dyDescent="0.25">
      <c r="O4365" t="s">
        <v>3288</v>
      </c>
      <c r="P4365" s="6">
        <v>42046</v>
      </c>
      <c r="Q4365" t="s">
        <v>3073</v>
      </c>
      <c r="R4365" t="s">
        <v>3376</v>
      </c>
      <c r="S4365" t="s">
        <v>3721</v>
      </c>
      <c r="T4365">
        <v>60</v>
      </c>
      <c r="U4365">
        <v>54</v>
      </c>
      <c r="W4365" t="s">
        <v>2100</v>
      </c>
      <c r="X4365">
        <v>1</v>
      </c>
      <c r="Y4365">
        <f t="shared" si="524"/>
        <v>6</v>
      </c>
      <c r="Z4365">
        <f t="shared" ca="1" si="525"/>
        <v>1.125</v>
      </c>
      <c r="AA4365">
        <f t="shared" ca="1" si="526"/>
        <v>4.875</v>
      </c>
      <c r="AB4365">
        <f t="shared" ca="1" si="527"/>
        <v>-4.875</v>
      </c>
      <c r="AC4365" s="2">
        <v>4.875</v>
      </c>
      <c r="AD4365" s="7">
        <f>VLOOKUP(P4365,Weights!$A:$B,2,0)*AC4365</f>
        <v>4.875</v>
      </c>
      <c r="AE4365">
        <f t="shared" ca="1" si="528"/>
        <v>23.765625</v>
      </c>
      <c r="AF4365" t="str">
        <f t="shared" si="529"/>
        <v>Drake</v>
      </c>
      <c r="AG4365" t="str">
        <f t="shared" ca="1" si="530"/>
        <v>Drake</v>
      </c>
    </row>
    <row r="4366" spans="15:33" x14ac:dyDescent="0.25">
      <c r="O4366" t="s">
        <v>3120</v>
      </c>
      <c r="P4366" s="6">
        <v>42046</v>
      </c>
      <c r="Q4366" t="s">
        <v>3073</v>
      </c>
      <c r="R4366" t="s">
        <v>3126</v>
      </c>
      <c r="S4366" t="s">
        <v>3721</v>
      </c>
      <c r="T4366">
        <v>78</v>
      </c>
      <c r="U4366">
        <v>62</v>
      </c>
      <c r="W4366" t="s">
        <v>395</v>
      </c>
      <c r="X4366">
        <v>1</v>
      </c>
      <c r="Y4366">
        <f t="shared" si="524"/>
        <v>16</v>
      </c>
      <c r="Z4366">
        <f t="shared" ca="1" si="525"/>
        <v>-5.375000019999999</v>
      </c>
      <c r="AA4366">
        <f t="shared" ca="1" si="526"/>
        <v>21.375000019999998</v>
      </c>
      <c r="AB4366">
        <f t="shared" ca="1" si="527"/>
        <v>-21.375000019999998</v>
      </c>
      <c r="AC4366" s="2">
        <v>21.375</v>
      </c>
      <c r="AD4366" s="7">
        <f>VLOOKUP(P4366,Weights!$A:$B,2,0)*AC4366</f>
        <v>21.375</v>
      </c>
      <c r="AE4366">
        <f t="shared" ca="1" si="528"/>
        <v>456.89062585499994</v>
      </c>
      <c r="AF4366" t="str">
        <f t="shared" si="529"/>
        <v>Duquesne</v>
      </c>
      <c r="AG4366" t="str">
        <f t="shared" ca="1" si="530"/>
        <v>George Washington</v>
      </c>
    </row>
    <row r="4367" spans="15:33" x14ac:dyDescent="0.25">
      <c r="O4367" t="s">
        <v>3377</v>
      </c>
      <c r="P4367" s="6">
        <v>42046</v>
      </c>
      <c r="Q4367" t="s">
        <v>3073</v>
      </c>
      <c r="R4367" t="s">
        <v>3238</v>
      </c>
      <c r="S4367" t="s">
        <v>3721</v>
      </c>
      <c r="T4367">
        <v>69</v>
      </c>
      <c r="U4367">
        <v>57</v>
      </c>
      <c r="W4367" t="s">
        <v>1166</v>
      </c>
      <c r="X4367">
        <v>1</v>
      </c>
      <c r="Y4367">
        <f t="shared" si="524"/>
        <v>12</v>
      </c>
      <c r="Z4367">
        <f t="shared" ca="1" si="525"/>
        <v>1.2499999800000001</v>
      </c>
      <c r="AA4367">
        <f t="shared" ca="1" si="526"/>
        <v>10.75000002</v>
      </c>
      <c r="AB4367">
        <f t="shared" ca="1" si="527"/>
        <v>-10.75000002</v>
      </c>
      <c r="AC4367" s="2">
        <v>10.75</v>
      </c>
      <c r="AD4367" s="7">
        <f>VLOOKUP(P4367,Weights!$A:$B,2,0)*AC4367</f>
        <v>10.75</v>
      </c>
      <c r="AE4367">
        <f t="shared" ca="1" si="528"/>
        <v>115.56250043</v>
      </c>
      <c r="AF4367" t="str">
        <f t="shared" si="529"/>
        <v>Eastern Kentucky</v>
      </c>
      <c r="AG4367" t="str">
        <f t="shared" ca="1" si="530"/>
        <v>Eastern Kentucky</v>
      </c>
    </row>
    <row r="4368" spans="15:33" x14ac:dyDescent="0.25">
      <c r="O4368" t="s">
        <v>3302</v>
      </c>
      <c r="P4368" s="6">
        <v>42046</v>
      </c>
      <c r="Q4368" t="s">
        <v>3073</v>
      </c>
      <c r="R4368" t="s">
        <v>3304</v>
      </c>
      <c r="S4368" t="s">
        <v>3721</v>
      </c>
      <c r="T4368">
        <v>73</v>
      </c>
      <c r="U4368">
        <v>72</v>
      </c>
      <c r="W4368" t="s">
        <v>1170</v>
      </c>
      <c r="X4368">
        <v>1</v>
      </c>
      <c r="Y4368">
        <f t="shared" si="524"/>
        <v>1</v>
      </c>
      <c r="Z4368">
        <f t="shared" ca="1" si="525"/>
        <v>9.125</v>
      </c>
      <c r="AA4368">
        <f t="shared" ca="1" si="526"/>
        <v>-8.125</v>
      </c>
      <c r="AB4368">
        <f t="shared" ca="1" si="527"/>
        <v>8.125</v>
      </c>
      <c r="AC4368" s="2">
        <v>8.125</v>
      </c>
      <c r="AD4368" s="7">
        <f>VLOOKUP(P4368,Weights!$A:$B,2,0)*AC4368</f>
        <v>8.125</v>
      </c>
      <c r="AE4368">
        <f t="shared" ca="1" si="528"/>
        <v>66.015625</v>
      </c>
      <c r="AF4368" t="str">
        <f t="shared" si="529"/>
        <v>High Point</v>
      </c>
      <c r="AG4368" t="str">
        <f t="shared" ca="1" si="530"/>
        <v>High Point</v>
      </c>
    </row>
    <row r="4369" spans="15:33" x14ac:dyDescent="0.25">
      <c r="O4369" t="s">
        <v>3386</v>
      </c>
      <c r="P4369" s="6">
        <v>42046</v>
      </c>
      <c r="Q4369" t="s">
        <v>3073</v>
      </c>
      <c r="R4369" t="s">
        <v>3217</v>
      </c>
      <c r="S4369" t="s">
        <v>3720</v>
      </c>
      <c r="T4369">
        <v>69</v>
      </c>
      <c r="U4369">
        <v>54</v>
      </c>
      <c r="W4369" t="s">
        <v>2771</v>
      </c>
      <c r="X4369">
        <v>1</v>
      </c>
      <c r="Y4369">
        <f t="shared" si="524"/>
        <v>-15</v>
      </c>
      <c r="Z4369">
        <f t="shared" ca="1" si="525"/>
        <v>-1.875</v>
      </c>
      <c r="AA4369">
        <f t="shared" ca="1" si="526"/>
        <v>-13.125</v>
      </c>
      <c r="AB4369">
        <f t="shared" ca="1" si="527"/>
        <v>13.125</v>
      </c>
      <c r="AC4369" s="2">
        <v>13.125</v>
      </c>
      <c r="AD4369" s="7">
        <f>VLOOKUP(P4369,Weights!$A:$B,2,0)*AC4369</f>
        <v>13.125</v>
      </c>
      <c r="AE4369">
        <f t="shared" ca="1" si="528"/>
        <v>172.265625</v>
      </c>
      <c r="AF4369" t="str">
        <f t="shared" si="529"/>
        <v>IPFW</v>
      </c>
      <c r="AG4369" t="str">
        <f t="shared" ca="1" si="530"/>
        <v>IPFW</v>
      </c>
    </row>
    <row r="4370" spans="15:33" x14ac:dyDescent="0.25">
      <c r="O4370" t="s">
        <v>3320</v>
      </c>
      <c r="P4370" s="6">
        <v>42046</v>
      </c>
      <c r="Q4370" t="s">
        <v>3073</v>
      </c>
      <c r="R4370" t="s">
        <v>3230</v>
      </c>
      <c r="S4370" t="s">
        <v>3721</v>
      </c>
      <c r="T4370">
        <v>72</v>
      </c>
      <c r="U4370">
        <v>70</v>
      </c>
      <c r="W4370" t="s">
        <v>2314</v>
      </c>
      <c r="X4370">
        <v>1</v>
      </c>
      <c r="Y4370">
        <f t="shared" si="524"/>
        <v>2</v>
      </c>
      <c r="Z4370">
        <f t="shared" ca="1" si="525"/>
        <v>-6.1250004799999997</v>
      </c>
      <c r="AA4370">
        <f t="shared" ca="1" si="526"/>
        <v>8.1250004800000006</v>
      </c>
      <c r="AB4370">
        <f t="shared" ca="1" si="527"/>
        <v>-8.1250004800000006</v>
      </c>
      <c r="AC4370" s="2">
        <v>8.125</v>
      </c>
      <c r="AD4370" s="7">
        <f>VLOOKUP(P4370,Weights!$A:$B,2,0)*AC4370</f>
        <v>8.125</v>
      </c>
      <c r="AE4370">
        <f t="shared" ca="1" si="528"/>
        <v>66.015632800000247</v>
      </c>
      <c r="AF4370" t="str">
        <f t="shared" si="529"/>
        <v>Jacksonville St</v>
      </c>
      <c r="AG4370" t="str">
        <f t="shared" ca="1" si="530"/>
        <v>Belmont</v>
      </c>
    </row>
    <row r="4371" spans="15:33" x14ac:dyDescent="0.25">
      <c r="O4371" t="s">
        <v>3711</v>
      </c>
      <c r="P4371" s="6">
        <v>42046</v>
      </c>
      <c r="Q4371" t="s">
        <v>3073</v>
      </c>
      <c r="R4371" t="s">
        <v>3192</v>
      </c>
      <c r="S4371" t="s">
        <v>3721</v>
      </c>
      <c r="T4371">
        <v>69</v>
      </c>
      <c r="U4371">
        <v>56</v>
      </c>
      <c r="W4371" t="s">
        <v>615</v>
      </c>
      <c r="X4371">
        <v>1</v>
      </c>
      <c r="Y4371">
        <f t="shared" si="524"/>
        <v>13</v>
      </c>
      <c r="Z4371">
        <f t="shared" ca="1" si="525"/>
        <v>12.124999499999998</v>
      </c>
      <c r="AA4371">
        <f t="shared" ca="1" si="526"/>
        <v>0.87500050000000229</v>
      </c>
      <c r="AB4371">
        <f t="shared" ca="1" si="527"/>
        <v>-0.87500050000000229</v>
      </c>
      <c r="AC4371" s="2">
        <v>0.875</v>
      </c>
      <c r="AD4371" s="7">
        <f>VLOOKUP(P4371,Weights!$A:$B,2,0)*AC4371</f>
        <v>0.875</v>
      </c>
      <c r="AE4371">
        <f t="shared" ca="1" si="528"/>
        <v>0.76562587500025403</v>
      </c>
      <c r="AF4371" t="str">
        <f t="shared" si="529"/>
        <v>Louisville</v>
      </c>
      <c r="AG4371" t="str">
        <f t="shared" ca="1" si="530"/>
        <v>Louisville</v>
      </c>
    </row>
    <row r="4372" spans="15:33" x14ac:dyDescent="0.25">
      <c r="O4372" t="s">
        <v>3158</v>
      </c>
      <c r="P4372" s="6">
        <v>42046</v>
      </c>
      <c r="Q4372" t="s">
        <v>3073</v>
      </c>
      <c r="R4372" t="s">
        <v>3396</v>
      </c>
      <c r="S4372" t="s">
        <v>3721</v>
      </c>
      <c r="T4372">
        <v>66</v>
      </c>
      <c r="U4372">
        <v>62</v>
      </c>
      <c r="W4372" t="s">
        <v>964</v>
      </c>
      <c r="X4372">
        <v>1</v>
      </c>
      <c r="Y4372">
        <f t="shared" si="524"/>
        <v>4</v>
      </c>
      <c r="Z4372">
        <f t="shared" ca="1" si="525"/>
        <v>8.375</v>
      </c>
      <c r="AA4372">
        <f t="shared" ca="1" si="526"/>
        <v>-4.375</v>
      </c>
      <c r="AB4372">
        <f t="shared" ca="1" si="527"/>
        <v>4.375</v>
      </c>
      <c r="AC4372" s="2">
        <v>4.375</v>
      </c>
      <c r="AD4372" s="7">
        <f>VLOOKUP(P4372,Weights!$A:$B,2,0)*AC4372</f>
        <v>4.375</v>
      </c>
      <c r="AE4372">
        <f t="shared" ca="1" si="528"/>
        <v>19.140625</v>
      </c>
      <c r="AF4372" t="str">
        <f t="shared" si="529"/>
        <v>Loyola (Chi)</v>
      </c>
      <c r="AG4372" t="str">
        <f t="shared" ca="1" si="530"/>
        <v>Loyola (Chi)</v>
      </c>
    </row>
    <row r="4373" spans="15:33" x14ac:dyDescent="0.25">
      <c r="O4373" t="s">
        <v>3123</v>
      </c>
      <c r="P4373" s="6">
        <v>42046</v>
      </c>
      <c r="Q4373" t="s">
        <v>3073</v>
      </c>
      <c r="R4373" t="s">
        <v>3366</v>
      </c>
      <c r="S4373" t="s">
        <v>3721</v>
      </c>
      <c r="T4373">
        <v>62</v>
      </c>
      <c r="U4373">
        <v>43</v>
      </c>
      <c r="W4373" t="s">
        <v>2340</v>
      </c>
      <c r="X4373">
        <v>1</v>
      </c>
      <c r="Y4373">
        <f t="shared" si="524"/>
        <v>19</v>
      </c>
      <c r="Z4373">
        <f t="shared" ca="1" si="525"/>
        <v>-1.5000000000000009</v>
      </c>
      <c r="AA4373">
        <f t="shared" ca="1" si="526"/>
        <v>20.5</v>
      </c>
      <c r="AB4373">
        <f t="shared" ca="1" si="527"/>
        <v>-20.5</v>
      </c>
      <c r="AC4373" s="2">
        <v>20.5</v>
      </c>
      <c r="AD4373" s="7">
        <f>VLOOKUP(P4373,Weights!$A:$B,2,0)*AC4373</f>
        <v>20.5</v>
      </c>
      <c r="AE4373">
        <f t="shared" ca="1" si="528"/>
        <v>420.25</v>
      </c>
      <c r="AF4373" t="str">
        <f t="shared" si="529"/>
        <v>Loyola (MD)</v>
      </c>
      <c r="AG4373" t="str">
        <f t="shared" ca="1" si="530"/>
        <v>Lafayette</v>
      </c>
    </row>
    <row r="4374" spans="15:33" x14ac:dyDescent="0.25">
      <c r="O4374" t="s">
        <v>3177</v>
      </c>
      <c r="P4374" s="6">
        <v>42046</v>
      </c>
      <c r="Q4374" t="s">
        <v>3073</v>
      </c>
      <c r="R4374" t="s">
        <v>3152</v>
      </c>
      <c r="S4374" t="s">
        <v>3721</v>
      </c>
      <c r="T4374">
        <v>68</v>
      </c>
      <c r="U4374">
        <v>66</v>
      </c>
      <c r="W4374" t="s">
        <v>616</v>
      </c>
      <c r="X4374">
        <v>1</v>
      </c>
      <c r="Y4374">
        <f t="shared" si="524"/>
        <v>2</v>
      </c>
      <c r="Z4374">
        <f t="shared" ca="1" si="525"/>
        <v>5.4999999999999982</v>
      </c>
      <c r="AA4374">
        <f t="shared" ca="1" si="526"/>
        <v>-3.4999999999999982</v>
      </c>
      <c r="AB4374">
        <f t="shared" ca="1" si="527"/>
        <v>3.4999999999999982</v>
      </c>
      <c r="AC4374" s="2">
        <v>3.5</v>
      </c>
      <c r="AD4374" s="7">
        <f>VLOOKUP(P4374,Weights!$A:$B,2,0)*AC4374</f>
        <v>3.5</v>
      </c>
      <c r="AE4374">
        <f t="shared" ca="1" si="528"/>
        <v>12.249999999999988</v>
      </c>
      <c r="AF4374" t="str">
        <f t="shared" si="529"/>
        <v>Maryland</v>
      </c>
      <c r="AG4374" t="str">
        <f t="shared" ca="1" si="530"/>
        <v>Maryland</v>
      </c>
    </row>
    <row r="4375" spans="15:33" x14ac:dyDescent="0.25">
      <c r="O4375" t="s">
        <v>3325</v>
      </c>
      <c r="P4375" s="6">
        <v>42046</v>
      </c>
      <c r="Q4375" t="s">
        <v>3073</v>
      </c>
      <c r="R4375" t="s">
        <v>3079</v>
      </c>
      <c r="S4375" t="s">
        <v>3720</v>
      </c>
      <c r="T4375">
        <v>52</v>
      </c>
      <c r="U4375">
        <v>51</v>
      </c>
      <c r="W4375" t="s">
        <v>2470</v>
      </c>
      <c r="X4375">
        <v>1</v>
      </c>
      <c r="Y4375">
        <f t="shared" si="524"/>
        <v>-1</v>
      </c>
      <c r="Z4375">
        <f t="shared" ca="1" si="525"/>
        <v>-1.875</v>
      </c>
      <c r="AA4375">
        <f t="shared" ca="1" si="526"/>
        <v>0.875</v>
      </c>
      <c r="AB4375">
        <f t="shared" ca="1" si="527"/>
        <v>-0.875</v>
      </c>
      <c r="AC4375" s="2">
        <v>0.875</v>
      </c>
      <c r="AD4375" s="7">
        <f>VLOOKUP(P4375,Weights!$A:$B,2,0)*AC4375</f>
        <v>0.875</v>
      </c>
      <c r="AE4375">
        <f t="shared" ca="1" si="528"/>
        <v>0.765625</v>
      </c>
      <c r="AF4375" t="str">
        <f t="shared" si="529"/>
        <v>Bucknell</v>
      </c>
      <c r="AG4375" t="str">
        <f t="shared" ca="1" si="530"/>
        <v>Bucknell</v>
      </c>
    </row>
    <row r="4376" spans="15:33" x14ac:dyDescent="0.25">
      <c r="O4376" t="s">
        <v>3135</v>
      </c>
      <c r="P4376" s="6">
        <v>42046</v>
      </c>
      <c r="Q4376" t="s">
        <v>3073</v>
      </c>
      <c r="R4376" t="s">
        <v>3710</v>
      </c>
      <c r="S4376" t="s">
        <v>3720</v>
      </c>
      <c r="T4376">
        <v>51</v>
      </c>
      <c r="U4376">
        <v>47</v>
      </c>
      <c r="W4376" t="s">
        <v>643</v>
      </c>
      <c r="X4376">
        <v>1</v>
      </c>
      <c r="Y4376">
        <f t="shared" si="524"/>
        <v>-4</v>
      </c>
      <c r="Z4376">
        <f t="shared" ca="1" si="525"/>
        <v>-4.375</v>
      </c>
      <c r="AA4376">
        <f t="shared" ca="1" si="526"/>
        <v>0.375</v>
      </c>
      <c r="AB4376">
        <f t="shared" ca="1" si="527"/>
        <v>-0.375</v>
      </c>
      <c r="AC4376" s="2">
        <v>0.375</v>
      </c>
      <c r="AD4376" s="7">
        <f>VLOOKUP(P4376,Weights!$A:$B,2,0)*AC4376</f>
        <v>0.375</v>
      </c>
      <c r="AE4376">
        <f t="shared" ca="1" si="528"/>
        <v>0.140625</v>
      </c>
      <c r="AF4376" t="str">
        <f t="shared" si="529"/>
        <v>Virginia</v>
      </c>
      <c r="AG4376" t="str">
        <f t="shared" ca="1" si="530"/>
        <v>Virginia</v>
      </c>
    </row>
    <row r="4377" spans="15:33" x14ac:dyDescent="0.25">
      <c r="O4377" t="s">
        <v>3178</v>
      </c>
      <c r="P4377" s="6">
        <v>42046</v>
      </c>
      <c r="Q4377" t="s">
        <v>3073</v>
      </c>
      <c r="R4377" t="s">
        <v>3193</v>
      </c>
      <c r="S4377" t="s">
        <v>3721</v>
      </c>
      <c r="T4377">
        <v>83</v>
      </c>
      <c r="U4377">
        <v>64</v>
      </c>
      <c r="W4377" t="s">
        <v>2149</v>
      </c>
      <c r="X4377">
        <v>1</v>
      </c>
      <c r="Y4377">
        <f t="shared" si="524"/>
        <v>19</v>
      </c>
      <c r="Z4377">
        <f t="shared" ca="1" si="525"/>
        <v>7.2499995000000004</v>
      </c>
      <c r="AA4377">
        <f t="shared" ca="1" si="526"/>
        <v>11.750000499999999</v>
      </c>
      <c r="AB4377">
        <f t="shared" ca="1" si="527"/>
        <v>-11.750000499999999</v>
      </c>
      <c r="AC4377" s="2">
        <v>11.75</v>
      </c>
      <c r="AD4377" s="7">
        <f>VLOOKUP(P4377,Weights!$A:$B,2,0)*AC4377</f>
        <v>11.75</v>
      </c>
      <c r="AE4377">
        <f t="shared" ca="1" si="528"/>
        <v>138.06251175000023</v>
      </c>
      <c r="AF4377" t="str">
        <f t="shared" si="529"/>
        <v>Northern Iowa</v>
      </c>
      <c r="AG4377" t="str">
        <f t="shared" ca="1" si="530"/>
        <v>Northern Iowa</v>
      </c>
    </row>
    <row r="4378" spans="15:33" x14ac:dyDescent="0.25">
      <c r="O4378" t="s">
        <v>3324</v>
      </c>
      <c r="P4378" s="6">
        <v>42046</v>
      </c>
      <c r="Q4378" t="s">
        <v>3073</v>
      </c>
      <c r="R4378" t="s">
        <v>3174</v>
      </c>
      <c r="S4378" t="s">
        <v>3721</v>
      </c>
      <c r="T4378">
        <v>75</v>
      </c>
      <c r="U4378">
        <v>55</v>
      </c>
      <c r="W4378" t="s">
        <v>1287</v>
      </c>
      <c r="X4378">
        <v>1</v>
      </c>
      <c r="Y4378">
        <f t="shared" si="524"/>
        <v>20</v>
      </c>
      <c r="Z4378">
        <f t="shared" ca="1" si="525"/>
        <v>12.624999499999998</v>
      </c>
      <c r="AA4378">
        <f t="shared" ca="1" si="526"/>
        <v>7.3750005000000023</v>
      </c>
      <c r="AB4378">
        <f t="shared" ca="1" si="527"/>
        <v>-7.3750005000000023</v>
      </c>
      <c r="AC4378" s="2">
        <v>7.375</v>
      </c>
      <c r="AD4378" s="7">
        <f>VLOOKUP(P4378,Weights!$A:$B,2,0)*AC4378</f>
        <v>7.375</v>
      </c>
      <c r="AE4378">
        <f t="shared" ca="1" si="528"/>
        <v>54.390632375000287</v>
      </c>
      <c r="AF4378" t="str">
        <f t="shared" si="529"/>
        <v>Ohio State</v>
      </c>
      <c r="AG4378" t="str">
        <f t="shared" ca="1" si="530"/>
        <v>Ohio State</v>
      </c>
    </row>
    <row r="4379" spans="15:33" x14ac:dyDescent="0.25">
      <c r="O4379" t="s">
        <v>3075</v>
      </c>
      <c r="P4379" s="6">
        <v>42046</v>
      </c>
      <c r="Q4379" t="s">
        <v>3073</v>
      </c>
      <c r="R4379" t="s">
        <v>3708</v>
      </c>
      <c r="S4379" t="s">
        <v>3720</v>
      </c>
      <c r="T4379">
        <v>74</v>
      </c>
      <c r="U4379">
        <v>68</v>
      </c>
      <c r="W4379" t="s">
        <v>439</v>
      </c>
      <c r="X4379">
        <v>1</v>
      </c>
      <c r="Y4379">
        <f t="shared" si="524"/>
        <v>-6</v>
      </c>
      <c r="Z4379">
        <f t="shared" ca="1" si="525"/>
        <v>-6</v>
      </c>
      <c r="AA4379">
        <f t="shared" ca="1" si="526"/>
        <v>0</v>
      </c>
      <c r="AB4379">
        <f t="shared" ca="1" si="527"/>
        <v>0</v>
      </c>
      <c r="AC4379" s="2">
        <v>0</v>
      </c>
      <c r="AD4379" s="7">
        <f>VLOOKUP(P4379,Weights!$A:$B,2,0)*AC4379</f>
        <v>0</v>
      </c>
      <c r="AE4379">
        <f t="shared" ca="1" si="528"/>
        <v>0</v>
      </c>
      <c r="AF4379" t="str">
        <f t="shared" si="529"/>
        <v>Villanova</v>
      </c>
      <c r="AG4379" t="str">
        <f t="shared" ca="1" si="530"/>
        <v>Villanova</v>
      </c>
    </row>
    <row r="4380" spans="15:33" x14ac:dyDescent="0.25">
      <c r="O4380" t="s">
        <v>3311</v>
      </c>
      <c r="P4380" s="6">
        <v>42046</v>
      </c>
      <c r="Q4380" t="s">
        <v>3073</v>
      </c>
      <c r="R4380" t="s">
        <v>3309</v>
      </c>
      <c r="S4380" t="s">
        <v>3721</v>
      </c>
      <c r="T4380">
        <v>80</v>
      </c>
      <c r="U4380">
        <v>75</v>
      </c>
      <c r="W4380" t="s">
        <v>1210</v>
      </c>
      <c r="X4380">
        <v>1</v>
      </c>
      <c r="Y4380">
        <f t="shared" si="524"/>
        <v>5</v>
      </c>
      <c r="Z4380">
        <f t="shared" ca="1" si="525"/>
        <v>11.875000499999999</v>
      </c>
      <c r="AA4380">
        <f t="shared" ca="1" si="526"/>
        <v>-6.8750004999999987</v>
      </c>
      <c r="AB4380">
        <f t="shared" ca="1" si="527"/>
        <v>6.8750004999999987</v>
      </c>
      <c r="AC4380" s="2">
        <v>6.875</v>
      </c>
      <c r="AD4380" s="7">
        <f>VLOOKUP(P4380,Weights!$A:$B,2,0)*AC4380</f>
        <v>6.875</v>
      </c>
      <c r="AE4380">
        <f t="shared" ca="1" si="528"/>
        <v>47.265631875000231</v>
      </c>
      <c r="AF4380" t="str">
        <f t="shared" si="529"/>
        <v>Radford</v>
      </c>
      <c r="AG4380" t="str">
        <f t="shared" ca="1" si="530"/>
        <v>Radford</v>
      </c>
    </row>
    <row r="4381" spans="15:33" x14ac:dyDescent="0.25">
      <c r="O4381" t="s">
        <v>3166</v>
      </c>
      <c r="P4381" s="6">
        <v>42046</v>
      </c>
      <c r="Q4381" t="s">
        <v>3073</v>
      </c>
      <c r="R4381" t="s">
        <v>3118</v>
      </c>
      <c r="S4381" t="s">
        <v>3721</v>
      </c>
      <c r="T4381">
        <v>73</v>
      </c>
      <c r="U4381">
        <v>71</v>
      </c>
      <c r="W4381" t="s">
        <v>485</v>
      </c>
      <c r="X4381">
        <v>1</v>
      </c>
      <c r="Y4381">
        <f t="shared" si="524"/>
        <v>2</v>
      </c>
      <c r="Z4381">
        <f t="shared" ca="1" si="525"/>
        <v>15</v>
      </c>
      <c r="AA4381">
        <f t="shared" ca="1" si="526"/>
        <v>-13</v>
      </c>
      <c r="AB4381">
        <f t="shared" ca="1" si="527"/>
        <v>13</v>
      </c>
      <c r="AC4381" s="2">
        <v>13</v>
      </c>
      <c r="AD4381" s="7">
        <f>VLOOKUP(P4381,Weights!$A:$B,2,0)*AC4381</f>
        <v>13</v>
      </c>
      <c r="AE4381">
        <f t="shared" ca="1" si="528"/>
        <v>169</v>
      </c>
      <c r="AF4381" t="str">
        <f t="shared" si="529"/>
        <v>Richmond</v>
      </c>
      <c r="AG4381" t="str">
        <f t="shared" ca="1" si="530"/>
        <v>Richmond</v>
      </c>
    </row>
    <row r="4382" spans="15:33" x14ac:dyDescent="0.25">
      <c r="O4382" t="s">
        <v>3130</v>
      </c>
      <c r="P4382" s="6">
        <v>42046</v>
      </c>
      <c r="Q4382" t="s">
        <v>3073</v>
      </c>
      <c r="R4382" t="s">
        <v>3117</v>
      </c>
      <c r="S4382" t="s">
        <v>3721</v>
      </c>
      <c r="T4382">
        <v>65</v>
      </c>
      <c r="U4382">
        <v>64</v>
      </c>
      <c r="W4382" t="s">
        <v>499</v>
      </c>
      <c r="X4382">
        <v>1</v>
      </c>
      <c r="Y4382">
        <f t="shared" si="524"/>
        <v>1</v>
      </c>
      <c r="Z4382">
        <f t="shared" ca="1" si="525"/>
        <v>-5.125000019999999</v>
      </c>
      <c r="AA4382">
        <f t="shared" ca="1" si="526"/>
        <v>6.125000019999999</v>
      </c>
      <c r="AB4382">
        <f t="shared" ca="1" si="527"/>
        <v>-6.125000019999999</v>
      </c>
      <c r="AC4382" s="2">
        <v>6.125</v>
      </c>
      <c r="AD4382" s="7">
        <f>VLOOKUP(P4382,Weights!$A:$B,2,0)*AC4382</f>
        <v>6.125</v>
      </c>
      <c r="AE4382">
        <f t="shared" ca="1" si="528"/>
        <v>37.515625244999988</v>
      </c>
      <c r="AF4382" t="str">
        <f t="shared" si="529"/>
        <v>Saint Joseph's</v>
      </c>
      <c r="AG4382" t="str">
        <f t="shared" ca="1" si="530"/>
        <v>Rhode Island</v>
      </c>
    </row>
    <row r="4383" spans="15:33" x14ac:dyDescent="0.25">
      <c r="O4383" t="s">
        <v>3343</v>
      </c>
      <c r="P4383" s="6">
        <v>42046</v>
      </c>
      <c r="Q4383" t="s">
        <v>3073</v>
      </c>
      <c r="R4383" t="s">
        <v>3242</v>
      </c>
      <c r="S4383" t="s">
        <v>3721</v>
      </c>
      <c r="T4383">
        <v>67</v>
      </c>
      <c r="U4383">
        <v>41</v>
      </c>
      <c r="W4383" t="s">
        <v>533</v>
      </c>
      <c r="X4383">
        <v>1</v>
      </c>
      <c r="Y4383">
        <f t="shared" si="524"/>
        <v>26</v>
      </c>
      <c r="Z4383">
        <f t="shared" ca="1" si="525"/>
        <v>12.624999520000001</v>
      </c>
      <c r="AA4383">
        <f t="shared" ca="1" si="526"/>
        <v>13.375000479999999</v>
      </c>
      <c r="AB4383">
        <f t="shared" ca="1" si="527"/>
        <v>-13.375000479999999</v>
      </c>
      <c r="AC4383" s="2">
        <v>13.375</v>
      </c>
      <c r="AD4383" s="7">
        <f>VLOOKUP(P4383,Weights!$A:$B,2,0)*AC4383</f>
        <v>13.375</v>
      </c>
      <c r="AE4383">
        <f t="shared" ca="1" si="528"/>
        <v>178.89063784000021</v>
      </c>
      <c r="AF4383" t="str">
        <f t="shared" si="529"/>
        <v>San Diego St</v>
      </c>
      <c r="AG4383" t="str">
        <f t="shared" ca="1" si="530"/>
        <v>San Diego St</v>
      </c>
    </row>
    <row r="4384" spans="15:33" x14ac:dyDescent="0.25">
      <c r="O4384" t="s">
        <v>3171</v>
      </c>
      <c r="P4384" s="6">
        <v>42046</v>
      </c>
      <c r="Q4384" t="s">
        <v>3073</v>
      </c>
      <c r="R4384" t="s">
        <v>3165</v>
      </c>
      <c r="S4384" t="s">
        <v>3720</v>
      </c>
      <c r="T4384">
        <v>55</v>
      </c>
      <c r="U4384">
        <v>53</v>
      </c>
      <c r="W4384" t="s">
        <v>522</v>
      </c>
      <c r="X4384">
        <v>1</v>
      </c>
      <c r="Y4384">
        <f t="shared" si="524"/>
        <v>-2</v>
      </c>
      <c r="Z4384">
        <f t="shared" ca="1" si="525"/>
        <v>3.8750000000000009</v>
      </c>
      <c r="AA4384">
        <f t="shared" ca="1" si="526"/>
        <v>-5.8750000000000009</v>
      </c>
      <c r="AB4384">
        <f t="shared" ca="1" si="527"/>
        <v>5.8750000000000009</v>
      </c>
      <c r="AC4384" s="2">
        <v>5.875</v>
      </c>
      <c r="AD4384" s="7">
        <f>VLOOKUP(P4384,Weights!$A:$B,2,0)*AC4384</f>
        <v>5.875</v>
      </c>
      <c r="AE4384">
        <f t="shared" ca="1" si="528"/>
        <v>34.515625000000007</v>
      </c>
      <c r="AF4384" t="str">
        <f t="shared" si="529"/>
        <v>Massachusetts</v>
      </c>
      <c r="AG4384" t="str">
        <f t="shared" ca="1" si="530"/>
        <v>St. Bonaventure</v>
      </c>
    </row>
    <row r="4385" spans="15:33" x14ac:dyDescent="0.25">
      <c r="O4385" t="s">
        <v>3201</v>
      </c>
      <c r="P4385" s="6">
        <v>42046</v>
      </c>
      <c r="Q4385" t="s">
        <v>3073</v>
      </c>
      <c r="R4385" t="s">
        <v>3255</v>
      </c>
      <c r="S4385" t="s">
        <v>3721</v>
      </c>
      <c r="T4385">
        <v>86</v>
      </c>
      <c r="U4385">
        <v>78</v>
      </c>
      <c r="W4385" t="s">
        <v>898</v>
      </c>
      <c r="X4385">
        <v>1</v>
      </c>
      <c r="Y4385">
        <f t="shared" si="524"/>
        <v>8</v>
      </c>
      <c r="Z4385">
        <f t="shared" ca="1" si="525"/>
        <v>8.9999995000000013</v>
      </c>
      <c r="AA4385">
        <f t="shared" ca="1" si="526"/>
        <v>-0.99999950000000126</v>
      </c>
      <c r="AB4385">
        <f t="shared" ca="1" si="527"/>
        <v>0.99999950000000126</v>
      </c>
      <c r="AC4385" s="2">
        <v>1</v>
      </c>
      <c r="AD4385" s="7">
        <f>VLOOKUP(P4385,Weights!$A:$B,2,0)*AC4385</f>
        <v>1</v>
      </c>
      <c r="AE4385">
        <f t="shared" ca="1" si="528"/>
        <v>0.99999900000025255</v>
      </c>
      <c r="AF4385" t="str">
        <f t="shared" si="529"/>
        <v>St. John's</v>
      </c>
      <c r="AG4385" t="str">
        <f t="shared" ca="1" si="530"/>
        <v>St. John's</v>
      </c>
    </row>
    <row r="4386" spans="15:33" x14ac:dyDescent="0.25">
      <c r="O4386" t="s">
        <v>3248</v>
      </c>
      <c r="P4386" s="6">
        <v>42046</v>
      </c>
      <c r="Q4386" t="s">
        <v>3073</v>
      </c>
      <c r="R4386" t="s">
        <v>3244</v>
      </c>
      <c r="S4386" t="s">
        <v>3721</v>
      </c>
      <c r="T4386">
        <v>66</v>
      </c>
      <c r="U4386">
        <v>43</v>
      </c>
      <c r="W4386" t="s">
        <v>898</v>
      </c>
      <c r="X4386">
        <v>1</v>
      </c>
      <c r="Y4386">
        <f t="shared" si="524"/>
        <v>23</v>
      </c>
      <c r="Z4386">
        <f t="shared" ca="1" si="525"/>
        <v>8.2499999999999982</v>
      </c>
      <c r="AA4386">
        <f t="shared" ca="1" si="526"/>
        <v>14.750000000000002</v>
      </c>
      <c r="AB4386">
        <f t="shared" ca="1" si="527"/>
        <v>-14.750000000000002</v>
      </c>
      <c r="AC4386" s="2">
        <v>14.75</v>
      </c>
      <c r="AD4386" s="7">
        <f>VLOOKUP(P4386,Weights!$A:$B,2,0)*AC4386</f>
        <v>14.75</v>
      </c>
      <c r="AE4386">
        <f t="shared" ca="1" si="528"/>
        <v>217.56250000000006</v>
      </c>
      <c r="AF4386" t="str">
        <f t="shared" si="529"/>
        <v>Texas</v>
      </c>
      <c r="AG4386" t="str">
        <f t="shared" ca="1" si="530"/>
        <v>Texas</v>
      </c>
    </row>
    <row r="4387" spans="15:33" x14ac:dyDescent="0.25">
      <c r="O4387" t="s">
        <v>3100</v>
      </c>
      <c r="P4387" s="6">
        <v>42046</v>
      </c>
      <c r="Q4387" t="s">
        <v>3073</v>
      </c>
      <c r="R4387" t="s">
        <v>3111</v>
      </c>
      <c r="S4387" t="s">
        <v>3720</v>
      </c>
      <c r="T4387">
        <v>62</v>
      </c>
      <c r="U4387">
        <v>53</v>
      </c>
      <c r="W4387" t="s">
        <v>862</v>
      </c>
      <c r="X4387">
        <v>1</v>
      </c>
      <c r="Y4387">
        <f t="shared" si="524"/>
        <v>-9</v>
      </c>
      <c r="Z4387">
        <f t="shared" ca="1" si="525"/>
        <v>-0.24999949999999949</v>
      </c>
      <c r="AA4387">
        <f t="shared" ca="1" si="526"/>
        <v>-8.7500005000000005</v>
      </c>
      <c r="AB4387">
        <f t="shared" ca="1" si="527"/>
        <v>8.7500005000000005</v>
      </c>
      <c r="AC4387" s="2">
        <v>8.75</v>
      </c>
      <c r="AD4387" s="7">
        <f>VLOOKUP(P4387,Weights!$A:$B,2,0)*AC4387</f>
        <v>8.75</v>
      </c>
      <c r="AE4387">
        <f t="shared" ca="1" si="528"/>
        <v>76.562508750000262</v>
      </c>
      <c r="AF4387" t="str">
        <f t="shared" si="529"/>
        <v>Georgia</v>
      </c>
      <c r="AG4387" t="str">
        <f t="shared" ca="1" si="530"/>
        <v>Georgia</v>
      </c>
    </row>
    <row r="4388" spans="15:33" x14ac:dyDescent="0.25">
      <c r="O4388" t="s">
        <v>3138</v>
      </c>
      <c r="P4388" s="6">
        <v>42046</v>
      </c>
      <c r="Q4388" t="s">
        <v>3073</v>
      </c>
      <c r="R4388" t="s">
        <v>3145</v>
      </c>
      <c r="S4388" t="s">
        <v>3721</v>
      </c>
      <c r="T4388">
        <v>73</v>
      </c>
      <c r="U4388">
        <v>62</v>
      </c>
      <c r="W4388" t="s">
        <v>352</v>
      </c>
      <c r="X4388">
        <v>1</v>
      </c>
      <c r="Y4388">
        <f t="shared" si="524"/>
        <v>11</v>
      </c>
      <c r="Z4388">
        <f t="shared" ca="1" si="525"/>
        <v>3.25</v>
      </c>
      <c r="AA4388">
        <f t="shared" ca="1" si="526"/>
        <v>7.75</v>
      </c>
      <c r="AB4388">
        <f t="shared" ca="1" si="527"/>
        <v>-7.75</v>
      </c>
      <c r="AC4388" s="2">
        <v>7.75</v>
      </c>
      <c r="AD4388" s="7">
        <f>VLOOKUP(P4388,Weights!$A:$B,2,0)*AC4388</f>
        <v>7.75</v>
      </c>
      <c r="AE4388">
        <f t="shared" ca="1" si="528"/>
        <v>60.0625</v>
      </c>
      <c r="AF4388" t="str">
        <f t="shared" si="529"/>
        <v>UCF</v>
      </c>
      <c r="AG4388" t="str">
        <f t="shared" ca="1" si="530"/>
        <v>UCF</v>
      </c>
    </row>
    <row r="4389" spans="15:33" x14ac:dyDescent="0.25">
      <c r="O4389" t="s">
        <v>3282</v>
      </c>
      <c r="P4389" s="6">
        <v>42046</v>
      </c>
      <c r="Q4389" t="s">
        <v>3073</v>
      </c>
      <c r="R4389" t="s">
        <v>3258</v>
      </c>
      <c r="S4389" t="s">
        <v>3721</v>
      </c>
      <c r="T4389">
        <v>75</v>
      </c>
      <c r="U4389">
        <v>59</v>
      </c>
      <c r="W4389" t="s">
        <v>269</v>
      </c>
      <c r="X4389">
        <v>1</v>
      </c>
      <c r="Y4389">
        <f t="shared" si="524"/>
        <v>16</v>
      </c>
      <c r="Z4389">
        <f t="shared" ca="1" si="525"/>
        <v>14.249999500000001</v>
      </c>
      <c r="AA4389">
        <f t="shared" ca="1" si="526"/>
        <v>1.7500004999999987</v>
      </c>
      <c r="AB4389">
        <f t="shared" ca="1" si="527"/>
        <v>-1.7500004999999987</v>
      </c>
      <c r="AC4389" s="2">
        <v>1.75</v>
      </c>
      <c r="AD4389" s="7">
        <f>VLOOKUP(P4389,Weights!$A:$B,2,0)*AC4389</f>
        <v>1.75</v>
      </c>
      <c r="AE4389">
        <f t="shared" ca="1" si="528"/>
        <v>3.0625017500002456</v>
      </c>
      <c r="AF4389" t="str">
        <f t="shared" si="529"/>
        <v>UCLA</v>
      </c>
      <c r="AG4389" t="str">
        <f t="shared" ca="1" si="530"/>
        <v>UCLA</v>
      </c>
    </row>
    <row r="4390" spans="15:33" x14ac:dyDescent="0.25">
      <c r="O4390" t="s">
        <v>3091</v>
      </c>
      <c r="P4390" s="6">
        <v>42046</v>
      </c>
      <c r="Q4390" t="s">
        <v>3073</v>
      </c>
      <c r="R4390" t="s">
        <v>3085</v>
      </c>
      <c r="S4390" t="s">
        <v>3720</v>
      </c>
      <c r="T4390">
        <v>73</v>
      </c>
      <c r="U4390">
        <v>61</v>
      </c>
      <c r="W4390" t="s">
        <v>160</v>
      </c>
      <c r="X4390">
        <v>1</v>
      </c>
      <c r="Y4390">
        <f t="shared" si="524"/>
        <v>-12</v>
      </c>
      <c r="Z4390">
        <f t="shared" ca="1" si="525"/>
        <v>-12.625000499999999</v>
      </c>
      <c r="AA4390">
        <f t="shared" ca="1" si="526"/>
        <v>0.62500049999999874</v>
      </c>
      <c r="AB4390">
        <f t="shared" ca="1" si="527"/>
        <v>-0.62500049999999874</v>
      </c>
      <c r="AC4390" s="2">
        <v>0.625</v>
      </c>
      <c r="AD4390" s="7">
        <f>VLOOKUP(P4390,Weights!$A:$B,2,0)*AC4390</f>
        <v>0.625</v>
      </c>
      <c r="AE4390">
        <f t="shared" ca="1" si="528"/>
        <v>0.39062562500024844</v>
      </c>
      <c r="AF4390" t="str">
        <f t="shared" si="529"/>
        <v>Stony Brook</v>
      </c>
      <c r="AG4390" t="str">
        <f t="shared" ca="1" si="530"/>
        <v>Stony Brook</v>
      </c>
    </row>
    <row r="4391" spans="15:33" x14ac:dyDescent="0.25">
      <c r="O4391" t="s">
        <v>3148</v>
      </c>
      <c r="P4391" s="6">
        <v>42046</v>
      </c>
      <c r="Q4391" t="s">
        <v>3073</v>
      </c>
      <c r="R4391" t="s">
        <v>3164</v>
      </c>
      <c r="S4391" t="s">
        <v>3721</v>
      </c>
      <c r="T4391">
        <v>58</v>
      </c>
      <c r="U4391">
        <v>45</v>
      </c>
      <c r="W4391" t="s">
        <v>1475</v>
      </c>
      <c r="X4391">
        <v>1</v>
      </c>
      <c r="Y4391">
        <f t="shared" si="524"/>
        <v>13</v>
      </c>
      <c r="Z4391">
        <f t="shared" ca="1" si="525"/>
        <v>8.2499999800000001</v>
      </c>
      <c r="AA4391">
        <f t="shared" ca="1" si="526"/>
        <v>4.7500000199999999</v>
      </c>
      <c r="AB4391">
        <f t="shared" ca="1" si="527"/>
        <v>-4.7500000199999999</v>
      </c>
      <c r="AC4391" s="2">
        <v>4.75</v>
      </c>
      <c r="AD4391" s="7">
        <f>VLOOKUP(P4391,Weights!$A:$B,2,0)*AC4391</f>
        <v>4.75</v>
      </c>
      <c r="AE4391">
        <f t="shared" ca="1" si="528"/>
        <v>22.562500189999998</v>
      </c>
      <c r="AF4391" t="str">
        <f t="shared" si="529"/>
        <v>UNC Wilmington</v>
      </c>
      <c r="AG4391" t="str">
        <f t="shared" ca="1" si="530"/>
        <v>UNC Wilmington</v>
      </c>
    </row>
    <row r="4392" spans="15:33" x14ac:dyDescent="0.25">
      <c r="O4392" t="s">
        <v>3132</v>
      </c>
      <c r="P4392" s="6">
        <v>42046</v>
      </c>
      <c r="Q4392" t="s">
        <v>3073</v>
      </c>
      <c r="R4392" t="s">
        <v>3295</v>
      </c>
      <c r="S4392" t="s">
        <v>3720</v>
      </c>
      <c r="T4392">
        <v>80</v>
      </c>
      <c r="U4392">
        <v>75</v>
      </c>
      <c r="W4392" t="s">
        <v>253</v>
      </c>
      <c r="X4392">
        <v>1</v>
      </c>
      <c r="Y4392">
        <f t="shared" si="524"/>
        <v>-5</v>
      </c>
      <c r="Z4392">
        <f t="shared" ca="1" si="525"/>
        <v>-3.8749995000000004</v>
      </c>
      <c r="AA4392">
        <f t="shared" ca="1" si="526"/>
        <v>-1.1250004999999996</v>
      </c>
      <c r="AB4392">
        <f t="shared" ca="1" si="527"/>
        <v>1.1250004999999996</v>
      </c>
      <c r="AC4392" s="2">
        <v>1.125</v>
      </c>
      <c r="AD4392" s="7">
        <f>VLOOKUP(P4392,Weights!$A:$B,2,0)*AC4392</f>
        <v>1.125</v>
      </c>
      <c r="AE4392">
        <f t="shared" ca="1" si="528"/>
        <v>1.2656261250002492</v>
      </c>
      <c r="AF4392" t="str">
        <f t="shared" si="529"/>
        <v>Oregon</v>
      </c>
      <c r="AG4392" t="str">
        <f t="shared" ca="1" si="530"/>
        <v>Oregon</v>
      </c>
    </row>
    <row r="4393" spans="15:33" x14ac:dyDescent="0.25">
      <c r="O4393" t="s">
        <v>3229</v>
      </c>
      <c r="P4393" s="6">
        <v>42046</v>
      </c>
      <c r="Q4393" t="s">
        <v>3073</v>
      </c>
      <c r="R4393" t="s">
        <v>3251</v>
      </c>
      <c r="S4393" t="s">
        <v>3720</v>
      </c>
      <c r="T4393">
        <v>76</v>
      </c>
      <c r="U4393">
        <v>73</v>
      </c>
      <c r="V4393" t="s">
        <v>3722</v>
      </c>
      <c r="W4393" t="s">
        <v>2514</v>
      </c>
      <c r="X4393">
        <v>1</v>
      </c>
      <c r="Y4393">
        <f t="shared" si="524"/>
        <v>-3</v>
      </c>
      <c r="Z4393">
        <f t="shared" ca="1" si="525"/>
        <v>7.3749995000000004</v>
      </c>
      <c r="AA4393">
        <f t="shared" ca="1" si="526"/>
        <v>-10.374999500000001</v>
      </c>
      <c r="AB4393">
        <f t="shared" ca="1" si="527"/>
        <v>10.374999500000001</v>
      </c>
      <c r="AC4393" s="2">
        <v>10.375</v>
      </c>
      <c r="AD4393" s="7">
        <f>VLOOKUP(P4393,Weights!$A:$B,2,0)*AC4393</f>
        <v>10.375</v>
      </c>
      <c r="AE4393">
        <f t="shared" ca="1" si="528"/>
        <v>107.64061462500028</v>
      </c>
      <c r="AF4393" t="str">
        <f t="shared" si="529"/>
        <v>Tennessee</v>
      </c>
      <c r="AG4393" t="str">
        <f t="shared" ca="1" si="530"/>
        <v>Vanderbilt</v>
      </c>
    </row>
    <row r="4394" spans="15:33" x14ac:dyDescent="0.25">
      <c r="O4394" t="s">
        <v>3087</v>
      </c>
      <c r="P4394" s="6">
        <v>42046</v>
      </c>
      <c r="Q4394" t="s">
        <v>3073</v>
      </c>
      <c r="R4394" t="s">
        <v>3084</v>
      </c>
      <c r="S4394" t="s">
        <v>3721</v>
      </c>
      <c r="T4394">
        <v>96</v>
      </c>
      <c r="U4394">
        <v>53</v>
      </c>
      <c r="W4394" t="s">
        <v>181</v>
      </c>
      <c r="X4394">
        <v>1</v>
      </c>
      <c r="Y4394">
        <f t="shared" si="524"/>
        <v>43</v>
      </c>
      <c r="Z4394">
        <f t="shared" ca="1" si="525"/>
        <v>13.625</v>
      </c>
      <c r="AA4394">
        <f t="shared" ca="1" si="526"/>
        <v>29.375</v>
      </c>
      <c r="AB4394">
        <f t="shared" ca="1" si="527"/>
        <v>-29.375</v>
      </c>
      <c r="AC4394" s="2">
        <v>29.375</v>
      </c>
      <c r="AD4394" s="7">
        <f>VLOOKUP(P4394,Weights!$A:$B,2,0)*AC4394</f>
        <v>29.375</v>
      </c>
      <c r="AE4394">
        <f t="shared" ca="1" si="528"/>
        <v>862.890625</v>
      </c>
      <c r="AF4394" t="str">
        <f t="shared" si="529"/>
        <v>Vermont</v>
      </c>
      <c r="AG4394" t="str">
        <f t="shared" ca="1" si="530"/>
        <v>Vermont</v>
      </c>
    </row>
    <row r="4395" spans="15:33" x14ac:dyDescent="0.25">
      <c r="O4395" t="s">
        <v>3180</v>
      </c>
      <c r="P4395" s="6">
        <v>42046</v>
      </c>
      <c r="Q4395" t="s">
        <v>3073</v>
      </c>
      <c r="R4395" t="s">
        <v>3168</v>
      </c>
      <c r="S4395" t="s">
        <v>3720</v>
      </c>
      <c r="T4395">
        <v>74</v>
      </c>
      <c r="U4395">
        <v>69</v>
      </c>
      <c r="V4395" t="s">
        <v>3723</v>
      </c>
      <c r="W4395" t="s">
        <v>532</v>
      </c>
      <c r="X4395">
        <v>1</v>
      </c>
      <c r="Y4395">
        <f t="shared" si="524"/>
        <v>-5</v>
      </c>
      <c r="Z4395">
        <f t="shared" ca="1" si="525"/>
        <v>11.124999500000001</v>
      </c>
      <c r="AA4395">
        <f t="shared" ca="1" si="526"/>
        <v>-16.124999500000001</v>
      </c>
      <c r="AB4395">
        <f t="shared" ca="1" si="527"/>
        <v>16.124999500000001</v>
      </c>
      <c r="AC4395" s="2">
        <v>16.125</v>
      </c>
      <c r="AD4395" s="7">
        <f>VLOOKUP(P4395,Weights!$A:$B,2,0)*AC4395</f>
        <v>16.125</v>
      </c>
      <c r="AE4395">
        <f t="shared" ca="1" si="528"/>
        <v>260.01560887500028</v>
      </c>
      <c r="AF4395" t="str">
        <f t="shared" si="529"/>
        <v>La Salle</v>
      </c>
      <c r="AG4395" t="str">
        <f t="shared" ca="1" si="530"/>
        <v>Virginia Commonwealth</v>
      </c>
    </row>
    <row r="4396" spans="15:33" x14ac:dyDescent="0.25">
      <c r="O4396" t="s">
        <v>3200</v>
      </c>
      <c r="P4396" s="6">
        <v>42046</v>
      </c>
      <c r="Q4396" t="s">
        <v>3073</v>
      </c>
      <c r="R4396" t="s">
        <v>3194</v>
      </c>
      <c r="S4396" t="s">
        <v>3721</v>
      </c>
      <c r="T4396">
        <v>72</v>
      </c>
      <c r="U4396">
        <v>70</v>
      </c>
      <c r="W4396" t="s">
        <v>710</v>
      </c>
      <c r="X4396">
        <v>1</v>
      </c>
      <c r="Y4396">
        <f t="shared" si="524"/>
        <v>2</v>
      </c>
      <c r="Z4396">
        <f t="shared" ca="1" si="525"/>
        <v>-5.9999995000000004</v>
      </c>
      <c r="AA4396">
        <f t="shared" ca="1" si="526"/>
        <v>7.9999995000000004</v>
      </c>
      <c r="AB4396">
        <f t="shared" ca="1" si="527"/>
        <v>-7.9999995000000004</v>
      </c>
      <c r="AC4396" s="2">
        <v>8</v>
      </c>
      <c r="AD4396" s="7">
        <f>VLOOKUP(P4396,Weights!$A:$B,2,0)*AC4396</f>
        <v>8</v>
      </c>
      <c r="AE4396">
        <f t="shared" ca="1" si="528"/>
        <v>63.999992000000255</v>
      </c>
      <c r="AF4396" t="str">
        <f t="shared" si="529"/>
        <v>Wake Forest</v>
      </c>
      <c r="AG4396" t="str">
        <f t="shared" ca="1" si="530"/>
        <v>Miami (FL)</v>
      </c>
    </row>
    <row r="4397" spans="15:33" x14ac:dyDescent="0.25">
      <c r="O4397" t="s">
        <v>3385</v>
      </c>
      <c r="P4397" s="6">
        <v>42046</v>
      </c>
      <c r="Q4397" t="s">
        <v>3073</v>
      </c>
      <c r="R4397" t="s">
        <v>3245</v>
      </c>
      <c r="S4397" t="s">
        <v>3721</v>
      </c>
      <c r="T4397">
        <v>76</v>
      </c>
      <c r="U4397">
        <v>72</v>
      </c>
      <c r="W4397" t="s">
        <v>914</v>
      </c>
      <c r="X4397">
        <v>1</v>
      </c>
      <c r="Y4397">
        <f t="shared" si="524"/>
        <v>4</v>
      </c>
      <c r="Z4397">
        <f t="shared" ca="1" si="525"/>
        <v>12.249999499999999</v>
      </c>
      <c r="AA4397">
        <f t="shared" ca="1" si="526"/>
        <v>-8.2499994999999995</v>
      </c>
      <c r="AB4397">
        <f t="shared" ca="1" si="527"/>
        <v>8.2499994999999995</v>
      </c>
      <c r="AC4397" s="2">
        <v>8.25</v>
      </c>
      <c r="AD4397" s="7">
        <f>VLOOKUP(P4397,Weights!$A:$B,2,0)*AC4397</f>
        <v>8.25</v>
      </c>
      <c r="AE4397">
        <f t="shared" ca="1" si="528"/>
        <v>68.062491750000248</v>
      </c>
      <c r="AF4397" t="str">
        <f t="shared" si="529"/>
        <v>West Virginia</v>
      </c>
      <c r="AG4397" t="str">
        <f t="shared" ca="1" si="530"/>
        <v>West Virginia</v>
      </c>
    </row>
    <row r="4398" spans="15:33" x14ac:dyDescent="0.25">
      <c r="O4398" t="s">
        <v>3706</v>
      </c>
      <c r="P4398" s="6">
        <v>42046</v>
      </c>
      <c r="Q4398" t="s">
        <v>3073</v>
      </c>
      <c r="R4398" t="s">
        <v>3190</v>
      </c>
      <c r="S4398" t="s">
        <v>3721</v>
      </c>
      <c r="T4398">
        <v>74</v>
      </c>
      <c r="U4398">
        <v>57</v>
      </c>
      <c r="W4398" t="s">
        <v>2165</v>
      </c>
      <c r="X4398">
        <v>1</v>
      </c>
      <c r="Y4398">
        <f t="shared" si="524"/>
        <v>17</v>
      </c>
      <c r="Z4398">
        <f t="shared" ca="1" si="525"/>
        <v>19.499999519999999</v>
      </c>
      <c r="AA4398">
        <f t="shared" ca="1" si="526"/>
        <v>-2.4999995199999994</v>
      </c>
      <c r="AB4398">
        <f t="shared" ca="1" si="527"/>
        <v>2.4999995199999994</v>
      </c>
      <c r="AC4398" s="2">
        <v>2.5</v>
      </c>
      <c r="AD4398" s="7">
        <f>VLOOKUP(P4398,Weights!$A:$B,2,0)*AC4398</f>
        <v>2.5</v>
      </c>
      <c r="AE4398">
        <f t="shared" ca="1" si="528"/>
        <v>6.2499976000002269</v>
      </c>
      <c r="AF4398" t="str">
        <f t="shared" si="529"/>
        <v>Wichita St</v>
      </c>
      <c r="AG4398" t="str">
        <f t="shared" ca="1" si="530"/>
        <v>Wichita St</v>
      </c>
    </row>
    <row r="4399" spans="15:33" x14ac:dyDescent="0.25">
      <c r="O4399" t="s">
        <v>3344</v>
      </c>
      <c r="P4399" s="6">
        <v>42046</v>
      </c>
      <c r="Q4399" t="s">
        <v>3073</v>
      </c>
      <c r="R4399" t="s">
        <v>3345</v>
      </c>
      <c r="S4399" t="s">
        <v>3721</v>
      </c>
      <c r="T4399">
        <v>77</v>
      </c>
      <c r="U4399">
        <v>58</v>
      </c>
      <c r="W4399" t="s">
        <v>1110</v>
      </c>
      <c r="X4399">
        <v>1</v>
      </c>
      <c r="Y4399">
        <f t="shared" si="524"/>
        <v>19</v>
      </c>
      <c r="Z4399">
        <f t="shared" ca="1" si="525"/>
        <v>12.125</v>
      </c>
      <c r="AA4399">
        <f t="shared" ca="1" si="526"/>
        <v>6.875</v>
      </c>
      <c r="AB4399">
        <f t="shared" ca="1" si="527"/>
        <v>-6.875</v>
      </c>
      <c r="AC4399" s="2">
        <v>6.875</v>
      </c>
      <c r="AD4399" s="7">
        <f>VLOOKUP(P4399,Weights!$A:$B,2,0)*AC4399</f>
        <v>6.875</v>
      </c>
      <c r="AE4399">
        <f t="shared" ca="1" si="528"/>
        <v>47.265625</v>
      </c>
      <c r="AF4399" t="str">
        <f t="shared" si="529"/>
        <v>William &amp; Mary</v>
      </c>
      <c r="AG4399" t="str">
        <f t="shared" ca="1" si="530"/>
        <v>William &amp; Mary</v>
      </c>
    </row>
    <row r="4400" spans="15:33" x14ac:dyDescent="0.25">
      <c r="O4400" t="s">
        <v>3226</v>
      </c>
      <c r="P4400" s="6">
        <v>42046</v>
      </c>
      <c r="Q4400" t="s">
        <v>3073</v>
      </c>
      <c r="R4400" t="s">
        <v>3371</v>
      </c>
      <c r="S4400" t="s">
        <v>3720</v>
      </c>
      <c r="T4400">
        <v>63</v>
      </c>
      <c r="U4400">
        <v>62</v>
      </c>
      <c r="W4400" t="s">
        <v>1699</v>
      </c>
      <c r="X4400">
        <v>1</v>
      </c>
      <c r="Y4400">
        <f t="shared" si="524"/>
        <v>-1</v>
      </c>
      <c r="Z4400">
        <f t="shared" ca="1" si="525"/>
        <v>-8.75</v>
      </c>
      <c r="AA4400">
        <f t="shared" ca="1" si="526"/>
        <v>7.75</v>
      </c>
      <c r="AB4400">
        <f t="shared" ca="1" si="527"/>
        <v>-7.75</v>
      </c>
      <c r="AC4400" s="2">
        <v>7.75</v>
      </c>
      <c r="AD4400" s="7">
        <f>VLOOKUP(P4400,Weights!$A:$B,2,0)*AC4400</f>
        <v>7.75</v>
      </c>
      <c r="AE4400">
        <f t="shared" ca="1" si="528"/>
        <v>60.0625</v>
      </c>
      <c r="AF4400" t="str">
        <f t="shared" si="529"/>
        <v>Green Bay</v>
      </c>
      <c r="AG4400" t="str">
        <f t="shared" ca="1" si="530"/>
        <v>Green Bay</v>
      </c>
    </row>
    <row r="4401" spans="15:33" x14ac:dyDescent="0.25">
      <c r="O4401" t="s">
        <v>3349</v>
      </c>
      <c r="P4401" s="6">
        <v>42047</v>
      </c>
      <c r="Q4401" t="s">
        <v>3073</v>
      </c>
      <c r="R4401" t="s">
        <v>3160</v>
      </c>
      <c r="S4401" t="s">
        <v>3720</v>
      </c>
      <c r="T4401">
        <v>79</v>
      </c>
      <c r="U4401">
        <v>74</v>
      </c>
      <c r="W4401" t="s">
        <v>1913</v>
      </c>
      <c r="X4401">
        <v>1</v>
      </c>
      <c r="Y4401">
        <f t="shared" si="524"/>
        <v>-5</v>
      </c>
      <c r="Z4401">
        <f t="shared" ca="1" si="525"/>
        <v>-0.75</v>
      </c>
      <c r="AA4401">
        <f t="shared" ca="1" si="526"/>
        <v>-4.25</v>
      </c>
      <c r="AB4401">
        <f t="shared" ca="1" si="527"/>
        <v>4.25</v>
      </c>
      <c r="AC4401" s="2">
        <v>4.25</v>
      </c>
      <c r="AD4401" s="7">
        <f>VLOOKUP(P4401,Weights!$A:$B,2,0)*AC4401</f>
        <v>4.25</v>
      </c>
      <c r="AE4401">
        <f t="shared" ca="1" si="528"/>
        <v>18.0625</v>
      </c>
      <c r="AF4401" t="str">
        <f t="shared" si="529"/>
        <v>Arkansas-Little Rock</v>
      </c>
      <c r="AG4401" t="str">
        <f t="shared" ca="1" si="530"/>
        <v>Arkansas-Little Rock</v>
      </c>
    </row>
    <row r="4402" spans="15:33" x14ac:dyDescent="0.25">
      <c r="O4402" t="s">
        <v>3233</v>
      </c>
      <c r="P4402" s="6">
        <v>42047</v>
      </c>
      <c r="Q4402" t="s">
        <v>3073</v>
      </c>
      <c r="R4402" t="s">
        <v>3337</v>
      </c>
      <c r="S4402" t="s">
        <v>3720</v>
      </c>
      <c r="T4402">
        <v>66</v>
      </c>
      <c r="U4402">
        <v>55</v>
      </c>
      <c r="W4402" t="s">
        <v>1750</v>
      </c>
      <c r="X4402">
        <v>1</v>
      </c>
      <c r="Y4402">
        <f t="shared" si="524"/>
        <v>-11</v>
      </c>
      <c r="Z4402">
        <f t="shared" ca="1" si="525"/>
        <v>-7.8750004999999996</v>
      </c>
      <c r="AA4402">
        <f t="shared" ca="1" si="526"/>
        <v>-3.1249995000000004</v>
      </c>
      <c r="AB4402">
        <f t="shared" ca="1" si="527"/>
        <v>3.1249995000000004</v>
      </c>
      <c r="AC4402" s="2">
        <v>3.125</v>
      </c>
      <c r="AD4402" s="7">
        <f>VLOOKUP(P4402,Weights!$A:$B,2,0)*AC4402</f>
        <v>3.125</v>
      </c>
      <c r="AE4402">
        <f t="shared" ca="1" si="528"/>
        <v>9.765621875000253</v>
      </c>
      <c r="AF4402" t="str">
        <f t="shared" si="529"/>
        <v>Eastern Illinois</v>
      </c>
      <c r="AG4402" t="str">
        <f t="shared" ca="1" si="530"/>
        <v>Eastern Illinois</v>
      </c>
    </row>
    <row r="4403" spans="15:33" x14ac:dyDescent="0.25">
      <c r="O4403" t="s">
        <v>3184</v>
      </c>
      <c r="P4403" s="6">
        <v>42047</v>
      </c>
      <c r="Q4403" t="s">
        <v>3073</v>
      </c>
      <c r="R4403" t="s">
        <v>3291</v>
      </c>
      <c r="S4403" t="s">
        <v>3721</v>
      </c>
      <c r="T4403">
        <v>82</v>
      </c>
      <c r="U4403">
        <v>60</v>
      </c>
      <c r="W4403" t="s">
        <v>651</v>
      </c>
      <c r="X4403">
        <v>1</v>
      </c>
      <c r="Y4403">
        <f t="shared" si="524"/>
        <v>22</v>
      </c>
      <c r="Z4403">
        <f t="shared" ca="1" si="525"/>
        <v>6.1249995000000013</v>
      </c>
      <c r="AA4403">
        <f t="shared" ca="1" si="526"/>
        <v>15.875000499999999</v>
      </c>
      <c r="AB4403">
        <f t="shared" ca="1" si="527"/>
        <v>-15.875000499999999</v>
      </c>
      <c r="AC4403" s="2">
        <v>15.875</v>
      </c>
      <c r="AD4403" s="7">
        <f>VLOOKUP(P4403,Weights!$A:$B,2,0)*AC4403</f>
        <v>15.875</v>
      </c>
      <c r="AE4403">
        <f t="shared" ca="1" si="528"/>
        <v>252.0156408750002</v>
      </c>
      <c r="AF4403" t="str">
        <f t="shared" si="529"/>
        <v>BYU</v>
      </c>
      <c r="AG4403" t="str">
        <f t="shared" ca="1" si="530"/>
        <v>BYU</v>
      </c>
    </row>
    <row r="4404" spans="15:33" x14ac:dyDescent="0.25">
      <c r="O4404" t="s">
        <v>3333</v>
      </c>
      <c r="P4404" s="6">
        <v>42047</v>
      </c>
      <c r="Q4404" t="s">
        <v>3073</v>
      </c>
      <c r="R4404" t="s">
        <v>3283</v>
      </c>
      <c r="S4404" t="s">
        <v>3721</v>
      </c>
      <c r="T4404">
        <v>70</v>
      </c>
      <c r="U4404">
        <v>63</v>
      </c>
      <c r="W4404" t="s">
        <v>1327</v>
      </c>
      <c r="X4404">
        <v>1</v>
      </c>
      <c r="Y4404">
        <f t="shared" si="524"/>
        <v>7</v>
      </c>
      <c r="Z4404">
        <f t="shared" ca="1" si="525"/>
        <v>9.8749999800000001</v>
      </c>
      <c r="AA4404">
        <f t="shared" ca="1" si="526"/>
        <v>-2.8749999800000001</v>
      </c>
      <c r="AB4404">
        <f t="shared" ca="1" si="527"/>
        <v>2.8749999800000001</v>
      </c>
      <c r="AC4404" s="2">
        <v>2.875</v>
      </c>
      <c r="AD4404" s="7">
        <f>VLOOKUP(P4404,Weights!$A:$B,2,0)*AC4404</f>
        <v>2.875</v>
      </c>
      <c r="AE4404">
        <f t="shared" ca="1" si="528"/>
        <v>8.2656248850000011</v>
      </c>
      <c r="AF4404" t="str">
        <f t="shared" si="529"/>
        <v>Cal Poly</v>
      </c>
      <c r="AG4404" t="str">
        <f t="shared" ca="1" si="530"/>
        <v>Cal Poly</v>
      </c>
    </row>
    <row r="4405" spans="15:33" x14ac:dyDescent="0.25">
      <c r="O4405" t="s">
        <v>3231</v>
      </c>
      <c r="P4405" s="6">
        <v>42047</v>
      </c>
      <c r="Q4405" t="s">
        <v>3073</v>
      </c>
      <c r="R4405" t="s">
        <v>3222</v>
      </c>
      <c r="S4405" t="s">
        <v>3720</v>
      </c>
      <c r="T4405">
        <v>68</v>
      </c>
      <c r="U4405">
        <v>61</v>
      </c>
      <c r="W4405" t="s">
        <v>2373</v>
      </c>
      <c r="X4405">
        <v>1</v>
      </c>
      <c r="Y4405">
        <f t="shared" si="524"/>
        <v>-7</v>
      </c>
      <c r="Z4405">
        <f t="shared" ca="1" si="525"/>
        <v>4.1250000000000009</v>
      </c>
      <c r="AA4405">
        <f t="shared" ca="1" si="526"/>
        <v>-11.125</v>
      </c>
      <c r="AB4405">
        <f t="shared" ca="1" si="527"/>
        <v>11.125</v>
      </c>
      <c r="AC4405" s="2">
        <v>11.125</v>
      </c>
      <c r="AD4405" s="7">
        <f>VLOOKUP(P4405,Weights!$A:$B,2,0)*AC4405</f>
        <v>11.125</v>
      </c>
      <c r="AE4405">
        <f t="shared" ca="1" si="528"/>
        <v>123.765625</v>
      </c>
      <c r="AF4405" t="str">
        <f t="shared" si="529"/>
        <v>California</v>
      </c>
      <c r="AG4405" t="str">
        <f t="shared" ca="1" si="530"/>
        <v>Colorado</v>
      </c>
    </row>
    <row r="4406" spans="15:33" x14ac:dyDescent="0.25">
      <c r="O4406" t="s">
        <v>3136</v>
      </c>
      <c r="P4406" s="6">
        <v>42047</v>
      </c>
      <c r="Q4406" t="s">
        <v>3073</v>
      </c>
      <c r="R4406" t="s">
        <v>3143</v>
      </c>
      <c r="S4406" t="s">
        <v>3721</v>
      </c>
      <c r="T4406">
        <v>70</v>
      </c>
      <c r="U4406">
        <v>45</v>
      </c>
      <c r="W4406" t="s">
        <v>223</v>
      </c>
      <c r="X4406">
        <v>1</v>
      </c>
      <c r="Y4406">
        <f t="shared" si="524"/>
        <v>25</v>
      </c>
      <c r="Z4406">
        <f t="shared" ca="1" si="525"/>
        <v>5.1250000000000009</v>
      </c>
      <c r="AA4406">
        <f t="shared" ca="1" si="526"/>
        <v>19.875</v>
      </c>
      <c r="AB4406">
        <f t="shared" ca="1" si="527"/>
        <v>-19.875</v>
      </c>
      <c r="AC4406" s="2">
        <v>19.875</v>
      </c>
      <c r="AD4406" s="7">
        <f>VLOOKUP(P4406,Weights!$A:$B,2,0)*AC4406</f>
        <v>19.875</v>
      </c>
      <c r="AE4406">
        <f t="shared" ca="1" si="528"/>
        <v>395.015625</v>
      </c>
      <c r="AF4406" t="str">
        <f t="shared" si="529"/>
        <v>Connecticut</v>
      </c>
      <c r="AG4406" t="str">
        <f t="shared" ca="1" si="530"/>
        <v>Connecticut</v>
      </c>
    </row>
    <row r="4407" spans="15:33" x14ac:dyDescent="0.25">
      <c r="O4407" t="s">
        <v>3189</v>
      </c>
      <c r="P4407" s="6">
        <v>42047</v>
      </c>
      <c r="Q4407" t="s">
        <v>3073</v>
      </c>
      <c r="R4407" t="s">
        <v>3224</v>
      </c>
      <c r="S4407" t="s">
        <v>3720</v>
      </c>
      <c r="T4407">
        <v>73</v>
      </c>
      <c r="U4407">
        <v>69</v>
      </c>
      <c r="V4407" t="s">
        <v>3722</v>
      </c>
      <c r="W4407" t="s">
        <v>141</v>
      </c>
      <c r="X4407">
        <v>1</v>
      </c>
      <c r="Y4407">
        <f t="shared" si="524"/>
        <v>-4</v>
      </c>
      <c r="Z4407">
        <f t="shared" ca="1" si="525"/>
        <v>1.1250000199999999</v>
      </c>
      <c r="AA4407">
        <f t="shared" ca="1" si="526"/>
        <v>-5.1250000199999999</v>
      </c>
      <c r="AB4407">
        <f t="shared" ca="1" si="527"/>
        <v>5.1250000199999999</v>
      </c>
      <c r="AC4407" s="2">
        <v>5.125</v>
      </c>
      <c r="AD4407" s="7">
        <f>VLOOKUP(P4407,Weights!$A:$B,2,0)*AC4407</f>
        <v>5.125</v>
      </c>
      <c r="AE4407">
        <f t="shared" ca="1" si="528"/>
        <v>26.265625204999999</v>
      </c>
      <c r="AF4407" t="str">
        <f t="shared" si="529"/>
        <v>North Dakota St</v>
      </c>
      <c r="AG4407" t="str">
        <f t="shared" ca="1" si="530"/>
        <v>Denver</v>
      </c>
    </row>
    <row r="4408" spans="15:33" x14ac:dyDescent="0.25">
      <c r="O4408" t="s">
        <v>3236</v>
      </c>
      <c r="P4408" s="6">
        <v>42047</v>
      </c>
      <c r="Q4408" t="s">
        <v>3073</v>
      </c>
      <c r="R4408" t="s">
        <v>3265</v>
      </c>
      <c r="S4408" t="s">
        <v>3721</v>
      </c>
      <c r="T4408">
        <v>64</v>
      </c>
      <c r="U4408">
        <v>61</v>
      </c>
      <c r="W4408" t="s">
        <v>999</v>
      </c>
      <c r="X4408">
        <v>1</v>
      </c>
      <c r="Y4408">
        <f t="shared" si="524"/>
        <v>3</v>
      </c>
      <c r="Z4408">
        <f t="shared" ca="1" si="525"/>
        <v>8.375</v>
      </c>
      <c r="AA4408">
        <f t="shared" ca="1" si="526"/>
        <v>-5.375</v>
      </c>
      <c r="AB4408">
        <f t="shared" ca="1" si="527"/>
        <v>5.375</v>
      </c>
      <c r="AC4408" s="2">
        <v>5.375</v>
      </c>
      <c r="AD4408" s="7">
        <f>VLOOKUP(P4408,Weights!$A:$B,2,0)*AC4408</f>
        <v>5.375</v>
      </c>
      <c r="AE4408">
        <f t="shared" ca="1" si="528"/>
        <v>28.890625</v>
      </c>
      <c r="AF4408" t="str">
        <f t="shared" si="529"/>
        <v>Eastern Washington</v>
      </c>
      <c r="AG4408" t="str">
        <f t="shared" ca="1" si="530"/>
        <v>Eastern Washington</v>
      </c>
    </row>
    <row r="4409" spans="15:33" x14ac:dyDescent="0.25">
      <c r="O4409" t="s">
        <v>3347</v>
      </c>
      <c r="P4409" s="6">
        <v>42047</v>
      </c>
      <c r="Q4409" t="s">
        <v>3073</v>
      </c>
      <c r="R4409" t="s">
        <v>3106</v>
      </c>
      <c r="S4409" t="s">
        <v>3720</v>
      </c>
      <c r="T4409">
        <v>74</v>
      </c>
      <c r="U4409">
        <v>71</v>
      </c>
      <c r="W4409" t="s">
        <v>1549</v>
      </c>
      <c r="X4409">
        <v>1</v>
      </c>
      <c r="Y4409">
        <f t="shared" si="524"/>
        <v>-3</v>
      </c>
      <c r="Z4409">
        <f t="shared" ca="1" si="525"/>
        <v>-3.0000000000000009</v>
      </c>
      <c r="AA4409">
        <f t="shared" ca="1" si="526"/>
        <v>0</v>
      </c>
      <c r="AB4409">
        <f t="shared" ca="1" si="527"/>
        <v>0</v>
      </c>
      <c r="AC4409" s="2">
        <v>0</v>
      </c>
      <c r="AD4409" s="7">
        <f>VLOOKUP(P4409,Weights!$A:$B,2,0)*AC4409</f>
        <v>0</v>
      </c>
      <c r="AE4409">
        <f t="shared" ca="1" si="528"/>
        <v>0</v>
      </c>
      <c r="AF4409" t="str">
        <f t="shared" si="529"/>
        <v>Bryant</v>
      </c>
      <c r="AG4409" t="str">
        <f t="shared" ca="1" si="530"/>
        <v>Bryant</v>
      </c>
    </row>
    <row r="4410" spans="15:33" x14ac:dyDescent="0.25">
      <c r="O4410" t="s">
        <v>3144</v>
      </c>
      <c r="P4410" s="6">
        <v>42047</v>
      </c>
      <c r="Q4410" t="s">
        <v>3073</v>
      </c>
      <c r="R4410" t="s">
        <v>3253</v>
      </c>
      <c r="S4410" t="s">
        <v>3720</v>
      </c>
      <c r="T4410">
        <v>62</v>
      </c>
      <c r="U4410">
        <v>61</v>
      </c>
      <c r="W4410" t="s">
        <v>70</v>
      </c>
      <c r="X4410">
        <v>1</v>
      </c>
      <c r="Y4410">
        <f t="shared" si="524"/>
        <v>-1</v>
      </c>
      <c r="Z4410">
        <f t="shared" ca="1" si="525"/>
        <v>3.75</v>
      </c>
      <c r="AA4410">
        <f t="shared" ca="1" si="526"/>
        <v>-4.75</v>
      </c>
      <c r="AB4410">
        <f t="shared" ca="1" si="527"/>
        <v>4.75</v>
      </c>
      <c r="AC4410" s="2">
        <v>4.75</v>
      </c>
      <c r="AD4410" s="7">
        <f>VLOOKUP(P4410,Weights!$A:$B,2,0)*AC4410</f>
        <v>4.75</v>
      </c>
      <c r="AE4410">
        <f t="shared" ca="1" si="528"/>
        <v>22.5625</v>
      </c>
      <c r="AF4410" t="str">
        <f t="shared" si="529"/>
        <v>Ole Miss</v>
      </c>
      <c r="AG4410" t="str">
        <f t="shared" ca="1" si="530"/>
        <v>Florida</v>
      </c>
    </row>
    <row r="4411" spans="15:33" x14ac:dyDescent="0.25">
      <c r="O4411" t="s">
        <v>3355</v>
      </c>
      <c r="P4411" s="6">
        <v>42047</v>
      </c>
      <c r="Q4411" t="s">
        <v>3073</v>
      </c>
      <c r="R4411" t="s">
        <v>3359</v>
      </c>
      <c r="S4411" t="s">
        <v>3721</v>
      </c>
      <c r="T4411">
        <v>65</v>
      </c>
      <c r="U4411">
        <v>60</v>
      </c>
      <c r="W4411" t="s">
        <v>2845</v>
      </c>
      <c r="X4411">
        <v>1</v>
      </c>
      <c r="Y4411">
        <f t="shared" si="524"/>
        <v>5</v>
      </c>
      <c r="Z4411">
        <f t="shared" ca="1" si="525"/>
        <v>11.125</v>
      </c>
      <c r="AA4411">
        <f t="shared" ca="1" si="526"/>
        <v>-6.125</v>
      </c>
      <c r="AB4411">
        <f t="shared" ca="1" si="527"/>
        <v>6.125</v>
      </c>
      <c r="AC4411" s="2">
        <v>6.125</v>
      </c>
      <c r="AD4411" s="7">
        <f>VLOOKUP(P4411,Weights!$A:$B,2,0)*AC4411</f>
        <v>6.125</v>
      </c>
      <c r="AE4411">
        <f t="shared" ca="1" si="528"/>
        <v>37.515625</v>
      </c>
      <c r="AF4411" t="str">
        <f t="shared" si="529"/>
        <v>Georgia Southern</v>
      </c>
      <c r="AG4411" t="str">
        <f t="shared" ca="1" si="530"/>
        <v>Georgia Southern</v>
      </c>
    </row>
    <row r="4412" spans="15:33" x14ac:dyDescent="0.25">
      <c r="O4412" t="s">
        <v>3707</v>
      </c>
      <c r="P4412" s="6">
        <v>42047</v>
      </c>
      <c r="Q4412" t="s">
        <v>3073</v>
      </c>
      <c r="R4412" t="s">
        <v>3340</v>
      </c>
      <c r="S4412" t="s">
        <v>3721</v>
      </c>
      <c r="T4412">
        <v>80</v>
      </c>
      <c r="U4412">
        <v>51</v>
      </c>
      <c r="W4412" t="s">
        <v>2904</v>
      </c>
      <c r="X4412">
        <v>1</v>
      </c>
      <c r="Y4412">
        <f t="shared" si="524"/>
        <v>29</v>
      </c>
      <c r="Z4412">
        <f t="shared" ca="1" si="525"/>
        <v>26.124999499999998</v>
      </c>
      <c r="AA4412">
        <f t="shared" ca="1" si="526"/>
        <v>2.8750005000000023</v>
      </c>
      <c r="AB4412">
        <f t="shared" ca="1" si="527"/>
        <v>-2.8750005000000023</v>
      </c>
      <c r="AC4412" s="2">
        <v>2.875</v>
      </c>
      <c r="AD4412" s="7">
        <f>VLOOKUP(P4412,Weights!$A:$B,2,0)*AC4412</f>
        <v>2.875</v>
      </c>
      <c r="AE4412">
        <f t="shared" ca="1" si="528"/>
        <v>8.2656278750002627</v>
      </c>
      <c r="AF4412" t="str">
        <f t="shared" si="529"/>
        <v>Gonzaga</v>
      </c>
      <c r="AG4412" t="str">
        <f t="shared" ca="1" si="530"/>
        <v>Gonzaga</v>
      </c>
    </row>
    <row r="4413" spans="15:33" x14ac:dyDescent="0.25">
      <c r="O4413" t="s">
        <v>3208</v>
      </c>
      <c r="P4413" s="6">
        <v>42047</v>
      </c>
      <c r="Q4413" t="s">
        <v>3073</v>
      </c>
      <c r="R4413" t="s">
        <v>3296</v>
      </c>
      <c r="S4413" t="s">
        <v>3721</v>
      </c>
      <c r="T4413">
        <v>73</v>
      </c>
      <c r="U4413">
        <v>52</v>
      </c>
      <c r="W4413" t="s">
        <v>1358</v>
      </c>
      <c r="X4413">
        <v>1</v>
      </c>
      <c r="Y4413">
        <f t="shared" si="524"/>
        <v>21</v>
      </c>
      <c r="Z4413">
        <f t="shared" ca="1" si="525"/>
        <v>11.25</v>
      </c>
      <c r="AA4413">
        <f t="shared" ca="1" si="526"/>
        <v>9.75</v>
      </c>
      <c r="AB4413">
        <f t="shared" ca="1" si="527"/>
        <v>-9.75</v>
      </c>
      <c r="AC4413" s="2">
        <v>9.75</v>
      </c>
      <c r="AD4413" s="7">
        <f>VLOOKUP(P4413,Weights!$A:$B,2,0)*AC4413</f>
        <v>9.75</v>
      </c>
      <c r="AE4413">
        <f t="shared" ca="1" si="528"/>
        <v>95.0625</v>
      </c>
      <c r="AF4413" t="str">
        <f t="shared" si="529"/>
        <v>Hawaii</v>
      </c>
      <c r="AG4413" t="str">
        <f t="shared" ca="1" si="530"/>
        <v>Hawaii</v>
      </c>
    </row>
    <row r="4414" spans="15:33" x14ac:dyDescent="0.25">
      <c r="O4414" t="s">
        <v>3112</v>
      </c>
      <c r="P4414" s="6">
        <v>42047</v>
      </c>
      <c r="Q4414" t="s">
        <v>3073</v>
      </c>
      <c r="R4414" t="s">
        <v>3346</v>
      </c>
      <c r="S4414" t="s">
        <v>3720</v>
      </c>
      <c r="T4414">
        <v>79</v>
      </c>
      <c r="U4414">
        <v>68</v>
      </c>
      <c r="W4414" t="s">
        <v>1240</v>
      </c>
      <c r="X4414">
        <v>1</v>
      </c>
      <c r="Y4414">
        <f t="shared" si="524"/>
        <v>-11</v>
      </c>
      <c r="Z4414">
        <f t="shared" ca="1" si="525"/>
        <v>4.75</v>
      </c>
      <c r="AA4414">
        <f t="shared" ca="1" si="526"/>
        <v>-15.75</v>
      </c>
      <c r="AB4414">
        <f t="shared" ca="1" si="527"/>
        <v>15.75</v>
      </c>
      <c r="AC4414" s="2">
        <v>15.75</v>
      </c>
      <c r="AD4414" s="7">
        <f>VLOOKUP(P4414,Weights!$A:$B,2,0)*AC4414</f>
        <v>15.75</v>
      </c>
      <c r="AE4414">
        <f t="shared" ca="1" si="528"/>
        <v>248.0625</v>
      </c>
      <c r="AF4414" t="str">
        <f t="shared" si="529"/>
        <v>Northeastern</v>
      </c>
      <c r="AG4414" t="str">
        <f t="shared" ca="1" si="530"/>
        <v>Hofstra</v>
      </c>
    </row>
    <row r="4415" spans="15:33" x14ac:dyDescent="0.25">
      <c r="O4415" t="s">
        <v>3141</v>
      </c>
      <c r="P4415" s="6">
        <v>42047</v>
      </c>
      <c r="Q4415" t="s">
        <v>3073</v>
      </c>
      <c r="R4415" t="s">
        <v>3149</v>
      </c>
      <c r="S4415" t="s">
        <v>3720</v>
      </c>
      <c r="T4415">
        <v>75</v>
      </c>
      <c r="U4415">
        <v>69</v>
      </c>
      <c r="W4415" t="s">
        <v>252</v>
      </c>
      <c r="X4415">
        <v>1</v>
      </c>
      <c r="Y4415">
        <f t="shared" si="524"/>
        <v>-6</v>
      </c>
      <c r="Z4415">
        <f t="shared" ca="1" si="525"/>
        <v>-10.125</v>
      </c>
      <c r="AA4415">
        <f t="shared" ca="1" si="526"/>
        <v>4.125</v>
      </c>
      <c r="AB4415">
        <f t="shared" ca="1" si="527"/>
        <v>-4.125</v>
      </c>
      <c r="AC4415" s="2">
        <v>4.125</v>
      </c>
      <c r="AD4415" s="7">
        <f>VLOOKUP(P4415,Weights!$A:$B,2,0)*AC4415</f>
        <v>4.125</v>
      </c>
      <c r="AE4415">
        <f t="shared" ca="1" si="528"/>
        <v>17.015625</v>
      </c>
      <c r="AF4415" t="str">
        <f t="shared" si="529"/>
        <v>SMU</v>
      </c>
      <c r="AG4415" t="str">
        <f t="shared" ca="1" si="530"/>
        <v>SMU</v>
      </c>
    </row>
    <row r="4416" spans="15:33" x14ac:dyDescent="0.25">
      <c r="O4416" t="s">
        <v>3237</v>
      </c>
      <c r="P4416" s="6">
        <v>42047</v>
      </c>
      <c r="Q4416" t="s">
        <v>3073</v>
      </c>
      <c r="R4416" t="s">
        <v>3264</v>
      </c>
      <c r="S4416" t="s">
        <v>3721</v>
      </c>
      <c r="T4416">
        <v>87</v>
      </c>
      <c r="U4416">
        <v>76</v>
      </c>
      <c r="W4416" t="s">
        <v>1014</v>
      </c>
      <c r="X4416">
        <v>1</v>
      </c>
      <c r="Y4416">
        <f t="shared" si="524"/>
        <v>11</v>
      </c>
      <c r="Z4416">
        <f t="shared" ca="1" si="525"/>
        <v>4.75</v>
      </c>
      <c r="AA4416">
        <f t="shared" ca="1" si="526"/>
        <v>6.25</v>
      </c>
      <c r="AB4416">
        <f t="shared" ca="1" si="527"/>
        <v>-6.25</v>
      </c>
      <c r="AC4416" s="2">
        <v>6.25</v>
      </c>
      <c r="AD4416" s="7">
        <f>VLOOKUP(P4416,Weights!$A:$B,2,0)*AC4416</f>
        <v>6.25</v>
      </c>
      <c r="AE4416">
        <f t="shared" ca="1" si="528"/>
        <v>39.0625</v>
      </c>
      <c r="AF4416" t="str">
        <f t="shared" si="529"/>
        <v>Idaho</v>
      </c>
      <c r="AG4416" t="str">
        <f t="shared" ca="1" si="530"/>
        <v>Idaho</v>
      </c>
    </row>
    <row r="4417" spans="15:33" x14ac:dyDescent="0.25">
      <c r="O4417" t="s">
        <v>3269</v>
      </c>
      <c r="P4417" s="6">
        <v>42047</v>
      </c>
      <c r="Q4417" t="s">
        <v>3073</v>
      </c>
      <c r="R4417" t="s">
        <v>3268</v>
      </c>
      <c r="S4417" t="s">
        <v>3721</v>
      </c>
      <c r="T4417">
        <v>80</v>
      </c>
      <c r="U4417">
        <v>66</v>
      </c>
      <c r="W4417" t="s">
        <v>1029</v>
      </c>
      <c r="X4417">
        <v>1</v>
      </c>
      <c r="Y4417">
        <f t="shared" si="524"/>
        <v>14</v>
      </c>
      <c r="Z4417">
        <f t="shared" ca="1" si="525"/>
        <v>-4.0000000000000009</v>
      </c>
      <c r="AA4417">
        <f t="shared" ca="1" si="526"/>
        <v>18</v>
      </c>
      <c r="AB4417">
        <f t="shared" ca="1" si="527"/>
        <v>-18</v>
      </c>
      <c r="AC4417" s="2">
        <v>18</v>
      </c>
      <c r="AD4417" s="7">
        <f>VLOOKUP(P4417,Weights!$A:$B,2,0)*AC4417</f>
        <v>18</v>
      </c>
      <c r="AE4417">
        <f t="shared" ca="1" si="528"/>
        <v>324</v>
      </c>
      <c r="AF4417" t="str">
        <f t="shared" si="529"/>
        <v>Idaho State</v>
      </c>
      <c r="AG4417" t="str">
        <f t="shared" ca="1" si="530"/>
        <v>Northern Arizona</v>
      </c>
    </row>
    <row r="4418" spans="15:33" x14ac:dyDescent="0.25">
      <c r="O4418" t="s">
        <v>3227</v>
      </c>
      <c r="P4418" s="6">
        <v>42047</v>
      </c>
      <c r="Q4418" t="s">
        <v>3073</v>
      </c>
      <c r="R4418" t="s">
        <v>3153</v>
      </c>
      <c r="S4418" t="s">
        <v>3721</v>
      </c>
      <c r="T4418">
        <v>64</v>
      </c>
      <c r="U4418">
        <v>52</v>
      </c>
      <c r="V4418" t="s">
        <v>3722</v>
      </c>
      <c r="W4418" t="s">
        <v>439</v>
      </c>
      <c r="X4418">
        <v>1</v>
      </c>
      <c r="Y4418">
        <f t="shared" ref="Y4418:Y4481" si="531">X4418*IF(S4418="W",(T4418-U4418),U4418-T4418)</f>
        <v>12</v>
      </c>
      <c r="Z4418">
        <f t="shared" ref="Z4418:Z4481" ca="1" si="532">X4418*(IF(Q4418="A",-HomeEdge,IF(Q4418="H",HomeEdge,0))+VLOOKUP(O4418,TmList,2,0)-VLOOKUP(R4418,TmList,2,0))</f>
        <v>5.1249999999999991</v>
      </c>
      <c r="AA4418">
        <f t="shared" ref="AA4418:AA4481" ca="1" si="533">Y4418-Z4418</f>
        <v>6.8750000000000009</v>
      </c>
      <c r="AB4418">
        <f t="shared" ref="AB4418:AB4481" ca="1" si="534">-AA4418</f>
        <v>-6.8750000000000009</v>
      </c>
      <c r="AC4418" s="2">
        <v>6.875</v>
      </c>
      <c r="AD4418" s="7">
        <f>VLOOKUP(P4418,Weights!$A:$B,2,0)*AC4418</f>
        <v>6.875</v>
      </c>
      <c r="AE4418">
        <f t="shared" ref="AE4418:AE4481" ca="1" si="535">AA4418^2</f>
        <v>47.265625000000014</v>
      </c>
      <c r="AF4418" t="str">
        <f t="shared" si="529"/>
        <v>Illinois</v>
      </c>
      <c r="AG4418" t="str">
        <f t="shared" ca="1" si="530"/>
        <v>Illinois</v>
      </c>
    </row>
    <row r="4419" spans="15:33" x14ac:dyDescent="0.25">
      <c r="O4419" t="s">
        <v>3127</v>
      </c>
      <c r="P4419" s="6">
        <v>42047</v>
      </c>
      <c r="Q4419" t="s">
        <v>3073</v>
      </c>
      <c r="R4419" t="s">
        <v>3124</v>
      </c>
      <c r="S4419" t="s">
        <v>3720</v>
      </c>
      <c r="T4419">
        <v>64</v>
      </c>
      <c r="U4419">
        <v>59</v>
      </c>
      <c r="W4419" t="s">
        <v>1238</v>
      </c>
      <c r="X4419">
        <v>1</v>
      </c>
      <c r="Y4419">
        <f t="shared" si="531"/>
        <v>-5</v>
      </c>
      <c r="Z4419">
        <f t="shared" ca="1" si="532"/>
        <v>4.8749999999999982</v>
      </c>
      <c r="AA4419">
        <f t="shared" ca="1" si="533"/>
        <v>-9.8749999999999982</v>
      </c>
      <c r="AB4419">
        <f t="shared" ca="1" si="534"/>
        <v>9.8749999999999982</v>
      </c>
      <c r="AC4419" s="2">
        <v>9.875</v>
      </c>
      <c r="AD4419" s="7">
        <f>VLOOKUP(P4419,Weights!$A:$B,2,0)*AC4419</f>
        <v>9.875</v>
      </c>
      <c r="AE4419">
        <f t="shared" ca="1" si="535"/>
        <v>97.515624999999972</v>
      </c>
      <c r="AF4419" t="str">
        <f t="shared" ref="AF4419:AF4482" si="536">IF(Y4419&gt;0,O4419,R4419)</f>
        <v>Minnesota</v>
      </c>
      <c r="AG4419" t="str">
        <f t="shared" ref="AG4419:AG4482" ca="1" si="537">IF(Z4419&gt;0,O4419,R4419)</f>
        <v>Iowa</v>
      </c>
    </row>
    <row r="4420" spans="15:33" x14ac:dyDescent="0.25">
      <c r="O4420" t="s">
        <v>3129</v>
      </c>
      <c r="P4420" s="6">
        <v>42047</v>
      </c>
      <c r="Q4420" t="s">
        <v>3073</v>
      </c>
      <c r="R4420" t="s">
        <v>3216</v>
      </c>
      <c r="S4420" t="s">
        <v>3721</v>
      </c>
      <c r="T4420">
        <v>78</v>
      </c>
      <c r="U4420">
        <v>65</v>
      </c>
      <c r="W4420" t="s">
        <v>752</v>
      </c>
      <c r="X4420">
        <v>1</v>
      </c>
      <c r="Y4420">
        <f t="shared" si="531"/>
        <v>13</v>
      </c>
      <c r="Z4420">
        <f t="shared" ca="1" si="532"/>
        <v>7.2500000000000018</v>
      </c>
      <c r="AA4420">
        <f t="shared" ca="1" si="533"/>
        <v>5.7499999999999982</v>
      </c>
      <c r="AB4420">
        <f t="shared" ca="1" si="534"/>
        <v>-5.7499999999999982</v>
      </c>
      <c r="AC4420" s="2">
        <v>5.75</v>
      </c>
      <c r="AD4420" s="7">
        <f>VLOOKUP(P4420,Weights!$A:$B,2,0)*AC4420</f>
        <v>5.75</v>
      </c>
      <c r="AE4420">
        <f t="shared" ca="1" si="535"/>
        <v>33.062499999999979</v>
      </c>
      <c r="AF4420" t="str">
        <f t="shared" si="536"/>
        <v>Kennesaw St</v>
      </c>
      <c r="AG4420" t="str">
        <f t="shared" ca="1" si="537"/>
        <v>Kennesaw St</v>
      </c>
    </row>
    <row r="4421" spans="15:33" x14ac:dyDescent="0.25">
      <c r="O4421" t="s">
        <v>3379</v>
      </c>
      <c r="P4421" s="6">
        <v>42047</v>
      </c>
      <c r="Q4421" t="s">
        <v>3073</v>
      </c>
      <c r="R4421" t="s">
        <v>3399</v>
      </c>
      <c r="S4421" t="s">
        <v>3721</v>
      </c>
      <c r="T4421">
        <v>65</v>
      </c>
      <c r="U4421">
        <v>58</v>
      </c>
      <c r="W4421" t="s">
        <v>2272</v>
      </c>
      <c r="X4421">
        <v>1</v>
      </c>
      <c r="Y4421">
        <f t="shared" si="531"/>
        <v>7</v>
      </c>
      <c r="Z4421">
        <f t="shared" ca="1" si="532"/>
        <v>2.5</v>
      </c>
      <c r="AA4421">
        <f t="shared" ca="1" si="533"/>
        <v>4.5</v>
      </c>
      <c r="AB4421">
        <f t="shared" ca="1" si="534"/>
        <v>-4.5</v>
      </c>
      <c r="AC4421" s="2">
        <v>4.5</v>
      </c>
      <c r="AD4421" s="7">
        <f>VLOOKUP(P4421,Weights!$A:$B,2,0)*AC4421</f>
        <v>4.5</v>
      </c>
      <c r="AE4421">
        <f t="shared" ca="1" si="535"/>
        <v>20.25</v>
      </c>
      <c r="AF4421" t="str">
        <f t="shared" si="536"/>
        <v>Lehigh</v>
      </c>
      <c r="AG4421" t="str">
        <f t="shared" ca="1" si="537"/>
        <v>Lehigh</v>
      </c>
    </row>
    <row r="4422" spans="15:33" x14ac:dyDescent="0.25">
      <c r="O4422" t="s">
        <v>3215</v>
      </c>
      <c r="P4422" s="6">
        <v>42047</v>
      </c>
      <c r="Q4422" t="s">
        <v>3073</v>
      </c>
      <c r="R4422" t="s">
        <v>3213</v>
      </c>
      <c r="S4422" t="s">
        <v>3721</v>
      </c>
      <c r="T4422">
        <v>87</v>
      </c>
      <c r="U4422">
        <v>85</v>
      </c>
      <c r="W4422" t="s">
        <v>764</v>
      </c>
      <c r="X4422">
        <v>1</v>
      </c>
      <c r="Y4422">
        <f t="shared" si="531"/>
        <v>2</v>
      </c>
      <c r="Z4422">
        <f t="shared" ca="1" si="532"/>
        <v>9</v>
      </c>
      <c r="AA4422">
        <f t="shared" ca="1" si="533"/>
        <v>-7</v>
      </c>
      <c r="AB4422">
        <f t="shared" ca="1" si="534"/>
        <v>7</v>
      </c>
      <c r="AC4422" s="2">
        <v>7</v>
      </c>
      <c r="AD4422" s="7">
        <f>VLOOKUP(P4422,Weights!$A:$B,2,0)*AC4422</f>
        <v>7</v>
      </c>
      <c r="AE4422">
        <f t="shared" ca="1" si="535"/>
        <v>49</v>
      </c>
      <c r="AF4422" t="str">
        <f t="shared" si="536"/>
        <v>Lipscomb</v>
      </c>
      <c r="AG4422" t="str">
        <f t="shared" ca="1" si="537"/>
        <v>Lipscomb</v>
      </c>
    </row>
    <row r="4423" spans="15:33" x14ac:dyDescent="0.25">
      <c r="O4423" t="s">
        <v>3317</v>
      </c>
      <c r="P4423" s="6">
        <v>42047</v>
      </c>
      <c r="Q4423" t="s">
        <v>3073</v>
      </c>
      <c r="R4423" t="s">
        <v>3147</v>
      </c>
      <c r="S4423" t="s">
        <v>3721</v>
      </c>
      <c r="T4423">
        <v>65</v>
      </c>
      <c r="U4423">
        <v>54</v>
      </c>
      <c r="W4423" t="s">
        <v>1000</v>
      </c>
      <c r="X4423">
        <v>1</v>
      </c>
      <c r="Y4423">
        <f t="shared" si="531"/>
        <v>11</v>
      </c>
      <c r="Z4423">
        <f t="shared" ca="1" si="532"/>
        <v>14.875</v>
      </c>
      <c r="AA4423">
        <f t="shared" ca="1" si="533"/>
        <v>-3.875</v>
      </c>
      <c r="AB4423">
        <f t="shared" ca="1" si="534"/>
        <v>3.875</v>
      </c>
      <c r="AC4423" s="2">
        <v>3.875</v>
      </c>
      <c r="AD4423" s="7">
        <f>VLOOKUP(P4423,Weights!$A:$B,2,0)*AC4423</f>
        <v>3.875</v>
      </c>
      <c r="AE4423">
        <f t="shared" ca="1" si="535"/>
        <v>15.015625</v>
      </c>
      <c r="AF4423" t="str">
        <f t="shared" si="536"/>
        <v>Louisiana Tech</v>
      </c>
      <c r="AG4423" t="str">
        <f t="shared" ca="1" si="537"/>
        <v>Louisiana Tech</v>
      </c>
    </row>
    <row r="4424" spans="15:33" x14ac:dyDescent="0.25">
      <c r="O4424" t="s">
        <v>3188</v>
      </c>
      <c r="P4424" s="6">
        <v>42047</v>
      </c>
      <c r="Q4424" t="s">
        <v>3073</v>
      </c>
      <c r="R4424" t="s">
        <v>3080</v>
      </c>
      <c r="S4424" t="s">
        <v>3720</v>
      </c>
      <c r="T4424">
        <v>66</v>
      </c>
      <c r="U4424">
        <v>64</v>
      </c>
      <c r="W4424" t="s">
        <v>1844</v>
      </c>
      <c r="X4424">
        <v>1</v>
      </c>
      <c r="Y4424">
        <f t="shared" si="531"/>
        <v>-2</v>
      </c>
      <c r="Z4424">
        <f t="shared" ca="1" si="532"/>
        <v>-2.2500004999999996</v>
      </c>
      <c r="AA4424">
        <f t="shared" ca="1" si="533"/>
        <v>0.25000049999999963</v>
      </c>
      <c r="AB4424">
        <f t="shared" ca="1" si="534"/>
        <v>-0.25000049999999963</v>
      </c>
      <c r="AC4424" s="2">
        <v>0.25</v>
      </c>
      <c r="AD4424" s="7">
        <f>VLOOKUP(P4424,Weights!$A:$B,2,0)*AC4424</f>
        <v>0.25</v>
      </c>
      <c r="AE4424">
        <f t="shared" ca="1" si="535"/>
        <v>6.2500250000249807E-2</v>
      </c>
      <c r="AF4424" t="str">
        <f t="shared" si="536"/>
        <v>Siena</v>
      </c>
      <c r="AG4424" t="str">
        <f t="shared" ca="1" si="537"/>
        <v>Siena</v>
      </c>
    </row>
    <row r="4425" spans="15:33" x14ac:dyDescent="0.25">
      <c r="O4425" t="s">
        <v>3223</v>
      </c>
      <c r="P4425" s="6">
        <v>42047</v>
      </c>
      <c r="Q4425" t="s">
        <v>3073</v>
      </c>
      <c r="R4425" t="s">
        <v>3370</v>
      </c>
      <c r="S4425" t="s">
        <v>3720</v>
      </c>
      <c r="T4425">
        <v>58</v>
      </c>
      <c r="U4425">
        <v>54</v>
      </c>
      <c r="W4425" t="s">
        <v>1074</v>
      </c>
      <c r="X4425">
        <v>1</v>
      </c>
      <c r="Y4425">
        <f t="shared" si="531"/>
        <v>-4</v>
      </c>
      <c r="Z4425">
        <f t="shared" ca="1" si="532"/>
        <v>6.6249999800000001</v>
      </c>
      <c r="AA4425">
        <f t="shared" ca="1" si="533"/>
        <v>-10.62499998</v>
      </c>
      <c r="AB4425">
        <f t="shared" ca="1" si="534"/>
        <v>10.62499998</v>
      </c>
      <c r="AC4425" s="2">
        <v>10.625</v>
      </c>
      <c r="AD4425" s="7">
        <f>VLOOKUP(P4425,Weights!$A:$B,2,0)*AC4425</f>
        <v>10.625</v>
      </c>
      <c r="AE4425">
        <f t="shared" ca="1" si="535"/>
        <v>112.890624575</v>
      </c>
      <c r="AF4425" t="str">
        <f t="shared" si="536"/>
        <v>Western Carolina</v>
      </c>
      <c r="AG4425" t="str">
        <f t="shared" ca="1" si="537"/>
        <v>Mercer</v>
      </c>
    </row>
    <row r="4426" spans="15:33" x14ac:dyDescent="0.25">
      <c r="O4426" t="s">
        <v>3096</v>
      </c>
      <c r="P4426" s="6">
        <v>42047</v>
      </c>
      <c r="Q4426" t="s">
        <v>3073</v>
      </c>
      <c r="R4426" t="s">
        <v>3109</v>
      </c>
      <c r="S4426" t="s">
        <v>3720</v>
      </c>
      <c r="T4426">
        <v>62</v>
      </c>
      <c r="U4426">
        <v>55</v>
      </c>
      <c r="W4426" t="s">
        <v>2244</v>
      </c>
      <c r="X4426">
        <v>1</v>
      </c>
      <c r="Y4426">
        <f t="shared" si="531"/>
        <v>-7</v>
      </c>
      <c r="Z4426">
        <f t="shared" ca="1" si="532"/>
        <v>4.625</v>
      </c>
      <c r="AA4426">
        <f t="shared" ca="1" si="533"/>
        <v>-11.625</v>
      </c>
      <c r="AB4426">
        <f t="shared" ca="1" si="534"/>
        <v>11.625</v>
      </c>
      <c r="AC4426" s="2">
        <v>11.625</v>
      </c>
      <c r="AD4426" s="7">
        <f>VLOOKUP(P4426,Weights!$A:$B,2,0)*AC4426</f>
        <v>11.625</v>
      </c>
      <c r="AE4426">
        <f t="shared" ca="1" si="535"/>
        <v>135.140625</v>
      </c>
      <c r="AF4426" t="str">
        <f t="shared" si="536"/>
        <v>Sacred Heart</v>
      </c>
      <c r="AG4426" t="str">
        <f t="shared" ca="1" si="537"/>
        <v>Mt. St. Mary's</v>
      </c>
    </row>
    <row r="4427" spans="15:33" x14ac:dyDescent="0.25">
      <c r="O4427" t="s">
        <v>3150</v>
      </c>
      <c r="P4427" s="6">
        <v>42047</v>
      </c>
      <c r="Q4427" t="s">
        <v>3073</v>
      </c>
      <c r="R4427" t="s">
        <v>3374</v>
      </c>
      <c r="S4427" t="s">
        <v>3721</v>
      </c>
      <c r="T4427">
        <v>78</v>
      </c>
      <c r="U4427">
        <v>46</v>
      </c>
      <c r="W4427" t="s">
        <v>2330</v>
      </c>
      <c r="X4427">
        <v>1</v>
      </c>
      <c r="Y4427">
        <f t="shared" si="531"/>
        <v>32</v>
      </c>
      <c r="Z4427">
        <f t="shared" ca="1" si="532"/>
        <v>12.25</v>
      </c>
      <c r="AA4427">
        <f t="shared" ca="1" si="533"/>
        <v>19.75</v>
      </c>
      <c r="AB4427">
        <f t="shared" ca="1" si="534"/>
        <v>-19.75</v>
      </c>
      <c r="AC4427" s="2">
        <v>19.75</v>
      </c>
      <c r="AD4427" s="7">
        <f>VLOOKUP(P4427,Weights!$A:$B,2,0)*AC4427</f>
        <v>19.75</v>
      </c>
      <c r="AE4427">
        <f t="shared" ca="1" si="535"/>
        <v>390.0625</v>
      </c>
      <c r="AF4427" t="str">
        <f t="shared" si="536"/>
        <v>Murray St</v>
      </c>
      <c r="AG4427" t="str">
        <f t="shared" ca="1" si="537"/>
        <v>Murray St</v>
      </c>
    </row>
    <row r="4428" spans="15:33" x14ac:dyDescent="0.25">
      <c r="O4428" t="s">
        <v>3241</v>
      </c>
      <c r="P4428" s="6">
        <v>42047</v>
      </c>
      <c r="Q4428" t="s">
        <v>3073</v>
      </c>
      <c r="R4428" t="s">
        <v>3261</v>
      </c>
      <c r="S4428" t="s">
        <v>3721</v>
      </c>
      <c r="T4428">
        <v>73</v>
      </c>
      <c r="U4428">
        <v>47</v>
      </c>
      <c r="W4428" t="s">
        <v>2974</v>
      </c>
      <c r="X4428">
        <v>1</v>
      </c>
      <c r="Y4428">
        <f t="shared" si="531"/>
        <v>26</v>
      </c>
      <c r="Z4428">
        <f t="shared" ca="1" si="532"/>
        <v>16.75</v>
      </c>
      <c r="AA4428">
        <f t="shared" ca="1" si="533"/>
        <v>9.25</v>
      </c>
      <c r="AB4428">
        <f t="shared" ca="1" si="534"/>
        <v>-9.25</v>
      </c>
      <c r="AC4428" s="2">
        <v>9.25</v>
      </c>
      <c r="AD4428" s="7">
        <f>VLOOKUP(P4428,Weights!$A:$B,2,0)*AC4428</f>
        <v>9.25</v>
      </c>
      <c r="AE4428">
        <f t="shared" ca="1" si="535"/>
        <v>85.5625</v>
      </c>
      <c r="AF4428" t="str">
        <f t="shared" si="536"/>
        <v>New Mexico St</v>
      </c>
      <c r="AG4428" t="str">
        <f t="shared" ca="1" si="537"/>
        <v>New Mexico St</v>
      </c>
    </row>
    <row r="4429" spans="15:33" x14ac:dyDescent="0.25">
      <c r="O4429" t="s">
        <v>3278</v>
      </c>
      <c r="P4429" s="6">
        <v>42047</v>
      </c>
      <c r="Q4429" t="s">
        <v>3073</v>
      </c>
      <c r="R4429" t="s">
        <v>3163</v>
      </c>
      <c r="S4429" t="s">
        <v>3720</v>
      </c>
      <c r="T4429">
        <v>65</v>
      </c>
      <c r="U4429">
        <v>61</v>
      </c>
      <c r="W4429" t="s">
        <v>1060</v>
      </c>
      <c r="X4429">
        <v>1</v>
      </c>
      <c r="Y4429">
        <f t="shared" si="531"/>
        <v>-4</v>
      </c>
      <c r="Z4429">
        <f t="shared" ca="1" si="532"/>
        <v>-4.1249999800000001</v>
      </c>
      <c r="AA4429">
        <f t="shared" ca="1" si="533"/>
        <v>0.12499998000000012</v>
      </c>
      <c r="AB4429">
        <f t="shared" ca="1" si="534"/>
        <v>-0.12499998000000012</v>
      </c>
      <c r="AC4429" s="2">
        <v>0.125</v>
      </c>
      <c r="AD4429" s="7">
        <f>VLOOKUP(P4429,Weights!$A:$B,2,0)*AC4429</f>
        <v>0.125</v>
      </c>
      <c r="AE4429">
        <f t="shared" ca="1" si="535"/>
        <v>1.5624995000000431E-2</v>
      </c>
      <c r="AF4429" t="str">
        <f t="shared" si="536"/>
        <v>Montana</v>
      </c>
      <c r="AG4429" t="str">
        <f t="shared" ca="1" si="537"/>
        <v>Montana</v>
      </c>
    </row>
    <row r="4430" spans="15:33" x14ac:dyDescent="0.25">
      <c r="O4430" t="s">
        <v>3256</v>
      </c>
      <c r="P4430" s="6">
        <v>42047</v>
      </c>
      <c r="Q4430" t="s">
        <v>3073</v>
      </c>
      <c r="R4430" t="s">
        <v>3154</v>
      </c>
      <c r="S4430" t="s">
        <v>3721</v>
      </c>
      <c r="T4430">
        <v>67</v>
      </c>
      <c r="U4430">
        <v>64</v>
      </c>
      <c r="W4430" t="s">
        <v>1522</v>
      </c>
      <c r="X4430">
        <v>1</v>
      </c>
      <c r="Y4430">
        <f t="shared" si="531"/>
        <v>3</v>
      </c>
      <c r="Z4430">
        <f t="shared" ca="1" si="532"/>
        <v>-4.7499999800000001</v>
      </c>
      <c r="AA4430">
        <f t="shared" ca="1" si="533"/>
        <v>7.7499999800000001</v>
      </c>
      <c r="AB4430">
        <f t="shared" ca="1" si="534"/>
        <v>-7.7499999800000001</v>
      </c>
      <c r="AC4430" s="2">
        <v>7.75</v>
      </c>
      <c r="AD4430" s="7">
        <f>VLOOKUP(P4430,Weights!$A:$B,2,0)*AC4430</f>
        <v>7.75</v>
      </c>
      <c r="AE4430">
        <f t="shared" ca="1" si="535"/>
        <v>60.062499690000003</v>
      </c>
      <c r="AF4430" t="str">
        <f t="shared" si="536"/>
        <v>North Texas</v>
      </c>
      <c r="AG4430" t="str">
        <f t="shared" ca="1" si="537"/>
        <v>UAB</v>
      </c>
    </row>
    <row r="4431" spans="15:33" x14ac:dyDescent="0.25">
      <c r="O4431" t="s">
        <v>3243</v>
      </c>
      <c r="P4431" s="6">
        <v>42047</v>
      </c>
      <c r="Q4431" t="s">
        <v>3073</v>
      </c>
      <c r="R4431" t="s">
        <v>3266</v>
      </c>
      <c r="S4431" t="s">
        <v>3720</v>
      </c>
      <c r="T4431">
        <v>90</v>
      </c>
      <c r="U4431">
        <v>87</v>
      </c>
      <c r="W4431" t="s">
        <v>1085</v>
      </c>
      <c r="X4431">
        <v>1</v>
      </c>
      <c r="Y4431">
        <f t="shared" si="531"/>
        <v>-3</v>
      </c>
      <c r="Z4431">
        <f t="shared" ca="1" si="532"/>
        <v>11.125000499999999</v>
      </c>
      <c r="AA4431">
        <f t="shared" ca="1" si="533"/>
        <v>-14.125000499999999</v>
      </c>
      <c r="AB4431">
        <f t="shared" ca="1" si="534"/>
        <v>14.125000499999999</v>
      </c>
      <c r="AC4431" s="2">
        <v>14.125</v>
      </c>
      <c r="AD4431" s="7">
        <f>VLOOKUP(P4431,Weights!$A:$B,2,0)*AC4431</f>
        <v>14.125</v>
      </c>
      <c r="AE4431">
        <f t="shared" ca="1" si="535"/>
        <v>199.51563912500021</v>
      </c>
      <c r="AF4431" t="str">
        <f t="shared" si="536"/>
        <v>Montana St</v>
      </c>
      <c r="AG4431" t="str">
        <f t="shared" ca="1" si="537"/>
        <v>Northern Colorado</v>
      </c>
    </row>
    <row r="4432" spans="15:33" x14ac:dyDescent="0.25">
      <c r="O4432" t="s">
        <v>3214</v>
      </c>
      <c r="P4432" s="6">
        <v>42047</v>
      </c>
      <c r="Q4432" t="s">
        <v>3073</v>
      </c>
      <c r="R4432" t="s">
        <v>3221</v>
      </c>
      <c r="S4432" t="s">
        <v>3720</v>
      </c>
      <c r="T4432">
        <v>65</v>
      </c>
      <c r="U4432">
        <v>59</v>
      </c>
      <c r="W4432" t="s">
        <v>788</v>
      </c>
      <c r="X4432">
        <v>1</v>
      </c>
      <c r="Y4432">
        <f t="shared" si="531"/>
        <v>-6</v>
      </c>
      <c r="Z4432">
        <f t="shared" ca="1" si="532"/>
        <v>-3.7500000000000009</v>
      </c>
      <c r="AA4432">
        <f t="shared" ca="1" si="533"/>
        <v>-2.2499999999999991</v>
      </c>
      <c r="AB4432">
        <f t="shared" ca="1" si="534"/>
        <v>2.2499999999999991</v>
      </c>
      <c r="AC4432" s="2">
        <v>2.25</v>
      </c>
      <c r="AD4432" s="7">
        <f>VLOOKUP(P4432,Weights!$A:$B,2,0)*AC4432</f>
        <v>2.25</v>
      </c>
      <c r="AE4432">
        <f t="shared" ca="1" si="535"/>
        <v>5.0624999999999964</v>
      </c>
      <c r="AF4432" t="str">
        <f t="shared" si="536"/>
        <v>Florida Gulf Coast</v>
      </c>
      <c r="AG4432" t="str">
        <f t="shared" ca="1" si="537"/>
        <v>Florida Gulf Coast</v>
      </c>
    </row>
    <row r="4433" spans="15:33" x14ac:dyDescent="0.25">
      <c r="O4433" t="s">
        <v>3294</v>
      </c>
      <c r="P4433" s="6">
        <v>42047</v>
      </c>
      <c r="Q4433" t="s">
        <v>3073</v>
      </c>
      <c r="R4433" t="s">
        <v>3285</v>
      </c>
      <c r="S4433" t="s">
        <v>3720</v>
      </c>
      <c r="T4433">
        <v>74</v>
      </c>
      <c r="U4433">
        <v>73</v>
      </c>
      <c r="W4433" t="s">
        <v>2785</v>
      </c>
      <c r="X4433">
        <v>1</v>
      </c>
      <c r="Y4433">
        <f t="shared" si="531"/>
        <v>-1</v>
      </c>
      <c r="Z4433">
        <f t="shared" ca="1" si="532"/>
        <v>-1</v>
      </c>
      <c r="AA4433">
        <f t="shared" ca="1" si="533"/>
        <v>0</v>
      </c>
      <c r="AB4433">
        <f t="shared" ca="1" si="534"/>
        <v>0</v>
      </c>
      <c r="AC4433" s="2">
        <v>0</v>
      </c>
      <c r="AD4433" s="7">
        <f>VLOOKUP(P4433,Weights!$A:$B,2,0)*AC4433</f>
        <v>0</v>
      </c>
      <c r="AE4433">
        <f t="shared" ca="1" si="535"/>
        <v>0</v>
      </c>
      <c r="AF4433" t="str">
        <f t="shared" si="536"/>
        <v>South Dakota</v>
      </c>
      <c r="AG4433" t="str">
        <f t="shared" ca="1" si="537"/>
        <v>South Dakota</v>
      </c>
    </row>
    <row r="4434" spans="15:33" x14ac:dyDescent="0.25">
      <c r="O4434" t="s">
        <v>3159</v>
      </c>
      <c r="P4434" s="6">
        <v>42047</v>
      </c>
      <c r="Q4434" t="s">
        <v>3073</v>
      </c>
      <c r="R4434" t="s">
        <v>3272</v>
      </c>
      <c r="S4434" t="s">
        <v>3721</v>
      </c>
      <c r="T4434">
        <v>77</v>
      </c>
      <c r="U4434">
        <v>67</v>
      </c>
      <c r="W4434" t="s">
        <v>2789</v>
      </c>
      <c r="X4434">
        <v>1</v>
      </c>
      <c r="Y4434">
        <f t="shared" si="531"/>
        <v>10</v>
      </c>
      <c r="Z4434">
        <f t="shared" ca="1" si="532"/>
        <v>11.250000499999999</v>
      </c>
      <c r="AA4434">
        <f t="shared" ca="1" si="533"/>
        <v>-1.2500004999999987</v>
      </c>
      <c r="AB4434">
        <f t="shared" ca="1" si="534"/>
        <v>1.2500004999999987</v>
      </c>
      <c r="AC4434" s="2">
        <v>1.25</v>
      </c>
      <c r="AD4434" s="7">
        <f>VLOOKUP(P4434,Weights!$A:$B,2,0)*AC4434</f>
        <v>1.25</v>
      </c>
      <c r="AE4434">
        <f t="shared" ca="1" si="535"/>
        <v>1.5625012500002469</v>
      </c>
      <c r="AF4434" t="str">
        <f t="shared" si="536"/>
        <v>Oral Roberts</v>
      </c>
      <c r="AG4434" t="str">
        <f t="shared" ca="1" si="537"/>
        <v>Oral Roberts</v>
      </c>
    </row>
    <row r="4435" spans="15:33" x14ac:dyDescent="0.25">
      <c r="O4435" t="s">
        <v>3286</v>
      </c>
      <c r="P4435" s="6">
        <v>42047</v>
      </c>
      <c r="Q4435" t="s">
        <v>3073</v>
      </c>
      <c r="R4435" t="s">
        <v>3334</v>
      </c>
      <c r="S4435" t="s">
        <v>3721</v>
      </c>
      <c r="T4435">
        <v>69</v>
      </c>
      <c r="U4435">
        <v>52</v>
      </c>
      <c r="W4435" t="s">
        <v>2927</v>
      </c>
      <c r="X4435">
        <v>1</v>
      </c>
      <c r="Y4435">
        <f t="shared" si="531"/>
        <v>17</v>
      </c>
      <c r="Z4435">
        <f t="shared" ca="1" si="532"/>
        <v>2.25</v>
      </c>
      <c r="AA4435">
        <f t="shared" ca="1" si="533"/>
        <v>14.75</v>
      </c>
      <c r="AB4435">
        <f t="shared" ca="1" si="534"/>
        <v>-14.75</v>
      </c>
      <c r="AC4435" s="2">
        <v>14.75</v>
      </c>
      <c r="AD4435" s="7">
        <f>VLOOKUP(P4435,Weights!$A:$B,2,0)*AC4435</f>
        <v>14.75</v>
      </c>
      <c r="AE4435">
        <f t="shared" ca="1" si="535"/>
        <v>217.5625</v>
      </c>
      <c r="AF4435" t="str">
        <f t="shared" si="536"/>
        <v>Portland</v>
      </c>
      <c r="AG4435" t="str">
        <f t="shared" ca="1" si="537"/>
        <v>Portland</v>
      </c>
    </row>
    <row r="4436" spans="15:33" x14ac:dyDescent="0.25">
      <c r="O4436" t="s">
        <v>3352</v>
      </c>
      <c r="P4436" s="6">
        <v>42047</v>
      </c>
      <c r="Q4436" t="s">
        <v>3073</v>
      </c>
      <c r="R4436" t="s">
        <v>3290</v>
      </c>
      <c r="S4436" t="s">
        <v>3721</v>
      </c>
      <c r="T4436">
        <v>71</v>
      </c>
      <c r="U4436">
        <v>68</v>
      </c>
      <c r="V4436" t="s">
        <v>3723</v>
      </c>
      <c r="W4436" t="s">
        <v>1542</v>
      </c>
      <c r="X4436">
        <v>1</v>
      </c>
      <c r="Y4436">
        <f t="shared" si="531"/>
        <v>3</v>
      </c>
      <c r="Z4436">
        <f t="shared" ca="1" si="532"/>
        <v>-1.875</v>
      </c>
      <c r="AA4436">
        <f t="shared" ca="1" si="533"/>
        <v>4.875</v>
      </c>
      <c r="AB4436">
        <f t="shared" ca="1" si="534"/>
        <v>-4.875</v>
      </c>
      <c r="AC4436" s="2">
        <v>4.875</v>
      </c>
      <c r="AD4436" s="7">
        <f>VLOOKUP(P4436,Weights!$A:$B,2,0)*AC4436</f>
        <v>4.875</v>
      </c>
      <c r="AE4436">
        <f t="shared" ca="1" si="535"/>
        <v>23.765625</v>
      </c>
      <c r="AF4436" t="str">
        <f t="shared" si="536"/>
        <v>Rice</v>
      </c>
      <c r="AG4436" t="str">
        <f t="shared" ca="1" si="537"/>
        <v>Middle Tennessee</v>
      </c>
    </row>
    <row r="4437" spans="15:33" x14ac:dyDescent="0.25">
      <c r="O4437" t="s">
        <v>3175</v>
      </c>
      <c r="P4437" s="6">
        <v>42047</v>
      </c>
      <c r="Q4437" t="s">
        <v>3073</v>
      </c>
      <c r="R4437" t="s">
        <v>3107</v>
      </c>
      <c r="S4437" t="s">
        <v>3720</v>
      </c>
      <c r="T4437">
        <v>63</v>
      </c>
      <c r="U4437">
        <v>62</v>
      </c>
      <c r="W4437" t="s">
        <v>2122</v>
      </c>
      <c r="X4437">
        <v>1</v>
      </c>
      <c r="Y4437">
        <f t="shared" si="531"/>
        <v>-1</v>
      </c>
      <c r="Z4437">
        <f t="shared" ca="1" si="532"/>
        <v>10.125</v>
      </c>
      <c r="AA4437">
        <f t="shared" ca="1" si="533"/>
        <v>-11.125</v>
      </c>
      <c r="AB4437">
        <f t="shared" ca="1" si="534"/>
        <v>11.125</v>
      </c>
      <c r="AC4437" s="2">
        <v>11.125</v>
      </c>
      <c r="AD4437" s="7">
        <f>VLOOKUP(P4437,Weights!$A:$B,2,0)*AC4437</f>
        <v>11.125</v>
      </c>
      <c r="AE4437">
        <f t="shared" ca="1" si="535"/>
        <v>123.765625</v>
      </c>
      <c r="AF4437" t="str">
        <f t="shared" si="536"/>
        <v>LIU Brooklyn</v>
      </c>
      <c r="AG4437" t="str">
        <f t="shared" ca="1" si="537"/>
        <v>Robert Morris</v>
      </c>
    </row>
    <row r="4438" spans="15:33" x14ac:dyDescent="0.25">
      <c r="O4438" t="s">
        <v>3108</v>
      </c>
      <c r="P4438" s="6">
        <v>42047</v>
      </c>
      <c r="Q4438" t="s">
        <v>3073</v>
      </c>
      <c r="R4438" t="s">
        <v>3206</v>
      </c>
      <c r="S4438" t="s">
        <v>3720</v>
      </c>
      <c r="T4438">
        <v>61</v>
      </c>
      <c r="U4438">
        <v>51</v>
      </c>
      <c r="W4438" t="s">
        <v>515</v>
      </c>
      <c r="X4438">
        <v>1</v>
      </c>
      <c r="Y4438">
        <f t="shared" si="531"/>
        <v>-10</v>
      </c>
      <c r="Z4438">
        <f t="shared" ca="1" si="532"/>
        <v>-10.499999519999999</v>
      </c>
      <c r="AA4438">
        <f t="shared" ca="1" si="533"/>
        <v>0.49999951999999936</v>
      </c>
      <c r="AB4438">
        <f t="shared" ca="1" si="534"/>
        <v>-0.49999951999999936</v>
      </c>
      <c r="AC4438" s="2">
        <v>0.5</v>
      </c>
      <c r="AD4438" s="7">
        <f>VLOOKUP(P4438,Weights!$A:$B,2,0)*AC4438</f>
        <v>0.5</v>
      </c>
      <c r="AE4438">
        <f t="shared" ca="1" si="535"/>
        <v>0.24999952000022976</v>
      </c>
      <c r="AF4438" t="str">
        <f t="shared" si="536"/>
        <v>Purdue</v>
      </c>
      <c r="AG4438" t="str">
        <f t="shared" ca="1" si="537"/>
        <v>Purdue</v>
      </c>
    </row>
    <row r="4439" spans="15:33" x14ac:dyDescent="0.25">
      <c r="O4439" t="s">
        <v>3218</v>
      </c>
      <c r="P4439" s="6">
        <v>42047</v>
      </c>
      <c r="Q4439" t="s">
        <v>3073</v>
      </c>
      <c r="R4439" t="s">
        <v>3391</v>
      </c>
      <c r="S4439" t="s">
        <v>3720</v>
      </c>
      <c r="T4439">
        <v>66</v>
      </c>
      <c r="U4439">
        <v>65</v>
      </c>
      <c r="W4439" t="s">
        <v>238</v>
      </c>
      <c r="X4439">
        <v>1</v>
      </c>
      <c r="Y4439">
        <f t="shared" si="531"/>
        <v>-1</v>
      </c>
      <c r="Z4439">
        <f t="shared" ca="1" si="532"/>
        <v>7.1250000000000009</v>
      </c>
      <c r="AA4439">
        <f t="shared" ca="1" si="533"/>
        <v>-8.125</v>
      </c>
      <c r="AB4439">
        <f t="shared" ca="1" si="534"/>
        <v>8.125</v>
      </c>
      <c r="AC4439" s="2">
        <v>8.125</v>
      </c>
      <c r="AD4439" s="7">
        <f>VLOOKUP(P4439,Weights!$A:$B,2,0)*AC4439</f>
        <v>8.125</v>
      </c>
      <c r="AE4439">
        <f t="shared" ca="1" si="535"/>
        <v>66.015625</v>
      </c>
      <c r="AF4439" t="str">
        <f t="shared" si="536"/>
        <v>The Citadel</v>
      </c>
      <c r="AG4439" t="str">
        <f t="shared" ca="1" si="537"/>
        <v>Samford</v>
      </c>
    </row>
    <row r="4440" spans="15:33" x14ac:dyDescent="0.25">
      <c r="O4440" t="s">
        <v>3389</v>
      </c>
      <c r="P4440" s="6">
        <v>42047</v>
      </c>
      <c r="Q4440" t="s">
        <v>3073</v>
      </c>
      <c r="R4440" t="s">
        <v>3390</v>
      </c>
      <c r="S4440" t="s">
        <v>3721</v>
      </c>
      <c r="T4440">
        <v>68</v>
      </c>
      <c r="U4440">
        <v>48</v>
      </c>
      <c r="W4440" t="s">
        <v>2407</v>
      </c>
      <c r="X4440">
        <v>1</v>
      </c>
      <c r="Y4440">
        <f t="shared" si="531"/>
        <v>20</v>
      </c>
      <c r="Z4440">
        <f t="shared" ca="1" si="532"/>
        <v>10.625</v>
      </c>
      <c r="AA4440">
        <f t="shared" ca="1" si="533"/>
        <v>9.375</v>
      </c>
      <c r="AB4440">
        <f t="shared" ca="1" si="534"/>
        <v>-9.375</v>
      </c>
      <c r="AC4440" s="2">
        <v>9.375</v>
      </c>
      <c r="AD4440" s="7">
        <f>VLOOKUP(P4440,Weights!$A:$B,2,0)*AC4440</f>
        <v>9.375</v>
      </c>
      <c r="AE4440">
        <f t="shared" ca="1" si="535"/>
        <v>87.890625</v>
      </c>
      <c r="AF4440" t="str">
        <f t="shared" si="536"/>
        <v>San Diego</v>
      </c>
      <c r="AG4440" t="str">
        <f t="shared" ca="1" si="537"/>
        <v>San Diego</v>
      </c>
    </row>
    <row r="4441" spans="15:33" x14ac:dyDescent="0.25">
      <c r="O4441" t="s">
        <v>3262</v>
      </c>
      <c r="P4441" s="6">
        <v>42047</v>
      </c>
      <c r="Q4441" t="s">
        <v>3073</v>
      </c>
      <c r="R4441" t="s">
        <v>3330</v>
      </c>
      <c r="S4441" t="s">
        <v>3721</v>
      </c>
      <c r="T4441">
        <v>69</v>
      </c>
      <c r="U4441">
        <v>62</v>
      </c>
      <c r="V4441" t="s">
        <v>3722</v>
      </c>
      <c r="W4441" t="s">
        <v>2943</v>
      </c>
      <c r="X4441">
        <v>1</v>
      </c>
      <c r="Y4441">
        <f t="shared" si="531"/>
        <v>7</v>
      </c>
      <c r="Z4441">
        <f t="shared" ca="1" si="532"/>
        <v>4.8749999800000001</v>
      </c>
      <c r="AA4441">
        <f t="shared" ca="1" si="533"/>
        <v>2.1250000199999999</v>
      </c>
      <c r="AB4441">
        <f t="shared" ca="1" si="534"/>
        <v>-2.1250000199999999</v>
      </c>
      <c r="AC4441" s="2">
        <v>2.125</v>
      </c>
      <c r="AD4441" s="7">
        <f>VLOOKUP(P4441,Weights!$A:$B,2,0)*AC4441</f>
        <v>2.125</v>
      </c>
      <c r="AE4441">
        <f t="shared" ca="1" si="535"/>
        <v>4.5156250849999999</v>
      </c>
      <c r="AF4441" t="str">
        <f t="shared" si="536"/>
        <v>San Francisco</v>
      </c>
      <c r="AG4441" t="str">
        <f t="shared" ca="1" si="537"/>
        <v>San Francisco</v>
      </c>
    </row>
    <row r="4442" spans="15:33" x14ac:dyDescent="0.25">
      <c r="O4442" t="s">
        <v>3397</v>
      </c>
      <c r="P4442" s="6">
        <v>42047</v>
      </c>
      <c r="Q4442" t="s">
        <v>3073</v>
      </c>
      <c r="R4442" t="s">
        <v>3318</v>
      </c>
      <c r="S4442" t="s">
        <v>3721</v>
      </c>
      <c r="T4442">
        <v>98</v>
      </c>
      <c r="U4442">
        <v>76</v>
      </c>
      <c r="W4442" t="s">
        <v>934</v>
      </c>
      <c r="X4442">
        <v>1</v>
      </c>
      <c r="Y4442">
        <f t="shared" si="531"/>
        <v>22</v>
      </c>
      <c r="Z4442">
        <f t="shared" ca="1" si="532"/>
        <v>1</v>
      </c>
      <c r="AA4442">
        <f t="shared" ca="1" si="533"/>
        <v>21</v>
      </c>
      <c r="AB4442">
        <f t="shared" ca="1" si="534"/>
        <v>-21</v>
      </c>
      <c r="AC4442" s="2">
        <v>21</v>
      </c>
      <c r="AD4442" s="7">
        <f>VLOOKUP(P4442,Weights!$A:$B,2,0)*AC4442</f>
        <v>21</v>
      </c>
      <c r="AE4442">
        <f t="shared" ca="1" si="535"/>
        <v>441</v>
      </c>
      <c r="AF4442" t="str">
        <f t="shared" si="536"/>
        <v>SE Missouri St</v>
      </c>
      <c r="AG4442" t="str">
        <f t="shared" ca="1" si="537"/>
        <v>SE Missouri St</v>
      </c>
    </row>
    <row r="4443" spans="15:33" x14ac:dyDescent="0.25">
      <c r="O4443" t="s">
        <v>3212</v>
      </c>
      <c r="P4443" s="6">
        <v>42047</v>
      </c>
      <c r="Q4443" t="s">
        <v>3073</v>
      </c>
      <c r="R4443" t="s">
        <v>3211</v>
      </c>
      <c r="S4443" t="s">
        <v>3721</v>
      </c>
      <c r="T4443">
        <v>80</v>
      </c>
      <c r="U4443">
        <v>63</v>
      </c>
      <c r="W4443" t="s">
        <v>800</v>
      </c>
      <c r="X4443">
        <v>1</v>
      </c>
      <c r="Y4443">
        <f t="shared" si="531"/>
        <v>17</v>
      </c>
      <c r="Z4443">
        <f t="shared" ca="1" si="532"/>
        <v>6.2500000000000009</v>
      </c>
      <c r="AA4443">
        <f t="shared" ca="1" si="533"/>
        <v>10.75</v>
      </c>
      <c r="AB4443">
        <f t="shared" ca="1" si="534"/>
        <v>-10.75</v>
      </c>
      <c r="AC4443" s="2">
        <v>10.75</v>
      </c>
      <c r="AD4443" s="7">
        <f>VLOOKUP(P4443,Weights!$A:$B,2,0)*AC4443</f>
        <v>10.75</v>
      </c>
      <c r="AE4443">
        <f t="shared" ca="1" si="535"/>
        <v>115.5625</v>
      </c>
      <c r="AF4443" t="str">
        <f t="shared" si="536"/>
        <v>South Carolina Upstate</v>
      </c>
      <c r="AG4443" t="str">
        <f t="shared" ca="1" si="537"/>
        <v>South Carolina Upstate</v>
      </c>
    </row>
    <row r="4444" spans="15:33" x14ac:dyDescent="0.25">
      <c r="O4444" t="s">
        <v>3185</v>
      </c>
      <c r="P4444" s="6">
        <v>42047</v>
      </c>
      <c r="Q4444" t="s">
        <v>3073</v>
      </c>
      <c r="R4444" t="s">
        <v>3225</v>
      </c>
      <c r="S4444" t="s">
        <v>3720</v>
      </c>
      <c r="T4444">
        <v>73</v>
      </c>
      <c r="U4444">
        <v>71</v>
      </c>
      <c r="V4444" t="s">
        <v>3722</v>
      </c>
      <c r="W4444" t="s">
        <v>1548</v>
      </c>
      <c r="X4444">
        <v>1</v>
      </c>
      <c r="Y4444">
        <f t="shared" si="531"/>
        <v>-2</v>
      </c>
      <c r="Z4444">
        <f t="shared" ca="1" si="532"/>
        <v>1.1249999999999991</v>
      </c>
      <c r="AA4444">
        <f t="shared" ca="1" si="533"/>
        <v>-3.1249999999999991</v>
      </c>
      <c r="AB4444">
        <f t="shared" ca="1" si="534"/>
        <v>3.1249999999999991</v>
      </c>
      <c r="AC4444" s="2">
        <v>3.125</v>
      </c>
      <c r="AD4444" s="7">
        <f>VLOOKUP(P4444,Weights!$A:$B,2,0)*AC4444</f>
        <v>3.125</v>
      </c>
      <c r="AE4444">
        <f t="shared" ca="1" si="535"/>
        <v>9.7656249999999947</v>
      </c>
      <c r="AF4444" t="str">
        <f t="shared" si="536"/>
        <v>Florida International</v>
      </c>
      <c r="AG4444" t="str">
        <f t="shared" ca="1" si="537"/>
        <v>Southern Miss</v>
      </c>
    </row>
    <row r="4445" spans="15:33" x14ac:dyDescent="0.25">
      <c r="O4445" t="s">
        <v>3078</v>
      </c>
      <c r="P4445" s="6">
        <v>42047</v>
      </c>
      <c r="Q4445" t="s">
        <v>3073</v>
      </c>
      <c r="R4445" t="s">
        <v>3128</v>
      </c>
      <c r="S4445" t="s">
        <v>3721</v>
      </c>
      <c r="T4445">
        <v>74</v>
      </c>
      <c r="U4445">
        <v>63</v>
      </c>
      <c r="W4445" t="s">
        <v>2272</v>
      </c>
      <c r="X4445">
        <v>1</v>
      </c>
      <c r="Y4445">
        <f t="shared" si="531"/>
        <v>11</v>
      </c>
      <c r="Z4445">
        <f t="shared" ca="1" si="532"/>
        <v>13.625000499999999</v>
      </c>
      <c r="AA4445">
        <f t="shared" ca="1" si="533"/>
        <v>-2.6250004999999987</v>
      </c>
      <c r="AB4445">
        <f t="shared" ca="1" si="534"/>
        <v>2.6250004999999987</v>
      </c>
      <c r="AC4445" s="2">
        <v>2.625</v>
      </c>
      <c r="AD4445" s="7">
        <f>VLOOKUP(P4445,Weights!$A:$B,2,0)*AC4445</f>
        <v>2.625</v>
      </c>
      <c r="AE4445">
        <f t="shared" ca="1" si="535"/>
        <v>6.890627625000243</v>
      </c>
      <c r="AF4445" t="str">
        <f t="shared" si="536"/>
        <v>St. Francis (PA)</v>
      </c>
      <c r="AG4445" t="str">
        <f t="shared" ca="1" si="537"/>
        <v>St. Francis (PA)</v>
      </c>
    </row>
    <row r="4446" spans="15:33" x14ac:dyDescent="0.25">
      <c r="O4446" t="s">
        <v>3354</v>
      </c>
      <c r="P4446" s="6">
        <v>42047</v>
      </c>
      <c r="Q4446" t="s">
        <v>3073</v>
      </c>
      <c r="R4446" t="s">
        <v>3380</v>
      </c>
      <c r="S4446" t="s">
        <v>3721</v>
      </c>
      <c r="T4446">
        <v>83</v>
      </c>
      <c r="U4446">
        <v>66</v>
      </c>
      <c r="W4446" t="s">
        <v>2281</v>
      </c>
      <c r="X4446">
        <v>1</v>
      </c>
      <c r="Y4446">
        <f t="shared" si="531"/>
        <v>17</v>
      </c>
      <c r="Z4446">
        <f t="shared" ca="1" si="532"/>
        <v>12.374999980000002</v>
      </c>
      <c r="AA4446">
        <f t="shared" ca="1" si="533"/>
        <v>4.6250000199999981</v>
      </c>
      <c r="AB4446">
        <f t="shared" ca="1" si="534"/>
        <v>-4.6250000199999981</v>
      </c>
      <c r="AC4446" s="2">
        <v>4.625</v>
      </c>
      <c r="AD4446" s="7">
        <f>VLOOKUP(P4446,Weights!$A:$B,2,0)*AC4446</f>
        <v>4.625</v>
      </c>
      <c r="AE4446">
        <f t="shared" ca="1" si="535"/>
        <v>21.390625184999983</v>
      </c>
      <c r="AF4446" t="str">
        <f t="shared" si="536"/>
        <v>St. Francis BRK</v>
      </c>
      <c r="AG4446" t="str">
        <f t="shared" ca="1" si="537"/>
        <v>St. Francis BRK</v>
      </c>
    </row>
    <row r="4447" spans="15:33" x14ac:dyDescent="0.25">
      <c r="O4447" t="s">
        <v>3232</v>
      </c>
      <c r="P4447" s="6">
        <v>42047</v>
      </c>
      <c r="Q4447" t="s">
        <v>3073</v>
      </c>
      <c r="R4447" t="s">
        <v>3228</v>
      </c>
      <c r="S4447" t="s">
        <v>3721</v>
      </c>
      <c r="T4447">
        <v>71</v>
      </c>
      <c r="U4447">
        <v>52</v>
      </c>
      <c r="W4447" t="s">
        <v>710</v>
      </c>
      <c r="X4447">
        <v>1</v>
      </c>
      <c r="Y4447">
        <f t="shared" si="531"/>
        <v>19</v>
      </c>
      <c r="Z4447">
        <f t="shared" ca="1" si="532"/>
        <v>13.375000499999999</v>
      </c>
      <c r="AA4447">
        <f t="shared" ca="1" si="533"/>
        <v>5.6249995000000013</v>
      </c>
      <c r="AB4447">
        <f t="shared" ca="1" si="534"/>
        <v>-5.6249995000000013</v>
      </c>
      <c r="AC4447" s="2">
        <v>5.625</v>
      </c>
      <c r="AD4447" s="7">
        <f>VLOOKUP(P4447,Weights!$A:$B,2,0)*AC4447</f>
        <v>5.625</v>
      </c>
      <c r="AE4447">
        <f t="shared" ca="1" si="535"/>
        <v>31.640619375000263</v>
      </c>
      <c r="AF4447" t="str">
        <f t="shared" si="536"/>
        <v>Tennessee Tech</v>
      </c>
      <c r="AG4447" t="str">
        <f t="shared" ca="1" si="537"/>
        <v>Tennessee Tech</v>
      </c>
    </row>
    <row r="4448" spans="15:33" x14ac:dyDescent="0.25">
      <c r="O4448" t="s">
        <v>3408</v>
      </c>
      <c r="P4448" s="6">
        <v>42047</v>
      </c>
      <c r="Q4448" t="s">
        <v>3073</v>
      </c>
      <c r="R4448" t="s">
        <v>3299</v>
      </c>
      <c r="S4448" t="s">
        <v>3720</v>
      </c>
      <c r="T4448">
        <v>70</v>
      </c>
      <c r="U4448">
        <v>61</v>
      </c>
      <c r="W4448" t="s">
        <v>2867</v>
      </c>
      <c r="X4448">
        <v>1</v>
      </c>
      <c r="Y4448">
        <f t="shared" si="531"/>
        <v>-9</v>
      </c>
      <c r="Z4448">
        <f t="shared" ca="1" si="532"/>
        <v>0.12500001999999999</v>
      </c>
      <c r="AA4448">
        <f t="shared" ca="1" si="533"/>
        <v>-9.1250000199999999</v>
      </c>
      <c r="AB4448">
        <f t="shared" ca="1" si="534"/>
        <v>9.1250000199999999</v>
      </c>
      <c r="AC4448" s="2">
        <v>9.125</v>
      </c>
      <c r="AD4448" s="7">
        <f>VLOOKUP(P4448,Weights!$A:$B,2,0)*AC4448</f>
        <v>9.125</v>
      </c>
      <c r="AE4448">
        <f t="shared" ca="1" si="535"/>
        <v>83.265625364999991</v>
      </c>
      <c r="AF4448" t="str">
        <f t="shared" si="536"/>
        <v>UT-Arlington</v>
      </c>
      <c r="AG4448" t="str">
        <f t="shared" ca="1" si="537"/>
        <v>Texas State</v>
      </c>
    </row>
    <row r="4449" spans="15:33" x14ac:dyDescent="0.25">
      <c r="O4449" t="s">
        <v>3402</v>
      </c>
      <c r="P4449" s="6">
        <v>42047</v>
      </c>
      <c r="Q4449" t="s">
        <v>3073</v>
      </c>
      <c r="R4449" t="s">
        <v>3360</v>
      </c>
      <c r="S4449" t="s">
        <v>3720</v>
      </c>
      <c r="T4449">
        <v>71</v>
      </c>
      <c r="U4449">
        <v>67</v>
      </c>
      <c r="W4449" t="s">
        <v>2826</v>
      </c>
      <c r="X4449">
        <v>1</v>
      </c>
      <c r="Y4449">
        <f t="shared" si="531"/>
        <v>-4</v>
      </c>
      <c r="Z4449">
        <f t="shared" ca="1" si="532"/>
        <v>3.25</v>
      </c>
      <c r="AA4449">
        <f t="shared" ca="1" si="533"/>
        <v>-7.25</v>
      </c>
      <c r="AB4449">
        <f t="shared" ca="1" si="534"/>
        <v>7.25</v>
      </c>
      <c r="AC4449" s="2">
        <v>7.25</v>
      </c>
      <c r="AD4449" s="7">
        <f>VLOOKUP(P4449,Weights!$A:$B,2,0)*AC4449</f>
        <v>7.25</v>
      </c>
      <c r="AE4449">
        <f t="shared" ca="1" si="535"/>
        <v>52.5625</v>
      </c>
      <c r="AF4449" t="str">
        <f t="shared" si="536"/>
        <v>South Alabama</v>
      </c>
      <c r="AG4449" t="str">
        <f t="shared" ca="1" si="537"/>
        <v>Troy</v>
      </c>
    </row>
    <row r="4450" spans="15:33" x14ac:dyDescent="0.25">
      <c r="O4450" t="s">
        <v>3331</v>
      </c>
      <c r="P4450" s="6">
        <v>42047</v>
      </c>
      <c r="Q4450" t="s">
        <v>3073</v>
      </c>
      <c r="R4450" t="s">
        <v>3332</v>
      </c>
      <c r="S4450" t="s">
        <v>3721</v>
      </c>
      <c r="T4450">
        <v>75</v>
      </c>
      <c r="U4450">
        <v>69</v>
      </c>
      <c r="W4450" t="s">
        <v>1375</v>
      </c>
      <c r="X4450">
        <v>1</v>
      </c>
      <c r="Y4450">
        <f t="shared" si="531"/>
        <v>6</v>
      </c>
      <c r="Z4450">
        <f t="shared" ca="1" si="532"/>
        <v>15.125</v>
      </c>
      <c r="AA4450">
        <f t="shared" ca="1" si="533"/>
        <v>-9.125</v>
      </c>
      <c r="AB4450">
        <f t="shared" ca="1" si="534"/>
        <v>9.125</v>
      </c>
      <c r="AC4450" s="2">
        <v>9.125</v>
      </c>
      <c r="AD4450" s="7">
        <f>VLOOKUP(P4450,Weights!$A:$B,2,0)*AC4450</f>
        <v>9.125</v>
      </c>
      <c r="AE4450">
        <f t="shared" ca="1" si="535"/>
        <v>83.265625</v>
      </c>
      <c r="AF4450" t="str">
        <f t="shared" si="536"/>
        <v>UC Davis</v>
      </c>
      <c r="AG4450" t="str">
        <f t="shared" ca="1" si="537"/>
        <v>UC Davis</v>
      </c>
    </row>
    <row r="4451" spans="15:33" x14ac:dyDescent="0.25">
      <c r="O4451" t="s">
        <v>3133</v>
      </c>
      <c r="P4451" s="6">
        <v>42047</v>
      </c>
      <c r="Q4451" t="s">
        <v>3073</v>
      </c>
      <c r="R4451" t="s">
        <v>3250</v>
      </c>
      <c r="S4451" t="s">
        <v>3721</v>
      </c>
      <c r="T4451">
        <v>70</v>
      </c>
      <c r="U4451">
        <v>55</v>
      </c>
      <c r="W4451" t="s">
        <v>1402</v>
      </c>
      <c r="X4451">
        <v>1</v>
      </c>
      <c r="Y4451">
        <f t="shared" si="531"/>
        <v>15</v>
      </c>
      <c r="Z4451">
        <f t="shared" ca="1" si="532"/>
        <v>6.8750000000000009</v>
      </c>
      <c r="AA4451">
        <f t="shared" ca="1" si="533"/>
        <v>8.125</v>
      </c>
      <c r="AB4451">
        <f t="shared" ca="1" si="534"/>
        <v>-8.125</v>
      </c>
      <c r="AC4451" s="2">
        <v>8.125</v>
      </c>
      <c r="AD4451" s="7">
        <f>VLOOKUP(P4451,Weights!$A:$B,2,0)*AC4451</f>
        <v>8.125</v>
      </c>
      <c r="AE4451">
        <f t="shared" ca="1" si="535"/>
        <v>66.015625</v>
      </c>
      <c r="AF4451" t="str">
        <f t="shared" si="536"/>
        <v>UC Santa Barbara</v>
      </c>
      <c r="AG4451" t="str">
        <f t="shared" ca="1" si="537"/>
        <v>UC Santa Barbara</v>
      </c>
    </row>
    <row r="4452" spans="15:33" x14ac:dyDescent="0.25">
      <c r="O4452" t="s">
        <v>3411</v>
      </c>
      <c r="P4452" s="6">
        <v>42047</v>
      </c>
      <c r="Q4452" t="s">
        <v>3073</v>
      </c>
      <c r="R4452" t="s">
        <v>3358</v>
      </c>
      <c r="S4452" t="s">
        <v>3721</v>
      </c>
      <c r="T4452">
        <v>67</v>
      </c>
      <c r="U4452">
        <v>55</v>
      </c>
      <c r="W4452" t="s">
        <v>1111</v>
      </c>
      <c r="X4452">
        <v>1</v>
      </c>
      <c r="Y4452">
        <f t="shared" si="531"/>
        <v>12</v>
      </c>
      <c r="Z4452">
        <f t="shared" ca="1" si="532"/>
        <v>-1.625</v>
      </c>
      <c r="AA4452">
        <f t="shared" ca="1" si="533"/>
        <v>13.625</v>
      </c>
      <c r="AB4452">
        <f t="shared" ca="1" si="534"/>
        <v>-13.625</v>
      </c>
      <c r="AC4452" s="2">
        <v>13.625</v>
      </c>
      <c r="AD4452" s="7">
        <f>VLOOKUP(P4452,Weights!$A:$B,2,0)*AC4452</f>
        <v>13.625</v>
      </c>
      <c r="AE4452">
        <f t="shared" ca="1" si="535"/>
        <v>185.640625</v>
      </c>
      <c r="AF4452" t="str">
        <f t="shared" si="536"/>
        <v>UL Monroe</v>
      </c>
      <c r="AG4452" t="str">
        <f t="shared" ca="1" si="537"/>
        <v>UL Lafayette</v>
      </c>
    </row>
    <row r="4453" spans="15:33" x14ac:dyDescent="0.25">
      <c r="O4453" t="s">
        <v>3305</v>
      </c>
      <c r="P4453" s="6">
        <v>42047</v>
      </c>
      <c r="Q4453" t="s">
        <v>3073</v>
      </c>
      <c r="R4453" t="s">
        <v>3303</v>
      </c>
      <c r="S4453" t="s">
        <v>3720</v>
      </c>
      <c r="T4453">
        <v>69</v>
      </c>
      <c r="U4453">
        <v>65</v>
      </c>
      <c r="W4453" t="s">
        <v>1220</v>
      </c>
      <c r="X4453">
        <v>1</v>
      </c>
      <c r="Y4453">
        <f t="shared" si="531"/>
        <v>-4</v>
      </c>
      <c r="Z4453">
        <f t="shared" ca="1" si="532"/>
        <v>12.625000499999999</v>
      </c>
      <c r="AA4453">
        <f t="shared" ca="1" si="533"/>
        <v>-16.625000499999999</v>
      </c>
      <c r="AB4453">
        <f t="shared" ca="1" si="534"/>
        <v>16.625000499999999</v>
      </c>
      <c r="AC4453" s="2">
        <v>16.625</v>
      </c>
      <c r="AD4453" s="7">
        <f>VLOOKUP(P4453,Weights!$A:$B,2,0)*AC4453</f>
        <v>16.625</v>
      </c>
      <c r="AE4453">
        <f t="shared" ca="1" si="535"/>
        <v>276.39064162500023</v>
      </c>
      <c r="AF4453" t="str">
        <f t="shared" si="536"/>
        <v>Presbyterian</v>
      </c>
      <c r="AG4453" t="str">
        <f t="shared" ca="1" si="537"/>
        <v>UNC Asheville</v>
      </c>
    </row>
    <row r="4454" spans="15:33" x14ac:dyDescent="0.25">
      <c r="O4454" t="s">
        <v>3207</v>
      </c>
      <c r="P4454" s="6">
        <v>42047</v>
      </c>
      <c r="Q4454" t="s">
        <v>3073</v>
      </c>
      <c r="R4454" t="s">
        <v>3319</v>
      </c>
      <c r="S4454" t="s">
        <v>3720</v>
      </c>
      <c r="T4454">
        <v>65</v>
      </c>
      <c r="U4454">
        <v>62</v>
      </c>
      <c r="W4454" t="s">
        <v>2558</v>
      </c>
      <c r="X4454">
        <v>1</v>
      </c>
      <c r="Y4454">
        <f t="shared" si="531"/>
        <v>-3</v>
      </c>
      <c r="Z4454">
        <f t="shared" ca="1" si="532"/>
        <v>-3.8750000000000009</v>
      </c>
      <c r="AA4454">
        <f t="shared" ca="1" si="533"/>
        <v>0.87500000000000089</v>
      </c>
      <c r="AB4454">
        <f t="shared" ca="1" si="534"/>
        <v>-0.87500000000000089</v>
      </c>
      <c r="AC4454" s="2">
        <v>0.875</v>
      </c>
      <c r="AD4454" s="7">
        <f>VLOOKUP(P4454,Weights!$A:$B,2,0)*AC4454</f>
        <v>0.875</v>
      </c>
      <c r="AE4454">
        <f t="shared" ca="1" si="535"/>
        <v>0.76562500000000155</v>
      </c>
      <c r="AF4454" t="str">
        <f t="shared" si="536"/>
        <v>East Tennessee St</v>
      </c>
      <c r="AG4454" t="str">
        <f t="shared" ca="1" si="537"/>
        <v>East Tennessee St</v>
      </c>
    </row>
    <row r="4455" spans="15:33" x14ac:dyDescent="0.25">
      <c r="O4455" t="s">
        <v>3365</v>
      </c>
      <c r="P4455" s="6">
        <v>42047</v>
      </c>
      <c r="Q4455" t="s">
        <v>3073</v>
      </c>
      <c r="R4455" t="s">
        <v>3342</v>
      </c>
      <c r="S4455" t="s">
        <v>3720</v>
      </c>
      <c r="T4455">
        <v>66</v>
      </c>
      <c r="U4455">
        <v>54</v>
      </c>
      <c r="W4455" t="s">
        <v>812</v>
      </c>
      <c r="X4455">
        <v>1</v>
      </c>
      <c r="Y4455">
        <f t="shared" si="531"/>
        <v>-12</v>
      </c>
      <c r="Z4455">
        <f t="shared" ca="1" si="532"/>
        <v>-4.6250004999999996</v>
      </c>
      <c r="AA4455">
        <f t="shared" ca="1" si="533"/>
        <v>-7.3749995000000004</v>
      </c>
      <c r="AB4455">
        <f t="shared" ca="1" si="534"/>
        <v>7.3749995000000004</v>
      </c>
      <c r="AC4455" s="2">
        <v>7.375</v>
      </c>
      <c r="AD4455" s="7">
        <f>VLOOKUP(P4455,Weights!$A:$B,2,0)*AC4455</f>
        <v>7.375</v>
      </c>
      <c r="AE4455">
        <f t="shared" ca="1" si="535"/>
        <v>54.390617625000253</v>
      </c>
      <c r="AF4455" t="str">
        <f t="shared" si="536"/>
        <v>CSU Bakersfield</v>
      </c>
      <c r="AG4455" t="str">
        <f t="shared" ca="1" si="537"/>
        <v>CSU Bakersfield</v>
      </c>
    </row>
    <row r="4456" spans="15:33" x14ac:dyDescent="0.25">
      <c r="O4456" t="s">
        <v>3298</v>
      </c>
      <c r="P4456" s="6">
        <v>42047</v>
      </c>
      <c r="Q4456" t="s">
        <v>3073</v>
      </c>
      <c r="R4456" t="s">
        <v>3186</v>
      </c>
      <c r="S4456" t="s">
        <v>3721</v>
      </c>
      <c r="T4456">
        <v>72</v>
      </c>
      <c r="U4456">
        <v>67</v>
      </c>
      <c r="W4456" t="s">
        <v>1573</v>
      </c>
      <c r="X4456">
        <v>1</v>
      </c>
      <c r="Y4456">
        <f t="shared" si="531"/>
        <v>5</v>
      </c>
      <c r="Z4456">
        <f t="shared" ca="1" si="532"/>
        <v>-14.75</v>
      </c>
      <c r="AA4456">
        <f t="shared" ca="1" si="533"/>
        <v>19.75</v>
      </c>
      <c r="AB4456">
        <f t="shared" ca="1" si="534"/>
        <v>-19.75</v>
      </c>
      <c r="AC4456" s="2">
        <v>19.75</v>
      </c>
      <c r="AD4456" s="7">
        <f>VLOOKUP(P4456,Weights!$A:$B,2,0)*AC4456</f>
        <v>19.75</v>
      </c>
      <c r="AE4456">
        <f t="shared" ca="1" si="535"/>
        <v>390.0625</v>
      </c>
      <c r="AF4456" t="str">
        <f t="shared" si="536"/>
        <v>UT San Antonio</v>
      </c>
      <c r="AG4456" t="str">
        <f t="shared" ca="1" si="537"/>
        <v>Old Dominion</v>
      </c>
    </row>
    <row r="4457" spans="15:33" x14ac:dyDescent="0.25">
      <c r="O4457" t="s">
        <v>3287</v>
      </c>
      <c r="P4457" s="6">
        <v>42047</v>
      </c>
      <c r="Q4457" t="s">
        <v>3073</v>
      </c>
      <c r="R4457" t="s">
        <v>3146</v>
      </c>
      <c r="S4457" t="s">
        <v>3721</v>
      </c>
      <c r="T4457">
        <v>75</v>
      </c>
      <c r="U4457">
        <v>59</v>
      </c>
      <c r="W4457" t="s">
        <v>2390</v>
      </c>
      <c r="X4457">
        <v>1</v>
      </c>
      <c r="Y4457">
        <f t="shared" si="531"/>
        <v>16</v>
      </c>
      <c r="Z4457">
        <f t="shared" ca="1" si="532"/>
        <v>10.874999999999998</v>
      </c>
      <c r="AA4457">
        <f t="shared" ca="1" si="533"/>
        <v>5.1250000000000018</v>
      </c>
      <c r="AB4457">
        <f t="shared" ca="1" si="534"/>
        <v>-5.1250000000000018</v>
      </c>
      <c r="AC4457" s="2">
        <v>5.125</v>
      </c>
      <c r="AD4457" s="7">
        <f>VLOOKUP(P4457,Weights!$A:$B,2,0)*AC4457</f>
        <v>5.125</v>
      </c>
      <c r="AE4457">
        <f t="shared" ca="1" si="535"/>
        <v>26.265625000000018</v>
      </c>
      <c r="AF4457" t="str">
        <f t="shared" si="536"/>
        <v>Utah</v>
      </c>
      <c r="AG4457" t="str">
        <f t="shared" ca="1" si="537"/>
        <v>Utah</v>
      </c>
    </row>
    <row r="4458" spans="15:33" x14ac:dyDescent="0.25">
      <c r="O4458" t="s">
        <v>3353</v>
      </c>
      <c r="P4458" s="6">
        <v>42047</v>
      </c>
      <c r="Q4458" t="s">
        <v>3073</v>
      </c>
      <c r="R4458" t="s">
        <v>3205</v>
      </c>
      <c r="S4458" t="s">
        <v>3721</v>
      </c>
      <c r="T4458">
        <v>73</v>
      </c>
      <c r="U4458">
        <v>68</v>
      </c>
      <c r="W4458" t="s">
        <v>1582</v>
      </c>
      <c r="X4458">
        <v>1</v>
      </c>
      <c r="Y4458">
        <f t="shared" si="531"/>
        <v>5</v>
      </c>
      <c r="Z4458">
        <f t="shared" ca="1" si="532"/>
        <v>6.2500000199999999</v>
      </c>
      <c r="AA4458">
        <f t="shared" ca="1" si="533"/>
        <v>-1.2500000199999999</v>
      </c>
      <c r="AB4458">
        <f t="shared" ca="1" si="534"/>
        <v>1.2500000199999999</v>
      </c>
      <c r="AC4458" s="2">
        <v>1.25</v>
      </c>
      <c r="AD4458" s="7">
        <f>VLOOKUP(P4458,Weights!$A:$B,2,0)*AC4458</f>
        <v>1.25</v>
      </c>
      <c r="AE4458">
        <f t="shared" ca="1" si="535"/>
        <v>1.5625000500000001</v>
      </c>
      <c r="AF4458" t="str">
        <f t="shared" si="536"/>
        <v>UTEP</v>
      </c>
      <c r="AG4458" t="str">
        <f t="shared" ca="1" si="537"/>
        <v>UTEP</v>
      </c>
    </row>
    <row r="4459" spans="15:33" x14ac:dyDescent="0.25">
      <c r="O4459" t="s">
        <v>3351</v>
      </c>
      <c r="P4459" s="6">
        <v>42047</v>
      </c>
      <c r="Q4459" t="s">
        <v>3073</v>
      </c>
      <c r="R4459" t="s">
        <v>3338</v>
      </c>
      <c r="S4459" t="s">
        <v>3721</v>
      </c>
      <c r="T4459">
        <v>93</v>
      </c>
      <c r="U4459">
        <v>59</v>
      </c>
      <c r="W4459" t="s">
        <v>2561</v>
      </c>
      <c r="X4459">
        <v>1</v>
      </c>
      <c r="Y4459">
        <f t="shared" si="531"/>
        <v>34</v>
      </c>
      <c r="Z4459">
        <f t="shared" ca="1" si="532"/>
        <v>-0.125</v>
      </c>
      <c r="AA4459">
        <f t="shared" ca="1" si="533"/>
        <v>34.125</v>
      </c>
      <c r="AB4459">
        <f t="shared" ca="1" si="534"/>
        <v>-34.125</v>
      </c>
      <c r="AC4459" s="2">
        <v>34.125</v>
      </c>
      <c r="AD4459" s="7">
        <f>VLOOKUP(P4459,Weights!$A:$B,2,0)*AC4459</f>
        <v>34.125</v>
      </c>
      <c r="AE4459">
        <f t="shared" ca="1" si="535"/>
        <v>1164.515625</v>
      </c>
      <c r="AF4459" t="str">
        <f t="shared" si="536"/>
        <v>VMI</v>
      </c>
      <c r="AG4459" t="str">
        <f t="shared" ca="1" si="537"/>
        <v>Furman</v>
      </c>
    </row>
    <row r="4460" spans="15:33" x14ac:dyDescent="0.25">
      <c r="O4460" t="s">
        <v>3270</v>
      </c>
      <c r="P4460" s="6">
        <v>42047</v>
      </c>
      <c r="Q4460" t="s">
        <v>3073</v>
      </c>
      <c r="R4460" t="s">
        <v>3267</v>
      </c>
      <c r="S4460" t="s">
        <v>3720</v>
      </c>
      <c r="T4460">
        <v>65</v>
      </c>
      <c r="U4460">
        <v>56</v>
      </c>
      <c r="W4460" t="s">
        <v>1129</v>
      </c>
      <c r="X4460">
        <v>1</v>
      </c>
      <c r="Y4460">
        <f t="shared" si="531"/>
        <v>-9</v>
      </c>
      <c r="Z4460">
        <f t="shared" ca="1" si="532"/>
        <v>5.6250000000000009</v>
      </c>
      <c r="AA4460">
        <f t="shared" ca="1" si="533"/>
        <v>-14.625</v>
      </c>
      <c r="AB4460">
        <f t="shared" ca="1" si="534"/>
        <v>14.625</v>
      </c>
      <c r="AC4460" s="2">
        <v>14.625</v>
      </c>
      <c r="AD4460" s="7">
        <f>VLOOKUP(P4460,Weights!$A:$B,2,0)*AC4460</f>
        <v>14.625</v>
      </c>
      <c r="AE4460">
        <f t="shared" ca="1" si="535"/>
        <v>213.890625</v>
      </c>
      <c r="AF4460" t="str">
        <f t="shared" si="536"/>
        <v>Southern Utah</v>
      </c>
      <c r="AG4460" t="str">
        <f t="shared" ca="1" si="537"/>
        <v>Weber State</v>
      </c>
    </row>
    <row r="4461" spans="15:33" x14ac:dyDescent="0.25">
      <c r="O4461" t="s">
        <v>3310</v>
      </c>
      <c r="P4461" s="6">
        <v>42047</v>
      </c>
      <c r="Q4461" t="s">
        <v>3073</v>
      </c>
      <c r="R4461" t="s">
        <v>3234</v>
      </c>
      <c r="S4461" t="s">
        <v>3720</v>
      </c>
      <c r="T4461">
        <v>56</v>
      </c>
      <c r="U4461">
        <v>46</v>
      </c>
      <c r="W4461" t="s">
        <v>1001</v>
      </c>
      <c r="X4461">
        <v>1</v>
      </c>
      <c r="Y4461">
        <f t="shared" si="531"/>
        <v>-10</v>
      </c>
      <c r="Z4461">
        <f t="shared" ca="1" si="532"/>
        <v>6.5000000199999999</v>
      </c>
      <c r="AA4461">
        <f t="shared" ca="1" si="533"/>
        <v>-16.500000020000002</v>
      </c>
      <c r="AB4461">
        <f t="shared" ca="1" si="534"/>
        <v>16.500000020000002</v>
      </c>
      <c r="AC4461" s="2">
        <v>16.5</v>
      </c>
      <c r="AD4461" s="7">
        <f>VLOOKUP(P4461,Weights!$A:$B,2,0)*AC4461</f>
        <v>16.5</v>
      </c>
      <c r="AE4461">
        <f t="shared" ca="1" si="535"/>
        <v>272.25000066000007</v>
      </c>
      <c r="AF4461" t="str">
        <f t="shared" si="536"/>
        <v>Chattanooga</v>
      </c>
      <c r="AG4461" t="str">
        <f t="shared" ca="1" si="537"/>
        <v>Wofford</v>
      </c>
    </row>
    <row r="4462" spans="15:33" x14ac:dyDescent="0.25">
      <c r="O4462" t="s">
        <v>3179</v>
      </c>
      <c r="P4462" s="6">
        <v>42047</v>
      </c>
      <c r="Q4462" t="s">
        <v>3073</v>
      </c>
      <c r="R4462" t="s">
        <v>3162</v>
      </c>
      <c r="S4462" t="s">
        <v>3720</v>
      </c>
      <c r="T4462">
        <v>79</v>
      </c>
      <c r="U4462">
        <v>75</v>
      </c>
      <c r="W4462" t="s">
        <v>1688</v>
      </c>
      <c r="X4462">
        <v>1</v>
      </c>
      <c r="Y4462">
        <f t="shared" si="531"/>
        <v>-4</v>
      </c>
      <c r="Z4462">
        <f t="shared" ca="1" si="532"/>
        <v>3.125</v>
      </c>
      <c r="AA4462">
        <f t="shared" ca="1" si="533"/>
        <v>-7.125</v>
      </c>
      <c r="AB4462">
        <f t="shared" ca="1" si="534"/>
        <v>7.125</v>
      </c>
      <c r="AC4462" s="2">
        <v>7.125</v>
      </c>
      <c r="AD4462" s="7">
        <f>VLOOKUP(P4462,Weights!$A:$B,2,0)*AC4462</f>
        <v>7.125</v>
      </c>
      <c r="AE4462">
        <f t="shared" ca="1" si="535"/>
        <v>50.765625</v>
      </c>
      <c r="AF4462" t="str">
        <f t="shared" si="536"/>
        <v>UIC</v>
      </c>
      <c r="AG4462" t="str">
        <f t="shared" ca="1" si="537"/>
        <v>Wright St</v>
      </c>
    </row>
    <row r="4463" spans="15:33" x14ac:dyDescent="0.25">
      <c r="O4463" t="s">
        <v>3115</v>
      </c>
      <c r="P4463" s="6">
        <v>42048</v>
      </c>
      <c r="Q4463" t="s">
        <v>3073</v>
      </c>
      <c r="R4463" t="s">
        <v>3383</v>
      </c>
      <c r="S4463" t="s">
        <v>3720</v>
      </c>
      <c r="T4463">
        <v>60</v>
      </c>
      <c r="U4463">
        <v>59</v>
      </c>
      <c r="W4463" t="s">
        <v>1783</v>
      </c>
      <c r="X4463">
        <v>1</v>
      </c>
      <c r="Y4463">
        <f t="shared" si="531"/>
        <v>-1</v>
      </c>
      <c r="Z4463">
        <f t="shared" ca="1" si="532"/>
        <v>6.875</v>
      </c>
      <c r="AA4463">
        <f t="shared" ca="1" si="533"/>
        <v>-7.875</v>
      </c>
      <c r="AB4463">
        <f t="shared" ca="1" si="534"/>
        <v>7.875</v>
      </c>
      <c r="AC4463" s="2">
        <v>7.875</v>
      </c>
      <c r="AD4463" s="7">
        <f>VLOOKUP(P4463,Weights!$A:$B,2,0)*AC4463</f>
        <v>7.875</v>
      </c>
      <c r="AE4463">
        <f t="shared" ca="1" si="535"/>
        <v>62.015625</v>
      </c>
      <c r="AF4463" t="str">
        <f t="shared" si="536"/>
        <v>Rider</v>
      </c>
      <c r="AG4463" t="str">
        <f t="shared" ca="1" si="537"/>
        <v>Canisius</v>
      </c>
    </row>
    <row r="4464" spans="15:33" x14ac:dyDescent="0.25">
      <c r="O4464" t="s">
        <v>3314</v>
      </c>
      <c r="P4464" s="6">
        <v>42048</v>
      </c>
      <c r="Q4464" t="s">
        <v>3073</v>
      </c>
      <c r="R4464" t="s">
        <v>3406</v>
      </c>
      <c r="S4464" t="s">
        <v>3720</v>
      </c>
      <c r="T4464">
        <v>77</v>
      </c>
      <c r="U4464">
        <v>67</v>
      </c>
      <c r="W4464" t="s">
        <v>2584</v>
      </c>
      <c r="X4464">
        <v>1</v>
      </c>
      <c r="Y4464">
        <f t="shared" si="531"/>
        <v>-10</v>
      </c>
      <c r="Z4464">
        <f t="shared" ca="1" si="532"/>
        <v>-10.000000500000002</v>
      </c>
      <c r="AA4464">
        <f t="shared" ca="1" si="533"/>
        <v>5.0000000229033503E-7</v>
      </c>
      <c r="AB4464">
        <f t="shared" ca="1" si="534"/>
        <v>-5.0000000229033503E-7</v>
      </c>
      <c r="AC4464" s="2">
        <v>0</v>
      </c>
      <c r="AD4464" s="7">
        <f>VLOOKUP(P4464,Weights!$A:$B,2,0)*AC4464</f>
        <v>0</v>
      </c>
      <c r="AE4464">
        <f t="shared" ca="1" si="535"/>
        <v>2.5000000229033503E-13</v>
      </c>
      <c r="AF4464" t="str">
        <f t="shared" si="536"/>
        <v>Incarnate Word</v>
      </c>
      <c r="AG4464" t="str">
        <f t="shared" ca="1" si="537"/>
        <v>Incarnate Word</v>
      </c>
    </row>
    <row r="4465" spans="15:33" x14ac:dyDescent="0.25">
      <c r="O4465" t="s">
        <v>3104</v>
      </c>
      <c r="P4465" s="6">
        <v>42048</v>
      </c>
      <c r="Q4465" t="s">
        <v>3073</v>
      </c>
      <c r="R4465" t="s">
        <v>3119</v>
      </c>
      <c r="S4465" t="s">
        <v>3720</v>
      </c>
      <c r="T4465">
        <v>81</v>
      </c>
      <c r="U4465">
        <v>72</v>
      </c>
      <c r="V4465" t="s">
        <v>3722</v>
      </c>
      <c r="W4465" t="s">
        <v>1728</v>
      </c>
      <c r="X4465">
        <v>1</v>
      </c>
      <c r="Y4465">
        <f t="shared" si="531"/>
        <v>-9</v>
      </c>
      <c r="Z4465">
        <f t="shared" ca="1" si="532"/>
        <v>0.375</v>
      </c>
      <c r="AA4465">
        <f t="shared" ca="1" si="533"/>
        <v>-9.375</v>
      </c>
      <c r="AB4465">
        <f t="shared" ca="1" si="534"/>
        <v>9.375</v>
      </c>
      <c r="AC4465" s="2">
        <v>9.375</v>
      </c>
      <c r="AD4465" s="7">
        <f>VLOOKUP(P4465,Weights!$A:$B,2,0)*AC4465</f>
        <v>9.375</v>
      </c>
      <c r="AE4465">
        <f t="shared" ca="1" si="535"/>
        <v>87.890625</v>
      </c>
      <c r="AF4465" t="str">
        <f t="shared" si="536"/>
        <v>Cornell</v>
      </c>
      <c r="AG4465" t="str">
        <f t="shared" ca="1" si="537"/>
        <v>Dartmouth</v>
      </c>
    </row>
    <row r="4466" spans="15:33" x14ac:dyDescent="0.25">
      <c r="O4466" t="s">
        <v>3156</v>
      </c>
      <c r="P4466" s="6">
        <v>42048</v>
      </c>
      <c r="Q4466" t="s">
        <v>3073</v>
      </c>
      <c r="R4466" t="s">
        <v>3373</v>
      </c>
      <c r="S4466" t="s">
        <v>3721</v>
      </c>
      <c r="T4466">
        <v>66</v>
      </c>
      <c r="U4466">
        <v>65</v>
      </c>
      <c r="W4466" t="s">
        <v>1625</v>
      </c>
      <c r="X4466">
        <v>1</v>
      </c>
      <c r="Y4466">
        <f t="shared" si="531"/>
        <v>1</v>
      </c>
      <c r="Z4466">
        <f t="shared" ca="1" si="532"/>
        <v>0.99999998000000012</v>
      </c>
      <c r="AA4466">
        <f t="shared" ca="1" si="533"/>
        <v>1.9999999878450581E-8</v>
      </c>
      <c r="AB4466">
        <f t="shared" ca="1" si="534"/>
        <v>-1.9999999878450581E-8</v>
      </c>
      <c r="AC4466" s="2">
        <v>0</v>
      </c>
      <c r="AD4466" s="7">
        <f>VLOOKUP(P4466,Weights!$A:$B,2,0)*AC4466</f>
        <v>0</v>
      </c>
      <c r="AE4466">
        <f t="shared" ca="1" si="535"/>
        <v>3.9999999513802324E-16</v>
      </c>
      <c r="AF4466" t="str">
        <f t="shared" si="536"/>
        <v>Detroit</v>
      </c>
      <c r="AG4466" t="str">
        <f t="shared" ca="1" si="537"/>
        <v>Detroit</v>
      </c>
    </row>
    <row r="4467" spans="15:33" x14ac:dyDescent="0.25">
      <c r="O4467" t="s">
        <v>3382</v>
      </c>
      <c r="P4467" s="6">
        <v>42048</v>
      </c>
      <c r="Q4467" t="s">
        <v>3073</v>
      </c>
      <c r="R4467" t="s">
        <v>3098</v>
      </c>
      <c r="S4467" t="s">
        <v>3720</v>
      </c>
      <c r="T4467">
        <v>60</v>
      </c>
      <c r="U4467">
        <v>59</v>
      </c>
      <c r="W4467" t="s">
        <v>1799</v>
      </c>
      <c r="X4467">
        <v>1</v>
      </c>
      <c r="Y4467">
        <f t="shared" si="531"/>
        <v>-1</v>
      </c>
      <c r="Z4467">
        <f t="shared" ca="1" si="532"/>
        <v>-4.7500000000000009</v>
      </c>
      <c r="AA4467">
        <f t="shared" ca="1" si="533"/>
        <v>3.7500000000000009</v>
      </c>
      <c r="AB4467">
        <f t="shared" ca="1" si="534"/>
        <v>-3.7500000000000009</v>
      </c>
      <c r="AC4467" s="2">
        <v>3.75</v>
      </c>
      <c r="AD4467" s="7">
        <f>VLOOKUP(P4467,Weights!$A:$B,2,0)*AC4467</f>
        <v>3.75</v>
      </c>
      <c r="AE4467">
        <f t="shared" ca="1" si="535"/>
        <v>14.062500000000007</v>
      </c>
      <c r="AF4467" t="str">
        <f t="shared" si="536"/>
        <v>Quinnipiac</v>
      </c>
      <c r="AG4467" t="str">
        <f t="shared" ca="1" si="537"/>
        <v>Quinnipiac</v>
      </c>
    </row>
    <row r="4468" spans="15:33" x14ac:dyDescent="0.25">
      <c r="O4468" t="s">
        <v>3151</v>
      </c>
      <c r="P4468" s="6">
        <v>42048</v>
      </c>
      <c r="Q4468" t="s">
        <v>3073</v>
      </c>
      <c r="R4468" t="s">
        <v>3116</v>
      </c>
      <c r="S4468" t="s">
        <v>3721</v>
      </c>
      <c r="T4468">
        <v>72</v>
      </c>
      <c r="U4468">
        <v>68</v>
      </c>
      <c r="W4468" t="s">
        <v>1735</v>
      </c>
      <c r="X4468">
        <v>1</v>
      </c>
      <c r="Y4468">
        <f t="shared" si="531"/>
        <v>4</v>
      </c>
      <c r="Z4468">
        <f t="shared" ca="1" si="532"/>
        <v>8.25</v>
      </c>
      <c r="AA4468">
        <f t="shared" ca="1" si="533"/>
        <v>-4.25</v>
      </c>
      <c r="AB4468">
        <f t="shared" ca="1" si="534"/>
        <v>4.25</v>
      </c>
      <c r="AC4468" s="2">
        <v>4.25</v>
      </c>
      <c r="AD4468" s="7">
        <f>VLOOKUP(P4468,Weights!$A:$B,2,0)*AC4468</f>
        <v>4.25</v>
      </c>
      <c r="AE4468">
        <f t="shared" ca="1" si="535"/>
        <v>18.0625</v>
      </c>
      <c r="AF4468" t="str">
        <f t="shared" si="536"/>
        <v>Harvard</v>
      </c>
      <c r="AG4468" t="str">
        <f t="shared" ca="1" si="537"/>
        <v>Harvard</v>
      </c>
    </row>
    <row r="4469" spans="15:33" x14ac:dyDescent="0.25">
      <c r="O4469" t="s">
        <v>3384</v>
      </c>
      <c r="P4469" s="6">
        <v>42048</v>
      </c>
      <c r="Q4469" t="s">
        <v>3073</v>
      </c>
      <c r="R4469" t="s">
        <v>3209</v>
      </c>
      <c r="S4469" t="s">
        <v>3720</v>
      </c>
      <c r="T4469">
        <v>70</v>
      </c>
      <c r="U4469">
        <v>67</v>
      </c>
      <c r="W4469" t="s">
        <v>1830</v>
      </c>
      <c r="X4469">
        <v>1</v>
      </c>
      <c r="Y4469">
        <f t="shared" si="531"/>
        <v>-3</v>
      </c>
      <c r="Z4469">
        <f t="shared" ca="1" si="532"/>
        <v>-0.25000001999999988</v>
      </c>
      <c r="AA4469">
        <f t="shared" ca="1" si="533"/>
        <v>-2.7499999800000001</v>
      </c>
      <c r="AB4469">
        <f t="shared" ca="1" si="534"/>
        <v>2.7499999800000001</v>
      </c>
      <c r="AC4469" s="2">
        <v>2.75</v>
      </c>
      <c r="AD4469" s="7">
        <f>VLOOKUP(P4469,Weights!$A:$B,2,0)*AC4469</f>
        <v>2.75</v>
      </c>
      <c r="AE4469">
        <f t="shared" ca="1" si="535"/>
        <v>7.5624998900000007</v>
      </c>
      <c r="AF4469" t="str">
        <f t="shared" si="536"/>
        <v>Iona</v>
      </c>
      <c r="AG4469" t="str">
        <f t="shared" ca="1" si="537"/>
        <v>Iona</v>
      </c>
    </row>
    <row r="4470" spans="15:33" x14ac:dyDescent="0.25">
      <c r="O4470" t="s">
        <v>3090</v>
      </c>
      <c r="P4470" s="6">
        <v>42048</v>
      </c>
      <c r="Q4470" t="s">
        <v>3073</v>
      </c>
      <c r="R4470" t="s">
        <v>3097</v>
      </c>
      <c r="S4470" t="s">
        <v>3720</v>
      </c>
      <c r="T4470">
        <v>65</v>
      </c>
      <c r="U4470">
        <v>59</v>
      </c>
      <c r="W4470" t="s">
        <v>1599</v>
      </c>
      <c r="X4470">
        <v>1</v>
      </c>
      <c r="Y4470">
        <f t="shared" si="531"/>
        <v>-6</v>
      </c>
      <c r="Z4470">
        <f t="shared" ca="1" si="532"/>
        <v>0.87499998000000012</v>
      </c>
      <c r="AA4470">
        <f t="shared" ca="1" si="533"/>
        <v>-6.8749999800000001</v>
      </c>
      <c r="AB4470">
        <f t="shared" ca="1" si="534"/>
        <v>6.8749999800000001</v>
      </c>
      <c r="AC4470" s="2">
        <v>6.875</v>
      </c>
      <c r="AD4470" s="7">
        <f>VLOOKUP(P4470,Weights!$A:$B,2,0)*AC4470</f>
        <v>6.875</v>
      </c>
      <c r="AE4470">
        <f t="shared" ca="1" si="535"/>
        <v>47.265624725000002</v>
      </c>
      <c r="AF4470" t="str">
        <f t="shared" si="536"/>
        <v>Albany</v>
      </c>
      <c r="AG4470" t="str">
        <f t="shared" ca="1" si="537"/>
        <v>N.J.I.T.</v>
      </c>
    </row>
    <row r="4471" spans="15:33" x14ac:dyDescent="0.25">
      <c r="O4471" t="s">
        <v>3082</v>
      </c>
      <c r="P4471" s="6">
        <v>42048</v>
      </c>
      <c r="Q4471" t="s">
        <v>3073</v>
      </c>
      <c r="R4471" t="s">
        <v>3381</v>
      </c>
      <c r="S4471" t="s">
        <v>3720</v>
      </c>
      <c r="T4471">
        <v>77</v>
      </c>
      <c r="U4471">
        <v>65</v>
      </c>
      <c r="W4471" t="s">
        <v>1869</v>
      </c>
      <c r="X4471">
        <v>1</v>
      </c>
      <c r="Y4471">
        <f t="shared" si="531"/>
        <v>-12</v>
      </c>
      <c r="Z4471">
        <f t="shared" ca="1" si="532"/>
        <v>-6.1250004999999996</v>
      </c>
      <c r="AA4471">
        <f t="shared" ca="1" si="533"/>
        <v>-5.8749995000000004</v>
      </c>
      <c r="AB4471">
        <f t="shared" ca="1" si="534"/>
        <v>5.8749995000000004</v>
      </c>
      <c r="AC4471" s="2">
        <v>5.875</v>
      </c>
      <c r="AD4471" s="7">
        <f>VLOOKUP(P4471,Weights!$A:$B,2,0)*AC4471</f>
        <v>5.875</v>
      </c>
      <c r="AE4471">
        <f t="shared" ca="1" si="535"/>
        <v>34.515619125000256</v>
      </c>
      <c r="AF4471" t="str">
        <f t="shared" si="536"/>
        <v>Saint Peter's</v>
      </c>
      <c r="AG4471" t="str">
        <f t="shared" ca="1" si="537"/>
        <v>Saint Peter's</v>
      </c>
    </row>
    <row r="4472" spans="15:33" x14ac:dyDescent="0.25">
      <c r="O4472" t="s">
        <v>3259</v>
      </c>
      <c r="P4472" s="6">
        <v>42048</v>
      </c>
      <c r="Q4472" t="s">
        <v>3073</v>
      </c>
      <c r="R4472" t="s">
        <v>3081</v>
      </c>
      <c r="S4472" t="s">
        <v>3720</v>
      </c>
      <c r="T4472">
        <v>75</v>
      </c>
      <c r="U4472">
        <v>48</v>
      </c>
      <c r="W4472" t="s">
        <v>1644</v>
      </c>
      <c r="X4472">
        <v>1</v>
      </c>
      <c r="Y4472">
        <f t="shared" si="531"/>
        <v>-27</v>
      </c>
      <c r="Z4472">
        <f t="shared" ca="1" si="532"/>
        <v>-10.75</v>
      </c>
      <c r="AA4472">
        <f t="shared" ca="1" si="533"/>
        <v>-16.25</v>
      </c>
      <c r="AB4472">
        <f t="shared" ca="1" si="534"/>
        <v>16.25</v>
      </c>
      <c r="AC4472" s="2">
        <v>16.25</v>
      </c>
      <c r="AD4472" s="7">
        <f>VLOOKUP(P4472,Weights!$A:$B,2,0)*AC4472</f>
        <v>16.25</v>
      </c>
      <c r="AE4472">
        <f t="shared" ca="1" si="535"/>
        <v>264.0625</v>
      </c>
      <c r="AF4472" t="str">
        <f t="shared" si="536"/>
        <v>Yale</v>
      </c>
      <c r="AG4472" t="str">
        <f t="shared" ca="1" si="537"/>
        <v>Yale</v>
      </c>
    </row>
    <row r="4473" spans="15:33" x14ac:dyDescent="0.25">
      <c r="O4473" t="s">
        <v>3114</v>
      </c>
      <c r="P4473" s="6">
        <v>42048</v>
      </c>
      <c r="Q4473" t="s">
        <v>3073</v>
      </c>
      <c r="R4473" t="s">
        <v>3121</v>
      </c>
      <c r="S4473" t="s">
        <v>3721</v>
      </c>
      <c r="T4473">
        <v>75</v>
      </c>
      <c r="U4473">
        <v>64</v>
      </c>
      <c r="W4473" t="s">
        <v>1758</v>
      </c>
      <c r="X4473">
        <v>1</v>
      </c>
      <c r="Y4473">
        <f t="shared" si="531"/>
        <v>11</v>
      </c>
      <c r="Z4473">
        <f t="shared" ca="1" si="532"/>
        <v>8.5</v>
      </c>
      <c r="AA4473">
        <f t="shared" ca="1" si="533"/>
        <v>2.5</v>
      </c>
      <c r="AB4473">
        <f t="shared" ca="1" si="534"/>
        <v>-2.5</v>
      </c>
      <c r="AC4473" s="2">
        <v>2.5</v>
      </c>
      <c r="AD4473" s="7">
        <f>VLOOKUP(P4473,Weights!$A:$B,2,0)*AC4473</f>
        <v>2.5</v>
      </c>
      <c r="AE4473">
        <f t="shared" ca="1" si="535"/>
        <v>6.25</v>
      </c>
      <c r="AF4473" t="str">
        <f t="shared" si="536"/>
        <v>Princeton</v>
      </c>
      <c r="AG4473" t="str">
        <f t="shared" ca="1" si="537"/>
        <v>Princeton</v>
      </c>
    </row>
    <row r="4474" spans="15:33" x14ac:dyDescent="0.25">
      <c r="O4474" t="s">
        <v>3289</v>
      </c>
      <c r="P4474" s="6">
        <v>42048</v>
      </c>
      <c r="Q4474" t="s">
        <v>3073</v>
      </c>
      <c r="R4474" t="s">
        <v>3375</v>
      </c>
      <c r="S4474" t="s">
        <v>3720</v>
      </c>
      <c r="T4474">
        <v>76</v>
      </c>
      <c r="U4474">
        <v>75</v>
      </c>
      <c r="V4474" t="s">
        <v>3722</v>
      </c>
      <c r="W4474" t="s">
        <v>1167</v>
      </c>
      <c r="X4474">
        <v>1</v>
      </c>
      <c r="Y4474">
        <f t="shared" si="531"/>
        <v>-1</v>
      </c>
      <c r="Z4474">
        <f t="shared" ca="1" si="532"/>
        <v>6.7500000000000009</v>
      </c>
      <c r="AA4474">
        <f t="shared" ca="1" si="533"/>
        <v>-7.7500000000000009</v>
      </c>
      <c r="AB4474">
        <f t="shared" ca="1" si="534"/>
        <v>7.7500000000000009</v>
      </c>
      <c r="AC4474" s="2">
        <v>7.75</v>
      </c>
      <c r="AD4474" s="7">
        <f>VLOOKUP(P4474,Weights!$A:$B,2,0)*AC4474</f>
        <v>7.75</v>
      </c>
      <c r="AE4474">
        <f t="shared" ca="1" si="535"/>
        <v>60.062500000000014</v>
      </c>
      <c r="AF4474" t="str">
        <f t="shared" si="536"/>
        <v>Kent State</v>
      </c>
      <c r="AG4474" t="str">
        <f t="shared" ca="1" si="537"/>
        <v>Toledo</v>
      </c>
    </row>
    <row r="4475" spans="15:33" x14ac:dyDescent="0.25">
      <c r="O4475" t="s">
        <v>3368</v>
      </c>
      <c r="P4475" s="6">
        <v>42048</v>
      </c>
      <c r="Q4475" t="s">
        <v>3073</v>
      </c>
      <c r="R4475" t="s">
        <v>3371</v>
      </c>
      <c r="S4475" t="s">
        <v>3721</v>
      </c>
      <c r="T4475">
        <v>63</v>
      </c>
      <c r="U4475">
        <v>59</v>
      </c>
      <c r="W4475" t="s">
        <v>1680</v>
      </c>
      <c r="X4475">
        <v>1</v>
      </c>
      <c r="Y4475">
        <f t="shared" si="531"/>
        <v>4</v>
      </c>
      <c r="Z4475">
        <f t="shared" ca="1" si="532"/>
        <v>3.125</v>
      </c>
      <c r="AA4475">
        <f t="shared" ca="1" si="533"/>
        <v>0.875</v>
      </c>
      <c r="AB4475">
        <f t="shared" ca="1" si="534"/>
        <v>-0.875</v>
      </c>
      <c r="AC4475" s="2">
        <v>0.875</v>
      </c>
      <c r="AD4475" s="7">
        <f>VLOOKUP(P4475,Weights!$A:$B,2,0)*AC4475</f>
        <v>0.875</v>
      </c>
      <c r="AE4475">
        <f t="shared" ca="1" si="535"/>
        <v>0.765625</v>
      </c>
      <c r="AF4475" t="str">
        <f t="shared" si="536"/>
        <v>Valparaiso</v>
      </c>
      <c r="AG4475" t="str">
        <f t="shared" ca="1" si="537"/>
        <v>Valparaiso</v>
      </c>
    </row>
    <row r="4476" spans="15:33" x14ac:dyDescent="0.25">
      <c r="O4476" t="s">
        <v>3395</v>
      </c>
      <c r="P4476" s="6">
        <v>42048</v>
      </c>
      <c r="Q4476" t="s">
        <v>3073</v>
      </c>
      <c r="R4476" t="s">
        <v>3715</v>
      </c>
      <c r="S4476" t="s">
        <v>3720</v>
      </c>
      <c r="T4476">
        <v>86</v>
      </c>
      <c r="U4476">
        <v>62</v>
      </c>
      <c r="W4476" t="s">
        <v>2396</v>
      </c>
      <c r="X4476">
        <v>1</v>
      </c>
      <c r="Y4476">
        <f t="shared" si="531"/>
        <v>-24</v>
      </c>
      <c r="Z4476">
        <f t="shared" ca="1" si="532"/>
        <v>-14.374999499999998</v>
      </c>
      <c r="AA4476">
        <f t="shared" ca="1" si="533"/>
        <v>-9.6250005000000023</v>
      </c>
      <c r="AB4476">
        <f t="shared" ca="1" si="534"/>
        <v>9.6250005000000023</v>
      </c>
      <c r="AC4476" s="2">
        <v>9.625</v>
      </c>
      <c r="AD4476" s="7">
        <f>VLOOKUP(P4476,Weights!$A:$B,2,0)*AC4476</f>
        <v>9.625</v>
      </c>
      <c r="AE4476">
        <f t="shared" ca="1" si="535"/>
        <v>92.640634625000288</v>
      </c>
      <c r="AF4476" t="str">
        <f t="shared" si="536"/>
        <v>Arizona</v>
      </c>
      <c r="AG4476" t="str">
        <f t="shared" ca="1" si="537"/>
        <v>Arizona</v>
      </c>
    </row>
    <row r="4477" spans="15:33" x14ac:dyDescent="0.25">
      <c r="O4477" t="s">
        <v>3271</v>
      </c>
      <c r="P4477" s="6">
        <v>42048</v>
      </c>
      <c r="Q4477" t="s">
        <v>3073</v>
      </c>
      <c r="R4477" t="s">
        <v>3372</v>
      </c>
      <c r="S4477" t="s">
        <v>3721</v>
      </c>
      <c r="T4477">
        <v>74</v>
      </c>
      <c r="U4477">
        <v>71</v>
      </c>
      <c r="W4477" t="s">
        <v>500</v>
      </c>
      <c r="X4477">
        <v>1</v>
      </c>
      <c r="Y4477">
        <f t="shared" si="531"/>
        <v>3</v>
      </c>
      <c r="Z4477">
        <f t="shared" ca="1" si="532"/>
        <v>-5.5000000199999999</v>
      </c>
      <c r="AA4477">
        <f t="shared" ca="1" si="533"/>
        <v>8.5000000199999999</v>
      </c>
      <c r="AB4477">
        <f t="shared" ca="1" si="534"/>
        <v>-8.5000000199999999</v>
      </c>
      <c r="AC4477" s="2">
        <v>8.5</v>
      </c>
      <c r="AD4477" s="7">
        <f>VLOOKUP(P4477,Weights!$A:$B,2,0)*AC4477</f>
        <v>8.5</v>
      </c>
      <c r="AE4477">
        <f t="shared" ca="1" si="535"/>
        <v>72.25000034</v>
      </c>
      <c r="AF4477" t="str">
        <f t="shared" si="536"/>
        <v>Washington St</v>
      </c>
      <c r="AG4477" t="str">
        <f t="shared" ca="1" si="537"/>
        <v>Arizona St</v>
      </c>
    </row>
    <row r="4478" spans="15:33" x14ac:dyDescent="0.25">
      <c r="O4478" t="s">
        <v>3339</v>
      </c>
      <c r="P4478" s="6">
        <v>42049</v>
      </c>
      <c r="Q4478" t="s">
        <v>3073</v>
      </c>
      <c r="R4478" t="s">
        <v>3077</v>
      </c>
      <c r="S4478" t="s">
        <v>3721</v>
      </c>
      <c r="T4478">
        <v>76</v>
      </c>
      <c r="U4478">
        <v>75</v>
      </c>
      <c r="W4478" t="s">
        <v>354</v>
      </c>
      <c r="X4478">
        <v>1</v>
      </c>
      <c r="Y4478">
        <f t="shared" si="531"/>
        <v>1</v>
      </c>
      <c r="Z4478">
        <f t="shared" ca="1" si="532"/>
        <v>-4.75</v>
      </c>
      <c r="AA4478">
        <f t="shared" ca="1" si="533"/>
        <v>5.75</v>
      </c>
      <c r="AB4478">
        <f t="shared" ca="1" si="534"/>
        <v>-5.75</v>
      </c>
      <c r="AC4478" s="2">
        <v>5.75</v>
      </c>
      <c r="AD4478" s="7">
        <f>VLOOKUP(P4478,Weights!$A:$B,2,0)*AC4478</f>
        <v>5.75</v>
      </c>
      <c r="AE4478">
        <f t="shared" ca="1" si="535"/>
        <v>33.0625</v>
      </c>
      <c r="AF4478" t="str">
        <f t="shared" si="536"/>
        <v>Air Force</v>
      </c>
      <c r="AG4478" t="str">
        <f t="shared" ca="1" si="537"/>
        <v>UNLV</v>
      </c>
    </row>
    <row r="4479" spans="15:33" x14ac:dyDescent="0.25">
      <c r="O4479" t="s">
        <v>3155</v>
      </c>
      <c r="P4479" s="6">
        <v>42049</v>
      </c>
      <c r="Q4479" t="s">
        <v>3073</v>
      </c>
      <c r="R4479" t="s">
        <v>3229</v>
      </c>
      <c r="S4479" t="s">
        <v>3720</v>
      </c>
      <c r="T4479">
        <v>76</v>
      </c>
      <c r="U4479">
        <v>68</v>
      </c>
      <c r="W4479" t="s">
        <v>2474</v>
      </c>
      <c r="X4479">
        <v>1</v>
      </c>
      <c r="Y4479">
        <f t="shared" si="531"/>
        <v>-8</v>
      </c>
      <c r="Z4479">
        <f t="shared" ca="1" si="532"/>
        <v>0.12500050000000051</v>
      </c>
      <c r="AA4479">
        <f t="shared" ca="1" si="533"/>
        <v>-8.1250005000000005</v>
      </c>
      <c r="AB4479">
        <f t="shared" ca="1" si="534"/>
        <v>8.1250005000000005</v>
      </c>
      <c r="AC4479" s="2">
        <v>8.125</v>
      </c>
      <c r="AD4479" s="7">
        <f>VLOOKUP(P4479,Weights!$A:$B,2,0)*AC4479</f>
        <v>8.125</v>
      </c>
      <c r="AE4479">
        <f t="shared" ca="1" si="535"/>
        <v>66.015633125000264</v>
      </c>
      <c r="AF4479" t="str">
        <f t="shared" si="536"/>
        <v>Vanderbilt</v>
      </c>
      <c r="AG4479" t="str">
        <f t="shared" ca="1" si="537"/>
        <v>Alabama</v>
      </c>
    </row>
    <row r="4480" spans="15:33" x14ac:dyDescent="0.25">
      <c r="O4480" t="s">
        <v>3401</v>
      </c>
      <c r="P4480" s="6">
        <v>42049</v>
      </c>
      <c r="Q4480" t="s">
        <v>3073</v>
      </c>
      <c r="R4480" t="s">
        <v>3400</v>
      </c>
      <c r="S4480" t="s">
        <v>3720</v>
      </c>
      <c r="T4480">
        <v>80</v>
      </c>
      <c r="U4480">
        <v>71</v>
      </c>
      <c r="W4480" t="s">
        <v>2684</v>
      </c>
      <c r="X4480">
        <v>1</v>
      </c>
      <c r="Y4480">
        <f t="shared" si="531"/>
        <v>-9</v>
      </c>
      <c r="Z4480">
        <f t="shared" ca="1" si="532"/>
        <v>7.2500004999999996</v>
      </c>
      <c r="AA4480">
        <f t="shared" ca="1" si="533"/>
        <v>-16.250000499999999</v>
      </c>
      <c r="AB4480">
        <f t="shared" ca="1" si="534"/>
        <v>16.250000499999999</v>
      </c>
      <c r="AC4480" s="2">
        <v>16.25</v>
      </c>
      <c r="AD4480" s="7">
        <f>VLOOKUP(P4480,Weights!$A:$B,2,0)*AC4480</f>
        <v>16.25</v>
      </c>
      <c r="AE4480">
        <f t="shared" ca="1" si="535"/>
        <v>264.06251625000021</v>
      </c>
      <c r="AF4480" t="str">
        <f t="shared" si="536"/>
        <v>Alabama A&amp;M</v>
      </c>
      <c r="AG4480" t="str">
        <f t="shared" ca="1" si="537"/>
        <v>Alabama St</v>
      </c>
    </row>
    <row r="4481" spans="15:33" x14ac:dyDescent="0.25">
      <c r="O4481" t="s">
        <v>3399</v>
      </c>
      <c r="P4481" s="6">
        <v>42049</v>
      </c>
      <c r="Q4481" t="s">
        <v>3073</v>
      </c>
      <c r="R4481" t="s">
        <v>3366</v>
      </c>
      <c r="S4481" t="s">
        <v>3721</v>
      </c>
      <c r="T4481">
        <v>88</v>
      </c>
      <c r="U4481">
        <v>77</v>
      </c>
      <c r="W4481" t="s">
        <v>2407</v>
      </c>
      <c r="X4481">
        <v>1</v>
      </c>
      <c r="Y4481">
        <f t="shared" si="531"/>
        <v>11</v>
      </c>
      <c r="Z4481">
        <f t="shared" ca="1" si="532"/>
        <v>3.5</v>
      </c>
      <c r="AA4481">
        <f t="shared" ca="1" si="533"/>
        <v>7.5</v>
      </c>
      <c r="AB4481">
        <f t="shared" ca="1" si="534"/>
        <v>-7.5</v>
      </c>
      <c r="AC4481" s="2">
        <v>7.5</v>
      </c>
      <c r="AD4481" s="7">
        <f>VLOOKUP(P4481,Weights!$A:$B,2,0)*AC4481</f>
        <v>7.5</v>
      </c>
      <c r="AE4481">
        <f t="shared" ca="1" si="535"/>
        <v>56.25</v>
      </c>
      <c r="AF4481" t="str">
        <f t="shared" si="536"/>
        <v>American</v>
      </c>
      <c r="AG4481" t="str">
        <f t="shared" ca="1" si="537"/>
        <v>American</v>
      </c>
    </row>
    <row r="4482" spans="15:33" x14ac:dyDescent="0.25">
      <c r="O4482" t="s">
        <v>3160</v>
      </c>
      <c r="P4482" s="6">
        <v>42049</v>
      </c>
      <c r="Q4482" t="s">
        <v>3073</v>
      </c>
      <c r="R4482" t="s">
        <v>3355</v>
      </c>
      <c r="S4482" t="s">
        <v>3720</v>
      </c>
      <c r="T4482">
        <v>72</v>
      </c>
      <c r="U4482">
        <v>70</v>
      </c>
      <c r="V4482" t="s">
        <v>3722</v>
      </c>
      <c r="W4482" t="s">
        <v>2837</v>
      </c>
      <c r="X4482">
        <v>1</v>
      </c>
      <c r="Y4482">
        <f t="shared" ref="Y4482:Y4545" si="538">X4482*IF(S4482="W",(T4482-U4482),U4482-T4482)</f>
        <v>-2</v>
      </c>
      <c r="Z4482">
        <f t="shared" ref="Z4482:Z4545" ca="1" si="539">X4482*(IF(Q4482="A",-HomeEdge,IF(Q4482="H",HomeEdge,0))+VLOOKUP(O4482,TmList,2,0)-VLOOKUP(R4482,TmList,2,0))</f>
        <v>-2</v>
      </c>
      <c r="AA4482">
        <f t="shared" ref="AA4482:AA4545" ca="1" si="540">Y4482-Z4482</f>
        <v>0</v>
      </c>
      <c r="AB4482">
        <f t="shared" ref="AB4482:AB4545" ca="1" si="541">-AA4482</f>
        <v>0</v>
      </c>
      <c r="AC4482" s="2">
        <v>0</v>
      </c>
      <c r="AD4482" s="7">
        <f>VLOOKUP(P4482,Weights!$A:$B,2,0)*AC4482</f>
        <v>0</v>
      </c>
      <c r="AE4482">
        <f t="shared" ref="AE4482:AE4545" ca="1" si="542">AA4482^2</f>
        <v>0</v>
      </c>
      <c r="AF4482" t="str">
        <f t="shared" si="536"/>
        <v>Georgia Southern</v>
      </c>
      <c r="AG4482" t="str">
        <f t="shared" ca="1" si="537"/>
        <v>Georgia Southern</v>
      </c>
    </row>
    <row r="4483" spans="15:33" x14ac:dyDescent="0.25">
      <c r="O4483" t="s">
        <v>3412</v>
      </c>
      <c r="P4483" s="6">
        <v>42049</v>
      </c>
      <c r="Q4483" t="s">
        <v>3073</v>
      </c>
      <c r="R4483" t="s">
        <v>3356</v>
      </c>
      <c r="S4483" t="s">
        <v>3720</v>
      </c>
      <c r="T4483">
        <v>74</v>
      </c>
      <c r="U4483">
        <v>56</v>
      </c>
      <c r="W4483" t="s">
        <v>2701</v>
      </c>
      <c r="X4483">
        <v>1</v>
      </c>
      <c r="Y4483">
        <f t="shared" si="538"/>
        <v>-18</v>
      </c>
      <c r="Z4483">
        <f t="shared" ca="1" si="539"/>
        <v>-3.5000004999999996</v>
      </c>
      <c r="AA4483">
        <f t="shared" ca="1" si="540"/>
        <v>-14.499999500000001</v>
      </c>
      <c r="AB4483">
        <f t="shared" ca="1" si="541"/>
        <v>14.499999500000001</v>
      </c>
      <c r="AC4483" s="2">
        <v>14.5</v>
      </c>
      <c r="AD4483" s="7">
        <f>VLOOKUP(P4483,Weights!$A:$B,2,0)*AC4483</f>
        <v>14.5</v>
      </c>
      <c r="AE4483">
        <f t="shared" ca="1" si="542"/>
        <v>210.24998550000029</v>
      </c>
      <c r="AF4483" t="str">
        <f t="shared" ref="AF4483:AF4546" si="543">IF(Y4483&gt;0,O4483,R4483)</f>
        <v>Southern</v>
      </c>
      <c r="AG4483" t="str">
        <f t="shared" ref="AG4483:AG4546" ca="1" si="544">IF(Z4483&gt;0,O4483,R4483)</f>
        <v>Southern</v>
      </c>
    </row>
    <row r="4484" spans="15:33" x14ac:dyDescent="0.25">
      <c r="O4484" t="s">
        <v>3316</v>
      </c>
      <c r="P4484" s="6">
        <v>42049</v>
      </c>
      <c r="Q4484" t="s">
        <v>3073</v>
      </c>
      <c r="R4484" t="s">
        <v>3367</v>
      </c>
      <c r="S4484" t="s">
        <v>3720</v>
      </c>
      <c r="T4484">
        <v>79</v>
      </c>
      <c r="U4484">
        <v>65</v>
      </c>
      <c r="W4484" t="s">
        <v>411</v>
      </c>
      <c r="X4484">
        <v>1</v>
      </c>
      <c r="Y4484">
        <f t="shared" si="538"/>
        <v>-14</v>
      </c>
      <c r="Z4484">
        <f t="shared" ca="1" si="539"/>
        <v>-7.375</v>
      </c>
      <c r="AA4484">
        <f t="shared" ca="1" si="540"/>
        <v>-6.625</v>
      </c>
      <c r="AB4484">
        <f t="shared" ca="1" si="541"/>
        <v>6.625</v>
      </c>
      <c r="AC4484" s="2">
        <v>6.625</v>
      </c>
      <c r="AD4484" s="7">
        <f>VLOOKUP(P4484,Weights!$A:$B,2,0)*AC4484</f>
        <v>6.625</v>
      </c>
      <c r="AE4484">
        <f t="shared" ca="1" si="542"/>
        <v>43.890625</v>
      </c>
      <c r="AF4484" t="str">
        <f t="shared" si="543"/>
        <v>Bowling Green</v>
      </c>
      <c r="AG4484" t="str">
        <f t="shared" ca="1" si="544"/>
        <v>Bowling Green</v>
      </c>
    </row>
    <row r="4485" spans="15:33" x14ac:dyDescent="0.25">
      <c r="O4485" t="s">
        <v>3230</v>
      </c>
      <c r="P4485" s="6">
        <v>42049</v>
      </c>
      <c r="Q4485" t="s">
        <v>3073</v>
      </c>
      <c r="R4485" t="s">
        <v>3238</v>
      </c>
      <c r="S4485" t="s">
        <v>3721</v>
      </c>
      <c r="T4485">
        <v>58</v>
      </c>
      <c r="U4485">
        <v>57</v>
      </c>
      <c r="W4485" t="s">
        <v>270</v>
      </c>
      <c r="X4485">
        <v>1</v>
      </c>
      <c r="Y4485">
        <f t="shared" si="538"/>
        <v>1</v>
      </c>
      <c r="Z4485">
        <f t="shared" ca="1" si="539"/>
        <v>0.99999998000000012</v>
      </c>
      <c r="AA4485">
        <f t="shared" ca="1" si="540"/>
        <v>1.9999999878450581E-8</v>
      </c>
      <c r="AB4485">
        <f t="shared" ca="1" si="541"/>
        <v>-1.9999999878450581E-8</v>
      </c>
      <c r="AC4485" s="2">
        <v>0</v>
      </c>
      <c r="AD4485" s="7">
        <f>VLOOKUP(P4485,Weights!$A:$B,2,0)*AC4485</f>
        <v>0</v>
      </c>
      <c r="AE4485">
        <f t="shared" ca="1" si="542"/>
        <v>3.9999999513802324E-16</v>
      </c>
      <c r="AF4485" t="str">
        <f t="shared" si="543"/>
        <v>Belmont</v>
      </c>
      <c r="AG4485" t="str">
        <f t="shared" ca="1" si="544"/>
        <v>Belmont</v>
      </c>
    </row>
    <row r="4486" spans="15:33" x14ac:dyDescent="0.25">
      <c r="O4486" t="s">
        <v>3219</v>
      </c>
      <c r="P4486" s="6">
        <v>42049</v>
      </c>
      <c r="Q4486" t="s">
        <v>3073</v>
      </c>
      <c r="R4486" t="s">
        <v>3392</v>
      </c>
      <c r="S4486" t="s">
        <v>3720</v>
      </c>
      <c r="T4486">
        <v>65</v>
      </c>
      <c r="U4486">
        <v>51</v>
      </c>
      <c r="W4486" t="s">
        <v>1979</v>
      </c>
      <c r="X4486">
        <v>1</v>
      </c>
      <c r="Y4486">
        <f t="shared" si="538"/>
        <v>-14</v>
      </c>
      <c r="Z4486">
        <f t="shared" ca="1" si="539"/>
        <v>-13.625000499999999</v>
      </c>
      <c r="AA4486">
        <f t="shared" ca="1" si="540"/>
        <v>-0.37499950000000126</v>
      </c>
      <c r="AB4486">
        <f t="shared" ca="1" si="541"/>
        <v>0.37499950000000126</v>
      </c>
      <c r="AC4486" s="2">
        <v>0.375</v>
      </c>
      <c r="AD4486" s="7">
        <f>VLOOKUP(P4486,Weights!$A:$B,2,0)*AC4486</f>
        <v>0.375</v>
      </c>
      <c r="AE4486">
        <f t="shared" ca="1" si="542"/>
        <v>0.14062462500025094</v>
      </c>
      <c r="AF4486" t="str">
        <f t="shared" si="543"/>
        <v>North Carolina Central</v>
      </c>
      <c r="AG4486" t="str">
        <f t="shared" ca="1" si="544"/>
        <v>North Carolina Central</v>
      </c>
    </row>
    <row r="4487" spans="15:33" x14ac:dyDescent="0.25">
      <c r="O4487" t="s">
        <v>3094</v>
      </c>
      <c r="P4487" s="6">
        <v>42049</v>
      </c>
      <c r="Q4487" t="s">
        <v>3073</v>
      </c>
      <c r="R4487" t="s">
        <v>3123</v>
      </c>
      <c r="S4487" t="s">
        <v>3721</v>
      </c>
      <c r="T4487">
        <v>73</v>
      </c>
      <c r="U4487">
        <v>60</v>
      </c>
      <c r="W4487" t="s">
        <v>2341</v>
      </c>
      <c r="X4487">
        <v>1</v>
      </c>
      <c r="Y4487">
        <f t="shared" si="538"/>
        <v>13</v>
      </c>
      <c r="Z4487">
        <f t="shared" ca="1" si="539"/>
        <v>7.6250000000000009</v>
      </c>
      <c r="AA4487">
        <f t="shared" ca="1" si="540"/>
        <v>5.3749999999999991</v>
      </c>
      <c r="AB4487">
        <f t="shared" ca="1" si="541"/>
        <v>-5.3749999999999991</v>
      </c>
      <c r="AC4487" s="2">
        <v>5.375</v>
      </c>
      <c r="AD4487" s="7">
        <f>VLOOKUP(P4487,Weights!$A:$B,2,0)*AC4487</f>
        <v>5.375</v>
      </c>
      <c r="AE4487">
        <f t="shared" ca="1" si="542"/>
        <v>28.890624999999989</v>
      </c>
      <c r="AF4487" t="str">
        <f t="shared" si="543"/>
        <v>Boston University</v>
      </c>
      <c r="AG4487" t="str">
        <f t="shared" ca="1" si="544"/>
        <v>Boston University</v>
      </c>
    </row>
    <row r="4488" spans="15:33" x14ac:dyDescent="0.25">
      <c r="O4488" t="s">
        <v>3284</v>
      </c>
      <c r="P4488" s="6">
        <v>42049</v>
      </c>
      <c r="Q4488" t="s">
        <v>3073</v>
      </c>
      <c r="R4488" t="s">
        <v>3102</v>
      </c>
      <c r="S4488" t="s">
        <v>3720</v>
      </c>
      <c r="T4488">
        <v>75</v>
      </c>
      <c r="U4488">
        <v>74</v>
      </c>
      <c r="W4488" t="s">
        <v>989</v>
      </c>
      <c r="X4488">
        <v>1</v>
      </c>
      <c r="Y4488">
        <f t="shared" si="538"/>
        <v>-1</v>
      </c>
      <c r="Z4488">
        <f t="shared" ca="1" si="539"/>
        <v>2.0000004999999987</v>
      </c>
      <c r="AA4488">
        <f t="shared" ca="1" si="540"/>
        <v>-3.0000004999999987</v>
      </c>
      <c r="AB4488">
        <f t="shared" ca="1" si="541"/>
        <v>3.0000004999999987</v>
      </c>
      <c r="AC4488" s="2">
        <v>3</v>
      </c>
      <c r="AD4488" s="7">
        <f>VLOOKUP(P4488,Weights!$A:$B,2,0)*AC4488</f>
        <v>3</v>
      </c>
      <c r="AE4488">
        <f t="shared" ca="1" si="542"/>
        <v>9.0000030000002429</v>
      </c>
      <c r="AF4488" t="str">
        <f t="shared" si="543"/>
        <v>Central Michigan</v>
      </c>
      <c r="AG4488" t="str">
        <f t="shared" ca="1" si="544"/>
        <v>Buffalo</v>
      </c>
    </row>
    <row r="4489" spans="15:33" x14ac:dyDescent="0.25">
      <c r="O4489" t="s">
        <v>3101</v>
      </c>
      <c r="P4489" s="6">
        <v>42049</v>
      </c>
      <c r="Q4489" t="s">
        <v>3073</v>
      </c>
      <c r="R4489" t="s">
        <v>3708</v>
      </c>
      <c r="S4489" t="s">
        <v>3720</v>
      </c>
      <c r="T4489">
        <v>68</v>
      </c>
      <c r="U4489">
        <v>65</v>
      </c>
      <c r="W4489" t="s">
        <v>649</v>
      </c>
      <c r="X4489">
        <v>1</v>
      </c>
      <c r="Y4489">
        <f t="shared" si="538"/>
        <v>-3</v>
      </c>
      <c r="Z4489">
        <f t="shared" ca="1" si="539"/>
        <v>-3</v>
      </c>
      <c r="AA4489">
        <f t="shared" ca="1" si="540"/>
        <v>0</v>
      </c>
      <c r="AB4489">
        <f t="shared" ca="1" si="541"/>
        <v>0</v>
      </c>
      <c r="AC4489" s="2">
        <v>0</v>
      </c>
      <c r="AD4489" s="7">
        <f>VLOOKUP(P4489,Weights!$A:$B,2,0)*AC4489</f>
        <v>0</v>
      </c>
      <c r="AE4489">
        <f t="shared" ca="1" si="542"/>
        <v>0</v>
      </c>
      <c r="AF4489" t="str">
        <f t="shared" si="543"/>
        <v>Villanova</v>
      </c>
      <c r="AG4489" t="str">
        <f t="shared" ca="1" si="544"/>
        <v>Villanova</v>
      </c>
    </row>
    <row r="4490" spans="15:33" x14ac:dyDescent="0.25">
      <c r="O4490" t="s">
        <v>3184</v>
      </c>
      <c r="P4490" s="6">
        <v>42049</v>
      </c>
      <c r="Q4490" t="s">
        <v>3073</v>
      </c>
      <c r="R4490" t="s">
        <v>3390</v>
      </c>
      <c r="S4490" t="s">
        <v>3721</v>
      </c>
      <c r="T4490">
        <v>84</v>
      </c>
      <c r="U4490">
        <v>59</v>
      </c>
      <c r="W4490" t="s">
        <v>917</v>
      </c>
      <c r="X4490">
        <v>1</v>
      </c>
      <c r="Y4490">
        <f t="shared" si="538"/>
        <v>25</v>
      </c>
      <c r="Z4490">
        <f t="shared" ca="1" si="539"/>
        <v>18.624999500000001</v>
      </c>
      <c r="AA4490">
        <f t="shared" ca="1" si="540"/>
        <v>6.3750004999999987</v>
      </c>
      <c r="AB4490">
        <f t="shared" ca="1" si="541"/>
        <v>-6.3750004999999987</v>
      </c>
      <c r="AC4490" s="2">
        <v>6.375</v>
      </c>
      <c r="AD4490" s="7">
        <f>VLOOKUP(P4490,Weights!$A:$B,2,0)*AC4490</f>
        <v>6.375</v>
      </c>
      <c r="AE4490">
        <f t="shared" ca="1" si="542"/>
        <v>40.640631375000233</v>
      </c>
      <c r="AF4490" t="str">
        <f t="shared" si="543"/>
        <v>BYU</v>
      </c>
      <c r="AG4490" t="str">
        <f t="shared" ca="1" si="544"/>
        <v>BYU</v>
      </c>
    </row>
    <row r="4491" spans="15:33" x14ac:dyDescent="0.25">
      <c r="O4491" t="s">
        <v>3333</v>
      </c>
      <c r="P4491" s="6">
        <v>42049</v>
      </c>
      <c r="Q4491" t="s">
        <v>3073</v>
      </c>
      <c r="R4491" t="s">
        <v>3250</v>
      </c>
      <c r="S4491" t="s">
        <v>3721</v>
      </c>
      <c r="T4491">
        <v>71</v>
      </c>
      <c r="U4491">
        <v>58</v>
      </c>
      <c r="W4491" t="s">
        <v>1328</v>
      </c>
      <c r="X4491">
        <v>1</v>
      </c>
      <c r="Y4491">
        <f t="shared" si="538"/>
        <v>13</v>
      </c>
      <c r="Z4491">
        <f t="shared" ca="1" si="539"/>
        <v>1.9999999800000001</v>
      </c>
      <c r="AA4491">
        <f t="shared" ca="1" si="540"/>
        <v>11.00000002</v>
      </c>
      <c r="AB4491">
        <f t="shared" ca="1" si="541"/>
        <v>-11.00000002</v>
      </c>
      <c r="AC4491" s="2">
        <v>11</v>
      </c>
      <c r="AD4491" s="7">
        <f>VLOOKUP(P4491,Weights!$A:$B,2,0)*AC4491</f>
        <v>11</v>
      </c>
      <c r="AE4491">
        <f t="shared" ca="1" si="542"/>
        <v>121.00000043999999</v>
      </c>
      <c r="AF4491" t="str">
        <f t="shared" si="543"/>
        <v>Cal Poly</v>
      </c>
      <c r="AG4491" t="str">
        <f t="shared" ca="1" si="544"/>
        <v>Cal Poly</v>
      </c>
    </row>
    <row r="4492" spans="15:33" x14ac:dyDescent="0.25">
      <c r="O4492" t="s">
        <v>3312</v>
      </c>
      <c r="P4492" s="6">
        <v>42049</v>
      </c>
      <c r="Q4492" t="s">
        <v>3073</v>
      </c>
      <c r="R4492" t="s">
        <v>3302</v>
      </c>
      <c r="S4492" t="s">
        <v>3720</v>
      </c>
      <c r="T4492">
        <v>63</v>
      </c>
      <c r="U4492">
        <v>51</v>
      </c>
      <c r="W4492" t="s">
        <v>1135</v>
      </c>
      <c r="X4492">
        <v>1</v>
      </c>
      <c r="Y4492">
        <f t="shared" si="538"/>
        <v>-12</v>
      </c>
      <c r="Z4492">
        <f t="shared" ca="1" si="539"/>
        <v>-7.7500000000000009</v>
      </c>
      <c r="AA4492">
        <f t="shared" ca="1" si="540"/>
        <v>-4.2499999999999991</v>
      </c>
      <c r="AB4492">
        <f t="shared" ca="1" si="541"/>
        <v>4.2499999999999991</v>
      </c>
      <c r="AC4492" s="2">
        <v>4.25</v>
      </c>
      <c r="AD4492" s="7">
        <f>VLOOKUP(P4492,Weights!$A:$B,2,0)*AC4492</f>
        <v>4.25</v>
      </c>
      <c r="AE4492">
        <f t="shared" ca="1" si="542"/>
        <v>18.062499999999993</v>
      </c>
      <c r="AF4492" t="str">
        <f t="shared" si="543"/>
        <v>High Point</v>
      </c>
      <c r="AG4492" t="str">
        <f t="shared" ca="1" si="544"/>
        <v>High Point</v>
      </c>
    </row>
    <row r="4493" spans="15:33" x14ac:dyDescent="0.25">
      <c r="O4493" t="s">
        <v>3234</v>
      </c>
      <c r="P4493" s="6">
        <v>42049</v>
      </c>
      <c r="Q4493" t="s">
        <v>3073</v>
      </c>
      <c r="R4493" t="s">
        <v>3218</v>
      </c>
      <c r="S4493" t="s">
        <v>3721</v>
      </c>
      <c r="T4493">
        <v>79</v>
      </c>
      <c r="U4493">
        <v>72</v>
      </c>
      <c r="W4493" t="s">
        <v>2521</v>
      </c>
      <c r="X4493">
        <v>1</v>
      </c>
      <c r="Y4493">
        <f t="shared" si="538"/>
        <v>7</v>
      </c>
      <c r="Z4493">
        <f t="shared" ca="1" si="539"/>
        <v>8.4999999800000001</v>
      </c>
      <c r="AA4493">
        <f t="shared" ca="1" si="540"/>
        <v>-1.4999999800000001</v>
      </c>
      <c r="AB4493">
        <f t="shared" ca="1" si="541"/>
        <v>1.4999999800000001</v>
      </c>
      <c r="AC4493" s="2">
        <v>1.5</v>
      </c>
      <c r="AD4493" s="7">
        <f>VLOOKUP(P4493,Weights!$A:$B,2,0)*AC4493</f>
        <v>1.5</v>
      </c>
      <c r="AE4493">
        <f t="shared" ca="1" si="542"/>
        <v>2.2499999400000008</v>
      </c>
      <c r="AF4493" t="str">
        <f t="shared" si="543"/>
        <v>Chattanooga</v>
      </c>
      <c r="AG4493" t="str">
        <f t="shared" ca="1" si="544"/>
        <v>Chattanooga</v>
      </c>
    </row>
    <row r="4494" spans="15:33" x14ac:dyDescent="0.25">
      <c r="O4494" t="s">
        <v>3257</v>
      </c>
      <c r="P4494" s="6">
        <v>42049</v>
      </c>
      <c r="Q4494" t="s">
        <v>3073</v>
      </c>
      <c r="R4494" t="s">
        <v>3240</v>
      </c>
      <c r="S4494" t="s">
        <v>3720</v>
      </c>
      <c r="T4494">
        <v>61</v>
      </c>
      <c r="U4494">
        <v>50</v>
      </c>
      <c r="W4494" t="s">
        <v>2951</v>
      </c>
      <c r="X4494">
        <v>1</v>
      </c>
      <c r="Y4494">
        <f t="shared" si="538"/>
        <v>-11</v>
      </c>
      <c r="Z4494">
        <f t="shared" ca="1" si="539"/>
        <v>-2.5000004999999996</v>
      </c>
      <c r="AA4494">
        <f t="shared" ca="1" si="540"/>
        <v>-8.4999995000000013</v>
      </c>
      <c r="AB4494">
        <f t="shared" ca="1" si="541"/>
        <v>8.4999995000000013</v>
      </c>
      <c r="AC4494" s="2">
        <v>8.5</v>
      </c>
      <c r="AD4494" s="7">
        <f>VLOOKUP(P4494,Weights!$A:$B,2,0)*AC4494</f>
        <v>8.5</v>
      </c>
      <c r="AE4494">
        <f t="shared" ca="1" si="542"/>
        <v>72.249991500000277</v>
      </c>
      <c r="AF4494" t="str">
        <f t="shared" si="543"/>
        <v>UMKC</v>
      </c>
      <c r="AG4494" t="str">
        <f t="shared" ca="1" si="544"/>
        <v>UMKC</v>
      </c>
    </row>
    <row r="4495" spans="15:33" x14ac:dyDescent="0.25">
      <c r="O4495" t="s">
        <v>3113</v>
      </c>
      <c r="P4495" s="6">
        <v>42049</v>
      </c>
      <c r="Q4495" t="s">
        <v>3073</v>
      </c>
      <c r="R4495" t="s">
        <v>3142</v>
      </c>
      <c r="S4495" t="s">
        <v>3720</v>
      </c>
      <c r="T4495">
        <v>50</v>
      </c>
      <c r="U4495">
        <v>49</v>
      </c>
      <c r="W4495" t="s">
        <v>208</v>
      </c>
      <c r="X4495">
        <v>1</v>
      </c>
      <c r="Y4495">
        <f t="shared" si="538"/>
        <v>-1</v>
      </c>
      <c r="Z4495">
        <f t="shared" ca="1" si="539"/>
        <v>17.125</v>
      </c>
      <c r="AA4495">
        <f t="shared" ca="1" si="540"/>
        <v>-18.125</v>
      </c>
      <c r="AB4495">
        <f t="shared" ca="1" si="541"/>
        <v>18.125</v>
      </c>
      <c r="AC4495" s="2">
        <v>18.125</v>
      </c>
      <c r="AD4495" s="7">
        <f>VLOOKUP(P4495,Weights!$A:$B,2,0)*AC4495</f>
        <v>18.125</v>
      </c>
      <c r="AE4495">
        <f t="shared" ca="1" si="542"/>
        <v>328.515625</v>
      </c>
      <c r="AF4495" t="str">
        <f t="shared" si="543"/>
        <v>Tulane</v>
      </c>
      <c r="AG4495" t="str">
        <f t="shared" ca="1" si="544"/>
        <v>Cincinnati</v>
      </c>
    </row>
    <row r="4496" spans="15:33" x14ac:dyDescent="0.25">
      <c r="O4496" t="s">
        <v>3197</v>
      </c>
      <c r="P4496" s="6">
        <v>42049</v>
      </c>
      <c r="Q4496" t="s">
        <v>3073</v>
      </c>
      <c r="R4496" t="s">
        <v>3198</v>
      </c>
      <c r="S4496" t="s">
        <v>3721</v>
      </c>
      <c r="T4496">
        <v>75</v>
      </c>
      <c r="U4496">
        <v>54</v>
      </c>
      <c r="W4496" t="s">
        <v>559</v>
      </c>
      <c r="X4496">
        <v>1</v>
      </c>
      <c r="Y4496">
        <f t="shared" si="538"/>
        <v>21</v>
      </c>
      <c r="Z4496">
        <f t="shared" ca="1" si="539"/>
        <v>5.2500000000000009</v>
      </c>
      <c r="AA4496">
        <f t="shared" ca="1" si="540"/>
        <v>15.75</v>
      </c>
      <c r="AB4496">
        <f t="shared" ca="1" si="541"/>
        <v>-15.75</v>
      </c>
      <c r="AC4496" s="2">
        <v>15.75</v>
      </c>
      <c r="AD4496" s="7">
        <f>VLOOKUP(P4496,Weights!$A:$B,2,0)*AC4496</f>
        <v>15.75</v>
      </c>
      <c r="AE4496">
        <f t="shared" ca="1" si="542"/>
        <v>248.0625</v>
      </c>
      <c r="AF4496" t="str">
        <f t="shared" si="543"/>
        <v>Clemson</v>
      </c>
      <c r="AG4496" t="str">
        <f t="shared" ca="1" si="544"/>
        <v>Clemson</v>
      </c>
    </row>
    <row r="4497" spans="15:33" x14ac:dyDescent="0.25">
      <c r="O4497" t="s">
        <v>3308</v>
      </c>
      <c r="P4497" s="6">
        <v>42049</v>
      </c>
      <c r="Q4497" t="s">
        <v>3073</v>
      </c>
      <c r="R4497" t="s">
        <v>3307</v>
      </c>
      <c r="S4497" t="s">
        <v>3721</v>
      </c>
      <c r="T4497">
        <v>96</v>
      </c>
      <c r="U4497">
        <v>56</v>
      </c>
      <c r="W4497" t="s">
        <v>863</v>
      </c>
      <c r="X4497">
        <v>1</v>
      </c>
      <c r="Y4497">
        <f t="shared" si="538"/>
        <v>40</v>
      </c>
      <c r="Z4497">
        <f t="shared" ca="1" si="539"/>
        <v>21.250000499999999</v>
      </c>
      <c r="AA4497">
        <f t="shared" ca="1" si="540"/>
        <v>18.749999500000001</v>
      </c>
      <c r="AB4497">
        <f t="shared" ca="1" si="541"/>
        <v>-18.749999500000001</v>
      </c>
      <c r="AC4497" s="2">
        <v>18.75</v>
      </c>
      <c r="AD4497" s="7">
        <f>VLOOKUP(P4497,Weights!$A:$B,2,0)*AC4497</f>
        <v>18.75</v>
      </c>
      <c r="AE4497">
        <f t="shared" ca="1" si="542"/>
        <v>351.5624812500003</v>
      </c>
      <c r="AF4497" t="str">
        <f t="shared" si="543"/>
        <v>Coastal Carolina</v>
      </c>
      <c r="AG4497" t="str">
        <f t="shared" ca="1" si="544"/>
        <v>Coastal Carolina</v>
      </c>
    </row>
    <row r="4498" spans="15:33" x14ac:dyDescent="0.25">
      <c r="O4498" t="s">
        <v>3076</v>
      </c>
      <c r="P4498" s="6">
        <v>42049</v>
      </c>
      <c r="Q4498" t="s">
        <v>3073</v>
      </c>
      <c r="R4498" t="s">
        <v>3325</v>
      </c>
      <c r="S4498" t="s">
        <v>3720</v>
      </c>
      <c r="T4498">
        <v>70</v>
      </c>
      <c r="U4498">
        <v>69</v>
      </c>
      <c r="W4498" t="s">
        <v>2431</v>
      </c>
      <c r="X4498">
        <v>1</v>
      </c>
      <c r="Y4498">
        <f t="shared" si="538"/>
        <v>-1</v>
      </c>
      <c r="Z4498">
        <f t="shared" ca="1" si="539"/>
        <v>9.9999999800000001</v>
      </c>
      <c r="AA4498">
        <f t="shared" ca="1" si="540"/>
        <v>-10.99999998</v>
      </c>
      <c r="AB4498">
        <f t="shared" ca="1" si="541"/>
        <v>10.99999998</v>
      </c>
      <c r="AC4498" s="2">
        <v>11</v>
      </c>
      <c r="AD4498" s="7">
        <f>VLOOKUP(P4498,Weights!$A:$B,2,0)*AC4498</f>
        <v>11</v>
      </c>
      <c r="AE4498">
        <f t="shared" ca="1" si="542"/>
        <v>120.99999956000001</v>
      </c>
      <c r="AF4498" t="str">
        <f t="shared" si="543"/>
        <v>Navy</v>
      </c>
      <c r="AG4498" t="str">
        <f t="shared" ca="1" si="544"/>
        <v>Colgate</v>
      </c>
    </row>
    <row r="4499" spans="15:33" x14ac:dyDescent="0.25">
      <c r="O4499" t="s">
        <v>3350</v>
      </c>
      <c r="P4499" s="6">
        <v>42049</v>
      </c>
      <c r="Q4499" t="s">
        <v>3073</v>
      </c>
      <c r="R4499" t="s">
        <v>3393</v>
      </c>
      <c r="S4499" t="s">
        <v>3720</v>
      </c>
      <c r="T4499">
        <v>77</v>
      </c>
      <c r="U4499">
        <v>60</v>
      </c>
      <c r="W4499" t="s">
        <v>1992</v>
      </c>
      <c r="X4499">
        <v>1</v>
      </c>
      <c r="Y4499">
        <f t="shared" si="538"/>
        <v>-17</v>
      </c>
      <c r="Z4499">
        <f t="shared" ca="1" si="539"/>
        <v>-1.8750004999999996</v>
      </c>
      <c r="AA4499">
        <f t="shared" ca="1" si="540"/>
        <v>-15.124999500000001</v>
      </c>
      <c r="AB4499">
        <f t="shared" ca="1" si="541"/>
        <v>15.124999500000001</v>
      </c>
      <c r="AC4499" s="2">
        <v>15.125</v>
      </c>
      <c r="AD4499" s="7">
        <f>VLOOKUP(P4499,Weights!$A:$B,2,0)*AC4499</f>
        <v>15.125</v>
      </c>
      <c r="AE4499">
        <f t="shared" ca="1" si="542"/>
        <v>228.76560987500028</v>
      </c>
      <c r="AF4499" t="str">
        <f t="shared" si="543"/>
        <v>Howard</v>
      </c>
      <c r="AG4499" t="str">
        <f t="shared" ca="1" si="544"/>
        <v>Howard</v>
      </c>
    </row>
    <row r="4500" spans="15:33" x14ac:dyDescent="0.25">
      <c r="O4500" t="s">
        <v>3252</v>
      </c>
      <c r="P4500" s="6">
        <v>42049</v>
      </c>
      <c r="Q4500" t="s">
        <v>3073</v>
      </c>
      <c r="R4500" t="s">
        <v>3254</v>
      </c>
      <c r="S4500" t="s">
        <v>3721</v>
      </c>
      <c r="T4500">
        <v>77</v>
      </c>
      <c r="U4500">
        <v>70</v>
      </c>
      <c r="W4500" t="s">
        <v>927</v>
      </c>
      <c r="X4500">
        <v>1</v>
      </c>
      <c r="Y4500">
        <f t="shared" si="538"/>
        <v>7</v>
      </c>
      <c r="Z4500">
        <f t="shared" ca="1" si="539"/>
        <v>3.5000000000000009</v>
      </c>
      <c r="AA4500">
        <f t="shared" ca="1" si="540"/>
        <v>3.4999999999999991</v>
      </c>
      <c r="AB4500">
        <f t="shared" ca="1" si="541"/>
        <v>-3.4999999999999991</v>
      </c>
      <c r="AC4500" s="2">
        <v>3.5</v>
      </c>
      <c r="AD4500" s="7">
        <f>VLOOKUP(P4500,Weights!$A:$B,2,0)*AC4500</f>
        <v>3.5</v>
      </c>
      <c r="AE4500">
        <f t="shared" ca="1" si="542"/>
        <v>12.249999999999993</v>
      </c>
      <c r="AF4500" t="str">
        <f t="shared" si="543"/>
        <v>Creighton</v>
      </c>
      <c r="AG4500" t="str">
        <f t="shared" ca="1" si="544"/>
        <v>Creighton</v>
      </c>
    </row>
    <row r="4501" spans="15:33" x14ac:dyDescent="0.25">
      <c r="O4501" t="s">
        <v>3283</v>
      </c>
      <c r="P4501" s="6">
        <v>42049</v>
      </c>
      <c r="Q4501" t="s">
        <v>3073</v>
      </c>
      <c r="R4501" t="s">
        <v>3133</v>
      </c>
      <c r="S4501" t="s">
        <v>3720</v>
      </c>
      <c r="T4501">
        <v>65</v>
      </c>
      <c r="U4501">
        <v>57</v>
      </c>
      <c r="W4501" t="s">
        <v>1350</v>
      </c>
      <c r="X4501">
        <v>1</v>
      </c>
      <c r="Y4501">
        <f t="shared" si="538"/>
        <v>-8</v>
      </c>
      <c r="Z4501">
        <f t="shared" ca="1" si="539"/>
        <v>-8.5</v>
      </c>
      <c r="AA4501">
        <f t="shared" ca="1" si="540"/>
        <v>0.5</v>
      </c>
      <c r="AB4501">
        <f t="shared" ca="1" si="541"/>
        <v>-0.5</v>
      </c>
      <c r="AC4501" s="2">
        <v>0.5</v>
      </c>
      <c r="AD4501" s="7">
        <f>VLOOKUP(P4501,Weights!$A:$B,2,0)*AC4501</f>
        <v>0.5</v>
      </c>
      <c r="AE4501">
        <f t="shared" ca="1" si="542"/>
        <v>0.25</v>
      </c>
      <c r="AF4501" t="str">
        <f t="shared" si="543"/>
        <v>UC Santa Barbara</v>
      </c>
      <c r="AG4501" t="str">
        <f t="shared" ca="1" si="544"/>
        <v>UC Santa Barbara</v>
      </c>
    </row>
    <row r="4502" spans="15:33" x14ac:dyDescent="0.25">
      <c r="O4502" t="s">
        <v>3104</v>
      </c>
      <c r="P4502" s="6">
        <v>42049</v>
      </c>
      <c r="Q4502" t="s">
        <v>3073</v>
      </c>
      <c r="R4502" t="s">
        <v>3116</v>
      </c>
      <c r="S4502" t="s">
        <v>3721</v>
      </c>
      <c r="T4502">
        <v>61</v>
      </c>
      <c r="U4502">
        <v>49</v>
      </c>
      <c r="W4502" t="s">
        <v>1729</v>
      </c>
      <c r="X4502">
        <v>1</v>
      </c>
      <c r="Y4502">
        <f t="shared" si="538"/>
        <v>12</v>
      </c>
      <c r="Z4502">
        <f t="shared" ca="1" si="539"/>
        <v>-3</v>
      </c>
      <c r="AA4502">
        <f t="shared" ca="1" si="540"/>
        <v>15</v>
      </c>
      <c r="AB4502">
        <f t="shared" ca="1" si="541"/>
        <v>-15</v>
      </c>
      <c r="AC4502" s="2">
        <v>15</v>
      </c>
      <c r="AD4502" s="7">
        <f>VLOOKUP(P4502,Weights!$A:$B,2,0)*AC4502</f>
        <v>15</v>
      </c>
      <c r="AE4502">
        <f t="shared" ca="1" si="542"/>
        <v>225</v>
      </c>
      <c r="AF4502" t="str">
        <f t="shared" si="543"/>
        <v>Dartmouth</v>
      </c>
      <c r="AG4502" t="str">
        <f t="shared" ca="1" si="544"/>
        <v>Columbia</v>
      </c>
    </row>
    <row r="4503" spans="15:33" x14ac:dyDescent="0.25">
      <c r="O4503" t="s">
        <v>3176</v>
      </c>
      <c r="P4503" s="6">
        <v>42049</v>
      </c>
      <c r="Q4503" t="s">
        <v>3073</v>
      </c>
      <c r="R4503" t="s">
        <v>3171</v>
      </c>
      <c r="S4503" t="s">
        <v>3721</v>
      </c>
      <c r="T4503">
        <v>75</v>
      </c>
      <c r="U4503">
        <v>61</v>
      </c>
      <c r="W4503" t="s">
        <v>380</v>
      </c>
      <c r="X4503">
        <v>1</v>
      </c>
      <c r="Y4503">
        <f t="shared" si="538"/>
        <v>14</v>
      </c>
      <c r="Z4503">
        <f t="shared" ca="1" si="539"/>
        <v>6.6249999999999991</v>
      </c>
      <c r="AA4503">
        <f t="shared" ca="1" si="540"/>
        <v>7.3750000000000009</v>
      </c>
      <c r="AB4503">
        <f t="shared" ca="1" si="541"/>
        <v>-7.3750000000000009</v>
      </c>
      <c r="AC4503" s="2">
        <v>7.375</v>
      </c>
      <c r="AD4503" s="7">
        <f>VLOOKUP(P4503,Weights!$A:$B,2,0)*AC4503</f>
        <v>7.375</v>
      </c>
      <c r="AE4503">
        <f t="shared" ca="1" si="542"/>
        <v>54.390625000000014</v>
      </c>
      <c r="AF4503" t="str">
        <f t="shared" si="543"/>
        <v>Dayton</v>
      </c>
      <c r="AG4503" t="str">
        <f t="shared" ca="1" si="544"/>
        <v>Dayton</v>
      </c>
    </row>
    <row r="4504" spans="15:33" x14ac:dyDescent="0.25">
      <c r="O4504" t="s">
        <v>3189</v>
      </c>
      <c r="P4504" s="6">
        <v>42049</v>
      </c>
      <c r="Q4504" t="s">
        <v>3073</v>
      </c>
      <c r="R4504" t="s">
        <v>3386</v>
      </c>
      <c r="S4504" t="s">
        <v>3720</v>
      </c>
      <c r="T4504">
        <v>54</v>
      </c>
      <c r="U4504">
        <v>53</v>
      </c>
      <c r="W4504" t="s">
        <v>142</v>
      </c>
      <c r="X4504">
        <v>1</v>
      </c>
      <c r="Y4504">
        <f t="shared" si="538"/>
        <v>-1</v>
      </c>
      <c r="Z4504">
        <f t="shared" ca="1" si="539"/>
        <v>7</v>
      </c>
      <c r="AA4504">
        <f t="shared" ca="1" si="540"/>
        <v>-8</v>
      </c>
      <c r="AB4504">
        <f t="shared" ca="1" si="541"/>
        <v>8</v>
      </c>
      <c r="AC4504" s="2">
        <v>8</v>
      </c>
      <c r="AD4504" s="7">
        <f>VLOOKUP(P4504,Weights!$A:$B,2,0)*AC4504</f>
        <v>8</v>
      </c>
      <c r="AE4504">
        <f t="shared" ca="1" si="542"/>
        <v>64</v>
      </c>
      <c r="AF4504" t="str">
        <f t="shared" si="543"/>
        <v>IUPUI</v>
      </c>
      <c r="AG4504" t="str">
        <f t="shared" ca="1" si="544"/>
        <v>Denver</v>
      </c>
    </row>
    <row r="4505" spans="15:33" x14ac:dyDescent="0.25">
      <c r="O4505" t="s">
        <v>3319</v>
      </c>
      <c r="P4505" s="6">
        <v>42049</v>
      </c>
      <c r="Q4505" t="s">
        <v>3073</v>
      </c>
      <c r="R4505" t="s">
        <v>3338</v>
      </c>
      <c r="S4505" t="s">
        <v>3721</v>
      </c>
      <c r="T4505">
        <v>66</v>
      </c>
      <c r="U4505">
        <v>59</v>
      </c>
      <c r="W4505" t="s">
        <v>2535</v>
      </c>
      <c r="X4505">
        <v>1</v>
      </c>
      <c r="Y4505">
        <f t="shared" si="538"/>
        <v>7</v>
      </c>
      <c r="Z4505">
        <f t="shared" ca="1" si="539"/>
        <v>5.5</v>
      </c>
      <c r="AA4505">
        <f t="shared" ca="1" si="540"/>
        <v>1.5</v>
      </c>
      <c r="AB4505">
        <f t="shared" ca="1" si="541"/>
        <v>-1.5</v>
      </c>
      <c r="AC4505" s="2">
        <v>1.5</v>
      </c>
      <c r="AD4505" s="7">
        <f>VLOOKUP(P4505,Weights!$A:$B,2,0)*AC4505</f>
        <v>1.5</v>
      </c>
      <c r="AE4505">
        <f t="shared" ca="1" si="542"/>
        <v>2.25</v>
      </c>
      <c r="AF4505" t="str">
        <f t="shared" si="543"/>
        <v>East Tennessee St</v>
      </c>
      <c r="AG4505" t="str">
        <f t="shared" ca="1" si="544"/>
        <v>East Tennessee St</v>
      </c>
    </row>
    <row r="4506" spans="15:33" x14ac:dyDescent="0.25">
      <c r="O4506" t="s">
        <v>3315</v>
      </c>
      <c r="P4506" s="6">
        <v>42049</v>
      </c>
      <c r="Q4506" t="s">
        <v>3073</v>
      </c>
      <c r="R4506" t="s">
        <v>3122</v>
      </c>
      <c r="S4506" t="s">
        <v>3721</v>
      </c>
      <c r="T4506">
        <v>78</v>
      </c>
      <c r="U4506">
        <v>75</v>
      </c>
      <c r="W4506" t="s">
        <v>1263</v>
      </c>
      <c r="X4506">
        <v>1</v>
      </c>
      <c r="Y4506">
        <f t="shared" si="538"/>
        <v>3</v>
      </c>
      <c r="Z4506">
        <f t="shared" ca="1" si="539"/>
        <v>-0.25000002300000013</v>
      </c>
      <c r="AA4506">
        <f t="shared" ca="1" si="540"/>
        <v>3.2500000230000001</v>
      </c>
      <c r="AB4506">
        <f t="shared" ca="1" si="541"/>
        <v>-3.2500000230000001</v>
      </c>
      <c r="AC4506" s="2">
        <v>3.25</v>
      </c>
      <c r="AD4506" s="7">
        <f>VLOOKUP(P4506,Weights!$A:$B,2,0)*AC4506</f>
        <v>3.25</v>
      </c>
      <c r="AE4506">
        <f t="shared" ca="1" si="542"/>
        <v>10.562500149500002</v>
      </c>
      <c r="AF4506" t="str">
        <f t="shared" si="543"/>
        <v>Eastern Michigan</v>
      </c>
      <c r="AG4506" t="str">
        <f t="shared" ca="1" si="544"/>
        <v>Akron</v>
      </c>
    </row>
    <row r="4507" spans="15:33" x14ac:dyDescent="0.25">
      <c r="O4507" t="s">
        <v>3236</v>
      </c>
      <c r="P4507" s="6">
        <v>42049</v>
      </c>
      <c r="Q4507" t="s">
        <v>3073</v>
      </c>
      <c r="R4507" t="s">
        <v>3264</v>
      </c>
      <c r="S4507" t="s">
        <v>3720</v>
      </c>
      <c r="T4507">
        <v>68</v>
      </c>
      <c r="U4507">
        <v>66</v>
      </c>
      <c r="W4507" t="s">
        <v>1000</v>
      </c>
      <c r="X4507">
        <v>1</v>
      </c>
      <c r="Y4507">
        <f t="shared" si="538"/>
        <v>-2</v>
      </c>
      <c r="Z4507">
        <f t="shared" ca="1" si="539"/>
        <v>10.875</v>
      </c>
      <c r="AA4507">
        <f t="shared" ca="1" si="540"/>
        <v>-12.875</v>
      </c>
      <c r="AB4507">
        <f t="shared" ca="1" si="541"/>
        <v>12.875</v>
      </c>
      <c r="AC4507" s="2">
        <v>12.875</v>
      </c>
      <c r="AD4507" s="7">
        <f>VLOOKUP(P4507,Weights!$A:$B,2,0)*AC4507</f>
        <v>12.875</v>
      </c>
      <c r="AE4507">
        <f t="shared" ca="1" si="542"/>
        <v>165.765625</v>
      </c>
      <c r="AF4507" t="str">
        <f t="shared" si="543"/>
        <v>Portland St</v>
      </c>
      <c r="AG4507" t="str">
        <f t="shared" ca="1" si="544"/>
        <v>Eastern Washington</v>
      </c>
    </row>
    <row r="4508" spans="15:33" x14ac:dyDescent="0.25">
      <c r="O4508" t="s">
        <v>3345</v>
      </c>
      <c r="P4508" s="6">
        <v>42049</v>
      </c>
      <c r="Q4508" t="s">
        <v>3073</v>
      </c>
      <c r="R4508" t="s">
        <v>3187</v>
      </c>
      <c r="S4508" t="s">
        <v>3720</v>
      </c>
      <c r="T4508">
        <v>86</v>
      </c>
      <c r="U4508">
        <v>75</v>
      </c>
      <c r="W4508" t="s">
        <v>516</v>
      </c>
      <c r="X4508">
        <v>1</v>
      </c>
      <c r="Y4508">
        <f t="shared" si="538"/>
        <v>-11</v>
      </c>
      <c r="Z4508">
        <f t="shared" ca="1" si="539"/>
        <v>1</v>
      </c>
      <c r="AA4508">
        <f t="shared" ca="1" si="540"/>
        <v>-12</v>
      </c>
      <c r="AB4508">
        <f t="shared" ca="1" si="541"/>
        <v>12</v>
      </c>
      <c r="AC4508" s="2">
        <v>12</v>
      </c>
      <c r="AD4508" s="7">
        <f>VLOOKUP(P4508,Weights!$A:$B,2,0)*AC4508</f>
        <v>12</v>
      </c>
      <c r="AE4508">
        <f t="shared" ca="1" si="542"/>
        <v>144</v>
      </c>
      <c r="AF4508" t="str">
        <f t="shared" si="543"/>
        <v>James Madison</v>
      </c>
      <c r="AG4508" t="str">
        <f t="shared" ca="1" si="544"/>
        <v>Elon</v>
      </c>
    </row>
    <row r="4509" spans="15:33" x14ac:dyDescent="0.25">
      <c r="O4509" t="s">
        <v>3220</v>
      </c>
      <c r="P4509" s="6">
        <v>42049</v>
      </c>
      <c r="Q4509" t="s">
        <v>3073</v>
      </c>
      <c r="R4509" t="s">
        <v>3239</v>
      </c>
      <c r="S4509" t="s">
        <v>3721</v>
      </c>
      <c r="T4509">
        <v>57</v>
      </c>
      <c r="U4509">
        <v>50</v>
      </c>
      <c r="W4509" t="s">
        <v>2008</v>
      </c>
      <c r="X4509">
        <v>1</v>
      </c>
      <c r="Y4509">
        <f t="shared" si="538"/>
        <v>7</v>
      </c>
      <c r="Z4509">
        <f t="shared" ca="1" si="539"/>
        <v>-5.1250000000000018</v>
      </c>
      <c r="AA4509">
        <f t="shared" ca="1" si="540"/>
        <v>12.125000000000002</v>
      </c>
      <c r="AB4509">
        <f t="shared" ca="1" si="541"/>
        <v>-12.125000000000002</v>
      </c>
      <c r="AC4509" s="2">
        <v>12.125</v>
      </c>
      <c r="AD4509" s="7">
        <f>VLOOKUP(P4509,Weights!$A:$B,2,0)*AC4509</f>
        <v>12.125</v>
      </c>
      <c r="AE4509">
        <f t="shared" ca="1" si="542"/>
        <v>147.01562500000006</v>
      </c>
      <c r="AF4509" t="str">
        <f t="shared" si="543"/>
        <v>Florida A&amp;M</v>
      </c>
      <c r="AG4509" t="str">
        <f t="shared" ca="1" si="544"/>
        <v>North Carolina A&amp;T</v>
      </c>
    </row>
    <row r="4510" spans="15:33" x14ac:dyDescent="0.25">
      <c r="O4510" t="s">
        <v>3329</v>
      </c>
      <c r="P4510" s="6">
        <v>42049</v>
      </c>
      <c r="Q4510" t="s">
        <v>3073</v>
      </c>
      <c r="R4510" t="s">
        <v>3280</v>
      </c>
      <c r="S4510" t="s">
        <v>3721</v>
      </c>
      <c r="T4510">
        <v>70</v>
      </c>
      <c r="U4510">
        <v>64</v>
      </c>
      <c r="W4510" t="s">
        <v>2190</v>
      </c>
      <c r="X4510">
        <v>1</v>
      </c>
      <c r="Y4510">
        <f t="shared" si="538"/>
        <v>6</v>
      </c>
      <c r="Z4510">
        <f t="shared" ca="1" si="539"/>
        <v>-9.5</v>
      </c>
      <c r="AA4510">
        <f t="shared" ca="1" si="540"/>
        <v>15.5</v>
      </c>
      <c r="AB4510">
        <f t="shared" ca="1" si="541"/>
        <v>-15.5</v>
      </c>
      <c r="AC4510" s="2">
        <v>15.5</v>
      </c>
      <c r="AD4510" s="7">
        <f>VLOOKUP(P4510,Weights!$A:$B,2,0)*AC4510</f>
        <v>15.5</v>
      </c>
      <c r="AE4510">
        <f t="shared" ca="1" si="542"/>
        <v>240.25</v>
      </c>
      <c r="AF4510" t="str">
        <f t="shared" si="543"/>
        <v>Fresno St</v>
      </c>
      <c r="AG4510" t="str">
        <f t="shared" ca="1" si="544"/>
        <v>Boise State</v>
      </c>
    </row>
    <row r="4511" spans="15:33" x14ac:dyDescent="0.25">
      <c r="O4511" t="s">
        <v>3167</v>
      </c>
      <c r="P4511" s="6">
        <v>42049</v>
      </c>
      <c r="Q4511" t="s">
        <v>3073</v>
      </c>
      <c r="R4511" t="s">
        <v>3166</v>
      </c>
      <c r="S4511" t="s">
        <v>3721</v>
      </c>
      <c r="T4511">
        <v>71</v>
      </c>
      <c r="U4511">
        <v>67</v>
      </c>
      <c r="V4511" t="s">
        <v>3722</v>
      </c>
      <c r="W4511" t="s">
        <v>422</v>
      </c>
      <c r="X4511">
        <v>1</v>
      </c>
      <c r="Y4511">
        <f t="shared" si="538"/>
        <v>4</v>
      </c>
      <c r="Z4511">
        <f t="shared" ca="1" si="539"/>
        <v>-5.6250000199999999</v>
      </c>
      <c r="AA4511">
        <f t="shared" ca="1" si="540"/>
        <v>9.6250000199999999</v>
      </c>
      <c r="AB4511">
        <f t="shared" ca="1" si="541"/>
        <v>-9.6250000199999999</v>
      </c>
      <c r="AC4511" s="2">
        <v>9.625</v>
      </c>
      <c r="AD4511" s="7">
        <f>VLOOKUP(P4511,Weights!$A:$B,2,0)*AC4511</f>
        <v>9.625</v>
      </c>
      <c r="AE4511">
        <f t="shared" ca="1" si="542"/>
        <v>92.640625384999993</v>
      </c>
      <c r="AF4511" t="str">
        <f t="shared" si="543"/>
        <v>George Mason</v>
      </c>
      <c r="AG4511" t="str">
        <f t="shared" ca="1" si="544"/>
        <v>Richmond</v>
      </c>
    </row>
    <row r="4512" spans="15:33" x14ac:dyDescent="0.25">
      <c r="O4512" t="s">
        <v>3126</v>
      </c>
      <c r="P4512" s="6">
        <v>42049</v>
      </c>
      <c r="Q4512" t="s">
        <v>3073</v>
      </c>
      <c r="R4512" t="s">
        <v>3180</v>
      </c>
      <c r="S4512" t="s">
        <v>3720</v>
      </c>
      <c r="T4512">
        <v>79</v>
      </c>
      <c r="U4512">
        <v>66</v>
      </c>
      <c r="W4512" t="s">
        <v>439</v>
      </c>
      <c r="X4512">
        <v>1</v>
      </c>
      <c r="Y4512">
        <f t="shared" si="538"/>
        <v>-13</v>
      </c>
      <c r="Z4512">
        <f t="shared" ca="1" si="539"/>
        <v>-0.49999950000000126</v>
      </c>
      <c r="AA4512">
        <f t="shared" ca="1" si="540"/>
        <v>-12.500000499999999</v>
      </c>
      <c r="AB4512">
        <f t="shared" ca="1" si="541"/>
        <v>12.500000499999999</v>
      </c>
      <c r="AC4512" s="2">
        <v>12.5</v>
      </c>
      <c r="AD4512" s="7">
        <f>VLOOKUP(P4512,Weights!$A:$B,2,0)*AC4512</f>
        <v>12.5</v>
      </c>
      <c r="AE4512">
        <f t="shared" ca="1" si="542"/>
        <v>156.25001250000022</v>
      </c>
      <c r="AF4512" t="str">
        <f t="shared" si="543"/>
        <v>Virginia Commonwealth</v>
      </c>
      <c r="AG4512" t="str">
        <f t="shared" ca="1" si="544"/>
        <v>Virginia Commonwealth</v>
      </c>
    </row>
    <row r="4513" spans="15:33" x14ac:dyDescent="0.25">
      <c r="O4513" t="s">
        <v>3111</v>
      </c>
      <c r="P4513" s="6">
        <v>42049</v>
      </c>
      <c r="Q4513" t="s">
        <v>3073</v>
      </c>
      <c r="R4513" t="s">
        <v>3260</v>
      </c>
      <c r="S4513" t="s">
        <v>3720</v>
      </c>
      <c r="T4513">
        <v>69</v>
      </c>
      <c r="U4513">
        <v>68</v>
      </c>
      <c r="W4513" t="s">
        <v>2378</v>
      </c>
      <c r="X4513">
        <v>1</v>
      </c>
      <c r="Y4513">
        <f t="shared" si="538"/>
        <v>-1</v>
      </c>
      <c r="Z4513">
        <f t="shared" ca="1" si="539"/>
        <v>13.374999520000001</v>
      </c>
      <c r="AA4513">
        <f t="shared" ca="1" si="540"/>
        <v>-14.374999520000001</v>
      </c>
      <c r="AB4513">
        <f t="shared" ca="1" si="541"/>
        <v>14.374999520000001</v>
      </c>
      <c r="AC4513" s="2">
        <v>14.375</v>
      </c>
      <c r="AD4513" s="7">
        <f>VLOOKUP(P4513,Weights!$A:$B,2,0)*AC4513</f>
        <v>14.375</v>
      </c>
      <c r="AE4513">
        <f t="shared" ca="1" si="542"/>
        <v>206.64061120000025</v>
      </c>
      <c r="AF4513" t="str">
        <f t="shared" si="543"/>
        <v>Auburn</v>
      </c>
      <c r="AG4513" t="str">
        <f t="shared" ca="1" si="544"/>
        <v>Georgia</v>
      </c>
    </row>
    <row r="4514" spans="15:33" x14ac:dyDescent="0.25">
      <c r="O4514" t="s">
        <v>3196</v>
      </c>
      <c r="P4514" s="6">
        <v>42049</v>
      </c>
      <c r="Q4514" t="s">
        <v>3073</v>
      </c>
      <c r="R4514" t="s">
        <v>3161</v>
      </c>
      <c r="S4514" t="s">
        <v>3720</v>
      </c>
      <c r="T4514">
        <v>57</v>
      </c>
      <c r="U4514">
        <v>53</v>
      </c>
      <c r="W4514" t="s">
        <v>600</v>
      </c>
      <c r="X4514">
        <v>1</v>
      </c>
      <c r="Y4514">
        <f t="shared" si="538"/>
        <v>-4</v>
      </c>
      <c r="Z4514">
        <f t="shared" ca="1" si="539"/>
        <v>1.0000000000000009</v>
      </c>
      <c r="AA4514">
        <f t="shared" ca="1" si="540"/>
        <v>-5.0000000000000009</v>
      </c>
      <c r="AB4514">
        <f t="shared" ca="1" si="541"/>
        <v>5.0000000000000009</v>
      </c>
      <c r="AC4514" s="2">
        <v>5</v>
      </c>
      <c r="AD4514" s="7">
        <f>VLOOKUP(P4514,Weights!$A:$B,2,0)*AC4514</f>
        <v>5</v>
      </c>
      <c r="AE4514">
        <f t="shared" ca="1" si="542"/>
        <v>25.000000000000007</v>
      </c>
      <c r="AF4514" t="str">
        <f t="shared" si="543"/>
        <v>Florida St</v>
      </c>
      <c r="AG4514" t="str">
        <f t="shared" ca="1" si="544"/>
        <v>Georgia Tech</v>
      </c>
    </row>
    <row r="4515" spans="15:33" x14ac:dyDescent="0.25">
      <c r="O4515" t="s">
        <v>3707</v>
      </c>
      <c r="P4515" s="6">
        <v>42049</v>
      </c>
      <c r="Q4515" t="s">
        <v>3073</v>
      </c>
      <c r="R4515" t="s">
        <v>3334</v>
      </c>
      <c r="S4515" t="s">
        <v>3721</v>
      </c>
      <c r="T4515">
        <v>56</v>
      </c>
      <c r="U4515">
        <v>48</v>
      </c>
      <c r="W4515" t="s">
        <v>2905</v>
      </c>
      <c r="X4515">
        <v>1</v>
      </c>
      <c r="Y4515">
        <f t="shared" si="538"/>
        <v>8</v>
      </c>
      <c r="Z4515">
        <f t="shared" ca="1" si="539"/>
        <v>19.624999499999998</v>
      </c>
      <c r="AA4515">
        <f t="shared" ca="1" si="540"/>
        <v>-11.624999499999998</v>
      </c>
      <c r="AB4515">
        <f t="shared" ca="1" si="541"/>
        <v>11.624999499999998</v>
      </c>
      <c r="AC4515" s="2">
        <v>11.625</v>
      </c>
      <c r="AD4515" s="7">
        <f>VLOOKUP(P4515,Weights!$A:$B,2,0)*AC4515</f>
        <v>11.625</v>
      </c>
      <c r="AE4515">
        <f t="shared" ca="1" si="542"/>
        <v>135.14061337500019</v>
      </c>
      <c r="AF4515" t="str">
        <f t="shared" si="543"/>
        <v>Gonzaga</v>
      </c>
      <c r="AG4515" t="str">
        <f t="shared" ca="1" si="544"/>
        <v>Gonzaga</v>
      </c>
    </row>
    <row r="4516" spans="15:33" x14ac:dyDescent="0.25">
      <c r="O4516" t="s">
        <v>3415</v>
      </c>
      <c r="P4516" s="6">
        <v>42049</v>
      </c>
      <c r="Q4516" t="s">
        <v>3073</v>
      </c>
      <c r="R4516" t="s">
        <v>3409</v>
      </c>
      <c r="S4516" t="s">
        <v>3720</v>
      </c>
      <c r="T4516">
        <v>81</v>
      </c>
      <c r="U4516">
        <v>58</v>
      </c>
      <c r="W4516" t="s">
        <v>2712</v>
      </c>
      <c r="X4516">
        <v>1</v>
      </c>
      <c r="Y4516">
        <f t="shared" si="538"/>
        <v>-23</v>
      </c>
      <c r="Z4516">
        <f t="shared" ca="1" si="539"/>
        <v>-19.625000500000002</v>
      </c>
      <c r="AA4516">
        <f t="shared" ca="1" si="540"/>
        <v>-3.3749994999999977</v>
      </c>
      <c r="AB4516">
        <f t="shared" ca="1" si="541"/>
        <v>3.3749994999999977</v>
      </c>
      <c r="AC4516" s="2">
        <v>3.375</v>
      </c>
      <c r="AD4516" s="7">
        <f>VLOOKUP(P4516,Weights!$A:$B,2,0)*AC4516</f>
        <v>3.375</v>
      </c>
      <c r="AE4516">
        <f t="shared" ca="1" si="542"/>
        <v>11.390621625000234</v>
      </c>
      <c r="AF4516" t="str">
        <f t="shared" si="543"/>
        <v>Texas Southern</v>
      </c>
      <c r="AG4516" t="str">
        <f t="shared" ca="1" si="544"/>
        <v>Texas Southern</v>
      </c>
    </row>
    <row r="4517" spans="15:33" x14ac:dyDescent="0.25">
      <c r="O4517" t="s">
        <v>3275</v>
      </c>
      <c r="P4517" s="6">
        <v>42049</v>
      </c>
      <c r="Q4517" t="s">
        <v>3073</v>
      </c>
      <c r="R4517" t="s">
        <v>3277</v>
      </c>
      <c r="S4517" t="s">
        <v>3721</v>
      </c>
      <c r="T4517">
        <v>83</v>
      </c>
      <c r="U4517">
        <v>57</v>
      </c>
      <c r="W4517" t="s">
        <v>2966</v>
      </c>
      <c r="X4517">
        <v>1</v>
      </c>
      <c r="Y4517">
        <f t="shared" si="538"/>
        <v>26</v>
      </c>
      <c r="Z4517">
        <f t="shared" ca="1" si="539"/>
        <v>4.5</v>
      </c>
      <c r="AA4517">
        <f t="shared" ca="1" si="540"/>
        <v>21.5</v>
      </c>
      <c r="AB4517">
        <f t="shared" ca="1" si="541"/>
        <v>-21.5</v>
      </c>
      <c r="AC4517" s="2">
        <v>21.5</v>
      </c>
      <c r="AD4517" s="7">
        <f>VLOOKUP(P4517,Weights!$A:$B,2,0)*AC4517</f>
        <v>21.5</v>
      </c>
      <c r="AE4517">
        <f t="shared" ca="1" si="542"/>
        <v>462.25</v>
      </c>
      <c r="AF4517" t="str">
        <f t="shared" si="543"/>
        <v>Grand Canyon</v>
      </c>
      <c r="AG4517" t="str">
        <f t="shared" ca="1" si="544"/>
        <v>Grand Canyon</v>
      </c>
    </row>
    <row r="4518" spans="15:33" x14ac:dyDescent="0.25">
      <c r="O4518" t="s">
        <v>3151</v>
      </c>
      <c r="P4518" s="6">
        <v>42049</v>
      </c>
      <c r="Q4518" t="s">
        <v>3073</v>
      </c>
      <c r="R4518" t="s">
        <v>3119</v>
      </c>
      <c r="S4518" t="s">
        <v>3721</v>
      </c>
      <c r="T4518">
        <v>61</v>
      </c>
      <c r="U4518">
        <v>40</v>
      </c>
      <c r="W4518" t="s">
        <v>1736</v>
      </c>
      <c r="X4518">
        <v>1</v>
      </c>
      <c r="Y4518">
        <f t="shared" si="538"/>
        <v>21</v>
      </c>
      <c r="Z4518">
        <f t="shared" ca="1" si="539"/>
        <v>11.625</v>
      </c>
      <c r="AA4518">
        <f t="shared" ca="1" si="540"/>
        <v>9.375</v>
      </c>
      <c r="AB4518">
        <f t="shared" ca="1" si="541"/>
        <v>-9.375</v>
      </c>
      <c r="AC4518" s="2">
        <v>9.375</v>
      </c>
      <c r="AD4518" s="7">
        <f>VLOOKUP(P4518,Weights!$A:$B,2,0)*AC4518</f>
        <v>9.375</v>
      </c>
      <c r="AE4518">
        <f t="shared" ca="1" si="542"/>
        <v>87.890625</v>
      </c>
      <c r="AF4518" t="str">
        <f t="shared" si="543"/>
        <v>Harvard</v>
      </c>
      <c r="AG4518" t="str">
        <f t="shared" ca="1" si="544"/>
        <v>Harvard</v>
      </c>
    </row>
    <row r="4519" spans="15:33" x14ac:dyDescent="0.25">
      <c r="O4519" t="s">
        <v>3208</v>
      </c>
      <c r="P4519" s="6">
        <v>42049</v>
      </c>
      <c r="Q4519" t="s">
        <v>3073</v>
      </c>
      <c r="R4519" t="s">
        <v>3332</v>
      </c>
      <c r="S4519" t="s">
        <v>3721</v>
      </c>
      <c r="T4519">
        <v>81</v>
      </c>
      <c r="U4519">
        <v>61</v>
      </c>
      <c r="W4519" t="s">
        <v>1359</v>
      </c>
      <c r="X4519">
        <v>1</v>
      </c>
      <c r="Y4519">
        <f t="shared" si="538"/>
        <v>20</v>
      </c>
      <c r="Z4519">
        <f t="shared" ca="1" si="539"/>
        <v>16.25</v>
      </c>
      <c r="AA4519">
        <f t="shared" ca="1" si="540"/>
        <v>3.75</v>
      </c>
      <c r="AB4519">
        <f t="shared" ca="1" si="541"/>
        <v>-3.75</v>
      </c>
      <c r="AC4519" s="2">
        <v>3.75</v>
      </c>
      <c r="AD4519" s="7">
        <f>VLOOKUP(P4519,Weights!$A:$B,2,0)*AC4519</f>
        <v>3.75</v>
      </c>
      <c r="AE4519">
        <f t="shared" ca="1" si="542"/>
        <v>14.0625</v>
      </c>
      <c r="AF4519" t="str">
        <f t="shared" si="543"/>
        <v>Hawaii</v>
      </c>
      <c r="AG4519" t="str">
        <f t="shared" ca="1" si="544"/>
        <v>Hawaii</v>
      </c>
    </row>
    <row r="4520" spans="15:33" x14ac:dyDescent="0.25">
      <c r="O4520" t="s">
        <v>3099</v>
      </c>
      <c r="P4520" s="6">
        <v>42049</v>
      </c>
      <c r="Q4520" t="s">
        <v>3073</v>
      </c>
      <c r="R4520" t="s">
        <v>3379</v>
      </c>
      <c r="S4520" t="s">
        <v>3721</v>
      </c>
      <c r="T4520">
        <v>58</v>
      </c>
      <c r="U4520">
        <v>52</v>
      </c>
      <c r="W4520" t="s">
        <v>2444</v>
      </c>
      <c r="X4520">
        <v>1</v>
      </c>
      <c r="Y4520">
        <f t="shared" si="538"/>
        <v>6</v>
      </c>
      <c r="Z4520">
        <f t="shared" ca="1" si="539"/>
        <v>1.25</v>
      </c>
      <c r="AA4520">
        <f t="shared" ca="1" si="540"/>
        <v>4.75</v>
      </c>
      <c r="AB4520">
        <f t="shared" ca="1" si="541"/>
        <v>-4.75</v>
      </c>
      <c r="AC4520" s="2">
        <v>4.75</v>
      </c>
      <c r="AD4520" s="7">
        <f>VLOOKUP(P4520,Weights!$A:$B,2,0)*AC4520</f>
        <v>4.75</v>
      </c>
      <c r="AE4520">
        <f t="shared" ca="1" si="542"/>
        <v>22.5625</v>
      </c>
      <c r="AF4520" t="str">
        <f t="shared" si="543"/>
        <v>Holy Cross</v>
      </c>
      <c r="AG4520" t="str">
        <f t="shared" ca="1" si="544"/>
        <v>Holy Cross</v>
      </c>
    </row>
    <row r="4521" spans="15:33" x14ac:dyDescent="0.25">
      <c r="O4521" t="s">
        <v>3404</v>
      </c>
      <c r="P4521" s="6">
        <v>42049</v>
      </c>
      <c r="Q4521" t="s">
        <v>3073</v>
      </c>
      <c r="R4521" t="s">
        <v>3263</v>
      </c>
      <c r="S4521" t="s">
        <v>3720</v>
      </c>
      <c r="T4521">
        <v>87</v>
      </c>
      <c r="U4521">
        <v>64</v>
      </c>
      <c r="W4521" t="s">
        <v>2594</v>
      </c>
      <c r="X4521">
        <v>1</v>
      </c>
      <c r="Y4521">
        <f t="shared" si="538"/>
        <v>-23</v>
      </c>
      <c r="Z4521">
        <f t="shared" ca="1" si="539"/>
        <v>-12.750000499999999</v>
      </c>
      <c r="AA4521">
        <f t="shared" ca="1" si="540"/>
        <v>-10.249999500000001</v>
      </c>
      <c r="AB4521">
        <f t="shared" ca="1" si="541"/>
        <v>10.249999500000001</v>
      </c>
      <c r="AC4521" s="2">
        <v>10.25</v>
      </c>
      <c r="AD4521" s="7">
        <f>VLOOKUP(P4521,Weights!$A:$B,2,0)*AC4521</f>
        <v>10.25</v>
      </c>
      <c r="AE4521">
        <f t="shared" ca="1" si="542"/>
        <v>105.06248975000028</v>
      </c>
      <c r="AF4521" t="str">
        <f t="shared" si="543"/>
        <v>Sam Houston St</v>
      </c>
      <c r="AG4521" t="str">
        <f t="shared" ca="1" si="544"/>
        <v>Sam Houston St</v>
      </c>
    </row>
    <row r="4522" spans="15:33" x14ac:dyDescent="0.25">
      <c r="O4522" t="s">
        <v>3237</v>
      </c>
      <c r="P4522" s="6">
        <v>42049</v>
      </c>
      <c r="Q4522" t="s">
        <v>3073</v>
      </c>
      <c r="R4522" t="s">
        <v>3265</v>
      </c>
      <c r="S4522" t="s">
        <v>3721</v>
      </c>
      <c r="T4522">
        <v>69</v>
      </c>
      <c r="U4522">
        <v>58</v>
      </c>
      <c r="W4522" t="s">
        <v>1015</v>
      </c>
      <c r="X4522">
        <v>1</v>
      </c>
      <c r="Y4522">
        <f t="shared" si="538"/>
        <v>11</v>
      </c>
      <c r="Z4522">
        <f t="shared" ca="1" si="539"/>
        <v>2.25</v>
      </c>
      <c r="AA4522">
        <f t="shared" ca="1" si="540"/>
        <v>8.75</v>
      </c>
      <c r="AB4522">
        <f t="shared" ca="1" si="541"/>
        <v>-8.75</v>
      </c>
      <c r="AC4522" s="2">
        <v>8.75</v>
      </c>
      <c r="AD4522" s="7">
        <f>VLOOKUP(P4522,Weights!$A:$B,2,0)*AC4522</f>
        <v>8.75</v>
      </c>
      <c r="AE4522">
        <f t="shared" ca="1" si="542"/>
        <v>76.5625</v>
      </c>
      <c r="AF4522" t="str">
        <f t="shared" si="543"/>
        <v>Idaho</v>
      </c>
      <c r="AG4522" t="str">
        <f t="shared" ca="1" si="544"/>
        <v>Idaho</v>
      </c>
    </row>
    <row r="4523" spans="15:33" x14ac:dyDescent="0.25">
      <c r="O4523" t="s">
        <v>3269</v>
      </c>
      <c r="P4523" s="6">
        <v>42049</v>
      </c>
      <c r="Q4523" t="s">
        <v>3073</v>
      </c>
      <c r="R4523" t="s">
        <v>3267</v>
      </c>
      <c r="S4523" t="s">
        <v>3720</v>
      </c>
      <c r="T4523">
        <v>71</v>
      </c>
      <c r="U4523">
        <v>67</v>
      </c>
      <c r="W4523" t="s">
        <v>1030</v>
      </c>
      <c r="X4523">
        <v>1</v>
      </c>
      <c r="Y4523">
        <f t="shared" si="538"/>
        <v>-4</v>
      </c>
      <c r="Z4523">
        <f t="shared" ca="1" si="539"/>
        <v>2.25</v>
      </c>
      <c r="AA4523">
        <f t="shared" ca="1" si="540"/>
        <v>-6.25</v>
      </c>
      <c r="AB4523">
        <f t="shared" ca="1" si="541"/>
        <v>6.25</v>
      </c>
      <c r="AC4523" s="2">
        <v>6.25</v>
      </c>
      <c r="AD4523" s="7">
        <f>VLOOKUP(P4523,Weights!$A:$B,2,0)*AC4523</f>
        <v>6.25</v>
      </c>
      <c r="AE4523">
        <f t="shared" ca="1" si="542"/>
        <v>39.0625</v>
      </c>
      <c r="AF4523" t="str">
        <f t="shared" si="543"/>
        <v>Southern Utah</v>
      </c>
      <c r="AG4523" t="str">
        <f t="shared" ca="1" si="544"/>
        <v>Idaho State</v>
      </c>
    </row>
    <row r="4524" spans="15:33" x14ac:dyDescent="0.25">
      <c r="O4524" t="s">
        <v>3193</v>
      </c>
      <c r="P4524" s="6">
        <v>42049</v>
      </c>
      <c r="Q4524" t="s">
        <v>3073</v>
      </c>
      <c r="R4524" t="s">
        <v>3706</v>
      </c>
      <c r="S4524" t="s">
        <v>3720</v>
      </c>
      <c r="T4524">
        <v>68</v>
      </c>
      <c r="U4524">
        <v>62</v>
      </c>
      <c r="W4524" t="s">
        <v>560</v>
      </c>
      <c r="X4524">
        <v>1</v>
      </c>
      <c r="Y4524">
        <f t="shared" si="538"/>
        <v>-6</v>
      </c>
      <c r="Z4524">
        <f t="shared" ca="1" si="539"/>
        <v>-6.4999994999999995</v>
      </c>
      <c r="AA4524">
        <f t="shared" ca="1" si="540"/>
        <v>0.49999949999999949</v>
      </c>
      <c r="AB4524">
        <f t="shared" ca="1" si="541"/>
        <v>-0.49999949999999949</v>
      </c>
      <c r="AC4524" s="2">
        <v>0.5</v>
      </c>
      <c r="AD4524" s="7">
        <f>VLOOKUP(P4524,Weights!$A:$B,2,0)*AC4524</f>
        <v>0.5</v>
      </c>
      <c r="AE4524">
        <f t="shared" ca="1" si="542"/>
        <v>0.24999950000024948</v>
      </c>
      <c r="AF4524" t="str">
        <f t="shared" si="543"/>
        <v>Wichita St</v>
      </c>
      <c r="AG4524" t="str">
        <f t="shared" ca="1" si="544"/>
        <v>Wichita St</v>
      </c>
    </row>
    <row r="4525" spans="15:33" x14ac:dyDescent="0.25">
      <c r="O4525" t="s">
        <v>3190</v>
      </c>
      <c r="P4525" s="6">
        <v>42049</v>
      </c>
      <c r="Q4525" t="s">
        <v>3073</v>
      </c>
      <c r="R4525" t="s">
        <v>3288</v>
      </c>
      <c r="S4525" t="s">
        <v>3721</v>
      </c>
      <c r="T4525">
        <v>75</v>
      </c>
      <c r="U4525">
        <v>54</v>
      </c>
      <c r="W4525" t="s">
        <v>2123</v>
      </c>
      <c r="X4525">
        <v>1</v>
      </c>
      <c r="Y4525">
        <f t="shared" si="538"/>
        <v>21</v>
      </c>
      <c r="Z4525">
        <f t="shared" ca="1" si="539"/>
        <v>8.3749999800000001</v>
      </c>
      <c r="AA4525">
        <f t="shared" ca="1" si="540"/>
        <v>12.62500002</v>
      </c>
      <c r="AB4525">
        <f t="shared" ca="1" si="541"/>
        <v>-12.62500002</v>
      </c>
      <c r="AC4525" s="2">
        <v>12.625</v>
      </c>
      <c r="AD4525" s="7">
        <f>VLOOKUP(P4525,Weights!$A:$B,2,0)*AC4525</f>
        <v>12.625</v>
      </c>
      <c r="AE4525">
        <f t="shared" ca="1" si="542"/>
        <v>159.390625505</v>
      </c>
      <c r="AF4525" t="str">
        <f t="shared" si="543"/>
        <v>Indiana St</v>
      </c>
      <c r="AG4525" t="str">
        <f t="shared" ca="1" si="544"/>
        <v>Indiana St</v>
      </c>
    </row>
    <row r="4526" spans="15:33" x14ac:dyDescent="0.25">
      <c r="O4526" t="s">
        <v>3714</v>
      </c>
      <c r="P4526" s="6">
        <v>42049</v>
      </c>
      <c r="Q4526" t="s">
        <v>3073</v>
      </c>
      <c r="R4526" t="s">
        <v>3385</v>
      </c>
      <c r="S4526" t="s">
        <v>3721</v>
      </c>
      <c r="T4526">
        <v>79</v>
      </c>
      <c r="U4526">
        <v>59</v>
      </c>
      <c r="W4526" t="s">
        <v>836</v>
      </c>
      <c r="X4526">
        <v>1</v>
      </c>
      <c r="Y4526">
        <f t="shared" si="538"/>
        <v>20</v>
      </c>
      <c r="Z4526">
        <f t="shared" ca="1" si="539"/>
        <v>4.375</v>
      </c>
      <c r="AA4526">
        <f t="shared" ca="1" si="540"/>
        <v>15.625</v>
      </c>
      <c r="AB4526">
        <f t="shared" ca="1" si="541"/>
        <v>-15.625</v>
      </c>
      <c r="AC4526" s="2">
        <v>15.625</v>
      </c>
      <c r="AD4526" s="7">
        <f>VLOOKUP(P4526,Weights!$A:$B,2,0)*AC4526</f>
        <v>15.625</v>
      </c>
      <c r="AE4526">
        <f t="shared" ca="1" si="542"/>
        <v>244.140625</v>
      </c>
      <c r="AF4526" t="str">
        <f t="shared" si="543"/>
        <v>Iowa State</v>
      </c>
      <c r="AG4526" t="str">
        <f t="shared" ca="1" si="544"/>
        <v>Iowa State</v>
      </c>
    </row>
    <row r="4527" spans="15:33" x14ac:dyDescent="0.25">
      <c r="O4527" t="s">
        <v>3348</v>
      </c>
      <c r="P4527" s="6">
        <v>42049</v>
      </c>
      <c r="Q4527" t="s">
        <v>3073</v>
      </c>
      <c r="R4527" t="s">
        <v>3413</v>
      </c>
      <c r="S4527" t="s">
        <v>3720</v>
      </c>
      <c r="T4527">
        <v>61</v>
      </c>
      <c r="U4527">
        <v>55</v>
      </c>
      <c r="W4527" t="s">
        <v>2721</v>
      </c>
      <c r="X4527">
        <v>1</v>
      </c>
      <c r="Y4527">
        <f t="shared" si="538"/>
        <v>-6</v>
      </c>
      <c r="Z4527">
        <f t="shared" ca="1" si="539"/>
        <v>-0.50000049999999874</v>
      </c>
      <c r="AA4527">
        <f t="shared" ca="1" si="540"/>
        <v>-5.4999995000000013</v>
      </c>
      <c r="AB4527">
        <f t="shared" ca="1" si="541"/>
        <v>5.4999995000000013</v>
      </c>
      <c r="AC4527" s="2">
        <v>5.5</v>
      </c>
      <c r="AD4527" s="7">
        <f>VLOOKUP(P4527,Weights!$A:$B,2,0)*AC4527</f>
        <v>5.5</v>
      </c>
      <c r="AE4527">
        <f t="shared" ca="1" si="542"/>
        <v>30.249994500000263</v>
      </c>
      <c r="AF4527" t="str">
        <f t="shared" si="543"/>
        <v>Prairie View</v>
      </c>
      <c r="AG4527" t="str">
        <f t="shared" ca="1" si="544"/>
        <v>Prairie View</v>
      </c>
    </row>
    <row r="4528" spans="15:33" x14ac:dyDescent="0.25">
      <c r="O4528" t="s">
        <v>3320</v>
      </c>
      <c r="P4528" s="6">
        <v>42049</v>
      </c>
      <c r="Q4528" t="s">
        <v>3073</v>
      </c>
      <c r="R4528" t="s">
        <v>3232</v>
      </c>
      <c r="S4528" t="s">
        <v>3721</v>
      </c>
      <c r="T4528">
        <v>82</v>
      </c>
      <c r="U4528">
        <v>68</v>
      </c>
      <c r="W4528" t="s">
        <v>2315</v>
      </c>
      <c r="X4528">
        <v>1</v>
      </c>
      <c r="Y4528">
        <f t="shared" si="538"/>
        <v>14</v>
      </c>
      <c r="Z4528">
        <f t="shared" ca="1" si="539"/>
        <v>-5.2500004999999996</v>
      </c>
      <c r="AA4528">
        <f t="shared" ca="1" si="540"/>
        <v>19.250000499999999</v>
      </c>
      <c r="AB4528">
        <f t="shared" ca="1" si="541"/>
        <v>-19.250000499999999</v>
      </c>
      <c r="AC4528" s="2">
        <v>19.25</v>
      </c>
      <c r="AD4528" s="7">
        <f>VLOOKUP(P4528,Weights!$A:$B,2,0)*AC4528</f>
        <v>19.25</v>
      </c>
      <c r="AE4528">
        <f t="shared" ca="1" si="542"/>
        <v>370.56251925000021</v>
      </c>
      <c r="AF4528" t="str">
        <f t="shared" si="543"/>
        <v>Jacksonville St</v>
      </c>
      <c r="AG4528" t="str">
        <f t="shared" ca="1" si="544"/>
        <v>Tennessee Tech</v>
      </c>
    </row>
    <row r="4529" spans="15:33" x14ac:dyDescent="0.25">
      <c r="O4529" t="s">
        <v>3709</v>
      </c>
      <c r="P4529" s="6">
        <v>42049</v>
      </c>
      <c r="Q4529" t="s">
        <v>3073</v>
      </c>
      <c r="R4529" t="s">
        <v>3403</v>
      </c>
      <c r="S4529" t="s">
        <v>3721</v>
      </c>
      <c r="T4529">
        <v>74</v>
      </c>
      <c r="U4529">
        <v>64</v>
      </c>
      <c r="W4529" t="s">
        <v>849</v>
      </c>
      <c r="X4529">
        <v>1</v>
      </c>
      <c r="Y4529">
        <f t="shared" si="538"/>
        <v>10</v>
      </c>
      <c r="Z4529">
        <f t="shared" ca="1" si="539"/>
        <v>6.375</v>
      </c>
      <c r="AA4529">
        <f t="shared" ca="1" si="540"/>
        <v>3.625</v>
      </c>
      <c r="AB4529">
        <f t="shared" ca="1" si="541"/>
        <v>-3.625</v>
      </c>
      <c r="AC4529" s="2">
        <v>3.625</v>
      </c>
      <c r="AD4529" s="7">
        <f>VLOOKUP(P4529,Weights!$A:$B,2,0)*AC4529</f>
        <v>3.625</v>
      </c>
      <c r="AE4529">
        <f t="shared" ca="1" si="542"/>
        <v>13.140625</v>
      </c>
      <c r="AF4529" t="str">
        <f t="shared" si="543"/>
        <v>Kansas</v>
      </c>
      <c r="AG4529" t="str">
        <f t="shared" ca="1" si="544"/>
        <v>Kansas</v>
      </c>
    </row>
    <row r="4530" spans="15:33" x14ac:dyDescent="0.25">
      <c r="O4530" t="s">
        <v>3245</v>
      </c>
      <c r="P4530" s="6">
        <v>42049</v>
      </c>
      <c r="Q4530" t="s">
        <v>3073</v>
      </c>
      <c r="R4530" t="s">
        <v>3702</v>
      </c>
      <c r="S4530" t="s">
        <v>3721</v>
      </c>
      <c r="T4530">
        <v>59</v>
      </c>
      <c r="U4530">
        <v>56</v>
      </c>
      <c r="W4530" t="s">
        <v>71</v>
      </c>
      <c r="X4530">
        <v>1</v>
      </c>
      <c r="Y4530">
        <f t="shared" si="538"/>
        <v>3</v>
      </c>
      <c r="Z4530">
        <f t="shared" ca="1" si="539"/>
        <v>-5.2499994999999995</v>
      </c>
      <c r="AA4530">
        <f t="shared" ca="1" si="540"/>
        <v>8.2499994999999995</v>
      </c>
      <c r="AB4530">
        <f t="shared" ca="1" si="541"/>
        <v>-8.2499994999999995</v>
      </c>
      <c r="AC4530" s="2">
        <v>8.25</v>
      </c>
      <c r="AD4530" s="7">
        <f>VLOOKUP(P4530,Weights!$A:$B,2,0)*AC4530</f>
        <v>8.25</v>
      </c>
      <c r="AE4530">
        <f t="shared" ca="1" si="542"/>
        <v>68.062491750000248</v>
      </c>
      <c r="AF4530" t="str">
        <f t="shared" si="543"/>
        <v>Kansas St</v>
      </c>
      <c r="AG4530" t="str">
        <f t="shared" ca="1" si="544"/>
        <v>Oklahoma</v>
      </c>
    </row>
    <row r="4531" spans="15:33" x14ac:dyDescent="0.25">
      <c r="O4531" t="s">
        <v>3129</v>
      </c>
      <c r="P4531" s="6">
        <v>42049</v>
      </c>
      <c r="Q4531" t="s">
        <v>3073</v>
      </c>
      <c r="R4531" t="s">
        <v>3211</v>
      </c>
      <c r="S4531" t="s">
        <v>3720</v>
      </c>
      <c r="T4531">
        <v>67</v>
      </c>
      <c r="U4531">
        <v>51</v>
      </c>
      <c r="W4531" t="s">
        <v>753</v>
      </c>
      <c r="X4531">
        <v>1</v>
      </c>
      <c r="Y4531">
        <f t="shared" si="538"/>
        <v>-16</v>
      </c>
      <c r="Z4531">
        <f t="shared" ca="1" si="539"/>
        <v>-11.875000499999999</v>
      </c>
      <c r="AA4531">
        <f t="shared" ca="1" si="540"/>
        <v>-4.1249995000000013</v>
      </c>
      <c r="AB4531">
        <f t="shared" ca="1" si="541"/>
        <v>4.1249995000000013</v>
      </c>
      <c r="AC4531" s="2">
        <v>4.125</v>
      </c>
      <c r="AD4531" s="7">
        <f>VLOOKUP(P4531,Weights!$A:$B,2,0)*AC4531</f>
        <v>4.125</v>
      </c>
      <c r="AE4531">
        <f t="shared" ca="1" si="542"/>
        <v>17.015620875000259</v>
      </c>
      <c r="AF4531" t="str">
        <f t="shared" si="543"/>
        <v>North Florida</v>
      </c>
      <c r="AG4531" t="str">
        <f t="shared" ca="1" si="544"/>
        <v>North Florida</v>
      </c>
    </row>
    <row r="4532" spans="15:33" x14ac:dyDescent="0.25">
      <c r="O4532" t="s">
        <v>3713</v>
      </c>
      <c r="P4532" s="6">
        <v>42049</v>
      </c>
      <c r="Q4532" t="s">
        <v>3073</v>
      </c>
      <c r="R4532" t="s">
        <v>3199</v>
      </c>
      <c r="S4532" t="s">
        <v>3721</v>
      </c>
      <c r="T4532">
        <v>77</v>
      </c>
      <c r="U4532">
        <v>43</v>
      </c>
      <c r="W4532" t="s">
        <v>2491</v>
      </c>
      <c r="X4532">
        <v>1</v>
      </c>
      <c r="Y4532">
        <f t="shared" si="538"/>
        <v>34</v>
      </c>
      <c r="Z4532">
        <f t="shared" ca="1" si="539"/>
        <v>21.749999499999998</v>
      </c>
      <c r="AA4532">
        <f t="shared" ca="1" si="540"/>
        <v>12.250000500000002</v>
      </c>
      <c r="AB4532">
        <f t="shared" ca="1" si="541"/>
        <v>-12.250000500000002</v>
      </c>
      <c r="AC4532" s="2">
        <v>12.25</v>
      </c>
      <c r="AD4532" s="7">
        <f>VLOOKUP(P4532,Weights!$A:$B,2,0)*AC4532</f>
        <v>12.25</v>
      </c>
      <c r="AE4532">
        <f t="shared" ca="1" si="542"/>
        <v>150.06251225000031</v>
      </c>
      <c r="AF4532" t="str">
        <f t="shared" si="543"/>
        <v>Kentucky</v>
      </c>
      <c r="AG4532" t="str">
        <f t="shared" ca="1" si="544"/>
        <v>Kentucky</v>
      </c>
    </row>
    <row r="4533" spans="15:33" x14ac:dyDescent="0.25">
      <c r="O4533" t="s">
        <v>3168</v>
      </c>
      <c r="P4533" s="6">
        <v>42049</v>
      </c>
      <c r="Q4533" t="s">
        <v>3073</v>
      </c>
      <c r="R4533" t="s">
        <v>3172</v>
      </c>
      <c r="S4533" t="s">
        <v>3720</v>
      </c>
      <c r="T4533">
        <v>77</v>
      </c>
      <c r="U4533">
        <v>69</v>
      </c>
      <c r="W4533" t="s">
        <v>456</v>
      </c>
      <c r="X4533">
        <v>1</v>
      </c>
      <c r="Y4533">
        <f t="shared" si="538"/>
        <v>-8</v>
      </c>
      <c r="Z4533">
        <f t="shared" ca="1" si="539"/>
        <v>-6.3749995000000004</v>
      </c>
      <c r="AA4533">
        <f t="shared" ca="1" si="540"/>
        <v>-1.6250004999999996</v>
      </c>
      <c r="AB4533">
        <f t="shared" ca="1" si="541"/>
        <v>1.6250004999999996</v>
      </c>
      <c r="AC4533" s="2">
        <v>1.625</v>
      </c>
      <c r="AD4533" s="7">
        <f>VLOOKUP(P4533,Weights!$A:$B,2,0)*AC4533</f>
        <v>1.625</v>
      </c>
      <c r="AE4533">
        <f t="shared" ca="1" si="542"/>
        <v>2.6406266250002486</v>
      </c>
      <c r="AF4533" t="str">
        <f t="shared" si="543"/>
        <v>Davidson</v>
      </c>
      <c r="AG4533" t="str">
        <f t="shared" ca="1" si="544"/>
        <v>Davidson</v>
      </c>
    </row>
    <row r="4534" spans="15:33" x14ac:dyDescent="0.25">
      <c r="O4534" t="s">
        <v>3215</v>
      </c>
      <c r="P4534" s="6">
        <v>42049</v>
      </c>
      <c r="Q4534" t="s">
        <v>3073</v>
      </c>
      <c r="R4534" t="s">
        <v>3221</v>
      </c>
      <c r="S4534" t="s">
        <v>3720</v>
      </c>
      <c r="T4534">
        <v>76</v>
      </c>
      <c r="U4534">
        <v>74</v>
      </c>
      <c r="W4534" t="s">
        <v>765</v>
      </c>
      <c r="X4534">
        <v>1</v>
      </c>
      <c r="Y4534">
        <f t="shared" si="538"/>
        <v>-2</v>
      </c>
      <c r="Z4534">
        <f t="shared" ca="1" si="539"/>
        <v>-5.3750004999999996</v>
      </c>
      <c r="AA4534">
        <f t="shared" ca="1" si="540"/>
        <v>3.3750004999999996</v>
      </c>
      <c r="AB4534">
        <f t="shared" ca="1" si="541"/>
        <v>-3.3750004999999996</v>
      </c>
      <c r="AC4534" s="2">
        <v>3.375</v>
      </c>
      <c r="AD4534" s="7">
        <f>VLOOKUP(P4534,Weights!$A:$B,2,0)*AC4534</f>
        <v>3.375</v>
      </c>
      <c r="AE4534">
        <f t="shared" ca="1" si="542"/>
        <v>11.390628375000247</v>
      </c>
      <c r="AF4534" t="str">
        <f t="shared" si="543"/>
        <v>Florida Gulf Coast</v>
      </c>
      <c r="AG4534" t="str">
        <f t="shared" ca="1" si="544"/>
        <v>Florida Gulf Coast</v>
      </c>
    </row>
    <row r="4535" spans="15:33" x14ac:dyDescent="0.25">
      <c r="O4535" t="s">
        <v>3309</v>
      </c>
      <c r="P4535" s="6">
        <v>42049</v>
      </c>
      <c r="Q4535" t="s">
        <v>3073</v>
      </c>
      <c r="R4535" t="s">
        <v>3301</v>
      </c>
      <c r="S4535" t="s">
        <v>3720</v>
      </c>
      <c r="T4535">
        <v>65</v>
      </c>
      <c r="U4535">
        <v>64</v>
      </c>
      <c r="W4535" t="s">
        <v>1192</v>
      </c>
      <c r="X4535">
        <v>1</v>
      </c>
      <c r="Y4535">
        <f t="shared" si="538"/>
        <v>-1</v>
      </c>
      <c r="Z4535">
        <f t="shared" ca="1" si="539"/>
        <v>-6.6250004799999997</v>
      </c>
      <c r="AA4535">
        <f t="shared" ca="1" si="540"/>
        <v>5.6250004799999997</v>
      </c>
      <c r="AB4535">
        <f t="shared" ca="1" si="541"/>
        <v>-5.6250004799999997</v>
      </c>
      <c r="AC4535" s="2">
        <v>5.625</v>
      </c>
      <c r="AD4535" s="7">
        <f>VLOOKUP(P4535,Weights!$A:$B,2,0)*AC4535</f>
        <v>5.625</v>
      </c>
      <c r="AE4535">
        <f t="shared" ca="1" si="542"/>
        <v>31.640630400000227</v>
      </c>
      <c r="AF4535" t="str">
        <f t="shared" si="543"/>
        <v>Charleston Southern</v>
      </c>
      <c r="AG4535" t="str">
        <f t="shared" ca="1" si="544"/>
        <v>Charleston Southern</v>
      </c>
    </row>
    <row r="4536" spans="15:33" x14ac:dyDescent="0.25">
      <c r="O4536" t="s">
        <v>3317</v>
      </c>
      <c r="P4536" s="6">
        <v>42049</v>
      </c>
      <c r="Q4536" t="s">
        <v>3073</v>
      </c>
      <c r="R4536" t="s">
        <v>3225</v>
      </c>
      <c r="S4536" t="s">
        <v>3721</v>
      </c>
      <c r="T4536">
        <v>75</v>
      </c>
      <c r="U4536">
        <v>42</v>
      </c>
      <c r="W4536" t="s">
        <v>1001</v>
      </c>
      <c r="X4536">
        <v>1</v>
      </c>
      <c r="Y4536">
        <f t="shared" si="538"/>
        <v>33</v>
      </c>
      <c r="Z4536">
        <f t="shared" ca="1" si="539"/>
        <v>14.875</v>
      </c>
      <c r="AA4536">
        <f t="shared" ca="1" si="540"/>
        <v>18.125</v>
      </c>
      <c r="AB4536">
        <f t="shared" ca="1" si="541"/>
        <v>-18.125</v>
      </c>
      <c r="AC4536" s="2">
        <v>18.125</v>
      </c>
      <c r="AD4536" s="7">
        <f>VLOOKUP(P4536,Weights!$A:$B,2,0)*AC4536</f>
        <v>18.125</v>
      </c>
      <c r="AE4536">
        <f t="shared" ca="1" si="542"/>
        <v>328.515625</v>
      </c>
      <c r="AF4536" t="str">
        <f t="shared" si="543"/>
        <v>Louisiana Tech</v>
      </c>
      <c r="AG4536" t="str">
        <f t="shared" ca="1" si="544"/>
        <v>Louisiana Tech</v>
      </c>
    </row>
    <row r="4537" spans="15:33" x14ac:dyDescent="0.25">
      <c r="O4537" t="s">
        <v>3711</v>
      </c>
      <c r="P4537" s="6">
        <v>42049</v>
      </c>
      <c r="Q4537" t="s">
        <v>3073</v>
      </c>
      <c r="R4537" t="s">
        <v>3135</v>
      </c>
      <c r="S4537" t="s">
        <v>3720</v>
      </c>
      <c r="T4537">
        <v>74</v>
      </c>
      <c r="U4537">
        <v>65</v>
      </c>
      <c r="W4537" t="s">
        <v>616</v>
      </c>
      <c r="X4537">
        <v>1</v>
      </c>
      <c r="Y4537">
        <f t="shared" si="538"/>
        <v>-9</v>
      </c>
      <c r="Z4537">
        <f t="shared" ca="1" si="539"/>
        <v>4.7499999999999982</v>
      </c>
      <c r="AA4537">
        <f t="shared" ca="1" si="540"/>
        <v>-13.749999999999998</v>
      </c>
      <c r="AB4537">
        <f t="shared" ca="1" si="541"/>
        <v>13.749999999999998</v>
      </c>
      <c r="AC4537" s="2">
        <v>13.75</v>
      </c>
      <c r="AD4537" s="7">
        <f>VLOOKUP(P4537,Weights!$A:$B,2,0)*AC4537</f>
        <v>13.75</v>
      </c>
      <c r="AE4537">
        <f t="shared" ca="1" si="542"/>
        <v>189.06249999999994</v>
      </c>
      <c r="AF4537" t="str">
        <f t="shared" si="543"/>
        <v>NC State</v>
      </c>
      <c r="AG4537" t="str">
        <f t="shared" ca="1" si="544"/>
        <v>Louisville</v>
      </c>
    </row>
    <row r="4538" spans="15:33" x14ac:dyDescent="0.25">
      <c r="O4538" t="s">
        <v>3326</v>
      </c>
      <c r="P4538" s="6">
        <v>42049</v>
      </c>
      <c r="Q4538" t="s">
        <v>3073</v>
      </c>
      <c r="R4538" t="s">
        <v>3204</v>
      </c>
      <c r="S4538" t="s">
        <v>3721</v>
      </c>
      <c r="T4538">
        <v>87</v>
      </c>
      <c r="U4538">
        <v>82</v>
      </c>
      <c r="W4538" t="s">
        <v>1513</v>
      </c>
      <c r="X4538">
        <v>1</v>
      </c>
      <c r="Y4538">
        <f t="shared" si="538"/>
        <v>5</v>
      </c>
      <c r="Z4538">
        <f t="shared" ca="1" si="539"/>
        <v>-5.249999980000001</v>
      </c>
      <c r="AA4538">
        <f t="shared" ca="1" si="540"/>
        <v>10.249999980000002</v>
      </c>
      <c r="AB4538">
        <f t="shared" ca="1" si="541"/>
        <v>-10.249999980000002</v>
      </c>
      <c r="AC4538" s="2">
        <v>10.25</v>
      </c>
      <c r="AD4538" s="7">
        <f>VLOOKUP(P4538,Weights!$A:$B,2,0)*AC4538</f>
        <v>10.25</v>
      </c>
      <c r="AE4538">
        <f t="shared" ca="1" si="542"/>
        <v>105.06249959000004</v>
      </c>
      <c r="AF4538" t="str">
        <f t="shared" si="543"/>
        <v>Marshall</v>
      </c>
      <c r="AG4538" t="str">
        <f t="shared" ca="1" si="544"/>
        <v>Western Kentucky</v>
      </c>
    </row>
    <row r="4539" spans="15:33" x14ac:dyDescent="0.25">
      <c r="O4539" t="s">
        <v>3125</v>
      </c>
      <c r="P4539" s="6">
        <v>42049</v>
      </c>
      <c r="Q4539" t="s">
        <v>3073</v>
      </c>
      <c r="R4539" t="s">
        <v>3300</v>
      </c>
      <c r="S4539" t="s">
        <v>3720</v>
      </c>
      <c r="T4539">
        <v>91</v>
      </c>
      <c r="U4539">
        <v>85</v>
      </c>
      <c r="W4539" t="s">
        <v>2031</v>
      </c>
      <c r="X4539">
        <v>1</v>
      </c>
      <c r="Y4539">
        <f t="shared" si="538"/>
        <v>-6</v>
      </c>
      <c r="Z4539">
        <f t="shared" ca="1" si="539"/>
        <v>2.875</v>
      </c>
      <c r="AA4539">
        <f t="shared" ca="1" si="540"/>
        <v>-8.875</v>
      </c>
      <c r="AB4539">
        <f t="shared" ca="1" si="541"/>
        <v>8.875</v>
      </c>
      <c r="AC4539" s="2">
        <v>8.875</v>
      </c>
      <c r="AD4539" s="7">
        <f>VLOOKUP(P4539,Weights!$A:$B,2,0)*AC4539</f>
        <v>8.875</v>
      </c>
      <c r="AE4539">
        <f t="shared" ca="1" si="542"/>
        <v>78.765625</v>
      </c>
      <c r="AF4539" t="str">
        <f t="shared" si="543"/>
        <v>Delaware St</v>
      </c>
      <c r="AG4539" t="str">
        <f t="shared" ca="1" si="544"/>
        <v>Maryland-Eastern Shore</v>
      </c>
    </row>
    <row r="4540" spans="15:33" x14ac:dyDescent="0.25">
      <c r="O4540" t="s">
        <v>3165</v>
      </c>
      <c r="P4540" s="6">
        <v>42049</v>
      </c>
      <c r="Q4540" t="s">
        <v>3073</v>
      </c>
      <c r="R4540" t="s">
        <v>3120</v>
      </c>
      <c r="S4540" t="s">
        <v>3721</v>
      </c>
      <c r="T4540">
        <v>82</v>
      </c>
      <c r="U4540">
        <v>74</v>
      </c>
      <c r="W4540" t="s">
        <v>466</v>
      </c>
      <c r="X4540">
        <v>1</v>
      </c>
      <c r="Y4540">
        <f t="shared" si="538"/>
        <v>8</v>
      </c>
      <c r="Z4540">
        <f t="shared" ca="1" si="539"/>
        <v>8.5000000200000017</v>
      </c>
      <c r="AA4540">
        <f t="shared" ca="1" si="540"/>
        <v>-0.50000002000000165</v>
      </c>
      <c r="AB4540">
        <f t="shared" ca="1" si="541"/>
        <v>0.50000002000000165</v>
      </c>
      <c r="AC4540" s="2">
        <v>0.5</v>
      </c>
      <c r="AD4540" s="7">
        <f>VLOOKUP(P4540,Weights!$A:$B,2,0)*AC4540</f>
        <v>0.5</v>
      </c>
      <c r="AE4540">
        <f t="shared" ca="1" si="542"/>
        <v>0.25000002000000204</v>
      </c>
      <c r="AF4540" t="str">
        <f t="shared" si="543"/>
        <v>Massachusetts</v>
      </c>
      <c r="AG4540" t="str">
        <f t="shared" ca="1" si="544"/>
        <v>Massachusetts</v>
      </c>
    </row>
    <row r="4541" spans="15:33" x14ac:dyDescent="0.25">
      <c r="O4541" t="s">
        <v>3387</v>
      </c>
      <c r="P4541" s="6">
        <v>42049</v>
      </c>
      <c r="Q4541" t="s">
        <v>3073</v>
      </c>
      <c r="R4541" t="s">
        <v>3357</v>
      </c>
      <c r="S4541" t="s">
        <v>3720</v>
      </c>
      <c r="T4541">
        <v>75</v>
      </c>
      <c r="U4541">
        <v>72</v>
      </c>
      <c r="W4541" t="s">
        <v>2615</v>
      </c>
      <c r="X4541">
        <v>1</v>
      </c>
      <c r="Y4541">
        <f t="shared" si="538"/>
        <v>-3</v>
      </c>
      <c r="Z4541">
        <f t="shared" ca="1" si="539"/>
        <v>-2.2500000000000009</v>
      </c>
      <c r="AA4541">
        <f t="shared" ca="1" si="540"/>
        <v>-0.74999999999999911</v>
      </c>
      <c r="AB4541">
        <f t="shared" ca="1" si="541"/>
        <v>0.74999999999999911</v>
      </c>
      <c r="AC4541" s="2">
        <v>0.75</v>
      </c>
      <c r="AD4541" s="7">
        <f>VLOOKUP(P4541,Weights!$A:$B,2,0)*AC4541</f>
        <v>0.75</v>
      </c>
      <c r="AE4541">
        <f t="shared" ca="1" si="542"/>
        <v>0.56249999999999867</v>
      </c>
      <c r="AF4541" t="str">
        <f t="shared" si="543"/>
        <v>Northwestern St</v>
      </c>
      <c r="AG4541" t="str">
        <f t="shared" ca="1" si="544"/>
        <v>Northwestern St</v>
      </c>
    </row>
    <row r="4542" spans="15:33" x14ac:dyDescent="0.25">
      <c r="O4542" t="s">
        <v>3223</v>
      </c>
      <c r="P4542" s="6">
        <v>42049</v>
      </c>
      <c r="Q4542" t="s">
        <v>3073</v>
      </c>
      <c r="R4542" t="s">
        <v>3207</v>
      </c>
      <c r="S4542" t="s">
        <v>3721</v>
      </c>
      <c r="T4542">
        <v>55</v>
      </c>
      <c r="U4542">
        <v>50</v>
      </c>
      <c r="W4542" t="s">
        <v>1075</v>
      </c>
      <c r="X4542">
        <v>1</v>
      </c>
      <c r="Y4542">
        <f t="shared" si="538"/>
        <v>5</v>
      </c>
      <c r="Z4542">
        <f t="shared" ca="1" si="539"/>
        <v>10.374999980000002</v>
      </c>
      <c r="AA4542">
        <f t="shared" ca="1" si="540"/>
        <v>-5.3749999800000019</v>
      </c>
      <c r="AB4542">
        <f t="shared" ca="1" si="541"/>
        <v>5.3749999800000019</v>
      </c>
      <c r="AC4542" s="2">
        <v>5.375</v>
      </c>
      <c r="AD4542" s="7">
        <f>VLOOKUP(P4542,Weights!$A:$B,2,0)*AC4542</f>
        <v>5.375</v>
      </c>
      <c r="AE4542">
        <f t="shared" ca="1" si="542"/>
        <v>28.890624785000021</v>
      </c>
      <c r="AF4542" t="str">
        <f t="shared" si="543"/>
        <v>Mercer</v>
      </c>
      <c r="AG4542" t="str">
        <f t="shared" ca="1" si="544"/>
        <v>Mercer</v>
      </c>
    </row>
    <row r="4543" spans="15:33" x14ac:dyDescent="0.25">
      <c r="O4543" t="s">
        <v>3169</v>
      </c>
      <c r="P4543" s="6">
        <v>42049</v>
      </c>
      <c r="Q4543" t="s">
        <v>3073</v>
      </c>
      <c r="R4543" t="s">
        <v>3191</v>
      </c>
      <c r="S4543" t="s">
        <v>3721</v>
      </c>
      <c r="T4543">
        <v>77</v>
      </c>
      <c r="U4543">
        <v>66</v>
      </c>
      <c r="W4543" t="s">
        <v>1954</v>
      </c>
      <c r="X4543">
        <v>1</v>
      </c>
      <c r="Y4543">
        <f t="shared" si="538"/>
        <v>11</v>
      </c>
      <c r="Z4543">
        <f t="shared" ca="1" si="539"/>
        <v>7.125</v>
      </c>
      <c r="AA4543">
        <f t="shared" ca="1" si="540"/>
        <v>3.875</v>
      </c>
      <c r="AB4543">
        <f t="shared" ca="1" si="541"/>
        <v>-3.875</v>
      </c>
      <c r="AC4543" s="2">
        <v>3.875</v>
      </c>
      <c r="AD4543" s="7">
        <f>VLOOKUP(P4543,Weights!$A:$B,2,0)*AC4543</f>
        <v>3.875</v>
      </c>
      <c r="AE4543">
        <f t="shared" ca="1" si="542"/>
        <v>15.015625</v>
      </c>
      <c r="AF4543" t="str">
        <f t="shared" si="543"/>
        <v>Miami (OH)</v>
      </c>
      <c r="AG4543" t="str">
        <f t="shared" ca="1" si="544"/>
        <v>Miami (OH)</v>
      </c>
    </row>
    <row r="4544" spans="15:33" x14ac:dyDescent="0.25">
      <c r="O4544" t="s">
        <v>3323</v>
      </c>
      <c r="P4544" s="6">
        <v>42049</v>
      </c>
      <c r="Q4544" t="s">
        <v>3073</v>
      </c>
      <c r="R4544" t="s">
        <v>3324</v>
      </c>
      <c r="S4544" t="s">
        <v>3721</v>
      </c>
      <c r="T4544">
        <v>59</v>
      </c>
      <c r="U4544">
        <v>56</v>
      </c>
      <c r="W4544" t="s">
        <v>1209</v>
      </c>
      <c r="X4544">
        <v>1</v>
      </c>
      <c r="Y4544">
        <f t="shared" si="538"/>
        <v>3</v>
      </c>
      <c r="Z4544">
        <f t="shared" ca="1" si="539"/>
        <v>3</v>
      </c>
      <c r="AA4544">
        <f t="shared" ca="1" si="540"/>
        <v>0</v>
      </c>
      <c r="AB4544">
        <f t="shared" ca="1" si="541"/>
        <v>0</v>
      </c>
      <c r="AC4544" s="2">
        <v>0</v>
      </c>
      <c r="AD4544" s="7">
        <f>VLOOKUP(P4544,Weights!$A:$B,2,0)*AC4544</f>
        <v>0</v>
      </c>
      <c r="AE4544">
        <f t="shared" ca="1" si="542"/>
        <v>0</v>
      </c>
      <c r="AF4544" t="str">
        <f t="shared" si="543"/>
        <v>Michigan St</v>
      </c>
      <c r="AG4544" t="str">
        <f t="shared" ca="1" si="544"/>
        <v>Michigan St</v>
      </c>
    </row>
    <row r="4545" spans="15:33" x14ac:dyDescent="0.25">
      <c r="O4545" t="s">
        <v>3394</v>
      </c>
      <c r="P4545" s="6">
        <v>42049</v>
      </c>
      <c r="Q4545" t="s">
        <v>3073</v>
      </c>
      <c r="R4545" t="s">
        <v>3414</v>
      </c>
      <c r="S4545" t="s">
        <v>3721</v>
      </c>
      <c r="T4545">
        <v>76</v>
      </c>
      <c r="U4545">
        <v>60</v>
      </c>
      <c r="W4545" t="s">
        <v>1992</v>
      </c>
      <c r="X4545">
        <v>1</v>
      </c>
      <c r="Y4545">
        <f t="shared" si="538"/>
        <v>16</v>
      </c>
      <c r="Z4545">
        <f t="shared" ca="1" si="539"/>
        <v>2</v>
      </c>
      <c r="AA4545">
        <f t="shared" ca="1" si="540"/>
        <v>14</v>
      </c>
      <c r="AB4545">
        <f t="shared" ca="1" si="541"/>
        <v>-14</v>
      </c>
      <c r="AC4545" s="2">
        <v>14</v>
      </c>
      <c r="AD4545" s="7">
        <f>VLOOKUP(P4545,Weights!$A:$B,2,0)*AC4545</f>
        <v>14</v>
      </c>
      <c r="AE4545">
        <f t="shared" ca="1" si="542"/>
        <v>196</v>
      </c>
      <c r="AF4545" t="str">
        <f t="shared" si="543"/>
        <v>Miss Valley St</v>
      </c>
      <c r="AG4545" t="str">
        <f t="shared" ca="1" si="544"/>
        <v>Miss Valley St</v>
      </c>
    </row>
    <row r="4546" spans="15:33" x14ac:dyDescent="0.25">
      <c r="O4546" t="s">
        <v>3235</v>
      </c>
      <c r="P4546" s="6">
        <v>42049</v>
      </c>
      <c r="Q4546" t="s">
        <v>3073</v>
      </c>
      <c r="R4546" t="s">
        <v>3202</v>
      </c>
      <c r="S4546" t="s">
        <v>3720</v>
      </c>
      <c r="T4546">
        <v>77</v>
      </c>
      <c r="U4546">
        <v>74</v>
      </c>
      <c r="W4546" t="s">
        <v>298</v>
      </c>
      <c r="X4546">
        <v>1</v>
      </c>
      <c r="Y4546">
        <f t="shared" ref="Y4546:Y4609" si="545">X4546*IF(S4546="W",(T4546-U4546),U4546-T4546)</f>
        <v>-3</v>
      </c>
      <c r="Z4546">
        <f t="shared" ref="Z4546:Z4609" ca="1" si="546">X4546*(IF(Q4546="A",-HomeEdge,IF(Q4546="H",HomeEdge,0))+VLOOKUP(O4546,TmList,2,0)-VLOOKUP(R4546,TmList,2,0))</f>
        <v>-1.5</v>
      </c>
      <c r="AA4546">
        <f t="shared" ref="AA4546:AA4609" ca="1" si="547">Y4546-Z4546</f>
        <v>-1.5</v>
      </c>
      <c r="AB4546">
        <f t="shared" ref="AB4546:AB4609" ca="1" si="548">-AA4546</f>
        <v>1.5</v>
      </c>
      <c r="AC4546" s="2">
        <v>1.5</v>
      </c>
      <c r="AD4546" s="7">
        <f>VLOOKUP(P4546,Weights!$A:$B,2,0)*AC4546</f>
        <v>1.5</v>
      </c>
      <c r="AE4546">
        <f t="shared" ref="AE4546:AE4609" ca="1" si="549">AA4546^2</f>
        <v>2.25</v>
      </c>
      <c r="AF4546" t="str">
        <f t="shared" si="543"/>
        <v>Mississippi St</v>
      </c>
      <c r="AG4546" t="str">
        <f t="shared" ca="1" si="544"/>
        <v>Mississippi St</v>
      </c>
    </row>
    <row r="4547" spans="15:33" x14ac:dyDescent="0.25">
      <c r="O4547" t="s">
        <v>3341</v>
      </c>
      <c r="P4547" s="6">
        <v>42049</v>
      </c>
      <c r="Q4547" t="s">
        <v>3073</v>
      </c>
      <c r="R4547" t="s">
        <v>3292</v>
      </c>
      <c r="S4547" t="s">
        <v>3721</v>
      </c>
      <c r="T4547">
        <v>73</v>
      </c>
      <c r="U4547">
        <v>70</v>
      </c>
      <c r="W4547" t="s">
        <v>2041</v>
      </c>
      <c r="X4547">
        <v>1</v>
      </c>
      <c r="Y4547">
        <f t="shared" si="545"/>
        <v>3</v>
      </c>
      <c r="Z4547">
        <f t="shared" ca="1" si="546"/>
        <v>-12.875000499999999</v>
      </c>
      <c r="AA4547">
        <f t="shared" ca="1" si="547"/>
        <v>15.875000499999999</v>
      </c>
      <c r="AB4547">
        <f t="shared" ca="1" si="548"/>
        <v>-15.875000499999999</v>
      </c>
      <c r="AC4547" s="2">
        <v>15.875</v>
      </c>
      <c r="AD4547" s="7">
        <f>VLOOKUP(P4547,Weights!$A:$B,2,0)*AC4547</f>
        <v>15.875</v>
      </c>
      <c r="AE4547">
        <f t="shared" ca="1" si="549"/>
        <v>252.0156408750002</v>
      </c>
      <c r="AF4547" t="str">
        <f t="shared" ref="AF4547:AF4610" si="550">IF(Y4547&gt;0,O4547,R4547)</f>
        <v>Morgan St</v>
      </c>
      <c r="AG4547" t="str">
        <f t="shared" ref="AG4547:AG4610" ca="1" si="551">IF(Z4547&gt;0,O4547,R4547)</f>
        <v>Norfolk St</v>
      </c>
    </row>
    <row r="4548" spans="15:33" x14ac:dyDescent="0.25">
      <c r="O4548" t="s">
        <v>3096</v>
      </c>
      <c r="P4548" s="6">
        <v>42049</v>
      </c>
      <c r="Q4548" t="s">
        <v>3073</v>
      </c>
      <c r="R4548" t="s">
        <v>3106</v>
      </c>
      <c r="S4548" t="s">
        <v>3721</v>
      </c>
      <c r="T4548">
        <v>75</v>
      </c>
      <c r="U4548">
        <v>68</v>
      </c>
      <c r="W4548" t="s">
        <v>2245</v>
      </c>
      <c r="X4548">
        <v>1</v>
      </c>
      <c r="Y4548">
        <f t="shared" si="545"/>
        <v>7</v>
      </c>
      <c r="Z4548">
        <f t="shared" ca="1" si="546"/>
        <v>4.875</v>
      </c>
      <c r="AA4548">
        <f t="shared" ca="1" si="547"/>
        <v>2.125</v>
      </c>
      <c r="AB4548">
        <f t="shared" ca="1" si="548"/>
        <v>-2.125</v>
      </c>
      <c r="AC4548" s="2">
        <v>2.125</v>
      </c>
      <c r="AD4548" s="7">
        <f>VLOOKUP(P4548,Weights!$A:$B,2,0)*AC4548</f>
        <v>2.125</v>
      </c>
      <c r="AE4548">
        <f t="shared" ca="1" si="549"/>
        <v>4.515625</v>
      </c>
      <c r="AF4548" t="str">
        <f t="shared" si="550"/>
        <v>Mt. St. Mary's</v>
      </c>
      <c r="AG4548" t="str">
        <f t="shared" ca="1" si="551"/>
        <v>Mt. St. Mary's</v>
      </c>
    </row>
    <row r="4549" spans="15:33" x14ac:dyDescent="0.25">
      <c r="O4549" t="s">
        <v>3328</v>
      </c>
      <c r="P4549" s="6">
        <v>42049</v>
      </c>
      <c r="Q4549" t="s">
        <v>3073</v>
      </c>
      <c r="R4549" t="s">
        <v>3274</v>
      </c>
      <c r="S4549" t="s">
        <v>3721</v>
      </c>
      <c r="T4549">
        <v>66</v>
      </c>
      <c r="U4549">
        <v>63</v>
      </c>
      <c r="V4549" t="s">
        <v>3722</v>
      </c>
      <c r="W4549" t="s">
        <v>2199</v>
      </c>
      <c r="X4549">
        <v>1</v>
      </c>
      <c r="Y4549">
        <f t="shared" si="545"/>
        <v>3</v>
      </c>
      <c r="Z4549">
        <f t="shared" ca="1" si="546"/>
        <v>-5.749999980000001</v>
      </c>
      <c r="AA4549">
        <f t="shared" ca="1" si="547"/>
        <v>8.7499999800000019</v>
      </c>
      <c r="AB4549">
        <f t="shared" ca="1" si="548"/>
        <v>-8.7499999800000019</v>
      </c>
      <c r="AC4549" s="2">
        <v>8.75</v>
      </c>
      <c r="AD4549" s="7">
        <f>VLOOKUP(P4549,Weights!$A:$B,2,0)*AC4549</f>
        <v>8.75</v>
      </c>
      <c r="AE4549">
        <f t="shared" ca="1" si="549"/>
        <v>76.562499650000035</v>
      </c>
      <c r="AF4549" t="str">
        <f t="shared" si="550"/>
        <v>Nevada</v>
      </c>
      <c r="AG4549" t="str">
        <f t="shared" ca="1" si="551"/>
        <v>New Mexico</v>
      </c>
    </row>
    <row r="4550" spans="15:33" x14ac:dyDescent="0.25">
      <c r="O4550" t="s">
        <v>3083</v>
      </c>
      <c r="P4550" s="6">
        <v>42049</v>
      </c>
      <c r="Q4550" t="s">
        <v>3073</v>
      </c>
      <c r="R4550" t="s">
        <v>3089</v>
      </c>
      <c r="S4550" t="s">
        <v>3721</v>
      </c>
      <c r="T4550">
        <v>66</v>
      </c>
      <c r="U4550">
        <v>48</v>
      </c>
      <c r="W4550" t="s">
        <v>109</v>
      </c>
      <c r="X4550">
        <v>1</v>
      </c>
      <c r="Y4550">
        <f t="shared" si="545"/>
        <v>18</v>
      </c>
      <c r="Z4550">
        <f t="shared" ca="1" si="546"/>
        <v>14.750000480000001</v>
      </c>
      <c r="AA4550">
        <f t="shared" ca="1" si="547"/>
        <v>3.2499995199999994</v>
      </c>
      <c r="AB4550">
        <f t="shared" ca="1" si="548"/>
        <v>-3.2499995199999994</v>
      </c>
      <c r="AC4550" s="2">
        <v>3.25</v>
      </c>
      <c r="AD4550" s="7">
        <f>VLOOKUP(P4550,Weights!$A:$B,2,0)*AC4550</f>
        <v>3.25</v>
      </c>
      <c r="AE4550">
        <f t="shared" ca="1" si="549"/>
        <v>10.562496880000227</v>
      </c>
      <c r="AF4550" t="str">
        <f t="shared" si="550"/>
        <v>New Hampshire</v>
      </c>
      <c r="AG4550" t="str">
        <f t="shared" ca="1" si="551"/>
        <v>New Hampshire</v>
      </c>
    </row>
    <row r="4551" spans="15:33" x14ac:dyDescent="0.25">
      <c r="O4551" t="s">
        <v>3241</v>
      </c>
      <c r="P4551" s="6">
        <v>42049</v>
      </c>
      <c r="Q4551" t="s">
        <v>3073</v>
      </c>
      <c r="R4551" t="s">
        <v>3342</v>
      </c>
      <c r="S4551" t="s">
        <v>3721</v>
      </c>
      <c r="T4551">
        <v>74</v>
      </c>
      <c r="U4551">
        <v>58</v>
      </c>
      <c r="W4551" t="s">
        <v>2975</v>
      </c>
      <c r="X4551">
        <v>1</v>
      </c>
      <c r="Y4551">
        <f t="shared" si="545"/>
        <v>16</v>
      </c>
      <c r="Z4551">
        <f t="shared" ca="1" si="546"/>
        <v>16</v>
      </c>
      <c r="AA4551">
        <f t="shared" ca="1" si="547"/>
        <v>0</v>
      </c>
      <c r="AB4551">
        <f t="shared" ca="1" si="548"/>
        <v>0</v>
      </c>
      <c r="AC4551" s="2">
        <v>0</v>
      </c>
      <c r="AD4551" s="7">
        <f>VLOOKUP(P4551,Weights!$A:$B,2,0)*AC4551</f>
        <v>0</v>
      </c>
      <c r="AE4551">
        <f t="shared" ca="1" si="549"/>
        <v>0</v>
      </c>
      <c r="AF4551" t="str">
        <f t="shared" si="550"/>
        <v>New Mexico St</v>
      </c>
      <c r="AG4551" t="str">
        <f t="shared" ca="1" si="551"/>
        <v>New Mexico St</v>
      </c>
    </row>
    <row r="4552" spans="15:33" x14ac:dyDescent="0.25">
      <c r="O4552" t="s">
        <v>3407</v>
      </c>
      <c r="P4552" s="6">
        <v>42049</v>
      </c>
      <c r="Q4552" t="s">
        <v>3073</v>
      </c>
      <c r="R4552" t="s">
        <v>3322</v>
      </c>
      <c r="S4552" t="s">
        <v>3720</v>
      </c>
      <c r="T4552">
        <v>65</v>
      </c>
      <c r="U4552">
        <v>59</v>
      </c>
      <c r="W4552" t="s">
        <v>2631</v>
      </c>
      <c r="X4552">
        <v>1</v>
      </c>
      <c r="Y4552">
        <f t="shared" si="545"/>
        <v>-6</v>
      </c>
      <c r="Z4552">
        <f t="shared" ca="1" si="546"/>
        <v>-2.8750000000000018</v>
      </c>
      <c r="AA4552">
        <f t="shared" ca="1" si="547"/>
        <v>-3.1249999999999982</v>
      </c>
      <c r="AB4552">
        <f t="shared" ca="1" si="548"/>
        <v>3.1249999999999982</v>
      </c>
      <c r="AC4552" s="2">
        <v>3.125</v>
      </c>
      <c r="AD4552" s="7">
        <f>VLOOKUP(P4552,Weights!$A:$B,2,0)*AC4552</f>
        <v>3.125</v>
      </c>
      <c r="AE4552">
        <f t="shared" ca="1" si="549"/>
        <v>9.7656249999999893</v>
      </c>
      <c r="AF4552" t="str">
        <f t="shared" si="550"/>
        <v>SE Louisiana</v>
      </c>
      <c r="AG4552" t="str">
        <f t="shared" ca="1" si="551"/>
        <v>SE Louisiana</v>
      </c>
    </row>
    <row r="4553" spans="15:33" x14ac:dyDescent="0.25">
      <c r="O4553" t="s">
        <v>3278</v>
      </c>
      <c r="P4553" s="6">
        <v>42049</v>
      </c>
      <c r="Q4553" t="s">
        <v>3073</v>
      </c>
      <c r="R4553" t="s">
        <v>3266</v>
      </c>
      <c r="S4553" t="s">
        <v>3720</v>
      </c>
      <c r="T4553">
        <v>80</v>
      </c>
      <c r="U4553">
        <v>78</v>
      </c>
      <c r="W4553" t="s">
        <v>1061</v>
      </c>
      <c r="X4553">
        <v>1</v>
      </c>
      <c r="Y4553">
        <f t="shared" si="545"/>
        <v>-2</v>
      </c>
      <c r="Z4553">
        <f t="shared" ca="1" si="546"/>
        <v>7.7500004999999996</v>
      </c>
      <c r="AA4553">
        <f t="shared" ca="1" si="547"/>
        <v>-9.7500004999999987</v>
      </c>
      <c r="AB4553">
        <f t="shared" ca="1" si="548"/>
        <v>9.7500004999999987</v>
      </c>
      <c r="AC4553" s="2">
        <v>9.75</v>
      </c>
      <c r="AD4553" s="7">
        <f>VLOOKUP(P4553,Weights!$A:$B,2,0)*AC4553</f>
        <v>9.75</v>
      </c>
      <c r="AE4553">
        <f t="shared" ca="1" si="549"/>
        <v>95.062509750000231</v>
      </c>
      <c r="AF4553" t="str">
        <f t="shared" si="550"/>
        <v>Montana St</v>
      </c>
      <c r="AG4553" t="str">
        <f t="shared" ca="1" si="551"/>
        <v>North Dakota</v>
      </c>
    </row>
    <row r="4554" spans="15:33" x14ac:dyDescent="0.25">
      <c r="O4554" t="s">
        <v>3256</v>
      </c>
      <c r="P4554" s="6">
        <v>42049</v>
      </c>
      <c r="Q4554" t="s">
        <v>3073</v>
      </c>
      <c r="R4554" t="s">
        <v>3290</v>
      </c>
      <c r="S4554" t="s">
        <v>3721</v>
      </c>
      <c r="T4554">
        <v>57</v>
      </c>
      <c r="U4554">
        <v>56</v>
      </c>
      <c r="W4554" t="s">
        <v>500</v>
      </c>
      <c r="X4554">
        <v>1</v>
      </c>
      <c r="Y4554">
        <f t="shared" si="545"/>
        <v>1</v>
      </c>
      <c r="Z4554">
        <f t="shared" ca="1" si="546"/>
        <v>-2.625</v>
      </c>
      <c r="AA4554">
        <f t="shared" ca="1" si="547"/>
        <v>3.625</v>
      </c>
      <c r="AB4554">
        <f t="shared" ca="1" si="548"/>
        <v>-3.625</v>
      </c>
      <c r="AC4554" s="2">
        <v>3.625</v>
      </c>
      <c r="AD4554" s="7">
        <f>VLOOKUP(P4554,Weights!$A:$B,2,0)*AC4554</f>
        <v>3.625</v>
      </c>
      <c r="AE4554">
        <f t="shared" ca="1" si="549"/>
        <v>13.140625</v>
      </c>
      <c r="AF4554" t="str">
        <f t="shared" si="550"/>
        <v>North Texas</v>
      </c>
      <c r="AG4554" t="str">
        <f t="shared" ca="1" si="551"/>
        <v>Middle Tennessee</v>
      </c>
    </row>
    <row r="4555" spans="15:33" x14ac:dyDescent="0.25">
      <c r="O4555" t="s">
        <v>3243</v>
      </c>
      <c r="P4555" s="6">
        <v>42049</v>
      </c>
      <c r="Q4555" t="s">
        <v>3073</v>
      </c>
      <c r="R4555" t="s">
        <v>3163</v>
      </c>
      <c r="S4555" t="s">
        <v>3720</v>
      </c>
      <c r="T4555">
        <v>83</v>
      </c>
      <c r="U4555">
        <v>81</v>
      </c>
      <c r="V4555" t="s">
        <v>3724</v>
      </c>
      <c r="W4555" t="s">
        <v>1086</v>
      </c>
      <c r="X4555">
        <v>1</v>
      </c>
      <c r="Y4555">
        <f t="shared" si="545"/>
        <v>-2</v>
      </c>
      <c r="Z4555">
        <f t="shared" ca="1" si="546"/>
        <v>-0.7499999799999999</v>
      </c>
      <c r="AA4555">
        <f t="shared" ca="1" si="547"/>
        <v>-1.2500000200000001</v>
      </c>
      <c r="AB4555">
        <f t="shared" ca="1" si="548"/>
        <v>1.2500000200000001</v>
      </c>
      <c r="AC4555" s="2">
        <v>1.25</v>
      </c>
      <c r="AD4555" s="7">
        <f>VLOOKUP(P4555,Weights!$A:$B,2,0)*AC4555</f>
        <v>1.25</v>
      </c>
      <c r="AE4555">
        <f t="shared" ca="1" si="549"/>
        <v>1.5625000500000006</v>
      </c>
      <c r="AF4555" t="str">
        <f t="shared" si="550"/>
        <v>Montana</v>
      </c>
      <c r="AG4555" t="str">
        <f t="shared" ca="1" si="551"/>
        <v>Montana</v>
      </c>
    </row>
    <row r="4556" spans="15:33" x14ac:dyDescent="0.25">
      <c r="O4556" t="s">
        <v>3214</v>
      </c>
      <c r="P4556" s="6">
        <v>42049</v>
      </c>
      <c r="Q4556" t="s">
        <v>3073</v>
      </c>
      <c r="R4556" t="s">
        <v>3213</v>
      </c>
      <c r="S4556" t="s">
        <v>3721</v>
      </c>
      <c r="T4556">
        <v>82</v>
      </c>
      <c r="U4556">
        <v>57</v>
      </c>
      <c r="W4556" t="s">
        <v>765</v>
      </c>
      <c r="X4556">
        <v>1</v>
      </c>
      <c r="Y4556">
        <f t="shared" si="545"/>
        <v>25</v>
      </c>
      <c r="Z4556">
        <f t="shared" ca="1" si="546"/>
        <v>10.625000499999999</v>
      </c>
      <c r="AA4556">
        <f t="shared" ca="1" si="547"/>
        <v>14.374999500000001</v>
      </c>
      <c r="AB4556">
        <f t="shared" ca="1" si="548"/>
        <v>-14.374999500000001</v>
      </c>
      <c r="AC4556" s="2">
        <v>14.375</v>
      </c>
      <c r="AD4556" s="7">
        <f>VLOOKUP(P4556,Weights!$A:$B,2,0)*AC4556</f>
        <v>14.375</v>
      </c>
      <c r="AE4556">
        <f t="shared" ca="1" si="549"/>
        <v>206.64061062500028</v>
      </c>
      <c r="AF4556" t="str">
        <f t="shared" si="550"/>
        <v>Northern Kentucky</v>
      </c>
      <c r="AG4556" t="str">
        <f t="shared" ca="1" si="551"/>
        <v>Northern Kentucky</v>
      </c>
    </row>
    <row r="4557" spans="15:33" x14ac:dyDescent="0.25">
      <c r="O4557" t="s">
        <v>3253</v>
      </c>
      <c r="P4557" s="6">
        <v>42049</v>
      </c>
      <c r="Q4557" t="s">
        <v>3073</v>
      </c>
      <c r="R4557" t="s">
        <v>3170</v>
      </c>
      <c r="S4557" t="s">
        <v>3720</v>
      </c>
      <c r="T4557">
        <v>71</v>
      </c>
      <c r="U4557">
        <v>70</v>
      </c>
      <c r="W4557" t="s">
        <v>1209</v>
      </c>
      <c r="X4557">
        <v>1</v>
      </c>
      <c r="Y4557">
        <f t="shared" si="545"/>
        <v>-1</v>
      </c>
      <c r="Z4557">
        <f t="shared" ca="1" si="546"/>
        <v>0.37500049999999874</v>
      </c>
      <c r="AA4557">
        <f t="shared" ca="1" si="547"/>
        <v>-1.3750004999999987</v>
      </c>
      <c r="AB4557">
        <f t="shared" ca="1" si="548"/>
        <v>1.3750004999999987</v>
      </c>
      <c r="AC4557" s="2">
        <v>1.375</v>
      </c>
      <c r="AD4557" s="7">
        <f>VLOOKUP(P4557,Weights!$A:$B,2,0)*AC4557</f>
        <v>1.375</v>
      </c>
      <c r="AE4557">
        <f t="shared" ca="1" si="549"/>
        <v>1.8906263750002466</v>
      </c>
      <c r="AF4557" t="str">
        <f t="shared" si="550"/>
        <v>Arkansas</v>
      </c>
      <c r="AG4557" t="str">
        <f t="shared" ca="1" si="551"/>
        <v>Ole Miss</v>
      </c>
    </row>
    <row r="4558" spans="15:33" x14ac:dyDescent="0.25">
      <c r="O4558" t="s">
        <v>3294</v>
      </c>
      <c r="P4558" s="6">
        <v>42049</v>
      </c>
      <c r="Q4558" t="s">
        <v>3073</v>
      </c>
      <c r="R4558" t="s">
        <v>3272</v>
      </c>
      <c r="S4558" t="s">
        <v>3721</v>
      </c>
      <c r="T4558">
        <v>77</v>
      </c>
      <c r="U4558">
        <v>58</v>
      </c>
      <c r="W4558" t="s">
        <v>2138</v>
      </c>
      <c r="X4558">
        <v>1</v>
      </c>
      <c r="Y4558">
        <f t="shared" si="545"/>
        <v>19</v>
      </c>
      <c r="Z4558">
        <f t="shared" ca="1" si="546"/>
        <v>7.8750004999999996</v>
      </c>
      <c r="AA4558">
        <f t="shared" ca="1" si="547"/>
        <v>11.124999500000001</v>
      </c>
      <c r="AB4558">
        <f t="shared" ca="1" si="548"/>
        <v>-11.124999500000001</v>
      </c>
      <c r="AC4558" s="2">
        <v>11.125</v>
      </c>
      <c r="AD4558" s="7">
        <f>VLOOKUP(P4558,Weights!$A:$B,2,0)*AC4558</f>
        <v>11.125</v>
      </c>
      <c r="AE4558">
        <f t="shared" ca="1" si="549"/>
        <v>123.76561387500028</v>
      </c>
      <c r="AF4558" t="str">
        <f t="shared" si="550"/>
        <v>Omaha</v>
      </c>
      <c r="AG4558" t="str">
        <f t="shared" ca="1" si="551"/>
        <v>Omaha</v>
      </c>
    </row>
    <row r="4559" spans="15:33" x14ac:dyDescent="0.25">
      <c r="O4559" t="s">
        <v>3159</v>
      </c>
      <c r="P4559" s="6">
        <v>42049</v>
      </c>
      <c r="Q4559" t="s">
        <v>3073</v>
      </c>
      <c r="R4559" t="s">
        <v>3285</v>
      </c>
      <c r="S4559" t="s">
        <v>3720</v>
      </c>
      <c r="T4559">
        <v>83</v>
      </c>
      <c r="U4559">
        <v>70</v>
      </c>
      <c r="W4559" t="s">
        <v>1403</v>
      </c>
      <c r="X4559">
        <v>1</v>
      </c>
      <c r="Y4559">
        <f t="shared" si="545"/>
        <v>-13</v>
      </c>
      <c r="Z4559">
        <f t="shared" ca="1" si="546"/>
        <v>2.375</v>
      </c>
      <c r="AA4559">
        <f t="shared" ca="1" si="547"/>
        <v>-15.375</v>
      </c>
      <c r="AB4559">
        <f t="shared" ca="1" si="548"/>
        <v>15.375</v>
      </c>
      <c r="AC4559" s="2">
        <v>15.375</v>
      </c>
      <c r="AD4559" s="7">
        <f>VLOOKUP(P4559,Weights!$A:$B,2,0)*AC4559</f>
        <v>15.375</v>
      </c>
      <c r="AE4559">
        <f t="shared" ca="1" si="549"/>
        <v>236.390625</v>
      </c>
      <c r="AF4559" t="str">
        <f t="shared" si="550"/>
        <v>South Dakota</v>
      </c>
      <c r="AG4559" t="str">
        <f t="shared" ca="1" si="551"/>
        <v>Oral Roberts</v>
      </c>
    </row>
    <row r="4560" spans="15:33" x14ac:dyDescent="0.25">
      <c r="O4560" t="s">
        <v>3174</v>
      </c>
      <c r="P4560" s="6">
        <v>42049</v>
      </c>
      <c r="Q4560" t="s">
        <v>3073</v>
      </c>
      <c r="R4560" t="s">
        <v>3177</v>
      </c>
      <c r="S4560" t="s">
        <v>3720</v>
      </c>
      <c r="T4560">
        <v>76</v>
      </c>
      <c r="U4560">
        <v>73</v>
      </c>
      <c r="W4560" t="s">
        <v>1299</v>
      </c>
      <c r="X4560">
        <v>1</v>
      </c>
      <c r="Y4560">
        <f t="shared" si="545"/>
        <v>-3</v>
      </c>
      <c r="Z4560">
        <f t="shared" ca="1" si="546"/>
        <v>-2.2499994999999995</v>
      </c>
      <c r="AA4560">
        <f t="shared" ca="1" si="547"/>
        <v>-0.75000050000000051</v>
      </c>
      <c r="AB4560">
        <f t="shared" ca="1" si="548"/>
        <v>0.75000050000000051</v>
      </c>
      <c r="AC4560" s="2">
        <v>0.75</v>
      </c>
      <c r="AD4560" s="7">
        <f>VLOOKUP(P4560,Weights!$A:$B,2,0)*AC4560</f>
        <v>0.75</v>
      </c>
      <c r="AE4560">
        <f t="shared" ca="1" si="549"/>
        <v>0.56250075000025079</v>
      </c>
      <c r="AF4560" t="str">
        <f t="shared" si="550"/>
        <v>Maryland</v>
      </c>
      <c r="AG4560" t="str">
        <f t="shared" ca="1" si="551"/>
        <v>Maryland</v>
      </c>
    </row>
    <row r="4561" spans="15:33" x14ac:dyDescent="0.25">
      <c r="O4561" t="s">
        <v>3259</v>
      </c>
      <c r="P4561" s="6">
        <v>42049</v>
      </c>
      <c r="Q4561" t="s">
        <v>3073</v>
      </c>
      <c r="R4561" t="s">
        <v>3121</v>
      </c>
      <c r="S4561" t="s">
        <v>3720</v>
      </c>
      <c r="T4561">
        <v>71</v>
      </c>
      <c r="U4561">
        <v>55</v>
      </c>
      <c r="W4561" t="s">
        <v>1645</v>
      </c>
      <c r="X4561">
        <v>1</v>
      </c>
      <c r="Y4561">
        <f t="shared" si="545"/>
        <v>-16</v>
      </c>
      <c r="Z4561">
        <f t="shared" ca="1" si="546"/>
        <v>0.25</v>
      </c>
      <c r="AA4561">
        <f t="shared" ca="1" si="547"/>
        <v>-16.25</v>
      </c>
      <c r="AB4561">
        <f t="shared" ca="1" si="548"/>
        <v>16.25</v>
      </c>
      <c r="AC4561" s="2">
        <v>16.25</v>
      </c>
      <c r="AD4561" s="7">
        <f>VLOOKUP(P4561,Weights!$A:$B,2,0)*AC4561</f>
        <v>16.25</v>
      </c>
      <c r="AE4561">
        <f t="shared" ca="1" si="549"/>
        <v>264.0625</v>
      </c>
      <c r="AF4561" t="str">
        <f t="shared" si="550"/>
        <v>Brown</v>
      </c>
      <c r="AG4561" t="str">
        <f t="shared" ca="1" si="551"/>
        <v>Pennsylvania</v>
      </c>
    </row>
    <row r="4562" spans="15:33" x14ac:dyDescent="0.25">
      <c r="O4562" t="s">
        <v>3192</v>
      </c>
      <c r="P4562" s="6">
        <v>42049</v>
      </c>
      <c r="Q4562" t="s">
        <v>3073</v>
      </c>
      <c r="R4562" t="s">
        <v>3705</v>
      </c>
      <c r="S4562" t="s">
        <v>3721</v>
      </c>
      <c r="T4562">
        <v>89</v>
      </c>
      <c r="U4562">
        <v>76</v>
      </c>
      <c r="W4562" t="s">
        <v>674</v>
      </c>
      <c r="X4562">
        <v>1</v>
      </c>
      <c r="Y4562">
        <f t="shared" si="545"/>
        <v>13</v>
      </c>
      <c r="Z4562">
        <f t="shared" ca="1" si="546"/>
        <v>-9.3749994999999977</v>
      </c>
      <c r="AA4562">
        <f t="shared" ca="1" si="547"/>
        <v>22.374999499999998</v>
      </c>
      <c r="AB4562">
        <f t="shared" ca="1" si="548"/>
        <v>-22.374999499999998</v>
      </c>
      <c r="AC4562" s="2">
        <v>22.375</v>
      </c>
      <c r="AD4562" s="7">
        <f>VLOOKUP(P4562,Weights!$A:$B,2,0)*AC4562</f>
        <v>22.375</v>
      </c>
      <c r="AE4562">
        <f t="shared" ca="1" si="549"/>
        <v>500.64060262500016</v>
      </c>
      <c r="AF4562" t="str">
        <f t="shared" si="550"/>
        <v>Pittsburgh</v>
      </c>
      <c r="AG4562" t="str">
        <f t="shared" ca="1" si="551"/>
        <v>North Carolina</v>
      </c>
    </row>
    <row r="4563" spans="15:33" x14ac:dyDescent="0.25">
      <c r="O4563" t="s">
        <v>3286</v>
      </c>
      <c r="P4563" s="6">
        <v>42049</v>
      </c>
      <c r="Q4563" t="s">
        <v>3073</v>
      </c>
      <c r="R4563" t="s">
        <v>3340</v>
      </c>
      <c r="S4563" t="s">
        <v>3721</v>
      </c>
      <c r="T4563">
        <v>66</v>
      </c>
      <c r="U4563">
        <v>63</v>
      </c>
      <c r="W4563" t="s">
        <v>991</v>
      </c>
      <c r="X4563">
        <v>1</v>
      </c>
      <c r="Y4563">
        <f t="shared" si="545"/>
        <v>3</v>
      </c>
      <c r="Z4563">
        <f t="shared" ca="1" si="546"/>
        <v>8.75</v>
      </c>
      <c r="AA4563">
        <f t="shared" ca="1" si="547"/>
        <v>-5.75</v>
      </c>
      <c r="AB4563">
        <f t="shared" ca="1" si="548"/>
        <v>5.75</v>
      </c>
      <c r="AC4563" s="2">
        <v>5.75</v>
      </c>
      <c r="AD4563" s="7">
        <f>VLOOKUP(P4563,Weights!$A:$B,2,0)*AC4563</f>
        <v>5.75</v>
      </c>
      <c r="AE4563">
        <f t="shared" ca="1" si="549"/>
        <v>33.0625</v>
      </c>
      <c r="AF4563" t="str">
        <f t="shared" si="550"/>
        <v>Portland</v>
      </c>
      <c r="AG4563" t="str">
        <f t="shared" ca="1" si="551"/>
        <v>Portland</v>
      </c>
    </row>
    <row r="4564" spans="15:33" x14ac:dyDescent="0.25">
      <c r="O4564" t="s">
        <v>3303</v>
      </c>
      <c r="P4564" s="6">
        <v>42049</v>
      </c>
      <c r="Q4564" t="s">
        <v>3073</v>
      </c>
      <c r="R4564" t="s">
        <v>3311</v>
      </c>
      <c r="S4564" t="s">
        <v>3720</v>
      </c>
      <c r="T4564">
        <v>62</v>
      </c>
      <c r="U4564">
        <v>56</v>
      </c>
      <c r="W4564" t="s">
        <v>1203</v>
      </c>
      <c r="X4564">
        <v>1</v>
      </c>
      <c r="Y4564">
        <f t="shared" si="545"/>
        <v>-6</v>
      </c>
      <c r="Z4564">
        <f t="shared" ca="1" si="546"/>
        <v>-9.2500004999999987</v>
      </c>
      <c r="AA4564">
        <f t="shared" ca="1" si="547"/>
        <v>3.2500004999999987</v>
      </c>
      <c r="AB4564">
        <f t="shared" ca="1" si="548"/>
        <v>-3.2500004999999987</v>
      </c>
      <c r="AC4564" s="2">
        <v>3.25</v>
      </c>
      <c r="AD4564" s="7">
        <f>VLOOKUP(P4564,Weights!$A:$B,2,0)*AC4564</f>
        <v>3.25</v>
      </c>
      <c r="AE4564">
        <f t="shared" ca="1" si="549"/>
        <v>10.562503250000242</v>
      </c>
      <c r="AF4564" t="str">
        <f t="shared" si="550"/>
        <v>Radford</v>
      </c>
      <c r="AG4564" t="str">
        <f t="shared" ca="1" si="551"/>
        <v>Radford</v>
      </c>
    </row>
    <row r="4565" spans="15:33" x14ac:dyDescent="0.25">
      <c r="O4565" t="s">
        <v>3114</v>
      </c>
      <c r="P4565" s="6">
        <v>42049</v>
      </c>
      <c r="Q4565" t="s">
        <v>3073</v>
      </c>
      <c r="R4565" t="s">
        <v>3081</v>
      </c>
      <c r="S4565" t="s">
        <v>3720</v>
      </c>
      <c r="T4565">
        <v>81</v>
      </c>
      <c r="U4565">
        <v>73</v>
      </c>
      <c r="W4565" t="s">
        <v>1759</v>
      </c>
      <c r="X4565">
        <v>1</v>
      </c>
      <c r="Y4565">
        <f t="shared" si="545"/>
        <v>-8</v>
      </c>
      <c r="Z4565">
        <f t="shared" ca="1" si="546"/>
        <v>-2.5</v>
      </c>
      <c r="AA4565">
        <f t="shared" ca="1" si="547"/>
        <v>-5.5</v>
      </c>
      <c r="AB4565">
        <f t="shared" ca="1" si="548"/>
        <v>5.5</v>
      </c>
      <c r="AC4565" s="2">
        <v>5.5</v>
      </c>
      <c r="AD4565" s="7">
        <f>VLOOKUP(P4565,Weights!$A:$B,2,0)*AC4565</f>
        <v>5.5</v>
      </c>
      <c r="AE4565">
        <f t="shared" ca="1" si="549"/>
        <v>30.25</v>
      </c>
      <c r="AF4565" t="str">
        <f t="shared" si="550"/>
        <v>Yale</v>
      </c>
      <c r="AG4565" t="str">
        <f t="shared" ca="1" si="551"/>
        <v>Yale</v>
      </c>
    </row>
    <row r="4566" spans="15:33" x14ac:dyDescent="0.25">
      <c r="O4566" t="s">
        <v>3075</v>
      </c>
      <c r="P4566" s="6">
        <v>42049</v>
      </c>
      <c r="Q4566" t="s">
        <v>3073</v>
      </c>
      <c r="R4566" t="s">
        <v>3105</v>
      </c>
      <c r="S4566" t="s">
        <v>3721</v>
      </c>
      <c r="T4566">
        <v>69</v>
      </c>
      <c r="U4566">
        <v>62</v>
      </c>
      <c r="W4566" t="s">
        <v>650</v>
      </c>
      <c r="X4566">
        <v>1</v>
      </c>
      <c r="Y4566">
        <f t="shared" si="545"/>
        <v>7</v>
      </c>
      <c r="Z4566">
        <f t="shared" ca="1" si="546"/>
        <v>7.2499994999999995</v>
      </c>
      <c r="AA4566">
        <f t="shared" ca="1" si="547"/>
        <v>-0.24999949999999949</v>
      </c>
      <c r="AB4566">
        <f t="shared" ca="1" si="548"/>
        <v>0.24999949999999949</v>
      </c>
      <c r="AC4566" s="2">
        <v>0.25</v>
      </c>
      <c r="AD4566" s="7">
        <f>VLOOKUP(P4566,Weights!$A:$B,2,0)*AC4566</f>
        <v>0.25</v>
      </c>
      <c r="AE4566">
        <f t="shared" ca="1" si="549"/>
        <v>6.2499750000249744E-2</v>
      </c>
      <c r="AF4566" t="str">
        <f t="shared" si="550"/>
        <v>Providence</v>
      </c>
      <c r="AG4566" t="str">
        <f t="shared" ca="1" si="551"/>
        <v>Providence</v>
      </c>
    </row>
    <row r="4567" spans="15:33" x14ac:dyDescent="0.25">
      <c r="O4567" t="s">
        <v>3117</v>
      </c>
      <c r="P4567" s="6">
        <v>42049</v>
      </c>
      <c r="Q4567" t="s">
        <v>3073</v>
      </c>
      <c r="R4567" t="s">
        <v>3131</v>
      </c>
      <c r="S4567" t="s">
        <v>3721</v>
      </c>
      <c r="T4567">
        <v>81</v>
      </c>
      <c r="U4567">
        <v>68</v>
      </c>
      <c r="W4567" t="s">
        <v>479</v>
      </c>
      <c r="X4567">
        <v>1</v>
      </c>
      <c r="Y4567">
        <f t="shared" si="545"/>
        <v>13</v>
      </c>
      <c r="Z4567">
        <f t="shared" ca="1" si="546"/>
        <v>16.375</v>
      </c>
      <c r="AA4567">
        <f t="shared" ca="1" si="547"/>
        <v>-3.375</v>
      </c>
      <c r="AB4567">
        <f t="shared" ca="1" si="548"/>
        <v>3.375</v>
      </c>
      <c r="AC4567" s="2">
        <v>3.375</v>
      </c>
      <c r="AD4567" s="7">
        <f>VLOOKUP(P4567,Weights!$A:$B,2,0)*AC4567</f>
        <v>3.375</v>
      </c>
      <c r="AE4567">
        <f t="shared" ca="1" si="549"/>
        <v>11.390625</v>
      </c>
      <c r="AF4567" t="str">
        <f t="shared" si="550"/>
        <v>Rhode Island</v>
      </c>
      <c r="AG4567" t="str">
        <f t="shared" ca="1" si="551"/>
        <v>Rhode Island</v>
      </c>
    </row>
    <row r="4568" spans="15:33" x14ac:dyDescent="0.25">
      <c r="O4568" t="s">
        <v>3352</v>
      </c>
      <c r="P4568" s="6">
        <v>42049</v>
      </c>
      <c r="Q4568" t="s">
        <v>3073</v>
      </c>
      <c r="R4568" t="s">
        <v>3154</v>
      </c>
      <c r="S4568" t="s">
        <v>3721</v>
      </c>
      <c r="T4568">
        <v>82</v>
      </c>
      <c r="U4568">
        <v>73</v>
      </c>
      <c r="V4568" t="s">
        <v>3723</v>
      </c>
      <c r="W4568" t="s">
        <v>1543</v>
      </c>
      <c r="X4568">
        <v>1</v>
      </c>
      <c r="Y4568">
        <f t="shared" si="545"/>
        <v>9</v>
      </c>
      <c r="Z4568">
        <f t="shared" ca="1" si="546"/>
        <v>-3.9999999800000001</v>
      </c>
      <c r="AA4568">
        <f t="shared" ca="1" si="547"/>
        <v>12.99999998</v>
      </c>
      <c r="AB4568">
        <f t="shared" ca="1" si="548"/>
        <v>-12.99999998</v>
      </c>
      <c r="AC4568" s="2">
        <v>13</v>
      </c>
      <c r="AD4568" s="7">
        <f>VLOOKUP(P4568,Weights!$A:$B,2,0)*AC4568</f>
        <v>13</v>
      </c>
      <c r="AE4568">
        <f t="shared" ca="1" si="549"/>
        <v>168.99999948000001</v>
      </c>
      <c r="AF4568" t="str">
        <f t="shared" si="550"/>
        <v>Rice</v>
      </c>
      <c r="AG4568" t="str">
        <f t="shared" ca="1" si="551"/>
        <v>UAB</v>
      </c>
    </row>
    <row r="4569" spans="15:33" x14ac:dyDescent="0.25">
      <c r="O4569" t="s">
        <v>3175</v>
      </c>
      <c r="P4569" s="6">
        <v>42049</v>
      </c>
      <c r="Q4569" t="s">
        <v>3073</v>
      </c>
      <c r="R4569" t="s">
        <v>3128</v>
      </c>
      <c r="S4569" t="s">
        <v>3721</v>
      </c>
      <c r="T4569">
        <v>53</v>
      </c>
      <c r="U4569">
        <v>52</v>
      </c>
      <c r="W4569" t="s">
        <v>2123</v>
      </c>
      <c r="X4569">
        <v>1</v>
      </c>
      <c r="Y4569">
        <f t="shared" si="545"/>
        <v>1</v>
      </c>
      <c r="Z4569">
        <f t="shared" ca="1" si="546"/>
        <v>18.250000499999999</v>
      </c>
      <c r="AA4569">
        <f t="shared" ca="1" si="547"/>
        <v>-17.250000499999999</v>
      </c>
      <c r="AB4569">
        <f t="shared" ca="1" si="548"/>
        <v>17.250000499999999</v>
      </c>
      <c r="AC4569" s="2">
        <v>17.25</v>
      </c>
      <c r="AD4569" s="7">
        <f>VLOOKUP(P4569,Weights!$A:$B,2,0)*AC4569</f>
        <v>17.25</v>
      </c>
      <c r="AE4569">
        <f t="shared" ca="1" si="549"/>
        <v>297.56251725000021</v>
      </c>
      <c r="AF4569" t="str">
        <f t="shared" si="550"/>
        <v>Robert Morris</v>
      </c>
      <c r="AG4569" t="str">
        <f t="shared" ca="1" si="551"/>
        <v>Robert Morris</v>
      </c>
    </row>
    <row r="4570" spans="15:33" x14ac:dyDescent="0.25">
      <c r="O4570" t="s">
        <v>3389</v>
      </c>
      <c r="P4570" s="6">
        <v>42049</v>
      </c>
      <c r="Q4570" t="s">
        <v>3073</v>
      </c>
      <c r="R4570" t="s">
        <v>3291</v>
      </c>
      <c r="S4570" t="s">
        <v>3720</v>
      </c>
      <c r="T4570">
        <v>69</v>
      </c>
      <c r="U4570">
        <v>62</v>
      </c>
      <c r="V4570" t="s">
        <v>3723</v>
      </c>
      <c r="W4570" t="s">
        <v>1251</v>
      </c>
      <c r="X4570">
        <v>1</v>
      </c>
      <c r="Y4570">
        <f t="shared" si="545"/>
        <v>-7</v>
      </c>
      <c r="Z4570">
        <f t="shared" ca="1" si="546"/>
        <v>-1.8749999999999991</v>
      </c>
      <c r="AA4570">
        <f t="shared" ca="1" si="547"/>
        <v>-5.1250000000000009</v>
      </c>
      <c r="AB4570">
        <f t="shared" ca="1" si="548"/>
        <v>5.1250000000000009</v>
      </c>
      <c r="AC4570" s="2">
        <v>5.125</v>
      </c>
      <c r="AD4570" s="7">
        <f>VLOOKUP(P4570,Weights!$A:$B,2,0)*AC4570</f>
        <v>5.125</v>
      </c>
      <c r="AE4570">
        <f t="shared" ca="1" si="549"/>
        <v>26.265625000000011</v>
      </c>
      <c r="AF4570" t="str">
        <f t="shared" si="550"/>
        <v>Saint Mary's</v>
      </c>
      <c r="AG4570" t="str">
        <f t="shared" ca="1" si="551"/>
        <v>Saint Mary's</v>
      </c>
    </row>
    <row r="4571" spans="15:33" x14ac:dyDescent="0.25">
      <c r="O4571" t="s">
        <v>3343</v>
      </c>
      <c r="P4571" s="6">
        <v>42049</v>
      </c>
      <c r="Q4571" t="s">
        <v>3073</v>
      </c>
      <c r="R4571" t="s">
        <v>3279</v>
      </c>
      <c r="S4571" t="s">
        <v>3721</v>
      </c>
      <c r="T4571">
        <v>72</v>
      </c>
      <c r="U4571">
        <v>63</v>
      </c>
      <c r="W4571" t="s">
        <v>534</v>
      </c>
      <c r="X4571">
        <v>1</v>
      </c>
      <c r="Y4571">
        <f t="shared" si="545"/>
        <v>9</v>
      </c>
      <c r="Z4571">
        <f t="shared" ca="1" si="546"/>
        <v>4.9999995000000013</v>
      </c>
      <c r="AA4571">
        <f t="shared" ca="1" si="547"/>
        <v>4.0000004999999987</v>
      </c>
      <c r="AB4571">
        <f t="shared" ca="1" si="548"/>
        <v>-4.0000004999999987</v>
      </c>
      <c r="AC4571" s="2">
        <v>4</v>
      </c>
      <c r="AD4571" s="7">
        <f>VLOOKUP(P4571,Weights!$A:$B,2,0)*AC4571</f>
        <v>4</v>
      </c>
      <c r="AE4571">
        <f t="shared" ca="1" si="549"/>
        <v>16.000004000000239</v>
      </c>
      <c r="AF4571" t="str">
        <f t="shared" si="550"/>
        <v>San Diego St</v>
      </c>
      <c r="AG4571" t="str">
        <f t="shared" ca="1" si="551"/>
        <v>San Diego St</v>
      </c>
    </row>
    <row r="4572" spans="15:33" x14ac:dyDescent="0.25">
      <c r="O4572" t="s">
        <v>3321</v>
      </c>
      <c r="P4572" s="6">
        <v>42049</v>
      </c>
      <c r="Q4572" t="s">
        <v>3073</v>
      </c>
      <c r="R4572" t="s">
        <v>3313</v>
      </c>
      <c r="S4572" t="s">
        <v>3720</v>
      </c>
      <c r="T4572">
        <v>56</v>
      </c>
      <c r="U4572">
        <v>53</v>
      </c>
      <c r="W4572" t="s">
        <v>2078</v>
      </c>
      <c r="X4572">
        <v>1</v>
      </c>
      <c r="Y4572">
        <f t="shared" si="545"/>
        <v>-3</v>
      </c>
      <c r="Z4572">
        <f t="shared" ca="1" si="546"/>
        <v>2</v>
      </c>
      <c r="AA4572">
        <f t="shared" ca="1" si="547"/>
        <v>-5</v>
      </c>
      <c r="AB4572">
        <f t="shared" ca="1" si="548"/>
        <v>5</v>
      </c>
      <c r="AC4572" s="2">
        <v>5</v>
      </c>
      <c r="AD4572" s="7">
        <f>VLOOKUP(P4572,Weights!$A:$B,2,0)*AC4572</f>
        <v>5</v>
      </c>
      <c r="AE4572">
        <f t="shared" ca="1" si="549"/>
        <v>25</v>
      </c>
      <c r="AF4572" t="str">
        <f t="shared" si="550"/>
        <v>South Carolina St</v>
      </c>
      <c r="AG4572" t="str">
        <f t="shared" ca="1" si="551"/>
        <v>Savannah St</v>
      </c>
    </row>
    <row r="4573" spans="15:33" x14ac:dyDescent="0.25">
      <c r="O4573" t="s">
        <v>3397</v>
      </c>
      <c r="P4573" s="6">
        <v>42049</v>
      </c>
      <c r="Q4573" t="s">
        <v>3073</v>
      </c>
      <c r="R4573" t="s">
        <v>3150</v>
      </c>
      <c r="S4573" t="s">
        <v>3720</v>
      </c>
      <c r="T4573">
        <v>94</v>
      </c>
      <c r="U4573">
        <v>92</v>
      </c>
      <c r="V4573" t="s">
        <v>3722</v>
      </c>
      <c r="W4573" t="s">
        <v>935</v>
      </c>
      <c r="X4573">
        <v>1</v>
      </c>
      <c r="Y4573">
        <f t="shared" si="545"/>
        <v>-2</v>
      </c>
      <c r="Z4573">
        <f t="shared" ca="1" si="546"/>
        <v>-4.875</v>
      </c>
      <c r="AA4573">
        <f t="shared" ca="1" si="547"/>
        <v>2.875</v>
      </c>
      <c r="AB4573">
        <f t="shared" ca="1" si="548"/>
        <v>-2.875</v>
      </c>
      <c r="AC4573" s="2">
        <v>2.875</v>
      </c>
      <c r="AD4573" s="7">
        <f>VLOOKUP(P4573,Weights!$A:$B,2,0)*AC4573</f>
        <v>2.875</v>
      </c>
      <c r="AE4573">
        <f t="shared" ca="1" si="549"/>
        <v>8.265625</v>
      </c>
      <c r="AF4573" t="str">
        <f t="shared" si="550"/>
        <v>Murray St</v>
      </c>
      <c r="AG4573" t="str">
        <f t="shared" ca="1" si="551"/>
        <v>Murray St</v>
      </c>
    </row>
    <row r="4574" spans="15:33" x14ac:dyDescent="0.25">
      <c r="O4574" t="s">
        <v>3080</v>
      </c>
      <c r="P4574" s="6">
        <v>42049</v>
      </c>
      <c r="Q4574" t="s">
        <v>3073</v>
      </c>
      <c r="R4574" t="s">
        <v>3327</v>
      </c>
      <c r="S4574" t="s">
        <v>3720</v>
      </c>
      <c r="T4574">
        <v>83</v>
      </c>
      <c r="U4574">
        <v>64</v>
      </c>
      <c r="W4574" t="s">
        <v>1914</v>
      </c>
      <c r="X4574">
        <v>1</v>
      </c>
      <c r="Y4574">
        <f t="shared" si="545"/>
        <v>-19</v>
      </c>
      <c r="Z4574">
        <f t="shared" ca="1" si="546"/>
        <v>-0.375</v>
      </c>
      <c r="AA4574">
        <f t="shared" ca="1" si="547"/>
        <v>-18.625</v>
      </c>
      <c r="AB4574">
        <f t="shared" ca="1" si="548"/>
        <v>18.625</v>
      </c>
      <c r="AC4574" s="2">
        <v>18.625</v>
      </c>
      <c r="AD4574" s="7">
        <f>VLOOKUP(P4574,Weights!$A:$B,2,0)*AC4574</f>
        <v>18.625</v>
      </c>
      <c r="AE4574">
        <f t="shared" ca="1" si="549"/>
        <v>346.890625</v>
      </c>
      <c r="AF4574" t="str">
        <f t="shared" si="550"/>
        <v>Monmouth</v>
      </c>
      <c r="AG4574" t="str">
        <f t="shared" ca="1" si="551"/>
        <v>Monmouth</v>
      </c>
    </row>
    <row r="4575" spans="15:33" x14ac:dyDescent="0.25">
      <c r="O4575" t="s">
        <v>3374</v>
      </c>
      <c r="P4575" s="6">
        <v>42049</v>
      </c>
      <c r="Q4575" t="s">
        <v>3073</v>
      </c>
      <c r="R4575" t="s">
        <v>3337</v>
      </c>
      <c r="S4575" t="s">
        <v>3721</v>
      </c>
      <c r="T4575">
        <v>80</v>
      </c>
      <c r="U4575">
        <v>63</v>
      </c>
      <c r="W4575" t="s">
        <v>2340</v>
      </c>
      <c r="X4575">
        <v>1</v>
      </c>
      <c r="Y4575">
        <f t="shared" si="545"/>
        <v>17</v>
      </c>
      <c r="Z4575">
        <f t="shared" ca="1" si="546"/>
        <v>0.125</v>
      </c>
      <c r="AA4575">
        <f t="shared" ca="1" si="547"/>
        <v>16.875</v>
      </c>
      <c r="AB4575">
        <f t="shared" ca="1" si="548"/>
        <v>-16.875</v>
      </c>
      <c r="AC4575" s="2">
        <v>16.875</v>
      </c>
      <c r="AD4575" s="7">
        <f>VLOOKUP(P4575,Weights!$A:$B,2,0)*AC4575</f>
        <v>16.875</v>
      </c>
      <c r="AE4575">
        <f t="shared" ca="1" si="549"/>
        <v>284.765625</v>
      </c>
      <c r="AF4575" t="str">
        <f t="shared" si="550"/>
        <v>SIU-Edwardsville</v>
      </c>
      <c r="AG4575" t="str">
        <f t="shared" ca="1" si="551"/>
        <v>SIU-Edwardsville</v>
      </c>
    </row>
    <row r="4576" spans="15:33" x14ac:dyDescent="0.25">
      <c r="O4576" t="s">
        <v>3149</v>
      </c>
      <c r="P4576" s="6">
        <v>42049</v>
      </c>
      <c r="Q4576" t="s">
        <v>3073</v>
      </c>
      <c r="R4576" t="s">
        <v>3136</v>
      </c>
      <c r="S4576" t="s">
        <v>3721</v>
      </c>
      <c r="T4576">
        <v>73</v>
      </c>
      <c r="U4576">
        <v>55</v>
      </c>
      <c r="W4576" t="s">
        <v>284</v>
      </c>
      <c r="X4576">
        <v>1</v>
      </c>
      <c r="Y4576">
        <f t="shared" si="545"/>
        <v>18</v>
      </c>
      <c r="Z4576">
        <f t="shared" ca="1" si="546"/>
        <v>5.7499999999999991</v>
      </c>
      <c r="AA4576">
        <f t="shared" ca="1" si="547"/>
        <v>12.25</v>
      </c>
      <c r="AB4576">
        <f t="shared" ca="1" si="548"/>
        <v>-12.25</v>
      </c>
      <c r="AC4576" s="2">
        <v>12.25</v>
      </c>
      <c r="AD4576" s="7">
        <f>VLOOKUP(P4576,Weights!$A:$B,2,0)*AC4576</f>
        <v>12.25</v>
      </c>
      <c r="AE4576">
        <f t="shared" ca="1" si="549"/>
        <v>150.0625</v>
      </c>
      <c r="AF4576" t="str">
        <f t="shared" si="550"/>
        <v>SMU</v>
      </c>
      <c r="AG4576" t="str">
        <f t="shared" ca="1" si="551"/>
        <v>SMU</v>
      </c>
    </row>
    <row r="4577" spans="15:33" x14ac:dyDescent="0.25">
      <c r="O4577" t="s">
        <v>3360</v>
      </c>
      <c r="P4577" s="6">
        <v>42049</v>
      </c>
      <c r="Q4577" t="s">
        <v>3073</v>
      </c>
      <c r="R4577" t="s">
        <v>3299</v>
      </c>
      <c r="S4577" t="s">
        <v>3721</v>
      </c>
      <c r="T4577">
        <v>97</v>
      </c>
      <c r="U4577">
        <v>91</v>
      </c>
      <c r="W4577" t="s">
        <v>2296</v>
      </c>
      <c r="X4577">
        <v>1</v>
      </c>
      <c r="Y4577">
        <f t="shared" si="545"/>
        <v>6</v>
      </c>
      <c r="Z4577">
        <f t="shared" ca="1" si="546"/>
        <v>-3.7499999800000001</v>
      </c>
      <c r="AA4577">
        <f t="shared" ca="1" si="547"/>
        <v>9.7499999800000001</v>
      </c>
      <c r="AB4577">
        <f t="shared" ca="1" si="548"/>
        <v>-9.7499999800000001</v>
      </c>
      <c r="AC4577" s="2">
        <v>9.75</v>
      </c>
      <c r="AD4577" s="7">
        <f>VLOOKUP(P4577,Weights!$A:$B,2,0)*AC4577</f>
        <v>9.75</v>
      </c>
      <c r="AE4577">
        <f t="shared" ca="1" si="549"/>
        <v>95.062499610000003</v>
      </c>
      <c r="AF4577" t="str">
        <f t="shared" si="550"/>
        <v>South Alabama</v>
      </c>
      <c r="AG4577" t="str">
        <f t="shared" ca="1" si="551"/>
        <v>UT-Arlington</v>
      </c>
    </row>
    <row r="4578" spans="15:33" x14ac:dyDescent="0.25">
      <c r="O4578" t="s">
        <v>3212</v>
      </c>
      <c r="P4578" s="6">
        <v>42049</v>
      </c>
      <c r="Q4578" t="s">
        <v>3073</v>
      </c>
      <c r="R4578" t="s">
        <v>3216</v>
      </c>
      <c r="S4578" t="s">
        <v>3720</v>
      </c>
      <c r="T4578">
        <v>89</v>
      </c>
      <c r="U4578">
        <v>70</v>
      </c>
      <c r="W4578" t="s">
        <v>801</v>
      </c>
      <c r="X4578">
        <v>1</v>
      </c>
      <c r="Y4578">
        <f t="shared" si="545"/>
        <v>-19</v>
      </c>
      <c r="Z4578">
        <f t="shared" ca="1" si="546"/>
        <v>25.375000500000002</v>
      </c>
      <c r="AA4578">
        <f t="shared" ca="1" si="547"/>
        <v>-44.375000499999999</v>
      </c>
      <c r="AB4578">
        <f t="shared" ca="1" si="548"/>
        <v>44.375000499999999</v>
      </c>
      <c r="AC4578" s="2">
        <v>44.375</v>
      </c>
      <c r="AD4578" s="7">
        <f>VLOOKUP(P4578,Weights!$A:$B,2,0)*AC4578</f>
        <v>44.375</v>
      </c>
      <c r="AE4578">
        <f t="shared" ca="1" si="549"/>
        <v>1969.1406693750002</v>
      </c>
      <c r="AF4578" t="str">
        <f t="shared" si="550"/>
        <v>Jacksonville</v>
      </c>
      <c r="AG4578" t="str">
        <f t="shared" ca="1" si="551"/>
        <v>South Carolina Upstate</v>
      </c>
    </row>
    <row r="4579" spans="15:33" x14ac:dyDescent="0.25">
      <c r="O4579" t="s">
        <v>3273</v>
      </c>
      <c r="P4579" s="6">
        <v>42049</v>
      </c>
      <c r="Q4579" t="s">
        <v>3073</v>
      </c>
      <c r="R4579" t="s">
        <v>3224</v>
      </c>
      <c r="S4579" t="s">
        <v>3721</v>
      </c>
      <c r="T4579">
        <v>68</v>
      </c>
      <c r="U4579">
        <v>58</v>
      </c>
      <c r="W4579" t="s">
        <v>2808</v>
      </c>
      <c r="X4579">
        <v>1</v>
      </c>
      <c r="Y4579">
        <f t="shared" si="545"/>
        <v>10</v>
      </c>
      <c r="Z4579">
        <f t="shared" ca="1" si="546"/>
        <v>9.1250000200000017</v>
      </c>
      <c r="AA4579">
        <f t="shared" ca="1" si="547"/>
        <v>0.87499997999999835</v>
      </c>
      <c r="AB4579">
        <f t="shared" ca="1" si="548"/>
        <v>-0.87499997999999835</v>
      </c>
      <c r="AC4579" s="2">
        <v>0.875</v>
      </c>
      <c r="AD4579" s="7">
        <f>VLOOKUP(P4579,Weights!$A:$B,2,0)*AC4579</f>
        <v>0.875</v>
      </c>
      <c r="AE4579">
        <f t="shared" ca="1" si="549"/>
        <v>0.76562496499999755</v>
      </c>
      <c r="AF4579" t="str">
        <f t="shared" si="550"/>
        <v>South Dakota St</v>
      </c>
      <c r="AG4579" t="str">
        <f t="shared" ca="1" si="551"/>
        <v>South Dakota St</v>
      </c>
    </row>
    <row r="4580" spans="15:33" x14ac:dyDescent="0.25">
      <c r="O4580" t="s">
        <v>3145</v>
      </c>
      <c r="P4580" s="6">
        <v>42049</v>
      </c>
      <c r="Q4580" t="s">
        <v>3073</v>
      </c>
      <c r="R4580" t="s">
        <v>3137</v>
      </c>
      <c r="S4580" t="s">
        <v>3720</v>
      </c>
      <c r="T4580">
        <v>75</v>
      </c>
      <c r="U4580">
        <v>48</v>
      </c>
      <c r="W4580" t="s">
        <v>299</v>
      </c>
      <c r="X4580">
        <v>1</v>
      </c>
      <c r="Y4580">
        <f t="shared" si="545"/>
        <v>-27</v>
      </c>
      <c r="Z4580">
        <f t="shared" ca="1" si="546"/>
        <v>-10.125</v>
      </c>
      <c r="AA4580">
        <f t="shared" ca="1" si="547"/>
        <v>-16.875</v>
      </c>
      <c r="AB4580">
        <f t="shared" ca="1" si="548"/>
        <v>16.875</v>
      </c>
      <c r="AC4580" s="2">
        <v>16.875</v>
      </c>
      <c r="AD4580" s="7">
        <f>VLOOKUP(P4580,Weights!$A:$B,2,0)*AC4580</f>
        <v>16.875</v>
      </c>
      <c r="AE4580">
        <f t="shared" ca="1" si="549"/>
        <v>284.765625</v>
      </c>
      <c r="AF4580" t="str">
        <f t="shared" si="550"/>
        <v>Memphis</v>
      </c>
      <c r="AG4580" t="str">
        <f t="shared" ca="1" si="551"/>
        <v>Memphis</v>
      </c>
    </row>
    <row r="4581" spans="15:33" x14ac:dyDescent="0.25">
      <c r="O4581" t="s">
        <v>3396</v>
      </c>
      <c r="P4581" s="6">
        <v>42049</v>
      </c>
      <c r="Q4581" t="s">
        <v>3073</v>
      </c>
      <c r="R4581" t="s">
        <v>3378</v>
      </c>
      <c r="S4581" t="s">
        <v>3720</v>
      </c>
      <c r="T4581">
        <v>72</v>
      </c>
      <c r="U4581">
        <v>64</v>
      </c>
      <c r="W4581" t="s">
        <v>2157</v>
      </c>
      <c r="X4581">
        <v>1</v>
      </c>
      <c r="Y4581">
        <f t="shared" si="545"/>
        <v>-8</v>
      </c>
      <c r="Z4581">
        <f t="shared" ca="1" si="546"/>
        <v>-2.25</v>
      </c>
      <c r="AA4581">
        <f t="shared" ca="1" si="547"/>
        <v>-5.75</v>
      </c>
      <c r="AB4581">
        <f t="shared" ca="1" si="548"/>
        <v>5.75</v>
      </c>
      <c r="AC4581" s="2">
        <v>5.75</v>
      </c>
      <c r="AD4581" s="7">
        <f>VLOOKUP(P4581,Weights!$A:$B,2,0)*AC4581</f>
        <v>5.75</v>
      </c>
      <c r="AE4581">
        <f t="shared" ca="1" si="549"/>
        <v>33.0625</v>
      </c>
      <c r="AF4581" t="str">
        <f t="shared" si="550"/>
        <v>Evansville</v>
      </c>
      <c r="AG4581" t="str">
        <f t="shared" ca="1" si="551"/>
        <v>Evansville</v>
      </c>
    </row>
    <row r="4582" spans="15:33" x14ac:dyDescent="0.25">
      <c r="O4582" t="s">
        <v>3185</v>
      </c>
      <c r="P4582" s="6">
        <v>42049</v>
      </c>
      <c r="Q4582" t="s">
        <v>3073</v>
      </c>
      <c r="R4582" t="s">
        <v>3147</v>
      </c>
      <c r="S4582" t="s">
        <v>3721</v>
      </c>
      <c r="T4582">
        <v>62</v>
      </c>
      <c r="U4582">
        <v>54</v>
      </c>
      <c r="W4582" t="s">
        <v>1549</v>
      </c>
      <c r="X4582">
        <v>1</v>
      </c>
      <c r="Y4582">
        <f t="shared" si="545"/>
        <v>8</v>
      </c>
      <c r="Z4582">
        <f t="shared" ca="1" si="546"/>
        <v>1.1249999999999991</v>
      </c>
      <c r="AA4582">
        <f t="shared" ca="1" si="547"/>
        <v>6.8750000000000009</v>
      </c>
      <c r="AB4582">
        <f t="shared" ca="1" si="548"/>
        <v>-6.8750000000000009</v>
      </c>
      <c r="AC4582" s="2">
        <v>6.875</v>
      </c>
      <c r="AD4582" s="7">
        <f>VLOOKUP(P4582,Weights!$A:$B,2,0)*AC4582</f>
        <v>6.875</v>
      </c>
      <c r="AE4582">
        <f t="shared" ca="1" si="549"/>
        <v>47.265625000000014</v>
      </c>
      <c r="AF4582" t="str">
        <f t="shared" si="550"/>
        <v>Southern Miss</v>
      </c>
      <c r="AG4582" t="str">
        <f t="shared" ca="1" si="551"/>
        <v>Southern Miss</v>
      </c>
    </row>
    <row r="4583" spans="15:33" x14ac:dyDescent="0.25">
      <c r="O4583" t="s">
        <v>3078</v>
      </c>
      <c r="P4583" s="6">
        <v>42049</v>
      </c>
      <c r="Q4583" t="s">
        <v>3073</v>
      </c>
      <c r="R4583" t="s">
        <v>3107</v>
      </c>
      <c r="S4583" t="s">
        <v>3720</v>
      </c>
      <c r="T4583">
        <v>79</v>
      </c>
      <c r="U4583">
        <v>74</v>
      </c>
      <c r="V4583" t="s">
        <v>3722</v>
      </c>
      <c r="W4583" t="s">
        <v>2273</v>
      </c>
      <c r="X4583">
        <v>1</v>
      </c>
      <c r="Y4583">
        <f t="shared" si="545"/>
        <v>-5</v>
      </c>
      <c r="Z4583">
        <f t="shared" ca="1" si="546"/>
        <v>5.5</v>
      </c>
      <c r="AA4583">
        <f t="shared" ca="1" si="547"/>
        <v>-10.5</v>
      </c>
      <c r="AB4583">
        <f t="shared" ca="1" si="548"/>
        <v>10.5</v>
      </c>
      <c r="AC4583" s="2">
        <v>10.5</v>
      </c>
      <c r="AD4583" s="7">
        <f>VLOOKUP(P4583,Weights!$A:$B,2,0)*AC4583</f>
        <v>10.5</v>
      </c>
      <c r="AE4583">
        <f t="shared" ca="1" si="549"/>
        <v>110.25</v>
      </c>
      <c r="AF4583" t="str">
        <f t="shared" si="550"/>
        <v>LIU Brooklyn</v>
      </c>
      <c r="AG4583" t="str">
        <f t="shared" ca="1" si="551"/>
        <v>St. Francis (PA)</v>
      </c>
    </row>
    <row r="4584" spans="15:33" x14ac:dyDescent="0.25">
      <c r="O4584" t="s">
        <v>3354</v>
      </c>
      <c r="P4584" s="6">
        <v>42049</v>
      </c>
      <c r="Q4584" t="s">
        <v>3073</v>
      </c>
      <c r="R4584" t="s">
        <v>3109</v>
      </c>
      <c r="S4584" t="s">
        <v>3721</v>
      </c>
      <c r="T4584">
        <v>71</v>
      </c>
      <c r="U4584">
        <v>62</v>
      </c>
      <c r="W4584" t="s">
        <v>2282</v>
      </c>
      <c r="X4584">
        <v>1</v>
      </c>
      <c r="Y4584">
        <f t="shared" si="545"/>
        <v>9</v>
      </c>
      <c r="Z4584">
        <f t="shared" ca="1" si="546"/>
        <v>6.8749999800000001</v>
      </c>
      <c r="AA4584">
        <f t="shared" ca="1" si="547"/>
        <v>2.1250000199999999</v>
      </c>
      <c r="AB4584">
        <f t="shared" ca="1" si="548"/>
        <v>-2.1250000199999999</v>
      </c>
      <c r="AC4584" s="2">
        <v>2.125</v>
      </c>
      <c r="AD4584" s="7">
        <f>VLOOKUP(P4584,Weights!$A:$B,2,0)*AC4584</f>
        <v>2.125</v>
      </c>
      <c r="AE4584">
        <f t="shared" ca="1" si="549"/>
        <v>4.5156250849999999</v>
      </c>
      <c r="AF4584" t="str">
        <f t="shared" si="550"/>
        <v>St. Francis BRK</v>
      </c>
      <c r="AG4584" t="str">
        <f t="shared" ca="1" si="551"/>
        <v>St. Francis BRK</v>
      </c>
    </row>
    <row r="4585" spans="15:33" x14ac:dyDescent="0.25">
      <c r="O4585" t="s">
        <v>3085</v>
      </c>
      <c r="P4585" s="6">
        <v>42049</v>
      </c>
      <c r="Q4585" t="s">
        <v>3073</v>
      </c>
      <c r="R4585" t="s">
        <v>3088</v>
      </c>
      <c r="S4585" t="s">
        <v>3721</v>
      </c>
      <c r="T4585">
        <v>80</v>
      </c>
      <c r="U4585">
        <v>52</v>
      </c>
      <c r="W4585" t="s">
        <v>125</v>
      </c>
      <c r="X4585">
        <v>1</v>
      </c>
      <c r="Y4585">
        <f t="shared" si="545"/>
        <v>28</v>
      </c>
      <c r="Z4585">
        <f t="shared" ca="1" si="546"/>
        <v>21.625000499999999</v>
      </c>
      <c r="AA4585">
        <f t="shared" ca="1" si="547"/>
        <v>6.3749995000000013</v>
      </c>
      <c r="AB4585">
        <f t="shared" ca="1" si="548"/>
        <v>-6.3749995000000013</v>
      </c>
      <c r="AC4585" s="2">
        <v>6.375</v>
      </c>
      <c r="AD4585" s="7">
        <f>VLOOKUP(P4585,Weights!$A:$B,2,0)*AC4585</f>
        <v>6.375</v>
      </c>
      <c r="AE4585">
        <f t="shared" ca="1" si="549"/>
        <v>40.640618625000265</v>
      </c>
      <c r="AF4585" t="str">
        <f t="shared" si="550"/>
        <v>Stony Brook</v>
      </c>
      <c r="AG4585" t="str">
        <f t="shared" ca="1" si="551"/>
        <v>Stony Brook</v>
      </c>
    </row>
    <row r="4586" spans="15:33" x14ac:dyDescent="0.25">
      <c r="O4586" t="s">
        <v>3195</v>
      </c>
      <c r="P4586" s="6">
        <v>42049</v>
      </c>
      <c r="Q4586" t="s">
        <v>3073</v>
      </c>
      <c r="R4586" t="s">
        <v>3704</v>
      </c>
      <c r="S4586" t="s">
        <v>3720</v>
      </c>
      <c r="T4586">
        <v>80</v>
      </c>
      <c r="U4586">
        <v>72</v>
      </c>
      <c r="W4586" t="s">
        <v>684</v>
      </c>
      <c r="X4586">
        <v>1</v>
      </c>
      <c r="Y4586">
        <f t="shared" si="545"/>
        <v>-8</v>
      </c>
      <c r="Z4586">
        <f t="shared" ca="1" si="546"/>
        <v>-11.624999499999999</v>
      </c>
      <c r="AA4586">
        <f t="shared" ca="1" si="547"/>
        <v>3.6249994999999995</v>
      </c>
      <c r="AB4586">
        <f t="shared" ca="1" si="548"/>
        <v>-3.6249994999999995</v>
      </c>
      <c r="AC4586" s="2">
        <v>3.625</v>
      </c>
      <c r="AD4586" s="7">
        <f>VLOOKUP(P4586,Weights!$A:$B,2,0)*AC4586</f>
        <v>3.625</v>
      </c>
      <c r="AE4586">
        <f t="shared" ca="1" si="549"/>
        <v>13.140621375000245</v>
      </c>
      <c r="AF4586" t="str">
        <f t="shared" si="550"/>
        <v>Duke</v>
      </c>
      <c r="AG4586" t="str">
        <f t="shared" ca="1" si="551"/>
        <v>Duke</v>
      </c>
    </row>
    <row r="4587" spans="15:33" x14ac:dyDescent="0.25">
      <c r="O4587" t="s">
        <v>3244</v>
      </c>
      <c r="P4587" s="6">
        <v>42049</v>
      </c>
      <c r="Q4587" t="s">
        <v>3073</v>
      </c>
      <c r="R4587" t="s">
        <v>3246</v>
      </c>
      <c r="S4587" t="s">
        <v>3721</v>
      </c>
      <c r="T4587">
        <v>70</v>
      </c>
      <c r="U4587">
        <v>55</v>
      </c>
      <c r="W4587" t="s">
        <v>886</v>
      </c>
      <c r="X4587">
        <v>1</v>
      </c>
      <c r="Y4587">
        <f t="shared" si="545"/>
        <v>15</v>
      </c>
      <c r="Z4587">
        <f t="shared" ca="1" si="546"/>
        <v>0.125</v>
      </c>
      <c r="AA4587">
        <f t="shared" ca="1" si="547"/>
        <v>14.875</v>
      </c>
      <c r="AB4587">
        <f t="shared" ca="1" si="548"/>
        <v>-14.875</v>
      </c>
      <c r="AC4587" s="2">
        <v>14.875</v>
      </c>
      <c r="AD4587" s="7">
        <f>VLOOKUP(P4587,Weights!$A:$B,2,0)*AC4587</f>
        <v>14.875</v>
      </c>
      <c r="AE4587">
        <f t="shared" ca="1" si="549"/>
        <v>221.265625</v>
      </c>
      <c r="AF4587" t="str">
        <f t="shared" si="550"/>
        <v>TCU</v>
      </c>
      <c r="AG4587" t="str">
        <f t="shared" ca="1" si="551"/>
        <v>TCU</v>
      </c>
    </row>
    <row r="4588" spans="15:33" x14ac:dyDescent="0.25">
      <c r="O4588" t="s">
        <v>3140</v>
      </c>
      <c r="P4588" s="6">
        <v>42049</v>
      </c>
      <c r="Q4588" t="s">
        <v>3073</v>
      </c>
      <c r="R4588" t="s">
        <v>3139</v>
      </c>
      <c r="S4588" t="s">
        <v>3721</v>
      </c>
      <c r="T4588">
        <v>66</v>
      </c>
      <c r="U4588">
        <v>53</v>
      </c>
      <c r="W4588" t="s">
        <v>319</v>
      </c>
      <c r="X4588">
        <v>1</v>
      </c>
      <c r="Y4588">
        <f t="shared" si="545"/>
        <v>13</v>
      </c>
      <c r="Z4588">
        <f t="shared" ca="1" si="546"/>
        <v>11.375</v>
      </c>
      <c r="AA4588">
        <f t="shared" ca="1" si="547"/>
        <v>1.625</v>
      </c>
      <c r="AB4588">
        <f t="shared" ca="1" si="548"/>
        <v>-1.625</v>
      </c>
      <c r="AC4588" s="2">
        <v>1.625</v>
      </c>
      <c r="AD4588" s="7">
        <f>VLOOKUP(P4588,Weights!$A:$B,2,0)*AC4588</f>
        <v>1.625</v>
      </c>
      <c r="AE4588">
        <f t="shared" ca="1" si="549"/>
        <v>2.640625</v>
      </c>
      <c r="AF4588" t="str">
        <f t="shared" si="550"/>
        <v>Temple</v>
      </c>
      <c r="AG4588" t="str">
        <f t="shared" ca="1" si="551"/>
        <v>Temple</v>
      </c>
    </row>
    <row r="4589" spans="15:33" x14ac:dyDescent="0.25">
      <c r="O4589" t="s">
        <v>3251</v>
      </c>
      <c r="P4589" s="6">
        <v>42049</v>
      </c>
      <c r="Q4589" t="s">
        <v>3073</v>
      </c>
      <c r="R4589" t="s">
        <v>3183</v>
      </c>
      <c r="S4589" t="s">
        <v>3720</v>
      </c>
      <c r="T4589">
        <v>73</v>
      </c>
      <c r="U4589">
        <v>55</v>
      </c>
      <c r="W4589" t="s">
        <v>558</v>
      </c>
      <c r="X4589">
        <v>1</v>
      </c>
      <c r="Y4589">
        <f t="shared" si="545"/>
        <v>-18</v>
      </c>
      <c r="Z4589">
        <f t="shared" ca="1" si="546"/>
        <v>-0.24999999999999822</v>
      </c>
      <c r="AA4589">
        <f t="shared" ca="1" si="547"/>
        <v>-17.75</v>
      </c>
      <c r="AB4589">
        <f t="shared" ca="1" si="548"/>
        <v>17.75</v>
      </c>
      <c r="AC4589" s="2">
        <v>17.75</v>
      </c>
      <c r="AD4589" s="7">
        <f>VLOOKUP(P4589,Weights!$A:$B,2,0)*AC4589</f>
        <v>17.75</v>
      </c>
      <c r="AE4589">
        <f t="shared" ca="1" si="549"/>
        <v>315.0625</v>
      </c>
      <c r="AF4589" t="str">
        <f t="shared" si="550"/>
        <v>LSU</v>
      </c>
      <c r="AG4589" t="str">
        <f t="shared" ca="1" si="551"/>
        <v>LSU</v>
      </c>
    </row>
    <row r="4590" spans="15:33" x14ac:dyDescent="0.25">
      <c r="O4590" t="s">
        <v>3228</v>
      </c>
      <c r="P4590" s="6">
        <v>42049</v>
      </c>
      <c r="Q4590" t="s">
        <v>3073</v>
      </c>
      <c r="R4590" t="s">
        <v>3377</v>
      </c>
      <c r="S4590" t="s">
        <v>3720</v>
      </c>
      <c r="T4590">
        <v>69</v>
      </c>
      <c r="U4590">
        <v>41</v>
      </c>
      <c r="W4590" t="s">
        <v>2351</v>
      </c>
      <c r="X4590">
        <v>1</v>
      </c>
      <c r="Y4590">
        <f t="shared" si="545"/>
        <v>-28</v>
      </c>
      <c r="Z4590">
        <f t="shared" ca="1" si="546"/>
        <v>-8.2500004799999989</v>
      </c>
      <c r="AA4590">
        <f t="shared" ca="1" si="547"/>
        <v>-19.749999520000003</v>
      </c>
      <c r="AB4590">
        <f t="shared" ca="1" si="548"/>
        <v>19.749999520000003</v>
      </c>
      <c r="AC4590" s="2">
        <v>19.75</v>
      </c>
      <c r="AD4590" s="7">
        <f>VLOOKUP(P4590,Weights!$A:$B,2,0)*AC4590</f>
        <v>19.75</v>
      </c>
      <c r="AE4590">
        <f t="shared" ca="1" si="549"/>
        <v>390.06248104000036</v>
      </c>
      <c r="AF4590" t="str">
        <f t="shared" si="550"/>
        <v>Eastern Kentucky</v>
      </c>
      <c r="AG4590" t="str">
        <f t="shared" ca="1" si="551"/>
        <v>Eastern Kentucky</v>
      </c>
    </row>
    <row r="4591" spans="15:33" x14ac:dyDescent="0.25">
      <c r="O4591" t="s">
        <v>3318</v>
      </c>
      <c r="P4591" s="6">
        <v>42049</v>
      </c>
      <c r="Q4591" t="s">
        <v>3073</v>
      </c>
      <c r="R4591" t="s">
        <v>3233</v>
      </c>
      <c r="S4591" t="s">
        <v>3721</v>
      </c>
      <c r="T4591">
        <v>67</v>
      </c>
      <c r="U4591">
        <v>61</v>
      </c>
      <c r="W4591" t="s">
        <v>1167</v>
      </c>
      <c r="X4591">
        <v>1</v>
      </c>
      <c r="Y4591">
        <f t="shared" si="545"/>
        <v>6</v>
      </c>
      <c r="Z4591">
        <f t="shared" ca="1" si="546"/>
        <v>14.375000499999999</v>
      </c>
      <c r="AA4591">
        <f t="shared" ca="1" si="547"/>
        <v>-8.3750004999999987</v>
      </c>
      <c r="AB4591">
        <f t="shared" ca="1" si="548"/>
        <v>8.3750004999999987</v>
      </c>
      <c r="AC4591" s="2">
        <v>8.375</v>
      </c>
      <c r="AD4591" s="7">
        <f>VLOOKUP(P4591,Weights!$A:$B,2,0)*AC4591</f>
        <v>8.375</v>
      </c>
      <c r="AE4591">
        <f t="shared" ca="1" si="549"/>
        <v>70.140633375000235</v>
      </c>
      <c r="AF4591" t="str">
        <f t="shared" si="550"/>
        <v>Tenn-Martin</v>
      </c>
      <c r="AG4591" t="str">
        <f t="shared" ca="1" si="551"/>
        <v>Tenn-Martin</v>
      </c>
    </row>
    <row r="4592" spans="15:33" x14ac:dyDescent="0.25">
      <c r="O4592" t="s">
        <v>3248</v>
      </c>
      <c r="P4592" s="6">
        <v>42049</v>
      </c>
      <c r="Q4592" t="s">
        <v>3073</v>
      </c>
      <c r="R4592" t="s">
        <v>3247</v>
      </c>
      <c r="S4592" t="s">
        <v>3721</v>
      </c>
      <c r="T4592">
        <v>56</v>
      </c>
      <c r="U4592">
        <v>41</v>
      </c>
      <c r="W4592" t="s">
        <v>899</v>
      </c>
      <c r="X4592">
        <v>1</v>
      </c>
      <c r="Y4592">
        <f t="shared" si="545"/>
        <v>15</v>
      </c>
      <c r="Z4592">
        <f t="shared" ca="1" si="546"/>
        <v>15.124999499999998</v>
      </c>
      <c r="AA4592">
        <f t="shared" ca="1" si="547"/>
        <v>-0.12499949999999771</v>
      </c>
      <c r="AB4592">
        <f t="shared" ca="1" si="548"/>
        <v>0.12499949999999771</v>
      </c>
      <c r="AC4592" s="2">
        <v>0.125</v>
      </c>
      <c r="AD4592" s="7">
        <f>VLOOKUP(P4592,Weights!$A:$B,2,0)*AC4592</f>
        <v>0.125</v>
      </c>
      <c r="AE4592">
        <f t="shared" ca="1" si="549"/>
        <v>1.5624875000249427E-2</v>
      </c>
      <c r="AF4592" t="str">
        <f t="shared" si="550"/>
        <v>Texas</v>
      </c>
      <c r="AG4592" t="str">
        <f t="shared" ca="1" si="551"/>
        <v>Texas</v>
      </c>
    </row>
    <row r="4593" spans="15:33" x14ac:dyDescent="0.25">
      <c r="O4593" t="s">
        <v>3100</v>
      </c>
      <c r="P4593" s="6">
        <v>42049</v>
      </c>
      <c r="Q4593" t="s">
        <v>3073</v>
      </c>
      <c r="R4593" t="s">
        <v>3144</v>
      </c>
      <c r="S4593" t="s">
        <v>3721</v>
      </c>
      <c r="T4593">
        <v>63</v>
      </c>
      <c r="U4593">
        <v>62</v>
      </c>
      <c r="W4593" t="s">
        <v>207</v>
      </c>
      <c r="X4593">
        <v>1</v>
      </c>
      <c r="Y4593">
        <f t="shared" si="545"/>
        <v>1</v>
      </c>
      <c r="Z4593">
        <f t="shared" ca="1" si="546"/>
        <v>1.0000000000000018</v>
      </c>
      <c r="AA4593">
        <f t="shared" ca="1" si="547"/>
        <v>-1.7763568394002505E-15</v>
      </c>
      <c r="AB4593">
        <f t="shared" ca="1" si="548"/>
        <v>1.7763568394002505E-15</v>
      </c>
      <c r="AC4593" s="2">
        <v>0</v>
      </c>
      <c r="AD4593" s="7">
        <f>VLOOKUP(P4593,Weights!$A:$B,2,0)*AC4593</f>
        <v>0</v>
      </c>
      <c r="AE4593">
        <f t="shared" ca="1" si="549"/>
        <v>3.1554436208840472E-30</v>
      </c>
      <c r="AF4593" t="str">
        <f t="shared" si="550"/>
        <v>Texas A&amp;M</v>
      </c>
      <c r="AG4593" t="str">
        <f t="shared" ca="1" si="551"/>
        <v>Texas A&amp;M</v>
      </c>
    </row>
    <row r="4594" spans="15:33" x14ac:dyDescent="0.25">
      <c r="O4594" t="s">
        <v>3364</v>
      </c>
      <c r="P4594" s="6">
        <v>42049</v>
      </c>
      <c r="Q4594" t="s">
        <v>3073</v>
      </c>
      <c r="R4594" t="s">
        <v>3336</v>
      </c>
      <c r="S4594" t="s">
        <v>3721</v>
      </c>
      <c r="T4594">
        <v>71</v>
      </c>
      <c r="U4594">
        <v>63</v>
      </c>
      <c r="W4594" t="s">
        <v>2664</v>
      </c>
      <c r="X4594">
        <v>1</v>
      </c>
      <c r="Y4594">
        <f t="shared" si="545"/>
        <v>8</v>
      </c>
      <c r="Z4594">
        <f t="shared" ca="1" si="546"/>
        <v>-9.875</v>
      </c>
      <c r="AA4594">
        <f t="shared" ca="1" si="547"/>
        <v>17.875</v>
      </c>
      <c r="AB4594">
        <f t="shared" ca="1" si="548"/>
        <v>-17.875</v>
      </c>
      <c r="AC4594" s="2">
        <v>17.875</v>
      </c>
      <c r="AD4594" s="7">
        <f>VLOOKUP(P4594,Weights!$A:$B,2,0)*AC4594</f>
        <v>17.875</v>
      </c>
      <c r="AE4594">
        <f t="shared" ca="1" si="549"/>
        <v>319.515625</v>
      </c>
      <c r="AF4594" t="str">
        <f t="shared" si="550"/>
        <v>Texas A&amp;M-CC</v>
      </c>
      <c r="AG4594" t="str">
        <f t="shared" ca="1" si="551"/>
        <v>Stephen F. Austin</v>
      </c>
    </row>
    <row r="4595" spans="15:33" x14ac:dyDescent="0.25">
      <c r="O4595" t="s">
        <v>3408</v>
      </c>
      <c r="P4595" s="6">
        <v>42049</v>
      </c>
      <c r="Q4595" t="s">
        <v>3073</v>
      </c>
      <c r="R4595" t="s">
        <v>3363</v>
      </c>
      <c r="S4595" t="s">
        <v>3720</v>
      </c>
      <c r="T4595">
        <v>53</v>
      </c>
      <c r="U4595">
        <v>41</v>
      </c>
      <c r="W4595" t="s">
        <v>2868</v>
      </c>
      <c r="X4595">
        <v>1</v>
      </c>
      <c r="Y4595">
        <f t="shared" si="545"/>
        <v>-12</v>
      </c>
      <c r="Z4595">
        <f t="shared" ca="1" si="546"/>
        <v>-8</v>
      </c>
      <c r="AA4595">
        <f t="shared" ca="1" si="547"/>
        <v>-4</v>
      </c>
      <c r="AB4595">
        <f t="shared" ca="1" si="548"/>
        <v>4</v>
      </c>
      <c r="AC4595" s="2">
        <v>4</v>
      </c>
      <c r="AD4595" s="7">
        <f>VLOOKUP(P4595,Weights!$A:$B,2,0)*AC4595</f>
        <v>4</v>
      </c>
      <c r="AE4595">
        <f t="shared" ca="1" si="549"/>
        <v>16</v>
      </c>
      <c r="AF4595" t="str">
        <f t="shared" si="550"/>
        <v>Georgia St</v>
      </c>
      <c r="AG4595" t="str">
        <f t="shared" ca="1" si="551"/>
        <v>Georgia St</v>
      </c>
    </row>
    <row r="4596" spans="15:33" x14ac:dyDescent="0.25">
      <c r="O4596" t="s">
        <v>3402</v>
      </c>
      <c r="P4596" s="6">
        <v>42049</v>
      </c>
      <c r="Q4596" t="s">
        <v>3073</v>
      </c>
      <c r="R4596" t="s">
        <v>3358</v>
      </c>
      <c r="S4596" t="s">
        <v>3720</v>
      </c>
      <c r="T4596">
        <v>84</v>
      </c>
      <c r="U4596">
        <v>80</v>
      </c>
      <c r="V4596" t="s">
        <v>3722</v>
      </c>
      <c r="W4596" t="s">
        <v>2827</v>
      </c>
      <c r="X4596">
        <v>1</v>
      </c>
      <c r="Y4596">
        <f t="shared" si="545"/>
        <v>-4</v>
      </c>
      <c r="Z4596">
        <f t="shared" ca="1" si="546"/>
        <v>-7.75</v>
      </c>
      <c r="AA4596">
        <f t="shared" ca="1" si="547"/>
        <v>3.75</v>
      </c>
      <c r="AB4596">
        <f t="shared" ca="1" si="548"/>
        <v>-3.75</v>
      </c>
      <c r="AC4596" s="2">
        <v>3.75</v>
      </c>
      <c r="AD4596" s="7">
        <f>VLOOKUP(P4596,Weights!$A:$B,2,0)*AC4596</f>
        <v>3.75</v>
      </c>
      <c r="AE4596">
        <f t="shared" ca="1" si="549"/>
        <v>14.0625</v>
      </c>
      <c r="AF4596" t="str">
        <f t="shared" si="550"/>
        <v>UL Lafayette</v>
      </c>
      <c r="AG4596" t="str">
        <f t="shared" ca="1" si="551"/>
        <v>UL Lafayette</v>
      </c>
    </row>
    <row r="4597" spans="15:33" x14ac:dyDescent="0.25">
      <c r="O4597" t="s">
        <v>3296</v>
      </c>
      <c r="P4597" s="6">
        <v>42049</v>
      </c>
      <c r="Q4597" t="s">
        <v>3073</v>
      </c>
      <c r="R4597" t="s">
        <v>3297</v>
      </c>
      <c r="S4597" t="s">
        <v>3721</v>
      </c>
      <c r="T4597">
        <v>70</v>
      </c>
      <c r="U4597">
        <v>63</v>
      </c>
      <c r="W4597" t="s">
        <v>1395</v>
      </c>
      <c r="X4597">
        <v>1</v>
      </c>
      <c r="Y4597">
        <f t="shared" si="545"/>
        <v>7</v>
      </c>
      <c r="Z4597">
        <f t="shared" ca="1" si="546"/>
        <v>-5.875</v>
      </c>
      <c r="AA4597">
        <f t="shared" ca="1" si="547"/>
        <v>12.875</v>
      </c>
      <c r="AB4597">
        <f t="shared" ca="1" si="548"/>
        <v>-12.875</v>
      </c>
      <c r="AC4597" s="2">
        <v>12.875</v>
      </c>
      <c r="AD4597" s="7">
        <f>VLOOKUP(P4597,Weights!$A:$B,2,0)*AC4597</f>
        <v>12.875</v>
      </c>
      <c r="AE4597">
        <f t="shared" ca="1" si="549"/>
        <v>165.765625</v>
      </c>
      <c r="AF4597" t="str">
        <f t="shared" si="550"/>
        <v>UC Riverside</v>
      </c>
      <c r="AG4597" t="str">
        <f t="shared" ca="1" si="551"/>
        <v>UC Irvine</v>
      </c>
    </row>
    <row r="4598" spans="15:33" x14ac:dyDescent="0.25">
      <c r="O4598" t="s">
        <v>3282</v>
      </c>
      <c r="P4598" s="6">
        <v>42049</v>
      </c>
      <c r="Q4598" t="s">
        <v>3073</v>
      </c>
      <c r="R4598" t="s">
        <v>3295</v>
      </c>
      <c r="S4598" t="s">
        <v>3721</v>
      </c>
      <c r="T4598">
        <v>72</v>
      </c>
      <c r="U4598">
        <v>63</v>
      </c>
      <c r="W4598" t="s">
        <v>270</v>
      </c>
      <c r="X4598">
        <v>1</v>
      </c>
      <c r="Y4598">
        <f t="shared" si="545"/>
        <v>9</v>
      </c>
      <c r="Z4598">
        <f t="shared" ca="1" si="546"/>
        <v>5.375</v>
      </c>
      <c r="AA4598">
        <f t="shared" ca="1" si="547"/>
        <v>3.625</v>
      </c>
      <c r="AB4598">
        <f t="shared" ca="1" si="548"/>
        <v>-3.625</v>
      </c>
      <c r="AC4598" s="2">
        <v>3.625</v>
      </c>
      <c r="AD4598" s="7">
        <f>VLOOKUP(P4598,Weights!$A:$B,2,0)*AC4598</f>
        <v>3.625</v>
      </c>
      <c r="AE4598">
        <f t="shared" ca="1" si="549"/>
        <v>13.140625</v>
      </c>
      <c r="AF4598" t="str">
        <f t="shared" si="550"/>
        <v>UCLA</v>
      </c>
      <c r="AG4598" t="str">
        <f t="shared" ca="1" si="551"/>
        <v>UCLA</v>
      </c>
    </row>
    <row r="4599" spans="15:33" x14ac:dyDescent="0.25">
      <c r="O4599" t="s">
        <v>3411</v>
      </c>
      <c r="P4599" s="6">
        <v>42049</v>
      </c>
      <c r="Q4599" t="s">
        <v>3073</v>
      </c>
      <c r="R4599" t="s">
        <v>3349</v>
      </c>
      <c r="S4599" t="s">
        <v>3721</v>
      </c>
      <c r="T4599">
        <v>69</v>
      </c>
      <c r="U4599">
        <v>58</v>
      </c>
      <c r="W4599" t="s">
        <v>1112</v>
      </c>
      <c r="X4599">
        <v>1</v>
      </c>
      <c r="Y4599">
        <f t="shared" si="545"/>
        <v>11</v>
      </c>
      <c r="Z4599">
        <f t="shared" ca="1" si="546"/>
        <v>9.375</v>
      </c>
      <c r="AA4599">
        <f t="shared" ca="1" si="547"/>
        <v>1.625</v>
      </c>
      <c r="AB4599">
        <f t="shared" ca="1" si="548"/>
        <v>-1.625</v>
      </c>
      <c r="AC4599" s="2">
        <v>1.625</v>
      </c>
      <c r="AD4599" s="7">
        <f>VLOOKUP(P4599,Weights!$A:$B,2,0)*AC4599</f>
        <v>1.625</v>
      </c>
      <c r="AE4599">
        <f t="shared" ca="1" si="549"/>
        <v>2.640625</v>
      </c>
      <c r="AF4599" t="str">
        <f t="shared" si="550"/>
        <v>UL Monroe</v>
      </c>
      <c r="AG4599" t="str">
        <f t="shared" ca="1" si="551"/>
        <v>UL Monroe</v>
      </c>
    </row>
    <row r="4600" spans="15:33" x14ac:dyDescent="0.25">
      <c r="O4600" t="s">
        <v>3084</v>
      </c>
      <c r="P4600" s="6">
        <v>42049</v>
      </c>
      <c r="Q4600" t="s">
        <v>3073</v>
      </c>
      <c r="R4600" t="s">
        <v>3086</v>
      </c>
      <c r="S4600" t="s">
        <v>3721</v>
      </c>
      <c r="T4600">
        <v>69</v>
      </c>
      <c r="U4600">
        <v>63</v>
      </c>
      <c r="W4600" t="s">
        <v>143</v>
      </c>
      <c r="X4600">
        <v>1</v>
      </c>
      <c r="Y4600">
        <f t="shared" si="545"/>
        <v>6</v>
      </c>
      <c r="Z4600">
        <f t="shared" ca="1" si="546"/>
        <v>0.24999999999999911</v>
      </c>
      <c r="AA4600">
        <f t="shared" ca="1" si="547"/>
        <v>5.7500000000000009</v>
      </c>
      <c r="AB4600">
        <f t="shared" ca="1" si="548"/>
        <v>-5.7500000000000009</v>
      </c>
      <c r="AC4600" s="2">
        <v>5.75</v>
      </c>
      <c r="AD4600" s="7">
        <f>VLOOKUP(P4600,Weights!$A:$B,2,0)*AC4600</f>
        <v>5.75</v>
      </c>
      <c r="AE4600">
        <f t="shared" ca="1" si="549"/>
        <v>33.062500000000007</v>
      </c>
      <c r="AF4600" t="str">
        <f t="shared" si="550"/>
        <v>UMass Lowell</v>
      </c>
      <c r="AG4600" t="str">
        <f t="shared" ca="1" si="551"/>
        <v>UMass Lowell</v>
      </c>
    </row>
    <row r="4601" spans="15:33" x14ac:dyDescent="0.25">
      <c r="O4601" t="s">
        <v>3148</v>
      </c>
      <c r="P4601" s="6">
        <v>42049</v>
      </c>
      <c r="Q4601" t="s">
        <v>3073</v>
      </c>
      <c r="R4601" t="s">
        <v>3346</v>
      </c>
      <c r="S4601" t="s">
        <v>3721</v>
      </c>
      <c r="T4601">
        <v>66</v>
      </c>
      <c r="U4601">
        <v>61</v>
      </c>
      <c r="W4601" t="s">
        <v>1476</v>
      </c>
      <c r="X4601">
        <v>1</v>
      </c>
      <c r="Y4601">
        <f t="shared" si="545"/>
        <v>5</v>
      </c>
      <c r="Z4601">
        <f t="shared" ca="1" si="546"/>
        <v>0.12499998000000012</v>
      </c>
      <c r="AA4601">
        <f t="shared" ca="1" si="547"/>
        <v>4.8750000199999999</v>
      </c>
      <c r="AB4601">
        <f t="shared" ca="1" si="548"/>
        <v>-4.8750000199999999</v>
      </c>
      <c r="AC4601" s="2">
        <v>4.875</v>
      </c>
      <c r="AD4601" s="7">
        <f>VLOOKUP(P4601,Weights!$A:$B,2,0)*AC4601</f>
        <v>4.875</v>
      </c>
      <c r="AE4601">
        <f t="shared" ca="1" si="549"/>
        <v>23.765625194999998</v>
      </c>
      <c r="AF4601" t="str">
        <f t="shared" si="550"/>
        <v>UNC Wilmington</v>
      </c>
      <c r="AG4601" t="str">
        <f t="shared" ca="1" si="551"/>
        <v>UNC Wilmington</v>
      </c>
    </row>
    <row r="4602" spans="15:33" x14ac:dyDescent="0.25">
      <c r="O4602" t="s">
        <v>3132</v>
      </c>
      <c r="P4602" s="6">
        <v>42049</v>
      </c>
      <c r="Q4602" t="s">
        <v>3073</v>
      </c>
      <c r="R4602" t="s">
        <v>3258</v>
      </c>
      <c r="S4602" t="s">
        <v>3721</v>
      </c>
      <c r="T4602">
        <v>68</v>
      </c>
      <c r="U4602">
        <v>55</v>
      </c>
      <c r="W4602" t="s">
        <v>2387</v>
      </c>
      <c r="X4602">
        <v>1</v>
      </c>
      <c r="Y4602">
        <f t="shared" si="545"/>
        <v>13</v>
      </c>
      <c r="Z4602">
        <f t="shared" ca="1" si="546"/>
        <v>5</v>
      </c>
      <c r="AA4602">
        <f t="shared" ca="1" si="547"/>
        <v>8</v>
      </c>
      <c r="AB4602">
        <f t="shared" ca="1" si="548"/>
        <v>-8</v>
      </c>
      <c r="AC4602" s="2">
        <v>8</v>
      </c>
      <c r="AD4602" s="7">
        <f>VLOOKUP(P4602,Weights!$A:$B,2,0)*AC4602</f>
        <v>8</v>
      </c>
      <c r="AE4602">
        <f t="shared" ca="1" si="549"/>
        <v>64</v>
      </c>
      <c r="AF4602" t="str">
        <f t="shared" si="550"/>
        <v>USC</v>
      </c>
      <c r="AG4602" t="str">
        <f t="shared" ca="1" si="551"/>
        <v>USC</v>
      </c>
    </row>
    <row r="4603" spans="15:33" x14ac:dyDescent="0.25">
      <c r="O4603" t="s">
        <v>3365</v>
      </c>
      <c r="P4603" s="6">
        <v>42049</v>
      </c>
      <c r="Q4603" t="s">
        <v>3073</v>
      </c>
      <c r="R4603" t="s">
        <v>3261</v>
      </c>
      <c r="S4603" t="s">
        <v>3721</v>
      </c>
      <c r="T4603">
        <v>68</v>
      </c>
      <c r="U4603">
        <v>57</v>
      </c>
      <c r="W4603" t="s">
        <v>2990</v>
      </c>
      <c r="X4603">
        <v>1</v>
      </c>
      <c r="Y4603">
        <f t="shared" si="545"/>
        <v>11</v>
      </c>
      <c r="Z4603">
        <f t="shared" ca="1" si="546"/>
        <v>-3.8750004999999996</v>
      </c>
      <c r="AA4603">
        <f t="shared" ca="1" si="547"/>
        <v>14.875000499999999</v>
      </c>
      <c r="AB4603">
        <f t="shared" ca="1" si="548"/>
        <v>-14.875000499999999</v>
      </c>
      <c r="AC4603" s="2">
        <v>14.875</v>
      </c>
      <c r="AD4603" s="7">
        <f>VLOOKUP(P4603,Weights!$A:$B,2,0)*AC4603</f>
        <v>14.875</v>
      </c>
      <c r="AE4603">
        <f t="shared" ca="1" si="549"/>
        <v>221.2656398750002</v>
      </c>
      <c r="AF4603" t="str">
        <f t="shared" si="550"/>
        <v>UT Pan American</v>
      </c>
      <c r="AG4603" t="str">
        <f t="shared" ca="1" si="551"/>
        <v>Seattle</v>
      </c>
    </row>
    <row r="4604" spans="15:33" x14ac:dyDescent="0.25">
      <c r="O4604" t="s">
        <v>3298</v>
      </c>
      <c r="P4604" s="6">
        <v>42049</v>
      </c>
      <c r="Q4604" t="s">
        <v>3073</v>
      </c>
      <c r="R4604" t="s">
        <v>3205</v>
      </c>
      <c r="S4604" t="s">
        <v>3720</v>
      </c>
      <c r="T4604">
        <v>89</v>
      </c>
      <c r="U4604">
        <v>81</v>
      </c>
      <c r="W4604" t="s">
        <v>1574</v>
      </c>
      <c r="X4604">
        <v>1</v>
      </c>
      <c r="Y4604">
        <f t="shared" si="545"/>
        <v>-8</v>
      </c>
      <c r="Z4604">
        <f t="shared" ca="1" si="546"/>
        <v>-7.374999980000001</v>
      </c>
      <c r="AA4604">
        <f t="shared" ca="1" si="547"/>
        <v>-0.62500001999999899</v>
      </c>
      <c r="AB4604">
        <f t="shared" ca="1" si="548"/>
        <v>0.62500001999999899</v>
      </c>
      <c r="AC4604" s="2">
        <v>0.625</v>
      </c>
      <c r="AD4604" s="7">
        <f>VLOOKUP(P4604,Weights!$A:$B,2,0)*AC4604</f>
        <v>0.625</v>
      </c>
      <c r="AE4604">
        <f t="shared" ca="1" si="549"/>
        <v>0.39062502499999913</v>
      </c>
      <c r="AF4604" t="str">
        <f t="shared" si="550"/>
        <v>Charlotte</v>
      </c>
      <c r="AG4604" t="str">
        <f t="shared" ca="1" si="551"/>
        <v>Charlotte</v>
      </c>
    </row>
    <row r="4605" spans="15:33" x14ac:dyDescent="0.25">
      <c r="O4605" t="s">
        <v>3353</v>
      </c>
      <c r="P4605" s="6">
        <v>42049</v>
      </c>
      <c r="Q4605" t="s">
        <v>3073</v>
      </c>
      <c r="R4605" t="s">
        <v>3186</v>
      </c>
      <c r="S4605" t="s">
        <v>3721</v>
      </c>
      <c r="T4605">
        <v>62</v>
      </c>
      <c r="U4605">
        <v>47</v>
      </c>
      <c r="W4605" t="s">
        <v>1583</v>
      </c>
      <c r="X4605">
        <v>1</v>
      </c>
      <c r="Y4605">
        <f t="shared" si="545"/>
        <v>15</v>
      </c>
      <c r="Z4605">
        <f t="shared" ca="1" si="546"/>
        <v>-1.1249999999999991</v>
      </c>
      <c r="AA4605">
        <f t="shared" ca="1" si="547"/>
        <v>16.125</v>
      </c>
      <c r="AB4605">
        <f t="shared" ca="1" si="548"/>
        <v>-16.125</v>
      </c>
      <c r="AC4605" s="2">
        <v>16.125</v>
      </c>
      <c r="AD4605" s="7">
        <f>VLOOKUP(P4605,Weights!$A:$B,2,0)*AC4605</f>
        <v>16.125</v>
      </c>
      <c r="AE4605">
        <f t="shared" ca="1" si="549"/>
        <v>260.015625</v>
      </c>
      <c r="AF4605" t="str">
        <f t="shared" si="550"/>
        <v>UTEP</v>
      </c>
      <c r="AG4605" t="str">
        <f t="shared" ca="1" si="551"/>
        <v>Old Dominion</v>
      </c>
    </row>
    <row r="4606" spans="15:33" x14ac:dyDescent="0.25">
      <c r="O4606" t="s">
        <v>3087</v>
      </c>
      <c r="P4606" s="6">
        <v>42049</v>
      </c>
      <c r="Q4606" t="s">
        <v>3073</v>
      </c>
      <c r="R4606" t="s">
        <v>3091</v>
      </c>
      <c r="S4606" t="s">
        <v>3721</v>
      </c>
      <c r="T4606">
        <v>74</v>
      </c>
      <c r="U4606">
        <v>51</v>
      </c>
      <c r="W4606" t="s">
        <v>182</v>
      </c>
      <c r="X4606">
        <v>1</v>
      </c>
      <c r="Y4606">
        <f t="shared" si="545"/>
        <v>23</v>
      </c>
      <c r="Z4606">
        <f t="shared" ca="1" si="546"/>
        <v>17.500000499999999</v>
      </c>
      <c r="AA4606">
        <f t="shared" ca="1" si="547"/>
        <v>5.4999995000000013</v>
      </c>
      <c r="AB4606">
        <f t="shared" ca="1" si="548"/>
        <v>-5.4999995000000013</v>
      </c>
      <c r="AC4606" s="2">
        <v>5.5</v>
      </c>
      <c r="AD4606" s="7">
        <f>VLOOKUP(P4606,Weights!$A:$B,2,0)*AC4606</f>
        <v>5.5</v>
      </c>
      <c r="AE4606">
        <f t="shared" ca="1" si="549"/>
        <v>30.249994500000263</v>
      </c>
      <c r="AF4606" t="str">
        <f t="shared" si="550"/>
        <v>Vermont</v>
      </c>
      <c r="AG4606" t="str">
        <f t="shared" ca="1" si="551"/>
        <v>Vermont</v>
      </c>
    </row>
    <row r="4607" spans="15:33" x14ac:dyDescent="0.25">
      <c r="O4607" t="s">
        <v>3710</v>
      </c>
      <c r="P4607" s="6">
        <v>42049</v>
      </c>
      <c r="Q4607" t="s">
        <v>3073</v>
      </c>
      <c r="R4607" t="s">
        <v>3200</v>
      </c>
      <c r="S4607" t="s">
        <v>3721</v>
      </c>
      <c r="T4607">
        <v>61</v>
      </c>
      <c r="U4607">
        <v>60</v>
      </c>
      <c r="W4607" t="s">
        <v>693</v>
      </c>
      <c r="X4607">
        <v>1</v>
      </c>
      <c r="Y4607">
        <f t="shared" si="545"/>
        <v>1</v>
      </c>
      <c r="Z4607">
        <f t="shared" ca="1" si="546"/>
        <v>19.999999499999998</v>
      </c>
      <c r="AA4607">
        <f t="shared" ca="1" si="547"/>
        <v>-18.999999499999998</v>
      </c>
      <c r="AB4607">
        <f t="shared" ca="1" si="548"/>
        <v>18.999999499999998</v>
      </c>
      <c r="AC4607" s="2">
        <v>19</v>
      </c>
      <c r="AD4607" s="7">
        <f>VLOOKUP(P4607,Weights!$A:$B,2,0)*AC4607</f>
        <v>19</v>
      </c>
      <c r="AE4607">
        <f t="shared" ca="1" si="549"/>
        <v>360.99998100000016</v>
      </c>
      <c r="AF4607" t="str">
        <f t="shared" si="550"/>
        <v>Virginia</v>
      </c>
      <c r="AG4607" t="str">
        <f t="shared" ca="1" si="551"/>
        <v>Virginia</v>
      </c>
    </row>
    <row r="4608" spans="15:33" x14ac:dyDescent="0.25">
      <c r="O4608" t="s">
        <v>3380</v>
      </c>
      <c r="P4608" s="6">
        <v>42049</v>
      </c>
      <c r="Q4608" t="s">
        <v>3073</v>
      </c>
      <c r="R4608" t="s">
        <v>3347</v>
      </c>
      <c r="S4608" t="s">
        <v>3721</v>
      </c>
      <c r="T4608">
        <v>83</v>
      </c>
      <c r="U4608">
        <v>79</v>
      </c>
      <c r="V4608" t="s">
        <v>3722</v>
      </c>
      <c r="W4608" t="s">
        <v>2295</v>
      </c>
      <c r="X4608">
        <v>1</v>
      </c>
      <c r="Y4608">
        <f t="shared" si="545"/>
        <v>4</v>
      </c>
      <c r="Z4608">
        <f t="shared" ca="1" si="546"/>
        <v>4</v>
      </c>
      <c r="AA4608">
        <f t="shared" ca="1" si="547"/>
        <v>0</v>
      </c>
      <c r="AB4608">
        <f t="shared" ca="1" si="548"/>
        <v>0</v>
      </c>
      <c r="AC4608" s="2">
        <v>0</v>
      </c>
      <c r="AD4608" s="7">
        <f>VLOOKUP(P4608,Weights!$A:$B,2,0)*AC4608</f>
        <v>0</v>
      </c>
      <c r="AE4608">
        <f t="shared" ca="1" si="549"/>
        <v>0</v>
      </c>
      <c r="AF4608" t="str">
        <f t="shared" si="550"/>
        <v>Wagner</v>
      </c>
      <c r="AG4608" t="str">
        <f t="shared" ca="1" si="551"/>
        <v>Wagner</v>
      </c>
    </row>
    <row r="4609" spans="15:33" x14ac:dyDescent="0.25">
      <c r="O4609" t="s">
        <v>3270</v>
      </c>
      <c r="P4609" s="6">
        <v>42049</v>
      </c>
      <c r="Q4609" t="s">
        <v>3073</v>
      </c>
      <c r="R4609" t="s">
        <v>3268</v>
      </c>
      <c r="S4609" t="s">
        <v>3720</v>
      </c>
      <c r="T4609">
        <v>61</v>
      </c>
      <c r="U4609">
        <v>54</v>
      </c>
      <c r="W4609" t="s">
        <v>1130</v>
      </c>
      <c r="X4609">
        <v>1</v>
      </c>
      <c r="Y4609">
        <f t="shared" si="545"/>
        <v>-7</v>
      </c>
      <c r="Z4609">
        <f t="shared" ca="1" si="546"/>
        <v>-0.625</v>
      </c>
      <c r="AA4609">
        <f t="shared" ca="1" si="547"/>
        <v>-6.375</v>
      </c>
      <c r="AB4609">
        <f t="shared" ca="1" si="548"/>
        <v>6.375</v>
      </c>
      <c r="AC4609" s="2">
        <v>6.375</v>
      </c>
      <c r="AD4609" s="7">
        <f>VLOOKUP(P4609,Weights!$A:$B,2,0)*AC4609</f>
        <v>6.375</v>
      </c>
      <c r="AE4609">
        <f t="shared" ca="1" si="549"/>
        <v>40.640625</v>
      </c>
      <c r="AF4609" t="str">
        <f t="shared" si="550"/>
        <v>Northern Arizona</v>
      </c>
      <c r="AG4609" t="str">
        <f t="shared" ca="1" si="551"/>
        <v>Northern Arizona</v>
      </c>
    </row>
    <row r="4610" spans="15:33" x14ac:dyDescent="0.25">
      <c r="O4610" t="s">
        <v>3370</v>
      </c>
      <c r="P4610" s="6">
        <v>42049</v>
      </c>
      <c r="Q4610" t="s">
        <v>3073</v>
      </c>
      <c r="R4610" t="s">
        <v>3310</v>
      </c>
      <c r="S4610" t="s">
        <v>3720</v>
      </c>
      <c r="T4610">
        <v>75</v>
      </c>
      <c r="U4610">
        <v>55</v>
      </c>
      <c r="W4610" t="s">
        <v>2570</v>
      </c>
      <c r="X4610">
        <v>1</v>
      </c>
      <c r="Y4610">
        <f t="shared" ref="Y4610:Y4673" si="552">X4610*IF(S4610="W",(T4610-U4610),U4610-T4610)</f>
        <v>-20</v>
      </c>
      <c r="Z4610">
        <f t="shared" ref="Z4610:Z4673" ca="1" si="553">X4610*(IF(Q4610="A",-HomeEdge,IF(Q4610="H",HomeEdge,0))+VLOOKUP(O4610,TmList,2,0)-VLOOKUP(R4610,TmList,2,0))</f>
        <v>-5</v>
      </c>
      <c r="AA4610">
        <f t="shared" ref="AA4610:AA4673" ca="1" si="554">Y4610-Z4610</f>
        <v>-15</v>
      </c>
      <c r="AB4610">
        <f t="shared" ref="AB4610:AB4673" ca="1" si="555">-AA4610</f>
        <v>15</v>
      </c>
      <c r="AC4610" s="2">
        <v>15</v>
      </c>
      <c r="AD4610" s="7">
        <f>VLOOKUP(P4610,Weights!$A:$B,2,0)*AC4610</f>
        <v>15</v>
      </c>
      <c r="AE4610">
        <f t="shared" ref="AE4610:AE4673" ca="1" si="556">AA4610^2</f>
        <v>225</v>
      </c>
      <c r="AF4610" t="str">
        <f t="shared" si="550"/>
        <v>Wofford</v>
      </c>
      <c r="AG4610" t="str">
        <f t="shared" ca="1" si="551"/>
        <v>Wofford</v>
      </c>
    </row>
    <row r="4611" spans="15:33" x14ac:dyDescent="0.25">
      <c r="O4611" t="s">
        <v>3110</v>
      </c>
      <c r="P4611" s="6">
        <v>42049</v>
      </c>
      <c r="Q4611" t="s">
        <v>3073</v>
      </c>
      <c r="R4611" t="s">
        <v>3103</v>
      </c>
      <c r="S4611" t="s">
        <v>3721</v>
      </c>
      <c r="T4611">
        <v>69</v>
      </c>
      <c r="U4611">
        <v>65</v>
      </c>
      <c r="W4611" t="s">
        <v>1239</v>
      </c>
      <c r="X4611">
        <v>1</v>
      </c>
      <c r="Y4611">
        <f t="shared" si="552"/>
        <v>4</v>
      </c>
      <c r="Z4611">
        <f t="shared" ca="1" si="553"/>
        <v>5.1249999800000001</v>
      </c>
      <c r="AA4611">
        <f t="shared" ca="1" si="554"/>
        <v>-1.1249999800000001</v>
      </c>
      <c r="AB4611">
        <f t="shared" ca="1" si="555"/>
        <v>1.1249999800000001</v>
      </c>
      <c r="AC4611" s="2">
        <v>1.125</v>
      </c>
      <c r="AD4611" s="7">
        <f>VLOOKUP(P4611,Weights!$A:$B,2,0)*AC4611</f>
        <v>1.125</v>
      </c>
      <c r="AE4611">
        <f t="shared" ca="1" si="556"/>
        <v>1.2656249550000007</v>
      </c>
      <c r="AF4611" t="str">
        <f t="shared" ref="AF4611:AF4674" si="557">IF(Y4611&gt;0,O4611,R4611)</f>
        <v>Western Michigan</v>
      </c>
      <c r="AG4611" t="str">
        <f t="shared" ref="AG4611:AG4674" ca="1" si="558">IF(Z4611&gt;0,O4611,R4611)</f>
        <v>Western Michigan</v>
      </c>
    </row>
    <row r="4612" spans="15:33" x14ac:dyDescent="0.25">
      <c r="O4612" t="s">
        <v>3344</v>
      </c>
      <c r="P4612" s="6">
        <v>42049</v>
      </c>
      <c r="Q4612" t="s">
        <v>3073</v>
      </c>
      <c r="R4612" t="s">
        <v>3157</v>
      </c>
      <c r="S4612" t="s">
        <v>3720</v>
      </c>
      <c r="T4612">
        <v>73</v>
      </c>
      <c r="U4612">
        <v>70</v>
      </c>
      <c r="W4612" t="s">
        <v>1150</v>
      </c>
      <c r="X4612">
        <v>1</v>
      </c>
      <c r="Y4612">
        <f t="shared" si="552"/>
        <v>-3</v>
      </c>
      <c r="Z4612">
        <f t="shared" ca="1" si="553"/>
        <v>14</v>
      </c>
      <c r="AA4612">
        <f t="shared" ca="1" si="554"/>
        <v>-17</v>
      </c>
      <c r="AB4612">
        <f t="shared" ca="1" si="555"/>
        <v>17</v>
      </c>
      <c r="AC4612" s="2">
        <v>17</v>
      </c>
      <c r="AD4612" s="7">
        <f>VLOOKUP(P4612,Weights!$A:$B,2,0)*AC4612</f>
        <v>17</v>
      </c>
      <c r="AE4612">
        <f t="shared" ca="1" si="556"/>
        <v>289</v>
      </c>
      <c r="AF4612" t="str">
        <f t="shared" si="557"/>
        <v>Delaware</v>
      </c>
      <c r="AG4612" t="str">
        <f t="shared" ca="1" si="558"/>
        <v>William &amp; Mary</v>
      </c>
    </row>
    <row r="4613" spans="15:33" x14ac:dyDescent="0.25">
      <c r="O4613" t="s">
        <v>3304</v>
      </c>
      <c r="P4613" s="6">
        <v>42049</v>
      </c>
      <c r="Q4613" t="s">
        <v>3073</v>
      </c>
      <c r="R4613" t="s">
        <v>3306</v>
      </c>
      <c r="S4613" t="s">
        <v>3721</v>
      </c>
      <c r="T4613">
        <v>71</v>
      </c>
      <c r="U4613">
        <v>68</v>
      </c>
      <c r="W4613" t="s">
        <v>1226</v>
      </c>
      <c r="X4613">
        <v>1</v>
      </c>
      <c r="Y4613">
        <f t="shared" si="552"/>
        <v>3</v>
      </c>
      <c r="Z4613">
        <f t="shared" ca="1" si="553"/>
        <v>3</v>
      </c>
      <c r="AA4613">
        <f t="shared" ca="1" si="554"/>
        <v>0</v>
      </c>
      <c r="AB4613">
        <f t="shared" ca="1" si="555"/>
        <v>0</v>
      </c>
      <c r="AC4613" s="2">
        <v>0</v>
      </c>
      <c r="AD4613" s="7">
        <f>VLOOKUP(P4613,Weights!$A:$B,2,0)*AC4613</f>
        <v>0</v>
      </c>
      <c r="AE4613">
        <f t="shared" ca="1" si="556"/>
        <v>0</v>
      </c>
      <c r="AF4613" t="str">
        <f t="shared" si="557"/>
        <v>Winthrop</v>
      </c>
      <c r="AG4613" t="str">
        <f t="shared" ca="1" si="558"/>
        <v>Winthrop</v>
      </c>
    </row>
    <row r="4614" spans="15:33" x14ac:dyDescent="0.25">
      <c r="O4614" t="s">
        <v>3242</v>
      </c>
      <c r="P4614" s="6">
        <v>42049</v>
      </c>
      <c r="Q4614" t="s">
        <v>3073</v>
      </c>
      <c r="R4614" t="s">
        <v>3717</v>
      </c>
      <c r="S4614" t="s">
        <v>3721</v>
      </c>
      <c r="T4614">
        <v>77</v>
      </c>
      <c r="U4614">
        <v>60</v>
      </c>
      <c r="W4614" t="s">
        <v>2221</v>
      </c>
      <c r="X4614">
        <v>1</v>
      </c>
      <c r="Y4614">
        <f t="shared" si="552"/>
        <v>17</v>
      </c>
      <c r="Z4614">
        <f t="shared" ca="1" si="553"/>
        <v>21.375000480000001</v>
      </c>
      <c r="AA4614">
        <f t="shared" ca="1" si="554"/>
        <v>-4.3750004800000006</v>
      </c>
      <c r="AB4614">
        <f t="shared" ca="1" si="555"/>
        <v>4.3750004800000006</v>
      </c>
      <c r="AC4614" s="2">
        <v>4.375</v>
      </c>
      <c r="AD4614" s="7">
        <f>VLOOKUP(P4614,Weights!$A:$B,2,0)*AC4614</f>
        <v>4.375</v>
      </c>
      <c r="AE4614">
        <f t="shared" ca="1" si="556"/>
        <v>19.140629200000237</v>
      </c>
      <c r="AF4614" t="str">
        <f t="shared" si="557"/>
        <v>Wyoming</v>
      </c>
      <c r="AG4614" t="str">
        <f t="shared" ca="1" si="558"/>
        <v>Wyoming</v>
      </c>
    </row>
    <row r="4615" spans="15:33" x14ac:dyDescent="0.25">
      <c r="O4615" t="s">
        <v>3210</v>
      </c>
      <c r="P4615" s="6">
        <v>42049</v>
      </c>
      <c r="Q4615" t="s">
        <v>3073</v>
      </c>
      <c r="R4615" t="s">
        <v>3201</v>
      </c>
      <c r="S4615" t="s">
        <v>3720</v>
      </c>
      <c r="T4615">
        <v>78</v>
      </c>
      <c r="U4615">
        <v>70</v>
      </c>
      <c r="W4615" t="s">
        <v>991</v>
      </c>
      <c r="X4615">
        <v>1</v>
      </c>
      <c r="Y4615">
        <f t="shared" si="552"/>
        <v>-8</v>
      </c>
      <c r="Z4615">
        <f t="shared" ca="1" si="553"/>
        <v>5.2499999999999982</v>
      </c>
      <c r="AA4615">
        <f t="shared" ca="1" si="554"/>
        <v>-13.249999999999998</v>
      </c>
      <c r="AB4615">
        <f t="shared" ca="1" si="555"/>
        <v>13.249999999999998</v>
      </c>
      <c r="AC4615" s="2">
        <v>13.25</v>
      </c>
      <c r="AD4615" s="7">
        <f>VLOOKUP(P4615,Weights!$A:$B,2,0)*AC4615</f>
        <v>13.25</v>
      </c>
      <c r="AE4615">
        <f t="shared" ca="1" si="556"/>
        <v>175.56249999999994</v>
      </c>
      <c r="AF4615" t="str">
        <f t="shared" si="557"/>
        <v>St. John's</v>
      </c>
      <c r="AG4615" t="str">
        <f t="shared" ca="1" si="558"/>
        <v>Xavier</v>
      </c>
    </row>
    <row r="4616" spans="15:33" x14ac:dyDescent="0.25">
      <c r="O4616" t="s">
        <v>3093</v>
      </c>
      <c r="P4616" s="6">
        <v>42050</v>
      </c>
      <c r="Q4616" t="s">
        <v>3073</v>
      </c>
      <c r="R4616" t="s">
        <v>3079</v>
      </c>
      <c r="S4616" t="s">
        <v>3720</v>
      </c>
      <c r="T4616">
        <v>78</v>
      </c>
      <c r="U4616">
        <v>75</v>
      </c>
      <c r="W4616" t="s">
        <v>2416</v>
      </c>
      <c r="X4616">
        <v>1</v>
      </c>
      <c r="Y4616">
        <f t="shared" si="552"/>
        <v>-3</v>
      </c>
      <c r="Z4616">
        <f t="shared" ca="1" si="553"/>
        <v>1</v>
      </c>
      <c r="AA4616">
        <f t="shared" ca="1" si="554"/>
        <v>-4</v>
      </c>
      <c r="AB4616">
        <f t="shared" ca="1" si="555"/>
        <v>4</v>
      </c>
      <c r="AC4616" s="2">
        <v>4</v>
      </c>
      <c r="AD4616" s="7">
        <f>VLOOKUP(P4616,Weights!$A:$B,2,0)*AC4616</f>
        <v>4</v>
      </c>
      <c r="AE4616">
        <f t="shared" ca="1" si="556"/>
        <v>16</v>
      </c>
      <c r="AF4616" t="str">
        <f t="shared" si="557"/>
        <v>Bucknell</v>
      </c>
      <c r="AG4616" t="str">
        <f t="shared" ca="1" si="558"/>
        <v>Army</v>
      </c>
    </row>
    <row r="4617" spans="15:33" x14ac:dyDescent="0.25">
      <c r="O4617" t="s">
        <v>3095</v>
      </c>
      <c r="P4617" s="6">
        <v>42050</v>
      </c>
      <c r="Q4617" t="s">
        <v>3073</v>
      </c>
      <c r="R4617" t="s">
        <v>3194</v>
      </c>
      <c r="S4617" t="s">
        <v>3070</v>
      </c>
      <c r="W4617" t="s">
        <v>3070</v>
      </c>
      <c r="X4617">
        <v>0</v>
      </c>
      <c r="Y4617">
        <f t="shared" si="552"/>
        <v>0</v>
      </c>
      <c r="Z4617">
        <f t="shared" ca="1" si="553"/>
        <v>0</v>
      </c>
      <c r="AA4617">
        <f t="shared" ca="1" si="554"/>
        <v>0</v>
      </c>
      <c r="AB4617">
        <f t="shared" ca="1" si="555"/>
        <v>0</v>
      </c>
      <c r="AC4617" s="2">
        <v>0</v>
      </c>
      <c r="AD4617" s="7">
        <f>VLOOKUP(P4617,Weights!$A:$B,2,0)*AC4617</f>
        <v>0</v>
      </c>
      <c r="AE4617">
        <f t="shared" ca="1" si="556"/>
        <v>0</v>
      </c>
      <c r="AF4617" t="str">
        <f t="shared" si="557"/>
        <v>Miami (FL)</v>
      </c>
      <c r="AG4617" t="str">
        <f t="shared" ca="1" si="558"/>
        <v>Miami (FL)</v>
      </c>
    </row>
    <row r="4618" spans="15:33" x14ac:dyDescent="0.25">
      <c r="O4618" t="s">
        <v>3376</v>
      </c>
      <c r="P4618" s="6">
        <v>42050</v>
      </c>
      <c r="Q4618" t="s">
        <v>3073</v>
      </c>
      <c r="R4618" t="s">
        <v>3158</v>
      </c>
      <c r="S4618" t="s">
        <v>3720</v>
      </c>
      <c r="T4618">
        <v>58</v>
      </c>
      <c r="U4618">
        <v>53</v>
      </c>
      <c r="W4618" t="s">
        <v>2096</v>
      </c>
      <c r="X4618">
        <v>1</v>
      </c>
      <c r="Y4618">
        <f t="shared" si="552"/>
        <v>-5</v>
      </c>
      <c r="Z4618">
        <f t="shared" ca="1" si="553"/>
        <v>-3</v>
      </c>
      <c r="AA4618">
        <f t="shared" ca="1" si="554"/>
        <v>-2</v>
      </c>
      <c r="AB4618">
        <f t="shared" ca="1" si="555"/>
        <v>2</v>
      </c>
      <c r="AC4618" s="2">
        <v>2</v>
      </c>
      <c r="AD4618" s="7">
        <f>VLOOKUP(P4618,Weights!$A:$B,2,0)*AC4618</f>
        <v>2</v>
      </c>
      <c r="AE4618">
        <f t="shared" ca="1" si="556"/>
        <v>4</v>
      </c>
      <c r="AF4618" t="str">
        <f t="shared" si="557"/>
        <v>Loyola (Chi)</v>
      </c>
      <c r="AG4618" t="str">
        <f t="shared" ca="1" si="558"/>
        <v>Loyola (Chi)</v>
      </c>
    </row>
    <row r="4619" spans="15:33" x14ac:dyDescent="0.25">
      <c r="O4619" t="s">
        <v>3115</v>
      </c>
      <c r="P4619" s="6">
        <v>42050</v>
      </c>
      <c r="Q4619" t="s">
        <v>3073</v>
      </c>
      <c r="R4619" t="s">
        <v>3381</v>
      </c>
      <c r="S4619" t="s">
        <v>3721</v>
      </c>
      <c r="T4619">
        <v>69</v>
      </c>
      <c r="U4619">
        <v>55</v>
      </c>
      <c r="W4619" t="s">
        <v>1784</v>
      </c>
      <c r="X4619">
        <v>1</v>
      </c>
      <c r="Y4619">
        <f t="shared" si="552"/>
        <v>14</v>
      </c>
      <c r="Z4619">
        <f t="shared" ca="1" si="553"/>
        <v>7.125</v>
      </c>
      <c r="AA4619">
        <f t="shared" ca="1" si="554"/>
        <v>6.875</v>
      </c>
      <c r="AB4619">
        <f t="shared" ca="1" si="555"/>
        <v>-6.875</v>
      </c>
      <c r="AC4619" s="2">
        <v>6.875</v>
      </c>
      <c r="AD4619" s="7">
        <f>VLOOKUP(P4619,Weights!$A:$B,2,0)*AC4619</f>
        <v>6.875</v>
      </c>
      <c r="AE4619">
        <f t="shared" ca="1" si="556"/>
        <v>47.265625</v>
      </c>
      <c r="AF4619" t="str">
        <f t="shared" si="557"/>
        <v>Canisius</v>
      </c>
      <c r="AG4619" t="str">
        <f t="shared" ca="1" si="558"/>
        <v>Canisius</v>
      </c>
    </row>
    <row r="4620" spans="15:33" x14ac:dyDescent="0.25">
      <c r="O4620" t="s">
        <v>3164</v>
      </c>
      <c r="P4620" s="6">
        <v>42050</v>
      </c>
      <c r="Q4620" t="s">
        <v>3073</v>
      </c>
      <c r="R4620" t="s">
        <v>3182</v>
      </c>
      <c r="S4620" t="s">
        <v>3720</v>
      </c>
      <c r="T4620">
        <v>53</v>
      </c>
      <c r="U4620">
        <v>50</v>
      </c>
      <c r="W4620" t="s">
        <v>1414</v>
      </c>
      <c r="X4620">
        <v>1</v>
      </c>
      <c r="Y4620">
        <f t="shared" si="552"/>
        <v>-3</v>
      </c>
      <c r="Z4620">
        <f t="shared" ca="1" si="553"/>
        <v>2.75</v>
      </c>
      <c r="AA4620">
        <f t="shared" ca="1" si="554"/>
        <v>-5.75</v>
      </c>
      <c r="AB4620">
        <f t="shared" ca="1" si="555"/>
        <v>5.75</v>
      </c>
      <c r="AC4620" s="2">
        <v>5.75</v>
      </c>
      <c r="AD4620" s="7">
        <f>VLOOKUP(P4620,Weights!$A:$B,2,0)*AC4620</f>
        <v>5.75</v>
      </c>
      <c r="AE4620">
        <f t="shared" ca="1" si="556"/>
        <v>33.0625</v>
      </c>
      <c r="AF4620" t="str">
        <f t="shared" si="557"/>
        <v>Towson</v>
      </c>
      <c r="AG4620" t="str">
        <f t="shared" ca="1" si="558"/>
        <v>Charleston</v>
      </c>
    </row>
    <row r="4621" spans="15:33" x14ac:dyDescent="0.25">
      <c r="O4621" t="s">
        <v>3373</v>
      </c>
      <c r="P4621" s="6">
        <v>42050</v>
      </c>
      <c r="Q4621" t="s">
        <v>3073</v>
      </c>
      <c r="R4621" t="s">
        <v>3162</v>
      </c>
      <c r="S4621" t="s">
        <v>3721</v>
      </c>
      <c r="T4621">
        <v>67</v>
      </c>
      <c r="U4621">
        <v>59</v>
      </c>
      <c r="W4621" t="s">
        <v>1612</v>
      </c>
      <c r="X4621">
        <v>1</v>
      </c>
      <c r="Y4621">
        <f t="shared" si="552"/>
        <v>8</v>
      </c>
      <c r="Z4621">
        <f t="shared" ca="1" si="553"/>
        <v>13.25</v>
      </c>
      <c r="AA4621">
        <f t="shared" ca="1" si="554"/>
        <v>-5.25</v>
      </c>
      <c r="AB4621">
        <f t="shared" ca="1" si="555"/>
        <v>5.25</v>
      </c>
      <c r="AC4621" s="2">
        <v>5.25</v>
      </c>
      <c r="AD4621" s="7">
        <f>VLOOKUP(P4621,Weights!$A:$B,2,0)*AC4621</f>
        <v>5.25</v>
      </c>
      <c r="AE4621">
        <f t="shared" ca="1" si="556"/>
        <v>27.5625</v>
      </c>
      <c r="AF4621" t="str">
        <f t="shared" si="557"/>
        <v>Cleveland St</v>
      </c>
      <c r="AG4621" t="str">
        <f t="shared" ca="1" si="558"/>
        <v>Cleveland St</v>
      </c>
    </row>
    <row r="4622" spans="15:33" x14ac:dyDescent="0.25">
      <c r="O4622" t="s">
        <v>3231</v>
      </c>
      <c r="P4622" s="6">
        <v>42050</v>
      </c>
      <c r="Q4622" t="s">
        <v>3073</v>
      </c>
      <c r="R4622" t="s">
        <v>3146</v>
      </c>
      <c r="S4622" t="s">
        <v>3721</v>
      </c>
      <c r="T4622">
        <v>64</v>
      </c>
      <c r="U4622">
        <v>58</v>
      </c>
      <c r="W4622" t="s">
        <v>2374</v>
      </c>
      <c r="X4622">
        <v>1</v>
      </c>
      <c r="Y4622">
        <f t="shared" si="552"/>
        <v>6</v>
      </c>
      <c r="Z4622">
        <f t="shared" ca="1" si="553"/>
        <v>5.0000000051397819E-7</v>
      </c>
      <c r="AA4622">
        <f t="shared" ca="1" si="554"/>
        <v>5.9999994999999995</v>
      </c>
      <c r="AB4622">
        <f t="shared" ca="1" si="555"/>
        <v>-5.9999994999999995</v>
      </c>
      <c r="AC4622" s="2">
        <v>6</v>
      </c>
      <c r="AD4622" s="7">
        <f>VLOOKUP(P4622,Weights!$A:$B,2,0)*AC4622</f>
        <v>6</v>
      </c>
      <c r="AE4622">
        <f t="shared" ca="1" si="556"/>
        <v>35.999994000000243</v>
      </c>
      <c r="AF4622" t="str">
        <f t="shared" si="557"/>
        <v>Colorado</v>
      </c>
      <c r="AG4622" t="str">
        <f t="shared" ca="1" si="558"/>
        <v>Colorado</v>
      </c>
    </row>
    <row r="4623" spans="15:33" x14ac:dyDescent="0.25">
      <c r="O4623" t="s">
        <v>3181</v>
      </c>
      <c r="P4623" s="6">
        <v>42050</v>
      </c>
      <c r="Q4623" t="s">
        <v>3073</v>
      </c>
      <c r="R4623" t="s">
        <v>3112</v>
      </c>
      <c r="S4623" t="s">
        <v>3720</v>
      </c>
      <c r="T4623">
        <v>81</v>
      </c>
      <c r="U4623">
        <v>57</v>
      </c>
      <c r="W4623" t="s">
        <v>1440</v>
      </c>
      <c r="X4623">
        <v>1</v>
      </c>
      <c r="Y4623">
        <f t="shared" si="552"/>
        <v>-24</v>
      </c>
      <c r="Z4623">
        <f t="shared" ca="1" si="553"/>
        <v>-5.375</v>
      </c>
      <c r="AA4623">
        <f t="shared" ca="1" si="554"/>
        <v>-18.625</v>
      </c>
      <c r="AB4623">
        <f t="shared" ca="1" si="555"/>
        <v>18.625</v>
      </c>
      <c r="AC4623" s="2">
        <v>18.625</v>
      </c>
      <c r="AD4623" s="7">
        <f>VLOOKUP(P4623,Weights!$A:$B,2,0)*AC4623</f>
        <v>18.625</v>
      </c>
      <c r="AE4623">
        <f t="shared" ca="1" si="556"/>
        <v>346.890625</v>
      </c>
      <c r="AF4623" t="str">
        <f t="shared" si="557"/>
        <v>Hofstra</v>
      </c>
      <c r="AG4623" t="str">
        <f t="shared" ca="1" si="558"/>
        <v>Hofstra</v>
      </c>
    </row>
    <row r="4624" spans="15:33" x14ac:dyDescent="0.25">
      <c r="O4624" t="s">
        <v>3118</v>
      </c>
      <c r="P4624" s="6">
        <v>42050</v>
      </c>
      <c r="Q4624" t="s">
        <v>3073</v>
      </c>
      <c r="R4624" t="s">
        <v>3130</v>
      </c>
      <c r="S4624" t="s">
        <v>3721</v>
      </c>
      <c r="T4624">
        <v>69</v>
      </c>
      <c r="U4624">
        <v>55</v>
      </c>
      <c r="W4624" t="s">
        <v>411</v>
      </c>
      <c r="X4624">
        <v>1</v>
      </c>
      <c r="Y4624">
        <f t="shared" si="552"/>
        <v>14</v>
      </c>
      <c r="Z4624">
        <f t="shared" ca="1" si="553"/>
        <v>-0.87499998000000001</v>
      </c>
      <c r="AA4624">
        <f t="shared" ca="1" si="554"/>
        <v>14.87499998</v>
      </c>
      <c r="AB4624">
        <f t="shared" ca="1" si="555"/>
        <v>-14.87499998</v>
      </c>
      <c r="AC4624" s="2">
        <v>14.875</v>
      </c>
      <c r="AD4624" s="7">
        <f>VLOOKUP(P4624,Weights!$A:$B,2,0)*AC4624</f>
        <v>14.875</v>
      </c>
      <c r="AE4624">
        <f t="shared" ca="1" si="556"/>
        <v>221.26562440500001</v>
      </c>
      <c r="AF4624" t="str">
        <f t="shared" si="557"/>
        <v>Fordham</v>
      </c>
      <c r="AG4624" t="str">
        <f t="shared" ca="1" si="558"/>
        <v>Saint Joseph's</v>
      </c>
    </row>
    <row r="4625" spans="15:33" x14ac:dyDescent="0.25">
      <c r="O4625" t="s">
        <v>3152</v>
      </c>
      <c r="P4625" s="6">
        <v>42050</v>
      </c>
      <c r="Q4625" t="s">
        <v>3073</v>
      </c>
      <c r="R4625" t="s">
        <v>3124</v>
      </c>
      <c r="S4625" t="s">
        <v>3721</v>
      </c>
      <c r="T4625">
        <v>90</v>
      </c>
      <c r="U4625">
        <v>71</v>
      </c>
      <c r="W4625" t="s">
        <v>650</v>
      </c>
      <c r="X4625">
        <v>1</v>
      </c>
      <c r="Y4625">
        <f t="shared" si="552"/>
        <v>19</v>
      </c>
      <c r="Z4625">
        <f t="shared" ca="1" si="553"/>
        <v>1.25</v>
      </c>
      <c r="AA4625">
        <f t="shared" ca="1" si="554"/>
        <v>17.75</v>
      </c>
      <c r="AB4625">
        <f t="shared" ca="1" si="555"/>
        <v>-17.75</v>
      </c>
      <c r="AC4625" s="2">
        <v>17.75</v>
      </c>
      <c r="AD4625" s="7">
        <f>VLOOKUP(P4625,Weights!$A:$B,2,0)*AC4625</f>
        <v>17.75</v>
      </c>
      <c r="AE4625">
        <f t="shared" ca="1" si="556"/>
        <v>315.0625</v>
      </c>
      <c r="AF4625" t="str">
        <f t="shared" si="557"/>
        <v>Indiana</v>
      </c>
      <c r="AG4625" t="str">
        <f t="shared" ca="1" si="558"/>
        <v>Indiana</v>
      </c>
    </row>
    <row r="4626" spans="15:33" x14ac:dyDescent="0.25">
      <c r="O4626" t="s">
        <v>3384</v>
      </c>
      <c r="P4626" s="6">
        <v>42050</v>
      </c>
      <c r="Q4626" t="s">
        <v>3073</v>
      </c>
      <c r="R4626" t="s">
        <v>3382</v>
      </c>
      <c r="S4626" t="s">
        <v>3721</v>
      </c>
      <c r="T4626">
        <v>79</v>
      </c>
      <c r="U4626">
        <v>70</v>
      </c>
      <c r="W4626" t="s">
        <v>1831</v>
      </c>
      <c r="X4626">
        <v>1</v>
      </c>
      <c r="Y4626">
        <f t="shared" si="552"/>
        <v>9</v>
      </c>
      <c r="Z4626">
        <f t="shared" ca="1" si="553"/>
        <v>12.124999980000002</v>
      </c>
      <c r="AA4626">
        <f t="shared" ca="1" si="554"/>
        <v>-3.1249999800000019</v>
      </c>
      <c r="AB4626">
        <f t="shared" ca="1" si="555"/>
        <v>3.1249999800000019</v>
      </c>
      <c r="AC4626" s="2">
        <v>3.125</v>
      </c>
      <c r="AD4626" s="7">
        <f>VLOOKUP(P4626,Weights!$A:$B,2,0)*AC4626</f>
        <v>3.125</v>
      </c>
      <c r="AE4626">
        <f t="shared" ca="1" si="556"/>
        <v>9.7656248750000128</v>
      </c>
      <c r="AF4626" t="str">
        <f t="shared" si="557"/>
        <v>Manhattan</v>
      </c>
      <c r="AG4626" t="str">
        <f t="shared" ca="1" si="558"/>
        <v>Manhattan</v>
      </c>
    </row>
    <row r="4627" spans="15:33" x14ac:dyDescent="0.25">
      <c r="O4627" t="s">
        <v>3281</v>
      </c>
      <c r="P4627" s="6">
        <v>42050</v>
      </c>
      <c r="Q4627" t="s">
        <v>3073</v>
      </c>
      <c r="R4627" t="s">
        <v>3368</v>
      </c>
      <c r="S4627" t="s">
        <v>3720</v>
      </c>
      <c r="T4627">
        <v>62</v>
      </c>
      <c r="U4627">
        <v>55</v>
      </c>
      <c r="W4627" t="s">
        <v>1649</v>
      </c>
      <c r="X4627">
        <v>1</v>
      </c>
      <c r="Y4627">
        <f t="shared" si="552"/>
        <v>-7</v>
      </c>
      <c r="Z4627">
        <f t="shared" ca="1" si="553"/>
        <v>-7.125</v>
      </c>
      <c r="AA4627">
        <f t="shared" ca="1" si="554"/>
        <v>0.125</v>
      </c>
      <c r="AB4627">
        <f t="shared" ca="1" si="555"/>
        <v>-0.125</v>
      </c>
      <c r="AC4627" s="2">
        <v>0.125</v>
      </c>
      <c r="AD4627" s="7">
        <f>VLOOKUP(P4627,Weights!$A:$B,2,0)*AC4627</f>
        <v>0.125</v>
      </c>
      <c r="AE4627">
        <f t="shared" ca="1" si="556"/>
        <v>1.5625E-2</v>
      </c>
      <c r="AF4627" t="str">
        <f t="shared" si="557"/>
        <v>Valparaiso</v>
      </c>
      <c r="AG4627" t="str">
        <f t="shared" ca="1" si="558"/>
        <v>Valparaiso</v>
      </c>
    </row>
    <row r="4628" spans="15:33" x14ac:dyDescent="0.25">
      <c r="O4628" t="s">
        <v>3388</v>
      </c>
      <c r="P4628" s="6">
        <v>42050</v>
      </c>
      <c r="Q4628" t="s">
        <v>3073</v>
      </c>
      <c r="R4628" t="s">
        <v>3178</v>
      </c>
      <c r="S4628" t="s">
        <v>3720</v>
      </c>
      <c r="T4628">
        <v>68</v>
      </c>
      <c r="U4628">
        <v>57</v>
      </c>
      <c r="W4628" t="s">
        <v>2139</v>
      </c>
      <c r="X4628">
        <v>1</v>
      </c>
      <c r="Y4628">
        <f t="shared" si="552"/>
        <v>-11</v>
      </c>
      <c r="Z4628">
        <f t="shared" ca="1" si="553"/>
        <v>-10.999999500000001</v>
      </c>
      <c r="AA4628">
        <f t="shared" ca="1" si="554"/>
        <v>-4.9999999873762135E-7</v>
      </c>
      <c r="AB4628">
        <f t="shared" ca="1" si="555"/>
        <v>4.9999999873762135E-7</v>
      </c>
      <c r="AC4628" s="2">
        <v>0</v>
      </c>
      <c r="AD4628" s="7">
        <f>VLOOKUP(P4628,Weights!$A:$B,2,0)*AC4628</f>
        <v>0</v>
      </c>
      <c r="AE4628">
        <f t="shared" ca="1" si="556"/>
        <v>2.4999999873762136E-13</v>
      </c>
      <c r="AF4628" t="str">
        <f t="shared" si="557"/>
        <v>Northern Iowa</v>
      </c>
      <c r="AG4628" t="str">
        <f t="shared" ca="1" si="558"/>
        <v>Northern Iowa</v>
      </c>
    </row>
    <row r="4629" spans="15:33" x14ac:dyDescent="0.25">
      <c r="O4629" t="s">
        <v>3082</v>
      </c>
      <c r="P4629" s="6">
        <v>42050</v>
      </c>
      <c r="Q4629" t="s">
        <v>3073</v>
      </c>
      <c r="R4629" t="s">
        <v>3383</v>
      </c>
      <c r="S4629" t="s">
        <v>3720</v>
      </c>
      <c r="T4629">
        <v>69</v>
      </c>
      <c r="U4629">
        <v>60</v>
      </c>
      <c r="W4629" t="s">
        <v>1870</v>
      </c>
      <c r="X4629">
        <v>1</v>
      </c>
      <c r="Y4629">
        <f t="shared" si="552"/>
        <v>-9</v>
      </c>
      <c r="Z4629">
        <f t="shared" ca="1" si="553"/>
        <v>-6.3750004999999996</v>
      </c>
      <c r="AA4629">
        <f t="shared" ca="1" si="554"/>
        <v>-2.6249995000000004</v>
      </c>
      <c r="AB4629">
        <f t="shared" ca="1" si="555"/>
        <v>2.6249995000000004</v>
      </c>
      <c r="AC4629" s="2">
        <v>2.625</v>
      </c>
      <c r="AD4629" s="7">
        <f>VLOOKUP(P4629,Weights!$A:$B,2,0)*AC4629</f>
        <v>2.625</v>
      </c>
      <c r="AE4629">
        <f t="shared" ca="1" si="556"/>
        <v>6.8906223750002518</v>
      </c>
      <c r="AF4629" t="str">
        <f t="shared" si="557"/>
        <v>Rider</v>
      </c>
      <c r="AG4629" t="str">
        <f t="shared" ca="1" si="558"/>
        <v>Rider</v>
      </c>
    </row>
    <row r="4630" spans="15:33" x14ac:dyDescent="0.25">
      <c r="O4630" t="s">
        <v>3203</v>
      </c>
      <c r="P4630" s="6">
        <v>42050</v>
      </c>
      <c r="Q4630" t="s">
        <v>3073</v>
      </c>
      <c r="R4630" t="s">
        <v>3127</v>
      </c>
      <c r="S4630" t="s">
        <v>3721</v>
      </c>
      <c r="T4630">
        <v>66</v>
      </c>
      <c r="U4630">
        <v>61</v>
      </c>
      <c r="V4630" t="s">
        <v>3722</v>
      </c>
      <c r="W4630" t="s">
        <v>926</v>
      </c>
      <c r="X4630">
        <v>1</v>
      </c>
      <c r="Y4630">
        <f t="shared" si="552"/>
        <v>5</v>
      </c>
      <c r="Z4630">
        <f t="shared" ca="1" si="553"/>
        <v>-5.9999994999999995</v>
      </c>
      <c r="AA4630">
        <f t="shared" ca="1" si="554"/>
        <v>10.999999499999999</v>
      </c>
      <c r="AB4630">
        <f t="shared" ca="1" si="555"/>
        <v>-10.999999499999999</v>
      </c>
      <c r="AC4630" s="2">
        <v>11</v>
      </c>
      <c r="AD4630" s="7">
        <f>VLOOKUP(P4630,Weights!$A:$B,2,0)*AC4630</f>
        <v>11</v>
      </c>
      <c r="AE4630">
        <f t="shared" ca="1" si="556"/>
        <v>120.99998900000024</v>
      </c>
      <c r="AF4630" t="str">
        <f t="shared" si="557"/>
        <v>Northwestern</v>
      </c>
      <c r="AG4630" t="str">
        <f t="shared" ca="1" si="558"/>
        <v>Iowa</v>
      </c>
    </row>
    <row r="4631" spans="15:33" x14ac:dyDescent="0.25">
      <c r="O4631" t="s">
        <v>3369</v>
      </c>
      <c r="P4631" s="6">
        <v>42050</v>
      </c>
      <c r="Q4631" t="s">
        <v>3073</v>
      </c>
      <c r="R4631" t="s">
        <v>3156</v>
      </c>
      <c r="S4631" t="s">
        <v>3721</v>
      </c>
      <c r="T4631">
        <v>83</v>
      </c>
      <c r="U4631">
        <v>78</v>
      </c>
      <c r="W4631" t="s">
        <v>1659</v>
      </c>
      <c r="X4631">
        <v>1</v>
      </c>
      <c r="Y4631">
        <f t="shared" si="552"/>
        <v>5</v>
      </c>
      <c r="Z4631">
        <f t="shared" ca="1" si="553"/>
        <v>4.25</v>
      </c>
      <c r="AA4631">
        <f t="shared" ca="1" si="554"/>
        <v>0.75</v>
      </c>
      <c r="AB4631">
        <f t="shared" ca="1" si="555"/>
        <v>-0.75</v>
      </c>
      <c r="AC4631" s="2">
        <v>0.75</v>
      </c>
      <c r="AD4631" s="7">
        <f>VLOOKUP(P4631,Weights!$A:$B,2,0)*AC4631</f>
        <v>0.75</v>
      </c>
      <c r="AE4631">
        <f t="shared" ca="1" si="556"/>
        <v>0.5625</v>
      </c>
      <c r="AF4631" t="str">
        <f t="shared" si="557"/>
        <v>Oakland</v>
      </c>
      <c r="AG4631" t="str">
        <f t="shared" ca="1" si="558"/>
        <v>Oakland</v>
      </c>
    </row>
    <row r="4632" spans="15:33" x14ac:dyDescent="0.25">
      <c r="O4632" t="s">
        <v>3206</v>
      </c>
      <c r="P4632" s="6">
        <v>42050</v>
      </c>
      <c r="Q4632" t="s">
        <v>3073</v>
      </c>
      <c r="R4632" t="s">
        <v>3134</v>
      </c>
      <c r="S4632" t="s">
        <v>3721</v>
      </c>
      <c r="T4632">
        <v>66</v>
      </c>
      <c r="U4632">
        <v>54</v>
      </c>
      <c r="W4632" t="s">
        <v>1309</v>
      </c>
      <c r="X4632">
        <v>1</v>
      </c>
      <c r="Y4632">
        <f t="shared" si="552"/>
        <v>12</v>
      </c>
      <c r="Z4632">
        <f t="shared" ca="1" si="553"/>
        <v>10.999999499999998</v>
      </c>
      <c r="AA4632">
        <f t="shared" ca="1" si="554"/>
        <v>1.0000005000000023</v>
      </c>
      <c r="AB4632">
        <f t="shared" ca="1" si="555"/>
        <v>-1.0000005000000023</v>
      </c>
      <c r="AC4632" s="2">
        <v>1</v>
      </c>
      <c r="AD4632" s="7">
        <f>VLOOKUP(P4632,Weights!$A:$B,2,0)*AC4632</f>
        <v>1</v>
      </c>
      <c r="AE4632">
        <f t="shared" ca="1" si="556"/>
        <v>1.0000010000002546</v>
      </c>
      <c r="AF4632" t="str">
        <f t="shared" si="557"/>
        <v>Purdue</v>
      </c>
      <c r="AG4632" t="str">
        <f t="shared" ca="1" si="558"/>
        <v>Purdue</v>
      </c>
    </row>
    <row r="4633" spans="15:33" x14ac:dyDescent="0.25">
      <c r="O4633" t="s">
        <v>3098</v>
      </c>
      <c r="P4633" s="6">
        <v>42050</v>
      </c>
      <c r="Q4633" t="s">
        <v>3073</v>
      </c>
      <c r="R4633" t="s">
        <v>3209</v>
      </c>
      <c r="S4633" t="s">
        <v>3720</v>
      </c>
      <c r="T4633">
        <v>60</v>
      </c>
      <c r="U4633">
        <v>57</v>
      </c>
      <c r="W4633" t="s">
        <v>1885</v>
      </c>
      <c r="X4633">
        <v>1</v>
      </c>
      <c r="Y4633">
        <f t="shared" si="552"/>
        <v>-3</v>
      </c>
      <c r="Z4633">
        <f t="shared" ca="1" si="553"/>
        <v>-1.375</v>
      </c>
      <c r="AA4633">
        <f t="shared" ca="1" si="554"/>
        <v>-1.625</v>
      </c>
      <c r="AB4633">
        <f t="shared" ca="1" si="555"/>
        <v>1.625</v>
      </c>
      <c r="AC4633" s="2">
        <v>1.625</v>
      </c>
      <c r="AD4633" s="7">
        <f>VLOOKUP(P4633,Weights!$A:$B,2,0)*AC4633</f>
        <v>1.625</v>
      </c>
      <c r="AE4633">
        <f t="shared" ca="1" si="556"/>
        <v>2.640625</v>
      </c>
      <c r="AF4633" t="str">
        <f t="shared" si="557"/>
        <v>Iona</v>
      </c>
      <c r="AG4633" t="str">
        <f t="shared" ca="1" si="558"/>
        <v>Iona</v>
      </c>
    </row>
    <row r="4634" spans="15:33" x14ac:dyDescent="0.25">
      <c r="O4634" t="s">
        <v>3391</v>
      </c>
      <c r="P4634" s="6">
        <v>42050</v>
      </c>
      <c r="Q4634" t="s">
        <v>3073</v>
      </c>
      <c r="R4634" t="s">
        <v>3351</v>
      </c>
      <c r="S4634" t="s">
        <v>3720</v>
      </c>
      <c r="T4634">
        <v>84</v>
      </c>
      <c r="U4634">
        <v>69</v>
      </c>
      <c r="W4634" t="s">
        <v>398</v>
      </c>
      <c r="X4634">
        <v>1</v>
      </c>
      <c r="Y4634">
        <f t="shared" si="552"/>
        <v>-15</v>
      </c>
      <c r="Z4634">
        <f t="shared" ca="1" si="553"/>
        <v>0.87499999999999911</v>
      </c>
      <c r="AA4634">
        <f t="shared" ca="1" si="554"/>
        <v>-15.875</v>
      </c>
      <c r="AB4634">
        <f t="shared" ca="1" si="555"/>
        <v>15.875</v>
      </c>
      <c r="AC4634" s="2">
        <v>15.875</v>
      </c>
      <c r="AD4634" s="7">
        <f>VLOOKUP(P4634,Weights!$A:$B,2,0)*AC4634</f>
        <v>15.875</v>
      </c>
      <c r="AE4634">
        <f t="shared" ca="1" si="556"/>
        <v>252.015625</v>
      </c>
      <c r="AF4634" t="str">
        <f t="shared" si="557"/>
        <v>VMI</v>
      </c>
      <c r="AG4634" t="str">
        <f t="shared" ca="1" si="558"/>
        <v>The Citadel</v>
      </c>
    </row>
    <row r="4635" spans="15:33" x14ac:dyDescent="0.25">
      <c r="O4635" t="s">
        <v>3138</v>
      </c>
      <c r="P4635" s="6">
        <v>42050</v>
      </c>
      <c r="Q4635" t="s">
        <v>3073</v>
      </c>
      <c r="R4635" t="s">
        <v>3141</v>
      </c>
      <c r="S4635" t="s">
        <v>3721</v>
      </c>
      <c r="T4635">
        <v>56</v>
      </c>
      <c r="U4635">
        <v>54</v>
      </c>
      <c r="W4635" t="s">
        <v>353</v>
      </c>
      <c r="X4635">
        <v>1</v>
      </c>
      <c r="Y4635">
        <f t="shared" si="552"/>
        <v>2</v>
      </c>
      <c r="Z4635">
        <f t="shared" ca="1" si="553"/>
        <v>0.5</v>
      </c>
      <c r="AA4635">
        <f t="shared" ca="1" si="554"/>
        <v>1.5</v>
      </c>
      <c r="AB4635">
        <f t="shared" ca="1" si="555"/>
        <v>-1.5</v>
      </c>
      <c r="AC4635" s="2">
        <v>1.5</v>
      </c>
      <c r="AD4635" s="7">
        <f>VLOOKUP(P4635,Weights!$A:$B,2,0)*AC4635</f>
        <v>1.5</v>
      </c>
      <c r="AE4635">
        <f t="shared" ca="1" si="556"/>
        <v>2.25</v>
      </c>
      <c r="AF4635" t="str">
        <f t="shared" si="557"/>
        <v>UCF</v>
      </c>
      <c r="AG4635" t="str">
        <f t="shared" ca="1" si="558"/>
        <v>UCF</v>
      </c>
    </row>
    <row r="4636" spans="15:33" x14ac:dyDescent="0.25">
      <c r="O4636" t="s">
        <v>3287</v>
      </c>
      <c r="P4636" s="6">
        <v>42050</v>
      </c>
      <c r="Q4636" t="s">
        <v>3073</v>
      </c>
      <c r="R4636" t="s">
        <v>3222</v>
      </c>
      <c r="S4636" t="s">
        <v>3721</v>
      </c>
      <c r="T4636">
        <v>76</v>
      </c>
      <c r="U4636">
        <v>61</v>
      </c>
      <c r="W4636" t="s">
        <v>2391</v>
      </c>
      <c r="X4636">
        <v>1</v>
      </c>
      <c r="Y4636">
        <f t="shared" si="552"/>
        <v>15</v>
      </c>
      <c r="Z4636">
        <f t="shared" ca="1" si="553"/>
        <v>14.999999499999998</v>
      </c>
      <c r="AA4636">
        <f t="shared" ca="1" si="554"/>
        <v>5.0000000229033503E-7</v>
      </c>
      <c r="AB4636">
        <f t="shared" ca="1" si="555"/>
        <v>-5.0000000229033503E-7</v>
      </c>
      <c r="AC4636" s="2">
        <v>0</v>
      </c>
      <c r="AD4636" s="7">
        <f>VLOOKUP(P4636,Weights!$A:$B,2,0)*AC4636</f>
        <v>0</v>
      </c>
      <c r="AE4636">
        <f t="shared" ca="1" si="556"/>
        <v>2.5000000229033503E-13</v>
      </c>
      <c r="AF4636" t="str">
        <f t="shared" si="557"/>
        <v>Utah</v>
      </c>
      <c r="AG4636" t="str">
        <f t="shared" ca="1" si="558"/>
        <v>Utah</v>
      </c>
    </row>
    <row r="4637" spans="15:33" x14ac:dyDescent="0.25">
      <c r="O4637" t="s">
        <v>3395</v>
      </c>
      <c r="P4637" s="6">
        <v>42050</v>
      </c>
      <c r="Q4637" t="s">
        <v>3073</v>
      </c>
      <c r="R4637" t="s">
        <v>3372</v>
      </c>
      <c r="S4637" t="s">
        <v>3720</v>
      </c>
      <c r="T4637">
        <v>78</v>
      </c>
      <c r="U4637">
        <v>68</v>
      </c>
      <c r="W4637" t="s">
        <v>2397</v>
      </c>
      <c r="X4637">
        <v>1</v>
      </c>
      <c r="Y4637">
        <f t="shared" si="552"/>
        <v>-10</v>
      </c>
      <c r="Z4637">
        <f t="shared" ca="1" si="553"/>
        <v>-1.25</v>
      </c>
      <c r="AA4637">
        <f t="shared" ca="1" si="554"/>
        <v>-8.75</v>
      </c>
      <c r="AB4637">
        <f t="shared" ca="1" si="555"/>
        <v>8.75</v>
      </c>
      <c r="AC4637" s="2">
        <v>8.75</v>
      </c>
      <c r="AD4637" s="7">
        <f>VLOOKUP(P4637,Weights!$A:$B,2,0)*AC4637</f>
        <v>8.75</v>
      </c>
      <c r="AE4637">
        <f t="shared" ca="1" si="556"/>
        <v>76.5625</v>
      </c>
      <c r="AF4637" t="str">
        <f t="shared" si="557"/>
        <v>Arizona St</v>
      </c>
      <c r="AG4637" t="str">
        <f t="shared" ca="1" si="558"/>
        <v>Arizona St</v>
      </c>
    </row>
    <row r="4638" spans="15:33" x14ac:dyDescent="0.25">
      <c r="O4638" t="s">
        <v>3271</v>
      </c>
      <c r="P4638" s="6">
        <v>42050</v>
      </c>
      <c r="Q4638" t="s">
        <v>3073</v>
      </c>
      <c r="R4638" t="s">
        <v>3715</v>
      </c>
      <c r="S4638" t="s">
        <v>3720</v>
      </c>
      <c r="T4638">
        <v>86</v>
      </c>
      <c r="U4638">
        <v>59</v>
      </c>
      <c r="W4638" t="s">
        <v>501</v>
      </c>
      <c r="X4638">
        <v>1</v>
      </c>
      <c r="Y4638">
        <f t="shared" si="552"/>
        <v>-27</v>
      </c>
      <c r="Z4638">
        <f t="shared" ca="1" si="553"/>
        <v>-18.624999519999999</v>
      </c>
      <c r="AA4638">
        <f t="shared" ca="1" si="554"/>
        <v>-8.3750004800000006</v>
      </c>
      <c r="AB4638">
        <f t="shared" ca="1" si="555"/>
        <v>8.3750004800000006</v>
      </c>
      <c r="AC4638" s="2">
        <v>8.375</v>
      </c>
      <c r="AD4638" s="7">
        <f>VLOOKUP(P4638,Weights!$A:$B,2,0)*AC4638</f>
        <v>8.375</v>
      </c>
      <c r="AE4638">
        <f t="shared" ca="1" si="556"/>
        <v>70.140633040000239</v>
      </c>
      <c r="AF4638" t="str">
        <f t="shared" si="557"/>
        <v>Arizona</v>
      </c>
      <c r="AG4638" t="str">
        <f t="shared" ca="1" si="558"/>
        <v>Arizona</v>
      </c>
    </row>
    <row r="4639" spans="15:33" x14ac:dyDescent="0.25">
      <c r="O4639" t="s">
        <v>3712</v>
      </c>
      <c r="P4639" s="6">
        <v>42050</v>
      </c>
      <c r="Q4639" t="s">
        <v>3073</v>
      </c>
      <c r="R4639" t="s">
        <v>3227</v>
      </c>
      <c r="S4639" t="s">
        <v>3721</v>
      </c>
      <c r="T4639">
        <v>68</v>
      </c>
      <c r="U4639">
        <v>49</v>
      </c>
      <c r="W4639" t="s">
        <v>1317</v>
      </c>
      <c r="X4639">
        <v>1</v>
      </c>
      <c r="Y4639">
        <f t="shared" si="552"/>
        <v>19</v>
      </c>
      <c r="Z4639">
        <f t="shared" ca="1" si="553"/>
        <v>15.249999499999999</v>
      </c>
      <c r="AA4639">
        <f t="shared" ca="1" si="554"/>
        <v>3.7500005000000005</v>
      </c>
      <c r="AB4639">
        <f t="shared" ca="1" si="555"/>
        <v>-3.7500005000000005</v>
      </c>
      <c r="AC4639" s="2">
        <v>3.75</v>
      </c>
      <c r="AD4639" s="7">
        <f>VLOOKUP(P4639,Weights!$A:$B,2,0)*AC4639</f>
        <v>3.75</v>
      </c>
      <c r="AE4639">
        <f t="shared" ca="1" si="556"/>
        <v>14.062503750000253</v>
      </c>
      <c r="AF4639" t="str">
        <f t="shared" si="557"/>
        <v>Wisconsin</v>
      </c>
      <c r="AG4639" t="str">
        <f t="shared" ca="1" si="558"/>
        <v>Wisconsin</v>
      </c>
    </row>
    <row r="4640" spans="15:33" x14ac:dyDescent="0.25">
      <c r="O4640" t="s">
        <v>3179</v>
      </c>
      <c r="P4640" s="6">
        <v>42050</v>
      </c>
      <c r="Q4640" t="s">
        <v>3073</v>
      </c>
      <c r="R4640" t="s">
        <v>3226</v>
      </c>
      <c r="S4640" t="s">
        <v>3720</v>
      </c>
      <c r="T4640">
        <v>74</v>
      </c>
      <c r="U4640">
        <v>69</v>
      </c>
      <c r="W4640" t="s">
        <v>1689</v>
      </c>
      <c r="X4640">
        <v>1</v>
      </c>
      <c r="Y4640">
        <f t="shared" si="552"/>
        <v>-5</v>
      </c>
      <c r="Z4640">
        <f t="shared" ca="1" si="553"/>
        <v>1.8749999999999991</v>
      </c>
      <c r="AA4640">
        <f t="shared" ca="1" si="554"/>
        <v>-6.8749999999999991</v>
      </c>
      <c r="AB4640">
        <f t="shared" ca="1" si="555"/>
        <v>6.8749999999999991</v>
      </c>
      <c r="AC4640" s="2">
        <v>6.875</v>
      </c>
      <c r="AD4640" s="7">
        <f>VLOOKUP(P4640,Weights!$A:$B,2,0)*AC4640</f>
        <v>6.875</v>
      </c>
      <c r="AE4640">
        <f t="shared" ca="1" si="556"/>
        <v>47.265624999999986</v>
      </c>
      <c r="AF4640" t="str">
        <f t="shared" si="557"/>
        <v>Youngstown St</v>
      </c>
      <c r="AG4640" t="str">
        <f t="shared" ca="1" si="558"/>
        <v>Wright St</v>
      </c>
    </row>
    <row r="4641" spans="15:33" x14ac:dyDescent="0.25">
      <c r="O4641" t="s">
        <v>3412</v>
      </c>
      <c r="P4641" s="6">
        <v>42051</v>
      </c>
      <c r="Q4641" t="s">
        <v>3073</v>
      </c>
      <c r="R4641" t="s">
        <v>3414</v>
      </c>
      <c r="S4641" t="s">
        <v>3070</v>
      </c>
      <c r="W4641" t="s">
        <v>3070</v>
      </c>
      <c r="X4641">
        <v>0</v>
      </c>
      <c r="Y4641">
        <f t="shared" si="552"/>
        <v>0</v>
      </c>
      <c r="Z4641">
        <f t="shared" ca="1" si="553"/>
        <v>0</v>
      </c>
      <c r="AA4641">
        <f t="shared" ca="1" si="554"/>
        <v>0</v>
      </c>
      <c r="AB4641">
        <f t="shared" ca="1" si="555"/>
        <v>0</v>
      </c>
      <c r="AC4641" s="2">
        <v>0</v>
      </c>
      <c r="AD4641" s="7">
        <f>VLOOKUP(P4641,Weights!$A:$B,2,0)*AC4641</f>
        <v>0</v>
      </c>
      <c r="AE4641">
        <f t="shared" ca="1" si="556"/>
        <v>0</v>
      </c>
      <c r="AF4641" t="str">
        <f t="shared" si="557"/>
        <v>Alcorn St</v>
      </c>
      <c r="AG4641" t="str">
        <f t="shared" ca="1" si="558"/>
        <v>Alcorn St</v>
      </c>
    </row>
    <row r="4642" spans="15:33" x14ac:dyDescent="0.25">
      <c r="O4642" t="s">
        <v>3219</v>
      </c>
      <c r="P4642" s="6">
        <v>42051</v>
      </c>
      <c r="Q4642" t="s">
        <v>3073</v>
      </c>
      <c r="R4642" t="s">
        <v>3239</v>
      </c>
      <c r="S4642" t="s">
        <v>3721</v>
      </c>
      <c r="T4642">
        <v>77</v>
      </c>
      <c r="U4642">
        <v>56</v>
      </c>
      <c r="W4642" t="s">
        <v>1980</v>
      </c>
      <c r="X4642">
        <v>1</v>
      </c>
      <c r="Y4642">
        <f t="shared" si="552"/>
        <v>21</v>
      </c>
      <c r="Z4642">
        <f t="shared" ca="1" si="553"/>
        <v>3.5</v>
      </c>
      <c r="AA4642">
        <f t="shared" ca="1" si="554"/>
        <v>17.5</v>
      </c>
      <c r="AB4642">
        <f t="shared" ca="1" si="555"/>
        <v>-17.5</v>
      </c>
      <c r="AC4642" s="2">
        <v>17.5</v>
      </c>
      <c r="AD4642" s="7">
        <f>VLOOKUP(P4642,Weights!$A:$B,2,0)*AC4642</f>
        <v>17.5</v>
      </c>
      <c r="AE4642">
        <f t="shared" ca="1" si="556"/>
        <v>306.25</v>
      </c>
      <c r="AF4642" t="str">
        <f t="shared" si="557"/>
        <v>Bethune-Cookman</v>
      </c>
      <c r="AG4642" t="str">
        <f t="shared" ca="1" si="558"/>
        <v>Bethune-Cookman</v>
      </c>
    </row>
    <row r="4643" spans="15:33" x14ac:dyDescent="0.25">
      <c r="O4643" t="s">
        <v>3095</v>
      </c>
      <c r="P4643" s="6">
        <v>42051</v>
      </c>
      <c r="Q4643" t="s">
        <v>3073</v>
      </c>
      <c r="R4643" t="s">
        <v>3194</v>
      </c>
      <c r="S4643" t="s">
        <v>3720</v>
      </c>
      <c r="T4643">
        <v>89</v>
      </c>
      <c r="U4643">
        <v>86</v>
      </c>
      <c r="V4643" t="s">
        <v>3723</v>
      </c>
      <c r="W4643" t="s">
        <v>253</v>
      </c>
      <c r="X4643">
        <v>1</v>
      </c>
      <c r="Y4643">
        <f t="shared" si="552"/>
        <v>-3</v>
      </c>
      <c r="Z4643">
        <f t="shared" ca="1" si="553"/>
        <v>-5.8749995000000004</v>
      </c>
      <c r="AA4643">
        <f t="shared" ca="1" si="554"/>
        <v>2.8749995000000004</v>
      </c>
      <c r="AB4643">
        <f t="shared" ca="1" si="555"/>
        <v>-2.8749995000000004</v>
      </c>
      <c r="AC4643" s="2">
        <v>2.875</v>
      </c>
      <c r="AD4643" s="7">
        <f>VLOOKUP(P4643,Weights!$A:$B,2,0)*AC4643</f>
        <v>2.875</v>
      </c>
      <c r="AE4643">
        <f t="shared" ca="1" si="556"/>
        <v>8.2656221250002524</v>
      </c>
      <c r="AF4643" t="str">
        <f t="shared" si="557"/>
        <v>Miami (FL)</v>
      </c>
      <c r="AG4643" t="str">
        <f t="shared" ca="1" si="558"/>
        <v>Miami (FL)</v>
      </c>
    </row>
    <row r="4644" spans="15:33" x14ac:dyDescent="0.25">
      <c r="O4644" t="s">
        <v>3252</v>
      </c>
      <c r="P4644" s="6">
        <v>42051</v>
      </c>
      <c r="Q4644" t="s">
        <v>3073</v>
      </c>
      <c r="R4644" t="s">
        <v>3101</v>
      </c>
      <c r="S4644" t="s">
        <v>3720</v>
      </c>
      <c r="T4644">
        <v>58</v>
      </c>
      <c r="U4644">
        <v>56</v>
      </c>
      <c r="W4644" t="s">
        <v>928</v>
      </c>
      <c r="X4644">
        <v>1</v>
      </c>
      <c r="Y4644">
        <f t="shared" si="552"/>
        <v>-2</v>
      </c>
      <c r="Z4644">
        <f t="shared" ca="1" si="553"/>
        <v>-6.1249994999999977</v>
      </c>
      <c r="AA4644">
        <f t="shared" ca="1" si="554"/>
        <v>4.1249994999999977</v>
      </c>
      <c r="AB4644">
        <f t="shared" ca="1" si="555"/>
        <v>-4.1249994999999977</v>
      </c>
      <c r="AC4644" s="2">
        <v>4.125</v>
      </c>
      <c r="AD4644" s="7">
        <f>VLOOKUP(P4644,Weights!$A:$B,2,0)*AC4644</f>
        <v>4.125</v>
      </c>
      <c r="AE4644">
        <f t="shared" ca="1" si="556"/>
        <v>17.015620875000231</v>
      </c>
      <c r="AF4644" t="str">
        <f t="shared" si="557"/>
        <v>Butler</v>
      </c>
      <c r="AG4644" t="str">
        <f t="shared" ca="1" si="558"/>
        <v>Butler</v>
      </c>
    </row>
    <row r="4645" spans="15:33" x14ac:dyDescent="0.25">
      <c r="O4645" t="s">
        <v>3300</v>
      </c>
      <c r="P4645" s="6">
        <v>42051</v>
      </c>
      <c r="Q4645" t="s">
        <v>3073</v>
      </c>
      <c r="R4645" t="s">
        <v>3350</v>
      </c>
      <c r="S4645" t="s">
        <v>3720</v>
      </c>
      <c r="T4645">
        <v>96</v>
      </c>
      <c r="U4645">
        <v>92</v>
      </c>
      <c r="W4645" t="s">
        <v>1996</v>
      </c>
      <c r="X4645">
        <v>1</v>
      </c>
      <c r="Y4645">
        <f t="shared" si="552"/>
        <v>-4</v>
      </c>
      <c r="Z4645">
        <f t="shared" ca="1" si="553"/>
        <v>10.250000499999999</v>
      </c>
      <c r="AA4645">
        <f t="shared" ca="1" si="554"/>
        <v>-14.250000499999999</v>
      </c>
      <c r="AB4645">
        <f t="shared" ca="1" si="555"/>
        <v>14.250000499999999</v>
      </c>
      <c r="AC4645" s="2">
        <v>14.25</v>
      </c>
      <c r="AD4645" s="7">
        <f>VLOOKUP(P4645,Weights!$A:$B,2,0)*AC4645</f>
        <v>14.25</v>
      </c>
      <c r="AE4645">
        <f t="shared" ca="1" si="556"/>
        <v>203.06251425000022</v>
      </c>
      <c r="AF4645" t="str">
        <f t="shared" si="557"/>
        <v>Coppin St</v>
      </c>
      <c r="AG4645" t="str">
        <f t="shared" ca="1" si="558"/>
        <v>Delaware St</v>
      </c>
    </row>
    <row r="4646" spans="15:33" x14ac:dyDescent="0.25">
      <c r="O4646" t="s">
        <v>3319</v>
      </c>
      <c r="P4646" s="6">
        <v>42051</v>
      </c>
      <c r="Q4646" t="s">
        <v>3073</v>
      </c>
      <c r="R4646" t="s">
        <v>3232</v>
      </c>
      <c r="S4646" t="s">
        <v>3721</v>
      </c>
      <c r="T4646">
        <v>87</v>
      </c>
      <c r="U4646">
        <v>79</v>
      </c>
      <c r="W4646" t="s">
        <v>2536</v>
      </c>
      <c r="X4646">
        <v>1</v>
      </c>
      <c r="Y4646">
        <f t="shared" si="552"/>
        <v>8</v>
      </c>
      <c r="Z4646">
        <f t="shared" ca="1" si="553"/>
        <v>3.875</v>
      </c>
      <c r="AA4646">
        <f t="shared" ca="1" si="554"/>
        <v>4.125</v>
      </c>
      <c r="AB4646">
        <f t="shared" ca="1" si="555"/>
        <v>-4.125</v>
      </c>
      <c r="AC4646" s="2">
        <v>4.125</v>
      </c>
      <c r="AD4646" s="7">
        <f>VLOOKUP(P4646,Weights!$A:$B,2,0)*AC4646</f>
        <v>4.125</v>
      </c>
      <c r="AE4646">
        <f t="shared" ca="1" si="556"/>
        <v>17.015625</v>
      </c>
      <c r="AF4646" t="str">
        <f t="shared" si="557"/>
        <v>East Tennessee St</v>
      </c>
      <c r="AG4646" t="str">
        <f t="shared" ca="1" si="558"/>
        <v>East Tennessee St</v>
      </c>
    </row>
    <row r="4647" spans="15:33" x14ac:dyDescent="0.25">
      <c r="O4647" t="s">
        <v>3220</v>
      </c>
      <c r="P4647" s="6">
        <v>42051</v>
      </c>
      <c r="Q4647" t="s">
        <v>3073</v>
      </c>
      <c r="R4647" t="s">
        <v>3392</v>
      </c>
      <c r="S4647" t="s">
        <v>3720</v>
      </c>
      <c r="T4647">
        <v>73</v>
      </c>
      <c r="U4647">
        <v>48</v>
      </c>
      <c r="W4647" t="s">
        <v>2009</v>
      </c>
      <c r="X4647">
        <v>1</v>
      </c>
      <c r="Y4647">
        <f t="shared" si="552"/>
        <v>-25</v>
      </c>
      <c r="Z4647">
        <f t="shared" ca="1" si="553"/>
        <v>-22.250000500000002</v>
      </c>
      <c r="AA4647">
        <f t="shared" ca="1" si="554"/>
        <v>-2.7499994999999977</v>
      </c>
      <c r="AB4647">
        <f t="shared" ca="1" si="555"/>
        <v>2.7499994999999977</v>
      </c>
      <c r="AC4647" s="2">
        <v>2.75</v>
      </c>
      <c r="AD4647" s="7">
        <f>VLOOKUP(P4647,Weights!$A:$B,2,0)*AC4647</f>
        <v>2.75</v>
      </c>
      <c r="AE4647">
        <f t="shared" ca="1" si="556"/>
        <v>7.562497250000237</v>
      </c>
      <c r="AF4647" t="str">
        <f t="shared" si="557"/>
        <v>North Carolina Central</v>
      </c>
      <c r="AG4647" t="str">
        <f t="shared" ca="1" si="558"/>
        <v>North Carolina Central</v>
      </c>
    </row>
    <row r="4648" spans="15:33" x14ac:dyDescent="0.25">
      <c r="O4648" t="s">
        <v>3196</v>
      </c>
      <c r="P4648" s="6">
        <v>42051</v>
      </c>
      <c r="Q4648" t="s">
        <v>3073</v>
      </c>
      <c r="R4648" t="s">
        <v>3197</v>
      </c>
      <c r="S4648" t="s">
        <v>3721</v>
      </c>
      <c r="T4648">
        <v>63</v>
      </c>
      <c r="U4648">
        <v>52</v>
      </c>
      <c r="W4648" t="s">
        <v>601</v>
      </c>
      <c r="X4648">
        <v>1</v>
      </c>
      <c r="Y4648">
        <f t="shared" si="552"/>
        <v>11</v>
      </c>
      <c r="Z4648">
        <f t="shared" ca="1" si="553"/>
        <v>2.6250000000000009</v>
      </c>
      <c r="AA4648">
        <f t="shared" ca="1" si="554"/>
        <v>8.375</v>
      </c>
      <c r="AB4648">
        <f t="shared" ca="1" si="555"/>
        <v>-8.375</v>
      </c>
      <c r="AC4648" s="2">
        <v>8.375</v>
      </c>
      <c r="AD4648" s="7">
        <f>VLOOKUP(P4648,Weights!$A:$B,2,0)*AC4648</f>
        <v>8.375</v>
      </c>
      <c r="AE4648">
        <f t="shared" ca="1" si="556"/>
        <v>70.140625</v>
      </c>
      <c r="AF4648" t="str">
        <f t="shared" si="557"/>
        <v>Georgia Tech</v>
      </c>
      <c r="AG4648" t="str">
        <f t="shared" ca="1" si="558"/>
        <v>Georgia Tech</v>
      </c>
    </row>
    <row r="4649" spans="15:33" x14ac:dyDescent="0.25">
      <c r="O4649" t="s">
        <v>3415</v>
      </c>
      <c r="P4649" s="6">
        <v>42051</v>
      </c>
      <c r="Q4649" t="s">
        <v>3073</v>
      </c>
      <c r="R4649" t="s">
        <v>3413</v>
      </c>
      <c r="S4649" t="s">
        <v>3720</v>
      </c>
      <c r="T4649">
        <v>95</v>
      </c>
      <c r="U4649">
        <v>44</v>
      </c>
      <c r="W4649" t="s">
        <v>2713</v>
      </c>
      <c r="X4649">
        <v>1</v>
      </c>
      <c r="Y4649">
        <f t="shared" si="552"/>
        <v>-51</v>
      </c>
      <c r="Z4649">
        <f t="shared" ca="1" si="553"/>
        <v>-14.625000500000001</v>
      </c>
      <c r="AA4649">
        <f t="shared" ca="1" si="554"/>
        <v>-36.374999500000001</v>
      </c>
      <c r="AB4649">
        <f t="shared" ca="1" si="555"/>
        <v>36.374999500000001</v>
      </c>
      <c r="AC4649" s="2">
        <v>36.375</v>
      </c>
      <c r="AD4649" s="7">
        <f>VLOOKUP(P4649,Weights!$A:$B,2,0)*AC4649</f>
        <v>36.375</v>
      </c>
      <c r="AE4649">
        <f t="shared" ca="1" si="556"/>
        <v>1323.1405886250004</v>
      </c>
      <c r="AF4649" t="str">
        <f t="shared" si="557"/>
        <v>Prairie View</v>
      </c>
      <c r="AG4649" t="str">
        <f t="shared" ca="1" si="558"/>
        <v>Prairie View</v>
      </c>
    </row>
    <row r="4650" spans="15:33" x14ac:dyDescent="0.25">
      <c r="O4650" t="s">
        <v>3406</v>
      </c>
      <c r="P4650" s="6">
        <v>42051</v>
      </c>
      <c r="Q4650" t="s">
        <v>3073</v>
      </c>
      <c r="R4650" t="s">
        <v>3336</v>
      </c>
      <c r="S4650" t="s">
        <v>3720</v>
      </c>
      <c r="T4650">
        <v>90</v>
      </c>
      <c r="U4650">
        <v>76</v>
      </c>
      <c r="W4650" t="s">
        <v>2602</v>
      </c>
      <c r="X4650">
        <v>1</v>
      </c>
      <c r="Y4650">
        <f t="shared" si="552"/>
        <v>-14</v>
      </c>
      <c r="Z4650">
        <f t="shared" ca="1" si="553"/>
        <v>-9.125</v>
      </c>
      <c r="AA4650">
        <f t="shared" ca="1" si="554"/>
        <v>-4.875</v>
      </c>
      <c r="AB4650">
        <f t="shared" ca="1" si="555"/>
        <v>4.875</v>
      </c>
      <c r="AC4650" s="2">
        <v>4.875</v>
      </c>
      <c r="AD4650" s="7">
        <f>VLOOKUP(P4650,Weights!$A:$B,2,0)*AC4650</f>
        <v>4.875</v>
      </c>
      <c r="AE4650">
        <f t="shared" ca="1" si="556"/>
        <v>23.765625</v>
      </c>
      <c r="AF4650" t="str">
        <f t="shared" si="557"/>
        <v>Stephen F. Austin</v>
      </c>
      <c r="AG4650" t="str">
        <f t="shared" ca="1" si="558"/>
        <v>Stephen F. Austin</v>
      </c>
    </row>
    <row r="4651" spans="15:33" x14ac:dyDescent="0.25">
      <c r="O4651" t="s">
        <v>3348</v>
      </c>
      <c r="P4651" s="6">
        <v>42051</v>
      </c>
      <c r="Q4651" t="s">
        <v>3073</v>
      </c>
      <c r="R4651" t="s">
        <v>3409</v>
      </c>
      <c r="S4651" t="s">
        <v>3720</v>
      </c>
      <c r="T4651">
        <v>71</v>
      </c>
      <c r="U4651">
        <v>70</v>
      </c>
      <c r="V4651" t="s">
        <v>3722</v>
      </c>
      <c r="W4651" t="s">
        <v>2722</v>
      </c>
      <c r="X4651">
        <v>1</v>
      </c>
      <c r="Y4651">
        <f t="shared" si="552"/>
        <v>-1</v>
      </c>
      <c r="Z4651">
        <f t="shared" ca="1" si="553"/>
        <v>-5.5000004999999996</v>
      </c>
      <c r="AA4651">
        <f t="shared" ca="1" si="554"/>
        <v>4.5000004999999996</v>
      </c>
      <c r="AB4651">
        <f t="shared" ca="1" si="555"/>
        <v>-4.5000004999999996</v>
      </c>
      <c r="AC4651" s="2">
        <v>4.5</v>
      </c>
      <c r="AD4651" s="7">
        <f>VLOOKUP(P4651,Weights!$A:$B,2,0)*AC4651</f>
        <v>4.5</v>
      </c>
      <c r="AE4651">
        <f t="shared" ca="1" si="556"/>
        <v>20.250004500000248</v>
      </c>
      <c r="AF4651" t="str">
        <f t="shared" si="557"/>
        <v>Texas Southern</v>
      </c>
      <c r="AG4651" t="str">
        <f t="shared" ca="1" si="558"/>
        <v>Texas Southern</v>
      </c>
    </row>
    <row r="4652" spans="15:33" x14ac:dyDescent="0.25">
      <c r="O4652" t="s">
        <v>3362</v>
      </c>
      <c r="P4652" s="6">
        <v>42051</v>
      </c>
      <c r="Q4652" t="s">
        <v>3073</v>
      </c>
      <c r="R4652" t="s">
        <v>3404</v>
      </c>
      <c r="S4652" t="s">
        <v>3721</v>
      </c>
      <c r="T4652">
        <v>72</v>
      </c>
      <c r="U4652">
        <v>64</v>
      </c>
      <c r="W4652" t="s">
        <v>2610</v>
      </c>
      <c r="X4652">
        <v>1</v>
      </c>
      <c r="Y4652">
        <f t="shared" si="552"/>
        <v>8</v>
      </c>
      <c r="Z4652">
        <f t="shared" ca="1" si="553"/>
        <v>6.1250004999999996</v>
      </c>
      <c r="AA4652">
        <f t="shared" ca="1" si="554"/>
        <v>1.8749995000000004</v>
      </c>
      <c r="AB4652">
        <f t="shared" ca="1" si="555"/>
        <v>-1.8749995000000004</v>
      </c>
      <c r="AC4652" s="2">
        <v>1.875</v>
      </c>
      <c r="AD4652" s="7">
        <f>VLOOKUP(P4652,Weights!$A:$B,2,0)*AC4652</f>
        <v>1.875</v>
      </c>
      <c r="AE4652">
        <f t="shared" ca="1" si="556"/>
        <v>3.5156231250002512</v>
      </c>
      <c r="AF4652" t="str">
        <f t="shared" si="557"/>
        <v>Lamar</v>
      </c>
      <c r="AG4652" t="str">
        <f t="shared" ca="1" si="558"/>
        <v>Lamar</v>
      </c>
    </row>
    <row r="4653" spans="15:33" x14ac:dyDescent="0.25">
      <c r="O4653" t="s">
        <v>3125</v>
      </c>
      <c r="P4653" s="6">
        <v>42051</v>
      </c>
      <c r="Q4653" t="s">
        <v>3073</v>
      </c>
      <c r="R4653" t="s">
        <v>3393</v>
      </c>
      <c r="S4653" t="s">
        <v>3721</v>
      </c>
      <c r="T4653">
        <v>71</v>
      </c>
      <c r="U4653">
        <v>60</v>
      </c>
      <c r="W4653" t="s">
        <v>2032</v>
      </c>
      <c r="X4653">
        <v>1</v>
      </c>
      <c r="Y4653">
        <f t="shared" si="552"/>
        <v>11</v>
      </c>
      <c r="Z4653">
        <f t="shared" ca="1" si="553"/>
        <v>5</v>
      </c>
      <c r="AA4653">
        <f t="shared" ca="1" si="554"/>
        <v>6</v>
      </c>
      <c r="AB4653">
        <f t="shared" ca="1" si="555"/>
        <v>-6</v>
      </c>
      <c r="AC4653" s="2">
        <v>6</v>
      </c>
      <c r="AD4653" s="7">
        <f>VLOOKUP(P4653,Weights!$A:$B,2,0)*AC4653</f>
        <v>6</v>
      </c>
      <c r="AE4653">
        <f t="shared" ca="1" si="556"/>
        <v>36</v>
      </c>
      <c r="AF4653" t="str">
        <f t="shared" si="557"/>
        <v>Maryland-Eastern Shore</v>
      </c>
      <c r="AG4653" t="str">
        <f t="shared" ca="1" si="558"/>
        <v>Maryland-Eastern Shore</v>
      </c>
    </row>
    <row r="4654" spans="15:33" x14ac:dyDescent="0.25">
      <c r="O4654" t="s">
        <v>3387</v>
      </c>
      <c r="P4654" s="6">
        <v>42051</v>
      </c>
      <c r="Q4654" t="s">
        <v>3073</v>
      </c>
      <c r="R4654" t="s">
        <v>3322</v>
      </c>
      <c r="S4654" t="s">
        <v>3721</v>
      </c>
      <c r="T4654">
        <v>74</v>
      </c>
      <c r="U4654">
        <v>69</v>
      </c>
      <c r="W4654" t="s">
        <v>1962</v>
      </c>
      <c r="X4654">
        <v>1</v>
      </c>
      <c r="Y4654">
        <f t="shared" si="552"/>
        <v>5</v>
      </c>
      <c r="Z4654">
        <f t="shared" ca="1" si="553"/>
        <v>4.8750004999999987</v>
      </c>
      <c r="AA4654">
        <f t="shared" ca="1" si="554"/>
        <v>0.12499950000000126</v>
      </c>
      <c r="AB4654">
        <f t="shared" ca="1" si="555"/>
        <v>-0.12499950000000126</v>
      </c>
      <c r="AC4654" s="2">
        <v>0.125</v>
      </c>
      <c r="AD4654" s="7">
        <f>VLOOKUP(P4654,Weights!$A:$B,2,0)*AC4654</f>
        <v>0.125</v>
      </c>
      <c r="AE4654">
        <f t="shared" ca="1" si="556"/>
        <v>1.5624875000250315E-2</v>
      </c>
      <c r="AF4654" t="str">
        <f t="shared" si="557"/>
        <v>McNeese St</v>
      </c>
      <c r="AG4654" t="str">
        <f t="shared" ca="1" si="558"/>
        <v>McNeese St</v>
      </c>
    </row>
    <row r="4655" spans="15:33" x14ac:dyDescent="0.25">
      <c r="O4655" t="s">
        <v>3394</v>
      </c>
      <c r="P4655" s="6">
        <v>42051</v>
      </c>
      <c r="Q4655" t="s">
        <v>3073</v>
      </c>
      <c r="R4655" t="s">
        <v>3356</v>
      </c>
      <c r="S4655" t="s">
        <v>3720</v>
      </c>
      <c r="T4655">
        <v>68</v>
      </c>
      <c r="U4655">
        <v>56</v>
      </c>
      <c r="W4655" t="s">
        <v>2730</v>
      </c>
      <c r="X4655">
        <v>1</v>
      </c>
      <c r="Y4655">
        <f t="shared" si="552"/>
        <v>-12</v>
      </c>
      <c r="Z4655">
        <f t="shared" ca="1" si="553"/>
        <v>-9.3750005000000023</v>
      </c>
      <c r="AA4655">
        <f t="shared" ca="1" si="554"/>
        <v>-2.6249994999999977</v>
      </c>
      <c r="AB4655">
        <f t="shared" ca="1" si="555"/>
        <v>2.6249994999999977</v>
      </c>
      <c r="AC4655" s="2">
        <v>2.625</v>
      </c>
      <c r="AD4655" s="7">
        <f>VLOOKUP(P4655,Weights!$A:$B,2,0)*AC4655</f>
        <v>2.625</v>
      </c>
      <c r="AE4655">
        <f t="shared" ca="1" si="556"/>
        <v>6.8906223750002376</v>
      </c>
      <c r="AF4655" t="str">
        <f t="shared" si="557"/>
        <v>Southern</v>
      </c>
      <c r="AG4655" t="str">
        <f t="shared" ca="1" si="558"/>
        <v>Southern</v>
      </c>
    </row>
    <row r="4656" spans="15:33" x14ac:dyDescent="0.25">
      <c r="O4656" t="s">
        <v>3327</v>
      </c>
      <c r="P4656" s="6">
        <v>42051</v>
      </c>
      <c r="Q4656" t="s">
        <v>3073</v>
      </c>
      <c r="R4656" t="s">
        <v>3188</v>
      </c>
      <c r="S4656" t="s">
        <v>3721</v>
      </c>
      <c r="T4656">
        <v>69</v>
      </c>
      <c r="U4656">
        <v>65</v>
      </c>
      <c r="W4656" t="s">
        <v>1854</v>
      </c>
      <c r="X4656">
        <v>1</v>
      </c>
      <c r="Y4656">
        <f t="shared" si="552"/>
        <v>4</v>
      </c>
      <c r="Z4656">
        <f t="shared" ca="1" si="553"/>
        <v>12.000000499999999</v>
      </c>
      <c r="AA4656">
        <f t="shared" ca="1" si="554"/>
        <v>-8.0000004999999987</v>
      </c>
      <c r="AB4656">
        <f t="shared" ca="1" si="555"/>
        <v>8.0000004999999987</v>
      </c>
      <c r="AC4656" s="2">
        <v>8</v>
      </c>
      <c r="AD4656" s="7">
        <f>VLOOKUP(P4656,Weights!$A:$B,2,0)*AC4656</f>
        <v>8</v>
      </c>
      <c r="AE4656">
        <f t="shared" ca="1" si="556"/>
        <v>64.000008000000236</v>
      </c>
      <c r="AF4656" t="str">
        <f t="shared" si="557"/>
        <v>Monmouth</v>
      </c>
      <c r="AG4656" t="str">
        <f t="shared" ca="1" si="558"/>
        <v>Monmouth</v>
      </c>
    </row>
    <row r="4657" spans="15:33" x14ac:dyDescent="0.25">
      <c r="O4657" t="s">
        <v>3341</v>
      </c>
      <c r="P4657" s="6">
        <v>42051</v>
      </c>
      <c r="Q4657" t="s">
        <v>3073</v>
      </c>
      <c r="R4657" t="s">
        <v>3293</v>
      </c>
      <c r="S4657" t="s">
        <v>3720</v>
      </c>
      <c r="T4657">
        <v>93</v>
      </c>
      <c r="U4657">
        <v>65</v>
      </c>
      <c r="W4657" t="s">
        <v>2042</v>
      </c>
      <c r="X4657">
        <v>1</v>
      </c>
      <c r="Y4657">
        <f t="shared" si="552"/>
        <v>-28</v>
      </c>
      <c r="Z4657">
        <f t="shared" ca="1" si="553"/>
        <v>-4.7500004999999996</v>
      </c>
      <c r="AA4657">
        <f t="shared" ca="1" si="554"/>
        <v>-23.249999500000001</v>
      </c>
      <c r="AB4657">
        <f t="shared" ca="1" si="555"/>
        <v>23.249999500000001</v>
      </c>
      <c r="AC4657" s="2">
        <v>23.25</v>
      </c>
      <c r="AD4657" s="7">
        <f>VLOOKUP(P4657,Weights!$A:$B,2,0)*AC4657</f>
        <v>23.25</v>
      </c>
      <c r="AE4657">
        <f t="shared" ca="1" si="556"/>
        <v>540.56247675000031</v>
      </c>
      <c r="AF4657" t="str">
        <f t="shared" si="557"/>
        <v>Hampton</v>
      </c>
      <c r="AG4657" t="str">
        <f t="shared" ca="1" si="558"/>
        <v>Hampton</v>
      </c>
    </row>
    <row r="4658" spans="15:33" x14ac:dyDescent="0.25">
      <c r="O4658" t="s">
        <v>3090</v>
      </c>
      <c r="P4658" s="6">
        <v>42051</v>
      </c>
      <c r="Q4658" t="s">
        <v>3073</v>
      </c>
      <c r="R4658" t="s">
        <v>3718</v>
      </c>
      <c r="S4658" t="s">
        <v>3721</v>
      </c>
      <c r="T4658">
        <v>89</v>
      </c>
      <c r="U4658">
        <v>55</v>
      </c>
      <c r="W4658" t="s">
        <v>1600</v>
      </c>
      <c r="X4658">
        <v>1</v>
      </c>
      <c r="Y4658">
        <f t="shared" si="552"/>
        <v>34</v>
      </c>
      <c r="Z4658">
        <f t="shared" ca="1" si="553"/>
        <v>31.250000480000001</v>
      </c>
      <c r="AA4658">
        <f t="shared" ca="1" si="554"/>
        <v>2.7499995199999994</v>
      </c>
      <c r="AB4658">
        <f t="shared" ca="1" si="555"/>
        <v>-2.7499995199999994</v>
      </c>
      <c r="AC4658" s="2">
        <v>2.75</v>
      </c>
      <c r="AD4658" s="7">
        <f>VLOOKUP(P4658,Weights!$A:$B,2,0)*AC4658</f>
        <v>2.75</v>
      </c>
      <c r="AE4658">
        <f t="shared" ca="1" si="556"/>
        <v>7.5624973600002265</v>
      </c>
      <c r="AF4658" t="str">
        <f t="shared" si="557"/>
        <v>N.J.I.T.</v>
      </c>
      <c r="AG4658" t="str">
        <f t="shared" ca="1" si="558"/>
        <v>N.J.I.T.</v>
      </c>
    </row>
    <row r="4659" spans="15:33" x14ac:dyDescent="0.25">
      <c r="O4659" t="s">
        <v>3357</v>
      </c>
      <c r="P4659" s="6">
        <v>42051</v>
      </c>
      <c r="Q4659" t="s">
        <v>3073</v>
      </c>
      <c r="R4659" t="s">
        <v>3314</v>
      </c>
      <c r="S4659" t="s">
        <v>3721</v>
      </c>
      <c r="T4659">
        <v>86</v>
      </c>
      <c r="U4659">
        <v>70</v>
      </c>
      <c r="W4659" t="s">
        <v>1475</v>
      </c>
      <c r="X4659">
        <v>1</v>
      </c>
      <c r="Y4659">
        <f t="shared" si="552"/>
        <v>16</v>
      </c>
      <c r="Z4659">
        <f t="shared" ca="1" si="553"/>
        <v>16.625000500000002</v>
      </c>
      <c r="AA4659">
        <f t="shared" ca="1" si="554"/>
        <v>-0.62500050000000229</v>
      </c>
      <c r="AB4659">
        <f t="shared" ca="1" si="555"/>
        <v>0.62500050000000229</v>
      </c>
      <c r="AC4659" s="2">
        <v>0.625</v>
      </c>
      <c r="AD4659" s="7">
        <f>VLOOKUP(P4659,Weights!$A:$B,2,0)*AC4659</f>
        <v>0.625</v>
      </c>
      <c r="AE4659">
        <f t="shared" ca="1" si="556"/>
        <v>0.39062562500025289</v>
      </c>
      <c r="AF4659" t="str">
        <f t="shared" si="557"/>
        <v>Northwestern St</v>
      </c>
      <c r="AG4659" t="str">
        <f t="shared" ca="1" si="558"/>
        <v>Northwestern St</v>
      </c>
    </row>
    <row r="4660" spans="15:33" x14ac:dyDescent="0.25">
      <c r="O4660" t="s">
        <v>3311</v>
      </c>
      <c r="P4660" s="6">
        <v>42051</v>
      </c>
      <c r="Q4660" t="s">
        <v>3073</v>
      </c>
      <c r="R4660" t="s">
        <v>3308</v>
      </c>
      <c r="S4660" t="s">
        <v>3720</v>
      </c>
      <c r="T4660">
        <v>65</v>
      </c>
      <c r="U4660">
        <v>59</v>
      </c>
      <c r="W4660" t="s">
        <v>210</v>
      </c>
      <c r="X4660">
        <v>1</v>
      </c>
      <c r="Y4660">
        <f t="shared" si="552"/>
        <v>-6</v>
      </c>
      <c r="Z4660">
        <f t="shared" ca="1" si="553"/>
        <v>-2.875</v>
      </c>
      <c r="AA4660">
        <f t="shared" ca="1" si="554"/>
        <v>-3.125</v>
      </c>
      <c r="AB4660">
        <f t="shared" ca="1" si="555"/>
        <v>3.125</v>
      </c>
      <c r="AC4660" s="2">
        <v>3.125</v>
      </c>
      <c r="AD4660" s="7">
        <f>VLOOKUP(P4660,Weights!$A:$B,2,0)*AC4660</f>
        <v>3.125</v>
      </c>
      <c r="AE4660">
        <f t="shared" ca="1" si="556"/>
        <v>9.765625</v>
      </c>
      <c r="AF4660" t="str">
        <f t="shared" si="557"/>
        <v>Coastal Carolina</v>
      </c>
      <c r="AG4660" t="str">
        <f t="shared" ca="1" si="558"/>
        <v>Coastal Carolina</v>
      </c>
    </row>
    <row r="4661" spans="15:33" x14ac:dyDescent="0.25">
      <c r="O4661" t="s">
        <v>3263</v>
      </c>
      <c r="P4661" s="6">
        <v>42051</v>
      </c>
      <c r="Q4661" t="s">
        <v>3073</v>
      </c>
      <c r="R4661" t="s">
        <v>3173</v>
      </c>
      <c r="S4661" t="s">
        <v>3721</v>
      </c>
      <c r="T4661">
        <v>71</v>
      </c>
      <c r="U4661">
        <v>49</v>
      </c>
      <c r="W4661" t="s">
        <v>2643</v>
      </c>
      <c r="X4661">
        <v>1</v>
      </c>
      <c r="Y4661">
        <f t="shared" si="552"/>
        <v>22</v>
      </c>
      <c r="Z4661">
        <f t="shared" ca="1" si="553"/>
        <v>22.000000499999999</v>
      </c>
      <c r="AA4661">
        <f t="shared" ca="1" si="554"/>
        <v>-4.9999999873762135E-7</v>
      </c>
      <c r="AB4661">
        <f t="shared" ca="1" si="555"/>
        <v>4.9999999873762135E-7</v>
      </c>
      <c r="AC4661" s="2">
        <v>0</v>
      </c>
      <c r="AD4661" s="7">
        <f>VLOOKUP(P4661,Weights!$A:$B,2,0)*AC4661</f>
        <v>0</v>
      </c>
      <c r="AE4661">
        <f t="shared" ca="1" si="556"/>
        <v>2.4999999873762136E-13</v>
      </c>
      <c r="AF4661" t="str">
        <f t="shared" si="557"/>
        <v>Sam Houston St</v>
      </c>
      <c r="AG4661" t="str">
        <f t="shared" ca="1" si="558"/>
        <v>Sam Houston St</v>
      </c>
    </row>
    <row r="4662" spans="15:33" x14ac:dyDescent="0.25">
      <c r="O4662" t="s">
        <v>3364</v>
      </c>
      <c r="P4662" s="6">
        <v>42051</v>
      </c>
      <c r="Q4662" t="s">
        <v>3073</v>
      </c>
      <c r="R4662" t="s">
        <v>3405</v>
      </c>
      <c r="S4662" t="s">
        <v>3721</v>
      </c>
      <c r="T4662">
        <v>55</v>
      </c>
      <c r="U4662">
        <v>53</v>
      </c>
      <c r="W4662" t="s">
        <v>2665</v>
      </c>
      <c r="X4662">
        <v>1</v>
      </c>
      <c r="Y4662">
        <f t="shared" si="552"/>
        <v>2</v>
      </c>
      <c r="Z4662">
        <f t="shared" ca="1" si="553"/>
        <v>6.125</v>
      </c>
      <c r="AA4662">
        <f t="shared" ca="1" si="554"/>
        <v>-4.125</v>
      </c>
      <c r="AB4662">
        <f t="shared" ca="1" si="555"/>
        <v>4.125</v>
      </c>
      <c r="AC4662" s="2">
        <v>4.125</v>
      </c>
      <c r="AD4662" s="7">
        <f>VLOOKUP(P4662,Weights!$A:$B,2,0)*AC4662</f>
        <v>4.125</v>
      </c>
      <c r="AE4662">
        <f t="shared" ca="1" si="556"/>
        <v>17.015625</v>
      </c>
      <c r="AF4662" t="str">
        <f t="shared" si="557"/>
        <v>Texas A&amp;M-CC</v>
      </c>
      <c r="AG4662" t="str">
        <f t="shared" ca="1" si="558"/>
        <v>Texas A&amp;M-CC</v>
      </c>
    </row>
    <row r="4663" spans="15:33" x14ac:dyDescent="0.25">
      <c r="O4663" t="s">
        <v>3708</v>
      </c>
      <c r="P4663" s="6">
        <v>42051</v>
      </c>
      <c r="Q4663" t="s">
        <v>3073</v>
      </c>
      <c r="R4663" t="s">
        <v>3105</v>
      </c>
      <c r="S4663" t="s">
        <v>3721</v>
      </c>
      <c r="T4663">
        <v>80</v>
      </c>
      <c r="U4663">
        <v>54</v>
      </c>
      <c r="W4663" t="s">
        <v>983</v>
      </c>
      <c r="X4663">
        <v>1</v>
      </c>
      <c r="Y4663">
        <f t="shared" si="552"/>
        <v>26</v>
      </c>
      <c r="Z4663">
        <f t="shared" ca="1" si="553"/>
        <v>16.374999500000001</v>
      </c>
      <c r="AA4663">
        <f t="shared" ca="1" si="554"/>
        <v>9.6250004999999987</v>
      </c>
      <c r="AB4663">
        <f t="shared" ca="1" si="555"/>
        <v>-9.6250004999999987</v>
      </c>
      <c r="AC4663" s="2">
        <v>9.625</v>
      </c>
      <c r="AD4663" s="7">
        <f>VLOOKUP(P4663,Weights!$A:$B,2,0)*AC4663</f>
        <v>9.625</v>
      </c>
      <c r="AE4663">
        <f t="shared" ca="1" si="556"/>
        <v>92.640634625000231</v>
      </c>
      <c r="AF4663" t="str">
        <f t="shared" si="557"/>
        <v>Villanova</v>
      </c>
      <c r="AG4663" t="str">
        <f t="shared" ca="1" si="558"/>
        <v>Villanova</v>
      </c>
    </row>
    <row r="4664" spans="15:33" x14ac:dyDescent="0.25">
      <c r="O4664" t="s">
        <v>3710</v>
      </c>
      <c r="P4664" s="6">
        <v>42051</v>
      </c>
      <c r="Q4664" t="s">
        <v>3073</v>
      </c>
      <c r="R4664" t="s">
        <v>3192</v>
      </c>
      <c r="S4664" t="s">
        <v>3721</v>
      </c>
      <c r="T4664">
        <v>61</v>
      </c>
      <c r="U4664">
        <v>49</v>
      </c>
      <c r="W4664" t="s">
        <v>694</v>
      </c>
      <c r="X4664">
        <v>1</v>
      </c>
      <c r="Y4664">
        <f t="shared" si="552"/>
        <v>12</v>
      </c>
      <c r="Z4664">
        <f t="shared" ca="1" si="553"/>
        <v>17.999999499999998</v>
      </c>
      <c r="AA4664">
        <f t="shared" ca="1" si="554"/>
        <v>-5.9999994999999977</v>
      </c>
      <c r="AB4664">
        <f t="shared" ca="1" si="555"/>
        <v>5.9999994999999977</v>
      </c>
      <c r="AC4664" s="2">
        <v>6</v>
      </c>
      <c r="AD4664" s="7">
        <f>VLOOKUP(P4664,Weights!$A:$B,2,0)*AC4664</f>
        <v>6</v>
      </c>
      <c r="AE4664">
        <f t="shared" ca="1" si="556"/>
        <v>35.999994000000221</v>
      </c>
      <c r="AF4664" t="str">
        <f t="shared" si="557"/>
        <v>Virginia</v>
      </c>
      <c r="AG4664" t="str">
        <f t="shared" ca="1" si="558"/>
        <v>Virginia</v>
      </c>
    </row>
    <row r="4665" spans="15:33" x14ac:dyDescent="0.25">
      <c r="O4665" t="s">
        <v>3385</v>
      </c>
      <c r="P4665" s="6">
        <v>42051</v>
      </c>
      <c r="Q4665" t="s">
        <v>3073</v>
      </c>
      <c r="R4665" t="s">
        <v>3709</v>
      </c>
      <c r="S4665" t="s">
        <v>3721</v>
      </c>
      <c r="T4665">
        <v>62</v>
      </c>
      <c r="U4665">
        <v>61</v>
      </c>
      <c r="W4665" t="s">
        <v>617</v>
      </c>
      <c r="X4665">
        <v>1</v>
      </c>
      <c r="Y4665">
        <f t="shared" si="552"/>
        <v>1</v>
      </c>
      <c r="Z4665">
        <f t="shared" ca="1" si="553"/>
        <v>0.75</v>
      </c>
      <c r="AA4665">
        <f t="shared" ca="1" si="554"/>
        <v>0.25</v>
      </c>
      <c r="AB4665">
        <f t="shared" ca="1" si="555"/>
        <v>-0.25</v>
      </c>
      <c r="AC4665" s="2">
        <v>0.25</v>
      </c>
      <c r="AD4665" s="7">
        <f>VLOOKUP(P4665,Weights!$A:$B,2,0)*AC4665</f>
        <v>0.25</v>
      </c>
      <c r="AE4665">
        <f t="shared" ca="1" si="556"/>
        <v>6.25E-2</v>
      </c>
      <c r="AF4665" t="str">
        <f t="shared" si="557"/>
        <v>West Virginia</v>
      </c>
      <c r="AG4665" t="str">
        <f t="shared" ca="1" si="558"/>
        <v>West Virginia</v>
      </c>
    </row>
    <row r="4666" spans="15:33" x14ac:dyDescent="0.25">
      <c r="O4666" t="s">
        <v>3097</v>
      </c>
      <c r="P4666" s="6">
        <v>42052</v>
      </c>
      <c r="Q4666" t="s">
        <v>3073</v>
      </c>
      <c r="R4666" t="s">
        <v>3085</v>
      </c>
      <c r="S4666" t="s">
        <v>3720</v>
      </c>
      <c r="T4666">
        <v>59</v>
      </c>
      <c r="U4666">
        <v>56</v>
      </c>
      <c r="W4666" t="s">
        <v>24</v>
      </c>
      <c r="X4666">
        <v>1</v>
      </c>
      <c r="Y4666">
        <f t="shared" si="552"/>
        <v>-3</v>
      </c>
      <c r="Z4666">
        <f t="shared" ca="1" si="553"/>
        <v>1</v>
      </c>
      <c r="AA4666">
        <f t="shared" ca="1" si="554"/>
        <v>-4</v>
      </c>
      <c r="AB4666">
        <f t="shared" ca="1" si="555"/>
        <v>4</v>
      </c>
      <c r="AC4666" s="2">
        <v>4</v>
      </c>
      <c r="AD4666" s="7">
        <f>VLOOKUP(P4666,Weights!$A:$B,2,0)*AC4666</f>
        <v>4</v>
      </c>
      <c r="AE4666">
        <f t="shared" ca="1" si="556"/>
        <v>16</v>
      </c>
      <c r="AF4666" t="str">
        <f t="shared" si="557"/>
        <v>Stony Brook</v>
      </c>
      <c r="AG4666" t="str">
        <f t="shared" ca="1" si="558"/>
        <v>Albany</v>
      </c>
    </row>
    <row r="4667" spans="15:33" x14ac:dyDescent="0.25">
      <c r="O4667" t="s">
        <v>3412</v>
      </c>
      <c r="P4667" s="6">
        <v>42052</v>
      </c>
      <c r="Q4667" t="s">
        <v>3073</v>
      </c>
      <c r="R4667" t="s">
        <v>3414</v>
      </c>
      <c r="S4667" t="s">
        <v>3721</v>
      </c>
      <c r="T4667">
        <v>74</v>
      </c>
      <c r="U4667">
        <v>70</v>
      </c>
      <c r="W4667" t="s">
        <v>2702</v>
      </c>
      <c r="X4667">
        <v>1</v>
      </c>
      <c r="Y4667">
        <f t="shared" si="552"/>
        <v>4</v>
      </c>
      <c r="Z4667">
        <f t="shared" ca="1" si="553"/>
        <v>7.8750000000000018</v>
      </c>
      <c r="AA4667">
        <f t="shared" ca="1" si="554"/>
        <v>-3.8750000000000018</v>
      </c>
      <c r="AB4667">
        <f t="shared" ca="1" si="555"/>
        <v>3.8750000000000018</v>
      </c>
      <c r="AC4667" s="2">
        <v>3.875</v>
      </c>
      <c r="AD4667" s="7">
        <f>VLOOKUP(P4667,Weights!$A:$B,2,0)*AC4667</f>
        <v>3.875</v>
      </c>
      <c r="AE4667">
        <f t="shared" ca="1" si="556"/>
        <v>15.015625000000014</v>
      </c>
      <c r="AF4667" t="str">
        <f t="shared" si="557"/>
        <v>Arkansas-Pine Bluff</v>
      </c>
      <c r="AG4667" t="str">
        <f t="shared" ca="1" si="558"/>
        <v>Arkansas-Pine Bluff</v>
      </c>
    </row>
    <row r="4668" spans="15:33" x14ac:dyDescent="0.25">
      <c r="O4668" t="s">
        <v>3260</v>
      </c>
      <c r="P4668" s="6">
        <v>42052</v>
      </c>
      <c r="Q4668" t="s">
        <v>3073</v>
      </c>
      <c r="R4668" t="s">
        <v>3155</v>
      </c>
      <c r="S4668" t="s">
        <v>3720</v>
      </c>
      <c r="T4668">
        <v>79</v>
      </c>
      <c r="U4668">
        <v>68</v>
      </c>
      <c r="W4668" t="s">
        <v>711</v>
      </c>
      <c r="X4668">
        <v>1</v>
      </c>
      <c r="Y4668">
        <f t="shared" si="552"/>
        <v>-11</v>
      </c>
      <c r="Z4668">
        <f t="shared" ca="1" si="553"/>
        <v>-3.0000000199999999</v>
      </c>
      <c r="AA4668">
        <f t="shared" ca="1" si="554"/>
        <v>-7.9999999800000001</v>
      </c>
      <c r="AB4668">
        <f t="shared" ca="1" si="555"/>
        <v>7.9999999800000001</v>
      </c>
      <c r="AC4668" s="2">
        <v>8</v>
      </c>
      <c r="AD4668" s="7">
        <f>VLOOKUP(P4668,Weights!$A:$B,2,0)*AC4668</f>
        <v>8</v>
      </c>
      <c r="AE4668">
        <f t="shared" ca="1" si="556"/>
        <v>63.999999680000002</v>
      </c>
      <c r="AF4668" t="str">
        <f t="shared" si="557"/>
        <v>Alabama</v>
      </c>
      <c r="AG4668" t="str">
        <f t="shared" ca="1" si="558"/>
        <v>Alabama</v>
      </c>
    </row>
    <row r="4669" spans="15:33" x14ac:dyDescent="0.25">
      <c r="O4669" t="s">
        <v>3283</v>
      </c>
      <c r="P4669" s="6">
        <v>42052</v>
      </c>
      <c r="Q4669" t="s">
        <v>3073</v>
      </c>
      <c r="R4669" t="s">
        <v>3718</v>
      </c>
      <c r="S4669" t="s">
        <v>3721</v>
      </c>
      <c r="T4669">
        <v>89</v>
      </c>
      <c r="U4669">
        <v>61</v>
      </c>
      <c r="W4669" t="s">
        <v>1351</v>
      </c>
      <c r="X4669">
        <v>1</v>
      </c>
      <c r="Y4669">
        <f t="shared" si="552"/>
        <v>28</v>
      </c>
      <c r="Z4669">
        <f t="shared" ca="1" si="553"/>
        <v>25.375000500000002</v>
      </c>
      <c r="AA4669">
        <f t="shared" ca="1" si="554"/>
        <v>2.6249994999999977</v>
      </c>
      <c r="AB4669">
        <f t="shared" ca="1" si="555"/>
        <v>-2.6249994999999977</v>
      </c>
      <c r="AC4669" s="2">
        <v>2.625</v>
      </c>
      <c r="AD4669" s="7">
        <f>VLOOKUP(P4669,Weights!$A:$B,2,0)*AC4669</f>
        <v>2.625</v>
      </c>
      <c r="AE4669">
        <f t="shared" ca="1" si="556"/>
        <v>6.8906223750002376</v>
      </c>
      <c r="AF4669" t="str">
        <f t="shared" si="557"/>
        <v>CS Northridge</v>
      </c>
      <c r="AG4669" t="str">
        <f t="shared" ca="1" si="558"/>
        <v>CS Northridge</v>
      </c>
    </row>
    <row r="4670" spans="15:33" x14ac:dyDescent="0.25">
      <c r="O4670" t="s">
        <v>3377</v>
      </c>
      <c r="P4670" s="6">
        <v>42052</v>
      </c>
      <c r="Q4670" t="s">
        <v>3073</v>
      </c>
      <c r="R4670" t="s">
        <v>3233</v>
      </c>
      <c r="S4670" t="s">
        <v>3070</v>
      </c>
      <c r="W4670" t="s">
        <v>3070</v>
      </c>
      <c r="X4670">
        <v>0</v>
      </c>
      <c r="Y4670">
        <f t="shared" si="552"/>
        <v>0</v>
      </c>
      <c r="Z4670">
        <f t="shared" ca="1" si="553"/>
        <v>0</v>
      </c>
      <c r="AA4670">
        <f t="shared" ca="1" si="554"/>
        <v>0</v>
      </c>
      <c r="AB4670">
        <f t="shared" ca="1" si="555"/>
        <v>0</v>
      </c>
      <c r="AC4670" s="2">
        <v>0</v>
      </c>
      <c r="AD4670" s="7">
        <f>VLOOKUP(P4670,Weights!$A:$B,2,0)*AC4670</f>
        <v>0</v>
      </c>
      <c r="AE4670">
        <f t="shared" ca="1" si="556"/>
        <v>0</v>
      </c>
      <c r="AF4670" t="str">
        <f t="shared" si="557"/>
        <v>Austin Peay</v>
      </c>
      <c r="AG4670" t="str">
        <f t="shared" ca="1" si="558"/>
        <v>Austin Peay</v>
      </c>
    </row>
    <row r="4671" spans="15:33" x14ac:dyDescent="0.25">
      <c r="O4671" t="s">
        <v>3378</v>
      </c>
      <c r="P4671" s="6">
        <v>42052</v>
      </c>
      <c r="Q4671" t="s">
        <v>3073</v>
      </c>
      <c r="R4671" t="s">
        <v>3288</v>
      </c>
      <c r="S4671" t="s">
        <v>3721</v>
      </c>
      <c r="T4671">
        <v>61</v>
      </c>
      <c r="U4671">
        <v>52</v>
      </c>
      <c r="W4671" t="s">
        <v>2108</v>
      </c>
      <c r="X4671">
        <v>1</v>
      </c>
      <c r="Y4671">
        <f t="shared" si="552"/>
        <v>9</v>
      </c>
      <c r="Z4671">
        <f t="shared" ca="1" si="553"/>
        <v>11.375</v>
      </c>
      <c r="AA4671">
        <f t="shared" ca="1" si="554"/>
        <v>-2.375</v>
      </c>
      <c r="AB4671">
        <f t="shared" ca="1" si="555"/>
        <v>2.375</v>
      </c>
      <c r="AC4671" s="2">
        <v>2.375</v>
      </c>
      <c r="AD4671" s="7">
        <f>VLOOKUP(P4671,Weights!$A:$B,2,0)*AC4671</f>
        <v>2.375</v>
      </c>
      <c r="AE4671">
        <f t="shared" ca="1" si="556"/>
        <v>5.640625</v>
      </c>
      <c r="AF4671" t="str">
        <f t="shared" si="557"/>
        <v>Evansville</v>
      </c>
      <c r="AG4671" t="str">
        <f t="shared" ca="1" si="558"/>
        <v>Evansville</v>
      </c>
    </row>
    <row r="4672" spans="15:33" x14ac:dyDescent="0.25">
      <c r="O4672" t="s">
        <v>3249</v>
      </c>
      <c r="P4672" s="6">
        <v>42052</v>
      </c>
      <c r="Q4672" t="s">
        <v>3073</v>
      </c>
      <c r="R4672" t="s">
        <v>3201</v>
      </c>
      <c r="S4672" t="s">
        <v>3721</v>
      </c>
      <c r="T4672">
        <v>79</v>
      </c>
      <c r="U4672">
        <v>57</v>
      </c>
      <c r="W4672" t="s">
        <v>943</v>
      </c>
      <c r="X4672">
        <v>1</v>
      </c>
      <c r="Y4672">
        <f t="shared" si="552"/>
        <v>22</v>
      </c>
      <c r="Z4672">
        <f t="shared" ca="1" si="553"/>
        <v>3.875</v>
      </c>
      <c r="AA4672">
        <f t="shared" ca="1" si="554"/>
        <v>18.125</v>
      </c>
      <c r="AB4672">
        <f t="shared" ca="1" si="555"/>
        <v>-18.125</v>
      </c>
      <c r="AC4672" s="2">
        <v>18.125</v>
      </c>
      <c r="AD4672" s="7">
        <f>VLOOKUP(P4672,Weights!$A:$B,2,0)*AC4672</f>
        <v>18.125</v>
      </c>
      <c r="AE4672">
        <f t="shared" ca="1" si="556"/>
        <v>328.515625</v>
      </c>
      <c r="AF4672" t="str">
        <f t="shared" si="557"/>
        <v>Georgetown</v>
      </c>
      <c r="AG4672" t="str">
        <f t="shared" ca="1" si="558"/>
        <v>Georgetown</v>
      </c>
    </row>
    <row r="4673" spans="15:33" x14ac:dyDescent="0.25">
      <c r="O4673" t="s">
        <v>3111</v>
      </c>
      <c r="P4673" s="6">
        <v>42052</v>
      </c>
      <c r="Q4673" t="s">
        <v>3073</v>
      </c>
      <c r="R4673" t="s">
        <v>3199</v>
      </c>
      <c r="S4673" t="s">
        <v>3720</v>
      </c>
      <c r="T4673">
        <v>64</v>
      </c>
      <c r="U4673">
        <v>58</v>
      </c>
      <c r="W4673" t="s">
        <v>990</v>
      </c>
      <c r="X4673">
        <v>1</v>
      </c>
      <c r="Y4673">
        <f t="shared" si="552"/>
        <v>-6</v>
      </c>
      <c r="Z4673">
        <f t="shared" ca="1" si="553"/>
        <v>7.9999995000000004</v>
      </c>
      <c r="AA4673">
        <f t="shared" ca="1" si="554"/>
        <v>-13.999999500000001</v>
      </c>
      <c r="AB4673">
        <f t="shared" ca="1" si="555"/>
        <v>13.999999500000001</v>
      </c>
      <c r="AC4673" s="2">
        <v>14</v>
      </c>
      <c r="AD4673" s="7">
        <f>VLOOKUP(P4673,Weights!$A:$B,2,0)*AC4673</f>
        <v>14</v>
      </c>
      <c r="AE4673">
        <f t="shared" ca="1" si="556"/>
        <v>195.99998600000029</v>
      </c>
      <c r="AF4673" t="str">
        <f t="shared" si="557"/>
        <v>South Carolina</v>
      </c>
      <c r="AG4673" t="str">
        <f t="shared" ca="1" si="558"/>
        <v>Georgia</v>
      </c>
    </row>
    <row r="4674" spans="15:33" x14ac:dyDescent="0.25">
      <c r="O4674" t="s">
        <v>3086</v>
      </c>
      <c r="P4674" s="6">
        <v>42052</v>
      </c>
      <c r="Q4674" t="s">
        <v>3073</v>
      </c>
      <c r="R4674" t="s">
        <v>3091</v>
      </c>
      <c r="S4674" t="s">
        <v>3721</v>
      </c>
      <c r="T4674">
        <v>55</v>
      </c>
      <c r="U4674">
        <v>52</v>
      </c>
      <c r="W4674" t="s">
        <v>71</v>
      </c>
      <c r="X4674">
        <v>1</v>
      </c>
      <c r="Y4674">
        <f t="shared" ref="Y4674:Y4737" si="559">X4674*IF(S4674="W",(T4674-U4674),U4674-T4674)</f>
        <v>3</v>
      </c>
      <c r="Z4674">
        <f t="shared" ref="Z4674:Z4737" ca="1" si="560">X4674*(IF(Q4674="A",-HomeEdge,IF(Q4674="H",HomeEdge,0))+VLOOKUP(O4674,TmList,2,0)-VLOOKUP(R4674,TmList,2,0))</f>
        <v>9.8750004999999987</v>
      </c>
      <c r="AA4674">
        <f t="shared" ref="AA4674:AA4737" ca="1" si="561">Y4674-Z4674</f>
        <v>-6.8750004999999987</v>
      </c>
      <c r="AB4674">
        <f t="shared" ref="AB4674:AB4737" ca="1" si="562">-AA4674</f>
        <v>6.8750004999999987</v>
      </c>
      <c r="AC4674" s="2">
        <v>6.875</v>
      </c>
      <c r="AD4674" s="7">
        <f>VLOOKUP(P4674,Weights!$A:$B,2,0)*AC4674</f>
        <v>6.875</v>
      </c>
      <c r="AE4674">
        <f t="shared" ref="AE4674:AE4737" ca="1" si="563">AA4674^2</f>
        <v>47.265631875000231</v>
      </c>
      <c r="AF4674" t="str">
        <f t="shared" si="557"/>
        <v>Hartford</v>
      </c>
      <c r="AG4674" t="str">
        <f t="shared" ca="1" si="558"/>
        <v>Hartford</v>
      </c>
    </row>
    <row r="4675" spans="15:33" x14ac:dyDescent="0.25">
      <c r="O4675" t="s">
        <v>3307</v>
      </c>
      <c r="P4675" s="6">
        <v>42052</v>
      </c>
      <c r="Q4675" t="s">
        <v>3073</v>
      </c>
      <c r="R4675" t="s">
        <v>3309</v>
      </c>
      <c r="S4675" t="s">
        <v>3720</v>
      </c>
      <c r="T4675">
        <v>78</v>
      </c>
      <c r="U4675">
        <v>72</v>
      </c>
      <c r="W4675" t="s">
        <v>1179</v>
      </c>
      <c r="X4675">
        <v>1</v>
      </c>
      <c r="Y4675">
        <f t="shared" si="559"/>
        <v>-6</v>
      </c>
      <c r="Z4675">
        <f t="shared" ca="1" si="560"/>
        <v>-0.25</v>
      </c>
      <c r="AA4675">
        <f t="shared" ca="1" si="561"/>
        <v>-5.75</v>
      </c>
      <c r="AB4675">
        <f t="shared" ca="1" si="562"/>
        <v>5.75</v>
      </c>
      <c r="AC4675" s="2">
        <v>5.75</v>
      </c>
      <c r="AD4675" s="7">
        <f>VLOOKUP(P4675,Weights!$A:$B,2,0)*AC4675</f>
        <v>5.75</v>
      </c>
      <c r="AE4675">
        <f t="shared" ca="1" si="563"/>
        <v>33.0625</v>
      </c>
      <c r="AF4675" t="str">
        <f t="shared" ref="AF4675:AF4738" si="564">IF(Y4675&gt;0,O4675,R4675)</f>
        <v>Longwood</v>
      </c>
      <c r="AG4675" t="str">
        <f t="shared" ref="AG4675:AG4738" ca="1" si="565">IF(Z4675&gt;0,O4675,R4675)</f>
        <v>Longwood</v>
      </c>
    </row>
    <row r="4676" spans="15:33" x14ac:dyDescent="0.25">
      <c r="O4676" t="s">
        <v>3153</v>
      </c>
      <c r="P4676" s="6">
        <v>42052</v>
      </c>
      <c r="Q4676" t="s">
        <v>3073</v>
      </c>
      <c r="R4676" t="s">
        <v>3323</v>
      </c>
      <c r="S4676" t="s">
        <v>3720</v>
      </c>
      <c r="T4676">
        <v>80</v>
      </c>
      <c r="U4676">
        <v>67</v>
      </c>
      <c r="W4676" t="s">
        <v>1250</v>
      </c>
      <c r="X4676">
        <v>1</v>
      </c>
      <c r="Y4676">
        <f t="shared" si="559"/>
        <v>-13</v>
      </c>
      <c r="Z4676">
        <f t="shared" ca="1" si="560"/>
        <v>-6.4999994999999977</v>
      </c>
      <c r="AA4676">
        <f t="shared" ca="1" si="561"/>
        <v>-6.5000005000000023</v>
      </c>
      <c r="AB4676">
        <f t="shared" ca="1" si="562"/>
        <v>6.5000005000000023</v>
      </c>
      <c r="AC4676" s="2">
        <v>6.5</v>
      </c>
      <c r="AD4676" s="7">
        <f>VLOOKUP(P4676,Weights!$A:$B,2,0)*AC4676</f>
        <v>6.5</v>
      </c>
      <c r="AE4676">
        <f t="shared" ca="1" si="563"/>
        <v>42.250006500000282</v>
      </c>
      <c r="AF4676" t="str">
        <f t="shared" si="564"/>
        <v>Michigan St</v>
      </c>
      <c r="AG4676" t="str">
        <f t="shared" ca="1" si="565"/>
        <v>Michigan St</v>
      </c>
    </row>
    <row r="4677" spans="15:33" x14ac:dyDescent="0.25">
      <c r="O4677" t="s">
        <v>3328</v>
      </c>
      <c r="P4677" s="6">
        <v>42052</v>
      </c>
      <c r="Q4677" t="s">
        <v>3073</v>
      </c>
      <c r="R4677" t="s">
        <v>3242</v>
      </c>
      <c r="S4677" t="s">
        <v>3720</v>
      </c>
      <c r="T4677">
        <v>64</v>
      </c>
      <c r="U4677">
        <v>58</v>
      </c>
      <c r="W4677" t="s">
        <v>2200</v>
      </c>
      <c r="X4677">
        <v>1</v>
      </c>
      <c r="Y4677">
        <f t="shared" si="559"/>
        <v>-6</v>
      </c>
      <c r="Z4677">
        <f t="shared" ca="1" si="560"/>
        <v>-5.999999980000001</v>
      </c>
      <c r="AA4677">
        <f t="shared" ca="1" si="561"/>
        <v>-1.9999998990272161E-8</v>
      </c>
      <c r="AB4677">
        <f t="shared" ca="1" si="562"/>
        <v>1.9999998990272161E-8</v>
      </c>
      <c r="AC4677" s="2">
        <v>0</v>
      </c>
      <c r="AD4677" s="7">
        <f>VLOOKUP(P4677,Weights!$A:$B,2,0)*AC4677</f>
        <v>0</v>
      </c>
      <c r="AE4677">
        <f t="shared" ca="1" si="563"/>
        <v>3.9999995961088745E-16</v>
      </c>
      <c r="AF4677" t="str">
        <f t="shared" si="564"/>
        <v>Wyoming</v>
      </c>
      <c r="AG4677" t="str">
        <f t="shared" ca="1" si="565"/>
        <v>Wyoming</v>
      </c>
    </row>
    <row r="4678" spans="15:33" x14ac:dyDescent="0.25">
      <c r="O4678" t="s">
        <v>3274</v>
      </c>
      <c r="P4678" s="6">
        <v>42052</v>
      </c>
      <c r="Q4678" t="s">
        <v>3073</v>
      </c>
      <c r="R4678" t="s">
        <v>3343</v>
      </c>
      <c r="S4678" t="s">
        <v>3720</v>
      </c>
      <c r="T4678">
        <v>63</v>
      </c>
      <c r="U4678">
        <v>46</v>
      </c>
      <c r="W4678" t="s">
        <v>2206</v>
      </c>
      <c r="X4678">
        <v>1</v>
      </c>
      <c r="Y4678">
        <f t="shared" si="559"/>
        <v>-17</v>
      </c>
      <c r="Z4678">
        <f t="shared" ca="1" si="560"/>
        <v>-6.6249995200000003</v>
      </c>
      <c r="AA4678">
        <f t="shared" ca="1" si="561"/>
        <v>-10.375000480000001</v>
      </c>
      <c r="AB4678">
        <f t="shared" ca="1" si="562"/>
        <v>10.375000480000001</v>
      </c>
      <c r="AC4678" s="2">
        <v>10.375</v>
      </c>
      <c r="AD4678" s="7">
        <f>VLOOKUP(P4678,Weights!$A:$B,2,0)*AC4678</f>
        <v>10.375</v>
      </c>
      <c r="AE4678">
        <f t="shared" ca="1" si="563"/>
        <v>107.64063496000024</v>
      </c>
      <c r="AF4678" t="str">
        <f t="shared" si="564"/>
        <v>San Diego St</v>
      </c>
      <c r="AG4678" t="str">
        <f t="shared" ca="1" si="565"/>
        <v>San Diego St</v>
      </c>
    </row>
    <row r="4679" spans="15:33" x14ac:dyDescent="0.25">
      <c r="O4679" t="s">
        <v>3092</v>
      </c>
      <c r="P4679" s="6">
        <v>42052</v>
      </c>
      <c r="Q4679" t="s">
        <v>3073</v>
      </c>
      <c r="R4679" t="s">
        <v>3200</v>
      </c>
      <c r="S4679" t="s">
        <v>3721</v>
      </c>
      <c r="T4679">
        <v>88</v>
      </c>
      <c r="U4679">
        <v>75</v>
      </c>
      <c r="W4679" t="s">
        <v>665</v>
      </c>
      <c r="X4679">
        <v>1</v>
      </c>
      <c r="Y4679">
        <f t="shared" si="559"/>
        <v>13</v>
      </c>
      <c r="Z4679">
        <f t="shared" ca="1" si="560"/>
        <v>17.499999499999998</v>
      </c>
      <c r="AA4679">
        <f t="shared" ca="1" si="561"/>
        <v>-4.4999994999999977</v>
      </c>
      <c r="AB4679">
        <f t="shared" ca="1" si="562"/>
        <v>4.4999994999999977</v>
      </c>
      <c r="AC4679" s="2">
        <v>4.5</v>
      </c>
      <c r="AD4679" s="7">
        <f>VLOOKUP(P4679,Weights!$A:$B,2,0)*AC4679</f>
        <v>4.5</v>
      </c>
      <c r="AE4679">
        <f t="shared" ca="1" si="563"/>
        <v>20.249995500000228</v>
      </c>
      <c r="AF4679" t="str">
        <f t="shared" si="564"/>
        <v>Notre Dame</v>
      </c>
      <c r="AG4679" t="str">
        <f t="shared" ca="1" si="565"/>
        <v>Notre Dame</v>
      </c>
    </row>
    <row r="4680" spans="15:33" x14ac:dyDescent="0.25">
      <c r="O4680" t="s">
        <v>3702</v>
      </c>
      <c r="P4680" s="6">
        <v>42052</v>
      </c>
      <c r="Q4680" t="s">
        <v>3073</v>
      </c>
      <c r="R4680" t="s">
        <v>3248</v>
      </c>
      <c r="S4680" t="s">
        <v>3721</v>
      </c>
      <c r="T4680">
        <v>71</v>
      </c>
      <c r="U4680">
        <v>69</v>
      </c>
      <c r="W4680" t="s">
        <v>863</v>
      </c>
      <c r="X4680">
        <v>1</v>
      </c>
      <c r="Y4680">
        <f t="shared" si="559"/>
        <v>2</v>
      </c>
      <c r="Z4680">
        <f t="shared" ca="1" si="560"/>
        <v>4.375</v>
      </c>
      <c r="AA4680">
        <f t="shared" ca="1" si="561"/>
        <v>-2.375</v>
      </c>
      <c r="AB4680">
        <f t="shared" ca="1" si="562"/>
        <v>2.375</v>
      </c>
      <c r="AC4680" s="2">
        <v>2.375</v>
      </c>
      <c r="AD4680" s="7">
        <f>VLOOKUP(P4680,Weights!$A:$B,2,0)*AC4680</f>
        <v>2.375</v>
      </c>
      <c r="AE4680">
        <f t="shared" ca="1" si="563"/>
        <v>5.640625</v>
      </c>
      <c r="AF4680" t="str">
        <f t="shared" si="564"/>
        <v>Oklahoma</v>
      </c>
      <c r="AG4680" t="str">
        <f t="shared" ca="1" si="565"/>
        <v>Oklahoma</v>
      </c>
    </row>
    <row r="4681" spans="15:33" x14ac:dyDescent="0.25">
      <c r="O4681" t="s">
        <v>3285</v>
      </c>
      <c r="P4681" s="6">
        <v>42052</v>
      </c>
      <c r="Q4681" t="s">
        <v>3073</v>
      </c>
      <c r="R4681" t="s">
        <v>3718</v>
      </c>
      <c r="S4681" t="s">
        <v>3721</v>
      </c>
      <c r="T4681">
        <v>84</v>
      </c>
      <c r="U4681">
        <v>60</v>
      </c>
      <c r="W4681" t="s">
        <v>2796</v>
      </c>
      <c r="X4681">
        <v>1</v>
      </c>
      <c r="Y4681">
        <f t="shared" si="559"/>
        <v>24</v>
      </c>
      <c r="Z4681">
        <f t="shared" ca="1" si="560"/>
        <v>29.625000500000002</v>
      </c>
      <c r="AA4681">
        <f t="shared" ca="1" si="561"/>
        <v>-5.6250005000000023</v>
      </c>
      <c r="AB4681">
        <f t="shared" ca="1" si="562"/>
        <v>5.6250005000000023</v>
      </c>
      <c r="AC4681" s="2">
        <v>5.625</v>
      </c>
      <c r="AD4681" s="7">
        <f>VLOOKUP(P4681,Weights!$A:$B,2,0)*AC4681</f>
        <v>5.625</v>
      </c>
      <c r="AE4681">
        <f t="shared" ca="1" si="563"/>
        <v>31.640630625000277</v>
      </c>
      <c r="AF4681" t="str">
        <f t="shared" si="564"/>
        <v>South Dakota</v>
      </c>
      <c r="AG4681" t="str">
        <f t="shared" ca="1" si="565"/>
        <v>South Dakota</v>
      </c>
    </row>
    <row r="4682" spans="15:33" x14ac:dyDescent="0.25">
      <c r="O4682" t="s">
        <v>3145</v>
      </c>
      <c r="P4682" s="6">
        <v>42052</v>
      </c>
      <c r="Q4682" t="s">
        <v>3073</v>
      </c>
      <c r="R4682" t="s">
        <v>3141</v>
      </c>
      <c r="S4682" t="s">
        <v>3721</v>
      </c>
      <c r="T4682">
        <v>69</v>
      </c>
      <c r="U4682">
        <v>67</v>
      </c>
      <c r="W4682" t="s">
        <v>300</v>
      </c>
      <c r="X4682">
        <v>1</v>
      </c>
      <c r="Y4682">
        <f t="shared" si="559"/>
        <v>2</v>
      </c>
      <c r="Z4682">
        <f t="shared" ca="1" si="560"/>
        <v>0.375</v>
      </c>
      <c r="AA4682">
        <f t="shared" ca="1" si="561"/>
        <v>1.625</v>
      </c>
      <c r="AB4682">
        <f t="shared" ca="1" si="562"/>
        <v>-1.625</v>
      </c>
      <c r="AC4682" s="2">
        <v>1.625</v>
      </c>
      <c r="AD4682" s="7">
        <f>VLOOKUP(P4682,Weights!$A:$B,2,0)*AC4682</f>
        <v>1.625</v>
      </c>
      <c r="AE4682">
        <f t="shared" ca="1" si="563"/>
        <v>2.640625</v>
      </c>
      <c r="AF4682" t="str">
        <f t="shared" si="564"/>
        <v>South Florida</v>
      </c>
      <c r="AG4682" t="str">
        <f t="shared" ca="1" si="565"/>
        <v>South Florida</v>
      </c>
    </row>
    <row r="4683" spans="15:33" x14ac:dyDescent="0.25">
      <c r="O4683" t="s">
        <v>3396</v>
      </c>
      <c r="P4683" s="6">
        <v>42052</v>
      </c>
      <c r="Q4683" t="s">
        <v>3073</v>
      </c>
      <c r="R4683" t="s">
        <v>3706</v>
      </c>
      <c r="S4683" t="s">
        <v>3720</v>
      </c>
      <c r="T4683">
        <v>84</v>
      </c>
      <c r="U4683">
        <v>62</v>
      </c>
      <c r="W4683" t="s">
        <v>2158</v>
      </c>
      <c r="X4683">
        <v>1</v>
      </c>
      <c r="Y4683">
        <f t="shared" si="559"/>
        <v>-22</v>
      </c>
      <c r="Z4683">
        <f t="shared" ca="1" si="560"/>
        <v>-15.624999500000001</v>
      </c>
      <c r="AA4683">
        <f t="shared" ca="1" si="561"/>
        <v>-6.3750004999999987</v>
      </c>
      <c r="AB4683">
        <f t="shared" ca="1" si="562"/>
        <v>6.3750004999999987</v>
      </c>
      <c r="AC4683" s="2">
        <v>6.375</v>
      </c>
      <c r="AD4683" s="7">
        <f>VLOOKUP(P4683,Weights!$A:$B,2,0)*AC4683</f>
        <v>6.375</v>
      </c>
      <c r="AE4683">
        <f t="shared" ca="1" si="563"/>
        <v>40.640631375000233</v>
      </c>
      <c r="AF4683" t="str">
        <f t="shared" si="564"/>
        <v>Wichita St</v>
      </c>
      <c r="AG4683" t="str">
        <f t="shared" ca="1" si="565"/>
        <v>Wichita St</v>
      </c>
    </row>
    <row r="4684" spans="15:33" x14ac:dyDescent="0.25">
      <c r="O4684" t="s">
        <v>3251</v>
      </c>
      <c r="P4684" s="6">
        <v>42052</v>
      </c>
      <c r="Q4684" t="s">
        <v>3073</v>
      </c>
      <c r="R4684" t="s">
        <v>3713</v>
      </c>
      <c r="S4684" t="s">
        <v>3720</v>
      </c>
      <c r="T4684">
        <v>66</v>
      </c>
      <c r="U4684">
        <v>48</v>
      </c>
      <c r="W4684" t="s">
        <v>2205</v>
      </c>
      <c r="X4684">
        <v>1</v>
      </c>
      <c r="Y4684">
        <f t="shared" si="559"/>
        <v>-18</v>
      </c>
      <c r="Z4684">
        <f t="shared" ca="1" si="560"/>
        <v>-15.999999499999998</v>
      </c>
      <c r="AA4684">
        <f t="shared" ca="1" si="561"/>
        <v>-2.0000005000000023</v>
      </c>
      <c r="AB4684">
        <f t="shared" ca="1" si="562"/>
        <v>2.0000005000000023</v>
      </c>
      <c r="AC4684" s="2">
        <v>2</v>
      </c>
      <c r="AD4684" s="7">
        <f>VLOOKUP(P4684,Weights!$A:$B,2,0)*AC4684</f>
        <v>2</v>
      </c>
      <c r="AE4684">
        <f t="shared" ca="1" si="563"/>
        <v>4.0000020000002587</v>
      </c>
      <c r="AF4684" t="str">
        <f t="shared" si="564"/>
        <v>Kentucky</v>
      </c>
      <c r="AG4684" t="str">
        <f t="shared" ca="1" si="565"/>
        <v>Kentucky</v>
      </c>
    </row>
    <row r="4685" spans="15:33" x14ac:dyDescent="0.25">
      <c r="O4685" t="s">
        <v>3100</v>
      </c>
      <c r="P4685" s="6">
        <v>42052</v>
      </c>
      <c r="Q4685" t="s">
        <v>3073</v>
      </c>
      <c r="R4685" t="s">
        <v>3183</v>
      </c>
      <c r="S4685" t="s">
        <v>3721</v>
      </c>
      <c r="T4685">
        <v>68</v>
      </c>
      <c r="U4685">
        <v>62</v>
      </c>
      <c r="W4685" t="s">
        <v>1170</v>
      </c>
      <c r="X4685">
        <v>1</v>
      </c>
      <c r="Y4685">
        <f t="shared" si="559"/>
        <v>6</v>
      </c>
      <c r="Z4685">
        <f t="shared" ca="1" si="560"/>
        <v>1.7500000000000018</v>
      </c>
      <c r="AA4685">
        <f t="shared" ca="1" si="561"/>
        <v>4.2499999999999982</v>
      </c>
      <c r="AB4685">
        <f t="shared" ca="1" si="562"/>
        <v>-4.2499999999999982</v>
      </c>
      <c r="AC4685" s="2">
        <v>4.25</v>
      </c>
      <c r="AD4685" s="7">
        <f>VLOOKUP(P4685,Weights!$A:$B,2,0)*AC4685</f>
        <v>4.25</v>
      </c>
      <c r="AE4685">
        <f t="shared" ca="1" si="563"/>
        <v>18.062499999999986</v>
      </c>
      <c r="AF4685" t="str">
        <f t="shared" si="564"/>
        <v>Texas A&amp;M</v>
      </c>
      <c r="AG4685" t="str">
        <f t="shared" ca="1" si="565"/>
        <v>Texas A&amp;M</v>
      </c>
    </row>
    <row r="4686" spans="15:33" x14ac:dyDescent="0.25">
      <c r="O4686" t="s">
        <v>3247</v>
      </c>
      <c r="P4686" s="6">
        <v>42052</v>
      </c>
      <c r="Q4686" t="s">
        <v>3073</v>
      </c>
      <c r="R4686" t="s">
        <v>3403</v>
      </c>
      <c r="S4686" t="s">
        <v>3720</v>
      </c>
      <c r="T4686">
        <v>54</v>
      </c>
      <c r="U4686">
        <v>49</v>
      </c>
      <c r="W4686" t="s">
        <v>910</v>
      </c>
      <c r="X4686">
        <v>1</v>
      </c>
      <c r="Y4686">
        <f t="shared" si="559"/>
        <v>-5</v>
      </c>
      <c r="Z4686">
        <f t="shared" ca="1" si="560"/>
        <v>-9.9999994999999977</v>
      </c>
      <c r="AA4686">
        <f t="shared" ca="1" si="561"/>
        <v>4.9999994999999977</v>
      </c>
      <c r="AB4686">
        <f t="shared" ca="1" si="562"/>
        <v>-4.9999994999999977</v>
      </c>
      <c r="AC4686" s="2">
        <v>5</v>
      </c>
      <c r="AD4686" s="7">
        <f>VLOOKUP(P4686,Weights!$A:$B,2,0)*AC4686</f>
        <v>5</v>
      </c>
      <c r="AE4686">
        <f t="shared" ca="1" si="563"/>
        <v>24.999995000000226</v>
      </c>
      <c r="AF4686" t="str">
        <f t="shared" si="564"/>
        <v>Baylor</v>
      </c>
      <c r="AG4686" t="str">
        <f t="shared" ca="1" si="565"/>
        <v>Baylor</v>
      </c>
    </row>
    <row r="4687" spans="15:33" x14ac:dyDescent="0.25">
      <c r="O4687" t="s">
        <v>3180</v>
      </c>
      <c r="P4687" s="6">
        <v>42052</v>
      </c>
      <c r="Q4687" t="s">
        <v>3073</v>
      </c>
      <c r="R4687" t="s">
        <v>3131</v>
      </c>
      <c r="S4687" t="s">
        <v>3721</v>
      </c>
      <c r="T4687">
        <v>74</v>
      </c>
      <c r="U4687">
        <v>54</v>
      </c>
      <c r="W4687" t="s">
        <v>534</v>
      </c>
      <c r="X4687">
        <v>1</v>
      </c>
      <c r="Y4687">
        <f t="shared" si="559"/>
        <v>20</v>
      </c>
      <c r="Z4687">
        <f t="shared" ca="1" si="560"/>
        <v>19.999999500000001</v>
      </c>
      <c r="AA4687">
        <f t="shared" ca="1" si="561"/>
        <v>4.9999999873762135E-7</v>
      </c>
      <c r="AB4687">
        <f t="shared" ca="1" si="562"/>
        <v>-4.9999999873762135E-7</v>
      </c>
      <c r="AC4687" s="2">
        <v>0</v>
      </c>
      <c r="AD4687" s="7">
        <f>VLOOKUP(P4687,Weights!$A:$B,2,0)*AC4687</f>
        <v>0</v>
      </c>
      <c r="AE4687">
        <f t="shared" ca="1" si="563"/>
        <v>2.4999999873762136E-13</v>
      </c>
      <c r="AF4687" t="str">
        <f t="shared" si="564"/>
        <v>Virginia Commonwealth</v>
      </c>
      <c r="AG4687" t="str">
        <f t="shared" ca="1" si="565"/>
        <v>Virginia Commonwealth</v>
      </c>
    </row>
    <row r="4688" spans="15:33" x14ac:dyDescent="0.25">
      <c r="O4688" t="s">
        <v>3370</v>
      </c>
      <c r="P4688" s="6">
        <v>42052</v>
      </c>
      <c r="Q4688" t="s">
        <v>3073</v>
      </c>
      <c r="R4688" t="s">
        <v>3373</v>
      </c>
      <c r="S4688" t="s">
        <v>3070</v>
      </c>
      <c r="W4688" t="s">
        <v>3070</v>
      </c>
      <c r="X4688">
        <v>0</v>
      </c>
      <c r="Y4688">
        <f t="shared" si="559"/>
        <v>0</v>
      </c>
      <c r="Z4688">
        <f t="shared" ca="1" si="560"/>
        <v>0</v>
      </c>
      <c r="AA4688">
        <f t="shared" ca="1" si="561"/>
        <v>0</v>
      </c>
      <c r="AB4688">
        <f t="shared" ca="1" si="562"/>
        <v>0</v>
      </c>
      <c r="AC4688" s="2">
        <v>0</v>
      </c>
      <c r="AD4688" s="7">
        <f>VLOOKUP(P4688,Weights!$A:$B,2,0)*AC4688</f>
        <v>0</v>
      </c>
      <c r="AE4688">
        <f t="shared" ca="1" si="563"/>
        <v>0</v>
      </c>
      <c r="AF4688" t="str">
        <f t="shared" si="564"/>
        <v>Cleveland St</v>
      </c>
      <c r="AG4688" t="str">
        <f t="shared" ca="1" si="565"/>
        <v>Cleveland St</v>
      </c>
    </row>
    <row r="4689" spans="15:33" x14ac:dyDescent="0.25">
      <c r="O4689" t="s">
        <v>3122</v>
      </c>
      <c r="P4689" s="6">
        <v>42053</v>
      </c>
      <c r="Q4689" t="s">
        <v>3073</v>
      </c>
      <c r="R4689" t="s">
        <v>3289</v>
      </c>
      <c r="S4689" t="s">
        <v>3720</v>
      </c>
      <c r="T4689">
        <v>68</v>
      </c>
      <c r="U4689">
        <v>66</v>
      </c>
      <c r="W4689" t="s">
        <v>209</v>
      </c>
      <c r="X4689">
        <v>1</v>
      </c>
      <c r="Y4689">
        <f t="shared" si="559"/>
        <v>-2</v>
      </c>
      <c r="Z4689">
        <f t="shared" ca="1" si="560"/>
        <v>0.625</v>
      </c>
      <c r="AA4689">
        <f t="shared" ca="1" si="561"/>
        <v>-2.625</v>
      </c>
      <c r="AB4689">
        <f t="shared" ca="1" si="562"/>
        <v>2.625</v>
      </c>
      <c r="AC4689" s="2">
        <v>2.625</v>
      </c>
      <c r="AD4689" s="7">
        <f>VLOOKUP(P4689,Weights!$A:$B,2,0)*AC4689</f>
        <v>2.625</v>
      </c>
      <c r="AE4689">
        <f t="shared" ca="1" si="563"/>
        <v>6.890625</v>
      </c>
      <c r="AF4689" t="str">
        <f t="shared" si="564"/>
        <v>Toledo</v>
      </c>
      <c r="AG4689" t="str">
        <f t="shared" ca="1" si="565"/>
        <v>Akron</v>
      </c>
    </row>
    <row r="4690" spans="15:33" x14ac:dyDescent="0.25">
      <c r="O4690" t="s">
        <v>3399</v>
      </c>
      <c r="P4690" s="6">
        <v>42053</v>
      </c>
      <c r="Q4690" t="s">
        <v>3073</v>
      </c>
      <c r="R4690" t="s">
        <v>3094</v>
      </c>
      <c r="S4690" t="s">
        <v>3720</v>
      </c>
      <c r="T4690">
        <v>61</v>
      </c>
      <c r="U4690">
        <v>53</v>
      </c>
      <c r="W4690" t="s">
        <v>1251</v>
      </c>
      <c r="X4690">
        <v>1</v>
      </c>
      <c r="Y4690">
        <f t="shared" si="559"/>
        <v>-8</v>
      </c>
      <c r="Z4690">
        <f t="shared" ca="1" si="560"/>
        <v>3.625</v>
      </c>
      <c r="AA4690">
        <f t="shared" ca="1" si="561"/>
        <v>-11.625</v>
      </c>
      <c r="AB4690">
        <f t="shared" ca="1" si="562"/>
        <v>11.625</v>
      </c>
      <c r="AC4690" s="2">
        <v>11.625</v>
      </c>
      <c r="AD4690" s="7">
        <f>VLOOKUP(P4690,Weights!$A:$B,2,0)*AC4690</f>
        <v>11.625</v>
      </c>
      <c r="AE4690">
        <f t="shared" ca="1" si="563"/>
        <v>135.140625</v>
      </c>
      <c r="AF4690" t="str">
        <f t="shared" si="564"/>
        <v>Boston University</v>
      </c>
      <c r="AG4690" t="str">
        <f t="shared" ca="1" si="565"/>
        <v>American</v>
      </c>
    </row>
    <row r="4691" spans="15:33" x14ac:dyDescent="0.25">
      <c r="O4691" t="s">
        <v>3372</v>
      </c>
      <c r="P4691" s="6">
        <v>42053</v>
      </c>
      <c r="Q4691" t="s">
        <v>3073</v>
      </c>
      <c r="R4691" t="s">
        <v>3282</v>
      </c>
      <c r="S4691" t="s">
        <v>3721</v>
      </c>
      <c r="T4691">
        <v>68</v>
      </c>
      <c r="U4691">
        <v>66</v>
      </c>
      <c r="W4691" t="s">
        <v>591</v>
      </c>
      <c r="X4691">
        <v>1</v>
      </c>
      <c r="Y4691">
        <f t="shared" si="559"/>
        <v>2</v>
      </c>
      <c r="Z4691">
        <f t="shared" ca="1" si="560"/>
        <v>-1.2499994999999995</v>
      </c>
      <c r="AA4691">
        <f t="shared" ca="1" si="561"/>
        <v>3.2499994999999995</v>
      </c>
      <c r="AB4691">
        <f t="shared" ca="1" si="562"/>
        <v>-3.2499994999999995</v>
      </c>
      <c r="AC4691" s="2">
        <v>3.25</v>
      </c>
      <c r="AD4691" s="7">
        <f>VLOOKUP(P4691,Weights!$A:$B,2,0)*AC4691</f>
        <v>3.25</v>
      </c>
      <c r="AE4691">
        <f t="shared" ca="1" si="563"/>
        <v>10.562496750000246</v>
      </c>
      <c r="AF4691" t="str">
        <f t="shared" si="564"/>
        <v>Arizona St</v>
      </c>
      <c r="AG4691" t="str">
        <f t="shared" ca="1" si="565"/>
        <v>UCLA</v>
      </c>
    </row>
    <row r="4692" spans="15:33" x14ac:dyDescent="0.25">
      <c r="O4692" t="s">
        <v>3170</v>
      </c>
      <c r="P4692" s="6">
        <v>42053</v>
      </c>
      <c r="Q4692" t="s">
        <v>3073</v>
      </c>
      <c r="R4692" t="s">
        <v>3235</v>
      </c>
      <c r="S4692" t="s">
        <v>3721</v>
      </c>
      <c r="T4692">
        <v>84</v>
      </c>
      <c r="U4692">
        <v>69</v>
      </c>
      <c r="W4692" t="s">
        <v>850</v>
      </c>
      <c r="X4692">
        <v>1</v>
      </c>
      <c r="Y4692">
        <f t="shared" si="559"/>
        <v>15</v>
      </c>
      <c r="Z4692">
        <f t="shared" ca="1" si="560"/>
        <v>17.249999500000001</v>
      </c>
      <c r="AA4692">
        <f t="shared" ca="1" si="561"/>
        <v>-2.2499995000000013</v>
      </c>
      <c r="AB4692">
        <f t="shared" ca="1" si="562"/>
        <v>2.2499995000000013</v>
      </c>
      <c r="AC4692" s="2">
        <v>2.25</v>
      </c>
      <c r="AD4692" s="7">
        <f>VLOOKUP(P4692,Weights!$A:$B,2,0)*AC4692</f>
        <v>2.25</v>
      </c>
      <c r="AE4692">
        <f t="shared" ca="1" si="563"/>
        <v>5.0624977500002553</v>
      </c>
      <c r="AF4692" t="str">
        <f t="shared" si="564"/>
        <v>Arkansas</v>
      </c>
      <c r="AG4692" t="str">
        <f t="shared" ca="1" si="565"/>
        <v>Arkansas</v>
      </c>
    </row>
    <row r="4693" spans="15:33" x14ac:dyDescent="0.25">
      <c r="O4693" t="s">
        <v>3089</v>
      </c>
      <c r="P4693" s="6">
        <v>42053</v>
      </c>
      <c r="Q4693" t="s">
        <v>3073</v>
      </c>
      <c r="R4693" t="s">
        <v>3087</v>
      </c>
      <c r="S4693" t="s">
        <v>3721</v>
      </c>
      <c r="T4693">
        <v>57</v>
      </c>
      <c r="U4693">
        <v>55</v>
      </c>
      <c r="W4693" t="s">
        <v>48</v>
      </c>
      <c r="X4693">
        <v>1</v>
      </c>
      <c r="Y4693">
        <f t="shared" si="559"/>
        <v>2</v>
      </c>
      <c r="Z4693">
        <f t="shared" ca="1" si="560"/>
        <v>-11.375000499999999</v>
      </c>
      <c r="AA4693">
        <f t="shared" ca="1" si="561"/>
        <v>13.375000499999999</v>
      </c>
      <c r="AB4693">
        <f t="shared" ca="1" si="562"/>
        <v>-13.375000499999999</v>
      </c>
      <c r="AC4693" s="2">
        <v>13.375</v>
      </c>
      <c r="AD4693" s="7">
        <f>VLOOKUP(P4693,Weights!$A:$B,2,0)*AC4693</f>
        <v>13.375</v>
      </c>
      <c r="AE4693">
        <f t="shared" ca="1" si="563"/>
        <v>178.89063837500021</v>
      </c>
      <c r="AF4693" t="str">
        <f t="shared" si="564"/>
        <v>Binghamton</v>
      </c>
      <c r="AG4693" t="str">
        <f t="shared" ca="1" si="565"/>
        <v>Vermont</v>
      </c>
    </row>
    <row r="4694" spans="15:33" x14ac:dyDescent="0.25">
      <c r="O4694" t="s">
        <v>3367</v>
      </c>
      <c r="P4694" s="6">
        <v>42053</v>
      </c>
      <c r="Q4694" t="s">
        <v>3073</v>
      </c>
      <c r="R4694" t="s">
        <v>3169</v>
      </c>
      <c r="S4694" t="s">
        <v>3720</v>
      </c>
      <c r="T4694">
        <v>67</v>
      </c>
      <c r="U4694">
        <v>56</v>
      </c>
      <c r="W4694" t="s">
        <v>1928</v>
      </c>
      <c r="X4694">
        <v>1</v>
      </c>
      <c r="Y4694">
        <f t="shared" si="559"/>
        <v>-11</v>
      </c>
      <c r="Z4694">
        <f t="shared" ca="1" si="560"/>
        <v>10.75</v>
      </c>
      <c r="AA4694">
        <f t="shared" ca="1" si="561"/>
        <v>-21.75</v>
      </c>
      <c r="AB4694">
        <f t="shared" ca="1" si="562"/>
        <v>21.75</v>
      </c>
      <c r="AC4694" s="2">
        <v>21.75</v>
      </c>
      <c r="AD4694" s="7">
        <f>VLOOKUP(P4694,Weights!$A:$B,2,0)*AC4694</f>
        <v>21.75</v>
      </c>
      <c r="AE4694">
        <f t="shared" ca="1" si="563"/>
        <v>473.0625</v>
      </c>
      <c r="AF4694" t="str">
        <f t="shared" si="564"/>
        <v>Miami (OH)</v>
      </c>
      <c r="AG4694" t="str">
        <f t="shared" ca="1" si="565"/>
        <v>Bowling Green</v>
      </c>
    </row>
    <row r="4695" spans="15:33" x14ac:dyDescent="0.25">
      <c r="O4695" t="s">
        <v>3376</v>
      </c>
      <c r="P4695" s="6">
        <v>42053</v>
      </c>
      <c r="Q4695" t="s">
        <v>3073</v>
      </c>
      <c r="R4695" t="s">
        <v>3193</v>
      </c>
      <c r="S4695" t="s">
        <v>3720</v>
      </c>
      <c r="T4695">
        <v>60</v>
      </c>
      <c r="U4695">
        <v>47</v>
      </c>
      <c r="W4695" t="s">
        <v>1415</v>
      </c>
      <c r="X4695">
        <v>1</v>
      </c>
      <c r="Y4695">
        <f t="shared" si="559"/>
        <v>-13</v>
      </c>
      <c r="Z4695">
        <f t="shared" ca="1" si="560"/>
        <v>-6.875</v>
      </c>
      <c r="AA4695">
        <f t="shared" ca="1" si="561"/>
        <v>-6.125</v>
      </c>
      <c r="AB4695">
        <f t="shared" ca="1" si="562"/>
        <v>6.125</v>
      </c>
      <c r="AC4695" s="2">
        <v>6.125</v>
      </c>
      <c r="AD4695" s="7">
        <f>VLOOKUP(P4695,Weights!$A:$B,2,0)*AC4695</f>
        <v>6.125</v>
      </c>
      <c r="AE4695">
        <f t="shared" ca="1" si="563"/>
        <v>37.515625</v>
      </c>
      <c r="AF4695" t="str">
        <f t="shared" si="564"/>
        <v>Illinois St</v>
      </c>
      <c r="AG4695" t="str">
        <f t="shared" ca="1" si="565"/>
        <v>Illinois St</v>
      </c>
    </row>
    <row r="4696" spans="15:33" x14ac:dyDescent="0.25">
      <c r="O4696" t="s">
        <v>3079</v>
      </c>
      <c r="P4696" s="6">
        <v>42053</v>
      </c>
      <c r="Q4696" t="s">
        <v>3073</v>
      </c>
      <c r="R4696" t="s">
        <v>3123</v>
      </c>
      <c r="S4696" t="s">
        <v>3721</v>
      </c>
      <c r="T4696">
        <v>61</v>
      </c>
      <c r="U4696">
        <v>50</v>
      </c>
      <c r="W4696" t="s">
        <v>1076</v>
      </c>
      <c r="X4696">
        <v>1</v>
      </c>
      <c r="Y4696">
        <f t="shared" si="559"/>
        <v>11</v>
      </c>
      <c r="Z4696">
        <f t="shared" ca="1" si="560"/>
        <v>9.5</v>
      </c>
      <c r="AA4696">
        <f t="shared" ca="1" si="561"/>
        <v>1.5</v>
      </c>
      <c r="AB4696">
        <f t="shared" ca="1" si="562"/>
        <v>-1.5</v>
      </c>
      <c r="AC4696" s="2">
        <v>1.5</v>
      </c>
      <c r="AD4696" s="7">
        <f>VLOOKUP(P4696,Weights!$A:$B,2,0)*AC4696</f>
        <v>1.5</v>
      </c>
      <c r="AE4696">
        <f t="shared" ca="1" si="563"/>
        <v>2.25</v>
      </c>
      <c r="AF4696" t="str">
        <f t="shared" si="564"/>
        <v>Bucknell</v>
      </c>
      <c r="AG4696" t="str">
        <f t="shared" ca="1" si="565"/>
        <v>Bucknell</v>
      </c>
    </row>
    <row r="4697" spans="15:33" x14ac:dyDescent="0.25">
      <c r="O4697" t="s">
        <v>3102</v>
      </c>
      <c r="P4697" s="6">
        <v>42053</v>
      </c>
      <c r="Q4697" t="s">
        <v>3073</v>
      </c>
      <c r="R4697" t="s">
        <v>3103</v>
      </c>
      <c r="S4697" t="s">
        <v>3721</v>
      </c>
      <c r="T4697">
        <v>68</v>
      </c>
      <c r="U4697">
        <v>66</v>
      </c>
      <c r="W4697" t="s">
        <v>1943</v>
      </c>
      <c r="X4697">
        <v>1</v>
      </c>
      <c r="Y4697">
        <f t="shared" si="559"/>
        <v>2</v>
      </c>
      <c r="Z4697">
        <f t="shared" ca="1" si="560"/>
        <v>15.124999500000001</v>
      </c>
      <c r="AA4697">
        <f t="shared" ca="1" si="561"/>
        <v>-13.124999500000001</v>
      </c>
      <c r="AB4697">
        <f t="shared" ca="1" si="562"/>
        <v>13.124999500000001</v>
      </c>
      <c r="AC4697" s="2">
        <v>13.125</v>
      </c>
      <c r="AD4697" s="7">
        <f>VLOOKUP(P4697,Weights!$A:$B,2,0)*AC4697</f>
        <v>13.125</v>
      </c>
      <c r="AE4697">
        <f t="shared" ca="1" si="563"/>
        <v>172.26561187500027</v>
      </c>
      <c r="AF4697" t="str">
        <f t="shared" si="564"/>
        <v>Central Michigan</v>
      </c>
      <c r="AG4697" t="str">
        <f t="shared" ca="1" si="565"/>
        <v>Central Michigan</v>
      </c>
    </row>
    <row r="4698" spans="15:33" x14ac:dyDescent="0.25">
      <c r="O4698" t="s">
        <v>3164</v>
      </c>
      <c r="P4698" s="6">
        <v>42053</v>
      </c>
      <c r="Q4698" t="s">
        <v>3073</v>
      </c>
      <c r="R4698" t="s">
        <v>3345</v>
      </c>
      <c r="S4698" t="s">
        <v>3721</v>
      </c>
      <c r="T4698">
        <v>77</v>
      </c>
      <c r="U4698">
        <v>63</v>
      </c>
      <c r="W4698" t="s">
        <v>1415</v>
      </c>
      <c r="X4698">
        <v>1</v>
      </c>
      <c r="Y4698">
        <f t="shared" si="559"/>
        <v>14</v>
      </c>
      <c r="Z4698">
        <f t="shared" ca="1" si="560"/>
        <v>1.375</v>
      </c>
      <c r="AA4698">
        <f t="shared" ca="1" si="561"/>
        <v>12.625</v>
      </c>
      <c r="AB4698">
        <f t="shared" ca="1" si="562"/>
        <v>-12.625</v>
      </c>
      <c r="AC4698" s="2">
        <v>12.625</v>
      </c>
      <c r="AD4698" s="7">
        <f>VLOOKUP(P4698,Weights!$A:$B,2,0)*AC4698</f>
        <v>12.625</v>
      </c>
      <c r="AE4698">
        <f t="shared" ca="1" si="563"/>
        <v>159.390625</v>
      </c>
      <c r="AF4698" t="str">
        <f t="shared" si="564"/>
        <v>Charleston</v>
      </c>
      <c r="AG4698" t="str">
        <f t="shared" ca="1" si="565"/>
        <v>Charleston</v>
      </c>
    </row>
    <row r="4699" spans="15:33" x14ac:dyDescent="0.25">
      <c r="O4699" t="s">
        <v>3301</v>
      </c>
      <c r="P4699" s="6">
        <v>42053</v>
      </c>
      <c r="Q4699" t="s">
        <v>3073</v>
      </c>
      <c r="R4699" t="s">
        <v>3303</v>
      </c>
      <c r="S4699" t="s">
        <v>3721</v>
      </c>
      <c r="T4699">
        <v>75</v>
      </c>
      <c r="U4699">
        <v>49</v>
      </c>
      <c r="W4699" t="s">
        <v>1151</v>
      </c>
      <c r="X4699">
        <v>1</v>
      </c>
      <c r="Y4699">
        <f t="shared" si="559"/>
        <v>26</v>
      </c>
      <c r="Z4699">
        <f t="shared" ca="1" si="560"/>
        <v>16.500000480000001</v>
      </c>
      <c r="AA4699">
        <f t="shared" ca="1" si="561"/>
        <v>9.4999995199999994</v>
      </c>
      <c r="AB4699">
        <f t="shared" ca="1" si="562"/>
        <v>-9.4999995199999994</v>
      </c>
      <c r="AC4699" s="2">
        <v>9.5</v>
      </c>
      <c r="AD4699" s="7">
        <f>VLOOKUP(P4699,Weights!$A:$B,2,0)*AC4699</f>
        <v>9.5</v>
      </c>
      <c r="AE4699">
        <f t="shared" ca="1" si="563"/>
        <v>90.249990880000212</v>
      </c>
      <c r="AF4699" t="str">
        <f t="shared" si="564"/>
        <v>Charleston Southern</v>
      </c>
      <c r="AG4699" t="str">
        <f t="shared" ca="1" si="565"/>
        <v>Charleston Southern</v>
      </c>
    </row>
    <row r="4700" spans="15:33" x14ac:dyDescent="0.25">
      <c r="O4700" t="s">
        <v>3113</v>
      </c>
      <c r="P4700" s="6">
        <v>42053</v>
      </c>
      <c r="Q4700" t="s">
        <v>3073</v>
      </c>
      <c r="R4700" t="s">
        <v>3210</v>
      </c>
      <c r="S4700" t="s">
        <v>3720</v>
      </c>
      <c r="T4700">
        <v>59</v>
      </c>
      <c r="U4700">
        <v>57</v>
      </c>
      <c r="W4700" t="s">
        <v>209</v>
      </c>
      <c r="X4700">
        <v>1</v>
      </c>
      <c r="Y4700">
        <f t="shared" si="559"/>
        <v>-2</v>
      </c>
      <c r="Z4700">
        <f t="shared" ca="1" si="560"/>
        <v>-1.9999995000000013</v>
      </c>
      <c r="AA4700">
        <f t="shared" ca="1" si="561"/>
        <v>-4.9999999873762135E-7</v>
      </c>
      <c r="AB4700">
        <f t="shared" ca="1" si="562"/>
        <v>4.9999999873762135E-7</v>
      </c>
      <c r="AC4700" s="2">
        <v>0</v>
      </c>
      <c r="AD4700" s="7">
        <f>VLOOKUP(P4700,Weights!$A:$B,2,0)*AC4700</f>
        <v>0</v>
      </c>
      <c r="AE4700">
        <f t="shared" ca="1" si="563"/>
        <v>2.4999999873762136E-13</v>
      </c>
      <c r="AF4700" t="str">
        <f t="shared" si="564"/>
        <v>Xavier</v>
      </c>
      <c r="AG4700" t="str">
        <f t="shared" ca="1" si="565"/>
        <v>Xavier</v>
      </c>
    </row>
    <row r="4701" spans="15:33" x14ac:dyDescent="0.25">
      <c r="O4701" t="s">
        <v>3076</v>
      </c>
      <c r="P4701" s="6">
        <v>42053</v>
      </c>
      <c r="Q4701" t="s">
        <v>3073</v>
      </c>
      <c r="R4701" t="s">
        <v>3093</v>
      </c>
      <c r="S4701" t="s">
        <v>3721</v>
      </c>
      <c r="T4701">
        <v>84</v>
      </c>
      <c r="U4701">
        <v>69</v>
      </c>
      <c r="W4701" t="s">
        <v>2432</v>
      </c>
      <c r="X4701">
        <v>1</v>
      </c>
      <c r="Y4701">
        <f t="shared" si="559"/>
        <v>15</v>
      </c>
      <c r="Z4701">
        <f t="shared" ca="1" si="560"/>
        <v>7.1249999800000001</v>
      </c>
      <c r="AA4701">
        <f t="shared" ca="1" si="561"/>
        <v>7.8750000199999999</v>
      </c>
      <c r="AB4701">
        <f t="shared" ca="1" si="562"/>
        <v>-7.8750000199999999</v>
      </c>
      <c r="AC4701" s="2">
        <v>7.875</v>
      </c>
      <c r="AD4701" s="7">
        <f>VLOOKUP(P4701,Weights!$A:$B,2,0)*AC4701</f>
        <v>7.875</v>
      </c>
      <c r="AE4701">
        <f t="shared" ca="1" si="563"/>
        <v>62.015625315000001</v>
      </c>
      <c r="AF4701" t="str">
        <f t="shared" si="564"/>
        <v>Colgate</v>
      </c>
      <c r="AG4701" t="str">
        <f t="shared" ca="1" si="565"/>
        <v>Colgate</v>
      </c>
    </row>
    <row r="4702" spans="15:33" x14ac:dyDescent="0.25">
      <c r="O4702" t="s">
        <v>3255</v>
      </c>
      <c r="P4702" s="6">
        <v>42053</v>
      </c>
      <c r="Q4702" t="s">
        <v>3073</v>
      </c>
      <c r="R4702" t="s">
        <v>3075</v>
      </c>
      <c r="S4702" t="s">
        <v>3720</v>
      </c>
      <c r="T4702">
        <v>84</v>
      </c>
      <c r="U4702">
        <v>57</v>
      </c>
      <c r="W4702" t="s">
        <v>144</v>
      </c>
      <c r="X4702">
        <v>1</v>
      </c>
      <c r="Y4702">
        <f t="shared" si="559"/>
        <v>-27</v>
      </c>
      <c r="Z4702">
        <f t="shared" ca="1" si="560"/>
        <v>-4.7499994999999995</v>
      </c>
      <c r="AA4702">
        <f t="shared" ca="1" si="561"/>
        <v>-22.250000499999999</v>
      </c>
      <c r="AB4702">
        <f t="shared" ca="1" si="562"/>
        <v>22.250000499999999</v>
      </c>
      <c r="AC4702" s="2">
        <v>22.25</v>
      </c>
      <c r="AD4702" s="7">
        <f>VLOOKUP(P4702,Weights!$A:$B,2,0)*AC4702</f>
        <v>22.25</v>
      </c>
      <c r="AE4702">
        <f t="shared" ca="1" si="563"/>
        <v>495.0625222500002</v>
      </c>
      <c r="AF4702" t="str">
        <f t="shared" si="564"/>
        <v>Providence</v>
      </c>
      <c r="AG4702" t="str">
        <f t="shared" ca="1" si="565"/>
        <v>Providence</v>
      </c>
    </row>
    <row r="4703" spans="15:33" x14ac:dyDescent="0.25">
      <c r="O4703" t="s">
        <v>3704</v>
      </c>
      <c r="P4703" s="6">
        <v>42053</v>
      </c>
      <c r="Q4703" t="s">
        <v>3073</v>
      </c>
      <c r="R4703" t="s">
        <v>3705</v>
      </c>
      <c r="S4703" t="s">
        <v>3721</v>
      </c>
      <c r="T4703">
        <v>92</v>
      </c>
      <c r="U4703">
        <v>90</v>
      </c>
      <c r="V4703" t="s">
        <v>3722</v>
      </c>
      <c r="W4703" t="s">
        <v>578</v>
      </c>
      <c r="X4703">
        <v>1</v>
      </c>
      <c r="Y4703">
        <f t="shared" si="559"/>
        <v>2</v>
      </c>
      <c r="Z4703">
        <f t="shared" ca="1" si="560"/>
        <v>8.375</v>
      </c>
      <c r="AA4703">
        <f t="shared" ca="1" si="561"/>
        <v>-6.375</v>
      </c>
      <c r="AB4703">
        <f t="shared" ca="1" si="562"/>
        <v>6.375</v>
      </c>
      <c r="AC4703" s="2">
        <v>6.375</v>
      </c>
      <c r="AD4703" s="7">
        <f>VLOOKUP(P4703,Weights!$A:$B,2,0)*AC4703</f>
        <v>6.375</v>
      </c>
      <c r="AE4703">
        <f t="shared" ca="1" si="563"/>
        <v>40.640625</v>
      </c>
      <c r="AF4703" t="str">
        <f t="shared" si="564"/>
        <v>Duke</v>
      </c>
      <c r="AG4703" t="str">
        <f t="shared" ca="1" si="565"/>
        <v>Duke</v>
      </c>
    </row>
    <row r="4704" spans="15:33" x14ac:dyDescent="0.25">
      <c r="O4704" t="s">
        <v>3315</v>
      </c>
      <c r="P4704" s="6">
        <v>42053</v>
      </c>
      <c r="Q4704" t="s">
        <v>3073</v>
      </c>
      <c r="R4704" t="s">
        <v>3284</v>
      </c>
      <c r="S4704" t="s">
        <v>3720</v>
      </c>
      <c r="T4704">
        <v>78</v>
      </c>
      <c r="U4704">
        <v>63</v>
      </c>
      <c r="W4704" t="s">
        <v>1264</v>
      </c>
      <c r="X4704">
        <v>1</v>
      </c>
      <c r="Y4704">
        <f t="shared" si="559"/>
        <v>-15</v>
      </c>
      <c r="Z4704">
        <f t="shared" ca="1" si="560"/>
        <v>-5.8750000229999992</v>
      </c>
      <c r="AA4704">
        <f t="shared" ca="1" si="561"/>
        <v>-9.1249999770000016</v>
      </c>
      <c r="AB4704">
        <f t="shared" ca="1" si="562"/>
        <v>9.1249999770000016</v>
      </c>
      <c r="AC4704" s="2">
        <v>9.125</v>
      </c>
      <c r="AD4704" s="7">
        <f>VLOOKUP(P4704,Weights!$A:$B,2,0)*AC4704</f>
        <v>9.125</v>
      </c>
      <c r="AE4704">
        <f t="shared" ca="1" si="563"/>
        <v>83.265624580250034</v>
      </c>
      <c r="AF4704" t="str">
        <f t="shared" si="564"/>
        <v>Buffalo</v>
      </c>
      <c r="AG4704" t="str">
        <f t="shared" ca="1" si="565"/>
        <v>Buffalo</v>
      </c>
    </row>
    <row r="4705" spans="15:33" x14ac:dyDescent="0.25">
      <c r="O4705" t="s">
        <v>3144</v>
      </c>
      <c r="P4705" s="6">
        <v>42053</v>
      </c>
      <c r="Q4705" t="s">
        <v>3073</v>
      </c>
      <c r="R4705" t="s">
        <v>3229</v>
      </c>
      <c r="S4705" t="s">
        <v>3721</v>
      </c>
      <c r="T4705">
        <v>50</v>
      </c>
      <c r="U4705">
        <v>47</v>
      </c>
      <c r="W4705" t="s">
        <v>71</v>
      </c>
      <c r="X4705">
        <v>1</v>
      </c>
      <c r="Y4705">
        <f t="shared" si="559"/>
        <v>3</v>
      </c>
      <c r="Z4705">
        <f t="shared" ca="1" si="560"/>
        <v>3.0000004999999987</v>
      </c>
      <c r="AA4705">
        <f t="shared" ca="1" si="561"/>
        <v>-4.9999999873762135E-7</v>
      </c>
      <c r="AB4705">
        <f t="shared" ca="1" si="562"/>
        <v>4.9999999873762135E-7</v>
      </c>
      <c r="AC4705" s="2">
        <v>0</v>
      </c>
      <c r="AD4705" s="7">
        <f>VLOOKUP(P4705,Weights!$A:$B,2,0)*AC4705</f>
        <v>0</v>
      </c>
      <c r="AE4705">
        <f t="shared" ca="1" si="563"/>
        <v>2.4999999873762136E-13</v>
      </c>
      <c r="AF4705" t="str">
        <f t="shared" si="564"/>
        <v>Florida</v>
      </c>
      <c r="AG4705" t="str">
        <f t="shared" ca="1" si="565"/>
        <v>Florida</v>
      </c>
    </row>
    <row r="4706" spans="15:33" x14ac:dyDescent="0.25">
      <c r="O4706" t="s">
        <v>3161</v>
      </c>
      <c r="P4706" s="6">
        <v>42053</v>
      </c>
      <c r="Q4706" t="s">
        <v>3073</v>
      </c>
      <c r="R4706" t="s">
        <v>3095</v>
      </c>
      <c r="S4706" t="s">
        <v>3721</v>
      </c>
      <c r="T4706">
        <v>69</v>
      </c>
      <c r="U4706">
        <v>60</v>
      </c>
      <c r="W4706" t="s">
        <v>458</v>
      </c>
      <c r="X4706">
        <v>1</v>
      </c>
      <c r="Y4706">
        <f t="shared" si="559"/>
        <v>9</v>
      </c>
      <c r="Z4706">
        <f t="shared" ca="1" si="560"/>
        <v>5.8750000000000009</v>
      </c>
      <c r="AA4706">
        <f t="shared" ca="1" si="561"/>
        <v>3.1249999999999991</v>
      </c>
      <c r="AB4706">
        <f t="shared" ca="1" si="562"/>
        <v>-3.1249999999999991</v>
      </c>
      <c r="AC4706" s="2">
        <v>3.125</v>
      </c>
      <c r="AD4706" s="7">
        <f>VLOOKUP(P4706,Weights!$A:$B,2,0)*AC4706</f>
        <v>3.125</v>
      </c>
      <c r="AE4706">
        <f t="shared" ca="1" si="563"/>
        <v>9.7656249999999947</v>
      </c>
      <c r="AF4706" t="str">
        <f t="shared" si="564"/>
        <v>Florida St</v>
      </c>
      <c r="AG4706" t="str">
        <f t="shared" ca="1" si="565"/>
        <v>Florida St</v>
      </c>
    </row>
    <row r="4707" spans="15:33" x14ac:dyDescent="0.25">
      <c r="O4707" t="s">
        <v>3329</v>
      </c>
      <c r="P4707" s="6">
        <v>42053</v>
      </c>
      <c r="Q4707" t="s">
        <v>3073</v>
      </c>
      <c r="R4707" t="s">
        <v>3279</v>
      </c>
      <c r="S4707" t="s">
        <v>3720</v>
      </c>
      <c r="T4707">
        <v>81</v>
      </c>
      <c r="U4707">
        <v>73</v>
      </c>
      <c r="W4707" t="s">
        <v>2191</v>
      </c>
      <c r="X4707">
        <v>1</v>
      </c>
      <c r="Y4707">
        <f t="shared" si="559"/>
        <v>-8</v>
      </c>
      <c r="Z4707">
        <f t="shared" ca="1" si="560"/>
        <v>-8.625</v>
      </c>
      <c r="AA4707">
        <f t="shared" ca="1" si="561"/>
        <v>0.625</v>
      </c>
      <c r="AB4707">
        <f t="shared" ca="1" si="562"/>
        <v>-0.625</v>
      </c>
      <c r="AC4707" s="2">
        <v>0.625</v>
      </c>
      <c r="AD4707" s="7">
        <f>VLOOKUP(P4707,Weights!$A:$B,2,0)*AC4707</f>
        <v>0.625</v>
      </c>
      <c r="AE4707">
        <f t="shared" ca="1" si="563"/>
        <v>0.390625</v>
      </c>
      <c r="AF4707" t="str">
        <f t="shared" si="564"/>
        <v>Colorado St</v>
      </c>
      <c r="AG4707" t="str">
        <f t="shared" ca="1" si="565"/>
        <v>Colorado St</v>
      </c>
    </row>
    <row r="4708" spans="15:33" x14ac:dyDescent="0.25">
      <c r="O4708" t="s">
        <v>3167</v>
      </c>
      <c r="P4708" s="6">
        <v>42053</v>
      </c>
      <c r="Q4708" t="s">
        <v>3073</v>
      </c>
      <c r="R4708" t="s">
        <v>3118</v>
      </c>
      <c r="S4708" t="s">
        <v>3720</v>
      </c>
      <c r="T4708">
        <v>80</v>
      </c>
      <c r="U4708">
        <v>68</v>
      </c>
      <c r="W4708" t="s">
        <v>423</v>
      </c>
      <c r="X4708">
        <v>1</v>
      </c>
      <c r="Y4708">
        <f t="shared" si="559"/>
        <v>-12</v>
      </c>
      <c r="Z4708">
        <f t="shared" ca="1" si="560"/>
        <v>6.2499999800000001</v>
      </c>
      <c r="AA4708">
        <f t="shared" ca="1" si="561"/>
        <v>-18.249999979999998</v>
      </c>
      <c r="AB4708">
        <f t="shared" ca="1" si="562"/>
        <v>18.249999979999998</v>
      </c>
      <c r="AC4708" s="2">
        <v>18.25</v>
      </c>
      <c r="AD4708" s="7">
        <f>VLOOKUP(P4708,Weights!$A:$B,2,0)*AC4708</f>
        <v>18.25</v>
      </c>
      <c r="AE4708">
        <f t="shared" ca="1" si="563"/>
        <v>333.06249926999993</v>
      </c>
      <c r="AF4708" t="str">
        <f t="shared" si="564"/>
        <v>Fordham</v>
      </c>
      <c r="AG4708" t="str">
        <f t="shared" ca="1" si="565"/>
        <v>George Mason</v>
      </c>
    </row>
    <row r="4709" spans="15:33" x14ac:dyDescent="0.25">
      <c r="O4709" t="s">
        <v>3126</v>
      </c>
      <c r="P4709" s="6">
        <v>42053</v>
      </c>
      <c r="Q4709" t="s">
        <v>3073</v>
      </c>
      <c r="R4709" t="s">
        <v>3172</v>
      </c>
      <c r="S4709" t="s">
        <v>3720</v>
      </c>
      <c r="T4709">
        <v>65</v>
      </c>
      <c r="U4709">
        <v>63</v>
      </c>
      <c r="W4709" t="s">
        <v>440</v>
      </c>
      <c r="X4709">
        <v>1</v>
      </c>
      <c r="Y4709">
        <f t="shared" si="559"/>
        <v>-2</v>
      </c>
      <c r="Z4709">
        <f t="shared" ca="1" si="560"/>
        <v>-1.9999995000000013</v>
      </c>
      <c r="AA4709">
        <f t="shared" ca="1" si="561"/>
        <v>-4.9999999873762135E-7</v>
      </c>
      <c r="AB4709">
        <f t="shared" ca="1" si="562"/>
        <v>4.9999999873762135E-7</v>
      </c>
      <c r="AC4709" s="2">
        <v>0</v>
      </c>
      <c r="AD4709" s="7">
        <f>VLOOKUP(P4709,Weights!$A:$B,2,0)*AC4709</f>
        <v>0</v>
      </c>
      <c r="AE4709">
        <f t="shared" ca="1" si="563"/>
        <v>2.4999999873762136E-13</v>
      </c>
      <c r="AF4709" t="str">
        <f t="shared" si="564"/>
        <v>Davidson</v>
      </c>
      <c r="AG4709" t="str">
        <f t="shared" ca="1" si="565"/>
        <v>Davidson</v>
      </c>
    </row>
    <row r="4710" spans="15:33" x14ac:dyDescent="0.25">
      <c r="O4710" t="s">
        <v>3371</v>
      </c>
      <c r="P4710" s="6">
        <v>42053</v>
      </c>
      <c r="Q4710" t="s">
        <v>3073</v>
      </c>
      <c r="R4710" t="s">
        <v>3156</v>
      </c>
      <c r="S4710" t="s">
        <v>3721</v>
      </c>
      <c r="T4710">
        <v>96</v>
      </c>
      <c r="U4710">
        <v>76</v>
      </c>
      <c r="W4710" t="s">
        <v>1636</v>
      </c>
      <c r="X4710">
        <v>1</v>
      </c>
      <c r="Y4710">
        <f t="shared" si="559"/>
        <v>20</v>
      </c>
      <c r="Z4710">
        <f t="shared" ca="1" si="560"/>
        <v>8.2500000199999999</v>
      </c>
      <c r="AA4710">
        <f t="shared" ca="1" si="561"/>
        <v>11.74999998</v>
      </c>
      <c r="AB4710">
        <f t="shared" ca="1" si="562"/>
        <v>-11.74999998</v>
      </c>
      <c r="AC4710" s="2">
        <v>11.75</v>
      </c>
      <c r="AD4710" s="7">
        <f>VLOOKUP(P4710,Weights!$A:$B,2,0)*AC4710</f>
        <v>11.75</v>
      </c>
      <c r="AE4710">
        <f t="shared" ca="1" si="563"/>
        <v>138.06249953</v>
      </c>
      <c r="AF4710" t="str">
        <f t="shared" si="564"/>
        <v>Green Bay</v>
      </c>
      <c r="AG4710" t="str">
        <f t="shared" ca="1" si="565"/>
        <v>Green Bay</v>
      </c>
    </row>
    <row r="4711" spans="15:33" x14ac:dyDescent="0.25">
      <c r="O4711" t="s">
        <v>3302</v>
      </c>
      <c r="P4711" s="6">
        <v>42053</v>
      </c>
      <c r="Q4711" t="s">
        <v>3073</v>
      </c>
      <c r="R4711" t="s">
        <v>3306</v>
      </c>
      <c r="S4711" t="s">
        <v>3721</v>
      </c>
      <c r="T4711">
        <v>83</v>
      </c>
      <c r="U4711">
        <v>62</v>
      </c>
      <c r="W4711" t="s">
        <v>1171</v>
      </c>
      <c r="X4711">
        <v>1</v>
      </c>
      <c r="Y4711">
        <f t="shared" si="559"/>
        <v>21</v>
      </c>
      <c r="Z4711">
        <f t="shared" ca="1" si="560"/>
        <v>9</v>
      </c>
      <c r="AA4711">
        <f t="shared" ca="1" si="561"/>
        <v>12</v>
      </c>
      <c r="AB4711">
        <f t="shared" ca="1" si="562"/>
        <v>-12</v>
      </c>
      <c r="AC4711" s="2">
        <v>12</v>
      </c>
      <c r="AD4711" s="7">
        <f>VLOOKUP(P4711,Weights!$A:$B,2,0)*AC4711</f>
        <v>12</v>
      </c>
      <c r="AE4711">
        <f t="shared" ca="1" si="563"/>
        <v>144</v>
      </c>
      <c r="AF4711" t="str">
        <f t="shared" si="564"/>
        <v>High Point</v>
      </c>
      <c r="AG4711" t="str">
        <f t="shared" ca="1" si="565"/>
        <v>High Point</v>
      </c>
    </row>
    <row r="4712" spans="15:33" x14ac:dyDescent="0.25">
      <c r="O4712" t="s">
        <v>3187</v>
      </c>
      <c r="P4712" s="6">
        <v>42053</v>
      </c>
      <c r="Q4712" t="s">
        <v>3073</v>
      </c>
      <c r="R4712" t="s">
        <v>3181</v>
      </c>
      <c r="S4712" t="s">
        <v>3721</v>
      </c>
      <c r="T4712">
        <v>82</v>
      </c>
      <c r="U4712">
        <v>78</v>
      </c>
      <c r="W4712" t="s">
        <v>110</v>
      </c>
      <c r="X4712">
        <v>1</v>
      </c>
      <c r="Y4712">
        <f t="shared" si="559"/>
        <v>4</v>
      </c>
      <c r="Z4712">
        <f t="shared" ca="1" si="560"/>
        <v>5.75</v>
      </c>
      <c r="AA4712">
        <f t="shared" ca="1" si="561"/>
        <v>-1.75</v>
      </c>
      <c r="AB4712">
        <f t="shared" ca="1" si="562"/>
        <v>1.75</v>
      </c>
      <c r="AC4712" s="2">
        <v>1.75</v>
      </c>
      <c r="AD4712" s="7">
        <f>VLOOKUP(P4712,Weights!$A:$B,2,0)*AC4712</f>
        <v>1.75</v>
      </c>
      <c r="AE4712">
        <f t="shared" ca="1" si="563"/>
        <v>3.0625</v>
      </c>
      <c r="AF4712" t="str">
        <f t="shared" si="564"/>
        <v>James Madison</v>
      </c>
      <c r="AG4712" t="str">
        <f t="shared" ca="1" si="565"/>
        <v>James Madison</v>
      </c>
    </row>
    <row r="4713" spans="15:33" x14ac:dyDescent="0.25">
      <c r="O4713" t="s">
        <v>3375</v>
      </c>
      <c r="P4713" s="6">
        <v>42053</v>
      </c>
      <c r="Q4713" t="s">
        <v>3073</v>
      </c>
      <c r="R4713" t="s">
        <v>3316</v>
      </c>
      <c r="S4713" t="s">
        <v>3721</v>
      </c>
      <c r="T4713">
        <v>58</v>
      </c>
      <c r="U4713">
        <v>53</v>
      </c>
      <c r="W4713" t="s">
        <v>1210</v>
      </c>
      <c r="X4713">
        <v>1</v>
      </c>
      <c r="Y4713">
        <f t="shared" si="559"/>
        <v>5</v>
      </c>
      <c r="Z4713">
        <f t="shared" ca="1" si="560"/>
        <v>10.875</v>
      </c>
      <c r="AA4713">
        <f t="shared" ca="1" si="561"/>
        <v>-5.875</v>
      </c>
      <c r="AB4713">
        <f t="shared" ca="1" si="562"/>
        <v>5.875</v>
      </c>
      <c r="AC4713" s="2">
        <v>5.875</v>
      </c>
      <c r="AD4713" s="7">
        <f>VLOOKUP(P4713,Weights!$A:$B,2,0)*AC4713</f>
        <v>5.875</v>
      </c>
      <c r="AE4713">
        <f t="shared" ca="1" si="563"/>
        <v>34.515625</v>
      </c>
      <c r="AF4713" t="str">
        <f t="shared" si="564"/>
        <v>Kent State</v>
      </c>
      <c r="AG4713" t="str">
        <f t="shared" ca="1" si="565"/>
        <v>Kent State</v>
      </c>
    </row>
    <row r="4714" spans="15:33" x14ac:dyDescent="0.25">
      <c r="O4714" t="s">
        <v>3168</v>
      </c>
      <c r="P4714" s="6">
        <v>42053</v>
      </c>
      <c r="Q4714" t="s">
        <v>3073</v>
      </c>
      <c r="R4714" t="s">
        <v>3120</v>
      </c>
      <c r="S4714" t="s">
        <v>3721</v>
      </c>
      <c r="T4714">
        <v>87</v>
      </c>
      <c r="U4714">
        <v>72</v>
      </c>
      <c r="W4714" t="s">
        <v>457</v>
      </c>
      <c r="X4714">
        <v>1</v>
      </c>
      <c r="Y4714">
        <f t="shared" si="559"/>
        <v>15</v>
      </c>
      <c r="Z4714">
        <f t="shared" ca="1" si="560"/>
        <v>7.2500000199999999</v>
      </c>
      <c r="AA4714">
        <f t="shared" ca="1" si="561"/>
        <v>7.7499999800000001</v>
      </c>
      <c r="AB4714">
        <f t="shared" ca="1" si="562"/>
        <v>-7.7499999800000001</v>
      </c>
      <c r="AC4714" s="2">
        <v>7.75</v>
      </c>
      <c r="AD4714" s="7">
        <f>VLOOKUP(P4714,Weights!$A:$B,2,0)*AC4714</f>
        <v>7.75</v>
      </c>
      <c r="AE4714">
        <f t="shared" ca="1" si="563"/>
        <v>60.062499690000003</v>
      </c>
      <c r="AF4714" t="str">
        <f t="shared" si="564"/>
        <v>La Salle</v>
      </c>
      <c r="AG4714" t="str">
        <f t="shared" ca="1" si="565"/>
        <v>La Salle</v>
      </c>
    </row>
    <row r="4715" spans="15:33" x14ac:dyDescent="0.25">
      <c r="O4715" t="s">
        <v>3366</v>
      </c>
      <c r="P4715" s="6">
        <v>42053</v>
      </c>
      <c r="Q4715" t="s">
        <v>3073</v>
      </c>
      <c r="R4715" t="s">
        <v>3099</v>
      </c>
      <c r="S4715" t="s">
        <v>3721</v>
      </c>
      <c r="T4715">
        <v>89</v>
      </c>
      <c r="U4715">
        <v>81</v>
      </c>
      <c r="W4715" t="s">
        <v>2454</v>
      </c>
      <c r="X4715">
        <v>1</v>
      </c>
      <c r="Y4715">
        <f t="shared" si="559"/>
        <v>8</v>
      </c>
      <c r="Z4715">
        <f t="shared" ca="1" si="560"/>
        <v>5.25</v>
      </c>
      <c r="AA4715">
        <f t="shared" ca="1" si="561"/>
        <v>2.75</v>
      </c>
      <c r="AB4715">
        <f t="shared" ca="1" si="562"/>
        <v>-2.75</v>
      </c>
      <c r="AC4715" s="2">
        <v>2.75</v>
      </c>
      <c r="AD4715" s="7">
        <f>VLOOKUP(P4715,Weights!$A:$B,2,0)*AC4715</f>
        <v>2.75</v>
      </c>
      <c r="AE4715">
        <f t="shared" ca="1" si="563"/>
        <v>7.5625</v>
      </c>
      <c r="AF4715" t="str">
        <f t="shared" si="564"/>
        <v>Lafayette</v>
      </c>
      <c r="AG4715" t="str">
        <f t="shared" ca="1" si="565"/>
        <v>Lafayette</v>
      </c>
    </row>
    <row r="4716" spans="15:33" x14ac:dyDescent="0.25">
      <c r="O4716" t="s">
        <v>3158</v>
      </c>
      <c r="P4716" s="6">
        <v>42053</v>
      </c>
      <c r="Q4716" t="s">
        <v>3073</v>
      </c>
      <c r="R4716" t="s">
        <v>3178</v>
      </c>
      <c r="S4716" t="s">
        <v>3720</v>
      </c>
      <c r="T4716">
        <v>58</v>
      </c>
      <c r="U4716">
        <v>39</v>
      </c>
      <c r="W4716" t="s">
        <v>2131</v>
      </c>
      <c r="X4716">
        <v>1</v>
      </c>
      <c r="Y4716">
        <f t="shared" si="559"/>
        <v>-19</v>
      </c>
      <c r="Z4716">
        <f t="shared" ca="1" si="560"/>
        <v>-4.8749995000000004</v>
      </c>
      <c r="AA4716">
        <f t="shared" ca="1" si="561"/>
        <v>-14.125000499999999</v>
      </c>
      <c r="AB4716">
        <f t="shared" ca="1" si="562"/>
        <v>14.125000499999999</v>
      </c>
      <c r="AC4716" s="2">
        <v>14.125</v>
      </c>
      <c r="AD4716" s="7">
        <f>VLOOKUP(P4716,Weights!$A:$B,2,0)*AC4716</f>
        <v>14.125</v>
      </c>
      <c r="AE4716">
        <f t="shared" ca="1" si="563"/>
        <v>199.51563912500021</v>
      </c>
      <c r="AF4716" t="str">
        <f t="shared" si="564"/>
        <v>Northern Iowa</v>
      </c>
      <c r="AG4716" t="str">
        <f t="shared" ca="1" si="565"/>
        <v>Northern Iowa</v>
      </c>
    </row>
    <row r="4717" spans="15:33" x14ac:dyDescent="0.25">
      <c r="O4717" t="s">
        <v>3194</v>
      </c>
      <c r="P4717" s="6">
        <v>42053</v>
      </c>
      <c r="Q4717" t="s">
        <v>3073</v>
      </c>
      <c r="R4717" t="s">
        <v>3198</v>
      </c>
      <c r="S4717" t="s">
        <v>3721</v>
      </c>
      <c r="T4717">
        <v>76</v>
      </c>
      <c r="U4717">
        <v>52</v>
      </c>
      <c r="W4717" t="s">
        <v>440</v>
      </c>
      <c r="X4717">
        <v>1</v>
      </c>
      <c r="Y4717">
        <f t="shared" si="559"/>
        <v>24</v>
      </c>
      <c r="Z4717">
        <f t="shared" ca="1" si="560"/>
        <v>13.124999499999998</v>
      </c>
      <c r="AA4717">
        <f t="shared" ca="1" si="561"/>
        <v>10.875000500000002</v>
      </c>
      <c r="AB4717">
        <f t="shared" ca="1" si="562"/>
        <v>-10.875000500000002</v>
      </c>
      <c r="AC4717" s="2">
        <v>10.875</v>
      </c>
      <c r="AD4717" s="7">
        <f>VLOOKUP(P4717,Weights!$A:$B,2,0)*AC4717</f>
        <v>10.875</v>
      </c>
      <c r="AE4717">
        <f t="shared" ca="1" si="563"/>
        <v>118.2656358750003</v>
      </c>
      <c r="AF4717" t="str">
        <f t="shared" si="564"/>
        <v>Miami (FL)</v>
      </c>
      <c r="AG4717" t="str">
        <f t="shared" ca="1" si="565"/>
        <v>Miami (FL)</v>
      </c>
    </row>
    <row r="4718" spans="15:33" x14ac:dyDescent="0.25">
      <c r="O4718" t="s">
        <v>3124</v>
      </c>
      <c r="P4718" s="6">
        <v>42053</v>
      </c>
      <c r="Q4718" t="s">
        <v>3073</v>
      </c>
      <c r="R4718" t="s">
        <v>3203</v>
      </c>
      <c r="S4718" t="s">
        <v>3720</v>
      </c>
      <c r="T4718">
        <v>72</v>
      </c>
      <c r="U4718">
        <v>66</v>
      </c>
      <c r="W4718" t="s">
        <v>1265</v>
      </c>
      <c r="X4718">
        <v>1</v>
      </c>
      <c r="Y4718">
        <f t="shared" si="559"/>
        <v>-6</v>
      </c>
      <c r="Z4718">
        <f t="shared" ca="1" si="560"/>
        <v>10.499999500000001</v>
      </c>
      <c r="AA4718">
        <f t="shared" ca="1" si="561"/>
        <v>-16.499999500000001</v>
      </c>
      <c r="AB4718">
        <f t="shared" ca="1" si="562"/>
        <v>16.499999500000001</v>
      </c>
      <c r="AC4718" s="2">
        <v>16.5</v>
      </c>
      <c r="AD4718" s="7">
        <f>VLOOKUP(P4718,Weights!$A:$B,2,0)*AC4718</f>
        <v>16.5</v>
      </c>
      <c r="AE4718">
        <f t="shared" ca="1" si="563"/>
        <v>272.24998350000027</v>
      </c>
      <c r="AF4718" t="str">
        <f t="shared" si="564"/>
        <v>Northwestern</v>
      </c>
      <c r="AG4718" t="str">
        <f t="shared" ca="1" si="565"/>
        <v>Minnesota</v>
      </c>
    </row>
    <row r="4719" spans="15:33" x14ac:dyDescent="0.25">
      <c r="O4719" t="s">
        <v>3388</v>
      </c>
      <c r="P4719" s="6">
        <v>42053</v>
      </c>
      <c r="Q4719" t="s">
        <v>3073</v>
      </c>
      <c r="R4719" t="s">
        <v>3190</v>
      </c>
      <c r="S4719" t="s">
        <v>3721</v>
      </c>
      <c r="T4719">
        <v>60</v>
      </c>
      <c r="U4719">
        <v>56</v>
      </c>
      <c r="W4719" t="s">
        <v>2140</v>
      </c>
      <c r="X4719">
        <v>1</v>
      </c>
      <c r="Y4719">
        <f t="shared" si="559"/>
        <v>4</v>
      </c>
      <c r="Z4719">
        <f t="shared" ca="1" si="560"/>
        <v>-0.12499998000000001</v>
      </c>
      <c r="AA4719">
        <f t="shared" ca="1" si="561"/>
        <v>4.1249999800000001</v>
      </c>
      <c r="AB4719">
        <f t="shared" ca="1" si="562"/>
        <v>-4.1249999800000001</v>
      </c>
      <c r="AC4719" s="2">
        <v>4.125</v>
      </c>
      <c r="AD4719" s="7">
        <f>VLOOKUP(P4719,Weights!$A:$B,2,0)*AC4719</f>
        <v>4.125</v>
      </c>
      <c r="AE4719">
        <f t="shared" ca="1" si="563"/>
        <v>17.015624835000001</v>
      </c>
      <c r="AF4719" t="str">
        <f t="shared" si="564"/>
        <v>Missouri St</v>
      </c>
      <c r="AG4719" t="str">
        <f t="shared" ca="1" si="565"/>
        <v>Indiana St</v>
      </c>
    </row>
    <row r="4720" spans="15:33" x14ac:dyDescent="0.25">
      <c r="O4720" t="s">
        <v>3325</v>
      </c>
      <c r="P4720" s="6">
        <v>42053</v>
      </c>
      <c r="Q4720" t="s">
        <v>3073</v>
      </c>
      <c r="R4720" t="s">
        <v>3379</v>
      </c>
      <c r="S4720" t="s">
        <v>3720</v>
      </c>
      <c r="T4720">
        <v>59</v>
      </c>
      <c r="U4720">
        <v>53</v>
      </c>
      <c r="W4720" t="s">
        <v>2471</v>
      </c>
      <c r="X4720">
        <v>1</v>
      </c>
      <c r="Y4720">
        <f t="shared" si="559"/>
        <v>-6</v>
      </c>
      <c r="Z4720">
        <f t="shared" ca="1" si="560"/>
        <v>0.125</v>
      </c>
      <c r="AA4720">
        <f t="shared" ca="1" si="561"/>
        <v>-6.125</v>
      </c>
      <c r="AB4720">
        <f t="shared" ca="1" si="562"/>
        <v>6.125</v>
      </c>
      <c r="AC4720" s="2">
        <v>6.125</v>
      </c>
      <c r="AD4720" s="7">
        <f>VLOOKUP(P4720,Weights!$A:$B,2,0)*AC4720</f>
        <v>6.125</v>
      </c>
      <c r="AE4720">
        <f t="shared" ca="1" si="563"/>
        <v>37.515625</v>
      </c>
      <c r="AF4720" t="str">
        <f t="shared" si="564"/>
        <v>Lehigh</v>
      </c>
      <c r="AG4720" t="str">
        <f t="shared" ca="1" si="565"/>
        <v>Navy</v>
      </c>
    </row>
    <row r="4721" spans="15:33" x14ac:dyDescent="0.25">
      <c r="O4721" t="s">
        <v>3346</v>
      </c>
      <c r="P4721" s="6">
        <v>42053</v>
      </c>
      <c r="Q4721" t="s">
        <v>3073</v>
      </c>
      <c r="R4721" t="s">
        <v>3344</v>
      </c>
      <c r="S4721" t="s">
        <v>3721</v>
      </c>
      <c r="T4721">
        <v>75</v>
      </c>
      <c r="U4721">
        <v>64</v>
      </c>
      <c r="W4721" t="s">
        <v>1463</v>
      </c>
      <c r="X4721">
        <v>1</v>
      </c>
      <c r="Y4721">
        <f t="shared" si="559"/>
        <v>11</v>
      </c>
      <c r="Z4721">
        <f t="shared" ca="1" si="560"/>
        <v>0.5</v>
      </c>
      <c r="AA4721">
        <f t="shared" ca="1" si="561"/>
        <v>10.5</v>
      </c>
      <c r="AB4721">
        <f t="shared" ca="1" si="562"/>
        <v>-10.5</v>
      </c>
      <c r="AC4721" s="2">
        <v>10.5</v>
      </c>
      <c r="AD4721" s="7">
        <f>VLOOKUP(P4721,Weights!$A:$B,2,0)*AC4721</f>
        <v>10.5</v>
      </c>
      <c r="AE4721">
        <f t="shared" ca="1" si="563"/>
        <v>110.25</v>
      </c>
      <c r="AF4721" t="str">
        <f t="shared" si="564"/>
        <v>Northeastern</v>
      </c>
      <c r="AG4721" t="str">
        <f t="shared" ca="1" si="565"/>
        <v>Northeastern</v>
      </c>
    </row>
    <row r="4722" spans="15:33" x14ac:dyDescent="0.25">
      <c r="O4722" t="s">
        <v>3246</v>
      </c>
      <c r="P4722" s="6">
        <v>42053</v>
      </c>
      <c r="Q4722" t="s">
        <v>3073</v>
      </c>
      <c r="R4722" t="s">
        <v>3714</v>
      </c>
      <c r="S4722" t="s">
        <v>3720</v>
      </c>
      <c r="T4722">
        <v>70</v>
      </c>
      <c r="U4722">
        <v>65</v>
      </c>
      <c r="W4722" t="s">
        <v>875</v>
      </c>
      <c r="X4722">
        <v>1</v>
      </c>
      <c r="Y4722">
        <f t="shared" si="559"/>
        <v>-5</v>
      </c>
      <c r="Z4722">
        <f t="shared" ca="1" si="560"/>
        <v>-2.25</v>
      </c>
      <c r="AA4722">
        <f t="shared" ca="1" si="561"/>
        <v>-2.75</v>
      </c>
      <c r="AB4722">
        <f t="shared" ca="1" si="562"/>
        <v>2.75</v>
      </c>
      <c r="AC4722" s="2">
        <v>2.75</v>
      </c>
      <c r="AD4722" s="7">
        <f>VLOOKUP(P4722,Weights!$A:$B,2,0)*AC4722</f>
        <v>2.75</v>
      </c>
      <c r="AE4722">
        <f t="shared" ca="1" si="563"/>
        <v>7.5625</v>
      </c>
      <c r="AF4722" t="str">
        <f t="shared" si="564"/>
        <v>Iowa State</v>
      </c>
      <c r="AG4722" t="str">
        <f t="shared" ca="1" si="565"/>
        <v>Iowa State</v>
      </c>
    </row>
    <row r="4723" spans="15:33" x14ac:dyDescent="0.25">
      <c r="O4723" t="s">
        <v>3295</v>
      </c>
      <c r="P4723" s="6">
        <v>42053</v>
      </c>
      <c r="Q4723" t="s">
        <v>3073</v>
      </c>
      <c r="R4723" t="s">
        <v>3231</v>
      </c>
      <c r="S4723" t="s">
        <v>3721</v>
      </c>
      <c r="T4723">
        <v>73</v>
      </c>
      <c r="U4723">
        <v>60</v>
      </c>
      <c r="W4723" t="s">
        <v>651</v>
      </c>
      <c r="X4723">
        <v>1</v>
      </c>
      <c r="Y4723">
        <f t="shared" si="559"/>
        <v>13</v>
      </c>
      <c r="Z4723">
        <f t="shared" ca="1" si="560"/>
        <v>5.8749995000000004</v>
      </c>
      <c r="AA4723">
        <f t="shared" ca="1" si="561"/>
        <v>7.1250004999999996</v>
      </c>
      <c r="AB4723">
        <f t="shared" ca="1" si="562"/>
        <v>-7.1250004999999996</v>
      </c>
      <c r="AC4723" s="2">
        <v>7.125</v>
      </c>
      <c r="AD4723" s="7">
        <f>VLOOKUP(P4723,Weights!$A:$B,2,0)*AC4723</f>
        <v>7.125</v>
      </c>
      <c r="AE4723">
        <f t="shared" ca="1" si="563"/>
        <v>50.765632125000245</v>
      </c>
      <c r="AF4723" t="str">
        <f t="shared" si="564"/>
        <v>Oregon</v>
      </c>
      <c r="AG4723" t="str">
        <f t="shared" ca="1" si="565"/>
        <v>Oregon</v>
      </c>
    </row>
    <row r="4724" spans="15:33" x14ac:dyDescent="0.25">
      <c r="O4724" t="s">
        <v>3174</v>
      </c>
      <c r="P4724" s="6">
        <v>42053</v>
      </c>
      <c r="Q4724" t="s">
        <v>3073</v>
      </c>
      <c r="R4724" t="s">
        <v>3712</v>
      </c>
      <c r="S4724" t="s">
        <v>3720</v>
      </c>
      <c r="T4724">
        <v>55</v>
      </c>
      <c r="U4724">
        <v>47</v>
      </c>
      <c r="W4724" t="s">
        <v>1300</v>
      </c>
      <c r="X4724">
        <v>1</v>
      </c>
      <c r="Y4724">
        <f t="shared" si="559"/>
        <v>-8</v>
      </c>
      <c r="Z4724">
        <f t="shared" ca="1" si="560"/>
        <v>-10.749999499999998</v>
      </c>
      <c r="AA4724">
        <f t="shared" ca="1" si="561"/>
        <v>2.7499994999999977</v>
      </c>
      <c r="AB4724">
        <f t="shared" ca="1" si="562"/>
        <v>-2.7499994999999977</v>
      </c>
      <c r="AC4724" s="2">
        <v>2.75</v>
      </c>
      <c r="AD4724" s="7">
        <f>VLOOKUP(P4724,Weights!$A:$B,2,0)*AC4724</f>
        <v>2.75</v>
      </c>
      <c r="AE4724">
        <f t="shared" ca="1" si="563"/>
        <v>7.562497250000237</v>
      </c>
      <c r="AF4724" t="str">
        <f t="shared" si="564"/>
        <v>Wisconsin</v>
      </c>
      <c r="AG4724" t="str">
        <f t="shared" ca="1" si="565"/>
        <v>Wisconsin</v>
      </c>
    </row>
    <row r="4725" spans="15:33" x14ac:dyDescent="0.25">
      <c r="O4725" t="s">
        <v>3117</v>
      </c>
      <c r="P4725" s="6">
        <v>42053</v>
      </c>
      <c r="Q4725" t="s">
        <v>3073</v>
      </c>
      <c r="R4725" t="s">
        <v>3165</v>
      </c>
      <c r="S4725" t="s">
        <v>3721</v>
      </c>
      <c r="T4725">
        <v>75</v>
      </c>
      <c r="U4725">
        <v>59</v>
      </c>
      <c r="W4725" t="s">
        <v>480</v>
      </c>
      <c r="X4725">
        <v>1</v>
      </c>
      <c r="Y4725">
        <f t="shared" si="559"/>
        <v>16</v>
      </c>
      <c r="Z4725">
        <f t="shared" ca="1" si="560"/>
        <v>6.2499999999999991</v>
      </c>
      <c r="AA4725">
        <f t="shared" ca="1" si="561"/>
        <v>9.75</v>
      </c>
      <c r="AB4725">
        <f t="shared" ca="1" si="562"/>
        <v>-9.75</v>
      </c>
      <c r="AC4725" s="2">
        <v>9.75</v>
      </c>
      <c r="AD4725" s="7">
        <f>VLOOKUP(P4725,Weights!$A:$B,2,0)*AC4725</f>
        <v>9.75</v>
      </c>
      <c r="AE4725">
        <f t="shared" ca="1" si="563"/>
        <v>95.0625</v>
      </c>
      <c r="AF4725" t="str">
        <f t="shared" si="564"/>
        <v>Rhode Island</v>
      </c>
      <c r="AG4725" t="str">
        <f t="shared" ca="1" si="565"/>
        <v>Rhode Island</v>
      </c>
    </row>
    <row r="4726" spans="15:33" x14ac:dyDescent="0.25">
      <c r="O4726" t="s">
        <v>3717</v>
      </c>
      <c r="P4726" s="6">
        <v>42053</v>
      </c>
      <c r="Q4726" t="s">
        <v>3073</v>
      </c>
      <c r="R4726" t="s">
        <v>3276</v>
      </c>
      <c r="S4726" t="s">
        <v>3720</v>
      </c>
      <c r="T4726">
        <v>76</v>
      </c>
      <c r="U4726">
        <v>54</v>
      </c>
      <c r="W4726" t="s">
        <v>3005</v>
      </c>
      <c r="X4726">
        <v>1</v>
      </c>
      <c r="Y4726">
        <f t="shared" si="559"/>
        <v>-22</v>
      </c>
      <c r="Z4726">
        <f t="shared" ca="1" si="560"/>
        <v>-15.500000500000002</v>
      </c>
      <c r="AA4726">
        <f t="shared" ca="1" si="561"/>
        <v>-6.4999994999999977</v>
      </c>
      <c r="AB4726">
        <f t="shared" ca="1" si="562"/>
        <v>6.4999994999999977</v>
      </c>
      <c r="AC4726" s="2">
        <v>6.5</v>
      </c>
      <c r="AD4726" s="7">
        <f>VLOOKUP(P4726,Weights!$A:$B,2,0)*AC4726</f>
        <v>6.5</v>
      </c>
      <c r="AE4726">
        <f t="shared" ca="1" si="563"/>
        <v>42.249993500000222</v>
      </c>
      <c r="AF4726" t="str">
        <f t="shared" si="564"/>
        <v>Utah State</v>
      </c>
      <c r="AG4726" t="str">
        <f t="shared" ca="1" si="565"/>
        <v>Utah State</v>
      </c>
    </row>
    <row r="4727" spans="15:33" x14ac:dyDescent="0.25">
      <c r="O4727" t="s">
        <v>3261</v>
      </c>
      <c r="P4727" s="6">
        <v>42053</v>
      </c>
      <c r="Q4727" t="s">
        <v>3073</v>
      </c>
      <c r="R4727" t="s">
        <v>3240</v>
      </c>
      <c r="S4727" t="s">
        <v>3721</v>
      </c>
      <c r="T4727">
        <v>74</v>
      </c>
      <c r="U4727">
        <v>56</v>
      </c>
      <c r="W4727" t="s">
        <v>1395</v>
      </c>
      <c r="X4727">
        <v>1</v>
      </c>
      <c r="Y4727">
        <f t="shared" si="559"/>
        <v>18</v>
      </c>
      <c r="Z4727">
        <f t="shared" ca="1" si="560"/>
        <v>2.5</v>
      </c>
      <c r="AA4727">
        <f t="shared" ca="1" si="561"/>
        <v>15.5</v>
      </c>
      <c r="AB4727">
        <f t="shared" ca="1" si="562"/>
        <v>-15.5</v>
      </c>
      <c r="AC4727" s="2">
        <v>15.5</v>
      </c>
      <c r="AD4727" s="7">
        <f>VLOOKUP(P4727,Weights!$A:$B,2,0)*AC4727</f>
        <v>15.5</v>
      </c>
      <c r="AE4727">
        <f t="shared" ca="1" si="563"/>
        <v>240.25</v>
      </c>
      <c r="AF4727" t="str">
        <f t="shared" si="564"/>
        <v>Seattle</v>
      </c>
      <c r="AG4727" t="str">
        <f t="shared" ca="1" si="565"/>
        <v>Seattle</v>
      </c>
    </row>
    <row r="4728" spans="15:33" x14ac:dyDescent="0.25">
      <c r="O4728" t="s">
        <v>3171</v>
      </c>
      <c r="P4728" s="6">
        <v>42053</v>
      </c>
      <c r="Q4728" t="s">
        <v>3073</v>
      </c>
      <c r="R4728" t="s">
        <v>3166</v>
      </c>
      <c r="S4728" t="s">
        <v>3720</v>
      </c>
      <c r="T4728">
        <v>71</v>
      </c>
      <c r="U4728">
        <v>56</v>
      </c>
      <c r="W4728" t="s">
        <v>523</v>
      </c>
      <c r="X4728">
        <v>1</v>
      </c>
      <c r="Y4728">
        <f t="shared" si="559"/>
        <v>-15</v>
      </c>
      <c r="Z4728">
        <f t="shared" ca="1" si="560"/>
        <v>1.1250000000000009</v>
      </c>
      <c r="AA4728">
        <f t="shared" ca="1" si="561"/>
        <v>-16.125</v>
      </c>
      <c r="AB4728">
        <f t="shared" ca="1" si="562"/>
        <v>16.125</v>
      </c>
      <c r="AC4728" s="2">
        <v>16.125</v>
      </c>
      <c r="AD4728" s="7">
        <f>VLOOKUP(P4728,Weights!$A:$B,2,0)*AC4728</f>
        <v>16.125</v>
      </c>
      <c r="AE4728">
        <f t="shared" ca="1" si="563"/>
        <v>260.015625</v>
      </c>
      <c r="AF4728" t="str">
        <f t="shared" si="564"/>
        <v>Richmond</v>
      </c>
      <c r="AG4728" t="str">
        <f t="shared" ca="1" si="565"/>
        <v>St. Bonaventure</v>
      </c>
    </row>
    <row r="4729" spans="15:33" x14ac:dyDescent="0.25">
      <c r="O4729" t="s">
        <v>3195</v>
      </c>
      <c r="P4729" s="6">
        <v>42053</v>
      </c>
      <c r="Q4729" t="s">
        <v>3073</v>
      </c>
      <c r="R4729" t="s">
        <v>3711</v>
      </c>
      <c r="S4729" t="s">
        <v>3721</v>
      </c>
      <c r="T4729">
        <v>69</v>
      </c>
      <c r="U4729">
        <v>59</v>
      </c>
      <c r="W4729" t="s">
        <v>209</v>
      </c>
      <c r="X4729">
        <v>1</v>
      </c>
      <c r="Y4729">
        <f t="shared" si="559"/>
        <v>10</v>
      </c>
      <c r="Z4729">
        <f t="shared" ca="1" si="560"/>
        <v>-2.8749995000000013</v>
      </c>
      <c r="AA4729">
        <f t="shared" ca="1" si="561"/>
        <v>12.874999500000001</v>
      </c>
      <c r="AB4729">
        <f t="shared" ca="1" si="562"/>
        <v>-12.874999500000001</v>
      </c>
      <c r="AC4729" s="2">
        <v>12.875</v>
      </c>
      <c r="AD4729" s="7">
        <f>VLOOKUP(P4729,Weights!$A:$B,2,0)*AC4729</f>
        <v>12.875</v>
      </c>
      <c r="AE4729">
        <f t="shared" ca="1" si="563"/>
        <v>165.76561212500027</v>
      </c>
      <c r="AF4729" t="str">
        <f t="shared" si="564"/>
        <v>Syracuse</v>
      </c>
      <c r="AG4729" t="str">
        <f t="shared" ca="1" si="565"/>
        <v>Louisville</v>
      </c>
    </row>
    <row r="4730" spans="15:33" x14ac:dyDescent="0.25">
      <c r="O4730" t="s">
        <v>3244</v>
      </c>
      <c r="P4730" s="6">
        <v>42053</v>
      </c>
      <c r="Q4730" t="s">
        <v>3073</v>
      </c>
      <c r="R4730" t="s">
        <v>3245</v>
      </c>
      <c r="S4730" t="s">
        <v>3721</v>
      </c>
      <c r="T4730">
        <v>69</v>
      </c>
      <c r="U4730">
        <v>55</v>
      </c>
      <c r="W4730" t="s">
        <v>887</v>
      </c>
      <c r="X4730">
        <v>1</v>
      </c>
      <c r="Y4730">
        <f t="shared" si="559"/>
        <v>14</v>
      </c>
      <c r="Z4730">
        <f t="shared" ca="1" si="560"/>
        <v>5.1249995000000013</v>
      </c>
      <c r="AA4730">
        <f t="shared" ca="1" si="561"/>
        <v>8.8750004999999987</v>
      </c>
      <c r="AB4730">
        <f t="shared" ca="1" si="562"/>
        <v>-8.8750004999999987</v>
      </c>
      <c r="AC4730" s="2">
        <v>8.875</v>
      </c>
      <c r="AD4730" s="7">
        <f>VLOOKUP(P4730,Weights!$A:$B,2,0)*AC4730</f>
        <v>8.875</v>
      </c>
      <c r="AE4730">
        <f t="shared" ca="1" si="563"/>
        <v>78.765633875000233</v>
      </c>
      <c r="AF4730" t="str">
        <f t="shared" si="564"/>
        <v>TCU</v>
      </c>
      <c r="AG4730" t="str">
        <f t="shared" ca="1" si="565"/>
        <v>TCU</v>
      </c>
    </row>
    <row r="4731" spans="15:33" x14ac:dyDescent="0.25">
      <c r="O4731" t="s">
        <v>3182</v>
      </c>
      <c r="P4731" s="6">
        <v>42053</v>
      </c>
      <c r="Q4731" t="s">
        <v>3073</v>
      </c>
      <c r="R4731" t="s">
        <v>3112</v>
      </c>
      <c r="S4731" t="s">
        <v>3720</v>
      </c>
      <c r="T4731">
        <v>87</v>
      </c>
      <c r="U4731">
        <v>82</v>
      </c>
      <c r="W4731" t="s">
        <v>239</v>
      </c>
      <c r="X4731">
        <v>1</v>
      </c>
      <c r="Y4731">
        <f t="shared" si="559"/>
        <v>-5</v>
      </c>
      <c r="Z4731">
        <f t="shared" ca="1" si="560"/>
        <v>-6.25</v>
      </c>
      <c r="AA4731">
        <f t="shared" ca="1" si="561"/>
        <v>1.25</v>
      </c>
      <c r="AB4731">
        <f t="shared" ca="1" si="562"/>
        <v>-1.25</v>
      </c>
      <c r="AC4731" s="2">
        <v>1.25</v>
      </c>
      <c r="AD4731" s="7">
        <f>VLOOKUP(P4731,Weights!$A:$B,2,0)*AC4731</f>
        <v>1.25</v>
      </c>
      <c r="AE4731">
        <f t="shared" ca="1" si="563"/>
        <v>1.5625</v>
      </c>
      <c r="AF4731" t="str">
        <f t="shared" si="564"/>
        <v>Hofstra</v>
      </c>
      <c r="AG4731" t="str">
        <f t="shared" ca="1" si="565"/>
        <v>Hofstra</v>
      </c>
    </row>
    <row r="4732" spans="15:33" x14ac:dyDescent="0.25">
      <c r="O4732" t="s">
        <v>3143</v>
      </c>
      <c r="P4732" s="6">
        <v>42053</v>
      </c>
      <c r="Q4732" t="s">
        <v>3073</v>
      </c>
      <c r="R4732" t="s">
        <v>3139</v>
      </c>
      <c r="S4732" t="s">
        <v>3721</v>
      </c>
      <c r="T4732">
        <v>69</v>
      </c>
      <c r="U4732">
        <v>58</v>
      </c>
      <c r="W4732" t="s">
        <v>343</v>
      </c>
      <c r="X4732">
        <v>1</v>
      </c>
      <c r="Y4732">
        <f t="shared" si="559"/>
        <v>11</v>
      </c>
      <c r="Z4732">
        <f t="shared" ca="1" si="560"/>
        <v>11</v>
      </c>
      <c r="AA4732">
        <f t="shared" ca="1" si="561"/>
        <v>0</v>
      </c>
      <c r="AB4732">
        <f t="shared" ca="1" si="562"/>
        <v>0</v>
      </c>
      <c r="AC4732" s="2">
        <v>0</v>
      </c>
      <c r="AD4732" s="7">
        <f>VLOOKUP(P4732,Weights!$A:$B,2,0)*AC4732</f>
        <v>0</v>
      </c>
      <c r="AE4732">
        <f t="shared" ca="1" si="563"/>
        <v>0</v>
      </c>
      <c r="AF4732" t="str">
        <f t="shared" si="564"/>
        <v>Tulsa</v>
      </c>
      <c r="AG4732" t="str">
        <f t="shared" ca="1" si="565"/>
        <v>Tulsa</v>
      </c>
    </row>
    <row r="4733" spans="15:33" x14ac:dyDescent="0.25">
      <c r="O4733" t="s">
        <v>3084</v>
      </c>
      <c r="P4733" s="6">
        <v>42053</v>
      </c>
      <c r="Q4733" t="s">
        <v>3073</v>
      </c>
      <c r="R4733" t="s">
        <v>3088</v>
      </c>
      <c r="S4733" t="s">
        <v>3721</v>
      </c>
      <c r="T4733">
        <v>82</v>
      </c>
      <c r="U4733">
        <v>71</v>
      </c>
      <c r="W4733" t="s">
        <v>144</v>
      </c>
      <c r="X4733">
        <v>1</v>
      </c>
      <c r="Y4733">
        <f t="shared" si="559"/>
        <v>11</v>
      </c>
      <c r="Z4733">
        <f t="shared" ca="1" si="560"/>
        <v>9.7500004999999987</v>
      </c>
      <c r="AA4733">
        <f t="shared" ca="1" si="561"/>
        <v>1.2499995000000013</v>
      </c>
      <c r="AB4733">
        <f t="shared" ca="1" si="562"/>
        <v>-1.2499995000000013</v>
      </c>
      <c r="AC4733" s="2">
        <v>1.25</v>
      </c>
      <c r="AD4733" s="7">
        <f>VLOOKUP(P4733,Weights!$A:$B,2,0)*AC4733</f>
        <v>1.25</v>
      </c>
      <c r="AE4733">
        <f t="shared" ca="1" si="563"/>
        <v>1.5624987500002532</v>
      </c>
      <c r="AF4733" t="str">
        <f t="shared" si="564"/>
        <v>UMass Lowell</v>
      </c>
      <c r="AG4733" t="str">
        <f t="shared" ca="1" si="565"/>
        <v>UMass Lowell</v>
      </c>
    </row>
    <row r="4734" spans="15:33" x14ac:dyDescent="0.25">
      <c r="O4734" t="s">
        <v>3077</v>
      </c>
      <c r="P4734" s="6">
        <v>42053</v>
      </c>
      <c r="Q4734" t="s">
        <v>3073</v>
      </c>
      <c r="R4734" t="s">
        <v>3280</v>
      </c>
      <c r="S4734" t="s">
        <v>3720</v>
      </c>
      <c r="T4734">
        <v>53</v>
      </c>
      <c r="U4734">
        <v>48</v>
      </c>
      <c r="W4734" t="s">
        <v>2212</v>
      </c>
      <c r="X4734">
        <v>1</v>
      </c>
      <c r="Y4734">
        <f t="shared" si="559"/>
        <v>-5</v>
      </c>
      <c r="Z4734">
        <f t="shared" ca="1" si="560"/>
        <v>-0.99999999999999822</v>
      </c>
      <c r="AA4734">
        <f t="shared" ca="1" si="561"/>
        <v>-4.0000000000000018</v>
      </c>
      <c r="AB4734">
        <f t="shared" ca="1" si="562"/>
        <v>4.0000000000000018</v>
      </c>
      <c r="AC4734" s="2">
        <v>4</v>
      </c>
      <c r="AD4734" s="7">
        <f>VLOOKUP(P4734,Weights!$A:$B,2,0)*AC4734</f>
        <v>4</v>
      </c>
      <c r="AE4734">
        <f t="shared" ca="1" si="563"/>
        <v>16.000000000000014</v>
      </c>
      <c r="AF4734" t="str">
        <f t="shared" si="564"/>
        <v>Boise State</v>
      </c>
      <c r="AG4734" t="str">
        <f t="shared" ca="1" si="565"/>
        <v>Boise State</v>
      </c>
    </row>
    <row r="4735" spans="15:33" x14ac:dyDescent="0.25">
      <c r="O4735" t="s">
        <v>3272</v>
      </c>
      <c r="P4735" s="6">
        <v>42053</v>
      </c>
      <c r="Q4735" t="s">
        <v>3073</v>
      </c>
      <c r="R4735" t="s">
        <v>3273</v>
      </c>
      <c r="S4735" t="s">
        <v>3720</v>
      </c>
      <c r="T4735">
        <v>79</v>
      </c>
      <c r="U4735">
        <v>77</v>
      </c>
      <c r="W4735" t="s">
        <v>397</v>
      </c>
      <c r="X4735">
        <v>1</v>
      </c>
      <c r="Y4735">
        <f t="shared" si="559"/>
        <v>-2</v>
      </c>
      <c r="Z4735">
        <f t="shared" ca="1" si="560"/>
        <v>-13.000000499999999</v>
      </c>
      <c r="AA4735">
        <f t="shared" ca="1" si="561"/>
        <v>11.000000499999999</v>
      </c>
      <c r="AB4735">
        <f t="shared" ca="1" si="562"/>
        <v>-11.000000499999999</v>
      </c>
      <c r="AC4735" s="2">
        <v>11</v>
      </c>
      <c r="AD4735" s="7">
        <f>VLOOKUP(P4735,Weights!$A:$B,2,0)*AC4735</f>
        <v>11</v>
      </c>
      <c r="AE4735">
        <f t="shared" ca="1" si="563"/>
        <v>121.00001100000023</v>
      </c>
      <c r="AF4735" t="str">
        <f t="shared" si="564"/>
        <v>South Dakota St</v>
      </c>
      <c r="AG4735" t="str">
        <f t="shared" ca="1" si="565"/>
        <v>South Dakota St</v>
      </c>
    </row>
    <row r="4736" spans="15:33" x14ac:dyDescent="0.25">
      <c r="O4736" t="s">
        <v>3110</v>
      </c>
      <c r="P4736" s="6">
        <v>42053</v>
      </c>
      <c r="Q4736" t="s">
        <v>3073</v>
      </c>
      <c r="R4736" t="s">
        <v>3191</v>
      </c>
      <c r="S4736" t="s">
        <v>3721</v>
      </c>
      <c r="T4736">
        <v>80</v>
      </c>
      <c r="U4736">
        <v>69</v>
      </c>
      <c r="W4736" t="s">
        <v>1240</v>
      </c>
      <c r="X4736">
        <v>1</v>
      </c>
      <c r="Y4736">
        <f t="shared" si="559"/>
        <v>11</v>
      </c>
      <c r="Z4736">
        <f t="shared" ca="1" si="560"/>
        <v>9.8749999800000001</v>
      </c>
      <c r="AA4736">
        <f t="shared" ca="1" si="561"/>
        <v>1.1250000199999999</v>
      </c>
      <c r="AB4736">
        <f t="shared" ca="1" si="562"/>
        <v>-1.1250000199999999</v>
      </c>
      <c r="AC4736" s="2">
        <v>1.125</v>
      </c>
      <c r="AD4736" s="7">
        <f>VLOOKUP(P4736,Weights!$A:$B,2,0)*AC4736</f>
        <v>1.125</v>
      </c>
      <c r="AE4736">
        <f t="shared" ca="1" si="563"/>
        <v>1.2656250450000002</v>
      </c>
      <c r="AF4736" t="str">
        <f t="shared" si="564"/>
        <v>Western Michigan</v>
      </c>
      <c r="AG4736" t="str">
        <f t="shared" ca="1" si="565"/>
        <v>Western Michigan</v>
      </c>
    </row>
    <row r="4737" spans="15:33" x14ac:dyDescent="0.25">
      <c r="O4737" t="s">
        <v>3304</v>
      </c>
      <c r="P4737" s="6">
        <v>42053</v>
      </c>
      <c r="Q4737" t="s">
        <v>3073</v>
      </c>
      <c r="R4737" t="s">
        <v>3305</v>
      </c>
      <c r="S4737" t="s">
        <v>3721</v>
      </c>
      <c r="T4737">
        <v>91</v>
      </c>
      <c r="U4737">
        <v>70</v>
      </c>
      <c r="W4737" t="s">
        <v>1227</v>
      </c>
      <c r="X4737">
        <v>1</v>
      </c>
      <c r="Y4737">
        <f t="shared" si="559"/>
        <v>21</v>
      </c>
      <c r="Z4737">
        <f t="shared" ca="1" si="560"/>
        <v>4.125</v>
      </c>
      <c r="AA4737">
        <f t="shared" ca="1" si="561"/>
        <v>16.875</v>
      </c>
      <c r="AB4737">
        <f t="shared" ca="1" si="562"/>
        <v>-16.875</v>
      </c>
      <c r="AC4737" s="2">
        <v>16.875</v>
      </c>
      <c r="AD4737" s="7">
        <f>VLOOKUP(P4737,Weights!$A:$B,2,0)*AC4737</f>
        <v>16.875</v>
      </c>
      <c r="AE4737">
        <f t="shared" ca="1" si="563"/>
        <v>284.765625</v>
      </c>
      <c r="AF4737" t="str">
        <f t="shared" si="564"/>
        <v>Winthrop</v>
      </c>
      <c r="AG4737" t="str">
        <f t="shared" ca="1" si="565"/>
        <v>Winthrop</v>
      </c>
    </row>
    <row r="4738" spans="15:33" x14ac:dyDescent="0.25">
      <c r="O4738" t="s">
        <v>3179</v>
      </c>
      <c r="P4738" s="6">
        <v>42053</v>
      </c>
      <c r="Q4738" t="s">
        <v>3073</v>
      </c>
      <c r="R4738" t="s">
        <v>3369</v>
      </c>
      <c r="S4738" t="s">
        <v>3720</v>
      </c>
      <c r="T4738">
        <v>76</v>
      </c>
      <c r="U4738">
        <v>67</v>
      </c>
      <c r="W4738" t="s">
        <v>1690</v>
      </c>
      <c r="X4738">
        <v>1</v>
      </c>
      <c r="Y4738">
        <f t="shared" ref="Y4738:Y4801" si="566">X4738*IF(S4738="W",(T4738-U4738),U4738-T4738)</f>
        <v>-9</v>
      </c>
      <c r="Z4738">
        <f t="shared" ref="Z4738:Z4801" ca="1" si="567">X4738*(IF(Q4738="A",-HomeEdge,IF(Q4738="H",HomeEdge,0))+VLOOKUP(O4738,TmList,2,0)-VLOOKUP(R4738,TmList,2,0))</f>
        <v>-5.999999980000001</v>
      </c>
      <c r="AA4738">
        <f t="shared" ref="AA4738:AA4801" ca="1" si="568">Y4738-Z4738</f>
        <v>-3.000000019999999</v>
      </c>
      <c r="AB4738">
        <f t="shared" ref="AB4738:AB4801" ca="1" si="569">-AA4738</f>
        <v>3.000000019999999</v>
      </c>
      <c r="AC4738" s="2">
        <v>3</v>
      </c>
      <c r="AD4738" s="7">
        <f>VLOOKUP(P4738,Weights!$A:$B,2,0)*AC4738</f>
        <v>3</v>
      </c>
      <c r="AE4738">
        <f t="shared" ref="AE4738:AE4801" ca="1" si="570">AA4738^2</f>
        <v>9.0000001199999939</v>
      </c>
      <c r="AF4738" t="str">
        <f t="shared" si="564"/>
        <v>Oakland</v>
      </c>
      <c r="AG4738" t="str">
        <f t="shared" ca="1" si="565"/>
        <v>Oakland</v>
      </c>
    </row>
    <row r="4739" spans="15:33" x14ac:dyDescent="0.25">
      <c r="O4739" t="s">
        <v>3715</v>
      </c>
      <c r="P4739" s="6">
        <v>42054</v>
      </c>
      <c r="Q4739" t="s">
        <v>3073</v>
      </c>
      <c r="R4739" t="s">
        <v>3132</v>
      </c>
      <c r="S4739" t="s">
        <v>3721</v>
      </c>
      <c r="T4739">
        <v>87</v>
      </c>
      <c r="U4739">
        <v>57</v>
      </c>
      <c r="W4739" t="s">
        <v>2357</v>
      </c>
      <c r="X4739">
        <v>1</v>
      </c>
      <c r="Y4739">
        <f t="shared" si="566"/>
        <v>30</v>
      </c>
      <c r="Z4739">
        <f t="shared" ca="1" si="567"/>
        <v>21.124999499999998</v>
      </c>
      <c r="AA4739">
        <f t="shared" ca="1" si="568"/>
        <v>8.8750005000000023</v>
      </c>
      <c r="AB4739">
        <f t="shared" ca="1" si="569"/>
        <v>-8.8750005000000023</v>
      </c>
      <c r="AC4739" s="2">
        <v>8.875</v>
      </c>
      <c r="AD4739" s="7">
        <f>VLOOKUP(P4739,Weights!$A:$B,2,0)*AC4739</f>
        <v>8.875</v>
      </c>
      <c r="AE4739">
        <f t="shared" ca="1" si="570"/>
        <v>78.76563387500029</v>
      </c>
      <c r="AF4739" t="str">
        <f t="shared" ref="AF4739:AF4802" si="571">IF(Y4739&gt;0,O4739,R4739)</f>
        <v>Arizona</v>
      </c>
      <c r="AG4739" t="str">
        <f t="shared" ref="AG4739:AG4802" ca="1" si="572">IF(Z4739&gt;0,O4739,R4739)</f>
        <v>Arizona</v>
      </c>
    </row>
    <row r="4740" spans="15:33" x14ac:dyDescent="0.25">
      <c r="O4740" t="s">
        <v>3160</v>
      </c>
      <c r="P4740" s="6">
        <v>42054</v>
      </c>
      <c r="Q4740" t="s">
        <v>3073</v>
      </c>
      <c r="R4740" t="s">
        <v>3359</v>
      </c>
      <c r="S4740" t="s">
        <v>3721</v>
      </c>
      <c r="T4740">
        <v>70</v>
      </c>
      <c r="U4740">
        <v>57</v>
      </c>
      <c r="W4740" t="s">
        <v>2446</v>
      </c>
      <c r="X4740">
        <v>1</v>
      </c>
      <c r="Y4740">
        <f t="shared" si="566"/>
        <v>13</v>
      </c>
      <c r="Z4740">
        <f t="shared" ca="1" si="567"/>
        <v>6</v>
      </c>
      <c r="AA4740">
        <f t="shared" ca="1" si="568"/>
        <v>7</v>
      </c>
      <c r="AB4740">
        <f t="shared" ca="1" si="569"/>
        <v>-7</v>
      </c>
      <c r="AC4740" s="2">
        <v>7</v>
      </c>
      <c r="AD4740" s="7">
        <f>VLOOKUP(P4740,Weights!$A:$B,2,0)*AC4740</f>
        <v>7</v>
      </c>
      <c r="AE4740">
        <f t="shared" ca="1" si="570"/>
        <v>49</v>
      </c>
      <c r="AF4740" t="str">
        <f t="shared" si="571"/>
        <v>Arkansas-Little Rock</v>
      </c>
      <c r="AG4740" t="str">
        <f t="shared" ca="1" si="572"/>
        <v>Arkansas-Little Rock</v>
      </c>
    </row>
    <row r="4741" spans="15:33" x14ac:dyDescent="0.25">
      <c r="O4741" t="s">
        <v>3230</v>
      </c>
      <c r="P4741" s="6">
        <v>42054</v>
      </c>
      <c r="Q4741" t="s">
        <v>3073</v>
      </c>
      <c r="R4741" t="s">
        <v>3377</v>
      </c>
      <c r="S4741" t="s">
        <v>3721</v>
      </c>
      <c r="T4741">
        <v>66</v>
      </c>
      <c r="U4741">
        <v>61</v>
      </c>
      <c r="W4741" t="s">
        <v>271</v>
      </c>
      <c r="X4741">
        <v>1</v>
      </c>
      <c r="Y4741">
        <f t="shared" si="566"/>
        <v>5</v>
      </c>
      <c r="Z4741">
        <f t="shared" ca="1" si="567"/>
        <v>2.875</v>
      </c>
      <c r="AA4741">
        <f t="shared" ca="1" si="568"/>
        <v>2.125</v>
      </c>
      <c r="AB4741">
        <f t="shared" ca="1" si="569"/>
        <v>-2.125</v>
      </c>
      <c r="AC4741" s="2">
        <v>2.125</v>
      </c>
      <c r="AD4741" s="7">
        <f>VLOOKUP(P4741,Weights!$A:$B,2,0)*AC4741</f>
        <v>2.125</v>
      </c>
      <c r="AE4741">
        <f t="shared" ca="1" si="570"/>
        <v>4.515625</v>
      </c>
      <c r="AF4741" t="str">
        <f t="shared" si="571"/>
        <v>Belmont</v>
      </c>
      <c r="AG4741" t="str">
        <f t="shared" ca="1" si="572"/>
        <v>Belmont</v>
      </c>
    </row>
    <row r="4742" spans="15:33" x14ac:dyDescent="0.25">
      <c r="O4742" t="s">
        <v>3184</v>
      </c>
      <c r="P4742" s="6">
        <v>42054</v>
      </c>
      <c r="Q4742" t="s">
        <v>3073</v>
      </c>
      <c r="R4742" t="s">
        <v>3389</v>
      </c>
      <c r="S4742" t="s">
        <v>3721</v>
      </c>
      <c r="T4742">
        <v>75</v>
      </c>
      <c r="U4742">
        <v>62</v>
      </c>
      <c r="W4742" t="s">
        <v>537</v>
      </c>
      <c r="X4742">
        <v>1</v>
      </c>
      <c r="Y4742">
        <f t="shared" si="566"/>
        <v>13</v>
      </c>
      <c r="Z4742">
        <f t="shared" ca="1" si="567"/>
        <v>11.124999500000001</v>
      </c>
      <c r="AA4742">
        <f t="shared" ca="1" si="568"/>
        <v>1.8750004999999987</v>
      </c>
      <c r="AB4742">
        <f t="shared" ca="1" si="569"/>
        <v>-1.8750004999999987</v>
      </c>
      <c r="AC4742" s="2">
        <v>1.875</v>
      </c>
      <c r="AD4742" s="7">
        <f>VLOOKUP(P4742,Weights!$A:$B,2,0)*AC4742</f>
        <v>1.875</v>
      </c>
      <c r="AE4742">
        <f t="shared" ca="1" si="570"/>
        <v>3.5156268750002453</v>
      </c>
      <c r="AF4742" t="str">
        <f t="shared" si="571"/>
        <v>BYU</v>
      </c>
      <c r="AG4742" t="str">
        <f t="shared" ca="1" si="572"/>
        <v>BYU</v>
      </c>
    </row>
    <row r="4743" spans="15:33" x14ac:dyDescent="0.25">
      <c r="O4743" t="s">
        <v>3128</v>
      </c>
      <c r="P4743" s="6">
        <v>42054</v>
      </c>
      <c r="Q4743" t="s">
        <v>3073</v>
      </c>
      <c r="R4743" t="s">
        <v>3078</v>
      </c>
      <c r="S4743" t="s">
        <v>3721</v>
      </c>
      <c r="T4743">
        <v>53</v>
      </c>
      <c r="U4743">
        <v>50</v>
      </c>
      <c r="W4743" t="s">
        <v>163</v>
      </c>
      <c r="X4743">
        <v>1</v>
      </c>
      <c r="Y4743">
        <f t="shared" si="566"/>
        <v>3</v>
      </c>
      <c r="Z4743">
        <f t="shared" ca="1" si="567"/>
        <v>-7.3750004999999996</v>
      </c>
      <c r="AA4743">
        <f t="shared" ca="1" si="568"/>
        <v>10.375000499999999</v>
      </c>
      <c r="AB4743">
        <f t="shared" ca="1" si="569"/>
        <v>-10.375000499999999</v>
      </c>
      <c r="AC4743" s="2">
        <v>10.375</v>
      </c>
      <c r="AD4743" s="7">
        <f>VLOOKUP(P4743,Weights!$A:$B,2,0)*AC4743</f>
        <v>10.375</v>
      </c>
      <c r="AE4743">
        <f t="shared" ca="1" si="570"/>
        <v>107.64063537500023</v>
      </c>
      <c r="AF4743" t="str">
        <f t="shared" si="571"/>
        <v>Central Connecticut St</v>
      </c>
      <c r="AG4743" t="str">
        <f t="shared" ca="1" si="572"/>
        <v>St. Francis (PA)</v>
      </c>
    </row>
    <row r="4744" spans="15:33" x14ac:dyDescent="0.25">
      <c r="O4744" t="s">
        <v>3205</v>
      </c>
      <c r="P4744" s="6">
        <v>42054</v>
      </c>
      <c r="Q4744" t="s">
        <v>3073</v>
      </c>
      <c r="R4744" t="s">
        <v>3317</v>
      </c>
      <c r="S4744" t="s">
        <v>3720</v>
      </c>
      <c r="T4744">
        <v>83</v>
      </c>
      <c r="U4744">
        <v>82</v>
      </c>
      <c r="V4744" t="s">
        <v>3722</v>
      </c>
      <c r="W4744" t="s">
        <v>237</v>
      </c>
      <c r="X4744">
        <v>1</v>
      </c>
      <c r="Y4744">
        <f t="shared" si="566"/>
        <v>-1</v>
      </c>
      <c r="Z4744">
        <f t="shared" ca="1" si="567"/>
        <v>-1.0000000199999999</v>
      </c>
      <c r="AA4744">
        <f t="shared" ca="1" si="568"/>
        <v>1.9999999878450581E-8</v>
      </c>
      <c r="AB4744">
        <f t="shared" ca="1" si="569"/>
        <v>-1.9999999878450581E-8</v>
      </c>
      <c r="AC4744" s="2">
        <v>0</v>
      </c>
      <c r="AD4744" s="7">
        <f>VLOOKUP(P4744,Weights!$A:$B,2,0)*AC4744</f>
        <v>0</v>
      </c>
      <c r="AE4744">
        <f t="shared" ca="1" si="570"/>
        <v>3.9999999513802324E-16</v>
      </c>
      <c r="AF4744" t="str">
        <f t="shared" si="571"/>
        <v>Louisiana Tech</v>
      </c>
      <c r="AG4744" t="str">
        <f t="shared" ca="1" si="572"/>
        <v>Louisiana Tech</v>
      </c>
    </row>
    <row r="4745" spans="15:33" x14ac:dyDescent="0.25">
      <c r="O4745" t="s">
        <v>3234</v>
      </c>
      <c r="P4745" s="6">
        <v>42054</v>
      </c>
      <c r="Q4745" t="s">
        <v>3073</v>
      </c>
      <c r="R4745" t="s">
        <v>3223</v>
      </c>
      <c r="S4745" t="s">
        <v>3721</v>
      </c>
      <c r="T4745">
        <v>74</v>
      </c>
      <c r="U4745">
        <v>61</v>
      </c>
      <c r="W4745" t="s">
        <v>2522</v>
      </c>
      <c r="X4745">
        <v>1</v>
      </c>
      <c r="Y4745">
        <f t="shared" si="566"/>
        <v>13</v>
      </c>
      <c r="Z4745">
        <f t="shared" ca="1" si="567"/>
        <v>4.375</v>
      </c>
      <c r="AA4745">
        <f t="shared" ca="1" si="568"/>
        <v>8.625</v>
      </c>
      <c r="AB4745">
        <f t="shared" ca="1" si="569"/>
        <v>-8.625</v>
      </c>
      <c r="AC4745" s="2">
        <v>8.625</v>
      </c>
      <c r="AD4745" s="7">
        <f>VLOOKUP(P4745,Weights!$A:$B,2,0)*AC4745</f>
        <v>8.625</v>
      </c>
      <c r="AE4745">
        <f t="shared" ca="1" si="570"/>
        <v>74.390625</v>
      </c>
      <c r="AF4745" t="str">
        <f t="shared" si="571"/>
        <v>Chattanooga</v>
      </c>
      <c r="AG4745" t="str">
        <f t="shared" ca="1" si="572"/>
        <v>Chattanooga</v>
      </c>
    </row>
    <row r="4746" spans="15:33" x14ac:dyDescent="0.25">
      <c r="O4746" t="s">
        <v>3308</v>
      </c>
      <c r="P4746" s="6">
        <v>42054</v>
      </c>
      <c r="Q4746" t="s">
        <v>3073</v>
      </c>
      <c r="R4746" t="s">
        <v>3312</v>
      </c>
      <c r="S4746" t="s">
        <v>3721</v>
      </c>
      <c r="T4746">
        <v>81</v>
      </c>
      <c r="U4746">
        <v>57</v>
      </c>
      <c r="W4746" t="s">
        <v>864</v>
      </c>
      <c r="X4746">
        <v>1</v>
      </c>
      <c r="Y4746">
        <f t="shared" si="566"/>
        <v>24</v>
      </c>
      <c r="Z4746">
        <f t="shared" ca="1" si="567"/>
        <v>15.875</v>
      </c>
      <c r="AA4746">
        <f t="shared" ca="1" si="568"/>
        <v>8.125</v>
      </c>
      <c r="AB4746">
        <f t="shared" ca="1" si="569"/>
        <v>-8.125</v>
      </c>
      <c r="AC4746" s="2">
        <v>8.125</v>
      </c>
      <c r="AD4746" s="7">
        <f>VLOOKUP(P4746,Weights!$A:$B,2,0)*AC4746</f>
        <v>8.125</v>
      </c>
      <c r="AE4746">
        <f t="shared" ca="1" si="570"/>
        <v>66.015625</v>
      </c>
      <c r="AF4746" t="str">
        <f t="shared" si="571"/>
        <v>Coastal Carolina</v>
      </c>
      <c r="AG4746" t="str">
        <f t="shared" ca="1" si="572"/>
        <v>Coastal Carolina</v>
      </c>
    </row>
    <row r="4747" spans="15:33" x14ac:dyDescent="0.25">
      <c r="O4747" t="s">
        <v>3332</v>
      </c>
      <c r="P4747" s="6">
        <v>42054</v>
      </c>
      <c r="Q4747" t="s">
        <v>3073</v>
      </c>
      <c r="R4747" t="s">
        <v>3333</v>
      </c>
      <c r="S4747" t="s">
        <v>3720</v>
      </c>
      <c r="T4747">
        <v>65</v>
      </c>
      <c r="U4747">
        <v>54</v>
      </c>
      <c r="W4747" t="s">
        <v>1338</v>
      </c>
      <c r="X4747">
        <v>1</v>
      </c>
      <c r="Y4747">
        <f t="shared" si="566"/>
        <v>-11</v>
      </c>
      <c r="Z4747">
        <f t="shared" ca="1" si="567"/>
        <v>-4.8749999800000001</v>
      </c>
      <c r="AA4747">
        <f t="shared" ca="1" si="568"/>
        <v>-6.1250000199999999</v>
      </c>
      <c r="AB4747">
        <f t="shared" ca="1" si="569"/>
        <v>6.1250000199999999</v>
      </c>
      <c r="AC4747" s="2">
        <v>6.125</v>
      </c>
      <c r="AD4747" s="7">
        <f>VLOOKUP(P4747,Weights!$A:$B,2,0)*AC4747</f>
        <v>6.125</v>
      </c>
      <c r="AE4747">
        <f t="shared" ca="1" si="570"/>
        <v>37.515625244999995</v>
      </c>
      <c r="AF4747" t="str">
        <f t="shared" si="571"/>
        <v>Cal Poly</v>
      </c>
      <c r="AG4747" t="str">
        <f t="shared" ca="1" si="572"/>
        <v>Cal Poly</v>
      </c>
    </row>
    <row r="4748" spans="15:33" x14ac:dyDescent="0.25">
      <c r="O4748" t="s">
        <v>3342</v>
      </c>
      <c r="P4748" s="6">
        <v>42054</v>
      </c>
      <c r="Q4748" t="s">
        <v>3073</v>
      </c>
      <c r="R4748" t="s">
        <v>3257</v>
      </c>
      <c r="S4748" t="s">
        <v>3721</v>
      </c>
      <c r="T4748">
        <v>64</v>
      </c>
      <c r="U4748">
        <v>51</v>
      </c>
      <c r="W4748" t="s">
        <v>2959</v>
      </c>
      <c r="X4748">
        <v>1</v>
      </c>
      <c r="Y4748">
        <f t="shared" si="566"/>
        <v>13</v>
      </c>
      <c r="Z4748">
        <f t="shared" ca="1" si="567"/>
        <v>8.8750004999999987</v>
      </c>
      <c r="AA4748">
        <f t="shared" ca="1" si="568"/>
        <v>4.1249995000000013</v>
      </c>
      <c r="AB4748">
        <f t="shared" ca="1" si="569"/>
        <v>-4.1249995000000013</v>
      </c>
      <c r="AC4748" s="2">
        <v>4.125</v>
      </c>
      <c r="AD4748" s="7">
        <f>VLOOKUP(P4748,Weights!$A:$B,2,0)*AC4748</f>
        <v>4.125</v>
      </c>
      <c r="AE4748">
        <f t="shared" ca="1" si="570"/>
        <v>17.015620875000259</v>
      </c>
      <c r="AF4748" t="str">
        <f t="shared" si="571"/>
        <v>CSU Bakersfield</v>
      </c>
      <c r="AG4748" t="str">
        <f t="shared" ca="1" si="572"/>
        <v>CSU Bakersfield</v>
      </c>
    </row>
    <row r="4749" spans="15:33" x14ac:dyDescent="0.25">
      <c r="O4749" t="s">
        <v>3176</v>
      </c>
      <c r="P4749" s="6">
        <v>42054</v>
      </c>
      <c r="Q4749" t="s">
        <v>3073</v>
      </c>
      <c r="R4749" t="s">
        <v>3130</v>
      </c>
      <c r="S4749" t="s">
        <v>3721</v>
      </c>
      <c r="T4749">
        <v>68</v>
      </c>
      <c r="U4749">
        <v>64</v>
      </c>
      <c r="W4749" t="s">
        <v>381</v>
      </c>
      <c r="X4749">
        <v>1</v>
      </c>
      <c r="Y4749">
        <f t="shared" si="566"/>
        <v>4</v>
      </c>
      <c r="Z4749">
        <f t="shared" ca="1" si="567"/>
        <v>12.50000002</v>
      </c>
      <c r="AA4749">
        <f t="shared" ca="1" si="568"/>
        <v>-8.5000000199999999</v>
      </c>
      <c r="AB4749">
        <f t="shared" ca="1" si="569"/>
        <v>8.5000000199999999</v>
      </c>
      <c r="AC4749" s="2">
        <v>8.5</v>
      </c>
      <c r="AD4749" s="7">
        <f>VLOOKUP(P4749,Weights!$A:$B,2,0)*AC4749</f>
        <v>8.5</v>
      </c>
      <c r="AE4749">
        <f t="shared" ca="1" si="570"/>
        <v>72.25000034</v>
      </c>
      <c r="AF4749" t="str">
        <f t="shared" si="571"/>
        <v>Dayton</v>
      </c>
      <c r="AG4749" t="str">
        <f t="shared" ca="1" si="572"/>
        <v>Dayton</v>
      </c>
    </row>
    <row r="4750" spans="15:33" x14ac:dyDescent="0.25">
      <c r="O4750" t="s">
        <v>3157</v>
      </c>
      <c r="P4750" s="6">
        <v>42054</v>
      </c>
      <c r="Q4750" t="s">
        <v>3073</v>
      </c>
      <c r="R4750" t="s">
        <v>3148</v>
      </c>
      <c r="S4750" t="s">
        <v>3721</v>
      </c>
      <c r="T4750">
        <v>70</v>
      </c>
      <c r="U4750">
        <v>59</v>
      </c>
      <c r="W4750" t="s">
        <v>1428</v>
      </c>
      <c r="X4750">
        <v>1</v>
      </c>
      <c r="Y4750">
        <f t="shared" si="566"/>
        <v>11</v>
      </c>
      <c r="Z4750">
        <f t="shared" ca="1" si="567"/>
        <v>-2.1249999800000001</v>
      </c>
      <c r="AA4750">
        <f t="shared" ca="1" si="568"/>
        <v>13.12499998</v>
      </c>
      <c r="AB4750">
        <f t="shared" ca="1" si="569"/>
        <v>-13.12499998</v>
      </c>
      <c r="AC4750" s="2">
        <v>13.125</v>
      </c>
      <c r="AD4750" s="7">
        <f>VLOOKUP(P4750,Weights!$A:$B,2,0)*AC4750</f>
        <v>13.125</v>
      </c>
      <c r="AE4750">
        <f t="shared" ca="1" si="570"/>
        <v>172.26562447500001</v>
      </c>
      <c r="AF4750" t="str">
        <f t="shared" si="571"/>
        <v>Delaware</v>
      </c>
      <c r="AG4750" t="str">
        <f t="shared" ca="1" si="572"/>
        <v>UNC Wilmington</v>
      </c>
    </row>
    <row r="4751" spans="15:33" x14ac:dyDescent="0.25">
      <c r="O4751" t="s">
        <v>3189</v>
      </c>
      <c r="P4751" s="6">
        <v>42054</v>
      </c>
      <c r="Q4751" t="s">
        <v>3073</v>
      </c>
      <c r="R4751" t="s">
        <v>3217</v>
      </c>
      <c r="S4751" t="s">
        <v>3720</v>
      </c>
      <c r="T4751">
        <v>63</v>
      </c>
      <c r="U4751">
        <v>47</v>
      </c>
      <c r="W4751" t="s">
        <v>2761</v>
      </c>
      <c r="X4751">
        <v>1</v>
      </c>
      <c r="Y4751">
        <f t="shared" si="566"/>
        <v>-16</v>
      </c>
      <c r="Z4751">
        <f t="shared" ca="1" si="567"/>
        <v>2</v>
      </c>
      <c r="AA4751">
        <f t="shared" ca="1" si="568"/>
        <v>-18</v>
      </c>
      <c r="AB4751">
        <f t="shared" ca="1" si="569"/>
        <v>18</v>
      </c>
      <c r="AC4751" s="2">
        <v>18</v>
      </c>
      <c r="AD4751" s="7">
        <f>VLOOKUP(P4751,Weights!$A:$B,2,0)*AC4751</f>
        <v>18</v>
      </c>
      <c r="AE4751">
        <f t="shared" ca="1" si="570"/>
        <v>324</v>
      </c>
      <c r="AF4751" t="str">
        <f t="shared" si="571"/>
        <v>IPFW</v>
      </c>
      <c r="AG4751" t="str">
        <f t="shared" ca="1" si="572"/>
        <v>Denver</v>
      </c>
    </row>
    <row r="4752" spans="15:33" x14ac:dyDescent="0.25">
      <c r="O4752" t="s">
        <v>3337</v>
      </c>
      <c r="P4752" s="6">
        <v>42054</v>
      </c>
      <c r="Q4752" t="s">
        <v>3073</v>
      </c>
      <c r="R4752" t="s">
        <v>3318</v>
      </c>
      <c r="S4752" t="s">
        <v>3720</v>
      </c>
      <c r="T4752">
        <v>75</v>
      </c>
      <c r="U4752">
        <v>73</v>
      </c>
      <c r="V4752" t="s">
        <v>3722</v>
      </c>
      <c r="W4752" t="s">
        <v>486</v>
      </c>
      <c r="X4752">
        <v>1</v>
      </c>
      <c r="Y4752">
        <f t="shared" si="566"/>
        <v>-2</v>
      </c>
      <c r="Z4752">
        <f t="shared" ca="1" si="567"/>
        <v>2.875</v>
      </c>
      <c r="AA4752">
        <f t="shared" ca="1" si="568"/>
        <v>-4.875</v>
      </c>
      <c r="AB4752">
        <f t="shared" ca="1" si="569"/>
        <v>4.875</v>
      </c>
      <c r="AC4752" s="2">
        <v>4.875</v>
      </c>
      <c r="AD4752" s="7">
        <f>VLOOKUP(P4752,Weights!$A:$B,2,0)*AC4752</f>
        <v>4.875</v>
      </c>
      <c r="AE4752">
        <f t="shared" ca="1" si="570"/>
        <v>23.765625</v>
      </c>
      <c r="AF4752" t="str">
        <f t="shared" si="571"/>
        <v>Tenn-Martin</v>
      </c>
      <c r="AG4752" t="str">
        <f t="shared" ca="1" si="572"/>
        <v>Eastern Illinois</v>
      </c>
    </row>
    <row r="4753" spans="15:33" x14ac:dyDescent="0.25">
      <c r="O4753" t="s">
        <v>3382</v>
      </c>
      <c r="P4753" s="6">
        <v>42054</v>
      </c>
      <c r="Q4753" t="s">
        <v>3073</v>
      </c>
      <c r="R4753" t="s">
        <v>3082</v>
      </c>
      <c r="S4753" t="s">
        <v>3720</v>
      </c>
      <c r="T4753">
        <v>55</v>
      </c>
      <c r="U4753">
        <v>53</v>
      </c>
      <c r="W4753" t="s">
        <v>1800</v>
      </c>
      <c r="X4753">
        <v>1</v>
      </c>
      <c r="Y4753">
        <f t="shared" si="566"/>
        <v>-2</v>
      </c>
      <c r="Z4753">
        <f t="shared" ca="1" si="567"/>
        <v>5.2500004999999987</v>
      </c>
      <c r="AA4753">
        <f t="shared" ca="1" si="568"/>
        <v>-7.2500004999999987</v>
      </c>
      <c r="AB4753">
        <f t="shared" ca="1" si="569"/>
        <v>7.2500004999999987</v>
      </c>
      <c r="AC4753" s="2">
        <v>7.25</v>
      </c>
      <c r="AD4753" s="7">
        <f>VLOOKUP(P4753,Weights!$A:$B,2,0)*AC4753</f>
        <v>7.25</v>
      </c>
      <c r="AE4753">
        <f t="shared" ca="1" si="570"/>
        <v>52.56250725000023</v>
      </c>
      <c r="AF4753" t="str">
        <f t="shared" si="571"/>
        <v>Niagara</v>
      </c>
      <c r="AG4753" t="str">
        <f t="shared" ca="1" si="572"/>
        <v>Fairfield</v>
      </c>
    </row>
    <row r="4754" spans="15:33" x14ac:dyDescent="0.25">
      <c r="O4754" t="s">
        <v>3147</v>
      </c>
      <c r="P4754" s="6">
        <v>42054</v>
      </c>
      <c r="Q4754" t="s">
        <v>3073</v>
      </c>
      <c r="R4754" t="s">
        <v>3256</v>
      </c>
      <c r="S4754" t="s">
        <v>3720</v>
      </c>
      <c r="T4754">
        <v>79</v>
      </c>
      <c r="U4754">
        <v>72</v>
      </c>
      <c r="W4754" t="s">
        <v>1494</v>
      </c>
      <c r="X4754">
        <v>1</v>
      </c>
      <c r="Y4754">
        <f t="shared" si="566"/>
        <v>-7</v>
      </c>
      <c r="Z4754">
        <f t="shared" ca="1" si="567"/>
        <v>3.875</v>
      </c>
      <c r="AA4754">
        <f t="shared" ca="1" si="568"/>
        <v>-10.875</v>
      </c>
      <c r="AB4754">
        <f t="shared" ca="1" si="569"/>
        <v>10.875</v>
      </c>
      <c r="AC4754" s="2">
        <v>10.875</v>
      </c>
      <c r="AD4754" s="7">
        <f>VLOOKUP(P4754,Weights!$A:$B,2,0)*AC4754</f>
        <v>10.875</v>
      </c>
      <c r="AE4754">
        <f t="shared" ca="1" si="570"/>
        <v>118.265625</v>
      </c>
      <c r="AF4754" t="str">
        <f t="shared" si="571"/>
        <v>North Texas</v>
      </c>
      <c r="AG4754" t="str">
        <f t="shared" ca="1" si="572"/>
        <v>Florida Atlantic</v>
      </c>
    </row>
    <row r="4755" spans="15:33" x14ac:dyDescent="0.25">
      <c r="O4755" t="s">
        <v>3221</v>
      </c>
      <c r="P4755" s="6">
        <v>42054</v>
      </c>
      <c r="Q4755" t="s">
        <v>3073</v>
      </c>
      <c r="R4755" t="s">
        <v>3129</v>
      </c>
      <c r="S4755" t="s">
        <v>3721</v>
      </c>
      <c r="T4755">
        <v>54</v>
      </c>
      <c r="U4755">
        <v>53</v>
      </c>
      <c r="W4755" t="s">
        <v>722</v>
      </c>
      <c r="X4755">
        <v>1</v>
      </c>
      <c r="Y4755">
        <f t="shared" si="566"/>
        <v>1</v>
      </c>
      <c r="Z4755">
        <f t="shared" ca="1" si="567"/>
        <v>14.750000499999999</v>
      </c>
      <c r="AA4755">
        <f t="shared" ca="1" si="568"/>
        <v>-13.750000499999999</v>
      </c>
      <c r="AB4755">
        <f t="shared" ca="1" si="569"/>
        <v>13.750000499999999</v>
      </c>
      <c r="AC4755" s="2">
        <v>13.75</v>
      </c>
      <c r="AD4755" s="7">
        <f>VLOOKUP(P4755,Weights!$A:$B,2,0)*AC4755</f>
        <v>13.75</v>
      </c>
      <c r="AE4755">
        <f t="shared" ca="1" si="570"/>
        <v>189.06251375000022</v>
      </c>
      <c r="AF4755" t="str">
        <f t="shared" si="571"/>
        <v>Florida Gulf Coast</v>
      </c>
      <c r="AG4755" t="str">
        <f t="shared" ca="1" si="572"/>
        <v>Florida Gulf Coast</v>
      </c>
    </row>
    <row r="4756" spans="15:33" x14ac:dyDescent="0.25">
      <c r="O4756" t="s">
        <v>3225</v>
      </c>
      <c r="P4756" s="6">
        <v>42054</v>
      </c>
      <c r="Q4756" t="s">
        <v>3073</v>
      </c>
      <c r="R4756" t="s">
        <v>3352</v>
      </c>
      <c r="S4756" t="s">
        <v>3721</v>
      </c>
      <c r="T4756">
        <v>60</v>
      </c>
      <c r="U4756">
        <v>56</v>
      </c>
      <c r="W4756" t="s">
        <v>71</v>
      </c>
      <c r="X4756">
        <v>1</v>
      </c>
      <c r="Y4756">
        <f t="shared" si="566"/>
        <v>4</v>
      </c>
      <c r="Z4756">
        <f t="shared" ca="1" si="567"/>
        <v>3.125</v>
      </c>
      <c r="AA4756">
        <f t="shared" ca="1" si="568"/>
        <v>0.875</v>
      </c>
      <c r="AB4756">
        <f t="shared" ca="1" si="569"/>
        <v>-0.875</v>
      </c>
      <c r="AC4756" s="2">
        <v>0.875</v>
      </c>
      <c r="AD4756" s="7">
        <f>VLOOKUP(P4756,Weights!$A:$B,2,0)*AC4756</f>
        <v>0.875</v>
      </c>
      <c r="AE4756">
        <f t="shared" ca="1" si="570"/>
        <v>0.765625</v>
      </c>
      <c r="AF4756" t="str">
        <f t="shared" si="571"/>
        <v>Florida International</v>
      </c>
      <c r="AG4756" t="str">
        <f t="shared" ca="1" si="572"/>
        <v>Florida International</v>
      </c>
    </row>
    <row r="4757" spans="15:33" x14ac:dyDescent="0.25">
      <c r="O4757" t="s">
        <v>3338</v>
      </c>
      <c r="P4757" s="6">
        <v>42054</v>
      </c>
      <c r="Q4757" t="s">
        <v>3073</v>
      </c>
      <c r="R4757" t="s">
        <v>3391</v>
      </c>
      <c r="S4757" t="s">
        <v>3720</v>
      </c>
      <c r="T4757">
        <v>62</v>
      </c>
      <c r="U4757">
        <v>56</v>
      </c>
      <c r="V4757" t="s">
        <v>3722</v>
      </c>
      <c r="W4757" t="s">
        <v>2544</v>
      </c>
      <c r="X4757">
        <v>1</v>
      </c>
      <c r="Y4757">
        <f t="shared" si="566"/>
        <v>-6</v>
      </c>
      <c r="Z4757">
        <f t="shared" ca="1" si="567"/>
        <v>8.625</v>
      </c>
      <c r="AA4757">
        <f t="shared" ca="1" si="568"/>
        <v>-14.625</v>
      </c>
      <c r="AB4757">
        <f t="shared" ca="1" si="569"/>
        <v>14.625</v>
      </c>
      <c r="AC4757" s="2">
        <v>14.625</v>
      </c>
      <c r="AD4757" s="7">
        <f>VLOOKUP(P4757,Weights!$A:$B,2,0)*AC4757</f>
        <v>14.625</v>
      </c>
      <c r="AE4757">
        <f t="shared" ca="1" si="570"/>
        <v>213.890625</v>
      </c>
      <c r="AF4757" t="str">
        <f t="shared" si="571"/>
        <v>The Citadel</v>
      </c>
      <c r="AG4757" t="str">
        <f t="shared" ca="1" si="572"/>
        <v>Furman</v>
      </c>
    </row>
    <row r="4758" spans="15:33" x14ac:dyDescent="0.25">
      <c r="O4758" t="s">
        <v>3355</v>
      </c>
      <c r="P4758" s="6">
        <v>42054</v>
      </c>
      <c r="Q4758" t="s">
        <v>3073</v>
      </c>
      <c r="R4758" t="s">
        <v>3402</v>
      </c>
      <c r="S4758" t="s">
        <v>3720</v>
      </c>
      <c r="T4758">
        <v>65</v>
      </c>
      <c r="U4758">
        <v>62</v>
      </c>
      <c r="W4758" t="s">
        <v>2846</v>
      </c>
      <c r="X4758">
        <v>1</v>
      </c>
      <c r="Y4758">
        <f t="shared" si="566"/>
        <v>-3</v>
      </c>
      <c r="Z4758">
        <f t="shared" ca="1" si="567"/>
        <v>12</v>
      </c>
      <c r="AA4758">
        <f t="shared" ca="1" si="568"/>
        <v>-15</v>
      </c>
      <c r="AB4758">
        <f t="shared" ca="1" si="569"/>
        <v>15</v>
      </c>
      <c r="AC4758" s="2">
        <v>15</v>
      </c>
      <c r="AD4758" s="7">
        <f>VLOOKUP(P4758,Weights!$A:$B,2,0)*AC4758</f>
        <v>15</v>
      </c>
      <c r="AE4758">
        <f t="shared" ca="1" si="570"/>
        <v>225</v>
      </c>
      <c r="AF4758" t="str">
        <f t="shared" si="571"/>
        <v>Troy</v>
      </c>
      <c r="AG4758" t="str">
        <f t="shared" ca="1" si="572"/>
        <v>Georgia Southern</v>
      </c>
    </row>
    <row r="4759" spans="15:33" x14ac:dyDescent="0.25">
      <c r="O4759" t="s">
        <v>3363</v>
      </c>
      <c r="P4759" s="6">
        <v>42054</v>
      </c>
      <c r="Q4759" t="s">
        <v>3073</v>
      </c>
      <c r="R4759" t="s">
        <v>3360</v>
      </c>
      <c r="S4759" t="s">
        <v>3721</v>
      </c>
      <c r="T4759">
        <v>79</v>
      </c>
      <c r="U4759">
        <v>51</v>
      </c>
      <c r="W4759" t="s">
        <v>2853</v>
      </c>
      <c r="X4759">
        <v>1</v>
      </c>
      <c r="Y4759">
        <f t="shared" si="566"/>
        <v>28</v>
      </c>
      <c r="Z4759">
        <f t="shared" ca="1" si="567"/>
        <v>18.125</v>
      </c>
      <c r="AA4759">
        <f t="shared" ca="1" si="568"/>
        <v>9.875</v>
      </c>
      <c r="AB4759">
        <f t="shared" ca="1" si="569"/>
        <v>-9.875</v>
      </c>
      <c r="AC4759" s="2">
        <v>9.875</v>
      </c>
      <c r="AD4759" s="7">
        <f>VLOOKUP(P4759,Weights!$A:$B,2,0)*AC4759</f>
        <v>9.875</v>
      </c>
      <c r="AE4759">
        <f t="shared" ca="1" si="570"/>
        <v>97.515625</v>
      </c>
      <c r="AF4759" t="str">
        <f t="shared" si="571"/>
        <v>Georgia St</v>
      </c>
      <c r="AG4759" t="str">
        <f t="shared" ca="1" si="572"/>
        <v>Georgia St</v>
      </c>
    </row>
    <row r="4760" spans="15:33" x14ac:dyDescent="0.25">
      <c r="O4760" t="s">
        <v>3275</v>
      </c>
      <c r="P4760" s="6">
        <v>42054</v>
      </c>
      <c r="Q4760" t="s">
        <v>3073</v>
      </c>
      <c r="R4760" t="s">
        <v>3365</v>
      </c>
      <c r="S4760" t="s">
        <v>3721</v>
      </c>
      <c r="T4760">
        <v>64</v>
      </c>
      <c r="U4760">
        <v>59</v>
      </c>
      <c r="W4760" t="s">
        <v>2967</v>
      </c>
      <c r="X4760">
        <v>1</v>
      </c>
      <c r="Y4760">
        <f t="shared" si="566"/>
        <v>5</v>
      </c>
      <c r="Z4760">
        <f t="shared" ca="1" si="567"/>
        <v>9.2500004999999987</v>
      </c>
      <c r="AA4760">
        <f t="shared" ca="1" si="568"/>
        <v>-4.2500004999999987</v>
      </c>
      <c r="AB4760">
        <f t="shared" ca="1" si="569"/>
        <v>4.2500004999999987</v>
      </c>
      <c r="AC4760" s="2">
        <v>4.25</v>
      </c>
      <c r="AD4760" s="7">
        <f>VLOOKUP(P4760,Weights!$A:$B,2,0)*AC4760</f>
        <v>4.25</v>
      </c>
      <c r="AE4760">
        <f t="shared" ca="1" si="570"/>
        <v>18.062504250000238</v>
      </c>
      <c r="AF4760" t="str">
        <f t="shared" si="571"/>
        <v>Grand Canyon</v>
      </c>
      <c r="AG4760" t="str">
        <f t="shared" ca="1" si="572"/>
        <v>Grand Canyon</v>
      </c>
    </row>
    <row r="4761" spans="15:33" x14ac:dyDescent="0.25">
      <c r="O4761" t="s">
        <v>3152</v>
      </c>
      <c r="P4761" s="6">
        <v>42054</v>
      </c>
      <c r="Q4761" t="s">
        <v>3073</v>
      </c>
      <c r="R4761" t="s">
        <v>3206</v>
      </c>
      <c r="S4761" t="s">
        <v>3720</v>
      </c>
      <c r="T4761">
        <v>67</v>
      </c>
      <c r="U4761">
        <v>63</v>
      </c>
      <c r="W4761" t="s">
        <v>1235</v>
      </c>
      <c r="X4761">
        <v>1</v>
      </c>
      <c r="Y4761">
        <f t="shared" si="566"/>
        <v>-4</v>
      </c>
      <c r="Z4761">
        <f t="shared" ca="1" si="567"/>
        <v>-0.375</v>
      </c>
      <c r="AA4761">
        <f t="shared" ca="1" si="568"/>
        <v>-3.625</v>
      </c>
      <c r="AB4761">
        <f t="shared" ca="1" si="569"/>
        <v>3.625</v>
      </c>
      <c r="AC4761" s="2">
        <v>3.625</v>
      </c>
      <c r="AD4761" s="7">
        <f>VLOOKUP(P4761,Weights!$A:$B,2,0)*AC4761</f>
        <v>3.625</v>
      </c>
      <c r="AE4761">
        <f t="shared" ca="1" si="570"/>
        <v>13.140625</v>
      </c>
      <c r="AF4761" t="str">
        <f t="shared" si="571"/>
        <v>Purdue</v>
      </c>
      <c r="AG4761" t="str">
        <f t="shared" ca="1" si="572"/>
        <v>Purdue</v>
      </c>
    </row>
    <row r="4762" spans="15:33" x14ac:dyDescent="0.25">
      <c r="O4762" t="s">
        <v>3127</v>
      </c>
      <c r="P4762" s="6">
        <v>42054</v>
      </c>
      <c r="Q4762" t="s">
        <v>3073</v>
      </c>
      <c r="R4762" t="s">
        <v>3108</v>
      </c>
      <c r="S4762" t="s">
        <v>3721</v>
      </c>
      <c r="T4762">
        <v>81</v>
      </c>
      <c r="U4762">
        <v>47</v>
      </c>
      <c r="W4762" t="s">
        <v>1240</v>
      </c>
      <c r="X4762">
        <v>1</v>
      </c>
      <c r="Y4762">
        <f t="shared" si="566"/>
        <v>34</v>
      </c>
      <c r="Z4762">
        <f t="shared" ca="1" si="567"/>
        <v>16.874999519999999</v>
      </c>
      <c r="AA4762">
        <f t="shared" ca="1" si="568"/>
        <v>17.125000480000001</v>
      </c>
      <c r="AB4762">
        <f t="shared" ca="1" si="569"/>
        <v>-17.125000480000001</v>
      </c>
      <c r="AC4762" s="2">
        <v>17.125</v>
      </c>
      <c r="AD4762" s="7">
        <f>VLOOKUP(P4762,Weights!$A:$B,2,0)*AC4762</f>
        <v>17.125</v>
      </c>
      <c r="AE4762">
        <f t="shared" ca="1" si="570"/>
        <v>293.26564144000025</v>
      </c>
      <c r="AF4762" t="str">
        <f t="shared" si="571"/>
        <v>Iowa</v>
      </c>
      <c r="AG4762" t="str">
        <f t="shared" ca="1" si="572"/>
        <v>Iowa</v>
      </c>
    </row>
    <row r="4763" spans="15:33" x14ac:dyDescent="0.25">
      <c r="O4763" t="s">
        <v>3216</v>
      </c>
      <c r="P4763" s="6">
        <v>42054</v>
      </c>
      <c r="Q4763" t="s">
        <v>3073</v>
      </c>
      <c r="R4763" t="s">
        <v>3214</v>
      </c>
      <c r="S4763" t="s">
        <v>3721</v>
      </c>
      <c r="T4763">
        <v>83</v>
      </c>
      <c r="U4763">
        <v>75</v>
      </c>
      <c r="V4763" t="s">
        <v>3722</v>
      </c>
      <c r="W4763" t="s">
        <v>739</v>
      </c>
      <c r="X4763">
        <v>1</v>
      </c>
      <c r="Y4763">
        <f t="shared" si="566"/>
        <v>8</v>
      </c>
      <c r="Z4763">
        <f t="shared" ca="1" si="567"/>
        <v>-5.7500005000000005</v>
      </c>
      <c r="AA4763">
        <f t="shared" ca="1" si="568"/>
        <v>13.750000500000001</v>
      </c>
      <c r="AB4763">
        <f t="shared" ca="1" si="569"/>
        <v>-13.750000500000001</v>
      </c>
      <c r="AC4763" s="2">
        <v>13.75</v>
      </c>
      <c r="AD4763" s="7">
        <f>VLOOKUP(P4763,Weights!$A:$B,2,0)*AC4763</f>
        <v>13.75</v>
      </c>
      <c r="AE4763">
        <f t="shared" ca="1" si="570"/>
        <v>189.06251375000028</v>
      </c>
      <c r="AF4763" t="str">
        <f t="shared" si="571"/>
        <v>Jacksonville</v>
      </c>
      <c r="AG4763" t="str">
        <f t="shared" ca="1" si="572"/>
        <v>Northern Kentucky</v>
      </c>
    </row>
    <row r="4764" spans="15:33" x14ac:dyDescent="0.25">
      <c r="O4764" t="s">
        <v>3250</v>
      </c>
      <c r="P4764" s="6">
        <v>42054</v>
      </c>
      <c r="Q4764" t="s">
        <v>3073</v>
      </c>
      <c r="R4764" t="s">
        <v>3331</v>
      </c>
      <c r="S4764" t="s">
        <v>3720</v>
      </c>
      <c r="T4764">
        <v>65</v>
      </c>
      <c r="U4764">
        <v>58</v>
      </c>
      <c r="W4764" t="s">
        <v>1370</v>
      </c>
      <c r="X4764">
        <v>1</v>
      </c>
      <c r="Y4764">
        <f t="shared" si="566"/>
        <v>-7</v>
      </c>
      <c r="Z4764">
        <f t="shared" ca="1" si="567"/>
        <v>0.25</v>
      </c>
      <c r="AA4764">
        <f t="shared" ca="1" si="568"/>
        <v>-7.25</v>
      </c>
      <c r="AB4764">
        <f t="shared" ca="1" si="569"/>
        <v>7.25</v>
      </c>
      <c r="AC4764" s="2">
        <v>7.25</v>
      </c>
      <c r="AD4764" s="7">
        <f>VLOOKUP(P4764,Weights!$A:$B,2,0)*AC4764</f>
        <v>7.25</v>
      </c>
      <c r="AE4764">
        <f t="shared" ca="1" si="570"/>
        <v>52.5625</v>
      </c>
      <c r="AF4764" t="str">
        <f t="shared" si="571"/>
        <v>UC Davis</v>
      </c>
      <c r="AG4764" t="str">
        <f t="shared" ca="1" si="572"/>
        <v>Long Beach St</v>
      </c>
    </row>
    <row r="4765" spans="15:33" x14ac:dyDescent="0.25">
      <c r="O4765" t="s">
        <v>3340</v>
      </c>
      <c r="P4765" s="6">
        <v>42054</v>
      </c>
      <c r="Q4765" t="s">
        <v>3073</v>
      </c>
      <c r="R4765" t="s">
        <v>3262</v>
      </c>
      <c r="S4765" t="s">
        <v>3720</v>
      </c>
      <c r="T4765">
        <v>72</v>
      </c>
      <c r="U4765">
        <v>45</v>
      </c>
      <c r="W4765" t="s">
        <v>2915</v>
      </c>
      <c r="X4765">
        <v>1</v>
      </c>
      <c r="Y4765">
        <f t="shared" si="566"/>
        <v>-27</v>
      </c>
      <c r="Z4765">
        <f t="shared" ca="1" si="567"/>
        <v>0.75000001999999999</v>
      </c>
      <c r="AA4765">
        <f t="shared" ca="1" si="568"/>
        <v>-27.750000020000002</v>
      </c>
      <c r="AB4765">
        <f t="shared" ca="1" si="569"/>
        <v>27.750000020000002</v>
      </c>
      <c r="AC4765" s="2">
        <v>27.75</v>
      </c>
      <c r="AD4765" s="7">
        <f>VLOOKUP(P4765,Weights!$A:$B,2,0)*AC4765</f>
        <v>27.75</v>
      </c>
      <c r="AE4765">
        <f t="shared" ca="1" si="570"/>
        <v>770.06250111000008</v>
      </c>
      <c r="AF4765" t="str">
        <f t="shared" si="571"/>
        <v>San Francisco</v>
      </c>
      <c r="AG4765" t="str">
        <f t="shared" ca="1" si="572"/>
        <v>Loyola Marymount</v>
      </c>
    </row>
    <row r="4766" spans="15:33" x14ac:dyDescent="0.25">
      <c r="O4766" t="s">
        <v>3177</v>
      </c>
      <c r="P4766" s="6">
        <v>42054</v>
      </c>
      <c r="Q4766" t="s">
        <v>3073</v>
      </c>
      <c r="R4766" t="s">
        <v>3134</v>
      </c>
      <c r="S4766" t="s">
        <v>3721</v>
      </c>
      <c r="T4766">
        <v>69</v>
      </c>
      <c r="U4766">
        <v>65</v>
      </c>
      <c r="W4766" t="s">
        <v>1243</v>
      </c>
      <c r="X4766">
        <v>1</v>
      </c>
      <c r="Y4766">
        <f t="shared" si="566"/>
        <v>4</v>
      </c>
      <c r="Z4766">
        <f t="shared" ca="1" si="567"/>
        <v>9.8749994999999977</v>
      </c>
      <c r="AA4766">
        <f t="shared" ca="1" si="568"/>
        <v>-5.8749994999999977</v>
      </c>
      <c r="AB4766">
        <f t="shared" ca="1" si="569"/>
        <v>5.8749994999999977</v>
      </c>
      <c r="AC4766" s="2">
        <v>5.875</v>
      </c>
      <c r="AD4766" s="7">
        <f>VLOOKUP(P4766,Weights!$A:$B,2,0)*AC4766</f>
        <v>5.875</v>
      </c>
      <c r="AE4766">
        <f t="shared" ca="1" si="570"/>
        <v>34.515619125000221</v>
      </c>
      <c r="AF4766" t="str">
        <f t="shared" si="571"/>
        <v>Maryland</v>
      </c>
      <c r="AG4766" t="str">
        <f t="shared" ca="1" si="572"/>
        <v>Maryland</v>
      </c>
    </row>
    <row r="4767" spans="15:33" x14ac:dyDescent="0.25">
      <c r="O4767" t="s">
        <v>3137</v>
      </c>
      <c r="P4767" s="6">
        <v>42054</v>
      </c>
      <c r="Q4767" t="s">
        <v>3073</v>
      </c>
      <c r="R4767" t="s">
        <v>3136</v>
      </c>
      <c r="S4767" t="s">
        <v>3721</v>
      </c>
      <c r="T4767">
        <v>75</v>
      </c>
      <c r="U4767">
        <v>72</v>
      </c>
      <c r="W4767" t="s">
        <v>270</v>
      </c>
      <c r="X4767">
        <v>1</v>
      </c>
      <c r="Y4767">
        <f t="shared" si="566"/>
        <v>3</v>
      </c>
      <c r="Z4767">
        <f t="shared" ca="1" si="567"/>
        <v>3.0000000000000009</v>
      </c>
      <c r="AA4767">
        <f t="shared" ca="1" si="568"/>
        <v>0</v>
      </c>
      <c r="AB4767">
        <f t="shared" ca="1" si="569"/>
        <v>0</v>
      </c>
      <c r="AC4767" s="2">
        <v>0</v>
      </c>
      <c r="AD4767" s="7">
        <f>VLOOKUP(P4767,Weights!$A:$B,2,0)*AC4767</f>
        <v>0</v>
      </c>
      <c r="AE4767">
        <f t="shared" ca="1" si="570"/>
        <v>0</v>
      </c>
      <c r="AF4767" t="str">
        <f t="shared" si="571"/>
        <v>Memphis</v>
      </c>
      <c r="AG4767" t="str">
        <f t="shared" ca="1" si="572"/>
        <v>Memphis</v>
      </c>
    </row>
    <row r="4768" spans="15:33" x14ac:dyDescent="0.25">
      <c r="O4768" t="s">
        <v>3290</v>
      </c>
      <c r="P4768" s="6">
        <v>42054</v>
      </c>
      <c r="Q4768" t="s">
        <v>3073</v>
      </c>
      <c r="R4768" t="s">
        <v>3326</v>
      </c>
      <c r="S4768" t="s">
        <v>3721</v>
      </c>
      <c r="T4768">
        <v>90</v>
      </c>
      <c r="U4768">
        <v>51</v>
      </c>
      <c r="W4768" t="s">
        <v>1517</v>
      </c>
      <c r="X4768">
        <v>1</v>
      </c>
      <c r="Y4768">
        <f t="shared" si="566"/>
        <v>39</v>
      </c>
      <c r="Z4768">
        <f t="shared" ca="1" si="567"/>
        <v>10.375</v>
      </c>
      <c r="AA4768">
        <f t="shared" ca="1" si="568"/>
        <v>28.625</v>
      </c>
      <c r="AB4768">
        <f t="shared" ca="1" si="569"/>
        <v>-28.625</v>
      </c>
      <c r="AC4768" s="2">
        <v>28.625</v>
      </c>
      <c r="AD4768" s="7">
        <f>VLOOKUP(P4768,Weights!$A:$B,2,0)*AC4768</f>
        <v>28.625</v>
      </c>
      <c r="AE4768">
        <f t="shared" ca="1" si="570"/>
        <v>819.390625</v>
      </c>
      <c r="AF4768" t="str">
        <f t="shared" si="571"/>
        <v>Middle Tennessee</v>
      </c>
      <c r="AG4768" t="str">
        <f t="shared" ca="1" si="572"/>
        <v>Middle Tennessee</v>
      </c>
    </row>
    <row r="4769" spans="15:33" x14ac:dyDescent="0.25">
      <c r="O4769" t="s">
        <v>3202</v>
      </c>
      <c r="P4769" s="6">
        <v>42054</v>
      </c>
      <c r="Q4769" t="s">
        <v>3073</v>
      </c>
      <c r="R4769" t="s">
        <v>3253</v>
      </c>
      <c r="S4769" t="s">
        <v>3720</v>
      </c>
      <c r="T4769">
        <v>71</v>
      </c>
      <c r="U4769">
        <v>65</v>
      </c>
      <c r="W4769" t="s">
        <v>2500</v>
      </c>
      <c r="X4769">
        <v>1</v>
      </c>
      <c r="Y4769">
        <f t="shared" si="566"/>
        <v>-6</v>
      </c>
      <c r="Z4769">
        <f t="shared" ca="1" si="567"/>
        <v>-3.6249999999999991</v>
      </c>
      <c r="AA4769">
        <f t="shared" ca="1" si="568"/>
        <v>-2.3750000000000009</v>
      </c>
      <c r="AB4769">
        <f t="shared" ca="1" si="569"/>
        <v>2.3750000000000009</v>
      </c>
      <c r="AC4769" s="2">
        <v>2.375</v>
      </c>
      <c r="AD4769" s="7">
        <f>VLOOKUP(P4769,Weights!$A:$B,2,0)*AC4769</f>
        <v>2.375</v>
      </c>
      <c r="AE4769">
        <f t="shared" ca="1" si="570"/>
        <v>5.6406250000000044</v>
      </c>
      <c r="AF4769" t="str">
        <f t="shared" si="571"/>
        <v>Ole Miss</v>
      </c>
      <c r="AG4769" t="str">
        <f t="shared" ca="1" si="572"/>
        <v>Ole Miss</v>
      </c>
    </row>
    <row r="4770" spans="15:33" x14ac:dyDescent="0.25">
      <c r="O4770" t="s">
        <v>3163</v>
      </c>
      <c r="P4770" s="6">
        <v>42054</v>
      </c>
      <c r="Q4770" t="s">
        <v>3073</v>
      </c>
      <c r="R4770" t="s">
        <v>3269</v>
      </c>
      <c r="S4770" t="s">
        <v>3721</v>
      </c>
      <c r="T4770">
        <v>88</v>
      </c>
      <c r="U4770">
        <v>77</v>
      </c>
      <c r="W4770" t="s">
        <v>1044</v>
      </c>
      <c r="X4770">
        <v>1</v>
      </c>
      <c r="Y4770">
        <f t="shared" si="566"/>
        <v>11</v>
      </c>
      <c r="Z4770">
        <f t="shared" ca="1" si="567"/>
        <v>12.249999980000002</v>
      </c>
      <c r="AA4770">
        <f t="shared" ca="1" si="568"/>
        <v>-1.2499999800000019</v>
      </c>
      <c r="AB4770">
        <f t="shared" ca="1" si="569"/>
        <v>1.2499999800000019</v>
      </c>
      <c r="AC4770" s="2">
        <v>1.25</v>
      </c>
      <c r="AD4770" s="7">
        <f>VLOOKUP(P4770,Weights!$A:$B,2,0)*AC4770</f>
        <v>1.25</v>
      </c>
      <c r="AE4770">
        <f t="shared" ca="1" si="570"/>
        <v>1.5624999500000052</v>
      </c>
      <c r="AF4770" t="str">
        <f t="shared" si="571"/>
        <v>Montana</v>
      </c>
      <c r="AG4770" t="str">
        <f t="shared" ca="1" si="572"/>
        <v>Montana</v>
      </c>
    </row>
    <row r="4771" spans="15:33" x14ac:dyDescent="0.25">
      <c r="O4771" t="s">
        <v>3266</v>
      </c>
      <c r="P4771" s="6">
        <v>42054</v>
      </c>
      <c r="Q4771" t="s">
        <v>3073</v>
      </c>
      <c r="R4771" t="s">
        <v>3270</v>
      </c>
      <c r="S4771" t="s">
        <v>3720</v>
      </c>
      <c r="T4771">
        <v>74</v>
      </c>
      <c r="U4771">
        <v>71</v>
      </c>
      <c r="W4771" t="s">
        <v>1031</v>
      </c>
      <c r="X4771">
        <v>1</v>
      </c>
      <c r="Y4771">
        <f t="shared" si="566"/>
        <v>-3</v>
      </c>
      <c r="Z4771">
        <f t="shared" ca="1" si="567"/>
        <v>-3.0000004999999996</v>
      </c>
      <c r="AA4771">
        <f t="shared" ca="1" si="568"/>
        <v>4.9999999962579977E-7</v>
      </c>
      <c r="AB4771">
        <f t="shared" ca="1" si="569"/>
        <v>-4.9999999962579977E-7</v>
      </c>
      <c r="AC4771" s="2">
        <v>0</v>
      </c>
      <c r="AD4771" s="7">
        <f>VLOOKUP(P4771,Weights!$A:$B,2,0)*AC4771</f>
        <v>0</v>
      </c>
      <c r="AE4771">
        <f t="shared" ca="1" si="570"/>
        <v>2.4999999962579977E-13</v>
      </c>
      <c r="AF4771" t="str">
        <f t="shared" si="571"/>
        <v>Weber State</v>
      </c>
      <c r="AG4771" t="str">
        <f t="shared" ca="1" si="572"/>
        <v>Weber State</v>
      </c>
    </row>
    <row r="4772" spans="15:33" x14ac:dyDescent="0.25">
      <c r="O4772" t="s">
        <v>3096</v>
      </c>
      <c r="P4772" s="6">
        <v>42054</v>
      </c>
      <c r="Q4772" t="s">
        <v>3073</v>
      </c>
      <c r="R4772" t="s">
        <v>3107</v>
      </c>
      <c r="S4772" t="s">
        <v>3721</v>
      </c>
      <c r="T4772">
        <v>82</v>
      </c>
      <c r="U4772">
        <v>65</v>
      </c>
      <c r="W4772" t="s">
        <v>1221</v>
      </c>
      <c r="X4772">
        <v>1</v>
      </c>
      <c r="Y4772">
        <f t="shared" si="566"/>
        <v>17</v>
      </c>
      <c r="Z4772">
        <f t="shared" ca="1" si="567"/>
        <v>6.75</v>
      </c>
      <c r="AA4772">
        <f t="shared" ca="1" si="568"/>
        <v>10.25</v>
      </c>
      <c r="AB4772">
        <f t="shared" ca="1" si="569"/>
        <v>-10.25</v>
      </c>
      <c r="AC4772" s="2">
        <v>10.25</v>
      </c>
      <c r="AD4772" s="7">
        <f>VLOOKUP(P4772,Weights!$A:$B,2,0)*AC4772</f>
        <v>10.25</v>
      </c>
      <c r="AE4772">
        <f t="shared" ca="1" si="570"/>
        <v>105.0625</v>
      </c>
      <c r="AF4772" t="str">
        <f t="shared" si="571"/>
        <v>Mt. St. Mary's</v>
      </c>
      <c r="AG4772" t="str">
        <f t="shared" ca="1" si="572"/>
        <v>Mt. St. Mary's</v>
      </c>
    </row>
    <row r="4773" spans="15:33" x14ac:dyDescent="0.25">
      <c r="O4773" t="s">
        <v>3224</v>
      </c>
      <c r="P4773" s="6">
        <v>42054</v>
      </c>
      <c r="Q4773" t="s">
        <v>3073</v>
      </c>
      <c r="R4773" t="s">
        <v>3386</v>
      </c>
      <c r="S4773" t="s">
        <v>3721</v>
      </c>
      <c r="T4773">
        <v>57</v>
      </c>
      <c r="U4773">
        <v>48</v>
      </c>
      <c r="W4773" t="s">
        <v>2779</v>
      </c>
      <c r="X4773">
        <v>1</v>
      </c>
      <c r="Y4773">
        <f t="shared" si="566"/>
        <v>9</v>
      </c>
      <c r="Z4773">
        <f t="shared" ca="1" si="567"/>
        <v>8.9999999800000001</v>
      </c>
      <c r="AA4773">
        <f t="shared" ca="1" si="568"/>
        <v>1.9999999878450581E-8</v>
      </c>
      <c r="AB4773">
        <f t="shared" ca="1" si="569"/>
        <v>-1.9999999878450581E-8</v>
      </c>
      <c r="AC4773" s="2">
        <v>0</v>
      </c>
      <c r="AD4773" s="7">
        <f>VLOOKUP(P4773,Weights!$A:$B,2,0)*AC4773</f>
        <v>0</v>
      </c>
      <c r="AE4773">
        <f t="shared" ca="1" si="570"/>
        <v>3.9999999513802324E-16</v>
      </c>
      <c r="AF4773" t="str">
        <f t="shared" si="571"/>
        <v>North Dakota St</v>
      </c>
      <c r="AG4773" t="str">
        <f t="shared" ca="1" si="572"/>
        <v>North Dakota St</v>
      </c>
    </row>
    <row r="4774" spans="15:33" x14ac:dyDescent="0.25">
      <c r="O4774" t="s">
        <v>3211</v>
      </c>
      <c r="P4774" s="6">
        <v>42054</v>
      </c>
      <c r="Q4774" t="s">
        <v>3073</v>
      </c>
      <c r="R4774" t="s">
        <v>3215</v>
      </c>
      <c r="S4774" t="s">
        <v>3721</v>
      </c>
      <c r="T4774">
        <v>93</v>
      </c>
      <c r="U4774">
        <v>78</v>
      </c>
      <c r="W4774" t="s">
        <v>777</v>
      </c>
      <c r="X4774">
        <v>1</v>
      </c>
      <c r="Y4774">
        <f t="shared" si="566"/>
        <v>15</v>
      </c>
      <c r="Z4774">
        <f t="shared" ca="1" si="567"/>
        <v>15.000000499999999</v>
      </c>
      <c r="AA4774">
        <f t="shared" ca="1" si="568"/>
        <v>-4.9999999873762135E-7</v>
      </c>
      <c r="AB4774">
        <f t="shared" ca="1" si="569"/>
        <v>4.9999999873762135E-7</v>
      </c>
      <c r="AC4774" s="2">
        <v>0</v>
      </c>
      <c r="AD4774" s="7">
        <f>VLOOKUP(P4774,Weights!$A:$B,2,0)*AC4774</f>
        <v>0</v>
      </c>
      <c r="AE4774">
        <f t="shared" ca="1" si="570"/>
        <v>2.4999999873762136E-13</v>
      </c>
      <c r="AF4774" t="str">
        <f t="shared" si="571"/>
        <v>North Florida</v>
      </c>
      <c r="AG4774" t="str">
        <f t="shared" ca="1" si="572"/>
        <v>North Florida</v>
      </c>
    </row>
    <row r="4775" spans="15:33" x14ac:dyDescent="0.25">
      <c r="O4775" t="s">
        <v>3268</v>
      </c>
      <c r="P4775" s="6">
        <v>42054</v>
      </c>
      <c r="Q4775" t="s">
        <v>3073</v>
      </c>
      <c r="R4775" t="s">
        <v>3237</v>
      </c>
      <c r="S4775" t="s">
        <v>3721</v>
      </c>
      <c r="T4775">
        <v>72</v>
      </c>
      <c r="U4775">
        <v>65</v>
      </c>
      <c r="W4775" t="s">
        <v>1074</v>
      </c>
      <c r="X4775">
        <v>1</v>
      </c>
      <c r="Y4775">
        <f t="shared" si="566"/>
        <v>7</v>
      </c>
      <c r="Z4775">
        <f t="shared" ca="1" si="567"/>
        <v>4.125</v>
      </c>
      <c r="AA4775">
        <f t="shared" ca="1" si="568"/>
        <v>2.875</v>
      </c>
      <c r="AB4775">
        <f t="shared" ca="1" si="569"/>
        <v>-2.875</v>
      </c>
      <c r="AC4775" s="2">
        <v>2.875</v>
      </c>
      <c r="AD4775" s="7">
        <f>VLOOKUP(P4775,Weights!$A:$B,2,0)*AC4775</f>
        <v>2.875</v>
      </c>
      <c r="AE4775">
        <f t="shared" ca="1" si="570"/>
        <v>8.265625</v>
      </c>
      <c r="AF4775" t="str">
        <f t="shared" si="571"/>
        <v>Northern Arizona</v>
      </c>
      <c r="AG4775" t="str">
        <f t="shared" ca="1" si="572"/>
        <v>Northern Arizona</v>
      </c>
    </row>
    <row r="4776" spans="15:33" x14ac:dyDescent="0.25">
      <c r="O4776" t="s">
        <v>3186</v>
      </c>
      <c r="P4776" s="6">
        <v>42054</v>
      </c>
      <c r="Q4776" t="s">
        <v>3073</v>
      </c>
      <c r="R4776" t="s">
        <v>3185</v>
      </c>
      <c r="S4776" t="s">
        <v>3721</v>
      </c>
      <c r="T4776">
        <v>64</v>
      </c>
      <c r="U4776">
        <v>38</v>
      </c>
      <c r="W4776" t="s">
        <v>1532</v>
      </c>
      <c r="X4776">
        <v>1</v>
      </c>
      <c r="Y4776">
        <f t="shared" si="566"/>
        <v>26</v>
      </c>
      <c r="Z4776">
        <f t="shared" ca="1" si="567"/>
        <v>20.125</v>
      </c>
      <c r="AA4776">
        <f t="shared" ca="1" si="568"/>
        <v>5.875</v>
      </c>
      <c r="AB4776">
        <f t="shared" ca="1" si="569"/>
        <v>-5.875</v>
      </c>
      <c r="AC4776" s="2">
        <v>5.875</v>
      </c>
      <c r="AD4776" s="7">
        <f>VLOOKUP(P4776,Weights!$A:$B,2,0)*AC4776</f>
        <v>5.875</v>
      </c>
      <c r="AE4776">
        <f t="shared" ca="1" si="570"/>
        <v>34.515625</v>
      </c>
      <c r="AF4776" t="str">
        <f t="shared" si="571"/>
        <v>Old Dominion</v>
      </c>
      <c r="AG4776" t="str">
        <f t="shared" ca="1" si="572"/>
        <v>Old Dominion</v>
      </c>
    </row>
    <row r="4777" spans="15:33" x14ac:dyDescent="0.25">
      <c r="O4777" t="s">
        <v>3294</v>
      </c>
      <c r="P4777" s="6">
        <v>42054</v>
      </c>
      <c r="Q4777" t="s">
        <v>3073</v>
      </c>
      <c r="R4777" t="s">
        <v>3159</v>
      </c>
      <c r="S4777" t="s">
        <v>3720</v>
      </c>
      <c r="T4777">
        <v>81</v>
      </c>
      <c r="U4777">
        <v>78</v>
      </c>
      <c r="W4777" t="s">
        <v>2139</v>
      </c>
      <c r="X4777">
        <v>1</v>
      </c>
      <c r="Y4777">
        <f t="shared" si="566"/>
        <v>-3</v>
      </c>
      <c r="Z4777">
        <f t="shared" ca="1" si="567"/>
        <v>-0.25</v>
      </c>
      <c r="AA4777">
        <f t="shared" ca="1" si="568"/>
        <v>-2.75</v>
      </c>
      <c r="AB4777">
        <f t="shared" ca="1" si="569"/>
        <v>2.75</v>
      </c>
      <c r="AC4777" s="2">
        <v>2.75</v>
      </c>
      <c r="AD4777" s="7">
        <f>VLOOKUP(P4777,Weights!$A:$B,2,0)*AC4777</f>
        <v>2.75</v>
      </c>
      <c r="AE4777">
        <f t="shared" ca="1" si="570"/>
        <v>7.5625</v>
      </c>
      <c r="AF4777" t="str">
        <f t="shared" si="571"/>
        <v>Oral Roberts</v>
      </c>
      <c r="AG4777" t="str">
        <f t="shared" ca="1" si="572"/>
        <v>Oral Roberts</v>
      </c>
    </row>
    <row r="4778" spans="15:33" x14ac:dyDescent="0.25">
      <c r="O4778" t="s">
        <v>3258</v>
      </c>
      <c r="P4778" s="6">
        <v>42054</v>
      </c>
      <c r="Q4778" t="s">
        <v>3073</v>
      </c>
      <c r="R4778" t="s">
        <v>3287</v>
      </c>
      <c r="S4778" t="s">
        <v>3720</v>
      </c>
      <c r="T4778">
        <v>47</v>
      </c>
      <c r="U4778">
        <v>37</v>
      </c>
      <c r="W4778" t="s">
        <v>991</v>
      </c>
      <c r="X4778">
        <v>1</v>
      </c>
      <c r="Y4778">
        <f t="shared" si="566"/>
        <v>-10</v>
      </c>
      <c r="Z4778">
        <f t="shared" ca="1" si="567"/>
        <v>-13.874999499999998</v>
      </c>
      <c r="AA4778">
        <f t="shared" ca="1" si="568"/>
        <v>3.8749994999999977</v>
      </c>
      <c r="AB4778">
        <f t="shared" ca="1" si="569"/>
        <v>-3.8749994999999977</v>
      </c>
      <c r="AC4778" s="2">
        <v>3.875</v>
      </c>
      <c r="AD4778" s="7">
        <f>VLOOKUP(P4778,Weights!$A:$B,2,0)*AC4778</f>
        <v>3.875</v>
      </c>
      <c r="AE4778">
        <f t="shared" ca="1" si="570"/>
        <v>15.015621125000232</v>
      </c>
      <c r="AF4778" t="str">
        <f t="shared" si="571"/>
        <v>Utah</v>
      </c>
      <c r="AG4778" t="str">
        <f t="shared" ca="1" si="572"/>
        <v>Utah</v>
      </c>
    </row>
    <row r="4779" spans="15:33" x14ac:dyDescent="0.25">
      <c r="O4779" t="s">
        <v>3390</v>
      </c>
      <c r="P4779" s="6">
        <v>42054</v>
      </c>
      <c r="Q4779" t="s">
        <v>3073</v>
      </c>
      <c r="R4779" t="s">
        <v>3707</v>
      </c>
      <c r="S4779" t="s">
        <v>3720</v>
      </c>
      <c r="T4779">
        <v>86</v>
      </c>
      <c r="U4779">
        <v>74</v>
      </c>
      <c r="W4779" t="s">
        <v>2388</v>
      </c>
      <c r="X4779">
        <v>1</v>
      </c>
      <c r="Y4779">
        <f t="shared" si="566"/>
        <v>-12</v>
      </c>
      <c r="Z4779">
        <f t="shared" ca="1" si="567"/>
        <v>-21.499999499999998</v>
      </c>
      <c r="AA4779">
        <f t="shared" ca="1" si="568"/>
        <v>9.4999994999999977</v>
      </c>
      <c r="AB4779">
        <f t="shared" ca="1" si="569"/>
        <v>-9.4999994999999977</v>
      </c>
      <c r="AC4779" s="2">
        <v>9.5</v>
      </c>
      <c r="AD4779" s="7">
        <f>VLOOKUP(P4779,Weights!$A:$B,2,0)*AC4779</f>
        <v>9.5</v>
      </c>
      <c r="AE4779">
        <f t="shared" ca="1" si="570"/>
        <v>90.249990500000209</v>
      </c>
      <c r="AF4779" t="str">
        <f t="shared" si="571"/>
        <v>Gonzaga</v>
      </c>
      <c r="AG4779" t="str">
        <f t="shared" ca="1" si="572"/>
        <v>Gonzaga</v>
      </c>
    </row>
    <row r="4780" spans="15:33" x14ac:dyDescent="0.25">
      <c r="O4780" t="s">
        <v>3334</v>
      </c>
      <c r="P4780" s="6">
        <v>42054</v>
      </c>
      <c r="Q4780" t="s">
        <v>3073</v>
      </c>
      <c r="R4780" t="s">
        <v>3330</v>
      </c>
      <c r="S4780" t="s">
        <v>3721</v>
      </c>
      <c r="T4780">
        <v>64</v>
      </c>
      <c r="U4780">
        <v>55</v>
      </c>
      <c r="W4780" t="s">
        <v>2922</v>
      </c>
      <c r="X4780">
        <v>1</v>
      </c>
      <c r="Y4780">
        <f t="shared" si="566"/>
        <v>9</v>
      </c>
      <c r="Z4780">
        <f t="shared" ca="1" si="567"/>
        <v>9</v>
      </c>
      <c r="AA4780">
        <f t="shared" ca="1" si="568"/>
        <v>0</v>
      </c>
      <c r="AB4780">
        <f t="shared" ca="1" si="569"/>
        <v>0</v>
      </c>
      <c r="AC4780" s="2">
        <v>0</v>
      </c>
      <c r="AD4780" s="7">
        <f>VLOOKUP(P4780,Weights!$A:$B,2,0)*AC4780</f>
        <v>0</v>
      </c>
      <c r="AE4780">
        <f t="shared" ca="1" si="570"/>
        <v>0</v>
      </c>
      <c r="AF4780" t="str">
        <f t="shared" si="571"/>
        <v>Pepperdine</v>
      </c>
      <c r="AG4780" t="str">
        <f t="shared" ca="1" si="572"/>
        <v>Pepperdine</v>
      </c>
    </row>
    <row r="4781" spans="15:33" x14ac:dyDescent="0.25">
      <c r="O4781" t="s">
        <v>3264</v>
      </c>
      <c r="P4781" s="6">
        <v>42054</v>
      </c>
      <c r="Q4781" t="s">
        <v>3073</v>
      </c>
      <c r="R4781" t="s">
        <v>3278</v>
      </c>
      <c r="S4781" t="s">
        <v>3721</v>
      </c>
      <c r="T4781">
        <v>80</v>
      </c>
      <c r="U4781">
        <v>70</v>
      </c>
      <c r="W4781" t="s">
        <v>1098</v>
      </c>
      <c r="X4781">
        <v>1</v>
      </c>
      <c r="Y4781">
        <f t="shared" si="566"/>
        <v>10</v>
      </c>
      <c r="Z4781">
        <f t="shared" ca="1" si="567"/>
        <v>5.75</v>
      </c>
      <c r="AA4781">
        <f t="shared" ca="1" si="568"/>
        <v>4.25</v>
      </c>
      <c r="AB4781">
        <f t="shared" ca="1" si="569"/>
        <v>-4.25</v>
      </c>
      <c r="AC4781" s="2">
        <v>4.25</v>
      </c>
      <c r="AD4781" s="7">
        <f>VLOOKUP(P4781,Weights!$A:$B,2,0)*AC4781</f>
        <v>4.25</v>
      </c>
      <c r="AE4781">
        <f t="shared" ca="1" si="570"/>
        <v>18.0625</v>
      </c>
      <c r="AF4781" t="str">
        <f t="shared" si="571"/>
        <v>Portland St</v>
      </c>
      <c r="AG4781" t="str">
        <f t="shared" ca="1" si="572"/>
        <v>Portland St</v>
      </c>
    </row>
    <row r="4782" spans="15:33" x14ac:dyDescent="0.25">
      <c r="O4782" t="s">
        <v>3383</v>
      </c>
      <c r="P4782" s="6">
        <v>42054</v>
      </c>
      <c r="Q4782" t="s">
        <v>3073</v>
      </c>
      <c r="R4782" t="s">
        <v>3098</v>
      </c>
      <c r="S4782" t="s">
        <v>3721</v>
      </c>
      <c r="T4782">
        <v>94</v>
      </c>
      <c r="U4782">
        <v>83</v>
      </c>
      <c r="W4782" t="s">
        <v>1113</v>
      </c>
      <c r="X4782">
        <v>1</v>
      </c>
      <c r="Y4782">
        <f t="shared" si="566"/>
        <v>11</v>
      </c>
      <c r="Z4782">
        <f t="shared" ca="1" si="567"/>
        <v>2.625</v>
      </c>
      <c r="AA4782">
        <f t="shared" ca="1" si="568"/>
        <v>8.375</v>
      </c>
      <c r="AB4782">
        <f t="shared" ca="1" si="569"/>
        <v>-8.375</v>
      </c>
      <c r="AC4782" s="2">
        <v>8.375</v>
      </c>
      <c r="AD4782" s="7">
        <f>VLOOKUP(P4782,Weights!$A:$B,2,0)*AC4782</f>
        <v>8.375</v>
      </c>
      <c r="AE4782">
        <f t="shared" ca="1" si="570"/>
        <v>70.140625</v>
      </c>
      <c r="AF4782" t="str">
        <f t="shared" si="571"/>
        <v>Rider</v>
      </c>
      <c r="AG4782" t="str">
        <f t="shared" ca="1" si="572"/>
        <v>Rider</v>
      </c>
    </row>
    <row r="4783" spans="15:33" x14ac:dyDescent="0.25">
      <c r="O4783" t="s">
        <v>3265</v>
      </c>
      <c r="P4783" s="6">
        <v>42054</v>
      </c>
      <c r="Q4783" t="s">
        <v>3073</v>
      </c>
      <c r="R4783" t="s">
        <v>3243</v>
      </c>
      <c r="S4783" t="s">
        <v>3721</v>
      </c>
      <c r="T4783">
        <v>66</v>
      </c>
      <c r="U4783">
        <v>59</v>
      </c>
      <c r="W4783" t="s">
        <v>1111</v>
      </c>
      <c r="X4783">
        <v>1</v>
      </c>
      <c r="Y4783">
        <f t="shared" si="566"/>
        <v>7</v>
      </c>
      <c r="Z4783">
        <f t="shared" ca="1" si="567"/>
        <v>4.875</v>
      </c>
      <c r="AA4783">
        <f t="shared" ca="1" si="568"/>
        <v>2.125</v>
      </c>
      <c r="AB4783">
        <f t="shared" ca="1" si="569"/>
        <v>-2.125</v>
      </c>
      <c r="AC4783" s="2">
        <v>2.125</v>
      </c>
      <c r="AD4783" s="7">
        <f>VLOOKUP(P4783,Weights!$A:$B,2,0)*AC4783</f>
        <v>2.125</v>
      </c>
      <c r="AE4783">
        <f t="shared" ca="1" si="570"/>
        <v>4.515625</v>
      </c>
      <c r="AF4783" t="str">
        <f t="shared" si="571"/>
        <v>Sacramento St</v>
      </c>
      <c r="AG4783" t="str">
        <f t="shared" ca="1" si="572"/>
        <v>Sacramento St</v>
      </c>
    </row>
    <row r="4784" spans="15:33" x14ac:dyDescent="0.25">
      <c r="O4784" t="s">
        <v>3109</v>
      </c>
      <c r="P4784" s="6">
        <v>42054</v>
      </c>
      <c r="Q4784" t="s">
        <v>3073</v>
      </c>
      <c r="R4784" t="s">
        <v>3175</v>
      </c>
      <c r="S4784" t="s">
        <v>3721</v>
      </c>
      <c r="T4784">
        <v>80</v>
      </c>
      <c r="U4784">
        <v>76</v>
      </c>
      <c r="W4784" t="s">
        <v>2264</v>
      </c>
      <c r="X4784">
        <v>1</v>
      </c>
      <c r="Y4784">
        <f t="shared" si="566"/>
        <v>4</v>
      </c>
      <c r="Z4784">
        <f t="shared" ca="1" si="567"/>
        <v>-1.75</v>
      </c>
      <c r="AA4784">
        <f t="shared" ca="1" si="568"/>
        <v>5.75</v>
      </c>
      <c r="AB4784">
        <f t="shared" ca="1" si="569"/>
        <v>-5.75</v>
      </c>
      <c r="AC4784" s="2">
        <v>5.75</v>
      </c>
      <c r="AD4784" s="7">
        <f>VLOOKUP(P4784,Weights!$A:$B,2,0)*AC4784</f>
        <v>5.75</v>
      </c>
      <c r="AE4784">
        <f t="shared" ca="1" si="570"/>
        <v>33.0625</v>
      </c>
      <c r="AF4784" t="str">
        <f t="shared" si="571"/>
        <v>Sacred Heart</v>
      </c>
      <c r="AG4784" t="str">
        <f t="shared" ca="1" si="572"/>
        <v>Robert Morris</v>
      </c>
    </row>
    <row r="4785" spans="15:33" x14ac:dyDescent="0.25">
      <c r="O4785" t="s">
        <v>3291</v>
      </c>
      <c r="P4785" s="6">
        <v>42054</v>
      </c>
      <c r="Q4785" t="s">
        <v>3073</v>
      </c>
      <c r="R4785" t="s">
        <v>3286</v>
      </c>
      <c r="S4785" t="s">
        <v>3721</v>
      </c>
      <c r="T4785">
        <v>68</v>
      </c>
      <c r="U4785">
        <v>51</v>
      </c>
      <c r="W4785" t="s">
        <v>2939</v>
      </c>
      <c r="X4785">
        <v>1</v>
      </c>
      <c r="Y4785">
        <f t="shared" si="566"/>
        <v>17</v>
      </c>
      <c r="Z4785">
        <f t="shared" ca="1" si="567"/>
        <v>8.375</v>
      </c>
      <c r="AA4785">
        <f t="shared" ca="1" si="568"/>
        <v>8.625</v>
      </c>
      <c r="AB4785">
        <f t="shared" ca="1" si="569"/>
        <v>-8.625</v>
      </c>
      <c r="AC4785" s="2">
        <v>8.625</v>
      </c>
      <c r="AD4785" s="7">
        <f>VLOOKUP(P4785,Weights!$A:$B,2,0)*AC4785</f>
        <v>8.625</v>
      </c>
      <c r="AE4785">
        <f t="shared" ca="1" si="570"/>
        <v>74.390625</v>
      </c>
      <c r="AF4785" t="str">
        <f t="shared" si="571"/>
        <v>Saint Mary's</v>
      </c>
      <c r="AG4785" t="str">
        <f t="shared" ca="1" si="572"/>
        <v>Saint Mary's</v>
      </c>
    </row>
    <row r="4786" spans="15:33" x14ac:dyDescent="0.25">
      <c r="O4786" t="s">
        <v>3381</v>
      </c>
      <c r="P4786" s="6">
        <v>42054</v>
      </c>
      <c r="Q4786" t="s">
        <v>3073</v>
      </c>
      <c r="R4786" t="s">
        <v>3327</v>
      </c>
      <c r="S4786" t="s">
        <v>3720</v>
      </c>
      <c r="T4786">
        <v>63</v>
      </c>
      <c r="U4786">
        <v>58</v>
      </c>
      <c r="W4786" t="s">
        <v>1575</v>
      </c>
      <c r="X4786">
        <v>1</v>
      </c>
      <c r="Y4786">
        <f t="shared" si="566"/>
        <v>-5</v>
      </c>
      <c r="Z4786">
        <f t="shared" ca="1" si="567"/>
        <v>2.625</v>
      </c>
      <c r="AA4786">
        <f t="shared" ca="1" si="568"/>
        <v>-7.625</v>
      </c>
      <c r="AB4786">
        <f t="shared" ca="1" si="569"/>
        <v>7.625</v>
      </c>
      <c r="AC4786" s="2">
        <v>7.625</v>
      </c>
      <c r="AD4786" s="7">
        <f>VLOOKUP(P4786,Weights!$A:$B,2,0)*AC4786</f>
        <v>7.625</v>
      </c>
      <c r="AE4786">
        <f t="shared" ca="1" si="570"/>
        <v>58.140625</v>
      </c>
      <c r="AF4786" t="str">
        <f t="shared" si="571"/>
        <v>Monmouth</v>
      </c>
      <c r="AG4786" t="str">
        <f t="shared" ca="1" si="572"/>
        <v>Saint Peter's</v>
      </c>
    </row>
    <row r="4787" spans="15:33" x14ac:dyDescent="0.25">
      <c r="O4787" t="s">
        <v>3080</v>
      </c>
      <c r="P4787" s="6">
        <v>42054</v>
      </c>
      <c r="Q4787" t="s">
        <v>3073</v>
      </c>
      <c r="R4787" t="s">
        <v>3115</v>
      </c>
      <c r="S4787" t="s">
        <v>3720</v>
      </c>
      <c r="T4787">
        <v>69</v>
      </c>
      <c r="U4787">
        <v>63</v>
      </c>
      <c r="V4787" t="s">
        <v>3722</v>
      </c>
      <c r="W4787" t="s">
        <v>1915</v>
      </c>
      <c r="X4787">
        <v>1</v>
      </c>
      <c r="Y4787">
        <f t="shared" si="566"/>
        <v>-6</v>
      </c>
      <c r="Z4787">
        <f t="shared" ca="1" si="567"/>
        <v>-3.875</v>
      </c>
      <c r="AA4787">
        <f t="shared" ca="1" si="568"/>
        <v>-2.125</v>
      </c>
      <c r="AB4787">
        <f t="shared" ca="1" si="569"/>
        <v>2.125</v>
      </c>
      <c r="AC4787" s="2">
        <v>2.125</v>
      </c>
      <c r="AD4787" s="7">
        <f>VLOOKUP(P4787,Weights!$A:$B,2,0)*AC4787</f>
        <v>2.125</v>
      </c>
      <c r="AE4787">
        <f t="shared" ca="1" si="570"/>
        <v>4.515625</v>
      </c>
      <c r="AF4787" t="str">
        <f t="shared" si="571"/>
        <v>Canisius</v>
      </c>
      <c r="AG4787" t="str">
        <f t="shared" ca="1" si="572"/>
        <v>Canisius</v>
      </c>
    </row>
    <row r="4788" spans="15:33" x14ac:dyDescent="0.25">
      <c r="O4788" t="s">
        <v>3374</v>
      </c>
      <c r="P4788" s="6">
        <v>42054</v>
      </c>
      <c r="Q4788" t="s">
        <v>3073</v>
      </c>
      <c r="R4788" t="s">
        <v>3397</v>
      </c>
      <c r="S4788" t="s">
        <v>3721</v>
      </c>
      <c r="T4788">
        <v>75</v>
      </c>
      <c r="U4788">
        <v>72</v>
      </c>
      <c r="W4788" t="s">
        <v>2341</v>
      </c>
      <c r="X4788">
        <v>1</v>
      </c>
      <c r="Y4788">
        <f t="shared" si="566"/>
        <v>3</v>
      </c>
      <c r="Z4788">
        <f t="shared" ca="1" si="567"/>
        <v>2</v>
      </c>
      <c r="AA4788">
        <f t="shared" ca="1" si="568"/>
        <v>1</v>
      </c>
      <c r="AB4788">
        <f t="shared" ca="1" si="569"/>
        <v>-1</v>
      </c>
      <c r="AC4788" s="2">
        <v>1</v>
      </c>
      <c r="AD4788" s="7">
        <f>VLOOKUP(P4788,Weights!$A:$B,2,0)*AC4788</f>
        <v>1</v>
      </c>
      <c r="AE4788">
        <f t="shared" ca="1" si="570"/>
        <v>1</v>
      </c>
      <c r="AF4788" t="str">
        <f t="shared" si="571"/>
        <v>SIU-Edwardsville</v>
      </c>
      <c r="AG4788" t="str">
        <f t="shared" ca="1" si="572"/>
        <v>SIU-Edwardsville</v>
      </c>
    </row>
    <row r="4789" spans="15:33" x14ac:dyDescent="0.25">
      <c r="O4789" t="s">
        <v>3149</v>
      </c>
      <c r="P4789" s="6">
        <v>42054</v>
      </c>
      <c r="Q4789" t="s">
        <v>3073</v>
      </c>
      <c r="R4789" t="s">
        <v>3140</v>
      </c>
      <c r="S4789" t="s">
        <v>3721</v>
      </c>
      <c r="T4789">
        <v>67</v>
      </c>
      <c r="U4789">
        <v>58</v>
      </c>
      <c r="W4789" t="s">
        <v>285</v>
      </c>
      <c r="X4789">
        <v>1</v>
      </c>
      <c r="Y4789">
        <f t="shared" si="566"/>
        <v>9</v>
      </c>
      <c r="Z4789">
        <f t="shared" ca="1" si="567"/>
        <v>7.3749999999999991</v>
      </c>
      <c r="AA4789">
        <f t="shared" ca="1" si="568"/>
        <v>1.6250000000000009</v>
      </c>
      <c r="AB4789">
        <f t="shared" ca="1" si="569"/>
        <v>-1.6250000000000009</v>
      </c>
      <c r="AC4789" s="2">
        <v>1.625</v>
      </c>
      <c r="AD4789" s="7">
        <f>VLOOKUP(P4789,Weights!$A:$B,2,0)*AC4789</f>
        <v>1.625</v>
      </c>
      <c r="AE4789">
        <f t="shared" ca="1" si="570"/>
        <v>2.6406250000000027</v>
      </c>
      <c r="AF4789" t="str">
        <f t="shared" si="571"/>
        <v>SMU</v>
      </c>
      <c r="AG4789" t="str">
        <f t="shared" ca="1" si="572"/>
        <v>SMU</v>
      </c>
    </row>
    <row r="4790" spans="15:33" x14ac:dyDescent="0.25">
      <c r="O4790" t="s">
        <v>3267</v>
      </c>
      <c r="P4790" s="6">
        <v>42054</v>
      </c>
      <c r="Q4790" t="s">
        <v>3073</v>
      </c>
      <c r="R4790" t="s">
        <v>3236</v>
      </c>
      <c r="S4790" t="s">
        <v>3720</v>
      </c>
      <c r="T4790">
        <v>78</v>
      </c>
      <c r="U4790">
        <v>75</v>
      </c>
      <c r="W4790" t="s">
        <v>1122</v>
      </c>
      <c r="X4790">
        <v>1</v>
      </c>
      <c r="Y4790">
        <f t="shared" si="566"/>
        <v>-3</v>
      </c>
      <c r="Z4790">
        <f t="shared" ca="1" si="567"/>
        <v>-8.25</v>
      </c>
      <c r="AA4790">
        <f t="shared" ca="1" si="568"/>
        <v>5.25</v>
      </c>
      <c r="AB4790">
        <f t="shared" ca="1" si="569"/>
        <v>-5.25</v>
      </c>
      <c r="AC4790" s="2">
        <v>5.25</v>
      </c>
      <c r="AD4790" s="7">
        <f>VLOOKUP(P4790,Weights!$A:$B,2,0)*AC4790</f>
        <v>5.25</v>
      </c>
      <c r="AE4790">
        <f t="shared" ca="1" si="570"/>
        <v>27.5625</v>
      </c>
      <c r="AF4790" t="str">
        <f t="shared" si="571"/>
        <v>Eastern Washington</v>
      </c>
      <c r="AG4790" t="str">
        <f t="shared" ca="1" si="572"/>
        <v>Eastern Washington</v>
      </c>
    </row>
    <row r="4791" spans="15:33" x14ac:dyDescent="0.25">
      <c r="O4791" t="s">
        <v>3354</v>
      </c>
      <c r="P4791" s="6">
        <v>42054</v>
      </c>
      <c r="Q4791" t="s">
        <v>3073</v>
      </c>
      <c r="R4791" t="s">
        <v>3347</v>
      </c>
      <c r="S4791" t="s">
        <v>3721</v>
      </c>
      <c r="T4791">
        <v>70</v>
      </c>
      <c r="U4791">
        <v>54</v>
      </c>
      <c r="W4791" t="s">
        <v>2283</v>
      </c>
      <c r="X4791">
        <v>1</v>
      </c>
      <c r="Y4791">
        <f t="shared" si="566"/>
        <v>16</v>
      </c>
      <c r="Z4791">
        <f t="shared" ca="1" si="567"/>
        <v>13.249999980000002</v>
      </c>
      <c r="AA4791">
        <f t="shared" ca="1" si="568"/>
        <v>2.7500000199999981</v>
      </c>
      <c r="AB4791">
        <f t="shared" ca="1" si="569"/>
        <v>-2.7500000199999981</v>
      </c>
      <c r="AC4791" s="2">
        <v>2.75</v>
      </c>
      <c r="AD4791" s="7">
        <f>VLOOKUP(P4791,Weights!$A:$B,2,0)*AC4791</f>
        <v>2.75</v>
      </c>
      <c r="AE4791">
        <f t="shared" ca="1" si="570"/>
        <v>7.5625001099999896</v>
      </c>
      <c r="AF4791" t="str">
        <f t="shared" si="571"/>
        <v>St. Francis BRK</v>
      </c>
      <c r="AG4791" t="str">
        <f t="shared" ca="1" si="572"/>
        <v>St. Francis BRK</v>
      </c>
    </row>
    <row r="4792" spans="15:33" x14ac:dyDescent="0.25">
      <c r="O4792" t="s">
        <v>3213</v>
      </c>
      <c r="P4792" s="6">
        <v>42054</v>
      </c>
      <c r="Q4792" t="s">
        <v>3073</v>
      </c>
      <c r="R4792" t="s">
        <v>3212</v>
      </c>
      <c r="S4792" t="s">
        <v>3720</v>
      </c>
      <c r="T4792">
        <v>73</v>
      </c>
      <c r="U4792">
        <v>54</v>
      </c>
      <c r="W4792" t="s">
        <v>813</v>
      </c>
      <c r="X4792">
        <v>1</v>
      </c>
      <c r="Y4792">
        <f t="shared" si="566"/>
        <v>-19</v>
      </c>
      <c r="Z4792">
        <f t="shared" ca="1" si="567"/>
        <v>-17.750000499999999</v>
      </c>
      <c r="AA4792">
        <f t="shared" ca="1" si="568"/>
        <v>-1.2499995000000013</v>
      </c>
      <c r="AB4792">
        <f t="shared" ca="1" si="569"/>
        <v>1.2499995000000013</v>
      </c>
      <c r="AC4792" s="2">
        <v>1.25</v>
      </c>
      <c r="AD4792" s="7">
        <f>VLOOKUP(P4792,Weights!$A:$B,2,0)*AC4792</f>
        <v>1.25</v>
      </c>
      <c r="AE4792">
        <f t="shared" ca="1" si="570"/>
        <v>1.5624987500002532</v>
      </c>
      <c r="AF4792" t="str">
        <f t="shared" si="571"/>
        <v>South Carolina Upstate</v>
      </c>
      <c r="AG4792" t="str">
        <f t="shared" ca="1" si="572"/>
        <v>South Carolina Upstate</v>
      </c>
    </row>
    <row r="4793" spans="15:33" x14ac:dyDescent="0.25">
      <c r="O4793" t="s">
        <v>3228</v>
      </c>
      <c r="P4793" s="6">
        <v>42054</v>
      </c>
      <c r="Q4793" t="s">
        <v>3073</v>
      </c>
      <c r="R4793" t="s">
        <v>3238</v>
      </c>
      <c r="S4793" t="s">
        <v>3070</v>
      </c>
      <c r="W4793" t="s">
        <v>3070</v>
      </c>
      <c r="X4793">
        <v>0</v>
      </c>
      <c r="Y4793">
        <f t="shared" si="566"/>
        <v>0</v>
      </c>
      <c r="Z4793">
        <f t="shared" ca="1" si="567"/>
        <v>0</v>
      </c>
      <c r="AA4793">
        <f t="shared" ca="1" si="568"/>
        <v>0</v>
      </c>
      <c r="AB4793">
        <f t="shared" ca="1" si="569"/>
        <v>0</v>
      </c>
      <c r="AC4793" s="2">
        <v>0</v>
      </c>
      <c r="AD4793" s="7">
        <f>VLOOKUP(P4793,Weights!$A:$B,2,0)*AC4793</f>
        <v>0</v>
      </c>
      <c r="AE4793">
        <f t="shared" ca="1" si="570"/>
        <v>0</v>
      </c>
      <c r="AF4793" t="str">
        <f t="shared" si="571"/>
        <v>Morehead St</v>
      </c>
      <c r="AG4793" t="str">
        <f t="shared" ca="1" si="572"/>
        <v>Morehead St</v>
      </c>
    </row>
    <row r="4794" spans="15:33" x14ac:dyDescent="0.25">
      <c r="O4794" t="s">
        <v>3142</v>
      </c>
      <c r="P4794" s="6">
        <v>42054</v>
      </c>
      <c r="Q4794" t="s">
        <v>3073</v>
      </c>
      <c r="R4794" t="s">
        <v>3138</v>
      </c>
      <c r="S4794" t="s">
        <v>3720</v>
      </c>
      <c r="T4794">
        <v>69</v>
      </c>
      <c r="U4794">
        <v>55</v>
      </c>
      <c r="W4794" t="s">
        <v>330</v>
      </c>
      <c r="X4794">
        <v>1</v>
      </c>
      <c r="Y4794">
        <f t="shared" si="566"/>
        <v>-14</v>
      </c>
      <c r="Z4794">
        <f t="shared" ca="1" si="567"/>
        <v>4.875</v>
      </c>
      <c r="AA4794">
        <f t="shared" ca="1" si="568"/>
        <v>-18.875</v>
      </c>
      <c r="AB4794">
        <f t="shared" ca="1" si="569"/>
        <v>18.875</v>
      </c>
      <c r="AC4794" s="2">
        <v>18.875</v>
      </c>
      <c r="AD4794" s="7">
        <f>VLOOKUP(P4794,Weights!$A:$B,2,0)*AC4794</f>
        <v>18.875</v>
      </c>
      <c r="AE4794">
        <f t="shared" ca="1" si="570"/>
        <v>356.265625</v>
      </c>
      <c r="AF4794" t="str">
        <f t="shared" si="571"/>
        <v>UCF</v>
      </c>
      <c r="AG4794" t="str">
        <f t="shared" ca="1" si="572"/>
        <v>Tulane</v>
      </c>
    </row>
    <row r="4795" spans="15:33" x14ac:dyDescent="0.25">
      <c r="O4795" t="s">
        <v>3154</v>
      </c>
      <c r="P4795" s="6">
        <v>42054</v>
      </c>
      <c r="Q4795" t="s">
        <v>3073</v>
      </c>
      <c r="R4795" t="s">
        <v>3204</v>
      </c>
      <c r="S4795" t="s">
        <v>3721</v>
      </c>
      <c r="T4795">
        <v>71</v>
      </c>
      <c r="U4795">
        <v>66</v>
      </c>
      <c r="W4795" t="s">
        <v>1560</v>
      </c>
      <c r="X4795">
        <v>1</v>
      </c>
      <c r="Y4795">
        <f t="shared" si="566"/>
        <v>5</v>
      </c>
      <c r="Z4795">
        <f t="shared" ca="1" si="567"/>
        <v>4.125</v>
      </c>
      <c r="AA4795">
        <f t="shared" ca="1" si="568"/>
        <v>0.875</v>
      </c>
      <c r="AB4795">
        <f t="shared" ca="1" si="569"/>
        <v>-0.875</v>
      </c>
      <c r="AC4795" s="2">
        <v>0.875</v>
      </c>
      <c r="AD4795" s="7">
        <f>VLOOKUP(P4795,Weights!$A:$B,2,0)*AC4795</f>
        <v>0.875</v>
      </c>
      <c r="AE4795">
        <f t="shared" ca="1" si="570"/>
        <v>0.765625</v>
      </c>
      <c r="AF4795" t="str">
        <f t="shared" si="571"/>
        <v>UAB</v>
      </c>
      <c r="AG4795" t="str">
        <f t="shared" ca="1" si="572"/>
        <v>UAB</v>
      </c>
    </row>
    <row r="4796" spans="15:33" x14ac:dyDescent="0.25">
      <c r="O4796" t="s">
        <v>3297</v>
      </c>
      <c r="P4796" s="6">
        <v>42054</v>
      </c>
      <c r="Q4796" t="s">
        <v>3073</v>
      </c>
      <c r="R4796" t="s">
        <v>3208</v>
      </c>
      <c r="S4796" t="s">
        <v>3721</v>
      </c>
      <c r="T4796">
        <v>75</v>
      </c>
      <c r="U4796">
        <v>60</v>
      </c>
      <c r="W4796" t="s">
        <v>1386</v>
      </c>
      <c r="X4796">
        <v>1</v>
      </c>
      <c r="Y4796">
        <f t="shared" si="566"/>
        <v>15</v>
      </c>
      <c r="Z4796">
        <f t="shared" ca="1" si="567"/>
        <v>4.0000000000000009</v>
      </c>
      <c r="AA4796">
        <f t="shared" ca="1" si="568"/>
        <v>11</v>
      </c>
      <c r="AB4796">
        <f t="shared" ca="1" si="569"/>
        <v>-11</v>
      </c>
      <c r="AC4796" s="2">
        <v>11</v>
      </c>
      <c r="AD4796" s="7">
        <f>VLOOKUP(P4796,Weights!$A:$B,2,0)*AC4796</f>
        <v>11</v>
      </c>
      <c r="AE4796">
        <f t="shared" ca="1" si="570"/>
        <v>121</v>
      </c>
      <c r="AF4796" t="str">
        <f t="shared" si="571"/>
        <v>UC Irvine</v>
      </c>
      <c r="AG4796" t="str">
        <f t="shared" ca="1" si="572"/>
        <v>UC Irvine</v>
      </c>
    </row>
    <row r="4797" spans="15:33" x14ac:dyDescent="0.25">
      <c r="O4797" t="s">
        <v>3296</v>
      </c>
      <c r="P4797" s="6">
        <v>42054</v>
      </c>
      <c r="Q4797" t="s">
        <v>3073</v>
      </c>
      <c r="R4797" t="s">
        <v>3133</v>
      </c>
      <c r="S4797" t="s">
        <v>3721</v>
      </c>
      <c r="T4797">
        <v>64</v>
      </c>
      <c r="U4797">
        <v>62</v>
      </c>
      <c r="W4797" t="s">
        <v>1396</v>
      </c>
      <c r="X4797">
        <v>1</v>
      </c>
      <c r="Y4797">
        <f t="shared" si="566"/>
        <v>2</v>
      </c>
      <c r="Z4797">
        <f t="shared" ca="1" si="567"/>
        <v>-4.75</v>
      </c>
      <c r="AA4797">
        <f t="shared" ca="1" si="568"/>
        <v>6.75</v>
      </c>
      <c r="AB4797">
        <f t="shared" ca="1" si="569"/>
        <v>-6.75</v>
      </c>
      <c r="AC4797" s="2">
        <v>6.75</v>
      </c>
      <c r="AD4797" s="7">
        <f>VLOOKUP(P4797,Weights!$A:$B,2,0)*AC4797</f>
        <v>6.75</v>
      </c>
      <c r="AE4797">
        <f t="shared" ca="1" si="570"/>
        <v>45.5625</v>
      </c>
      <c r="AF4797" t="str">
        <f t="shared" si="571"/>
        <v>UC Riverside</v>
      </c>
      <c r="AG4797" t="str">
        <f t="shared" ca="1" si="572"/>
        <v>UC Santa Barbara</v>
      </c>
    </row>
    <row r="4798" spans="15:33" x14ac:dyDescent="0.25">
      <c r="O4798" t="s">
        <v>3162</v>
      </c>
      <c r="P4798" s="6">
        <v>42054</v>
      </c>
      <c r="Q4798" t="s">
        <v>3073</v>
      </c>
      <c r="R4798" t="s">
        <v>3281</v>
      </c>
      <c r="S4798" t="s">
        <v>3720</v>
      </c>
      <c r="T4798">
        <v>71</v>
      </c>
      <c r="U4798">
        <v>60</v>
      </c>
      <c r="W4798" t="s">
        <v>1669</v>
      </c>
      <c r="X4798">
        <v>1</v>
      </c>
      <c r="Y4798">
        <f t="shared" si="566"/>
        <v>-11</v>
      </c>
      <c r="Z4798">
        <f t="shared" ca="1" si="567"/>
        <v>0.24999999999999911</v>
      </c>
      <c r="AA4798">
        <f t="shared" ca="1" si="568"/>
        <v>-11.25</v>
      </c>
      <c r="AB4798">
        <f t="shared" ca="1" si="569"/>
        <v>11.25</v>
      </c>
      <c r="AC4798" s="2">
        <v>11.25</v>
      </c>
      <c r="AD4798" s="7">
        <f>VLOOKUP(P4798,Weights!$A:$B,2,0)*AC4798</f>
        <v>11.25</v>
      </c>
      <c r="AE4798">
        <f t="shared" ca="1" si="570"/>
        <v>126.5625</v>
      </c>
      <c r="AF4798" t="str">
        <f t="shared" si="571"/>
        <v>Milwaukee</v>
      </c>
      <c r="AG4798" t="str">
        <f t="shared" ca="1" si="572"/>
        <v>UIC</v>
      </c>
    </row>
    <row r="4799" spans="15:33" x14ac:dyDescent="0.25">
      <c r="O4799" t="s">
        <v>3358</v>
      </c>
      <c r="P4799" s="6">
        <v>42054</v>
      </c>
      <c r="Q4799" t="s">
        <v>3073</v>
      </c>
      <c r="R4799" t="s">
        <v>3408</v>
      </c>
      <c r="S4799" t="s">
        <v>3721</v>
      </c>
      <c r="T4799">
        <v>64</v>
      </c>
      <c r="U4799">
        <v>42</v>
      </c>
      <c r="W4799" t="s">
        <v>2458</v>
      </c>
      <c r="X4799">
        <v>1</v>
      </c>
      <c r="Y4799">
        <f t="shared" si="566"/>
        <v>22</v>
      </c>
      <c r="Z4799">
        <f t="shared" ca="1" si="567"/>
        <v>10.25</v>
      </c>
      <c r="AA4799">
        <f t="shared" ca="1" si="568"/>
        <v>11.75</v>
      </c>
      <c r="AB4799">
        <f t="shared" ca="1" si="569"/>
        <v>-11.75</v>
      </c>
      <c r="AC4799" s="2">
        <v>11.75</v>
      </c>
      <c r="AD4799" s="7">
        <f>VLOOKUP(P4799,Weights!$A:$B,2,0)*AC4799</f>
        <v>11.75</v>
      </c>
      <c r="AE4799">
        <f t="shared" ca="1" si="570"/>
        <v>138.0625</v>
      </c>
      <c r="AF4799" t="str">
        <f t="shared" si="571"/>
        <v>UL Lafayette</v>
      </c>
      <c r="AG4799" t="str">
        <f t="shared" ca="1" si="572"/>
        <v>UL Lafayette</v>
      </c>
    </row>
    <row r="4800" spans="15:33" x14ac:dyDescent="0.25">
      <c r="O4800" t="s">
        <v>3277</v>
      </c>
      <c r="P4800" s="6">
        <v>42054</v>
      </c>
      <c r="Q4800" t="s">
        <v>3073</v>
      </c>
      <c r="R4800" t="s">
        <v>3241</v>
      </c>
      <c r="S4800" t="s">
        <v>3720</v>
      </c>
      <c r="T4800">
        <v>51</v>
      </c>
      <c r="U4800">
        <v>38</v>
      </c>
      <c r="W4800" t="s">
        <v>2997</v>
      </c>
      <c r="X4800">
        <v>1</v>
      </c>
      <c r="Y4800">
        <f t="shared" si="566"/>
        <v>-13</v>
      </c>
      <c r="Z4800">
        <f t="shared" ca="1" si="567"/>
        <v>-12.75</v>
      </c>
      <c r="AA4800">
        <f t="shared" ca="1" si="568"/>
        <v>-0.25</v>
      </c>
      <c r="AB4800">
        <f t="shared" ca="1" si="569"/>
        <v>0.25</v>
      </c>
      <c r="AC4800" s="2">
        <v>0.25</v>
      </c>
      <c r="AD4800" s="7">
        <f>VLOOKUP(P4800,Weights!$A:$B,2,0)*AC4800</f>
        <v>0.25</v>
      </c>
      <c r="AE4800">
        <f t="shared" ca="1" si="570"/>
        <v>6.25E-2</v>
      </c>
      <c r="AF4800" t="str">
        <f t="shared" si="571"/>
        <v>New Mexico St</v>
      </c>
      <c r="AG4800" t="str">
        <f t="shared" ca="1" si="572"/>
        <v>New Mexico St</v>
      </c>
    </row>
    <row r="4801" spans="15:33" x14ac:dyDescent="0.25">
      <c r="O4801" t="s">
        <v>3299</v>
      </c>
      <c r="P4801" s="6">
        <v>42054</v>
      </c>
      <c r="Q4801" t="s">
        <v>3073</v>
      </c>
      <c r="R4801" t="s">
        <v>3349</v>
      </c>
      <c r="S4801" t="s">
        <v>3721</v>
      </c>
      <c r="T4801">
        <v>81</v>
      </c>
      <c r="U4801">
        <v>68</v>
      </c>
      <c r="W4801" t="s">
        <v>2890</v>
      </c>
      <c r="X4801">
        <v>1</v>
      </c>
      <c r="Y4801">
        <f t="shared" si="566"/>
        <v>13</v>
      </c>
      <c r="Z4801">
        <f t="shared" ca="1" si="567"/>
        <v>9.9999999800000001</v>
      </c>
      <c r="AA4801">
        <f t="shared" ca="1" si="568"/>
        <v>3.0000000199999999</v>
      </c>
      <c r="AB4801">
        <f t="shared" ca="1" si="569"/>
        <v>-3.0000000199999999</v>
      </c>
      <c r="AC4801" s="2">
        <v>3</v>
      </c>
      <c r="AD4801" s="7">
        <f>VLOOKUP(P4801,Weights!$A:$B,2,0)*AC4801</f>
        <v>3</v>
      </c>
      <c r="AE4801">
        <f t="shared" ca="1" si="570"/>
        <v>9.0000001199999993</v>
      </c>
      <c r="AF4801" t="str">
        <f t="shared" si="571"/>
        <v>UT-Arlington</v>
      </c>
      <c r="AG4801" t="str">
        <f t="shared" ca="1" si="572"/>
        <v>UT-Arlington</v>
      </c>
    </row>
    <row r="4802" spans="15:33" x14ac:dyDescent="0.25">
      <c r="O4802" t="s">
        <v>3380</v>
      </c>
      <c r="P4802" s="6">
        <v>42054</v>
      </c>
      <c r="Q4802" t="s">
        <v>3073</v>
      </c>
      <c r="R4802" t="s">
        <v>3106</v>
      </c>
      <c r="S4802" t="s">
        <v>3720</v>
      </c>
      <c r="T4802">
        <v>66</v>
      </c>
      <c r="U4802">
        <v>65</v>
      </c>
      <c r="W4802" t="s">
        <v>2296</v>
      </c>
      <c r="X4802">
        <v>1</v>
      </c>
      <c r="Y4802">
        <f t="shared" ref="Y4802:Y4865" si="573">X4802*IF(S4802="W",(T4802-U4802),U4802-T4802)</f>
        <v>-1</v>
      </c>
      <c r="Z4802">
        <f t="shared" ref="Z4802:Z4865" ca="1" si="574">X4802*(IF(Q4802="A",-HomeEdge,IF(Q4802="H",HomeEdge,0))+VLOOKUP(O4802,TmList,2,0)-VLOOKUP(R4802,TmList,2,0))</f>
        <v>-2.1250000000000009</v>
      </c>
      <c r="AA4802">
        <f t="shared" ref="AA4802:AA4865" ca="1" si="575">Y4802-Z4802</f>
        <v>1.1250000000000009</v>
      </c>
      <c r="AB4802">
        <f t="shared" ref="AB4802:AB4865" ca="1" si="576">-AA4802</f>
        <v>-1.1250000000000009</v>
      </c>
      <c r="AC4802" s="2">
        <v>1.125</v>
      </c>
      <c r="AD4802" s="7">
        <f>VLOOKUP(P4802,Weights!$A:$B,2,0)*AC4802</f>
        <v>1.125</v>
      </c>
      <c r="AE4802">
        <f t="shared" ref="AE4802:AE4865" ca="1" si="577">AA4802^2</f>
        <v>1.265625000000002</v>
      </c>
      <c r="AF4802" t="str">
        <f t="shared" si="571"/>
        <v>Bryant</v>
      </c>
      <c r="AG4802" t="str">
        <f t="shared" ca="1" si="572"/>
        <v>Bryant</v>
      </c>
    </row>
    <row r="4803" spans="15:33" x14ac:dyDescent="0.25">
      <c r="O4803" t="s">
        <v>3310</v>
      </c>
      <c r="P4803" s="6">
        <v>42054</v>
      </c>
      <c r="Q4803" t="s">
        <v>3073</v>
      </c>
      <c r="R4803" t="s">
        <v>3207</v>
      </c>
      <c r="S4803" t="s">
        <v>3721</v>
      </c>
      <c r="T4803">
        <v>77</v>
      </c>
      <c r="U4803">
        <v>62</v>
      </c>
      <c r="W4803" t="s">
        <v>2573</v>
      </c>
      <c r="X4803">
        <v>1</v>
      </c>
      <c r="Y4803">
        <f t="shared" si="573"/>
        <v>15</v>
      </c>
      <c r="Z4803">
        <f t="shared" ca="1" si="574"/>
        <v>15</v>
      </c>
      <c r="AA4803">
        <f t="shared" ca="1" si="575"/>
        <v>0</v>
      </c>
      <c r="AB4803">
        <f t="shared" ca="1" si="576"/>
        <v>0</v>
      </c>
      <c r="AC4803" s="2">
        <v>0</v>
      </c>
      <c r="AD4803" s="7">
        <f>VLOOKUP(P4803,Weights!$A:$B,2,0)*AC4803</f>
        <v>0</v>
      </c>
      <c r="AE4803">
        <f t="shared" ca="1" si="577"/>
        <v>0</v>
      </c>
      <c r="AF4803" t="str">
        <f t="shared" ref="AF4803:AF4866" si="578">IF(Y4803&gt;0,O4803,R4803)</f>
        <v>Wofford</v>
      </c>
      <c r="AG4803" t="str">
        <f t="shared" ref="AG4803:AG4866" ca="1" si="579">IF(Z4803&gt;0,O4803,R4803)</f>
        <v>Wofford</v>
      </c>
    </row>
    <row r="4804" spans="15:33" x14ac:dyDescent="0.25">
      <c r="O4804" t="s">
        <v>3097</v>
      </c>
      <c r="P4804" s="6">
        <v>42055</v>
      </c>
      <c r="Q4804" t="s">
        <v>3073</v>
      </c>
      <c r="R4804" t="s">
        <v>3086</v>
      </c>
      <c r="S4804" t="s">
        <v>3721</v>
      </c>
      <c r="T4804">
        <v>70</v>
      </c>
      <c r="U4804">
        <v>64</v>
      </c>
      <c r="W4804" t="s">
        <v>25</v>
      </c>
      <c r="X4804">
        <v>1</v>
      </c>
      <c r="Y4804">
        <f t="shared" si="573"/>
        <v>6</v>
      </c>
      <c r="Z4804">
        <f t="shared" ca="1" si="574"/>
        <v>10</v>
      </c>
      <c r="AA4804">
        <f t="shared" ca="1" si="575"/>
        <v>-4</v>
      </c>
      <c r="AB4804">
        <f t="shared" ca="1" si="576"/>
        <v>4</v>
      </c>
      <c r="AC4804" s="2">
        <v>4</v>
      </c>
      <c r="AD4804" s="7">
        <f>VLOOKUP(P4804,Weights!$A:$B,2,0)*AC4804</f>
        <v>4</v>
      </c>
      <c r="AE4804">
        <f t="shared" ca="1" si="577"/>
        <v>16</v>
      </c>
      <c r="AF4804" t="str">
        <f t="shared" si="578"/>
        <v>Albany</v>
      </c>
      <c r="AG4804" t="str">
        <f t="shared" ca="1" si="579"/>
        <v>Albany</v>
      </c>
    </row>
    <row r="4805" spans="15:33" x14ac:dyDescent="0.25">
      <c r="O4805" t="s">
        <v>3121</v>
      </c>
      <c r="P4805" s="6">
        <v>42055</v>
      </c>
      <c r="Q4805" t="s">
        <v>3073</v>
      </c>
      <c r="R4805" t="s">
        <v>3116</v>
      </c>
      <c r="S4805" t="s">
        <v>3720</v>
      </c>
      <c r="T4805">
        <v>76</v>
      </c>
      <c r="U4805">
        <v>59</v>
      </c>
      <c r="W4805" t="s">
        <v>1708</v>
      </c>
      <c r="X4805">
        <v>1</v>
      </c>
      <c r="Y4805">
        <f t="shared" si="573"/>
        <v>-17</v>
      </c>
      <c r="Z4805">
        <f t="shared" ca="1" si="574"/>
        <v>-3.375</v>
      </c>
      <c r="AA4805">
        <f t="shared" ca="1" si="575"/>
        <v>-13.625</v>
      </c>
      <c r="AB4805">
        <f t="shared" ca="1" si="576"/>
        <v>13.625</v>
      </c>
      <c r="AC4805" s="2">
        <v>13.625</v>
      </c>
      <c r="AD4805" s="7">
        <f>VLOOKUP(P4805,Weights!$A:$B,2,0)*AC4805</f>
        <v>13.625</v>
      </c>
      <c r="AE4805">
        <f t="shared" ca="1" si="577"/>
        <v>185.640625</v>
      </c>
      <c r="AF4805" t="str">
        <f t="shared" si="578"/>
        <v>Columbia</v>
      </c>
      <c r="AG4805" t="str">
        <f t="shared" ca="1" si="579"/>
        <v>Columbia</v>
      </c>
    </row>
    <row r="4806" spans="15:33" x14ac:dyDescent="0.25">
      <c r="O4806" t="s">
        <v>3104</v>
      </c>
      <c r="P4806" s="6">
        <v>42055</v>
      </c>
      <c r="Q4806" t="s">
        <v>3073</v>
      </c>
      <c r="R4806" t="s">
        <v>3114</v>
      </c>
      <c r="S4806" t="s">
        <v>3720</v>
      </c>
      <c r="T4806">
        <v>63</v>
      </c>
      <c r="U4806">
        <v>56</v>
      </c>
      <c r="W4806" t="s">
        <v>1730</v>
      </c>
      <c r="X4806">
        <v>1</v>
      </c>
      <c r="Y4806">
        <f t="shared" si="573"/>
        <v>-7</v>
      </c>
      <c r="Z4806">
        <f t="shared" ca="1" si="574"/>
        <v>-1.875</v>
      </c>
      <c r="AA4806">
        <f t="shared" ca="1" si="575"/>
        <v>-5.125</v>
      </c>
      <c r="AB4806">
        <f t="shared" ca="1" si="576"/>
        <v>5.125</v>
      </c>
      <c r="AC4806" s="2">
        <v>5.125</v>
      </c>
      <c r="AD4806" s="7">
        <f>VLOOKUP(P4806,Weights!$A:$B,2,0)*AC4806</f>
        <v>5.125</v>
      </c>
      <c r="AE4806">
        <f t="shared" ca="1" si="577"/>
        <v>26.265625</v>
      </c>
      <c r="AF4806" t="str">
        <f t="shared" si="578"/>
        <v>Princeton</v>
      </c>
      <c r="AG4806" t="str">
        <f t="shared" ca="1" si="579"/>
        <v>Princeton</v>
      </c>
    </row>
    <row r="4807" spans="15:33" x14ac:dyDescent="0.25">
      <c r="O4807" t="s">
        <v>3371</v>
      </c>
      <c r="P4807" s="6">
        <v>42055</v>
      </c>
      <c r="Q4807" t="s">
        <v>3073</v>
      </c>
      <c r="R4807" t="s">
        <v>3373</v>
      </c>
      <c r="S4807" t="s">
        <v>3720</v>
      </c>
      <c r="T4807">
        <v>66</v>
      </c>
      <c r="U4807">
        <v>61</v>
      </c>
      <c r="V4807" t="s">
        <v>3722</v>
      </c>
      <c r="W4807" t="s">
        <v>1637</v>
      </c>
      <c r="X4807">
        <v>1</v>
      </c>
      <c r="Y4807">
        <f t="shared" si="573"/>
        <v>-5</v>
      </c>
      <c r="Z4807">
        <f t="shared" ca="1" si="574"/>
        <v>6.125</v>
      </c>
      <c r="AA4807">
        <f t="shared" ca="1" si="575"/>
        <v>-11.125</v>
      </c>
      <c r="AB4807">
        <f t="shared" ca="1" si="576"/>
        <v>11.125</v>
      </c>
      <c r="AC4807" s="2">
        <v>11.125</v>
      </c>
      <c r="AD4807" s="7">
        <f>VLOOKUP(P4807,Weights!$A:$B,2,0)*AC4807</f>
        <v>11.125</v>
      </c>
      <c r="AE4807">
        <f t="shared" ca="1" si="577"/>
        <v>123.765625</v>
      </c>
      <c r="AF4807" t="str">
        <f t="shared" si="578"/>
        <v>Cleveland St</v>
      </c>
      <c r="AG4807" t="str">
        <f t="shared" ca="1" si="579"/>
        <v>Green Bay</v>
      </c>
    </row>
    <row r="4808" spans="15:33" x14ac:dyDescent="0.25">
      <c r="O4808" t="s">
        <v>3151</v>
      </c>
      <c r="P4808" s="6">
        <v>42055</v>
      </c>
      <c r="Q4808" t="s">
        <v>3073</v>
      </c>
      <c r="R4808" t="s">
        <v>3259</v>
      </c>
      <c r="S4808" t="s">
        <v>3721</v>
      </c>
      <c r="T4808">
        <v>69</v>
      </c>
      <c r="U4808">
        <v>46</v>
      </c>
      <c r="W4808" t="s">
        <v>1737</v>
      </c>
      <c r="X4808">
        <v>1</v>
      </c>
      <c r="Y4808">
        <f t="shared" si="573"/>
        <v>23</v>
      </c>
      <c r="Z4808">
        <f t="shared" ca="1" si="574"/>
        <v>17.625</v>
      </c>
      <c r="AA4808">
        <f t="shared" ca="1" si="575"/>
        <v>5.375</v>
      </c>
      <c r="AB4808">
        <f t="shared" ca="1" si="576"/>
        <v>-5.375</v>
      </c>
      <c r="AC4808" s="2">
        <v>5.375</v>
      </c>
      <c r="AD4808" s="7">
        <f>VLOOKUP(P4808,Weights!$A:$B,2,0)*AC4808</f>
        <v>5.375</v>
      </c>
      <c r="AE4808">
        <f t="shared" ca="1" si="577"/>
        <v>28.890625</v>
      </c>
      <c r="AF4808" t="str">
        <f t="shared" si="578"/>
        <v>Harvard</v>
      </c>
      <c r="AG4808" t="str">
        <f t="shared" ca="1" si="579"/>
        <v>Harvard</v>
      </c>
    </row>
    <row r="4809" spans="15:33" x14ac:dyDescent="0.25">
      <c r="O4809" t="s">
        <v>3188</v>
      </c>
      <c r="P4809" s="6">
        <v>42055</v>
      </c>
      <c r="Q4809" t="s">
        <v>3073</v>
      </c>
      <c r="R4809" t="s">
        <v>3209</v>
      </c>
      <c r="S4809" t="s">
        <v>3720</v>
      </c>
      <c r="T4809">
        <v>72</v>
      </c>
      <c r="U4809">
        <v>68</v>
      </c>
      <c r="W4809" t="s">
        <v>1845</v>
      </c>
      <c r="X4809">
        <v>1</v>
      </c>
      <c r="Y4809">
        <f t="shared" si="573"/>
        <v>-4</v>
      </c>
      <c r="Z4809">
        <f t="shared" ca="1" si="574"/>
        <v>-10.500000499999999</v>
      </c>
      <c r="AA4809">
        <f t="shared" ca="1" si="575"/>
        <v>6.5000004999999987</v>
      </c>
      <c r="AB4809">
        <f t="shared" ca="1" si="576"/>
        <v>-6.5000004999999987</v>
      </c>
      <c r="AC4809" s="2">
        <v>6.5</v>
      </c>
      <c r="AD4809" s="7">
        <f>VLOOKUP(P4809,Weights!$A:$B,2,0)*AC4809</f>
        <v>6.5</v>
      </c>
      <c r="AE4809">
        <f t="shared" ca="1" si="577"/>
        <v>42.250006500000232</v>
      </c>
      <c r="AF4809" t="str">
        <f t="shared" si="578"/>
        <v>Iona</v>
      </c>
      <c r="AG4809" t="str">
        <f t="shared" ca="1" si="579"/>
        <v>Iona</v>
      </c>
    </row>
    <row r="4810" spans="15:33" x14ac:dyDescent="0.25">
      <c r="O4810" t="s">
        <v>3081</v>
      </c>
      <c r="P4810" s="6">
        <v>42055</v>
      </c>
      <c r="Q4810" t="s">
        <v>3073</v>
      </c>
      <c r="R4810" t="s">
        <v>3119</v>
      </c>
      <c r="S4810" t="s">
        <v>3721</v>
      </c>
      <c r="T4810">
        <v>62</v>
      </c>
      <c r="U4810">
        <v>51</v>
      </c>
      <c r="W4810" t="s">
        <v>1767</v>
      </c>
      <c r="X4810">
        <v>1</v>
      </c>
      <c r="Y4810">
        <f t="shared" si="573"/>
        <v>11</v>
      </c>
      <c r="Z4810">
        <f t="shared" ca="1" si="574"/>
        <v>11</v>
      </c>
      <c r="AA4810">
        <f t="shared" ca="1" si="575"/>
        <v>0</v>
      </c>
      <c r="AB4810">
        <f t="shared" ca="1" si="576"/>
        <v>0</v>
      </c>
      <c r="AC4810" s="2">
        <v>0</v>
      </c>
      <c r="AD4810" s="7">
        <f>VLOOKUP(P4810,Weights!$A:$B,2,0)*AC4810</f>
        <v>0</v>
      </c>
      <c r="AE4810">
        <f t="shared" ca="1" si="577"/>
        <v>0</v>
      </c>
      <c r="AF4810" t="str">
        <f t="shared" si="578"/>
        <v>Yale</v>
      </c>
      <c r="AG4810" t="str">
        <f t="shared" ca="1" si="579"/>
        <v>Yale</v>
      </c>
    </row>
    <row r="4811" spans="15:33" x14ac:dyDescent="0.25">
      <c r="O4811" t="s">
        <v>3122</v>
      </c>
      <c r="P4811" s="6">
        <v>42056</v>
      </c>
      <c r="Q4811" t="s">
        <v>3073</v>
      </c>
      <c r="R4811" t="s">
        <v>3169</v>
      </c>
      <c r="S4811" t="s">
        <v>3720</v>
      </c>
      <c r="T4811">
        <v>57</v>
      </c>
      <c r="U4811">
        <v>52</v>
      </c>
      <c r="V4811" t="s">
        <v>3722</v>
      </c>
      <c r="W4811" t="s">
        <v>685</v>
      </c>
      <c r="X4811">
        <v>1</v>
      </c>
      <c r="Y4811">
        <f t="shared" si="573"/>
        <v>-5</v>
      </c>
      <c r="Z4811">
        <f t="shared" ca="1" si="574"/>
        <v>9.125</v>
      </c>
      <c r="AA4811">
        <f t="shared" ca="1" si="575"/>
        <v>-14.125</v>
      </c>
      <c r="AB4811">
        <f t="shared" ca="1" si="576"/>
        <v>14.125</v>
      </c>
      <c r="AC4811" s="2">
        <v>14.125</v>
      </c>
      <c r="AD4811" s="7">
        <f>VLOOKUP(P4811,Weights!$A:$B,2,0)*AC4811</f>
        <v>14.125</v>
      </c>
      <c r="AE4811">
        <f t="shared" ca="1" si="577"/>
        <v>199.515625</v>
      </c>
      <c r="AF4811" t="str">
        <f t="shared" si="578"/>
        <v>Miami (OH)</v>
      </c>
      <c r="AG4811" t="str">
        <f t="shared" ca="1" si="579"/>
        <v>Akron</v>
      </c>
    </row>
    <row r="4812" spans="15:33" x14ac:dyDescent="0.25">
      <c r="O4812" t="s">
        <v>3155</v>
      </c>
      <c r="P4812" s="6">
        <v>42056</v>
      </c>
      <c r="Q4812" t="s">
        <v>3073</v>
      </c>
      <c r="R4812" t="s">
        <v>3111</v>
      </c>
      <c r="S4812" t="s">
        <v>3720</v>
      </c>
      <c r="T4812">
        <v>66</v>
      </c>
      <c r="U4812">
        <v>65</v>
      </c>
      <c r="V4812" t="s">
        <v>3722</v>
      </c>
      <c r="W4812" t="s">
        <v>2366</v>
      </c>
      <c r="X4812">
        <v>1</v>
      </c>
      <c r="Y4812">
        <f t="shared" si="573"/>
        <v>-1</v>
      </c>
      <c r="Z4812">
        <f t="shared" ca="1" si="574"/>
        <v>-0.99999949999999949</v>
      </c>
      <c r="AA4812">
        <f t="shared" ca="1" si="575"/>
        <v>-5.0000000051397819E-7</v>
      </c>
      <c r="AB4812">
        <f t="shared" ca="1" si="576"/>
        <v>5.0000000051397819E-7</v>
      </c>
      <c r="AC4812" s="2">
        <v>0</v>
      </c>
      <c r="AD4812" s="7">
        <f>VLOOKUP(P4812,Weights!$A:$B,2,0)*AC4812</f>
        <v>0</v>
      </c>
      <c r="AE4812">
        <f t="shared" ca="1" si="577"/>
        <v>2.5000000051397819E-13</v>
      </c>
      <c r="AF4812" t="str">
        <f t="shared" si="578"/>
        <v>Georgia</v>
      </c>
      <c r="AG4812" t="str">
        <f t="shared" ca="1" si="579"/>
        <v>Georgia</v>
      </c>
    </row>
    <row r="4813" spans="15:33" x14ac:dyDescent="0.25">
      <c r="O4813" t="s">
        <v>3414</v>
      </c>
      <c r="P4813" s="6">
        <v>42056</v>
      </c>
      <c r="Q4813" t="s">
        <v>3073</v>
      </c>
      <c r="R4813" t="s">
        <v>3401</v>
      </c>
      <c r="S4813" t="s">
        <v>3720</v>
      </c>
      <c r="T4813">
        <v>71</v>
      </c>
      <c r="U4813">
        <v>67</v>
      </c>
      <c r="W4813" t="s">
        <v>2694</v>
      </c>
      <c r="X4813">
        <v>1</v>
      </c>
      <c r="Y4813">
        <f t="shared" si="573"/>
        <v>-4</v>
      </c>
      <c r="Z4813">
        <f t="shared" ca="1" si="574"/>
        <v>-7.7500005000000014</v>
      </c>
      <c r="AA4813">
        <f t="shared" ca="1" si="575"/>
        <v>3.7500005000000014</v>
      </c>
      <c r="AB4813">
        <f t="shared" ca="1" si="576"/>
        <v>-3.7500005000000014</v>
      </c>
      <c r="AC4813" s="2">
        <v>3.75</v>
      </c>
      <c r="AD4813" s="7">
        <f>VLOOKUP(P4813,Weights!$A:$B,2,0)*AC4813</f>
        <v>3.75</v>
      </c>
      <c r="AE4813">
        <f t="shared" ca="1" si="577"/>
        <v>14.062503750000261</v>
      </c>
      <c r="AF4813" t="str">
        <f t="shared" si="578"/>
        <v>Alabama St</v>
      </c>
      <c r="AG4813" t="str">
        <f t="shared" ca="1" si="579"/>
        <v>Alabama St</v>
      </c>
    </row>
    <row r="4814" spans="15:33" x14ac:dyDescent="0.25">
      <c r="O4814" t="s">
        <v>3715</v>
      </c>
      <c r="P4814" s="6">
        <v>42056</v>
      </c>
      <c r="Q4814" t="s">
        <v>3073</v>
      </c>
      <c r="R4814" t="s">
        <v>3282</v>
      </c>
      <c r="S4814" t="s">
        <v>3721</v>
      </c>
      <c r="T4814">
        <v>57</v>
      </c>
      <c r="U4814">
        <v>47</v>
      </c>
      <c r="W4814" t="s">
        <v>2358</v>
      </c>
      <c r="X4814">
        <v>1</v>
      </c>
      <c r="Y4814">
        <f t="shared" si="573"/>
        <v>10</v>
      </c>
      <c r="Z4814">
        <f t="shared" ca="1" si="574"/>
        <v>11.874999999999998</v>
      </c>
      <c r="AA4814">
        <f t="shared" ca="1" si="575"/>
        <v>-1.8749999999999982</v>
      </c>
      <c r="AB4814">
        <f t="shared" ca="1" si="576"/>
        <v>1.8749999999999982</v>
      </c>
      <c r="AC4814" s="2">
        <v>1.875</v>
      </c>
      <c r="AD4814" s="7">
        <f>VLOOKUP(P4814,Weights!$A:$B,2,0)*AC4814</f>
        <v>1.875</v>
      </c>
      <c r="AE4814">
        <f t="shared" ca="1" si="577"/>
        <v>3.5156249999999933</v>
      </c>
      <c r="AF4814" t="str">
        <f t="shared" si="578"/>
        <v>Arizona</v>
      </c>
      <c r="AG4814" t="str">
        <f t="shared" ca="1" si="579"/>
        <v>Arizona</v>
      </c>
    </row>
    <row r="4815" spans="15:33" x14ac:dyDescent="0.25">
      <c r="O4815" t="s">
        <v>3359</v>
      </c>
      <c r="P4815" s="6">
        <v>42056</v>
      </c>
      <c r="Q4815" t="s">
        <v>3073</v>
      </c>
      <c r="R4815" t="s">
        <v>3411</v>
      </c>
      <c r="S4815" t="s">
        <v>3721</v>
      </c>
      <c r="T4815">
        <v>70</v>
      </c>
      <c r="U4815">
        <v>68</v>
      </c>
      <c r="W4815" t="s">
        <v>2828</v>
      </c>
      <c r="X4815">
        <v>1</v>
      </c>
      <c r="Y4815">
        <f t="shared" si="573"/>
        <v>2</v>
      </c>
      <c r="Z4815">
        <f t="shared" ca="1" si="574"/>
        <v>-2.125</v>
      </c>
      <c r="AA4815">
        <f t="shared" ca="1" si="575"/>
        <v>4.125</v>
      </c>
      <c r="AB4815">
        <f t="shared" ca="1" si="576"/>
        <v>-4.125</v>
      </c>
      <c r="AC4815" s="2">
        <v>4.125</v>
      </c>
      <c r="AD4815" s="7">
        <f>VLOOKUP(P4815,Weights!$A:$B,2,0)*AC4815</f>
        <v>4.125</v>
      </c>
      <c r="AE4815">
        <f t="shared" ca="1" si="577"/>
        <v>17.015625</v>
      </c>
      <c r="AF4815" t="str">
        <f t="shared" si="578"/>
        <v>Arkansas St</v>
      </c>
      <c r="AG4815" t="str">
        <f t="shared" ca="1" si="579"/>
        <v>UL Monroe</v>
      </c>
    </row>
    <row r="4816" spans="15:33" x14ac:dyDescent="0.25">
      <c r="O4816" t="s">
        <v>3403</v>
      </c>
      <c r="P4816" s="6">
        <v>42056</v>
      </c>
      <c r="Q4816" t="s">
        <v>3073</v>
      </c>
      <c r="R4816" t="s">
        <v>3245</v>
      </c>
      <c r="S4816" t="s">
        <v>3721</v>
      </c>
      <c r="T4816">
        <v>69</v>
      </c>
      <c r="U4816">
        <v>42</v>
      </c>
      <c r="W4816" t="s">
        <v>827</v>
      </c>
      <c r="X4816">
        <v>1</v>
      </c>
      <c r="Y4816">
        <f t="shared" si="573"/>
        <v>27</v>
      </c>
      <c r="Z4816">
        <f t="shared" ca="1" si="574"/>
        <v>11.374999499999999</v>
      </c>
      <c r="AA4816">
        <f t="shared" ca="1" si="575"/>
        <v>15.625000500000001</v>
      </c>
      <c r="AB4816">
        <f t="shared" ca="1" si="576"/>
        <v>-15.625000500000001</v>
      </c>
      <c r="AC4816" s="2">
        <v>15.625</v>
      </c>
      <c r="AD4816" s="7">
        <f>VLOOKUP(P4816,Weights!$A:$B,2,0)*AC4816</f>
        <v>15.625</v>
      </c>
      <c r="AE4816">
        <f t="shared" ca="1" si="577"/>
        <v>244.14064062500026</v>
      </c>
      <c r="AF4816" t="str">
        <f t="shared" si="578"/>
        <v>Baylor</v>
      </c>
      <c r="AG4816" t="str">
        <f t="shared" ca="1" si="579"/>
        <v>Baylor</v>
      </c>
    </row>
    <row r="4817" spans="15:33" x14ac:dyDescent="0.25">
      <c r="O4817" t="s">
        <v>3219</v>
      </c>
      <c r="P4817" s="6">
        <v>42056</v>
      </c>
      <c r="Q4817" t="s">
        <v>3073</v>
      </c>
      <c r="R4817" t="s">
        <v>3220</v>
      </c>
      <c r="S4817" t="s">
        <v>3721</v>
      </c>
      <c r="T4817">
        <v>64</v>
      </c>
      <c r="U4817">
        <v>57</v>
      </c>
      <c r="W4817" t="s">
        <v>1981</v>
      </c>
      <c r="X4817">
        <v>1</v>
      </c>
      <c r="Y4817">
        <f t="shared" si="573"/>
        <v>7</v>
      </c>
      <c r="Z4817">
        <f t="shared" ca="1" si="574"/>
        <v>11.750000000000002</v>
      </c>
      <c r="AA4817">
        <f t="shared" ca="1" si="575"/>
        <v>-4.7500000000000018</v>
      </c>
      <c r="AB4817">
        <f t="shared" ca="1" si="576"/>
        <v>4.7500000000000018</v>
      </c>
      <c r="AC4817" s="2">
        <v>4.75</v>
      </c>
      <c r="AD4817" s="7">
        <f>VLOOKUP(P4817,Weights!$A:$B,2,0)*AC4817</f>
        <v>4.75</v>
      </c>
      <c r="AE4817">
        <f t="shared" ca="1" si="577"/>
        <v>22.562500000000018</v>
      </c>
      <c r="AF4817" t="str">
        <f t="shared" si="578"/>
        <v>Bethune-Cookman</v>
      </c>
      <c r="AG4817" t="str">
        <f t="shared" ca="1" si="579"/>
        <v>Bethune-Cookman</v>
      </c>
    </row>
    <row r="4818" spans="15:33" x14ac:dyDescent="0.25">
      <c r="O4818" t="s">
        <v>3280</v>
      </c>
      <c r="P4818" s="6">
        <v>42056</v>
      </c>
      <c r="Q4818" t="s">
        <v>3073</v>
      </c>
      <c r="R4818" t="s">
        <v>3328</v>
      </c>
      <c r="S4818" t="s">
        <v>3721</v>
      </c>
      <c r="T4818">
        <v>78</v>
      </c>
      <c r="U4818">
        <v>46</v>
      </c>
      <c r="W4818" t="s">
        <v>2174</v>
      </c>
      <c r="X4818">
        <v>1</v>
      </c>
      <c r="Y4818">
        <f t="shared" si="573"/>
        <v>32</v>
      </c>
      <c r="Z4818">
        <f t="shared" ca="1" si="574"/>
        <v>20.75</v>
      </c>
      <c r="AA4818">
        <f t="shared" ca="1" si="575"/>
        <v>11.25</v>
      </c>
      <c r="AB4818">
        <f t="shared" ca="1" si="576"/>
        <v>-11.25</v>
      </c>
      <c r="AC4818" s="2">
        <v>11.25</v>
      </c>
      <c r="AD4818" s="7">
        <f>VLOOKUP(P4818,Weights!$A:$B,2,0)*AC4818</f>
        <v>11.25</v>
      </c>
      <c r="AE4818">
        <f t="shared" ca="1" si="577"/>
        <v>126.5625</v>
      </c>
      <c r="AF4818" t="str">
        <f t="shared" si="578"/>
        <v>Boise State</v>
      </c>
      <c r="AG4818" t="str">
        <f t="shared" ca="1" si="579"/>
        <v>Boise State</v>
      </c>
    </row>
    <row r="4819" spans="15:33" x14ac:dyDescent="0.25">
      <c r="O4819" t="s">
        <v>3095</v>
      </c>
      <c r="P4819" s="6">
        <v>42056</v>
      </c>
      <c r="Q4819" t="s">
        <v>3073</v>
      </c>
      <c r="R4819" t="s">
        <v>3092</v>
      </c>
      <c r="S4819" t="s">
        <v>3720</v>
      </c>
      <c r="T4819">
        <v>87</v>
      </c>
      <c r="U4819">
        <v>70</v>
      </c>
      <c r="W4819" t="s">
        <v>254</v>
      </c>
      <c r="X4819">
        <v>1</v>
      </c>
      <c r="Y4819">
        <f t="shared" si="573"/>
        <v>-17</v>
      </c>
      <c r="Z4819">
        <f t="shared" ca="1" si="574"/>
        <v>-11.124999499999998</v>
      </c>
      <c r="AA4819">
        <f t="shared" ca="1" si="575"/>
        <v>-5.8750005000000023</v>
      </c>
      <c r="AB4819">
        <f t="shared" ca="1" si="576"/>
        <v>5.8750005000000023</v>
      </c>
      <c r="AC4819" s="2">
        <v>5.875</v>
      </c>
      <c r="AD4819" s="7">
        <f>VLOOKUP(P4819,Weights!$A:$B,2,0)*AC4819</f>
        <v>5.875</v>
      </c>
      <c r="AE4819">
        <f t="shared" ca="1" si="577"/>
        <v>34.515630875000276</v>
      </c>
      <c r="AF4819" t="str">
        <f t="shared" si="578"/>
        <v>Notre Dame</v>
      </c>
      <c r="AG4819" t="str">
        <f t="shared" ca="1" si="579"/>
        <v>Notre Dame</v>
      </c>
    </row>
    <row r="4820" spans="15:33" x14ac:dyDescent="0.25">
      <c r="O4820" t="s">
        <v>3367</v>
      </c>
      <c r="P4820" s="6">
        <v>42056</v>
      </c>
      <c r="Q4820" t="s">
        <v>3073</v>
      </c>
      <c r="R4820" t="s">
        <v>3284</v>
      </c>
      <c r="S4820" t="s">
        <v>3720</v>
      </c>
      <c r="T4820">
        <v>68</v>
      </c>
      <c r="U4820">
        <v>56</v>
      </c>
      <c r="W4820" t="s">
        <v>943</v>
      </c>
      <c r="X4820">
        <v>1</v>
      </c>
      <c r="Y4820">
        <f t="shared" si="573"/>
        <v>-12</v>
      </c>
      <c r="Z4820">
        <f t="shared" ca="1" si="574"/>
        <v>-0.87499999999999822</v>
      </c>
      <c r="AA4820">
        <f t="shared" ca="1" si="575"/>
        <v>-11.125000000000002</v>
      </c>
      <c r="AB4820">
        <f t="shared" ca="1" si="576"/>
        <v>11.125000000000002</v>
      </c>
      <c r="AC4820" s="2">
        <v>11.125</v>
      </c>
      <c r="AD4820" s="7">
        <f>VLOOKUP(P4820,Weights!$A:$B,2,0)*AC4820</f>
        <v>11.125</v>
      </c>
      <c r="AE4820">
        <f t="shared" ca="1" si="577"/>
        <v>123.76562500000004</v>
      </c>
      <c r="AF4820" t="str">
        <f t="shared" si="578"/>
        <v>Buffalo</v>
      </c>
      <c r="AG4820" t="str">
        <f t="shared" ca="1" si="579"/>
        <v>Buffalo</v>
      </c>
    </row>
    <row r="4821" spans="15:33" x14ac:dyDescent="0.25">
      <c r="O4821" t="s">
        <v>3121</v>
      </c>
      <c r="P4821" s="6">
        <v>42056</v>
      </c>
      <c r="Q4821" t="s">
        <v>3073</v>
      </c>
      <c r="R4821" t="s">
        <v>3119</v>
      </c>
      <c r="S4821" t="s">
        <v>3721</v>
      </c>
      <c r="T4821">
        <v>57</v>
      </c>
      <c r="U4821">
        <v>56</v>
      </c>
      <c r="W4821" t="s">
        <v>1709</v>
      </c>
      <c r="X4821">
        <v>1</v>
      </c>
      <c r="Y4821">
        <f t="shared" si="573"/>
        <v>1</v>
      </c>
      <c r="Z4821">
        <f t="shared" ca="1" si="574"/>
        <v>0</v>
      </c>
      <c r="AA4821">
        <f t="shared" ca="1" si="575"/>
        <v>1</v>
      </c>
      <c r="AB4821">
        <f t="shared" ca="1" si="576"/>
        <v>-1</v>
      </c>
      <c r="AC4821" s="2">
        <v>1</v>
      </c>
      <c r="AD4821" s="7">
        <f>VLOOKUP(P4821,Weights!$A:$B,2,0)*AC4821</f>
        <v>1</v>
      </c>
      <c r="AE4821">
        <f t="shared" ca="1" si="577"/>
        <v>1</v>
      </c>
      <c r="AF4821" t="str">
        <f t="shared" si="578"/>
        <v>Brown</v>
      </c>
      <c r="AG4821" t="str">
        <f t="shared" ca="1" si="579"/>
        <v>Cornell</v>
      </c>
    </row>
    <row r="4822" spans="15:33" x14ac:dyDescent="0.25">
      <c r="O4822" t="s">
        <v>3106</v>
      </c>
      <c r="P4822" s="6">
        <v>42056</v>
      </c>
      <c r="Q4822" t="s">
        <v>3073</v>
      </c>
      <c r="R4822" t="s">
        <v>3175</v>
      </c>
      <c r="S4822" t="s">
        <v>3720</v>
      </c>
      <c r="T4822">
        <v>76</v>
      </c>
      <c r="U4822">
        <v>70</v>
      </c>
      <c r="W4822" t="s">
        <v>2228</v>
      </c>
      <c r="X4822">
        <v>1</v>
      </c>
      <c r="Y4822">
        <f t="shared" si="573"/>
        <v>-6</v>
      </c>
      <c r="Z4822">
        <f t="shared" ca="1" si="574"/>
        <v>-2</v>
      </c>
      <c r="AA4822">
        <f t="shared" ca="1" si="575"/>
        <v>-4</v>
      </c>
      <c r="AB4822">
        <f t="shared" ca="1" si="576"/>
        <v>4</v>
      </c>
      <c r="AC4822" s="2">
        <v>4</v>
      </c>
      <c r="AD4822" s="7">
        <f>VLOOKUP(P4822,Weights!$A:$B,2,0)*AC4822</f>
        <v>4</v>
      </c>
      <c r="AE4822">
        <f t="shared" ca="1" si="577"/>
        <v>16</v>
      </c>
      <c r="AF4822" t="str">
        <f t="shared" si="578"/>
        <v>Robert Morris</v>
      </c>
      <c r="AG4822" t="str">
        <f t="shared" ca="1" si="579"/>
        <v>Robert Morris</v>
      </c>
    </row>
    <row r="4823" spans="15:33" x14ac:dyDescent="0.25">
      <c r="O4823" t="s">
        <v>3312</v>
      </c>
      <c r="P4823" s="6">
        <v>42056</v>
      </c>
      <c r="Q4823" t="s">
        <v>3073</v>
      </c>
      <c r="R4823" t="s">
        <v>3301</v>
      </c>
      <c r="S4823" t="s">
        <v>3720</v>
      </c>
      <c r="T4823">
        <v>86</v>
      </c>
      <c r="U4823">
        <v>57</v>
      </c>
      <c r="W4823" t="s">
        <v>1136</v>
      </c>
      <c r="X4823">
        <v>1</v>
      </c>
      <c r="Y4823">
        <f t="shared" si="573"/>
        <v>-29</v>
      </c>
      <c r="Z4823">
        <f t="shared" ca="1" si="574"/>
        <v>-4.624999980000001</v>
      </c>
      <c r="AA4823">
        <f t="shared" ca="1" si="575"/>
        <v>-24.375000019999998</v>
      </c>
      <c r="AB4823">
        <f t="shared" ca="1" si="576"/>
        <v>24.375000019999998</v>
      </c>
      <c r="AC4823" s="2">
        <v>24.375</v>
      </c>
      <c r="AD4823" s="7">
        <f>VLOOKUP(P4823,Weights!$A:$B,2,0)*AC4823</f>
        <v>24.375</v>
      </c>
      <c r="AE4823">
        <f t="shared" ca="1" si="577"/>
        <v>594.14062597499992</v>
      </c>
      <c r="AF4823" t="str">
        <f t="shared" si="578"/>
        <v>Charleston Southern</v>
      </c>
      <c r="AG4823" t="str">
        <f t="shared" ca="1" si="579"/>
        <v>Charleston Southern</v>
      </c>
    </row>
    <row r="4824" spans="15:33" x14ac:dyDescent="0.25">
      <c r="O4824" t="s">
        <v>3314</v>
      </c>
      <c r="P4824" s="6">
        <v>42056</v>
      </c>
      <c r="Q4824" t="s">
        <v>3073</v>
      </c>
      <c r="R4824" t="s">
        <v>3263</v>
      </c>
      <c r="S4824" t="s">
        <v>3720</v>
      </c>
      <c r="T4824">
        <v>70</v>
      </c>
      <c r="U4824">
        <v>42</v>
      </c>
      <c r="W4824" t="s">
        <v>2585</v>
      </c>
      <c r="X4824">
        <v>1</v>
      </c>
      <c r="Y4824">
        <f t="shared" si="573"/>
        <v>-28</v>
      </c>
      <c r="Z4824">
        <f t="shared" ca="1" si="574"/>
        <v>-20.000000500000002</v>
      </c>
      <c r="AA4824">
        <f t="shared" ca="1" si="575"/>
        <v>-7.9999994999999977</v>
      </c>
      <c r="AB4824">
        <f t="shared" ca="1" si="576"/>
        <v>7.9999994999999977</v>
      </c>
      <c r="AC4824" s="2">
        <v>8</v>
      </c>
      <c r="AD4824" s="7">
        <f>VLOOKUP(P4824,Weights!$A:$B,2,0)*AC4824</f>
        <v>8</v>
      </c>
      <c r="AE4824">
        <f t="shared" ca="1" si="577"/>
        <v>63.999992000000212</v>
      </c>
      <c r="AF4824" t="str">
        <f t="shared" si="578"/>
        <v>Sam Houston St</v>
      </c>
      <c r="AG4824" t="str">
        <f t="shared" ca="1" si="579"/>
        <v>Sam Houston St</v>
      </c>
    </row>
    <row r="4825" spans="15:33" x14ac:dyDescent="0.25">
      <c r="O4825" t="s">
        <v>3128</v>
      </c>
      <c r="P4825" s="6">
        <v>42056</v>
      </c>
      <c r="Q4825" t="s">
        <v>3073</v>
      </c>
      <c r="R4825" t="s">
        <v>3109</v>
      </c>
      <c r="S4825" t="s">
        <v>3721</v>
      </c>
      <c r="T4825">
        <v>76</v>
      </c>
      <c r="U4825">
        <v>73</v>
      </c>
      <c r="V4825" t="s">
        <v>3722</v>
      </c>
      <c r="W4825" t="s">
        <v>2235</v>
      </c>
      <c r="X4825">
        <v>1</v>
      </c>
      <c r="Y4825">
        <f t="shared" si="573"/>
        <v>3</v>
      </c>
      <c r="Z4825">
        <f t="shared" ca="1" si="574"/>
        <v>-7.1250004999999996</v>
      </c>
      <c r="AA4825">
        <f t="shared" ca="1" si="575"/>
        <v>10.125000499999999</v>
      </c>
      <c r="AB4825">
        <f t="shared" ca="1" si="576"/>
        <v>-10.125000499999999</v>
      </c>
      <c r="AC4825" s="2">
        <v>10.125</v>
      </c>
      <c r="AD4825" s="7">
        <f>VLOOKUP(P4825,Weights!$A:$B,2,0)*AC4825</f>
        <v>10.125</v>
      </c>
      <c r="AE4825">
        <f t="shared" ca="1" si="577"/>
        <v>102.51563512500023</v>
      </c>
      <c r="AF4825" t="str">
        <f t="shared" si="578"/>
        <v>Central Connecticut St</v>
      </c>
      <c r="AG4825" t="str">
        <f t="shared" ca="1" si="579"/>
        <v>Sacred Heart</v>
      </c>
    </row>
    <row r="4826" spans="15:33" x14ac:dyDescent="0.25">
      <c r="O4826" t="s">
        <v>3102</v>
      </c>
      <c r="P4826" s="6">
        <v>42056</v>
      </c>
      <c r="Q4826" t="s">
        <v>3073</v>
      </c>
      <c r="R4826" t="s">
        <v>3316</v>
      </c>
      <c r="S4826" t="s">
        <v>3721</v>
      </c>
      <c r="T4826">
        <v>83</v>
      </c>
      <c r="U4826">
        <v>60</v>
      </c>
      <c r="W4826" t="s">
        <v>1944</v>
      </c>
      <c r="X4826">
        <v>1</v>
      </c>
      <c r="Y4826">
        <f t="shared" si="573"/>
        <v>23</v>
      </c>
      <c r="Z4826">
        <f t="shared" ca="1" si="574"/>
        <v>18.749999500000001</v>
      </c>
      <c r="AA4826">
        <f t="shared" ca="1" si="575"/>
        <v>4.2500004999999987</v>
      </c>
      <c r="AB4826">
        <f t="shared" ca="1" si="576"/>
        <v>-4.2500004999999987</v>
      </c>
      <c r="AC4826" s="2">
        <v>4.25</v>
      </c>
      <c r="AD4826" s="7">
        <f>VLOOKUP(P4826,Weights!$A:$B,2,0)*AC4826</f>
        <v>4.25</v>
      </c>
      <c r="AE4826">
        <f t="shared" ca="1" si="577"/>
        <v>18.062504250000238</v>
      </c>
      <c r="AF4826" t="str">
        <f t="shared" si="578"/>
        <v>Central Michigan</v>
      </c>
      <c r="AG4826" t="str">
        <f t="shared" ca="1" si="579"/>
        <v>Central Michigan</v>
      </c>
    </row>
    <row r="4827" spans="15:33" x14ac:dyDescent="0.25">
      <c r="O4827" t="s">
        <v>3205</v>
      </c>
      <c r="P4827" s="6">
        <v>42056</v>
      </c>
      <c r="Q4827" t="s">
        <v>3073</v>
      </c>
      <c r="R4827" t="s">
        <v>3185</v>
      </c>
      <c r="S4827" t="s">
        <v>3721</v>
      </c>
      <c r="T4827">
        <v>71</v>
      </c>
      <c r="U4827">
        <v>43</v>
      </c>
      <c r="W4827" t="s">
        <v>238</v>
      </c>
      <c r="X4827">
        <v>1</v>
      </c>
      <c r="Y4827">
        <f t="shared" si="573"/>
        <v>28</v>
      </c>
      <c r="Z4827">
        <f t="shared" ca="1" si="574"/>
        <v>12.749999980000002</v>
      </c>
      <c r="AA4827">
        <f t="shared" ca="1" si="575"/>
        <v>15.250000019999998</v>
      </c>
      <c r="AB4827">
        <f t="shared" ca="1" si="576"/>
        <v>-15.250000019999998</v>
      </c>
      <c r="AC4827" s="2">
        <v>15.25</v>
      </c>
      <c r="AD4827" s="7">
        <f>VLOOKUP(P4827,Weights!$A:$B,2,0)*AC4827</f>
        <v>15.25</v>
      </c>
      <c r="AE4827">
        <f t="shared" ca="1" si="577"/>
        <v>232.56250060999994</v>
      </c>
      <c r="AF4827" t="str">
        <f t="shared" si="578"/>
        <v>Charlotte</v>
      </c>
      <c r="AG4827" t="str">
        <f t="shared" ca="1" si="579"/>
        <v>Charlotte</v>
      </c>
    </row>
    <row r="4828" spans="15:33" x14ac:dyDescent="0.25">
      <c r="O4828" t="s">
        <v>3234</v>
      </c>
      <c r="P4828" s="6">
        <v>42056</v>
      </c>
      <c r="Q4828" t="s">
        <v>3073</v>
      </c>
      <c r="R4828" t="s">
        <v>3319</v>
      </c>
      <c r="S4828" t="s">
        <v>3721</v>
      </c>
      <c r="T4828">
        <v>67</v>
      </c>
      <c r="U4828">
        <v>59</v>
      </c>
      <c r="W4828" t="s">
        <v>2523</v>
      </c>
      <c r="X4828">
        <v>1</v>
      </c>
      <c r="Y4828">
        <f t="shared" si="573"/>
        <v>8</v>
      </c>
      <c r="Z4828">
        <f t="shared" ca="1" si="574"/>
        <v>4.6249999800000001</v>
      </c>
      <c r="AA4828">
        <f t="shared" ca="1" si="575"/>
        <v>3.3750000199999999</v>
      </c>
      <c r="AB4828">
        <f t="shared" ca="1" si="576"/>
        <v>-3.3750000199999999</v>
      </c>
      <c r="AC4828" s="2">
        <v>3.375</v>
      </c>
      <c r="AD4828" s="7">
        <f>VLOOKUP(P4828,Weights!$A:$B,2,0)*AC4828</f>
        <v>3.375</v>
      </c>
      <c r="AE4828">
        <f t="shared" ca="1" si="577"/>
        <v>11.390625134999999</v>
      </c>
      <c r="AF4828" t="str">
        <f t="shared" si="578"/>
        <v>Chattanooga</v>
      </c>
      <c r="AG4828" t="str">
        <f t="shared" ca="1" si="579"/>
        <v>Chattanooga</v>
      </c>
    </row>
    <row r="4829" spans="15:33" x14ac:dyDescent="0.25">
      <c r="O4829" t="s">
        <v>3279</v>
      </c>
      <c r="P4829" s="6">
        <v>42056</v>
      </c>
      <c r="Q4829" t="s">
        <v>3073</v>
      </c>
      <c r="R4829" t="s">
        <v>3339</v>
      </c>
      <c r="S4829" t="s">
        <v>3721</v>
      </c>
      <c r="T4829">
        <v>66</v>
      </c>
      <c r="U4829">
        <v>53</v>
      </c>
      <c r="W4829" t="s">
        <v>2183</v>
      </c>
      <c r="X4829">
        <v>1</v>
      </c>
      <c r="Y4829">
        <f t="shared" si="573"/>
        <v>13</v>
      </c>
      <c r="Z4829">
        <f t="shared" ca="1" si="574"/>
        <v>14.25</v>
      </c>
      <c r="AA4829">
        <f t="shared" ca="1" si="575"/>
        <v>-1.25</v>
      </c>
      <c r="AB4829">
        <f t="shared" ca="1" si="576"/>
        <v>1.25</v>
      </c>
      <c r="AC4829" s="2">
        <v>1.25</v>
      </c>
      <c r="AD4829" s="7">
        <f>VLOOKUP(P4829,Weights!$A:$B,2,0)*AC4829</f>
        <v>1.25</v>
      </c>
      <c r="AE4829">
        <f t="shared" ca="1" si="577"/>
        <v>1.5625</v>
      </c>
      <c r="AF4829" t="str">
        <f t="shared" si="578"/>
        <v>Colorado St</v>
      </c>
      <c r="AG4829" t="str">
        <f t="shared" ca="1" si="579"/>
        <v>Colorado St</v>
      </c>
    </row>
    <row r="4830" spans="15:33" x14ac:dyDescent="0.25">
      <c r="O4830" t="s">
        <v>3350</v>
      </c>
      <c r="P4830" s="6">
        <v>42056</v>
      </c>
      <c r="Q4830" t="s">
        <v>3073</v>
      </c>
      <c r="R4830" t="s">
        <v>3292</v>
      </c>
      <c r="S4830" t="s">
        <v>3720</v>
      </c>
      <c r="T4830">
        <v>99</v>
      </c>
      <c r="U4830">
        <v>81</v>
      </c>
      <c r="W4830" t="s">
        <v>1993</v>
      </c>
      <c r="X4830">
        <v>1</v>
      </c>
      <c r="Y4830">
        <f t="shared" si="573"/>
        <v>-18</v>
      </c>
      <c r="Z4830">
        <f t="shared" ca="1" si="574"/>
        <v>-10.875000499999999</v>
      </c>
      <c r="AA4830">
        <f t="shared" ca="1" si="575"/>
        <v>-7.1249995000000013</v>
      </c>
      <c r="AB4830">
        <f t="shared" ca="1" si="576"/>
        <v>7.1249995000000013</v>
      </c>
      <c r="AC4830" s="2">
        <v>7.125</v>
      </c>
      <c r="AD4830" s="7">
        <f>VLOOKUP(P4830,Weights!$A:$B,2,0)*AC4830</f>
        <v>7.125</v>
      </c>
      <c r="AE4830">
        <f t="shared" ca="1" si="577"/>
        <v>50.765617875000267</v>
      </c>
      <c r="AF4830" t="str">
        <f t="shared" si="578"/>
        <v>Norfolk St</v>
      </c>
      <c r="AG4830" t="str">
        <f t="shared" ca="1" si="579"/>
        <v>Norfolk St</v>
      </c>
    </row>
    <row r="4831" spans="15:33" x14ac:dyDescent="0.25">
      <c r="O4831" t="s">
        <v>3332</v>
      </c>
      <c r="P4831" s="6">
        <v>42056</v>
      </c>
      <c r="Q4831" t="s">
        <v>3073</v>
      </c>
      <c r="R4831" t="s">
        <v>3133</v>
      </c>
      <c r="S4831" t="s">
        <v>3720</v>
      </c>
      <c r="T4831">
        <v>69</v>
      </c>
      <c r="U4831">
        <v>54</v>
      </c>
      <c r="W4831" t="s">
        <v>1339</v>
      </c>
      <c r="X4831">
        <v>1</v>
      </c>
      <c r="Y4831">
        <f t="shared" si="573"/>
        <v>-15</v>
      </c>
      <c r="Z4831">
        <f t="shared" ca="1" si="574"/>
        <v>-9.75</v>
      </c>
      <c r="AA4831">
        <f t="shared" ca="1" si="575"/>
        <v>-5.25</v>
      </c>
      <c r="AB4831">
        <f t="shared" ca="1" si="576"/>
        <v>5.25</v>
      </c>
      <c r="AC4831" s="2">
        <v>5.25</v>
      </c>
      <c r="AD4831" s="7">
        <f>VLOOKUP(P4831,Weights!$A:$B,2,0)*AC4831</f>
        <v>5.25</v>
      </c>
      <c r="AE4831">
        <f t="shared" ca="1" si="577"/>
        <v>27.5625</v>
      </c>
      <c r="AF4831" t="str">
        <f t="shared" si="578"/>
        <v>UC Santa Barbara</v>
      </c>
      <c r="AG4831" t="str">
        <f t="shared" ca="1" si="579"/>
        <v>UC Santa Barbara</v>
      </c>
    </row>
    <row r="4832" spans="15:33" x14ac:dyDescent="0.25">
      <c r="O4832" t="s">
        <v>3342</v>
      </c>
      <c r="P4832" s="6">
        <v>42056</v>
      </c>
      <c r="Q4832" t="s">
        <v>3073</v>
      </c>
      <c r="R4832" t="s">
        <v>3240</v>
      </c>
      <c r="S4832" t="s">
        <v>3721</v>
      </c>
      <c r="T4832">
        <v>64</v>
      </c>
      <c r="U4832">
        <v>62</v>
      </c>
      <c r="W4832" t="s">
        <v>2960</v>
      </c>
      <c r="X4832">
        <v>1</v>
      </c>
      <c r="Y4832">
        <f t="shared" si="573"/>
        <v>2</v>
      </c>
      <c r="Z4832">
        <f t="shared" ca="1" si="574"/>
        <v>3.25</v>
      </c>
      <c r="AA4832">
        <f t="shared" ca="1" si="575"/>
        <v>-1.25</v>
      </c>
      <c r="AB4832">
        <f t="shared" ca="1" si="576"/>
        <v>1.25</v>
      </c>
      <c r="AC4832" s="2">
        <v>1.25</v>
      </c>
      <c r="AD4832" s="7">
        <f>VLOOKUP(P4832,Weights!$A:$B,2,0)*AC4832</f>
        <v>1.25</v>
      </c>
      <c r="AE4832">
        <f t="shared" ca="1" si="577"/>
        <v>1.5625</v>
      </c>
      <c r="AF4832" t="str">
        <f t="shared" si="578"/>
        <v>CSU Bakersfield</v>
      </c>
      <c r="AG4832" t="str">
        <f t="shared" ca="1" si="579"/>
        <v>CSU Bakersfield</v>
      </c>
    </row>
    <row r="4833" spans="15:33" x14ac:dyDescent="0.25">
      <c r="O4833" t="s">
        <v>3104</v>
      </c>
      <c r="P4833" s="6">
        <v>42056</v>
      </c>
      <c r="Q4833" t="s">
        <v>3073</v>
      </c>
      <c r="R4833" t="s">
        <v>3259</v>
      </c>
      <c r="S4833" t="s">
        <v>3721</v>
      </c>
      <c r="T4833">
        <v>67</v>
      </c>
      <c r="U4833">
        <v>62</v>
      </c>
      <c r="W4833" t="s">
        <v>1731</v>
      </c>
      <c r="X4833">
        <v>1</v>
      </c>
      <c r="Y4833">
        <f t="shared" si="573"/>
        <v>5</v>
      </c>
      <c r="Z4833">
        <f t="shared" ca="1" si="574"/>
        <v>6.375</v>
      </c>
      <c r="AA4833">
        <f t="shared" ca="1" si="575"/>
        <v>-1.375</v>
      </c>
      <c r="AB4833">
        <f t="shared" ca="1" si="576"/>
        <v>1.375</v>
      </c>
      <c r="AC4833" s="2">
        <v>1.375</v>
      </c>
      <c r="AD4833" s="7">
        <f>VLOOKUP(P4833,Weights!$A:$B,2,0)*AC4833</f>
        <v>1.375</v>
      </c>
      <c r="AE4833">
        <f t="shared" ca="1" si="577"/>
        <v>1.890625</v>
      </c>
      <c r="AF4833" t="str">
        <f t="shared" si="578"/>
        <v>Dartmouth</v>
      </c>
      <c r="AG4833" t="str">
        <f t="shared" ca="1" si="579"/>
        <v>Dartmouth</v>
      </c>
    </row>
    <row r="4834" spans="15:33" x14ac:dyDescent="0.25">
      <c r="O4834" t="s">
        <v>3172</v>
      </c>
      <c r="P4834" s="6">
        <v>42056</v>
      </c>
      <c r="Q4834" t="s">
        <v>3073</v>
      </c>
      <c r="R4834" t="s">
        <v>3118</v>
      </c>
      <c r="S4834" t="s">
        <v>3721</v>
      </c>
      <c r="T4834">
        <v>76</v>
      </c>
      <c r="U4834">
        <v>57</v>
      </c>
      <c r="W4834" t="s">
        <v>364</v>
      </c>
      <c r="X4834">
        <v>1</v>
      </c>
      <c r="Y4834">
        <f t="shared" si="573"/>
        <v>19</v>
      </c>
      <c r="Z4834">
        <f t="shared" ca="1" si="574"/>
        <v>20.499999499999998</v>
      </c>
      <c r="AA4834">
        <f t="shared" ca="1" si="575"/>
        <v>-1.4999994999999977</v>
      </c>
      <c r="AB4834">
        <f t="shared" ca="1" si="576"/>
        <v>1.4999994999999977</v>
      </c>
      <c r="AC4834" s="2">
        <v>1.5</v>
      </c>
      <c r="AD4834" s="7">
        <f>VLOOKUP(P4834,Weights!$A:$B,2,0)*AC4834</f>
        <v>1.5</v>
      </c>
      <c r="AE4834">
        <f t="shared" ca="1" si="577"/>
        <v>2.2499985000002432</v>
      </c>
      <c r="AF4834" t="str">
        <f t="shared" si="578"/>
        <v>Davidson</v>
      </c>
      <c r="AG4834" t="str">
        <f t="shared" ca="1" si="579"/>
        <v>Davidson</v>
      </c>
    </row>
    <row r="4835" spans="15:33" x14ac:dyDescent="0.25">
      <c r="O4835" t="s">
        <v>3157</v>
      </c>
      <c r="P4835" s="6">
        <v>42056</v>
      </c>
      <c r="Q4835" t="s">
        <v>3073</v>
      </c>
      <c r="R4835" t="s">
        <v>3345</v>
      </c>
      <c r="S4835" t="s">
        <v>3720</v>
      </c>
      <c r="T4835">
        <v>83</v>
      </c>
      <c r="U4835">
        <v>75</v>
      </c>
      <c r="V4835" t="s">
        <v>3722</v>
      </c>
      <c r="W4835" t="s">
        <v>1429</v>
      </c>
      <c r="X4835">
        <v>1</v>
      </c>
      <c r="Y4835">
        <f t="shared" si="573"/>
        <v>-8</v>
      </c>
      <c r="Z4835">
        <f t="shared" ca="1" si="574"/>
        <v>1.25</v>
      </c>
      <c r="AA4835">
        <f t="shared" ca="1" si="575"/>
        <v>-9.25</v>
      </c>
      <c r="AB4835">
        <f t="shared" ca="1" si="576"/>
        <v>9.25</v>
      </c>
      <c r="AC4835" s="2">
        <v>9.25</v>
      </c>
      <c r="AD4835" s="7">
        <f>VLOOKUP(P4835,Weights!$A:$B,2,0)*AC4835</f>
        <v>9.25</v>
      </c>
      <c r="AE4835">
        <f t="shared" ca="1" si="577"/>
        <v>85.5625</v>
      </c>
      <c r="AF4835" t="str">
        <f t="shared" si="578"/>
        <v>Elon</v>
      </c>
      <c r="AG4835" t="str">
        <f t="shared" ca="1" si="579"/>
        <v>Delaware</v>
      </c>
    </row>
    <row r="4836" spans="15:33" x14ac:dyDescent="0.25">
      <c r="O4836" t="s">
        <v>3704</v>
      </c>
      <c r="P4836" s="6">
        <v>42056</v>
      </c>
      <c r="Q4836" t="s">
        <v>3073</v>
      </c>
      <c r="R4836" t="s">
        <v>3197</v>
      </c>
      <c r="S4836" t="s">
        <v>3721</v>
      </c>
      <c r="T4836">
        <v>78</v>
      </c>
      <c r="U4836">
        <v>56</v>
      </c>
      <c r="W4836" t="s">
        <v>579</v>
      </c>
      <c r="X4836">
        <v>1</v>
      </c>
      <c r="Y4836">
        <f t="shared" si="573"/>
        <v>22</v>
      </c>
      <c r="Z4836">
        <f t="shared" ca="1" si="574"/>
        <v>21.624999499999998</v>
      </c>
      <c r="AA4836">
        <f t="shared" ca="1" si="575"/>
        <v>0.37500050000000229</v>
      </c>
      <c r="AB4836">
        <f t="shared" ca="1" si="576"/>
        <v>-0.37500050000000229</v>
      </c>
      <c r="AC4836" s="2">
        <v>0.375</v>
      </c>
      <c r="AD4836" s="7">
        <f>VLOOKUP(P4836,Weights!$A:$B,2,0)*AC4836</f>
        <v>0.375</v>
      </c>
      <c r="AE4836">
        <f t="shared" ca="1" si="577"/>
        <v>0.14062537500025171</v>
      </c>
      <c r="AF4836" t="str">
        <f t="shared" si="578"/>
        <v>Duke</v>
      </c>
      <c r="AG4836" t="str">
        <f t="shared" ca="1" si="579"/>
        <v>Duke</v>
      </c>
    </row>
    <row r="4837" spans="15:33" x14ac:dyDescent="0.25">
      <c r="O4837" t="s">
        <v>3120</v>
      </c>
      <c r="P4837" s="6">
        <v>42056</v>
      </c>
      <c r="Q4837" t="s">
        <v>3073</v>
      </c>
      <c r="R4837" t="s">
        <v>3176</v>
      </c>
      <c r="S4837" t="s">
        <v>3721</v>
      </c>
      <c r="T4837">
        <v>83</v>
      </c>
      <c r="U4837">
        <v>73</v>
      </c>
      <c r="W4837" t="s">
        <v>398</v>
      </c>
      <c r="X4837">
        <v>1</v>
      </c>
      <c r="Y4837">
        <f t="shared" si="573"/>
        <v>10</v>
      </c>
      <c r="Z4837">
        <f t="shared" ca="1" si="574"/>
        <v>-6.500000019999999</v>
      </c>
      <c r="AA4837">
        <f t="shared" ca="1" si="575"/>
        <v>16.500000019999998</v>
      </c>
      <c r="AB4837">
        <f t="shared" ca="1" si="576"/>
        <v>-16.500000019999998</v>
      </c>
      <c r="AC4837" s="2">
        <v>16.5</v>
      </c>
      <c r="AD4837" s="7">
        <f>VLOOKUP(P4837,Weights!$A:$B,2,0)*AC4837</f>
        <v>16.5</v>
      </c>
      <c r="AE4837">
        <f t="shared" ca="1" si="577"/>
        <v>272.25000065999996</v>
      </c>
      <c r="AF4837" t="str">
        <f t="shared" si="578"/>
        <v>Duquesne</v>
      </c>
      <c r="AG4837" t="str">
        <f t="shared" ca="1" si="579"/>
        <v>Dayton</v>
      </c>
    </row>
    <row r="4838" spans="15:33" x14ac:dyDescent="0.25">
      <c r="O4838" t="s">
        <v>3139</v>
      </c>
      <c r="P4838" s="6">
        <v>42056</v>
      </c>
      <c r="Q4838" t="s">
        <v>3073</v>
      </c>
      <c r="R4838" t="s">
        <v>3145</v>
      </c>
      <c r="S4838" t="s">
        <v>3721</v>
      </c>
      <c r="T4838">
        <v>73</v>
      </c>
      <c r="U4838">
        <v>60</v>
      </c>
      <c r="W4838" t="s">
        <v>238</v>
      </c>
      <c r="X4838">
        <v>1</v>
      </c>
      <c r="Y4838">
        <f t="shared" si="573"/>
        <v>13</v>
      </c>
      <c r="Z4838">
        <f t="shared" ca="1" si="574"/>
        <v>6.625</v>
      </c>
      <c r="AA4838">
        <f t="shared" ca="1" si="575"/>
        <v>6.375</v>
      </c>
      <c r="AB4838">
        <f t="shared" ca="1" si="576"/>
        <v>-6.375</v>
      </c>
      <c r="AC4838" s="2">
        <v>6.375</v>
      </c>
      <c r="AD4838" s="7">
        <f>VLOOKUP(P4838,Weights!$A:$B,2,0)*AC4838</f>
        <v>6.375</v>
      </c>
      <c r="AE4838">
        <f t="shared" ca="1" si="577"/>
        <v>40.640625</v>
      </c>
      <c r="AF4838" t="str">
        <f t="shared" si="578"/>
        <v>East Carolina</v>
      </c>
      <c r="AG4838" t="str">
        <f t="shared" ca="1" si="579"/>
        <v>East Carolina</v>
      </c>
    </row>
    <row r="4839" spans="15:33" x14ac:dyDescent="0.25">
      <c r="O4839" t="s">
        <v>3382</v>
      </c>
      <c r="P4839" s="6">
        <v>42056</v>
      </c>
      <c r="Q4839" t="s">
        <v>3073</v>
      </c>
      <c r="R4839" t="s">
        <v>3381</v>
      </c>
      <c r="S4839" t="s">
        <v>3721</v>
      </c>
      <c r="T4839">
        <v>57</v>
      </c>
      <c r="U4839">
        <v>43</v>
      </c>
      <c r="W4839" t="s">
        <v>1801</v>
      </c>
      <c r="X4839">
        <v>1</v>
      </c>
      <c r="Y4839">
        <f t="shared" si="573"/>
        <v>14</v>
      </c>
      <c r="Z4839">
        <f t="shared" ca="1" si="574"/>
        <v>-4.0000000000000009</v>
      </c>
      <c r="AA4839">
        <f t="shared" ca="1" si="575"/>
        <v>18</v>
      </c>
      <c r="AB4839">
        <f t="shared" ca="1" si="576"/>
        <v>-18</v>
      </c>
      <c r="AC4839" s="2">
        <v>18</v>
      </c>
      <c r="AD4839" s="7">
        <f>VLOOKUP(P4839,Weights!$A:$B,2,0)*AC4839</f>
        <v>18</v>
      </c>
      <c r="AE4839">
        <f t="shared" ca="1" si="577"/>
        <v>324</v>
      </c>
      <c r="AF4839" t="str">
        <f t="shared" si="578"/>
        <v>Fairfield</v>
      </c>
      <c r="AG4839" t="str">
        <f t="shared" ca="1" si="579"/>
        <v>Saint Peter's</v>
      </c>
    </row>
    <row r="4840" spans="15:33" x14ac:dyDescent="0.25">
      <c r="O4840" t="s">
        <v>3147</v>
      </c>
      <c r="P4840" s="6">
        <v>42056</v>
      </c>
      <c r="Q4840" t="s">
        <v>3073</v>
      </c>
      <c r="R4840" t="s">
        <v>3352</v>
      </c>
      <c r="S4840" t="s">
        <v>3720</v>
      </c>
      <c r="T4840">
        <v>76</v>
      </c>
      <c r="U4840">
        <v>69</v>
      </c>
      <c r="W4840" t="s">
        <v>1495</v>
      </c>
      <c r="X4840">
        <v>1</v>
      </c>
      <c r="Y4840">
        <f t="shared" si="573"/>
        <v>-7</v>
      </c>
      <c r="Z4840">
        <f t="shared" ca="1" si="574"/>
        <v>3.125</v>
      </c>
      <c r="AA4840">
        <f t="shared" ca="1" si="575"/>
        <v>-10.125</v>
      </c>
      <c r="AB4840">
        <f t="shared" ca="1" si="576"/>
        <v>10.125</v>
      </c>
      <c r="AC4840" s="2">
        <v>10.125</v>
      </c>
      <c r="AD4840" s="7">
        <f>VLOOKUP(P4840,Weights!$A:$B,2,0)*AC4840</f>
        <v>10.125</v>
      </c>
      <c r="AE4840">
        <f t="shared" ca="1" si="577"/>
        <v>102.515625</v>
      </c>
      <c r="AF4840" t="str">
        <f t="shared" si="578"/>
        <v>Rice</v>
      </c>
      <c r="AG4840" t="str">
        <f t="shared" ca="1" si="579"/>
        <v>Florida Atlantic</v>
      </c>
    </row>
    <row r="4841" spans="15:33" x14ac:dyDescent="0.25">
      <c r="O4841" t="s">
        <v>3221</v>
      </c>
      <c r="P4841" s="6">
        <v>42056</v>
      </c>
      <c r="Q4841" t="s">
        <v>3073</v>
      </c>
      <c r="R4841" t="s">
        <v>3212</v>
      </c>
      <c r="S4841" t="s">
        <v>3721</v>
      </c>
      <c r="T4841">
        <v>86</v>
      </c>
      <c r="U4841">
        <v>72</v>
      </c>
      <c r="W4841" t="s">
        <v>723</v>
      </c>
      <c r="X4841">
        <v>1</v>
      </c>
      <c r="Y4841">
        <f t="shared" si="573"/>
        <v>14</v>
      </c>
      <c r="Z4841">
        <f t="shared" ca="1" si="574"/>
        <v>-3.375</v>
      </c>
      <c r="AA4841">
        <f t="shared" ca="1" si="575"/>
        <v>17.375</v>
      </c>
      <c r="AB4841">
        <f t="shared" ca="1" si="576"/>
        <v>-17.375</v>
      </c>
      <c r="AC4841" s="2">
        <v>17.375</v>
      </c>
      <c r="AD4841" s="7">
        <f>VLOOKUP(P4841,Weights!$A:$B,2,0)*AC4841</f>
        <v>17.375</v>
      </c>
      <c r="AE4841">
        <f t="shared" ca="1" si="577"/>
        <v>301.890625</v>
      </c>
      <c r="AF4841" t="str">
        <f t="shared" si="578"/>
        <v>Florida Gulf Coast</v>
      </c>
      <c r="AG4841" t="str">
        <f t="shared" ca="1" si="579"/>
        <v>South Carolina Upstate</v>
      </c>
    </row>
    <row r="4842" spans="15:33" x14ac:dyDescent="0.25">
      <c r="O4842" t="s">
        <v>3225</v>
      </c>
      <c r="P4842" s="6">
        <v>42056</v>
      </c>
      <c r="Q4842" t="s">
        <v>3073</v>
      </c>
      <c r="R4842" t="s">
        <v>3256</v>
      </c>
      <c r="S4842" t="s">
        <v>3720</v>
      </c>
      <c r="T4842">
        <v>70</v>
      </c>
      <c r="U4842">
        <v>56</v>
      </c>
      <c r="W4842" t="s">
        <v>72</v>
      </c>
      <c r="X4842">
        <v>1</v>
      </c>
      <c r="Y4842">
        <f t="shared" si="573"/>
        <v>-14</v>
      </c>
      <c r="Z4842">
        <f t="shared" ca="1" si="574"/>
        <v>3.875</v>
      </c>
      <c r="AA4842">
        <f t="shared" ca="1" si="575"/>
        <v>-17.875</v>
      </c>
      <c r="AB4842">
        <f t="shared" ca="1" si="576"/>
        <v>17.875</v>
      </c>
      <c r="AC4842" s="2">
        <v>17.875</v>
      </c>
      <c r="AD4842" s="7">
        <f>VLOOKUP(P4842,Weights!$A:$B,2,0)*AC4842</f>
        <v>17.875</v>
      </c>
      <c r="AE4842">
        <f t="shared" ca="1" si="577"/>
        <v>319.515625</v>
      </c>
      <c r="AF4842" t="str">
        <f t="shared" si="578"/>
        <v>North Texas</v>
      </c>
      <c r="AG4842" t="str">
        <f t="shared" ca="1" si="579"/>
        <v>Florida International</v>
      </c>
    </row>
    <row r="4843" spans="15:33" x14ac:dyDescent="0.25">
      <c r="O4843" t="s">
        <v>3306</v>
      </c>
      <c r="P4843" s="6">
        <v>42056</v>
      </c>
      <c r="Q4843" t="s">
        <v>3073</v>
      </c>
      <c r="R4843" t="s">
        <v>3307</v>
      </c>
      <c r="S4843" t="s">
        <v>3721</v>
      </c>
      <c r="T4843">
        <v>77</v>
      </c>
      <c r="U4843">
        <v>67</v>
      </c>
      <c r="W4843" t="s">
        <v>273</v>
      </c>
      <c r="X4843">
        <v>1</v>
      </c>
      <c r="Y4843">
        <f t="shared" si="573"/>
        <v>10</v>
      </c>
      <c r="Z4843">
        <f t="shared" ca="1" si="574"/>
        <v>13.500000499999999</v>
      </c>
      <c r="AA4843">
        <f t="shared" ca="1" si="575"/>
        <v>-3.5000004999999987</v>
      </c>
      <c r="AB4843">
        <f t="shared" ca="1" si="576"/>
        <v>3.5000004999999987</v>
      </c>
      <c r="AC4843" s="2">
        <v>3.5</v>
      </c>
      <c r="AD4843" s="7">
        <f>VLOOKUP(P4843,Weights!$A:$B,2,0)*AC4843</f>
        <v>3.5</v>
      </c>
      <c r="AE4843">
        <f t="shared" ca="1" si="577"/>
        <v>12.250003500000242</v>
      </c>
      <c r="AF4843" t="str">
        <f t="shared" si="578"/>
        <v>Gardner-Webb</v>
      </c>
      <c r="AG4843" t="str">
        <f t="shared" ca="1" si="579"/>
        <v>Gardner-Webb</v>
      </c>
    </row>
    <row r="4844" spans="15:33" x14ac:dyDescent="0.25">
      <c r="O4844" t="s">
        <v>3167</v>
      </c>
      <c r="P4844" s="6">
        <v>42056</v>
      </c>
      <c r="Q4844" t="s">
        <v>3073</v>
      </c>
      <c r="R4844" t="s">
        <v>3117</v>
      </c>
      <c r="S4844" t="s">
        <v>3720</v>
      </c>
      <c r="T4844">
        <v>71</v>
      </c>
      <c r="U4844">
        <v>56</v>
      </c>
      <c r="W4844" t="s">
        <v>424</v>
      </c>
      <c r="X4844">
        <v>1</v>
      </c>
      <c r="Y4844">
        <f t="shared" si="573"/>
        <v>-15</v>
      </c>
      <c r="Z4844">
        <f t="shared" ca="1" si="574"/>
        <v>-6.000000019999999</v>
      </c>
      <c r="AA4844">
        <f t="shared" ca="1" si="575"/>
        <v>-8.9999999800000019</v>
      </c>
      <c r="AB4844">
        <f t="shared" ca="1" si="576"/>
        <v>8.9999999800000019</v>
      </c>
      <c r="AC4844" s="2">
        <v>9</v>
      </c>
      <c r="AD4844" s="7">
        <f>VLOOKUP(P4844,Weights!$A:$B,2,0)*AC4844</f>
        <v>9</v>
      </c>
      <c r="AE4844">
        <f t="shared" ca="1" si="577"/>
        <v>80.999999640000041</v>
      </c>
      <c r="AF4844" t="str">
        <f t="shared" si="578"/>
        <v>Rhode Island</v>
      </c>
      <c r="AG4844" t="str">
        <f t="shared" ca="1" si="579"/>
        <v>Rhode Island</v>
      </c>
    </row>
    <row r="4845" spans="15:33" x14ac:dyDescent="0.25">
      <c r="O4845" t="s">
        <v>3249</v>
      </c>
      <c r="P4845" s="6">
        <v>42056</v>
      </c>
      <c r="Q4845" t="s">
        <v>3073</v>
      </c>
      <c r="R4845" t="s">
        <v>3255</v>
      </c>
      <c r="S4845" t="s">
        <v>3721</v>
      </c>
      <c r="T4845">
        <v>68</v>
      </c>
      <c r="U4845">
        <v>63</v>
      </c>
      <c r="W4845" t="s">
        <v>944</v>
      </c>
      <c r="X4845">
        <v>1</v>
      </c>
      <c r="Y4845">
        <f t="shared" si="573"/>
        <v>5</v>
      </c>
      <c r="Z4845">
        <f t="shared" ca="1" si="574"/>
        <v>9.7499995000000013</v>
      </c>
      <c r="AA4845">
        <f t="shared" ca="1" si="575"/>
        <v>-4.7499995000000013</v>
      </c>
      <c r="AB4845">
        <f t="shared" ca="1" si="576"/>
        <v>4.7499995000000013</v>
      </c>
      <c r="AC4845" s="2">
        <v>4.75</v>
      </c>
      <c r="AD4845" s="7">
        <f>VLOOKUP(P4845,Weights!$A:$B,2,0)*AC4845</f>
        <v>4.75</v>
      </c>
      <c r="AE4845">
        <f t="shared" ca="1" si="577"/>
        <v>22.562495250000261</v>
      </c>
      <c r="AF4845" t="str">
        <f t="shared" si="578"/>
        <v>Georgetown</v>
      </c>
      <c r="AG4845" t="str">
        <f t="shared" ca="1" si="579"/>
        <v>Georgetown</v>
      </c>
    </row>
    <row r="4846" spans="15:33" x14ac:dyDescent="0.25">
      <c r="O4846" t="s">
        <v>3355</v>
      </c>
      <c r="P4846" s="6">
        <v>42056</v>
      </c>
      <c r="Q4846" t="s">
        <v>3073</v>
      </c>
      <c r="R4846" t="s">
        <v>3360</v>
      </c>
      <c r="S4846" t="s">
        <v>3721</v>
      </c>
      <c r="T4846">
        <v>80</v>
      </c>
      <c r="U4846">
        <v>74</v>
      </c>
      <c r="W4846" t="s">
        <v>2847</v>
      </c>
      <c r="X4846">
        <v>1</v>
      </c>
      <c r="Y4846">
        <f t="shared" si="573"/>
        <v>6</v>
      </c>
      <c r="Z4846">
        <f t="shared" ca="1" si="574"/>
        <v>12.125</v>
      </c>
      <c r="AA4846">
        <f t="shared" ca="1" si="575"/>
        <v>-6.125</v>
      </c>
      <c r="AB4846">
        <f t="shared" ca="1" si="576"/>
        <v>6.125</v>
      </c>
      <c r="AC4846" s="2">
        <v>6.125</v>
      </c>
      <c r="AD4846" s="7">
        <f>VLOOKUP(P4846,Weights!$A:$B,2,0)*AC4846</f>
        <v>6.125</v>
      </c>
      <c r="AE4846">
        <f t="shared" ca="1" si="577"/>
        <v>37.515625</v>
      </c>
      <c r="AF4846" t="str">
        <f t="shared" si="578"/>
        <v>Georgia Southern</v>
      </c>
      <c r="AG4846" t="str">
        <f t="shared" ca="1" si="579"/>
        <v>Georgia Southern</v>
      </c>
    </row>
    <row r="4847" spans="15:33" x14ac:dyDescent="0.25">
      <c r="O4847" t="s">
        <v>3363</v>
      </c>
      <c r="P4847" s="6">
        <v>42056</v>
      </c>
      <c r="Q4847" t="s">
        <v>3073</v>
      </c>
      <c r="R4847" t="s">
        <v>3349</v>
      </c>
      <c r="S4847" t="s">
        <v>3721</v>
      </c>
      <c r="T4847">
        <v>87</v>
      </c>
      <c r="U4847">
        <v>43</v>
      </c>
      <c r="W4847" t="s">
        <v>2854</v>
      </c>
      <c r="X4847">
        <v>1</v>
      </c>
      <c r="Y4847">
        <f t="shared" si="573"/>
        <v>44</v>
      </c>
      <c r="Z4847">
        <f t="shared" ca="1" si="574"/>
        <v>18.125</v>
      </c>
      <c r="AA4847">
        <f t="shared" ca="1" si="575"/>
        <v>25.875</v>
      </c>
      <c r="AB4847">
        <f t="shared" ca="1" si="576"/>
        <v>-25.875</v>
      </c>
      <c r="AC4847" s="2">
        <v>25.875</v>
      </c>
      <c r="AD4847" s="7">
        <f>VLOOKUP(P4847,Weights!$A:$B,2,0)*AC4847</f>
        <v>25.875</v>
      </c>
      <c r="AE4847">
        <f t="shared" ca="1" si="577"/>
        <v>669.515625</v>
      </c>
      <c r="AF4847" t="str">
        <f t="shared" si="578"/>
        <v>Georgia St</v>
      </c>
      <c r="AG4847" t="str">
        <f t="shared" ca="1" si="579"/>
        <v>Georgia St</v>
      </c>
    </row>
    <row r="4848" spans="15:33" x14ac:dyDescent="0.25">
      <c r="O4848" t="s">
        <v>3275</v>
      </c>
      <c r="P4848" s="6">
        <v>42056</v>
      </c>
      <c r="Q4848" t="s">
        <v>3073</v>
      </c>
      <c r="R4848" t="s">
        <v>3241</v>
      </c>
      <c r="S4848" t="s">
        <v>3720</v>
      </c>
      <c r="T4848">
        <v>72</v>
      </c>
      <c r="U4848">
        <v>55</v>
      </c>
      <c r="W4848" t="s">
        <v>2968</v>
      </c>
      <c r="X4848">
        <v>1</v>
      </c>
      <c r="Y4848">
        <f t="shared" si="573"/>
        <v>-17</v>
      </c>
      <c r="Z4848">
        <f t="shared" ca="1" si="574"/>
        <v>-11.375</v>
      </c>
      <c r="AA4848">
        <f t="shared" ca="1" si="575"/>
        <v>-5.625</v>
      </c>
      <c r="AB4848">
        <f t="shared" ca="1" si="576"/>
        <v>5.625</v>
      </c>
      <c r="AC4848" s="2">
        <v>5.625</v>
      </c>
      <c r="AD4848" s="7">
        <f>VLOOKUP(P4848,Weights!$A:$B,2,0)*AC4848</f>
        <v>5.625</v>
      </c>
      <c r="AE4848">
        <f t="shared" ca="1" si="577"/>
        <v>31.640625</v>
      </c>
      <c r="AF4848" t="str">
        <f t="shared" si="578"/>
        <v>New Mexico St</v>
      </c>
      <c r="AG4848" t="str">
        <f t="shared" ca="1" si="579"/>
        <v>New Mexico St</v>
      </c>
    </row>
    <row r="4849" spans="15:33" x14ac:dyDescent="0.25">
      <c r="O4849" t="s">
        <v>3293</v>
      </c>
      <c r="P4849" s="6">
        <v>42056</v>
      </c>
      <c r="Q4849" t="s">
        <v>3073</v>
      </c>
      <c r="R4849" t="s">
        <v>3300</v>
      </c>
      <c r="S4849" t="s">
        <v>3720</v>
      </c>
      <c r="T4849">
        <v>74</v>
      </c>
      <c r="U4849">
        <v>71</v>
      </c>
      <c r="W4849" t="s">
        <v>2018</v>
      </c>
      <c r="X4849">
        <v>1</v>
      </c>
      <c r="Y4849">
        <f t="shared" si="573"/>
        <v>-3</v>
      </c>
      <c r="Z4849">
        <f t="shared" ca="1" si="574"/>
        <v>1.875</v>
      </c>
      <c r="AA4849">
        <f t="shared" ca="1" si="575"/>
        <v>-4.875</v>
      </c>
      <c r="AB4849">
        <f t="shared" ca="1" si="576"/>
        <v>4.875</v>
      </c>
      <c r="AC4849" s="2">
        <v>4.875</v>
      </c>
      <c r="AD4849" s="7">
        <f>VLOOKUP(P4849,Weights!$A:$B,2,0)*AC4849</f>
        <v>4.875</v>
      </c>
      <c r="AE4849">
        <f t="shared" ca="1" si="577"/>
        <v>23.765625</v>
      </c>
      <c r="AF4849" t="str">
        <f t="shared" si="578"/>
        <v>Delaware St</v>
      </c>
      <c r="AG4849" t="str">
        <f t="shared" ca="1" si="579"/>
        <v>Hampton</v>
      </c>
    </row>
    <row r="4850" spans="15:33" x14ac:dyDescent="0.25">
      <c r="O4850" t="s">
        <v>3151</v>
      </c>
      <c r="P4850" s="6">
        <v>42056</v>
      </c>
      <c r="Q4850" t="s">
        <v>3073</v>
      </c>
      <c r="R4850" t="s">
        <v>3114</v>
      </c>
      <c r="S4850" t="s">
        <v>3721</v>
      </c>
      <c r="T4850">
        <v>63</v>
      </c>
      <c r="U4850">
        <v>55</v>
      </c>
      <c r="W4850" t="s">
        <v>1738</v>
      </c>
      <c r="X4850">
        <v>1</v>
      </c>
      <c r="Y4850">
        <f t="shared" si="573"/>
        <v>8</v>
      </c>
      <c r="Z4850">
        <f t="shared" ca="1" si="574"/>
        <v>9.375</v>
      </c>
      <c r="AA4850">
        <f t="shared" ca="1" si="575"/>
        <v>-1.375</v>
      </c>
      <c r="AB4850">
        <f t="shared" ca="1" si="576"/>
        <v>1.375</v>
      </c>
      <c r="AC4850" s="2">
        <v>1.375</v>
      </c>
      <c r="AD4850" s="7">
        <f>VLOOKUP(P4850,Weights!$A:$B,2,0)*AC4850</f>
        <v>1.375</v>
      </c>
      <c r="AE4850">
        <f t="shared" ca="1" si="577"/>
        <v>1.890625</v>
      </c>
      <c r="AF4850" t="str">
        <f t="shared" si="578"/>
        <v>Harvard</v>
      </c>
      <c r="AG4850" t="str">
        <f t="shared" ca="1" si="579"/>
        <v>Harvard</v>
      </c>
    </row>
    <row r="4851" spans="15:33" x14ac:dyDescent="0.25">
      <c r="O4851" t="s">
        <v>3302</v>
      </c>
      <c r="P4851" s="6">
        <v>42056</v>
      </c>
      <c r="Q4851" t="s">
        <v>3073</v>
      </c>
      <c r="R4851" t="s">
        <v>3303</v>
      </c>
      <c r="S4851" t="s">
        <v>3721</v>
      </c>
      <c r="T4851">
        <v>67</v>
      </c>
      <c r="U4851">
        <v>58</v>
      </c>
      <c r="W4851" t="s">
        <v>1172</v>
      </c>
      <c r="X4851">
        <v>1</v>
      </c>
      <c r="Y4851">
        <f t="shared" si="573"/>
        <v>9</v>
      </c>
      <c r="Z4851">
        <f t="shared" ca="1" si="574"/>
        <v>19.625000499999999</v>
      </c>
      <c r="AA4851">
        <f t="shared" ca="1" si="575"/>
        <v>-10.625000499999999</v>
      </c>
      <c r="AB4851">
        <f t="shared" ca="1" si="576"/>
        <v>10.625000499999999</v>
      </c>
      <c r="AC4851" s="2">
        <v>10.625</v>
      </c>
      <c r="AD4851" s="7">
        <f>VLOOKUP(P4851,Weights!$A:$B,2,0)*AC4851</f>
        <v>10.625</v>
      </c>
      <c r="AE4851">
        <f t="shared" ca="1" si="577"/>
        <v>112.89063562500023</v>
      </c>
      <c r="AF4851" t="str">
        <f t="shared" si="578"/>
        <v>High Point</v>
      </c>
      <c r="AG4851" t="str">
        <f t="shared" ca="1" si="579"/>
        <v>High Point</v>
      </c>
    </row>
    <row r="4852" spans="15:33" x14ac:dyDescent="0.25">
      <c r="O4852" t="s">
        <v>3141</v>
      </c>
      <c r="P4852" s="6">
        <v>42056</v>
      </c>
      <c r="Q4852" t="s">
        <v>3073</v>
      </c>
      <c r="R4852" t="s">
        <v>3113</v>
      </c>
      <c r="S4852" t="s">
        <v>3720</v>
      </c>
      <c r="T4852">
        <v>63</v>
      </c>
      <c r="U4852">
        <v>53</v>
      </c>
      <c r="W4852" t="s">
        <v>254</v>
      </c>
      <c r="X4852">
        <v>1</v>
      </c>
      <c r="Y4852">
        <f t="shared" si="573"/>
        <v>-10</v>
      </c>
      <c r="Z4852">
        <f t="shared" ca="1" si="574"/>
        <v>-10</v>
      </c>
      <c r="AA4852">
        <f t="shared" ca="1" si="575"/>
        <v>0</v>
      </c>
      <c r="AB4852">
        <f t="shared" ca="1" si="576"/>
        <v>0</v>
      </c>
      <c r="AC4852" s="2">
        <v>0</v>
      </c>
      <c r="AD4852" s="7">
        <f>VLOOKUP(P4852,Weights!$A:$B,2,0)*AC4852</f>
        <v>0</v>
      </c>
      <c r="AE4852">
        <f t="shared" ca="1" si="577"/>
        <v>0</v>
      </c>
      <c r="AF4852" t="str">
        <f t="shared" si="578"/>
        <v>Cincinnati</v>
      </c>
      <c r="AG4852" t="str">
        <f t="shared" ca="1" si="579"/>
        <v>Cincinnati</v>
      </c>
    </row>
    <row r="4853" spans="15:33" x14ac:dyDescent="0.25">
      <c r="O4853" t="s">
        <v>3193</v>
      </c>
      <c r="P4853" s="6">
        <v>42056</v>
      </c>
      <c r="Q4853" t="s">
        <v>3073</v>
      </c>
      <c r="R4853" t="s">
        <v>3158</v>
      </c>
      <c r="S4853" t="s">
        <v>3721</v>
      </c>
      <c r="T4853">
        <v>67</v>
      </c>
      <c r="U4853">
        <v>60</v>
      </c>
      <c r="W4853" t="s">
        <v>2112</v>
      </c>
      <c r="X4853">
        <v>1</v>
      </c>
      <c r="Y4853">
        <f t="shared" si="573"/>
        <v>7</v>
      </c>
      <c r="Z4853">
        <f t="shared" ca="1" si="574"/>
        <v>7.0000000000000009</v>
      </c>
      <c r="AA4853">
        <f t="shared" ca="1" si="575"/>
        <v>0</v>
      </c>
      <c r="AB4853">
        <f t="shared" ca="1" si="576"/>
        <v>0</v>
      </c>
      <c r="AC4853" s="2">
        <v>0</v>
      </c>
      <c r="AD4853" s="7">
        <f>VLOOKUP(P4853,Weights!$A:$B,2,0)*AC4853</f>
        <v>0</v>
      </c>
      <c r="AE4853">
        <f t="shared" ca="1" si="577"/>
        <v>0</v>
      </c>
      <c r="AF4853" t="str">
        <f t="shared" si="578"/>
        <v>Illinois St</v>
      </c>
      <c r="AG4853" t="str">
        <f t="shared" ca="1" si="579"/>
        <v>Illinois St</v>
      </c>
    </row>
    <row r="4854" spans="15:33" x14ac:dyDescent="0.25">
      <c r="O4854" t="s">
        <v>3406</v>
      </c>
      <c r="P4854" s="6">
        <v>42056</v>
      </c>
      <c r="Q4854" t="s">
        <v>3073</v>
      </c>
      <c r="R4854" t="s">
        <v>3364</v>
      </c>
      <c r="S4854" t="s">
        <v>3721</v>
      </c>
      <c r="T4854">
        <v>74</v>
      </c>
      <c r="U4854">
        <v>68</v>
      </c>
      <c r="W4854" t="s">
        <v>2603</v>
      </c>
      <c r="X4854">
        <v>1</v>
      </c>
      <c r="Y4854">
        <f t="shared" si="573"/>
        <v>6</v>
      </c>
      <c r="Z4854">
        <f t="shared" ca="1" si="574"/>
        <v>3.875</v>
      </c>
      <c r="AA4854">
        <f t="shared" ca="1" si="575"/>
        <v>2.125</v>
      </c>
      <c r="AB4854">
        <f t="shared" ca="1" si="576"/>
        <v>-2.125</v>
      </c>
      <c r="AC4854" s="2">
        <v>2.125</v>
      </c>
      <c r="AD4854" s="7">
        <f>VLOOKUP(P4854,Weights!$A:$B,2,0)*AC4854</f>
        <v>2.125</v>
      </c>
      <c r="AE4854">
        <f t="shared" ca="1" si="577"/>
        <v>4.515625</v>
      </c>
      <c r="AF4854" t="str">
        <f t="shared" si="578"/>
        <v>Incarnate Word</v>
      </c>
      <c r="AG4854" t="str">
        <f t="shared" ca="1" si="579"/>
        <v>Incarnate Word</v>
      </c>
    </row>
    <row r="4855" spans="15:33" x14ac:dyDescent="0.25">
      <c r="O4855" t="s">
        <v>3190</v>
      </c>
      <c r="P4855" s="6">
        <v>42056</v>
      </c>
      <c r="Q4855" t="s">
        <v>3073</v>
      </c>
      <c r="R4855" t="s">
        <v>3396</v>
      </c>
      <c r="S4855" t="s">
        <v>3721</v>
      </c>
      <c r="T4855">
        <v>78</v>
      </c>
      <c r="U4855">
        <v>58</v>
      </c>
      <c r="W4855" t="s">
        <v>2124</v>
      </c>
      <c r="X4855">
        <v>1</v>
      </c>
      <c r="Y4855">
        <f t="shared" si="573"/>
        <v>20</v>
      </c>
      <c r="Z4855">
        <f t="shared" ca="1" si="574"/>
        <v>5.4999999800000001</v>
      </c>
      <c r="AA4855">
        <f t="shared" ca="1" si="575"/>
        <v>14.50000002</v>
      </c>
      <c r="AB4855">
        <f t="shared" ca="1" si="576"/>
        <v>-14.50000002</v>
      </c>
      <c r="AC4855" s="2">
        <v>14.5</v>
      </c>
      <c r="AD4855" s="7">
        <f>VLOOKUP(P4855,Weights!$A:$B,2,0)*AC4855</f>
        <v>14.5</v>
      </c>
      <c r="AE4855">
        <f t="shared" ca="1" si="577"/>
        <v>210.25000058000001</v>
      </c>
      <c r="AF4855" t="str">
        <f t="shared" si="578"/>
        <v>Indiana St</v>
      </c>
      <c r="AG4855" t="str">
        <f t="shared" ca="1" si="579"/>
        <v>Indiana St</v>
      </c>
    </row>
    <row r="4856" spans="15:33" x14ac:dyDescent="0.25">
      <c r="O4856" t="s">
        <v>3348</v>
      </c>
      <c r="P4856" s="6">
        <v>42056</v>
      </c>
      <c r="Q4856" t="s">
        <v>3073</v>
      </c>
      <c r="R4856" t="s">
        <v>3415</v>
      </c>
      <c r="S4856" t="s">
        <v>3721</v>
      </c>
      <c r="T4856">
        <v>72</v>
      </c>
      <c r="U4856">
        <v>33</v>
      </c>
      <c r="W4856" t="s">
        <v>2723</v>
      </c>
      <c r="X4856">
        <v>1</v>
      </c>
      <c r="Y4856">
        <f t="shared" si="573"/>
        <v>39</v>
      </c>
      <c r="Z4856">
        <f t="shared" ca="1" si="574"/>
        <v>17.25</v>
      </c>
      <c r="AA4856">
        <f t="shared" ca="1" si="575"/>
        <v>21.75</v>
      </c>
      <c r="AB4856">
        <f t="shared" ca="1" si="576"/>
        <v>-21.75</v>
      </c>
      <c r="AC4856" s="2">
        <v>21.75</v>
      </c>
      <c r="AD4856" s="7">
        <f>VLOOKUP(P4856,Weights!$A:$B,2,0)*AC4856</f>
        <v>21.75</v>
      </c>
      <c r="AE4856">
        <f t="shared" ca="1" si="577"/>
        <v>473.0625</v>
      </c>
      <c r="AF4856" t="str">
        <f t="shared" si="578"/>
        <v>Jackson St</v>
      </c>
      <c r="AG4856" t="str">
        <f t="shared" ca="1" si="579"/>
        <v>Jackson St</v>
      </c>
    </row>
    <row r="4857" spans="15:33" x14ac:dyDescent="0.25">
      <c r="O4857" t="s">
        <v>3216</v>
      </c>
      <c r="P4857" s="6">
        <v>42056</v>
      </c>
      <c r="Q4857" t="s">
        <v>3073</v>
      </c>
      <c r="R4857" t="s">
        <v>3215</v>
      </c>
      <c r="S4857" t="s">
        <v>3720</v>
      </c>
      <c r="T4857">
        <v>87</v>
      </c>
      <c r="U4857">
        <v>83</v>
      </c>
      <c r="W4857" t="s">
        <v>740</v>
      </c>
      <c r="X4857">
        <v>1</v>
      </c>
      <c r="Y4857">
        <f t="shared" si="573"/>
        <v>-4</v>
      </c>
      <c r="Z4857">
        <f t="shared" ca="1" si="574"/>
        <v>-4.1250000000000018</v>
      </c>
      <c r="AA4857">
        <f t="shared" ca="1" si="575"/>
        <v>0.12500000000000178</v>
      </c>
      <c r="AB4857">
        <f t="shared" ca="1" si="576"/>
        <v>-0.12500000000000178</v>
      </c>
      <c r="AC4857" s="2">
        <v>0.125</v>
      </c>
      <c r="AD4857" s="7">
        <f>VLOOKUP(P4857,Weights!$A:$B,2,0)*AC4857</f>
        <v>0.125</v>
      </c>
      <c r="AE4857">
        <f t="shared" ca="1" si="577"/>
        <v>1.5625000000000444E-2</v>
      </c>
      <c r="AF4857" t="str">
        <f t="shared" si="578"/>
        <v>Lipscomb</v>
      </c>
      <c r="AG4857" t="str">
        <f t="shared" ca="1" si="579"/>
        <v>Lipscomb</v>
      </c>
    </row>
    <row r="4858" spans="15:33" x14ac:dyDescent="0.25">
      <c r="O4858" t="s">
        <v>3320</v>
      </c>
      <c r="P4858" s="6">
        <v>42056</v>
      </c>
      <c r="Q4858" t="s">
        <v>3073</v>
      </c>
      <c r="R4858" t="s">
        <v>3228</v>
      </c>
      <c r="S4858" t="s">
        <v>3721</v>
      </c>
      <c r="T4858">
        <v>55</v>
      </c>
      <c r="U4858">
        <v>50</v>
      </c>
      <c r="W4858" t="s">
        <v>1626</v>
      </c>
      <c r="X4858">
        <v>1</v>
      </c>
      <c r="Y4858">
        <f t="shared" si="573"/>
        <v>5</v>
      </c>
      <c r="Z4858">
        <f t="shared" ca="1" si="574"/>
        <v>5</v>
      </c>
      <c r="AA4858">
        <f t="shared" ca="1" si="575"/>
        <v>0</v>
      </c>
      <c r="AB4858">
        <f t="shared" ca="1" si="576"/>
        <v>0</v>
      </c>
      <c r="AC4858" s="2">
        <v>0</v>
      </c>
      <c r="AD4858" s="7">
        <f>VLOOKUP(P4858,Weights!$A:$B,2,0)*AC4858</f>
        <v>0</v>
      </c>
      <c r="AE4858">
        <f t="shared" ca="1" si="577"/>
        <v>0</v>
      </c>
      <c r="AF4858" t="str">
        <f t="shared" si="578"/>
        <v>Jacksonville St</v>
      </c>
      <c r="AG4858" t="str">
        <f t="shared" ca="1" si="579"/>
        <v>Jacksonville St</v>
      </c>
    </row>
    <row r="4859" spans="15:33" x14ac:dyDescent="0.25">
      <c r="O4859" t="s">
        <v>3187</v>
      </c>
      <c r="P4859" s="6">
        <v>42056</v>
      </c>
      <c r="Q4859" t="s">
        <v>3073</v>
      </c>
      <c r="R4859" t="s">
        <v>3164</v>
      </c>
      <c r="S4859" t="s">
        <v>3070</v>
      </c>
      <c r="W4859" t="s">
        <v>3070</v>
      </c>
      <c r="X4859">
        <v>0</v>
      </c>
      <c r="Y4859">
        <f t="shared" si="573"/>
        <v>0</v>
      </c>
      <c r="Z4859">
        <f t="shared" ca="1" si="574"/>
        <v>0</v>
      </c>
      <c r="AA4859">
        <f t="shared" ca="1" si="575"/>
        <v>0</v>
      </c>
      <c r="AB4859">
        <f t="shared" ca="1" si="576"/>
        <v>0</v>
      </c>
      <c r="AC4859" s="2">
        <v>0</v>
      </c>
      <c r="AD4859" s="7">
        <f>VLOOKUP(P4859,Weights!$A:$B,2,0)*AC4859</f>
        <v>0</v>
      </c>
      <c r="AE4859">
        <f t="shared" ca="1" si="577"/>
        <v>0</v>
      </c>
      <c r="AF4859" t="str">
        <f t="shared" si="578"/>
        <v>Charleston</v>
      </c>
      <c r="AG4859" t="str">
        <f t="shared" ca="1" si="579"/>
        <v>Charleston</v>
      </c>
    </row>
    <row r="4860" spans="15:33" x14ac:dyDescent="0.25">
      <c r="O4860" t="s">
        <v>3709</v>
      </c>
      <c r="P4860" s="6">
        <v>42056</v>
      </c>
      <c r="Q4860" t="s">
        <v>3073</v>
      </c>
      <c r="R4860" t="s">
        <v>3244</v>
      </c>
      <c r="S4860" t="s">
        <v>3721</v>
      </c>
      <c r="T4860">
        <v>81</v>
      </c>
      <c r="U4860">
        <v>72</v>
      </c>
      <c r="W4860" t="s">
        <v>851</v>
      </c>
      <c r="X4860">
        <v>1</v>
      </c>
      <c r="Y4860">
        <f t="shared" si="573"/>
        <v>9</v>
      </c>
      <c r="Z4860">
        <f t="shared" ca="1" si="574"/>
        <v>12.624999999999998</v>
      </c>
      <c r="AA4860">
        <f t="shared" ca="1" si="575"/>
        <v>-3.6249999999999982</v>
      </c>
      <c r="AB4860">
        <f t="shared" ca="1" si="576"/>
        <v>3.6249999999999982</v>
      </c>
      <c r="AC4860" s="2">
        <v>3.625</v>
      </c>
      <c r="AD4860" s="7">
        <f>VLOOKUP(P4860,Weights!$A:$B,2,0)*AC4860</f>
        <v>3.625</v>
      </c>
      <c r="AE4860">
        <f t="shared" ca="1" si="577"/>
        <v>13.140624999999988</v>
      </c>
      <c r="AF4860" t="str">
        <f t="shared" si="578"/>
        <v>Kansas</v>
      </c>
      <c r="AG4860" t="str">
        <f t="shared" ca="1" si="579"/>
        <v>Kansas</v>
      </c>
    </row>
    <row r="4861" spans="15:33" x14ac:dyDescent="0.25">
      <c r="O4861" t="s">
        <v>3713</v>
      </c>
      <c r="P4861" s="6">
        <v>42056</v>
      </c>
      <c r="Q4861" t="s">
        <v>3073</v>
      </c>
      <c r="R4861" t="s">
        <v>3260</v>
      </c>
      <c r="S4861" t="s">
        <v>3721</v>
      </c>
      <c r="T4861">
        <v>110</v>
      </c>
      <c r="U4861">
        <v>75</v>
      </c>
      <c r="W4861" t="s">
        <v>2492</v>
      </c>
      <c r="X4861">
        <v>1</v>
      </c>
      <c r="Y4861">
        <f t="shared" si="573"/>
        <v>35</v>
      </c>
      <c r="Z4861">
        <f t="shared" ca="1" si="574"/>
        <v>27.124999519999999</v>
      </c>
      <c r="AA4861">
        <f t="shared" ca="1" si="575"/>
        <v>7.8750004800000006</v>
      </c>
      <c r="AB4861">
        <f t="shared" ca="1" si="576"/>
        <v>-7.8750004800000006</v>
      </c>
      <c r="AC4861" s="2">
        <v>7.875</v>
      </c>
      <c r="AD4861" s="7">
        <f>VLOOKUP(P4861,Weights!$A:$B,2,0)*AC4861</f>
        <v>7.875</v>
      </c>
      <c r="AE4861">
        <f t="shared" ca="1" si="577"/>
        <v>62.015632560000242</v>
      </c>
      <c r="AF4861" t="str">
        <f t="shared" si="578"/>
        <v>Kentucky</v>
      </c>
      <c r="AG4861" t="str">
        <f t="shared" ca="1" si="579"/>
        <v>Kentucky</v>
      </c>
    </row>
    <row r="4862" spans="15:33" x14ac:dyDescent="0.25">
      <c r="O4862" t="s">
        <v>3362</v>
      </c>
      <c r="P4862" s="6">
        <v>42056</v>
      </c>
      <c r="Q4862" t="s">
        <v>3073</v>
      </c>
      <c r="R4862" t="s">
        <v>3387</v>
      </c>
      <c r="S4862" t="s">
        <v>3721</v>
      </c>
      <c r="T4862">
        <v>58</v>
      </c>
      <c r="U4862">
        <v>53</v>
      </c>
      <c r="W4862" t="s">
        <v>2611</v>
      </c>
      <c r="X4862">
        <v>1</v>
      </c>
      <c r="Y4862">
        <f t="shared" si="573"/>
        <v>5</v>
      </c>
      <c r="Z4862">
        <f t="shared" ca="1" si="574"/>
        <v>5.2500000000000009</v>
      </c>
      <c r="AA4862">
        <f t="shared" ca="1" si="575"/>
        <v>-0.25000000000000089</v>
      </c>
      <c r="AB4862">
        <f t="shared" ca="1" si="576"/>
        <v>0.25000000000000089</v>
      </c>
      <c r="AC4862" s="2">
        <v>0.25</v>
      </c>
      <c r="AD4862" s="7">
        <f>VLOOKUP(P4862,Weights!$A:$B,2,0)*AC4862</f>
        <v>0.25</v>
      </c>
      <c r="AE4862">
        <f t="shared" ca="1" si="577"/>
        <v>6.2500000000000444E-2</v>
      </c>
      <c r="AF4862" t="str">
        <f t="shared" si="578"/>
        <v>Lamar</v>
      </c>
      <c r="AG4862" t="str">
        <f t="shared" ca="1" si="579"/>
        <v>Lamar</v>
      </c>
    </row>
    <row r="4863" spans="15:33" x14ac:dyDescent="0.25">
      <c r="O4863" t="s">
        <v>3107</v>
      </c>
      <c r="P4863" s="6">
        <v>42056</v>
      </c>
      <c r="Q4863" t="s">
        <v>3073</v>
      </c>
      <c r="R4863" t="s">
        <v>3380</v>
      </c>
      <c r="S4863" t="s">
        <v>3720</v>
      </c>
      <c r="T4863">
        <v>60</v>
      </c>
      <c r="U4863">
        <v>47</v>
      </c>
      <c r="W4863" t="s">
        <v>2247</v>
      </c>
      <c r="X4863">
        <v>1</v>
      </c>
      <c r="Y4863">
        <f t="shared" si="573"/>
        <v>-13</v>
      </c>
      <c r="Z4863">
        <f t="shared" ca="1" si="574"/>
        <v>6.5000000000000009</v>
      </c>
      <c r="AA4863">
        <f t="shared" ca="1" si="575"/>
        <v>-19.5</v>
      </c>
      <c r="AB4863">
        <f t="shared" ca="1" si="576"/>
        <v>19.5</v>
      </c>
      <c r="AC4863" s="2">
        <v>19.5</v>
      </c>
      <c r="AD4863" s="7">
        <f>VLOOKUP(P4863,Weights!$A:$B,2,0)*AC4863</f>
        <v>19.5</v>
      </c>
      <c r="AE4863">
        <f t="shared" ca="1" si="577"/>
        <v>380.25</v>
      </c>
      <c r="AF4863" t="str">
        <f t="shared" si="578"/>
        <v>Wagner</v>
      </c>
      <c r="AG4863" t="str">
        <f t="shared" ca="1" si="579"/>
        <v>LIU Brooklyn</v>
      </c>
    </row>
    <row r="4864" spans="15:33" x14ac:dyDescent="0.25">
      <c r="O4864" t="s">
        <v>3309</v>
      </c>
      <c r="P4864" s="6">
        <v>42056</v>
      </c>
      <c r="Q4864" t="s">
        <v>3073</v>
      </c>
      <c r="R4864" t="s">
        <v>3304</v>
      </c>
      <c r="S4864" t="s">
        <v>3720</v>
      </c>
      <c r="T4864">
        <v>83</v>
      </c>
      <c r="U4864">
        <v>59</v>
      </c>
      <c r="W4864" t="s">
        <v>1193</v>
      </c>
      <c r="X4864">
        <v>1</v>
      </c>
      <c r="Y4864">
        <f t="shared" si="573"/>
        <v>-24</v>
      </c>
      <c r="Z4864">
        <f t="shared" ca="1" si="574"/>
        <v>-3.7500004999999996</v>
      </c>
      <c r="AA4864">
        <f t="shared" ca="1" si="575"/>
        <v>-20.249999500000001</v>
      </c>
      <c r="AB4864">
        <f t="shared" ca="1" si="576"/>
        <v>20.249999500000001</v>
      </c>
      <c r="AC4864" s="2">
        <v>20.25</v>
      </c>
      <c r="AD4864" s="7">
        <f>VLOOKUP(P4864,Weights!$A:$B,2,0)*AC4864</f>
        <v>20.25</v>
      </c>
      <c r="AE4864">
        <f t="shared" ca="1" si="577"/>
        <v>410.06247975000031</v>
      </c>
      <c r="AF4864" t="str">
        <f t="shared" si="578"/>
        <v>Winthrop</v>
      </c>
      <c r="AG4864" t="str">
        <f t="shared" ca="1" si="579"/>
        <v>Winthrop</v>
      </c>
    </row>
    <row r="4865" spans="15:33" x14ac:dyDescent="0.25">
      <c r="O4865" t="s">
        <v>3711</v>
      </c>
      <c r="P4865" s="6">
        <v>42056</v>
      </c>
      <c r="Q4865" t="s">
        <v>3073</v>
      </c>
      <c r="R4865" t="s">
        <v>3194</v>
      </c>
      <c r="S4865" t="s">
        <v>3721</v>
      </c>
      <c r="T4865">
        <v>55</v>
      </c>
      <c r="U4865">
        <v>53</v>
      </c>
      <c r="W4865" t="s">
        <v>618</v>
      </c>
      <c r="X4865">
        <v>1</v>
      </c>
      <c r="Y4865">
        <f t="shared" si="573"/>
        <v>2</v>
      </c>
      <c r="Z4865">
        <f t="shared" ca="1" si="574"/>
        <v>4.9999999999999982</v>
      </c>
      <c r="AA4865">
        <f t="shared" ca="1" si="575"/>
        <v>-2.9999999999999982</v>
      </c>
      <c r="AB4865">
        <f t="shared" ca="1" si="576"/>
        <v>2.9999999999999982</v>
      </c>
      <c r="AC4865" s="2">
        <v>3</v>
      </c>
      <c r="AD4865" s="7">
        <f>VLOOKUP(P4865,Weights!$A:$B,2,0)*AC4865</f>
        <v>3</v>
      </c>
      <c r="AE4865">
        <f t="shared" ca="1" si="577"/>
        <v>8.9999999999999893</v>
      </c>
      <c r="AF4865" t="str">
        <f t="shared" si="578"/>
        <v>Louisville</v>
      </c>
      <c r="AG4865" t="str">
        <f t="shared" ca="1" si="579"/>
        <v>Louisville</v>
      </c>
    </row>
    <row r="4866" spans="15:33" x14ac:dyDescent="0.25">
      <c r="O4866" t="s">
        <v>3340</v>
      </c>
      <c r="P4866" s="6">
        <v>42056</v>
      </c>
      <c r="Q4866" t="s">
        <v>3073</v>
      </c>
      <c r="R4866" t="s">
        <v>3330</v>
      </c>
      <c r="S4866" t="s">
        <v>3720</v>
      </c>
      <c r="T4866">
        <v>70</v>
      </c>
      <c r="U4866">
        <v>63</v>
      </c>
      <c r="W4866" t="s">
        <v>1064</v>
      </c>
      <c r="X4866">
        <v>1</v>
      </c>
      <c r="Y4866">
        <f t="shared" ref="Y4866:Y4929" si="580">X4866*IF(S4866="W",(T4866-U4866),U4866-T4866)</f>
        <v>-7</v>
      </c>
      <c r="Z4866">
        <f t="shared" ref="Z4866:Z4929" ca="1" si="581">X4866*(IF(Q4866="A",-HomeEdge,IF(Q4866="H",HomeEdge,0))+VLOOKUP(O4866,TmList,2,0)-VLOOKUP(R4866,TmList,2,0))</f>
        <v>2.5</v>
      </c>
      <c r="AA4866">
        <f t="shared" ref="AA4866:AA4929" ca="1" si="582">Y4866-Z4866</f>
        <v>-9.5</v>
      </c>
      <c r="AB4866">
        <f t="shared" ref="AB4866:AB4929" ca="1" si="583">-AA4866</f>
        <v>9.5</v>
      </c>
      <c r="AC4866" s="2">
        <v>9.5</v>
      </c>
      <c r="AD4866" s="7">
        <f>VLOOKUP(P4866,Weights!$A:$B,2,0)*AC4866</f>
        <v>9.5</v>
      </c>
      <c r="AE4866">
        <f t="shared" ref="AE4866:AE4929" ca="1" si="584">AA4866^2</f>
        <v>90.25</v>
      </c>
      <c r="AF4866" t="str">
        <f t="shared" si="578"/>
        <v>Santa Clara</v>
      </c>
      <c r="AG4866" t="str">
        <f t="shared" ca="1" si="579"/>
        <v>Loyola Marymount</v>
      </c>
    </row>
    <row r="4867" spans="15:33" x14ac:dyDescent="0.25">
      <c r="O4867" t="s">
        <v>3183</v>
      </c>
      <c r="P4867" s="6">
        <v>42056</v>
      </c>
      <c r="Q4867" t="s">
        <v>3073</v>
      </c>
      <c r="R4867" t="s">
        <v>3144</v>
      </c>
      <c r="S4867" t="s">
        <v>3721</v>
      </c>
      <c r="T4867">
        <v>70</v>
      </c>
      <c r="U4867">
        <v>63</v>
      </c>
      <c r="W4867" t="s">
        <v>1288</v>
      </c>
      <c r="X4867">
        <v>1</v>
      </c>
      <c r="Y4867">
        <f t="shared" si="580"/>
        <v>7</v>
      </c>
      <c r="Z4867">
        <f t="shared" ca="1" si="581"/>
        <v>2.375</v>
      </c>
      <c r="AA4867">
        <f t="shared" ca="1" si="582"/>
        <v>4.625</v>
      </c>
      <c r="AB4867">
        <f t="shared" ca="1" si="583"/>
        <v>-4.625</v>
      </c>
      <c r="AC4867" s="2">
        <v>4.625</v>
      </c>
      <c r="AD4867" s="7">
        <f>VLOOKUP(P4867,Weights!$A:$B,2,0)*AC4867</f>
        <v>4.625</v>
      </c>
      <c r="AE4867">
        <f t="shared" ca="1" si="584"/>
        <v>21.390625</v>
      </c>
      <c r="AF4867" t="str">
        <f t="shared" ref="AF4867:AF4930" si="585">IF(Y4867&gt;0,O4867,R4867)</f>
        <v>LSU</v>
      </c>
      <c r="AG4867" t="str">
        <f t="shared" ref="AG4867:AG4930" ca="1" si="586">IF(Z4867&gt;0,O4867,R4867)</f>
        <v>LSU</v>
      </c>
    </row>
    <row r="4868" spans="15:33" x14ac:dyDescent="0.25">
      <c r="O4868" t="s">
        <v>3254</v>
      </c>
      <c r="P4868" s="6">
        <v>42056</v>
      </c>
      <c r="Q4868" t="s">
        <v>3073</v>
      </c>
      <c r="R4868" t="s">
        <v>3708</v>
      </c>
      <c r="S4868" t="s">
        <v>3720</v>
      </c>
      <c r="T4868">
        <v>87</v>
      </c>
      <c r="U4868">
        <v>76</v>
      </c>
      <c r="W4868" t="s">
        <v>955</v>
      </c>
      <c r="X4868">
        <v>1</v>
      </c>
      <c r="Y4868">
        <f t="shared" si="580"/>
        <v>-11</v>
      </c>
      <c r="Z4868">
        <f t="shared" ca="1" si="581"/>
        <v>-12.624999499999998</v>
      </c>
      <c r="AA4868">
        <f t="shared" ca="1" si="582"/>
        <v>1.6249994999999977</v>
      </c>
      <c r="AB4868">
        <f t="shared" ca="1" si="583"/>
        <v>-1.6249994999999977</v>
      </c>
      <c r="AC4868" s="2">
        <v>1.625</v>
      </c>
      <c r="AD4868" s="7">
        <f>VLOOKUP(P4868,Weights!$A:$B,2,0)*AC4868</f>
        <v>1.625</v>
      </c>
      <c r="AE4868">
        <f t="shared" ca="1" si="584"/>
        <v>2.6406233750002426</v>
      </c>
      <c r="AF4868" t="str">
        <f t="shared" si="585"/>
        <v>Villanova</v>
      </c>
      <c r="AG4868" t="str">
        <f t="shared" ca="1" si="586"/>
        <v>Villanova</v>
      </c>
    </row>
    <row r="4869" spans="15:33" x14ac:dyDescent="0.25">
      <c r="O4869" t="s">
        <v>3202</v>
      </c>
      <c r="P4869" s="6">
        <v>42056</v>
      </c>
      <c r="Q4869" t="s">
        <v>3073</v>
      </c>
      <c r="R4869" t="s">
        <v>3170</v>
      </c>
      <c r="S4869" t="s">
        <v>3720</v>
      </c>
      <c r="T4869">
        <v>65</v>
      </c>
      <c r="U4869">
        <v>61</v>
      </c>
      <c r="W4869" t="s">
        <v>238</v>
      </c>
      <c r="X4869">
        <v>1</v>
      </c>
      <c r="Y4869">
        <f t="shared" si="580"/>
        <v>-4</v>
      </c>
      <c r="Z4869">
        <f t="shared" ca="1" si="581"/>
        <v>-6.3749995000000004</v>
      </c>
      <c r="AA4869">
        <f t="shared" ca="1" si="582"/>
        <v>2.3749995000000004</v>
      </c>
      <c r="AB4869">
        <f t="shared" ca="1" si="583"/>
        <v>-2.3749995000000004</v>
      </c>
      <c r="AC4869" s="2">
        <v>2.375</v>
      </c>
      <c r="AD4869" s="7">
        <f>VLOOKUP(P4869,Weights!$A:$B,2,0)*AC4869</f>
        <v>2.375</v>
      </c>
      <c r="AE4869">
        <f t="shared" ca="1" si="584"/>
        <v>5.640622625000252</v>
      </c>
      <c r="AF4869" t="str">
        <f t="shared" si="585"/>
        <v>Arkansas</v>
      </c>
      <c r="AG4869" t="str">
        <f t="shared" ca="1" si="586"/>
        <v>Arkansas</v>
      </c>
    </row>
    <row r="4870" spans="15:33" x14ac:dyDescent="0.25">
      <c r="O4870" t="s">
        <v>3163</v>
      </c>
      <c r="P4870" s="6">
        <v>42056</v>
      </c>
      <c r="Q4870" t="s">
        <v>3073</v>
      </c>
      <c r="R4870" t="s">
        <v>3270</v>
      </c>
      <c r="S4870" t="s">
        <v>3721</v>
      </c>
      <c r="T4870">
        <v>74</v>
      </c>
      <c r="U4870">
        <v>63</v>
      </c>
      <c r="W4870" t="s">
        <v>1045</v>
      </c>
      <c r="X4870">
        <v>1</v>
      </c>
      <c r="Y4870">
        <f t="shared" si="580"/>
        <v>11</v>
      </c>
      <c r="Z4870">
        <f t="shared" ca="1" si="581"/>
        <v>8.8749999800000001</v>
      </c>
      <c r="AA4870">
        <f t="shared" ca="1" si="582"/>
        <v>2.1250000199999999</v>
      </c>
      <c r="AB4870">
        <f t="shared" ca="1" si="583"/>
        <v>-2.1250000199999999</v>
      </c>
      <c r="AC4870" s="2">
        <v>2.125</v>
      </c>
      <c r="AD4870" s="7">
        <f>VLOOKUP(P4870,Weights!$A:$B,2,0)*AC4870</f>
        <v>2.125</v>
      </c>
      <c r="AE4870">
        <f t="shared" ca="1" si="584"/>
        <v>4.5156250849999999</v>
      </c>
      <c r="AF4870" t="str">
        <f t="shared" si="585"/>
        <v>Montana</v>
      </c>
      <c r="AG4870" t="str">
        <f t="shared" ca="1" si="586"/>
        <v>Montana</v>
      </c>
    </row>
    <row r="4871" spans="15:33" x14ac:dyDescent="0.25">
      <c r="O4871" t="s">
        <v>3266</v>
      </c>
      <c r="P4871" s="6">
        <v>42056</v>
      </c>
      <c r="Q4871" t="s">
        <v>3073</v>
      </c>
      <c r="R4871" t="s">
        <v>3269</v>
      </c>
      <c r="S4871" t="s">
        <v>3721</v>
      </c>
      <c r="T4871">
        <v>67</v>
      </c>
      <c r="U4871">
        <v>53</v>
      </c>
      <c r="W4871" t="s">
        <v>1050</v>
      </c>
      <c r="X4871">
        <v>1</v>
      </c>
      <c r="Y4871">
        <f t="shared" si="580"/>
        <v>14</v>
      </c>
      <c r="Z4871">
        <f t="shared" ca="1" si="581"/>
        <v>0.37499950000000126</v>
      </c>
      <c r="AA4871">
        <f t="shared" ca="1" si="582"/>
        <v>13.625000499999999</v>
      </c>
      <c r="AB4871">
        <f t="shared" ca="1" si="583"/>
        <v>-13.625000499999999</v>
      </c>
      <c r="AC4871" s="2">
        <v>13.625</v>
      </c>
      <c r="AD4871" s="7">
        <f>VLOOKUP(P4871,Weights!$A:$B,2,0)*AC4871</f>
        <v>13.625</v>
      </c>
      <c r="AE4871">
        <f t="shared" ca="1" si="584"/>
        <v>185.64063862500021</v>
      </c>
      <c r="AF4871" t="str">
        <f t="shared" si="585"/>
        <v>Montana St</v>
      </c>
      <c r="AG4871" t="str">
        <f t="shared" ca="1" si="586"/>
        <v>Montana St</v>
      </c>
    </row>
    <row r="4872" spans="15:33" x14ac:dyDescent="0.25">
      <c r="O4872" t="s">
        <v>3096</v>
      </c>
      <c r="P4872" s="6">
        <v>42056</v>
      </c>
      <c r="Q4872" t="s">
        <v>3073</v>
      </c>
      <c r="R4872" t="s">
        <v>3347</v>
      </c>
      <c r="S4872" t="s">
        <v>3721</v>
      </c>
      <c r="T4872">
        <v>75</v>
      </c>
      <c r="U4872">
        <v>64</v>
      </c>
      <c r="W4872" t="s">
        <v>2252</v>
      </c>
      <c r="X4872">
        <v>1</v>
      </c>
      <c r="Y4872">
        <f t="shared" si="580"/>
        <v>11</v>
      </c>
      <c r="Z4872">
        <f t="shared" ca="1" si="581"/>
        <v>11</v>
      </c>
      <c r="AA4872">
        <f t="shared" ca="1" si="582"/>
        <v>0</v>
      </c>
      <c r="AB4872">
        <f t="shared" ca="1" si="583"/>
        <v>0</v>
      </c>
      <c r="AC4872" s="2">
        <v>0</v>
      </c>
      <c r="AD4872" s="7">
        <f>VLOOKUP(P4872,Weights!$A:$B,2,0)*AC4872</f>
        <v>0</v>
      </c>
      <c r="AE4872">
        <f t="shared" ca="1" si="584"/>
        <v>0</v>
      </c>
      <c r="AF4872" t="str">
        <f t="shared" si="585"/>
        <v>Mt. St. Mary's</v>
      </c>
      <c r="AG4872" t="str">
        <f t="shared" ca="1" si="586"/>
        <v>Mt. St. Mary's</v>
      </c>
    </row>
    <row r="4873" spans="15:33" x14ac:dyDescent="0.25">
      <c r="O4873" t="s">
        <v>3150</v>
      </c>
      <c r="P4873" s="6">
        <v>42056</v>
      </c>
      <c r="Q4873" t="s">
        <v>3073</v>
      </c>
      <c r="R4873" t="s">
        <v>3233</v>
      </c>
      <c r="S4873" t="s">
        <v>3721</v>
      </c>
      <c r="T4873">
        <v>89</v>
      </c>
      <c r="U4873">
        <v>54</v>
      </c>
      <c r="W4873" t="s">
        <v>2331</v>
      </c>
      <c r="X4873">
        <v>1</v>
      </c>
      <c r="Y4873">
        <f t="shared" si="580"/>
        <v>35</v>
      </c>
      <c r="Z4873">
        <f t="shared" ca="1" si="581"/>
        <v>20.250000499999999</v>
      </c>
      <c r="AA4873">
        <f t="shared" ca="1" si="582"/>
        <v>14.749999500000001</v>
      </c>
      <c r="AB4873">
        <f t="shared" ca="1" si="583"/>
        <v>-14.749999500000001</v>
      </c>
      <c r="AC4873" s="2">
        <v>14.75</v>
      </c>
      <c r="AD4873" s="7">
        <f>VLOOKUP(P4873,Weights!$A:$B,2,0)*AC4873</f>
        <v>14.75</v>
      </c>
      <c r="AE4873">
        <f t="shared" ca="1" si="584"/>
        <v>217.56248525000029</v>
      </c>
      <c r="AF4873" t="str">
        <f t="shared" si="585"/>
        <v>Murray St</v>
      </c>
      <c r="AG4873" t="str">
        <f t="shared" ca="1" si="586"/>
        <v>Murray St</v>
      </c>
    </row>
    <row r="4874" spans="15:33" x14ac:dyDescent="0.25">
      <c r="O4874" t="s">
        <v>3135</v>
      </c>
      <c r="P4874" s="6">
        <v>42056</v>
      </c>
      <c r="Q4874" t="s">
        <v>3073</v>
      </c>
      <c r="R4874" t="s">
        <v>3198</v>
      </c>
      <c r="S4874" t="s">
        <v>3721</v>
      </c>
      <c r="T4874">
        <v>69</v>
      </c>
      <c r="U4874">
        <v>53</v>
      </c>
      <c r="W4874" t="s">
        <v>644</v>
      </c>
      <c r="X4874">
        <v>1</v>
      </c>
      <c r="Y4874">
        <f t="shared" si="580"/>
        <v>16</v>
      </c>
      <c r="Z4874">
        <f t="shared" ca="1" si="581"/>
        <v>13.374999499999998</v>
      </c>
      <c r="AA4874">
        <f t="shared" ca="1" si="582"/>
        <v>2.6250005000000023</v>
      </c>
      <c r="AB4874">
        <f t="shared" ca="1" si="583"/>
        <v>-2.6250005000000023</v>
      </c>
      <c r="AC4874" s="2">
        <v>2.625</v>
      </c>
      <c r="AD4874" s="7">
        <f>VLOOKUP(P4874,Weights!$A:$B,2,0)*AC4874</f>
        <v>2.625</v>
      </c>
      <c r="AE4874">
        <f t="shared" ca="1" si="584"/>
        <v>6.8906276250002616</v>
      </c>
      <c r="AF4874" t="str">
        <f t="shared" si="585"/>
        <v>NC State</v>
      </c>
      <c r="AG4874" t="str">
        <f t="shared" ca="1" si="586"/>
        <v>NC State</v>
      </c>
    </row>
    <row r="4875" spans="15:33" x14ac:dyDescent="0.25">
      <c r="O4875" t="s">
        <v>3274</v>
      </c>
      <c r="P4875" s="6">
        <v>42056</v>
      </c>
      <c r="Q4875" t="s">
        <v>3073</v>
      </c>
      <c r="R4875" t="s">
        <v>3077</v>
      </c>
      <c r="S4875" t="s">
        <v>3720</v>
      </c>
      <c r="T4875">
        <v>76</v>
      </c>
      <c r="U4875">
        <v>68</v>
      </c>
      <c r="W4875" t="s">
        <v>2207</v>
      </c>
      <c r="X4875">
        <v>1</v>
      </c>
      <c r="Y4875">
        <f t="shared" si="580"/>
        <v>-8</v>
      </c>
      <c r="Z4875">
        <f t="shared" ca="1" si="581"/>
        <v>-1.5000000199999999</v>
      </c>
      <c r="AA4875">
        <f t="shared" ca="1" si="582"/>
        <v>-6.4999999800000001</v>
      </c>
      <c r="AB4875">
        <f t="shared" ca="1" si="583"/>
        <v>6.4999999800000001</v>
      </c>
      <c r="AC4875" s="2">
        <v>6.5</v>
      </c>
      <c r="AD4875" s="7">
        <f>VLOOKUP(P4875,Weights!$A:$B,2,0)*AC4875</f>
        <v>6.5</v>
      </c>
      <c r="AE4875">
        <f t="shared" ca="1" si="584"/>
        <v>42.24999974</v>
      </c>
      <c r="AF4875" t="str">
        <f t="shared" si="585"/>
        <v>UNLV</v>
      </c>
      <c r="AG4875" t="str">
        <f t="shared" ca="1" si="586"/>
        <v>UNLV</v>
      </c>
    </row>
    <row r="4876" spans="15:33" x14ac:dyDescent="0.25">
      <c r="O4876" t="s">
        <v>3405</v>
      </c>
      <c r="P4876" s="6">
        <v>42056</v>
      </c>
      <c r="Q4876" t="s">
        <v>3073</v>
      </c>
      <c r="R4876" t="s">
        <v>3357</v>
      </c>
      <c r="S4876" t="s">
        <v>3720</v>
      </c>
      <c r="T4876">
        <v>87</v>
      </c>
      <c r="U4876">
        <v>84</v>
      </c>
      <c r="W4876" t="s">
        <v>2620</v>
      </c>
      <c r="X4876">
        <v>1</v>
      </c>
      <c r="Y4876">
        <f t="shared" si="580"/>
        <v>-3</v>
      </c>
      <c r="Z4876">
        <f t="shared" ca="1" si="581"/>
        <v>-1</v>
      </c>
      <c r="AA4876">
        <f t="shared" ca="1" si="582"/>
        <v>-2</v>
      </c>
      <c r="AB4876">
        <f t="shared" ca="1" si="583"/>
        <v>2</v>
      </c>
      <c r="AC4876" s="2">
        <v>2</v>
      </c>
      <c r="AD4876" s="7">
        <f>VLOOKUP(P4876,Weights!$A:$B,2,0)*AC4876</f>
        <v>2</v>
      </c>
      <c r="AE4876">
        <f t="shared" ca="1" si="584"/>
        <v>4</v>
      </c>
      <c r="AF4876" t="str">
        <f t="shared" si="585"/>
        <v>Northwestern St</v>
      </c>
      <c r="AG4876" t="str">
        <f t="shared" ca="1" si="586"/>
        <v>Northwestern St</v>
      </c>
    </row>
    <row r="4877" spans="15:33" x14ac:dyDescent="0.25">
      <c r="O4877" t="s">
        <v>3705</v>
      </c>
      <c r="P4877" s="6">
        <v>42056</v>
      </c>
      <c r="Q4877" t="s">
        <v>3073</v>
      </c>
      <c r="R4877" t="s">
        <v>3196</v>
      </c>
      <c r="S4877" t="s">
        <v>3721</v>
      </c>
      <c r="T4877">
        <v>89</v>
      </c>
      <c r="U4877">
        <v>60</v>
      </c>
      <c r="W4877" t="s">
        <v>651</v>
      </c>
      <c r="X4877">
        <v>1</v>
      </c>
      <c r="Y4877">
        <f t="shared" si="580"/>
        <v>29</v>
      </c>
      <c r="Z4877">
        <f t="shared" ca="1" si="581"/>
        <v>16.874999499999998</v>
      </c>
      <c r="AA4877">
        <f t="shared" ca="1" si="582"/>
        <v>12.125000500000002</v>
      </c>
      <c r="AB4877">
        <f t="shared" ca="1" si="583"/>
        <v>-12.125000500000002</v>
      </c>
      <c r="AC4877" s="2">
        <v>12.125</v>
      </c>
      <c r="AD4877" s="7">
        <f>VLOOKUP(P4877,Weights!$A:$B,2,0)*AC4877</f>
        <v>12.125</v>
      </c>
      <c r="AE4877">
        <f t="shared" ca="1" si="584"/>
        <v>147.0156371250003</v>
      </c>
      <c r="AF4877" t="str">
        <f t="shared" si="585"/>
        <v>North Carolina</v>
      </c>
      <c r="AG4877" t="str">
        <f t="shared" ca="1" si="586"/>
        <v>North Carolina</v>
      </c>
    </row>
    <row r="4878" spans="15:33" x14ac:dyDescent="0.25">
      <c r="O4878" t="s">
        <v>3392</v>
      </c>
      <c r="P4878" s="6">
        <v>42056</v>
      </c>
      <c r="Q4878" t="s">
        <v>3073</v>
      </c>
      <c r="R4878" t="s">
        <v>3341</v>
      </c>
      <c r="S4878" t="s">
        <v>3721</v>
      </c>
      <c r="T4878">
        <v>74</v>
      </c>
      <c r="U4878">
        <v>59</v>
      </c>
      <c r="W4878" t="s">
        <v>2071</v>
      </c>
      <c r="X4878">
        <v>1</v>
      </c>
      <c r="Y4878">
        <f t="shared" si="580"/>
        <v>15</v>
      </c>
      <c r="Z4878">
        <f t="shared" ca="1" si="581"/>
        <v>21.625000499999999</v>
      </c>
      <c r="AA4878">
        <f t="shared" ca="1" si="582"/>
        <v>-6.6250004999999987</v>
      </c>
      <c r="AB4878">
        <f t="shared" ca="1" si="583"/>
        <v>6.6250004999999987</v>
      </c>
      <c r="AC4878" s="2">
        <v>6.625</v>
      </c>
      <c r="AD4878" s="7">
        <f>VLOOKUP(P4878,Weights!$A:$B,2,0)*AC4878</f>
        <v>6.625</v>
      </c>
      <c r="AE4878">
        <f t="shared" ca="1" si="584"/>
        <v>43.890631625000232</v>
      </c>
      <c r="AF4878" t="str">
        <f t="shared" si="585"/>
        <v>North Carolina Central</v>
      </c>
      <c r="AG4878" t="str">
        <f t="shared" ca="1" si="586"/>
        <v>North Carolina Central</v>
      </c>
    </row>
    <row r="4879" spans="15:33" x14ac:dyDescent="0.25">
      <c r="O4879" t="s">
        <v>3224</v>
      </c>
      <c r="P4879" s="6">
        <v>42056</v>
      </c>
      <c r="Q4879" t="s">
        <v>3073</v>
      </c>
      <c r="R4879" t="s">
        <v>3217</v>
      </c>
      <c r="S4879" t="s">
        <v>3721</v>
      </c>
      <c r="T4879">
        <v>66</v>
      </c>
      <c r="U4879">
        <v>62</v>
      </c>
      <c r="W4879" t="s">
        <v>2780</v>
      </c>
      <c r="X4879">
        <v>1</v>
      </c>
      <c r="Y4879">
        <f t="shared" si="580"/>
        <v>4</v>
      </c>
      <c r="Z4879">
        <f t="shared" ca="1" si="581"/>
        <v>3.9999999800000001</v>
      </c>
      <c r="AA4879">
        <f t="shared" ca="1" si="582"/>
        <v>1.9999999878450581E-8</v>
      </c>
      <c r="AB4879">
        <f t="shared" ca="1" si="583"/>
        <v>-1.9999999878450581E-8</v>
      </c>
      <c r="AC4879" s="2">
        <v>0</v>
      </c>
      <c r="AD4879" s="7">
        <f>VLOOKUP(P4879,Weights!$A:$B,2,0)*AC4879</f>
        <v>0</v>
      </c>
      <c r="AE4879">
        <f t="shared" ca="1" si="584"/>
        <v>3.9999999513802324E-16</v>
      </c>
      <c r="AF4879" t="str">
        <f t="shared" si="585"/>
        <v>North Dakota St</v>
      </c>
      <c r="AG4879" t="str">
        <f t="shared" ca="1" si="586"/>
        <v>North Dakota St</v>
      </c>
    </row>
    <row r="4880" spans="15:33" x14ac:dyDescent="0.25">
      <c r="O4880" t="s">
        <v>3211</v>
      </c>
      <c r="P4880" s="6">
        <v>42056</v>
      </c>
      <c r="Q4880" t="s">
        <v>3073</v>
      </c>
      <c r="R4880" t="s">
        <v>3214</v>
      </c>
      <c r="S4880" t="s">
        <v>3721</v>
      </c>
      <c r="T4880">
        <v>88</v>
      </c>
      <c r="U4880">
        <v>69</v>
      </c>
      <c r="W4880" t="s">
        <v>778</v>
      </c>
      <c r="X4880">
        <v>1</v>
      </c>
      <c r="Y4880">
        <f t="shared" si="580"/>
        <v>19</v>
      </c>
      <c r="Z4880">
        <f t="shared" ca="1" si="581"/>
        <v>13.375</v>
      </c>
      <c r="AA4880">
        <f t="shared" ca="1" si="582"/>
        <v>5.625</v>
      </c>
      <c r="AB4880">
        <f t="shared" ca="1" si="583"/>
        <v>-5.625</v>
      </c>
      <c r="AC4880" s="2">
        <v>5.625</v>
      </c>
      <c r="AD4880" s="7">
        <f>VLOOKUP(P4880,Weights!$A:$B,2,0)*AC4880</f>
        <v>5.625</v>
      </c>
      <c r="AE4880">
        <f t="shared" ca="1" si="584"/>
        <v>31.640625</v>
      </c>
      <c r="AF4880" t="str">
        <f t="shared" si="585"/>
        <v>North Florida</v>
      </c>
      <c r="AG4880" t="str">
        <f t="shared" ca="1" si="586"/>
        <v>North Florida</v>
      </c>
    </row>
    <row r="4881" spans="15:33" x14ac:dyDescent="0.25">
      <c r="O4881" t="s">
        <v>3346</v>
      </c>
      <c r="P4881" s="6">
        <v>42056</v>
      </c>
      <c r="Q4881" t="s">
        <v>3073</v>
      </c>
      <c r="R4881" t="s">
        <v>3181</v>
      </c>
      <c r="S4881" t="s">
        <v>3721</v>
      </c>
      <c r="T4881">
        <v>83</v>
      </c>
      <c r="U4881">
        <v>73</v>
      </c>
      <c r="V4881" t="s">
        <v>3722</v>
      </c>
      <c r="W4881" t="s">
        <v>1311</v>
      </c>
      <c r="X4881">
        <v>1</v>
      </c>
      <c r="Y4881">
        <f t="shared" si="580"/>
        <v>10</v>
      </c>
      <c r="Z4881">
        <f t="shared" ca="1" si="581"/>
        <v>10</v>
      </c>
      <c r="AA4881">
        <f t="shared" ca="1" si="582"/>
        <v>0</v>
      </c>
      <c r="AB4881">
        <f t="shared" ca="1" si="583"/>
        <v>0</v>
      </c>
      <c r="AC4881" s="2">
        <v>0</v>
      </c>
      <c r="AD4881" s="7">
        <f>VLOOKUP(P4881,Weights!$A:$B,2,0)*AC4881</f>
        <v>0</v>
      </c>
      <c r="AE4881">
        <f t="shared" ca="1" si="584"/>
        <v>0</v>
      </c>
      <c r="AF4881" t="str">
        <f t="shared" si="585"/>
        <v>Northeastern</v>
      </c>
      <c r="AG4881" t="str">
        <f t="shared" ca="1" si="586"/>
        <v>Northeastern</v>
      </c>
    </row>
    <row r="4882" spans="15:33" x14ac:dyDescent="0.25">
      <c r="O4882" t="s">
        <v>3268</v>
      </c>
      <c r="P4882" s="6">
        <v>42056</v>
      </c>
      <c r="Q4882" t="s">
        <v>3073</v>
      </c>
      <c r="R4882" t="s">
        <v>3236</v>
      </c>
      <c r="S4882" t="s">
        <v>3721</v>
      </c>
      <c r="T4882">
        <v>73</v>
      </c>
      <c r="U4882">
        <v>69</v>
      </c>
      <c r="W4882" t="s">
        <v>1075</v>
      </c>
      <c r="X4882">
        <v>1</v>
      </c>
      <c r="Y4882">
        <f t="shared" si="580"/>
        <v>4</v>
      </c>
      <c r="Z4882">
        <f t="shared" ca="1" si="581"/>
        <v>-2</v>
      </c>
      <c r="AA4882">
        <f t="shared" ca="1" si="582"/>
        <v>6</v>
      </c>
      <c r="AB4882">
        <f t="shared" ca="1" si="583"/>
        <v>-6</v>
      </c>
      <c r="AC4882" s="2">
        <v>6</v>
      </c>
      <c r="AD4882" s="7">
        <f>VLOOKUP(P4882,Weights!$A:$B,2,0)*AC4882</f>
        <v>6</v>
      </c>
      <c r="AE4882">
        <f t="shared" ca="1" si="584"/>
        <v>36</v>
      </c>
      <c r="AF4882" t="str">
        <f t="shared" si="585"/>
        <v>Northern Arizona</v>
      </c>
      <c r="AG4882" t="str">
        <f t="shared" ca="1" si="586"/>
        <v>Eastern Washington</v>
      </c>
    </row>
    <row r="4883" spans="15:33" x14ac:dyDescent="0.25">
      <c r="O4883" t="s">
        <v>3103</v>
      </c>
      <c r="P4883" s="6">
        <v>42056</v>
      </c>
      <c r="Q4883" t="s">
        <v>3073</v>
      </c>
      <c r="R4883" t="s">
        <v>3315</v>
      </c>
      <c r="S4883" t="s">
        <v>3720</v>
      </c>
      <c r="T4883">
        <v>73</v>
      </c>
      <c r="U4883">
        <v>65</v>
      </c>
      <c r="W4883" t="s">
        <v>1963</v>
      </c>
      <c r="X4883">
        <v>1</v>
      </c>
      <c r="Y4883">
        <f t="shared" si="580"/>
        <v>-8</v>
      </c>
      <c r="Z4883">
        <f t="shared" ca="1" si="581"/>
        <v>1.2500000230000001</v>
      </c>
      <c r="AA4883">
        <f t="shared" ca="1" si="582"/>
        <v>-9.2500000230000001</v>
      </c>
      <c r="AB4883">
        <f t="shared" ca="1" si="583"/>
        <v>9.2500000230000001</v>
      </c>
      <c r="AC4883" s="2">
        <v>9.25</v>
      </c>
      <c r="AD4883" s="7">
        <f>VLOOKUP(P4883,Weights!$A:$B,2,0)*AC4883</f>
        <v>9.25</v>
      </c>
      <c r="AE4883">
        <f t="shared" ca="1" si="584"/>
        <v>85.562500425500005</v>
      </c>
      <c r="AF4883" t="str">
        <f t="shared" si="585"/>
        <v>Eastern Michigan</v>
      </c>
      <c r="AG4883" t="str">
        <f t="shared" ca="1" si="586"/>
        <v>Northern Illinois</v>
      </c>
    </row>
    <row r="4884" spans="15:33" x14ac:dyDescent="0.25">
      <c r="O4884" t="s">
        <v>3178</v>
      </c>
      <c r="P4884" s="6">
        <v>42056</v>
      </c>
      <c r="Q4884" t="s">
        <v>3073</v>
      </c>
      <c r="R4884" t="s">
        <v>3376</v>
      </c>
      <c r="S4884" t="s">
        <v>3721</v>
      </c>
      <c r="T4884">
        <v>56</v>
      </c>
      <c r="U4884">
        <v>39</v>
      </c>
      <c r="W4884" t="s">
        <v>2150</v>
      </c>
      <c r="X4884">
        <v>1</v>
      </c>
      <c r="Y4884">
        <f t="shared" si="580"/>
        <v>17</v>
      </c>
      <c r="Z4884">
        <f t="shared" ca="1" si="581"/>
        <v>17.249999500000001</v>
      </c>
      <c r="AA4884">
        <f t="shared" ca="1" si="582"/>
        <v>-0.24999950000000126</v>
      </c>
      <c r="AB4884">
        <f t="shared" ca="1" si="583"/>
        <v>0.24999950000000126</v>
      </c>
      <c r="AC4884" s="2">
        <v>0.25</v>
      </c>
      <c r="AD4884" s="7">
        <f>VLOOKUP(P4884,Weights!$A:$B,2,0)*AC4884</f>
        <v>0.25</v>
      </c>
      <c r="AE4884">
        <f t="shared" ca="1" si="584"/>
        <v>6.2499750000250633E-2</v>
      </c>
      <c r="AF4884" t="str">
        <f t="shared" si="585"/>
        <v>Northern Iowa</v>
      </c>
      <c r="AG4884" t="str">
        <f t="shared" ca="1" si="586"/>
        <v>Northern Iowa</v>
      </c>
    </row>
    <row r="4885" spans="15:33" x14ac:dyDescent="0.25">
      <c r="O4885" t="s">
        <v>3203</v>
      </c>
      <c r="P4885" s="6">
        <v>42056</v>
      </c>
      <c r="Q4885" t="s">
        <v>3073</v>
      </c>
      <c r="R4885" t="s">
        <v>3174</v>
      </c>
      <c r="S4885" t="s">
        <v>3721</v>
      </c>
      <c r="T4885">
        <v>60</v>
      </c>
      <c r="U4885">
        <v>39</v>
      </c>
      <c r="W4885" t="s">
        <v>1280</v>
      </c>
      <c r="X4885">
        <v>1</v>
      </c>
      <c r="Y4885">
        <f t="shared" si="580"/>
        <v>21</v>
      </c>
      <c r="Z4885">
        <f t="shared" ca="1" si="581"/>
        <v>0.62500000000000089</v>
      </c>
      <c r="AA4885">
        <f t="shared" ca="1" si="582"/>
        <v>20.375</v>
      </c>
      <c r="AB4885">
        <f t="shared" ca="1" si="583"/>
        <v>-20.375</v>
      </c>
      <c r="AC4885" s="2">
        <v>20.375</v>
      </c>
      <c r="AD4885" s="7">
        <f>VLOOKUP(P4885,Weights!$A:$B,2,0)*AC4885</f>
        <v>20.375</v>
      </c>
      <c r="AE4885">
        <f t="shared" ca="1" si="584"/>
        <v>415.140625</v>
      </c>
      <c r="AF4885" t="str">
        <f t="shared" si="585"/>
        <v>Northwestern</v>
      </c>
      <c r="AG4885" t="str">
        <f t="shared" ca="1" si="586"/>
        <v>Northwestern</v>
      </c>
    </row>
    <row r="4886" spans="15:33" x14ac:dyDescent="0.25">
      <c r="O4886" t="s">
        <v>3191</v>
      </c>
      <c r="P4886" s="6">
        <v>42056</v>
      </c>
      <c r="Q4886" t="s">
        <v>3073</v>
      </c>
      <c r="R4886" t="s">
        <v>3375</v>
      </c>
      <c r="S4886" t="s">
        <v>3720</v>
      </c>
      <c r="T4886">
        <v>64</v>
      </c>
      <c r="U4886">
        <v>51</v>
      </c>
      <c r="W4886" t="s">
        <v>398</v>
      </c>
      <c r="X4886">
        <v>1</v>
      </c>
      <c r="Y4886">
        <f t="shared" si="580"/>
        <v>-13</v>
      </c>
      <c r="Z4886">
        <f t="shared" ca="1" si="581"/>
        <v>-5.75</v>
      </c>
      <c r="AA4886">
        <f t="shared" ca="1" si="582"/>
        <v>-7.25</v>
      </c>
      <c r="AB4886">
        <f t="shared" ca="1" si="583"/>
        <v>7.25</v>
      </c>
      <c r="AC4886" s="2">
        <v>7.25</v>
      </c>
      <c r="AD4886" s="7">
        <f>VLOOKUP(P4886,Weights!$A:$B,2,0)*AC4886</f>
        <v>7.25</v>
      </c>
      <c r="AE4886">
        <f t="shared" ca="1" si="584"/>
        <v>52.5625</v>
      </c>
      <c r="AF4886" t="str">
        <f t="shared" si="585"/>
        <v>Kent State</v>
      </c>
      <c r="AG4886" t="str">
        <f t="shared" ca="1" si="586"/>
        <v>Kent State</v>
      </c>
    </row>
    <row r="4887" spans="15:33" x14ac:dyDescent="0.25">
      <c r="O4887" t="s">
        <v>3246</v>
      </c>
      <c r="P4887" s="6">
        <v>42056</v>
      </c>
      <c r="Q4887" t="s">
        <v>3073</v>
      </c>
      <c r="R4887" t="s">
        <v>3385</v>
      </c>
      <c r="S4887" t="s">
        <v>3720</v>
      </c>
      <c r="T4887">
        <v>73</v>
      </c>
      <c r="U4887">
        <v>63</v>
      </c>
      <c r="W4887" t="s">
        <v>876</v>
      </c>
      <c r="X4887">
        <v>1</v>
      </c>
      <c r="Y4887">
        <f t="shared" si="580"/>
        <v>-10</v>
      </c>
      <c r="Z4887">
        <f t="shared" ca="1" si="581"/>
        <v>-1</v>
      </c>
      <c r="AA4887">
        <f t="shared" ca="1" si="582"/>
        <v>-9</v>
      </c>
      <c r="AB4887">
        <f t="shared" ca="1" si="583"/>
        <v>9</v>
      </c>
      <c r="AC4887" s="2">
        <v>9</v>
      </c>
      <c r="AD4887" s="7">
        <f>VLOOKUP(P4887,Weights!$A:$B,2,0)*AC4887</f>
        <v>9</v>
      </c>
      <c r="AE4887">
        <f t="shared" ca="1" si="584"/>
        <v>81</v>
      </c>
      <c r="AF4887" t="str">
        <f t="shared" si="585"/>
        <v>West Virginia</v>
      </c>
      <c r="AG4887" t="str">
        <f t="shared" ca="1" si="586"/>
        <v>West Virginia</v>
      </c>
    </row>
    <row r="4888" spans="15:33" x14ac:dyDescent="0.25">
      <c r="O4888" t="s">
        <v>3186</v>
      </c>
      <c r="P4888" s="6">
        <v>42056</v>
      </c>
      <c r="Q4888" t="s">
        <v>3073</v>
      </c>
      <c r="R4888" t="s">
        <v>3317</v>
      </c>
      <c r="S4888" t="s">
        <v>3721</v>
      </c>
      <c r="T4888">
        <v>72</v>
      </c>
      <c r="U4888">
        <v>53</v>
      </c>
      <c r="W4888" t="s">
        <v>1533</v>
      </c>
      <c r="X4888">
        <v>1</v>
      </c>
      <c r="Y4888">
        <f t="shared" si="580"/>
        <v>19</v>
      </c>
      <c r="Z4888">
        <f t="shared" ca="1" si="581"/>
        <v>6.3749999999999991</v>
      </c>
      <c r="AA4888">
        <f t="shared" ca="1" si="582"/>
        <v>12.625</v>
      </c>
      <c r="AB4888">
        <f t="shared" ca="1" si="583"/>
        <v>-12.625</v>
      </c>
      <c r="AC4888" s="2">
        <v>12.625</v>
      </c>
      <c r="AD4888" s="7">
        <f>VLOOKUP(P4888,Weights!$A:$B,2,0)*AC4888</f>
        <v>12.625</v>
      </c>
      <c r="AE4888">
        <f t="shared" ca="1" si="584"/>
        <v>159.390625</v>
      </c>
      <c r="AF4888" t="str">
        <f t="shared" si="585"/>
        <v>Old Dominion</v>
      </c>
      <c r="AG4888" t="str">
        <f t="shared" ca="1" si="586"/>
        <v>Old Dominion</v>
      </c>
    </row>
    <row r="4889" spans="15:33" x14ac:dyDescent="0.25">
      <c r="O4889" t="s">
        <v>3253</v>
      </c>
      <c r="P4889" s="6">
        <v>42056</v>
      </c>
      <c r="Q4889" t="s">
        <v>3073</v>
      </c>
      <c r="R4889" t="s">
        <v>3251</v>
      </c>
      <c r="S4889" t="s">
        <v>3721</v>
      </c>
      <c r="T4889">
        <v>59</v>
      </c>
      <c r="U4889">
        <v>57</v>
      </c>
      <c r="W4889" t="s">
        <v>320</v>
      </c>
      <c r="X4889">
        <v>1</v>
      </c>
      <c r="Y4889">
        <f t="shared" si="580"/>
        <v>2</v>
      </c>
      <c r="Z4889">
        <f t="shared" ca="1" si="581"/>
        <v>6.6249999999999991</v>
      </c>
      <c r="AA4889">
        <f t="shared" ca="1" si="582"/>
        <v>-4.6249999999999991</v>
      </c>
      <c r="AB4889">
        <f t="shared" ca="1" si="583"/>
        <v>4.6249999999999991</v>
      </c>
      <c r="AC4889" s="2">
        <v>4.625</v>
      </c>
      <c r="AD4889" s="7">
        <f>VLOOKUP(P4889,Weights!$A:$B,2,0)*AC4889</f>
        <v>4.625</v>
      </c>
      <c r="AE4889">
        <f t="shared" ca="1" si="584"/>
        <v>21.390624999999993</v>
      </c>
      <c r="AF4889" t="str">
        <f t="shared" si="585"/>
        <v>Ole Miss</v>
      </c>
      <c r="AG4889" t="str">
        <f t="shared" ca="1" si="586"/>
        <v>Ole Miss</v>
      </c>
    </row>
    <row r="4890" spans="15:33" x14ac:dyDescent="0.25">
      <c r="O4890" t="s">
        <v>3258</v>
      </c>
      <c r="P4890" s="6">
        <v>42056</v>
      </c>
      <c r="Q4890" t="s">
        <v>3073</v>
      </c>
      <c r="R4890" t="s">
        <v>3231</v>
      </c>
      <c r="S4890" t="s">
        <v>3721</v>
      </c>
      <c r="T4890">
        <v>72</v>
      </c>
      <c r="U4890">
        <v>58</v>
      </c>
      <c r="W4890" t="s">
        <v>2379</v>
      </c>
      <c r="X4890">
        <v>1</v>
      </c>
      <c r="Y4890">
        <f t="shared" si="580"/>
        <v>14</v>
      </c>
      <c r="Z4890">
        <f t="shared" ca="1" si="581"/>
        <v>-3</v>
      </c>
      <c r="AA4890">
        <f t="shared" ca="1" si="582"/>
        <v>17</v>
      </c>
      <c r="AB4890">
        <f t="shared" ca="1" si="583"/>
        <v>-17</v>
      </c>
      <c r="AC4890" s="2">
        <v>17</v>
      </c>
      <c r="AD4890" s="7">
        <f>VLOOKUP(P4890,Weights!$A:$B,2,0)*AC4890</f>
        <v>17</v>
      </c>
      <c r="AE4890">
        <f t="shared" ca="1" si="584"/>
        <v>289</v>
      </c>
      <c r="AF4890" t="str">
        <f t="shared" si="585"/>
        <v>Oregon St</v>
      </c>
      <c r="AG4890" t="str">
        <f t="shared" ca="1" si="586"/>
        <v>Colorado</v>
      </c>
    </row>
    <row r="4891" spans="15:33" x14ac:dyDescent="0.25">
      <c r="O4891" t="s">
        <v>3390</v>
      </c>
      <c r="P4891" s="6">
        <v>42056</v>
      </c>
      <c r="Q4891" t="s">
        <v>3073</v>
      </c>
      <c r="R4891" t="s">
        <v>3286</v>
      </c>
      <c r="S4891" t="s">
        <v>3721</v>
      </c>
      <c r="T4891">
        <v>79</v>
      </c>
      <c r="U4891">
        <v>77</v>
      </c>
      <c r="V4891" t="s">
        <v>3722</v>
      </c>
      <c r="W4891" t="s">
        <v>956</v>
      </c>
      <c r="X4891">
        <v>1</v>
      </c>
      <c r="Y4891">
        <f t="shared" si="580"/>
        <v>2</v>
      </c>
      <c r="Z4891">
        <f t="shared" ca="1" si="581"/>
        <v>-4.125</v>
      </c>
      <c r="AA4891">
        <f t="shared" ca="1" si="582"/>
        <v>6.125</v>
      </c>
      <c r="AB4891">
        <f t="shared" ca="1" si="583"/>
        <v>-6.125</v>
      </c>
      <c r="AC4891" s="2">
        <v>6.125</v>
      </c>
      <c r="AD4891" s="7">
        <f>VLOOKUP(P4891,Weights!$A:$B,2,0)*AC4891</f>
        <v>6.125</v>
      </c>
      <c r="AE4891">
        <f t="shared" ca="1" si="584"/>
        <v>37.515625</v>
      </c>
      <c r="AF4891" t="str">
        <f t="shared" si="585"/>
        <v>Pacific</v>
      </c>
      <c r="AG4891" t="str">
        <f t="shared" ca="1" si="586"/>
        <v>Portland</v>
      </c>
    </row>
    <row r="4892" spans="15:33" x14ac:dyDescent="0.25">
      <c r="O4892" t="s">
        <v>3334</v>
      </c>
      <c r="P4892" s="6">
        <v>42056</v>
      </c>
      <c r="Q4892" t="s">
        <v>3073</v>
      </c>
      <c r="R4892" t="s">
        <v>3262</v>
      </c>
      <c r="S4892" t="s">
        <v>3720</v>
      </c>
      <c r="T4892">
        <v>56</v>
      </c>
      <c r="U4892">
        <v>54</v>
      </c>
      <c r="W4892" t="s">
        <v>525</v>
      </c>
      <c r="X4892">
        <v>1</v>
      </c>
      <c r="Y4892">
        <f t="shared" si="580"/>
        <v>-2</v>
      </c>
      <c r="Z4892">
        <f t="shared" ca="1" si="581"/>
        <v>7.2500000199999999</v>
      </c>
      <c r="AA4892">
        <f t="shared" ca="1" si="582"/>
        <v>-9.2500000199999999</v>
      </c>
      <c r="AB4892">
        <f t="shared" ca="1" si="583"/>
        <v>9.2500000199999999</v>
      </c>
      <c r="AC4892" s="2">
        <v>9.25</v>
      </c>
      <c r="AD4892" s="7">
        <f>VLOOKUP(P4892,Weights!$A:$B,2,0)*AC4892</f>
        <v>9.25</v>
      </c>
      <c r="AE4892">
        <f t="shared" ca="1" si="584"/>
        <v>85.562500369999995</v>
      </c>
      <c r="AF4892" t="str">
        <f t="shared" si="585"/>
        <v>San Francisco</v>
      </c>
      <c r="AG4892" t="str">
        <f t="shared" ca="1" si="586"/>
        <v>Pepperdine</v>
      </c>
    </row>
    <row r="4893" spans="15:33" x14ac:dyDescent="0.25">
      <c r="O4893" t="s">
        <v>3264</v>
      </c>
      <c r="P4893" s="6">
        <v>42056</v>
      </c>
      <c r="Q4893" t="s">
        <v>3073</v>
      </c>
      <c r="R4893" t="s">
        <v>3243</v>
      </c>
      <c r="S4893" t="s">
        <v>3721</v>
      </c>
      <c r="T4893">
        <v>91</v>
      </c>
      <c r="U4893">
        <v>75</v>
      </c>
      <c r="W4893" t="s">
        <v>1099</v>
      </c>
      <c r="X4893">
        <v>1</v>
      </c>
      <c r="Y4893">
        <f t="shared" si="580"/>
        <v>16</v>
      </c>
      <c r="Z4893">
        <f t="shared" ca="1" si="581"/>
        <v>2.375</v>
      </c>
      <c r="AA4893">
        <f t="shared" ca="1" si="582"/>
        <v>13.625</v>
      </c>
      <c r="AB4893">
        <f t="shared" ca="1" si="583"/>
        <v>-13.625</v>
      </c>
      <c r="AC4893" s="2">
        <v>13.625</v>
      </c>
      <c r="AD4893" s="7">
        <f>VLOOKUP(P4893,Weights!$A:$B,2,0)*AC4893</f>
        <v>13.625</v>
      </c>
      <c r="AE4893">
        <f t="shared" ca="1" si="584"/>
        <v>185.640625</v>
      </c>
      <c r="AF4893" t="str">
        <f t="shared" si="585"/>
        <v>Portland St</v>
      </c>
      <c r="AG4893" t="str">
        <f t="shared" ca="1" si="586"/>
        <v>Portland St</v>
      </c>
    </row>
    <row r="4894" spans="15:33" x14ac:dyDescent="0.25">
      <c r="O4894" t="s">
        <v>3413</v>
      </c>
      <c r="P4894" s="6">
        <v>42056</v>
      </c>
      <c r="Q4894" t="s">
        <v>3073</v>
      </c>
      <c r="R4894" t="s">
        <v>3394</v>
      </c>
      <c r="S4894" t="s">
        <v>3721</v>
      </c>
      <c r="T4894">
        <v>84</v>
      </c>
      <c r="U4894">
        <v>74</v>
      </c>
      <c r="W4894" t="s">
        <v>2736</v>
      </c>
      <c r="X4894">
        <v>1</v>
      </c>
      <c r="Y4894">
        <f t="shared" si="580"/>
        <v>10</v>
      </c>
      <c r="Z4894">
        <f t="shared" ca="1" si="581"/>
        <v>14.750000500000001</v>
      </c>
      <c r="AA4894">
        <f t="shared" ca="1" si="582"/>
        <v>-4.7500005000000005</v>
      </c>
      <c r="AB4894">
        <f t="shared" ca="1" si="583"/>
        <v>4.7500005000000005</v>
      </c>
      <c r="AC4894" s="2">
        <v>4.75</v>
      </c>
      <c r="AD4894" s="7">
        <f>VLOOKUP(P4894,Weights!$A:$B,2,0)*AC4894</f>
        <v>4.75</v>
      </c>
      <c r="AE4894">
        <f t="shared" ca="1" si="584"/>
        <v>22.562504750000254</v>
      </c>
      <c r="AF4894" t="str">
        <f t="shared" si="585"/>
        <v>Prairie View</v>
      </c>
      <c r="AG4894" t="str">
        <f t="shared" ca="1" si="586"/>
        <v>Prairie View</v>
      </c>
    </row>
    <row r="4895" spans="15:33" x14ac:dyDescent="0.25">
      <c r="O4895" t="s">
        <v>3098</v>
      </c>
      <c r="P4895" s="6">
        <v>42056</v>
      </c>
      <c r="Q4895" t="s">
        <v>3073</v>
      </c>
      <c r="R4895" t="s">
        <v>3115</v>
      </c>
      <c r="S4895" t="s">
        <v>3720</v>
      </c>
      <c r="T4895">
        <v>65</v>
      </c>
      <c r="U4895">
        <v>63</v>
      </c>
      <c r="W4895" t="s">
        <v>1886</v>
      </c>
      <c r="X4895">
        <v>1</v>
      </c>
      <c r="Y4895">
        <f t="shared" si="580"/>
        <v>-2</v>
      </c>
      <c r="Z4895">
        <f t="shared" ca="1" si="581"/>
        <v>-0.125</v>
      </c>
      <c r="AA4895">
        <f t="shared" ca="1" si="582"/>
        <v>-1.875</v>
      </c>
      <c r="AB4895">
        <f t="shared" ca="1" si="583"/>
        <v>1.875</v>
      </c>
      <c r="AC4895" s="2">
        <v>1.875</v>
      </c>
      <c r="AD4895" s="7">
        <f>VLOOKUP(P4895,Weights!$A:$B,2,0)*AC4895</f>
        <v>1.875</v>
      </c>
      <c r="AE4895">
        <f t="shared" ca="1" si="584"/>
        <v>3.515625</v>
      </c>
      <c r="AF4895" t="str">
        <f t="shared" si="585"/>
        <v>Canisius</v>
      </c>
      <c r="AG4895" t="str">
        <f t="shared" ca="1" si="586"/>
        <v>Canisius</v>
      </c>
    </row>
    <row r="4896" spans="15:33" x14ac:dyDescent="0.25">
      <c r="O4896" t="s">
        <v>3166</v>
      </c>
      <c r="P4896" s="6">
        <v>42056</v>
      </c>
      <c r="Q4896" t="s">
        <v>3073</v>
      </c>
      <c r="R4896" t="s">
        <v>3126</v>
      </c>
      <c r="S4896" t="s">
        <v>3721</v>
      </c>
      <c r="T4896">
        <v>56</v>
      </c>
      <c r="U4896">
        <v>48</v>
      </c>
      <c r="W4896" t="s">
        <v>486</v>
      </c>
      <c r="X4896">
        <v>1</v>
      </c>
      <c r="Y4896">
        <f t="shared" si="580"/>
        <v>8</v>
      </c>
      <c r="Z4896">
        <f t="shared" ca="1" si="581"/>
        <v>2.7500000000000018</v>
      </c>
      <c r="AA4896">
        <f t="shared" ca="1" si="582"/>
        <v>5.2499999999999982</v>
      </c>
      <c r="AB4896">
        <f t="shared" ca="1" si="583"/>
        <v>-5.2499999999999982</v>
      </c>
      <c r="AC4896" s="2">
        <v>5.25</v>
      </c>
      <c r="AD4896" s="7">
        <f>VLOOKUP(P4896,Weights!$A:$B,2,0)*AC4896</f>
        <v>5.25</v>
      </c>
      <c r="AE4896">
        <f t="shared" ca="1" si="584"/>
        <v>27.562499999999982</v>
      </c>
      <c r="AF4896" t="str">
        <f t="shared" si="585"/>
        <v>Richmond</v>
      </c>
      <c r="AG4896" t="str">
        <f t="shared" ca="1" si="586"/>
        <v>Richmond</v>
      </c>
    </row>
    <row r="4897" spans="15:33" x14ac:dyDescent="0.25">
      <c r="O4897" t="s">
        <v>3383</v>
      </c>
      <c r="P4897" s="6">
        <v>42056</v>
      </c>
      <c r="Q4897" t="s">
        <v>3073</v>
      </c>
      <c r="R4897" t="s">
        <v>3082</v>
      </c>
      <c r="S4897" t="s">
        <v>3720</v>
      </c>
      <c r="T4897">
        <v>65</v>
      </c>
      <c r="U4897">
        <v>61</v>
      </c>
      <c r="W4897" t="s">
        <v>1114</v>
      </c>
      <c r="X4897">
        <v>1</v>
      </c>
      <c r="Y4897">
        <f t="shared" si="580"/>
        <v>-4</v>
      </c>
      <c r="Z4897">
        <f t="shared" ca="1" si="581"/>
        <v>12.625000499999999</v>
      </c>
      <c r="AA4897">
        <f t="shared" ca="1" si="582"/>
        <v>-16.625000499999999</v>
      </c>
      <c r="AB4897">
        <f t="shared" ca="1" si="583"/>
        <v>16.625000499999999</v>
      </c>
      <c r="AC4897" s="2">
        <v>16.625</v>
      </c>
      <c r="AD4897" s="7">
        <f>VLOOKUP(P4897,Weights!$A:$B,2,0)*AC4897</f>
        <v>16.625</v>
      </c>
      <c r="AE4897">
        <f t="shared" ca="1" si="584"/>
        <v>276.39064162500023</v>
      </c>
      <c r="AF4897" t="str">
        <f t="shared" si="585"/>
        <v>Niagara</v>
      </c>
      <c r="AG4897" t="str">
        <f t="shared" ca="1" si="586"/>
        <v>Rider</v>
      </c>
    </row>
    <row r="4898" spans="15:33" x14ac:dyDescent="0.25">
      <c r="O4898" t="s">
        <v>3265</v>
      </c>
      <c r="P4898" s="6">
        <v>42056</v>
      </c>
      <c r="Q4898" t="s">
        <v>3073</v>
      </c>
      <c r="R4898" t="s">
        <v>3278</v>
      </c>
      <c r="S4898" t="s">
        <v>3721</v>
      </c>
      <c r="T4898">
        <v>74</v>
      </c>
      <c r="U4898">
        <v>66</v>
      </c>
      <c r="W4898" t="s">
        <v>1112</v>
      </c>
      <c r="X4898">
        <v>1</v>
      </c>
      <c r="Y4898">
        <f t="shared" si="580"/>
        <v>8</v>
      </c>
      <c r="Z4898">
        <f t="shared" ca="1" si="581"/>
        <v>8.25</v>
      </c>
      <c r="AA4898">
        <f t="shared" ca="1" si="582"/>
        <v>-0.25</v>
      </c>
      <c r="AB4898">
        <f t="shared" ca="1" si="583"/>
        <v>0.25</v>
      </c>
      <c r="AC4898" s="2">
        <v>0.25</v>
      </c>
      <c r="AD4898" s="7">
        <f>VLOOKUP(P4898,Weights!$A:$B,2,0)*AC4898</f>
        <v>0.25</v>
      </c>
      <c r="AE4898">
        <f t="shared" ca="1" si="584"/>
        <v>6.25E-2</v>
      </c>
      <c r="AF4898" t="str">
        <f t="shared" si="585"/>
        <v>Sacramento St</v>
      </c>
      <c r="AG4898" t="str">
        <f t="shared" ca="1" si="586"/>
        <v>Sacramento St</v>
      </c>
    </row>
    <row r="4899" spans="15:33" x14ac:dyDescent="0.25">
      <c r="O4899" t="s">
        <v>3130</v>
      </c>
      <c r="P4899" s="6">
        <v>42056</v>
      </c>
      <c r="Q4899" t="s">
        <v>3073</v>
      </c>
      <c r="R4899" t="s">
        <v>3171</v>
      </c>
      <c r="S4899" t="s">
        <v>3720</v>
      </c>
      <c r="T4899">
        <v>70</v>
      </c>
      <c r="U4899">
        <v>60</v>
      </c>
      <c r="V4899" t="s">
        <v>3722</v>
      </c>
      <c r="W4899" t="s">
        <v>502</v>
      </c>
      <c r="X4899">
        <v>1</v>
      </c>
      <c r="Y4899">
        <f t="shared" si="580"/>
        <v>-10</v>
      </c>
      <c r="Z4899">
        <f t="shared" ca="1" si="581"/>
        <v>-2.7500000199999999</v>
      </c>
      <c r="AA4899">
        <f t="shared" ca="1" si="582"/>
        <v>-7.2499999800000001</v>
      </c>
      <c r="AB4899">
        <f t="shared" ca="1" si="583"/>
        <v>7.2499999800000001</v>
      </c>
      <c r="AC4899" s="2">
        <v>7.25</v>
      </c>
      <c r="AD4899" s="7">
        <f>VLOOKUP(P4899,Weights!$A:$B,2,0)*AC4899</f>
        <v>7.25</v>
      </c>
      <c r="AE4899">
        <f t="shared" ca="1" si="584"/>
        <v>52.562499710000004</v>
      </c>
      <c r="AF4899" t="str">
        <f t="shared" si="585"/>
        <v>St. Bonaventure</v>
      </c>
      <c r="AG4899" t="str">
        <f t="shared" ca="1" si="586"/>
        <v>St. Bonaventure</v>
      </c>
    </row>
    <row r="4900" spans="15:33" x14ac:dyDescent="0.25">
      <c r="O4900" t="s">
        <v>3291</v>
      </c>
      <c r="P4900" s="6">
        <v>42056</v>
      </c>
      <c r="Q4900" t="s">
        <v>3073</v>
      </c>
      <c r="R4900" t="s">
        <v>3707</v>
      </c>
      <c r="S4900" t="s">
        <v>3720</v>
      </c>
      <c r="T4900">
        <v>70</v>
      </c>
      <c r="U4900">
        <v>60</v>
      </c>
      <c r="W4900" t="s">
        <v>482</v>
      </c>
      <c r="X4900">
        <v>1</v>
      </c>
      <c r="Y4900">
        <f t="shared" si="580"/>
        <v>-10</v>
      </c>
      <c r="Z4900">
        <f t="shared" ca="1" si="581"/>
        <v>-8.9999994999999995</v>
      </c>
      <c r="AA4900">
        <f t="shared" ca="1" si="582"/>
        <v>-1.0000005000000005</v>
      </c>
      <c r="AB4900">
        <f t="shared" ca="1" si="583"/>
        <v>1.0000005000000005</v>
      </c>
      <c r="AC4900" s="2">
        <v>1</v>
      </c>
      <c r="AD4900" s="7">
        <f>VLOOKUP(P4900,Weights!$A:$B,2,0)*AC4900</f>
        <v>1</v>
      </c>
      <c r="AE4900">
        <f t="shared" ca="1" si="584"/>
        <v>1.0000010000002511</v>
      </c>
      <c r="AF4900" t="str">
        <f t="shared" si="585"/>
        <v>Gonzaga</v>
      </c>
      <c r="AG4900" t="str">
        <f t="shared" ca="1" si="586"/>
        <v>Gonzaga</v>
      </c>
    </row>
    <row r="4901" spans="15:33" x14ac:dyDescent="0.25">
      <c r="O4901" t="s">
        <v>3218</v>
      </c>
      <c r="P4901" s="6">
        <v>42056</v>
      </c>
      <c r="Q4901" t="s">
        <v>3073</v>
      </c>
      <c r="R4901" t="s">
        <v>3223</v>
      </c>
      <c r="S4901" t="s">
        <v>3720</v>
      </c>
      <c r="T4901">
        <v>62</v>
      </c>
      <c r="U4901">
        <v>61</v>
      </c>
      <c r="W4901" t="s">
        <v>1470</v>
      </c>
      <c r="X4901">
        <v>1</v>
      </c>
      <c r="Y4901">
        <f t="shared" si="580"/>
        <v>-1</v>
      </c>
      <c r="Z4901">
        <f t="shared" ca="1" si="581"/>
        <v>-0.99999998000000001</v>
      </c>
      <c r="AA4901">
        <f t="shared" ca="1" si="582"/>
        <v>-1.9999999989472883E-8</v>
      </c>
      <c r="AB4901">
        <f t="shared" ca="1" si="583"/>
        <v>1.9999999989472883E-8</v>
      </c>
      <c r="AC4901" s="2">
        <v>0</v>
      </c>
      <c r="AD4901" s="7">
        <f>VLOOKUP(P4901,Weights!$A:$B,2,0)*AC4901</f>
        <v>0</v>
      </c>
      <c r="AE4901">
        <f t="shared" ca="1" si="584"/>
        <v>3.9999999957891531E-16</v>
      </c>
      <c r="AF4901" t="str">
        <f t="shared" si="585"/>
        <v>Mercer</v>
      </c>
      <c r="AG4901" t="str">
        <f t="shared" ca="1" si="586"/>
        <v>Mercer</v>
      </c>
    </row>
    <row r="4902" spans="15:33" x14ac:dyDescent="0.25">
      <c r="O4902" t="s">
        <v>3717</v>
      </c>
      <c r="P4902" s="6">
        <v>42056</v>
      </c>
      <c r="Q4902" t="s">
        <v>3073</v>
      </c>
      <c r="R4902" t="s">
        <v>3343</v>
      </c>
      <c r="S4902" t="s">
        <v>3720</v>
      </c>
      <c r="T4902">
        <v>74</v>
      </c>
      <c r="U4902">
        <v>56</v>
      </c>
      <c r="W4902" t="s">
        <v>3006</v>
      </c>
      <c r="X4902">
        <v>1</v>
      </c>
      <c r="Y4902">
        <f t="shared" si="580"/>
        <v>-18</v>
      </c>
      <c r="Z4902">
        <f t="shared" ca="1" si="581"/>
        <v>-24.625</v>
      </c>
      <c r="AA4902">
        <f t="shared" ca="1" si="582"/>
        <v>6.625</v>
      </c>
      <c r="AB4902">
        <f t="shared" ca="1" si="583"/>
        <v>-6.625</v>
      </c>
      <c r="AC4902" s="2">
        <v>6.625</v>
      </c>
      <c r="AD4902" s="7">
        <f>VLOOKUP(P4902,Weights!$A:$B,2,0)*AC4902</f>
        <v>6.625</v>
      </c>
      <c r="AE4902">
        <f t="shared" ca="1" si="584"/>
        <v>43.890625</v>
      </c>
      <c r="AF4902" t="str">
        <f t="shared" si="585"/>
        <v>San Diego St</v>
      </c>
      <c r="AG4902" t="str">
        <f t="shared" ca="1" si="586"/>
        <v>San Diego St</v>
      </c>
    </row>
    <row r="4903" spans="15:33" x14ac:dyDescent="0.25">
      <c r="O4903" t="s">
        <v>3321</v>
      </c>
      <c r="P4903" s="6">
        <v>42056</v>
      </c>
      <c r="Q4903" t="s">
        <v>3073</v>
      </c>
      <c r="R4903" t="s">
        <v>3393</v>
      </c>
      <c r="S4903" t="s">
        <v>3720</v>
      </c>
      <c r="T4903">
        <v>50</v>
      </c>
      <c r="U4903">
        <v>48</v>
      </c>
      <c r="W4903" t="s">
        <v>2079</v>
      </c>
      <c r="X4903">
        <v>1</v>
      </c>
      <c r="Y4903">
        <f t="shared" si="580"/>
        <v>-2</v>
      </c>
      <c r="Z4903">
        <f t="shared" ca="1" si="581"/>
        <v>-2.8750004999999996</v>
      </c>
      <c r="AA4903">
        <f t="shared" ca="1" si="582"/>
        <v>0.87500049999999963</v>
      </c>
      <c r="AB4903">
        <f t="shared" ca="1" si="583"/>
        <v>-0.87500049999999963</v>
      </c>
      <c r="AC4903" s="2">
        <v>0.875</v>
      </c>
      <c r="AD4903" s="7">
        <f>VLOOKUP(P4903,Weights!$A:$B,2,0)*AC4903</f>
        <v>0.875</v>
      </c>
      <c r="AE4903">
        <f t="shared" ca="1" si="584"/>
        <v>0.76562587500024937</v>
      </c>
      <c r="AF4903" t="str">
        <f t="shared" si="585"/>
        <v>Howard</v>
      </c>
      <c r="AG4903" t="str">
        <f t="shared" ca="1" si="586"/>
        <v>Howard</v>
      </c>
    </row>
    <row r="4904" spans="15:33" x14ac:dyDescent="0.25">
      <c r="O4904" t="s">
        <v>3322</v>
      </c>
      <c r="P4904" s="6">
        <v>42056</v>
      </c>
      <c r="Q4904" t="s">
        <v>3073</v>
      </c>
      <c r="R4904" t="s">
        <v>3173</v>
      </c>
      <c r="S4904" t="s">
        <v>3721</v>
      </c>
      <c r="T4904">
        <v>55</v>
      </c>
      <c r="U4904">
        <v>54</v>
      </c>
      <c r="W4904" t="s">
        <v>2651</v>
      </c>
      <c r="X4904">
        <v>1</v>
      </c>
      <c r="Y4904">
        <f t="shared" si="580"/>
        <v>1</v>
      </c>
      <c r="Z4904">
        <f t="shared" ca="1" si="581"/>
        <v>5.25</v>
      </c>
      <c r="AA4904">
        <f t="shared" ca="1" si="582"/>
        <v>-4.25</v>
      </c>
      <c r="AB4904">
        <f t="shared" ca="1" si="583"/>
        <v>4.25</v>
      </c>
      <c r="AC4904" s="2">
        <v>4.25</v>
      </c>
      <c r="AD4904" s="7">
        <f>VLOOKUP(P4904,Weights!$A:$B,2,0)*AC4904</f>
        <v>4.25</v>
      </c>
      <c r="AE4904">
        <f t="shared" ca="1" si="584"/>
        <v>18.0625</v>
      </c>
      <c r="AF4904" t="str">
        <f t="shared" si="585"/>
        <v>SE Louisiana</v>
      </c>
      <c r="AG4904" t="str">
        <f t="shared" ca="1" si="586"/>
        <v>SE Louisiana</v>
      </c>
    </row>
    <row r="4905" spans="15:33" x14ac:dyDescent="0.25">
      <c r="O4905" t="s">
        <v>3261</v>
      </c>
      <c r="P4905" s="6">
        <v>42056</v>
      </c>
      <c r="Q4905" t="s">
        <v>3073</v>
      </c>
      <c r="R4905" t="s">
        <v>3257</v>
      </c>
      <c r="S4905" t="s">
        <v>3721</v>
      </c>
      <c r="T4905">
        <v>57</v>
      </c>
      <c r="U4905">
        <v>31</v>
      </c>
      <c r="W4905" t="s">
        <v>1396</v>
      </c>
      <c r="X4905">
        <v>1</v>
      </c>
      <c r="Y4905">
        <f t="shared" si="580"/>
        <v>26</v>
      </c>
      <c r="Z4905">
        <f t="shared" ca="1" si="581"/>
        <v>8.1250004999999987</v>
      </c>
      <c r="AA4905">
        <f t="shared" ca="1" si="582"/>
        <v>17.874999500000001</v>
      </c>
      <c r="AB4905">
        <f t="shared" ca="1" si="583"/>
        <v>-17.874999500000001</v>
      </c>
      <c r="AC4905" s="2">
        <v>17.875</v>
      </c>
      <c r="AD4905" s="7">
        <f>VLOOKUP(P4905,Weights!$A:$B,2,0)*AC4905</f>
        <v>17.875</v>
      </c>
      <c r="AE4905">
        <f t="shared" ca="1" si="584"/>
        <v>319.51560712500032</v>
      </c>
      <c r="AF4905" t="str">
        <f t="shared" si="585"/>
        <v>Seattle</v>
      </c>
      <c r="AG4905" t="str">
        <f t="shared" ca="1" si="586"/>
        <v>Seattle</v>
      </c>
    </row>
    <row r="4906" spans="15:33" x14ac:dyDescent="0.25">
      <c r="O4906" t="s">
        <v>3080</v>
      </c>
      <c r="P4906" s="6">
        <v>42056</v>
      </c>
      <c r="Q4906" t="s">
        <v>3073</v>
      </c>
      <c r="R4906" t="s">
        <v>3384</v>
      </c>
      <c r="S4906" t="s">
        <v>3720</v>
      </c>
      <c r="T4906">
        <v>80</v>
      </c>
      <c r="U4906">
        <v>74</v>
      </c>
      <c r="W4906" t="s">
        <v>1916</v>
      </c>
      <c r="X4906">
        <v>1</v>
      </c>
      <c r="Y4906">
        <f t="shared" si="580"/>
        <v>-6</v>
      </c>
      <c r="Z4906">
        <f t="shared" ca="1" si="581"/>
        <v>-1.7499999799999999</v>
      </c>
      <c r="AA4906">
        <f t="shared" ca="1" si="582"/>
        <v>-4.2500000199999999</v>
      </c>
      <c r="AB4906">
        <f t="shared" ca="1" si="583"/>
        <v>4.2500000199999999</v>
      </c>
      <c r="AC4906" s="2">
        <v>4.25</v>
      </c>
      <c r="AD4906" s="7">
        <f>VLOOKUP(P4906,Weights!$A:$B,2,0)*AC4906</f>
        <v>4.25</v>
      </c>
      <c r="AE4906">
        <f t="shared" ca="1" si="584"/>
        <v>18.06250017</v>
      </c>
      <c r="AF4906" t="str">
        <f t="shared" si="585"/>
        <v>Manhattan</v>
      </c>
      <c r="AG4906" t="str">
        <f t="shared" ca="1" si="586"/>
        <v>Manhattan</v>
      </c>
    </row>
    <row r="4907" spans="15:33" x14ac:dyDescent="0.25">
      <c r="O4907" t="s">
        <v>3374</v>
      </c>
      <c r="P4907" s="6">
        <v>42056</v>
      </c>
      <c r="Q4907" t="s">
        <v>3073</v>
      </c>
      <c r="R4907" t="s">
        <v>3318</v>
      </c>
      <c r="S4907" t="s">
        <v>3721</v>
      </c>
      <c r="T4907">
        <v>76</v>
      </c>
      <c r="U4907">
        <v>68</v>
      </c>
      <c r="W4907" t="s">
        <v>2246</v>
      </c>
      <c r="X4907">
        <v>1</v>
      </c>
      <c r="Y4907">
        <f t="shared" si="580"/>
        <v>8</v>
      </c>
      <c r="Z4907">
        <f t="shared" ca="1" si="581"/>
        <v>-0.125</v>
      </c>
      <c r="AA4907">
        <f t="shared" ca="1" si="582"/>
        <v>8.125</v>
      </c>
      <c r="AB4907">
        <f t="shared" ca="1" si="583"/>
        <v>-8.125</v>
      </c>
      <c r="AC4907" s="2">
        <v>8.125</v>
      </c>
      <c r="AD4907" s="7">
        <f>VLOOKUP(P4907,Weights!$A:$B,2,0)*AC4907</f>
        <v>8.125</v>
      </c>
      <c r="AE4907">
        <f t="shared" ca="1" si="584"/>
        <v>66.015625</v>
      </c>
      <c r="AF4907" t="str">
        <f t="shared" si="585"/>
        <v>SIU-Edwardsville</v>
      </c>
      <c r="AG4907" t="str">
        <f t="shared" ca="1" si="586"/>
        <v>Tenn-Martin</v>
      </c>
    </row>
    <row r="4908" spans="15:33" x14ac:dyDescent="0.25">
      <c r="O4908" t="s">
        <v>3199</v>
      </c>
      <c r="P4908" s="6">
        <v>42056</v>
      </c>
      <c r="Q4908" t="s">
        <v>3073</v>
      </c>
      <c r="R4908" t="s">
        <v>3100</v>
      </c>
      <c r="S4908" t="s">
        <v>3720</v>
      </c>
      <c r="T4908">
        <v>62</v>
      </c>
      <c r="U4908">
        <v>52</v>
      </c>
      <c r="W4908" t="s">
        <v>2508</v>
      </c>
      <c r="X4908">
        <v>1</v>
      </c>
      <c r="Y4908">
        <f t="shared" si="580"/>
        <v>-10</v>
      </c>
      <c r="Z4908">
        <f t="shared" ca="1" si="581"/>
        <v>1.6250000000000009</v>
      </c>
      <c r="AA4908">
        <f t="shared" ca="1" si="582"/>
        <v>-11.625</v>
      </c>
      <c r="AB4908">
        <f t="shared" ca="1" si="583"/>
        <v>11.625</v>
      </c>
      <c r="AC4908" s="2">
        <v>11.625</v>
      </c>
      <c r="AD4908" s="7">
        <f>VLOOKUP(P4908,Weights!$A:$B,2,0)*AC4908</f>
        <v>11.625</v>
      </c>
      <c r="AE4908">
        <f t="shared" ca="1" si="584"/>
        <v>135.140625</v>
      </c>
      <c r="AF4908" t="str">
        <f t="shared" si="585"/>
        <v>Texas A&amp;M</v>
      </c>
      <c r="AG4908" t="str">
        <f t="shared" ca="1" si="586"/>
        <v>South Carolina</v>
      </c>
    </row>
    <row r="4909" spans="15:33" x14ac:dyDescent="0.25">
      <c r="O4909" t="s">
        <v>3313</v>
      </c>
      <c r="P4909" s="6">
        <v>42056</v>
      </c>
      <c r="Q4909" t="s">
        <v>3073</v>
      </c>
      <c r="R4909" t="s">
        <v>3125</v>
      </c>
      <c r="S4909" t="s">
        <v>3720</v>
      </c>
      <c r="T4909">
        <v>68</v>
      </c>
      <c r="U4909">
        <v>56</v>
      </c>
      <c r="W4909" t="s">
        <v>2090</v>
      </c>
      <c r="X4909">
        <v>1</v>
      </c>
      <c r="Y4909">
        <f t="shared" si="580"/>
        <v>-12</v>
      </c>
      <c r="Z4909">
        <f t="shared" ca="1" si="581"/>
        <v>-3.6250004999999996</v>
      </c>
      <c r="AA4909">
        <f t="shared" ca="1" si="582"/>
        <v>-8.3749995000000013</v>
      </c>
      <c r="AB4909">
        <f t="shared" ca="1" si="583"/>
        <v>8.3749995000000013</v>
      </c>
      <c r="AC4909" s="2">
        <v>8.375</v>
      </c>
      <c r="AD4909" s="7">
        <f>VLOOKUP(P4909,Weights!$A:$B,2,0)*AC4909</f>
        <v>8.375</v>
      </c>
      <c r="AE4909">
        <f t="shared" ca="1" si="584"/>
        <v>70.140616625000277</v>
      </c>
      <c r="AF4909" t="str">
        <f t="shared" si="585"/>
        <v>Maryland-Eastern Shore</v>
      </c>
      <c r="AG4909" t="str">
        <f t="shared" ca="1" si="586"/>
        <v>Maryland-Eastern Shore</v>
      </c>
    </row>
    <row r="4910" spans="15:33" x14ac:dyDescent="0.25">
      <c r="O4910" t="s">
        <v>3285</v>
      </c>
      <c r="P4910" s="6">
        <v>42056</v>
      </c>
      <c r="Q4910" t="s">
        <v>3073</v>
      </c>
      <c r="R4910" t="s">
        <v>3386</v>
      </c>
      <c r="S4910" t="s">
        <v>3721</v>
      </c>
      <c r="T4910">
        <v>77</v>
      </c>
      <c r="U4910">
        <v>62</v>
      </c>
      <c r="W4910" t="s">
        <v>2797</v>
      </c>
      <c r="X4910">
        <v>1</v>
      </c>
      <c r="Y4910">
        <f t="shared" si="580"/>
        <v>15</v>
      </c>
      <c r="Z4910">
        <f t="shared" ca="1" si="581"/>
        <v>7.75</v>
      </c>
      <c r="AA4910">
        <f t="shared" ca="1" si="582"/>
        <v>7.25</v>
      </c>
      <c r="AB4910">
        <f t="shared" ca="1" si="583"/>
        <v>-7.25</v>
      </c>
      <c r="AC4910" s="2">
        <v>7.25</v>
      </c>
      <c r="AD4910" s="7">
        <f>VLOOKUP(P4910,Weights!$A:$B,2,0)*AC4910</f>
        <v>7.25</v>
      </c>
      <c r="AE4910">
        <f t="shared" ca="1" si="584"/>
        <v>52.5625</v>
      </c>
      <c r="AF4910" t="str">
        <f t="shared" si="585"/>
        <v>South Dakota</v>
      </c>
      <c r="AG4910" t="str">
        <f t="shared" ca="1" si="586"/>
        <v>South Dakota</v>
      </c>
    </row>
    <row r="4911" spans="15:33" x14ac:dyDescent="0.25">
      <c r="O4911" t="s">
        <v>3273</v>
      </c>
      <c r="P4911" s="6">
        <v>42056</v>
      </c>
      <c r="Q4911" t="s">
        <v>3073</v>
      </c>
      <c r="R4911" t="s">
        <v>3159</v>
      </c>
      <c r="S4911" t="s">
        <v>3721</v>
      </c>
      <c r="T4911">
        <v>81</v>
      </c>
      <c r="U4911">
        <v>52</v>
      </c>
      <c r="W4911" t="s">
        <v>2809</v>
      </c>
      <c r="X4911">
        <v>1</v>
      </c>
      <c r="Y4911">
        <f t="shared" si="580"/>
        <v>29</v>
      </c>
      <c r="Z4911">
        <f t="shared" ca="1" si="581"/>
        <v>11.125</v>
      </c>
      <c r="AA4911">
        <f t="shared" ca="1" si="582"/>
        <v>17.875</v>
      </c>
      <c r="AB4911">
        <f t="shared" ca="1" si="583"/>
        <v>-17.875</v>
      </c>
      <c r="AC4911" s="2">
        <v>17.875</v>
      </c>
      <c r="AD4911" s="7">
        <f>VLOOKUP(P4911,Weights!$A:$B,2,0)*AC4911</f>
        <v>17.875</v>
      </c>
      <c r="AE4911">
        <f t="shared" ca="1" si="584"/>
        <v>319.515625</v>
      </c>
      <c r="AF4911" t="str">
        <f t="shared" si="585"/>
        <v>South Dakota St</v>
      </c>
      <c r="AG4911" t="str">
        <f t="shared" ca="1" si="586"/>
        <v>South Dakota St</v>
      </c>
    </row>
    <row r="4912" spans="15:33" x14ac:dyDescent="0.25">
      <c r="O4912" t="s">
        <v>3356</v>
      </c>
      <c r="P4912" s="6">
        <v>42056</v>
      </c>
      <c r="Q4912" t="s">
        <v>3073</v>
      </c>
      <c r="R4912" t="s">
        <v>3400</v>
      </c>
      <c r="S4912" t="s">
        <v>3721</v>
      </c>
      <c r="T4912">
        <v>72</v>
      </c>
      <c r="U4912">
        <v>63</v>
      </c>
      <c r="W4912" t="s">
        <v>2747</v>
      </c>
      <c r="X4912">
        <v>1</v>
      </c>
      <c r="Y4912">
        <f t="shared" si="580"/>
        <v>9</v>
      </c>
      <c r="Z4912">
        <f t="shared" ca="1" si="581"/>
        <v>7.7500004999999996</v>
      </c>
      <c r="AA4912">
        <f t="shared" ca="1" si="582"/>
        <v>1.2499995000000004</v>
      </c>
      <c r="AB4912">
        <f t="shared" ca="1" si="583"/>
        <v>-1.2499995000000004</v>
      </c>
      <c r="AC4912" s="2">
        <v>1.25</v>
      </c>
      <c r="AD4912" s="7">
        <f>VLOOKUP(P4912,Weights!$A:$B,2,0)*AC4912</f>
        <v>1.25</v>
      </c>
      <c r="AE4912">
        <f t="shared" ca="1" si="584"/>
        <v>1.562498750000251</v>
      </c>
      <c r="AF4912" t="str">
        <f t="shared" si="585"/>
        <v>Southern</v>
      </c>
      <c r="AG4912" t="str">
        <f t="shared" ca="1" si="586"/>
        <v>Southern</v>
      </c>
    </row>
    <row r="4913" spans="15:33" x14ac:dyDescent="0.25">
      <c r="O4913" t="s">
        <v>3267</v>
      </c>
      <c r="P4913" s="6">
        <v>42056</v>
      </c>
      <c r="Q4913" t="s">
        <v>3073</v>
      </c>
      <c r="R4913" t="s">
        <v>3237</v>
      </c>
      <c r="S4913" t="s">
        <v>3721</v>
      </c>
      <c r="T4913">
        <v>79</v>
      </c>
      <c r="U4913">
        <v>77</v>
      </c>
      <c r="V4913" t="s">
        <v>3722</v>
      </c>
      <c r="W4913" t="s">
        <v>1123</v>
      </c>
      <c r="X4913">
        <v>1</v>
      </c>
      <c r="Y4913">
        <f t="shared" si="580"/>
        <v>2</v>
      </c>
      <c r="Z4913">
        <f t="shared" ca="1" si="581"/>
        <v>-2.1250000000000009</v>
      </c>
      <c r="AA4913">
        <f t="shared" ca="1" si="582"/>
        <v>4.1250000000000009</v>
      </c>
      <c r="AB4913">
        <f t="shared" ca="1" si="583"/>
        <v>-4.1250000000000009</v>
      </c>
      <c r="AC4913" s="2">
        <v>4.125</v>
      </c>
      <c r="AD4913" s="7">
        <f>VLOOKUP(P4913,Weights!$A:$B,2,0)*AC4913</f>
        <v>4.125</v>
      </c>
      <c r="AE4913">
        <f t="shared" ca="1" si="584"/>
        <v>17.015625000000007</v>
      </c>
      <c r="AF4913" t="str">
        <f t="shared" si="585"/>
        <v>Southern Utah</v>
      </c>
      <c r="AG4913" t="str">
        <f t="shared" ca="1" si="586"/>
        <v>Idaho</v>
      </c>
    </row>
    <row r="4914" spans="15:33" x14ac:dyDescent="0.25">
      <c r="O4914" t="s">
        <v>3354</v>
      </c>
      <c r="P4914" s="6">
        <v>42056</v>
      </c>
      <c r="Q4914" t="s">
        <v>3073</v>
      </c>
      <c r="R4914" t="s">
        <v>3078</v>
      </c>
      <c r="S4914" t="s">
        <v>3721</v>
      </c>
      <c r="T4914">
        <v>66</v>
      </c>
      <c r="U4914">
        <v>54</v>
      </c>
      <c r="W4914" t="s">
        <v>2284</v>
      </c>
      <c r="X4914">
        <v>1</v>
      </c>
      <c r="Y4914">
        <f t="shared" si="580"/>
        <v>12</v>
      </c>
      <c r="Z4914">
        <f t="shared" ca="1" si="581"/>
        <v>6.6249999800000001</v>
      </c>
      <c r="AA4914">
        <f t="shared" ca="1" si="582"/>
        <v>5.3750000199999999</v>
      </c>
      <c r="AB4914">
        <f t="shared" ca="1" si="583"/>
        <v>-5.3750000199999999</v>
      </c>
      <c r="AC4914" s="2">
        <v>5.375</v>
      </c>
      <c r="AD4914" s="7">
        <f>VLOOKUP(P4914,Weights!$A:$B,2,0)*AC4914</f>
        <v>5.375</v>
      </c>
      <c r="AE4914">
        <f t="shared" ca="1" si="584"/>
        <v>28.890625215</v>
      </c>
      <c r="AF4914" t="str">
        <f t="shared" si="585"/>
        <v>St. Francis BRK</v>
      </c>
      <c r="AG4914" t="str">
        <f t="shared" ca="1" si="586"/>
        <v>St. Francis BRK</v>
      </c>
    </row>
    <row r="4915" spans="15:33" x14ac:dyDescent="0.25">
      <c r="O4915" t="s">
        <v>3201</v>
      </c>
      <c r="P4915" s="6">
        <v>42056</v>
      </c>
      <c r="Q4915" t="s">
        <v>3073</v>
      </c>
      <c r="R4915" t="s">
        <v>3105</v>
      </c>
      <c r="S4915" t="s">
        <v>3721</v>
      </c>
      <c r="T4915">
        <v>85</v>
      </c>
      <c r="U4915">
        <v>72</v>
      </c>
      <c r="W4915" t="s">
        <v>973</v>
      </c>
      <c r="X4915">
        <v>1</v>
      </c>
      <c r="Y4915">
        <f t="shared" si="580"/>
        <v>13</v>
      </c>
      <c r="Z4915">
        <f t="shared" ca="1" si="581"/>
        <v>5.2499995000000013</v>
      </c>
      <c r="AA4915">
        <f t="shared" ca="1" si="582"/>
        <v>7.7500004999999987</v>
      </c>
      <c r="AB4915">
        <f t="shared" ca="1" si="583"/>
        <v>-7.7500004999999987</v>
      </c>
      <c r="AC4915" s="2">
        <v>7.75</v>
      </c>
      <c r="AD4915" s="7">
        <f>VLOOKUP(P4915,Weights!$A:$B,2,0)*AC4915</f>
        <v>7.75</v>
      </c>
      <c r="AE4915">
        <f t="shared" ca="1" si="584"/>
        <v>60.062507750000229</v>
      </c>
      <c r="AF4915" t="str">
        <f t="shared" si="585"/>
        <v>St. John's</v>
      </c>
      <c r="AG4915" t="str">
        <f t="shared" ca="1" si="586"/>
        <v>St. John's</v>
      </c>
    </row>
    <row r="4916" spans="15:33" x14ac:dyDescent="0.25">
      <c r="O4916" t="s">
        <v>3146</v>
      </c>
      <c r="P4916" s="6">
        <v>42056</v>
      </c>
      <c r="Q4916" t="s">
        <v>3073</v>
      </c>
      <c r="R4916" t="s">
        <v>3222</v>
      </c>
      <c r="S4916" t="s">
        <v>3721</v>
      </c>
      <c r="T4916">
        <v>72</v>
      </c>
      <c r="U4916">
        <v>61</v>
      </c>
      <c r="W4916" t="s">
        <v>1933</v>
      </c>
      <c r="X4916">
        <v>1</v>
      </c>
      <c r="Y4916">
        <f t="shared" si="580"/>
        <v>11</v>
      </c>
      <c r="Z4916">
        <f t="shared" ca="1" si="581"/>
        <v>7.2499995000000004</v>
      </c>
      <c r="AA4916">
        <f t="shared" ca="1" si="582"/>
        <v>3.7500004999999996</v>
      </c>
      <c r="AB4916">
        <f t="shared" ca="1" si="583"/>
        <v>-3.7500004999999996</v>
      </c>
      <c r="AC4916" s="2">
        <v>3.75</v>
      </c>
      <c r="AD4916" s="7">
        <f>VLOOKUP(P4916,Weights!$A:$B,2,0)*AC4916</f>
        <v>3.75</v>
      </c>
      <c r="AE4916">
        <f t="shared" ca="1" si="584"/>
        <v>14.062503750000246</v>
      </c>
      <c r="AF4916" t="str">
        <f t="shared" si="585"/>
        <v>Stanford</v>
      </c>
      <c r="AG4916" t="str">
        <f t="shared" ca="1" si="586"/>
        <v>Stanford</v>
      </c>
    </row>
    <row r="4917" spans="15:33" x14ac:dyDescent="0.25">
      <c r="O4917" t="s">
        <v>3336</v>
      </c>
      <c r="P4917" s="6">
        <v>42056</v>
      </c>
      <c r="Q4917" t="s">
        <v>3073</v>
      </c>
      <c r="R4917" t="s">
        <v>3407</v>
      </c>
      <c r="S4917" t="s">
        <v>3721</v>
      </c>
      <c r="T4917">
        <v>86</v>
      </c>
      <c r="U4917">
        <v>71</v>
      </c>
      <c r="W4917" t="s">
        <v>2656</v>
      </c>
      <c r="X4917">
        <v>1</v>
      </c>
      <c r="Y4917">
        <f t="shared" si="580"/>
        <v>15</v>
      </c>
      <c r="Z4917">
        <f t="shared" ca="1" si="581"/>
        <v>28.125000499999999</v>
      </c>
      <c r="AA4917">
        <f t="shared" ca="1" si="582"/>
        <v>-13.125000499999999</v>
      </c>
      <c r="AB4917">
        <f t="shared" ca="1" si="583"/>
        <v>13.125000499999999</v>
      </c>
      <c r="AC4917" s="2">
        <v>13.125</v>
      </c>
      <c r="AD4917" s="7">
        <f>VLOOKUP(P4917,Weights!$A:$B,2,0)*AC4917</f>
        <v>13.125</v>
      </c>
      <c r="AE4917">
        <f t="shared" ca="1" si="584"/>
        <v>172.26563812500021</v>
      </c>
      <c r="AF4917" t="str">
        <f t="shared" si="585"/>
        <v>Stephen F. Austin</v>
      </c>
      <c r="AG4917" t="str">
        <f t="shared" ca="1" si="586"/>
        <v>Stephen F. Austin</v>
      </c>
    </row>
    <row r="4918" spans="15:33" x14ac:dyDescent="0.25">
      <c r="O4918" t="s">
        <v>3213</v>
      </c>
      <c r="P4918" s="6">
        <v>42056</v>
      </c>
      <c r="Q4918" t="s">
        <v>3073</v>
      </c>
      <c r="R4918" t="s">
        <v>3129</v>
      </c>
      <c r="S4918" t="s">
        <v>3720</v>
      </c>
      <c r="T4918">
        <v>61</v>
      </c>
      <c r="U4918">
        <v>56</v>
      </c>
      <c r="W4918" t="s">
        <v>814</v>
      </c>
      <c r="X4918">
        <v>1</v>
      </c>
      <c r="Y4918">
        <f t="shared" si="580"/>
        <v>-5</v>
      </c>
      <c r="Z4918">
        <f t="shared" ca="1" si="581"/>
        <v>0.375</v>
      </c>
      <c r="AA4918">
        <f t="shared" ca="1" si="582"/>
        <v>-5.375</v>
      </c>
      <c r="AB4918">
        <f t="shared" ca="1" si="583"/>
        <v>5.375</v>
      </c>
      <c r="AC4918" s="2">
        <v>5.375</v>
      </c>
      <c r="AD4918" s="7">
        <f>VLOOKUP(P4918,Weights!$A:$B,2,0)*AC4918</f>
        <v>5.375</v>
      </c>
      <c r="AE4918">
        <f t="shared" ca="1" si="584"/>
        <v>28.890625</v>
      </c>
      <c r="AF4918" t="str">
        <f t="shared" si="585"/>
        <v>Kennesaw St</v>
      </c>
      <c r="AG4918" t="str">
        <f t="shared" ca="1" si="586"/>
        <v>Stetson</v>
      </c>
    </row>
    <row r="4919" spans="15:33" x14ac:dyDescent="0.25">
      <c r="O4919" t="s">
        <v>3085</v>
      </c>
      <c r="P4919" s="6">
        <v>42056</v>
      </c>
      <c r="Q4919" t="s">
        <v>3073</v>
      </c>
      <c r="R4919" t="s">
        <v>3089</v>
      </c>
      <c r="S4919" t="s">
        <v>3721</v>
      </c>
      <c r="T4919">
        <v>64</v>
      </c>
      <c r="U4919">
        <v>52</v>
      </c>
      <c r="W4919" t="s">
        <v>126</v>
      </c>
      <c r="X4919">
        <v>1</v>
      </c>
      <c r="Y4919">
        <f t="shared" si="580"/>
        <v>12</v>
      </c>
      <c r="Z4919">
        <f t="shared" ca="1" si="581"/>
        <v>19.000000499999999</v>
      </c>
      <c r="AA4919">
        <f t="shared" ca="1" si="582"/>
        <v>-7.0000004999999987</v>
      </c>
      <c r="AB4919">
        <f t="shared" ca="1" si="583"/>
        <v>7.0000004999999987</v>
      </c>
      <c r="AC4919" s="2">
        <v>7</v>
      </c>
      <c r="AD4919" s="7">
        <f>VLOOKUP(P4919,Weights!$A:$B,2,0)*AC4919</f>
        <v>7</v>
      </c>
      <c r="AE4919">
        <f t="shared" ca="1" si="584"/>
        <v>49.000007000000231</v>
      </c>
      <c r="AF4919" t="str">
        <f t="shared" si="585"/>
        <v>Stony Brook</v>
      </c>
      <c r="AG4919" t="str">
        <f t="shared" ca="1" si="586"/>
        <v>Stony Brook</v>
      </c>
    </row>
    <row r="4920" spans="15:33" x14ac:dyDescent="0.25">
      <c r="O4920" t="s">
        <v>3195</v>
      </c>
      <c r="P4920" s="6">
        <v>42056</v>
      </c>
      <c r="Q4920" t="s">
        <v>3073</v>
      </c>
      <c r="R4920" t="s">
        <v>3192</v>
      </c>
      <c r="S4920" t="s">
        <v>3720</v>
      </c>
      <c r="T4920">
        <v>65</v>
      </c>
      <c r="U4920">
        <v>61</v>
      </c>
      <c r="W4920" t="s">
        <v>685</v>
      </c>
      <c r="X4920">
        <v>1</v>
      </c>
      <c r="Y4920">
        <f t="shared" si="580"/>
        <v>-4</v>
      </c>
      <c r="Z4920">
        <f t="shared" ca="1" si="581"/>
        <v>6.1249999999999991</v>
      </c>
      <c r="AA4920">
        <f t="shared" ca="1" si="582"/>
        <v>-10.125</v>
      </c>
      <c r="AB4920">
        <f t="shared" ca="1" si="583"/>
        <v>10.125</v>
      </c>
      <c r="AC4920" s="2">
        <v>10.125</v>
      </c>
      <c r="AD4920" s="7">
        <f>VLOOKUP(P4920,Weights!$A:$B,2,0)*AC4920</f>
        <v>10.125</v>
      </c>
      <c r="AE4920">
        <f t="shared" ca="1" si="584"/>
        <v>102.515625</v>
      </c>
      <c r="AF4920" t="str">
        <f t="shared" si="585"/>
        <v>Pittsburgh</v>
      </c>
      <c r="AG4920" t="str">
        <f t="shared" ca="1" si="586"/>
        <v>Syracuse</v>
      </c>
    </row>
    <row r="4921" spans="15:33" x14ac:dyDescent="0.25">
      <c r="O4921" t="s">
        <v>3232</v>
      </c>
      <c r="P4921" s="6">
        <v>42056</v>
      </c>
      <c r="Q4921" t="s">
        <v>3073</v>
      </c>
      <c r="R4921" t="s">
        <v>3230</v>
      </c>
      <c r="S4921" t="s">
        <v>3720</v>
      </c>
      <c r="T4921">
        <v>88</v>
      </c>
      <c r="U4921">
        <v>82</v>
      </c>
      <c r="W4921" t="s">
        <v>2355</v>
      </c>
      <c r="X4921">
        <v>1</v>
      </c>
      <c r="Y4921">
        <f t="shared" si="580"/>
        <v>-6</v>
      </c>
      <c r="Z4921">
        <f t="shared" ca="1" si="581"/>
        <v>2.2500000199999999</v>
      </c>
      <c r="AA4921">
        <f t="shared" ca="1" si="582"/>
        <v>-8.2500000199999999</v>
      </c>
      <c r="AB4921">
        <f t="shared" ca="1" si="583"/>
        <v>8.2500000199999999</v>
      </c>
      <c r="AC4921" s="2">
        <v>8.25</v>
      </c>
      <c r="AD4921" s="7">
        <f>VLOOKUP(P4921,Weights!$A:$B,2,0)*AC4921</f>
        <v>8.25</v>
      </c>
      <c r="AE4921">
        <f t="shared" ca="1" si="584"/>
        <v>68.062500329999992</v>
      </c>
      <c r="AF4921" t="str">
        <f t="shared" si="585"/>
        <v>Belmont</v>
      </c>
      <c r="AG4921" t="str">
        <f t="shared" ca="1" si="586"/>
        <v>Tennessee Tech</v>
      </c>
    </row>
    <row r="4922" spans="15:33" x14ac:dyDescent="0.25">
      <c r="O4922" t="s">
        <v>3248</v>
      </c>
      <c r="P4922" s="6">
        <v>42056</v>
      </c>
      <c r="Q4922" t="s">
        <v>3073</v>
      </c>
      <c r="R4922" t="s">
        <v>3714</v>
      </c>
      <c r="S4922" t="s">
        <v>3720</v>
      </c>
      <c r="T4922">
        <v>85</v>
      </c>
      <c r="U4922">
        <v>77</v>
      </c>
      <c r="W4922" t="s">
        <v>900</v>
      </c>
      <c r="X4922">
        <v>1</v>
      </c>
      <c r="Y4922">
        <f t="shared" si="580"/>
        <v>-8</v>
      </c>
      <c r="Z4922">
        <f t="shared" ca="1" si="581"/>
        <v>-0.125</v>
      </c>
      <c r="AA4922">
        <f t="shared" ca="1" si="582"/>
        <v>-7.875</v>
      </c>
      <c r="AB4922">
        <f t="shared" ca="1" si="583"/>
        <v>7.875</v>
      </c>
      <c r="AC4922" s="2">
        <v>7.875</v>
      </c>
      <c r="AD4922" s="7">
        <f>VLOOKUP(P4922,Weights!$A:$B,2,0)*AC4922</f>
        <v>7.875</v>
      </c>
      <c r="AE4922">
        <f t="shared" ca="1" si="584"/>
        <v>62.015625</v>
      </c>
      <c r="AF4922" t="str">
        <f t="shared" si="585"/>
        <v>Iowa State</v>
      </c>
      <c r="AG4922" t="str">
        <f t="shared" ca="1" si="586"/>
        <v>Iowa State</v>
      </c>
    </row>
    <row r="4923" spans="15:33" x14ac:dyDescent="0.25">
      <c r="O4923" t="s">
        <v>3409</v>
      </c>
      <c r="P4923" s="6">
        <v>42056</v>
      </c>
      <c r="Q4923" t="s">
        <v>3073</v>
      </c>
      <c r="R4923" t="s">
        <v>3412</v>
      </c>
      <c r="S4923" t="s">
        <v>3721</v>
      </c>
      <c r="T4923">
        <v>56</v>
      </c>
      <c r="U4923">
        <v>50</v>
      </c>
      <c r="W4923" t="s">
        <v>2756</v>
      </c>
      <c r="X4923">
        <v>1</v>
      </c>
      <c r="Y4923">
        <f t="shared" si="580"/>
        <v>6</v>
      </c>
      <c r="Z4923">
        <f t="shared" ca="1" si="581"/>
        <v>13.875000499999999</v>
      </c>
      <c r="AA4923">
        <f t="shared" ca="1" si="582"/>
        <v>-7.8750004999999987</v>
      </c>
      <c r="AB4923">
        <f t="shared" ca="1" si="583"/>
        <v>7.8750004999999987</v>
      </c>
      <c r="AC4923" s="2">
        <v>7.875</v>
      </c>
      <c r="AD4923" s="7">
        <f>VLOOKUP(P4923,Weights!$A:$B,2,0)*AC4923</f>
        <v>7.875</v>
      </c>
      <c r="AE4923">
        <f t="shared" ca="1" si="584"/>
        <v>62.015632875000229</v>
      </c>
      <c r="AF4923" t="str">
        <f t="shared" si="585"/>
        <v>Texas Southern</v>
      </c>
      <c r="AG4923" t="str">
        <f t="shared" ca="1" si="586"/>
        <v>Texas Southern</v>
      </c>
    </row>
    <row r="4924" spans="15:33" x14ac:dyDescent="0.25">
      <c r="O4924" t="s">
        <v>3247</v>
      </c>
      <c r="P4924" s="6">
        <v>42056</v>
      </c>
      <c r="Q4924" t="s">
        <v>3073</v>
      </c>
      <c r="R4924" t="s">
        <v>3702</v>
      </c>
      <c r="S4924" t="s">
        <v>3720</v>
      </c>
      <c r="T4924">
        <v>79</v>
      </c>
      <c r="U4924">
        <v>75</v>
      </c>
      <c r="V4924" t="s">
        <v>3722</v>
      </c>
      <c r="W4924" t="s">
        <v>911</v>
      </c>
      <c r="X4924">
        <v>1</v>
      </c>
      <c r="Y4924">
        <f t="shared" si="580"/>
        <v>-4</v>
      </c>
      <c r="Z4924">
        <f t="shared" ca="1" si="581"/>
        <v>-10.124999499999998</v>
      </c>
      <c r="AA4924">
        <f t="shared" ca="1" si="582"/>
        <v>6.1249994999999977</v>
      </c>
      <c r="AB4924">
        <f t="shared" ca="1" si="583"/>
        <v>-6.1249994999999977</v>
      </c>
      <c r="AC4924" s="2">
        <v>6.125</v>
      </c>
      <c r="AD4924" s="7">
        <f>VLOOKUP(P4924,Weights!$A:$B,2,0)*AC4924</f>
        <v>6.125</v>
      </c>
      <c r="AE4924">
        <f t="shared" ca="1" si="584"/>
        <v>37.515618875000222</v>
      </c>
      <c r="AF4924" t="str">
        <f t="shared" si="585"/>
        <v>Oklahoma</v>
      </c>
      <c r="AG4924" t="str">
        <f t="shared" ca="1" si="586"/>
        <v>Oklahoma</v>
      </c>
    </row>
    <row r="4925" spans="15:33" x14ac:dyDescent="0.25">
      <c r="O4925" t="s">
        <v>3182</v>
      </c>
      <c r="P4925" s="6">
        <v>42056</v>
      </c>
      <c r="Q4925" t="s">
        <v>3073</v>
      </c>
      <c r="R4925" t="s">
        <v>3148</v>
      </c>
      <c r="S4925" t="s">
        <v>3720</v>
      </c>
      <c r="T4925">
        <v>73</v>
      </c>
      <c r="U4925">
        <v>69</v>
      </c>
      <c r="W4925" t="s">
        <v>1470</v>
      </c>
      <c r="X4925">
        <v>1</v>
      </c>
      <c r="Y4925">
        <f t="shared" si="580"/>
        <v>-4</v>
      </c>
      <c r="Z4925">
        <f t="shared" ca="1" si="581"/>
        <v>-1.6249999800000001</v>
      </c>
      <c r="AA4925">
        <f t="shared" ca="1" si="582"/>
        <v>-2.3750000199999999</v>
      </c>
      <c r="AB4925">
        <f t="shared" ca="1" si="583"/>
        <v>2.3750000199999999</v>
      </c>
      <c r="AC4925" s="2">
        <v>2.375</v>
      </c>
      <c r="AD4925" s="7">
        <f>VLOOKUP(P4925,Weights!$A:$B,2,0)*AC4925</f>
        <v>2.375</v>
      </c>
      <c r="AE4925">
        <f t="shared" ca="1" si="584"/>
        <v>5.6406250949999999</v>
      </c>
      <c r="AF4925" t="str">
        <f t="shared" si="585"/>
        <v>UNC Wilmington</v>
      </c>
      <c r="AG4925" t="str">
        <f t="shared" ca="1" si="586"/>
        <v>UNC Wilmington</v>
      </c>
    </row>
    <row r="4926" spans="15:33" x14ac:dyDescent="0.25">
      <c r="O4926" t="s">
        <v>3402</v>
      </c>
      <c r="P4926" s="6">
        <v>42056</v>
      </c>
      <c r="Q4926" t="s">
        <v>3073</v>
      </c>
      <c r="R4926" t="s">
        <v>3160</v>
      </c>
      <c r="S4926" t="s">
        <v>3720</v>
      </c>
      <c r="T4926">
        <v>63</v>
      </c>
      <c r="U4926">
        <v>58</v>
      </c>
      <c r="W4926" t="s">
        <v>2875</v>
      </c>
      <c r="X4926">
        <v>1</v>
      </c>
      <c r="Y4926">
        <f t="shared" si="580"/>
        <v>-5</v>
      </c>
      <c r="Z4926">
        <f t="shared" ca="1" si="581"/>
        <v>-0.625</v>
      </c>
      <c r="AA4926">
        <f t="shared" ca="1" si="582"/>
        <v>-4.375</v>
      </c>
      <c r="AB4926">
        <f t="shared" ca="1" si="583"/>
        <v>4.375</v>
      </c>
      <c r="AC4926" s="2">
        <v>4.375</v>
      </c>
      <c r="AD4926" s="7">
        <f>VLOOKUP(P4926,Weights!$A:$B,2,0)*AC4926</f>
        <v>4.375</v>
      </c>
      <c r="AE4926">
        <f t="shared" ca="1" si="584"/>
        <v>19.140625</v>
      </c>
      <c r="AF4926" t="str">
        <f t="shared" si="585"/>
        <v>Arkansas-Little Rock</v>
      </c>
      <c r="AG4926" t="str">
        <f t="shared" ca="1" si="586"/>
        <v>Arkansas-Little Rock</v>
      </c>
    </row>
    <row r="4927" spans="15:33" x14ac:dyDescent="0.25">
      <c r="O4927" t="s">
        <v>3154</v>
      </c>
      <c r="P4927" s="6">
        <v>42056</v>
      </c>
      <c r="Q4927" t="s">
        <v>3073</v>
      </c>
      <c r="R4927" t="s">
        <v>3326</v>
      </c>
      <c r="S4927" t="s">
        <v>3721</v>
      </c>
      <c r="T4927">
        <v>72</v>
      </c>
      <c r="U4927">
        <v>54</v>
      </c>
      <c r="W4927" t="s">
        <v>1561</v>
      </c>
      <c r="X4927">
        <v>1</v>
      </c>
      <c r="Y4927">
        <f t="shared" si="580"/>
        <v>18</v>
      </c>
      <c r="Z4927">
        <f t="shared" ca="1" si="581"/>
        <v>12.499999980000002</v>
      </c>
      <c r="AA4927">
        <f t="shared" ca="1" si="582"/>
        <v>5.5000000199999981</v>
      </c>
      <c r="AB4927">
        <f t="shared" ca="1" si="583"/>
        <v>-5.5000000199999981</v>
      </c>
      <c r="AC4927" s="2">
        <v>5.5</v>
      </c>
      <c r="AD4927" s="7">
        <f>VLOOKUP(P4927,Weights!$A:$B,2,0)*AC4927</f>
        <v>5.5</v>
      </c>
      <c r="AE4927">
        <f t="shared" ca="1" si="584"/>
        <v>30.250000219999979</v>
      </c>
      <c r="AF4927" t="str">
        <f t="shared" si="585"/>
        <v>UAB</v>
      </c>
      <c r="AG4927" t="str">
        <f t="shared" ca="1" si="586"/>
        <v>UAB</v>
      </c>
    </row>
    <row r="4928" spans="15:33" x14ac:dyDescent="0.25">
      <c r="O4928" t="s">
        <v>3331</v>
      </c>
      <c r="P4928" s="6">
        <v>42056</v>
      </c>
      <c r="Q4928" t="s">
        <v>3073</v>
      </c>
      <c r="R4928" t="s">
        <v>3208</v>
      </c>
      <c r="S4928" t="s">
        <v>3721</v>
      </c>
      <c r="T4928">
        <v>74</v>
      </c>
      <c r="U4928">
        <v>67</v>
      </c>
      <c r="W4928" t="s">
        <v>1376</v>
      </c>
      <c r="X4928">
        <v>1</v>
      </c>
      <c r="Y4928">
        <f t="shared" si="580"/>
        <v>7</v>
      </c>
      <c r="Z4928">
        <f t="shared" ca="1" si="581"/>
        <v>2</v>
      </c>
      <c r="AA4928">
        <f t="shared" ca="1" si="582"/>
        <v>5</v>
      </c>
      <c r="AB4928">
        <f t="shared" ca="1" si="583"/>
        <v>-5</v>
      </c>
      <c r="AC4928" s="2">
        <v>5</v>
      </c>
      <c r="AD4928" s="7">
        <f>VLOOKUP(P4928,Weights!$A:$B,2,0)*AC4928</f>
        <v>5</v>
      </c>
      <c r="AE4928">
        <f t="shared" ca="1" si="584"/>
        <v>25</v>
      </c>
      <c r="AF4928" t="str">
        <f t="shared" si="585"/>
        <v>UC Davis</v>
      </c>
      <c r="AG4928" t="str">
        <f t="shared" ca="1" si="586"/>
        <v>UC Davis</v>
      </c>
    </row>
    <row r="4929" spans="15:33" x14ac:dyDescent="0.25">
      <c r="O4929" t="s">
        <v>3297</v>
      </c>
      <c r="P4929" s="6">
        <v>42056</v>
      </c>
      <c r="Q4929" t="s">
        <v>3073</v>
      </c>
      <c r="R4929" t="s">
        <v>3283</v>
      </c>
      <c r="S4929" t="s">
        <v>3721</v>
      </c>
      <c r="T4929">
        <v>67</v>
      </c>
      <c r="U4929">
        <v>58</v>
      </c>
      <c r="W4929" t="s">
        <v>1387</v>
      </c>
      <c r="X4929">
        <v>1</v>
      </c>
      <c r="Y4929">
        <f t="shared" si="580"/>
        <v>9</v>
      </c>
      <c r="Z4929">
        <f t="shared" ca="1" si="581"/>
        <v>15.875</v>
      </c>
      <c r="AA4929">
        <f t="shared" ca="1" si="582"/>
        <v>-6.875</v>
      </c>
      <c r="AB4929">
        <f t="shared" ca="1" si="583"/>
        <v>6.875</v>
      </c>
      <c r="AC4929" s="2">
        <v>6.875</v>
      </c>
      <c r="AD4929" s="7">
        <f>VLOOKUP(P4929,Weights!$A:$B,2,0)*AC4929</f>
        <v>6.875</v>
      </c>
      <c r="AE4929">
        <f t="shared" ca="1" si="584"/>
        <v>47.265625</v>
      </c>
      <c r="AF4929" t="str">
        <f t="shared" si="585"/>
        <v>UC Irvine</v>
      </c>
      <c r="AG4929" t="str">
        <f t="shared" ca="1" si="586"/>
        <v>UC Irvine</v>
      </c>
    </row>
    <row r="4930" spans="15:33" x14ac:dyDescent="0.25">
      <c r="O4930" t="s">
        <v>3296</v>
      </c>
      <c r="P4930" s="6">
        <v>42056</v>
      </c>
      <c r="Q4930" t="s">
        <v>3073</v>
      </c>
      <c r="R4930" t="s">
        <v>3333</v>
      </c>
      <c r="S4930" t="s">
        <v>3721</v>
      </c>
      <c r="T4930">
        <v>48</v>
      </c>
      <c r="U4930">
        <v>44</v>
      </c>
      <c r="W4930" t="s">
        <v>1397</v>
      </c>
      <c r="X4930">
        <v>1</v>
      </c>
      <c r="Y4930">
        <f t="shared" ref="Y4930:Y4993" si="587">X4930*IF(S4930="W",(T4930-U4930),U4930-T4930)</f>
        <v>4</v>
      </c>
      <c r="Z4930">
        <f t="shared" ref="Z4930:Z4993" ca="1" si="588">X4930*(IF(Q4930="A",-HomeEdge,IF(Q4930="H",HomeEdge,0))+VLOOKUP(O4930,TmList,2,0)-VLOOKUP(R4930,TmList,2,0))</f>
        <v>0.12500002000000004</v>
      </c>
      <c r="AA4930">
        <f t="shared" ref="AA4930:AA4993" ca="1" si="589">Y4930-Z4930</f>
        <v>3.8749999800000001</v>
      </c>
      <c r="AB4930">
        <f t="shared" ref="AB4930:AB4993" ca="1" si="590">-AA4930</f>
        <v>-3.8749999800000001</v>
      </c>
      <c r="AC4930" s="2">
        <v>3.875</v>
      </c>
      <c r="AD4930" s="7">
        <f>VLOOKUP(P4930,Weights!$A:$B,2,0)*AC4930</f>
        <v>3.875</v>
      </c>
      <c r="AE4930">
        <f t="shared" ref="AE4930:AE4993" ca="1" si="591">AA4930^2</f>
        <v>15.015624845000001</v>
      </c>
      <c r="AF4930" t="str">
        <f t="shared" si="585"/>
        <v>UC Riverside</v>
      </c>
      <c r="AG4930" t="str">
        <f t="shared" ca="1" si="586"/>
        <v>UC Riverside</v>
      </c>
    </row>
    <row r="4931" spans="15:33" x14ac:dyDescent="0.25">
      <c r="O4931" t="s">
        <v>3084</v>
      </c>
      <c r="P4931" s="6">
        <v>42056</v>
      </c>
      <c r="Q4931" t="s">
        <v>3073</v>
      </c>
      <c r="R4931" t="s">
        <v>3083</v>
      </c>
      <c r="S4931" t="s">
        <v>3720</v>
      </c>
      <c r="T4931">
        <v>76</v>
      </c>
      <c r="U4931">
        <v>60</v>
      </c>
      <c r="W4931" t="s">
        <v>145</v>
      </c>
      <c r="X4931">
        <v>1</v>
      </c>
      <c r="Y4931">
        <f t="shared" si="587"/>
        <v>-16</v>
      </c>
      <c r="Z4931">
        <f t="shared" ca="1" si="588"/>
        <v>-4.499999980000001</v>
      </c>
      <c r="AA4931">
        <f t="shared" ca="1" si="589"/>
        <v>-11.500000019999998</v>
      </c>
      <c r="AB4931">
        <f t="shared" ca="1" si="590"/>
        <v>11.500000019999998</v>
      </c>
      <c r="AC4931" s="2">
        <v>11.5</v>
      </c>
      <c r="AD4931" s="7">
        <f>VLOOKUP(P4931,Weights!$A:$B,2,0)*AC4931</f>
        <v>11.5</v>
      </c>
      <c r="AE4931">
        <f t="shared" ca="1" si="591"/>
        <v>132.25000045999997</v>
      </c>
      <c r="AF4931" t="str">
        <f t="shared" ref="AF4931:AF4994" si="592">IF(Y4931&gt;0,O4931,R4931)</f>
        <v>New Hampshire</v>
      </c>
      <c r="AG4931" t="str">
        <f t="shared" ref="AG4931:AG4994" ca="1" si="593">IF(Z4931&gt;0,O4931,R4931)</f>
        <v>New Hampshire</v>
      </c>
    </row>
    <row r="4932" spans="15:33" x14ac:dyDescent="0.25">
      <c r="O4932" t="s">
        <v>3091</v>
      </c>
      <c r="P4932" s="6">
        <v>42056</v>
      </c>
      <c r="Q4932" t="s">
        <v>3073</v>
      </c>
      <c r="R4932" t="s">
        <v>3088</v>
      </c>
      <c r="S4932" t="s">
        <v>3721</v>
      </c>
      <c r="T4932">
        <v>73</v>
      </c>
      <c r="U4932">
        <v>66</v>
      </c>
      <c r="W4932" t="s">
        <v>162</v>
      </c>
      <c r="X4932">
        <v>1</v>
      </c>
      <c r="Y4932">
        <f t="shared" si="587"/>
        <v>7</v>
      </c>
      <c r="Z4932">
        <f t="shared" ca="1" si="588"/>
        <v>5.875</v>
      </c>
      <c r="AA4932">
        <f t="shared" ca="1" si="589"/>
        <v>1.125</v>
      </c>
      <c r="AB4932">
        <f t="shared" ca="1" si="590"/>
        <v>-1.125</v>
      </c>
      <c r="AC4932" s="2">
        <v>1.125</v>
      </c>
      <c r="AD4932" s="7">
        <f>VLOOKUP(P4932,Weights!$A:$B,2,0)*AC4932</f>
        <v>1.125</v>
      </c>
      <c r="AE4932">
        <f t="shared" ca="1" si="591"/>
        <v>1.265625</v>
      </c>
      <c r="AF4932" t="str">
        <f t="shared" si="592"/>
        <v>UMBC</v>
      </c>
      <c r="AG4932" t="str">
        <f t="shared" ca="1" si="593"/>
        <v>UMBC</v>
      </c>
    </row>
    <row r="4933" spans="15:33" x14ac:dyDescent="0.25">
      <c r="O4933" t="s">
        <v>3305</v>
      </c>
      <c r="P4933" s="6">
        <v>42056</v>
      </c>
      <c r="Q4933" t="s">
        <v>3073</v>
      </c>
      <c r="R4933" t="s">
        <v>3311</v>
      </c>
      <c r="S4933" t="s">
        <v>3720</v>
      </c>
      <c r="T4933">
        <v>75</v>
      </c>
      <c r="U4933">
        <v>68</v>
      </c>
      <c r="W4933" t="s">
        <v>1222</v>
      </c>
      <c r="X4933">
        <v>1</v>
      </c>
      <c r="Y4933">
        <f t="shared" si="587"/>
        <v>-7</v>
      </c>
      <c r="Z4933">
        <f t="shared" ca="1" si="588"/>
        <v>0.25</v>
      </c>
      <c r="AA4933">
        <f t="shared" ca="1" si="589"/>
        <v>-7.25</v>
      </c>
      <c r="AB4933">
        <f t="shared" ca="1" si="590"/>
        <v>7.25</v>
      </c>
      <c r="AC4933" s="2">
        <v>7.25</v>
      </c>
      <c r="AD4933" s="7">
        <f>VLOOKUP(P4933,Weights!$A:$B,2,0)*AC4933</f>
        <v>7.25</v>
      </c>
      <c r="AE4933">
        <f t="shared" ca="1" si="591"/>
        <v>52.5625</v>
      </c>
      <c r="AF4933" t="str">
        <f t="shared" si="592"/>
        <v>Radford</v>
      </c>
      <c r="AG4933" t="str">
        <f t="shared" ca="1" si="593"/>
        <v>UNC Asheville</v>
      </c>
    </row>
    <row r="4934" spans="15:33" x14ac:dyDescent="0.25">
      <c r="O4934" t="s">
        <v>3276</v>
      </c>
      <c r="P4934" s="6">
        <v>42056</v>
      </c>
      <c r="Q4934" t="s">
        <v>3073</v>
      </c>
      <c r="R4934" t="s">
        <v>3329</v>
      </c>
      <c r="S4934" t="s">
        <v>3721</v>
      </c>
      <c r="T4934">
        <v>85</v>
      </c>
      <c r="U4934">
        <v>79</v>
      </c>
      <c r="W4934" t="s">
        <v>1590</v>
      </c>
      <c r="X4934">
        <v>1</v>
      </c>
      <c r="Y4934">
        <f t="shared" si="587"/>
        <v>6</v>
      </c>
      <c r="Z4934">
        <f t="shared" ca="1" si="588"/>
        <v>7.625</v>
      </c>
      <c r="AA4934">
        <f t="shared" ca="1" si="589"/>
        <v>-1.625</v>
      </c>
      <c r="AB4934">
        <f t="shared" ca="1" si="590"/>
        <v>1.625</v>
      </c>
      <c r="AC4934" s="2">
        <v>1.625</v>
      </c>
      <c r="AD4934" s="7">
        <f>VLOOKUP(P4934,Weights!$A:$B,2,0)*AC4934</f>
        <v>1.625</v>
      </c>
      <c r="AE4934">
        <f t="shared" ca="1" si="591"/>
        <v>2.640625</v>
      </c>
      <c r="AF4934" t="str">
        <f t="shared" si="592"/>
        <v>Utah State</v>
      </c>
      <c r="AG4934" t="str">
        <f t="shared" ca="1" si="593"/>
        <v>Utah State</v>
      </c>
    </row>
    <row r="4935" spans="15:33" x14ac:dyDescent="0.25">
      <c r="O4935" t="s">
        <v>3277</v>
      </c>
      <c r="P4935" s="6">
        <v>42056</v>
      </c>
      <c r="Q4935" t="s">
        <v>3073</v>
      </c>
      <c r="R4935" t="s">
        <v>3365</v>
      </c>
      <c r="S4935" t="s">
        <v>3721</v>
      </c>
      <c r="T4935">
        <v>72</v>
      </c>
      <c r="U4935">
        <v>49</v>
      </c>
      <c r="W4935" t="s">
        <v>2998</v>
      </c>
      <c r="X4935">
        <v>1</v>
      </c>
      <c r="Y4935">
        <f t="shared" si="587"/>
        <v>23</v>
      </c>
      <c r="Z4935">
        <f t="shared" ca="1" si="588"/>
        <v>7.8750004999999987</v>
      </c>
      <c r="AA4935">
        <f t="shared" ca="1" si="589"/>
        <v>15.124999500000001</v>
      </c>
      <c r="AB4935">
        <f t="shared" ca="1" si="590"/>
        <v>-15.124999500000001</v>
      </c>
      <c r="AC4935" s="2">
        <v>15.125</v>
      </c>
      <c r="AD4935" s="7">
        <f>VLOOKUP(P4935,Weights!$A:$B,2,0)*AC4935</f>
        <v>15.125</v>
      </c>
      <c r="AE4935">
        <f t="shared" ca="1" si="591"/>
        <v>228.76560987500028</v>
      </c>
      <c r="AF4935" t="str">
        <f t="shared" si="592"/>
        <v>Utah Valley</v>
      </c>
      <c r="AG4935" t="str">
        <f t="shared" ca="1" si="593"/>
        <v>Utah Valley</v>
      </c>
    </row>
    <row r="4936" spans="15:33" x14ac:dyDescent="0.25">
      <c r="O4936" t="s">
        <v>3299</v>
      </c>
      <c r="P4936" s="6">
        <v>42056</v>
      </c>
      <c r="Q4936" t="s">
        <v>3073</v>
      </c>
      <c r="R4936" t="s">
        <v>3358</v>
      </c>
      <c r="S4936" t="s">
        <v>3720</v>
      </c>
      <c r="T4936">
        <v>81</v>
      </c>
      <c r="U4936">
        <v>70</v>
      </c>
      <c r="W4936" t="s">
        <v>2891</v>
      </c>
      <c r="X4936">
        <v>1</v>
      </c>
      <c r="Y4936">
        <f t="shared" si="587"/>
        <v>-11</v>
      </c>
      <c r="Z4936">
        <f t="shared" ca="1" si="588"/>
        <v>-1.0000000199999999</v>
      </c>
      <c r="AA4936">
        <f t="shared" ca="1" si="589"/>
        <v>-9.9999999800000001</v>
      </c>
      <c r="AB4936">
        <f t="shared" ca="1" si="590"/>
        <v>9.9999999800000001</v>
      </c>
      <c r="AC4936" s="2">
        <v>10</v>
      </c>
      <c r="AD4936" s="7">
        <f>VLOOKUP(P4936,Weights!$A:$B,2,0)*AC4936</f>
        <v>10</v>
      </c>
      <c r="AE4936">
        <f t="shared" ca="1" si="591"/>
        <v>99.99999960000001</v>
      </c>
      <c r="AF4936" t="str">
        <f t="shared" si="592"/>
        <v>UL Lafayette</v>
      </c>
      <c r="AG4936" t="str">
        <f t="shared" ca="1" si="593"/>
        <v>UL Lafayette</v>
      </c>
    </row>
    <row r="4937" spans="15:33" x14ac:dyDescent="0.25">
      <c r="O4937" t="s">
        <v>3353</v>
      </c>
      <c r="P4937" s="6">
        <v>42056</v>
      </c>
      <c r="Q4937" t="s">
        <v>3073</v>
      </c>
      <c r="R4937" t="s">
        <v>3298</v>
      </c>
      <c r="S4937" t="s">
        <v>3721</v>
      </c>
      <c r="T4937">
        <v>69</v>
      </c>
      <c r="U4937">
        <v>62</v>
      </c>
      <c r="W4937" t="s">
        <v>1584</v>
      </c>
      <c r="X4937">
        <v>1</v>
      </c>
      <c r="Y4937">
        <f t="shared" si="587"/>
        <v>7</v>
      </c>
      <c r="Z4937">
        <f t="shared" ca="1" si="588"/>
        <v>16.75</v>
      </c>
      <c r="AA4937">
        <f t="shared" ca="1" si="589"/>
        <v>-9.75</v>
      </c>
      <c r="AB4937">
        <f t="shared" ca="1" si="590"/>
        <v>9.75</v>
      </c>
      <c r="AC4937" s="2">
        <v>9.75</v>
      </c>
      <c r="AD4937" s="7">
        <f>VLOOKUP(P4937,Weights!$A:$B,2,0)*AC4937</f>
        <v>9.75</v>
      </c>
      <c r="AE4937">
        <f t="shared" ca="1" si="591"/>
        <v>95.0625</v>
      </c>
      <c r="AF4937" t="str">
        <f t="shared" si="592"/>
        <v>UTEP</v>
      </c>
      <c r="AG4937" t="str">
        <f t="shared" ca="1" si="593"/>
        <v>UTEP</v>
      </c>
    </row>
    <row r="4938" spans="15:33" x14ac:dyDescent="0.25">
      <c r="O4938" t="s">
        <v>3368</v>
      </c>
      <c r="P4938" s="6">
        <v>42056</v>
      </c>
      <c r="Q4938" t="s">
        <v>3073</v>
      </c>
      <c r="R4938" t="s">
        <v>3179</v>
      </c>
      <c r="S4938" t="s">
        <v>3721</v>
      </c>
      <c r="T4938">
        <v>55</v>
      </c>
      <c r="U4938">
        <v>48</v>
      </c>
      <c r="W4938" t="s">
        <v>1681</v>
      </c>
      <c r="X4938">
        <v>1</v>
      </c>
      <c r="Y4938">
        <f t="shared" si="587"/>
        <v>7</v>
      </c>
      <c r="Z4938">
        <f t="shared" ca="1" si="588"/>
        <v>16.25</v>
      </c>
      <c r="AA4938">
        <f t="shared" ca="1" si="589"/>
        <v>-9.25</v>
      </c>
      <c r="AB4938">
        <f t="shared" ca="1" si="590"/>
        <v>9.25</v>
      </c>
      <c r="AC4938" s="2">
        <v>9.25</v>
      </c>
      <c r="AD4938" s="7">
        <f>VLOOKUP(P4938,Weights!$A:$B,2,0)*AC4938</f>
        <v>9.25</v>
      </c>
      <c r="AE4938">
        <f t="shared" ca="1" si="591"/>
        <v>85.5625</v>
      </c>
      <c r="AF4938" t="str">
        <f t="shared" si="592"/>
        <v>Valparaiso</v>
      </c>
      <c r="AG4938" t="str">
        <f t="shared" ca="1" si="593"/>
        <v>Valparaiso</v>
      </c>
    </row>
    <row r="4939" spans="15:33" x14ac:dyDescent="0.25">
      <c r="O4939" t="s">
        <v>3229</v>
      </c>
      <c r="P4939" s="6">
        <v>42056</v>
      </c>
      <c r="Q4939" t="s">
        <v>3073</v>
      </c>
      <c r="R4939" t="s">
        <v>3235</v>
      </c>
      <c r="S4939" t="s">
        <v>3721</v>
      </c>
      <c r="T4939">
        <v>76</v>
      </c>
      <c r="U4939">
        <v>53</v>
      </c>
      <c r="W4939" t="s">
        <v>2515</v>
      </c>
      <c r="X4939">
        <v>1</v>
      </c>
      <c r="Y4939">
        <f t="shared" si="587"/>
        <v>23</v>
      </c>
      <c r="Z4939">
        <f t="shared" ca="1" si="588"/>
        <v>15.249999500000001</v>
      </c>
      <c r="AA4939">
        <f t="shared" ca="1" si="589"/>
        <v>7.7500004999999987</v>
      </c>
      <c r="AB4939">
        <f t="shared" ca="1" si="590"/>
        <v>-7.7500004999999987</v>
      </c>
      <c r="AC4939" s="2">
        <v>7.75</v>
      </c>
      <c r="AD4939" s="7">
        <f>VLOOKUP(P4939,Weights!$A:$B,2,0)*AC4939</f>
        <v>7.75</v>
      </c>
      <c r="AE4939">
        <f t="shared" ca="1" si="591"/>
        <v>60.062507750000229</v>
      </c>
      <c r="AF4939" t="str">
        <f t="shared" si="592"/>
        <v>Vanderbilt</v>
      </c>
      <c r="AG4939" t="str">
        <f t="shared" ca="1" si="593"/>
        <v>Vanderbilt</v>
      </c>
    </row>
    <row r="4940" spans="15:33" x14ac:dyDescent="0.25">
      <c r="O4940" t="s">
        <v>3180</v>
      </c>
      <c r="P4940" s="6">
        <v>42056</v>
      </c>
      <c r="Q4940" t="s">
        <v>3073</v>
      </c>
      <c r="R4940" t="s">
        <v>3165</v>
      </c>
      <c r="S4940" t="s">
        <v>3721</v>
      </c>
      <c r="T4940">
        <v>78</v>
      </c>
      <c r="U4940">
        <v>72</v>
      </c>
      <c r="W4940" t="s">
        <v>535</v>
      </c>
      <c r="X4940">
        <v>1</v>
      </c>
      <c r="Y4940">
        <f t="shared" si="587"/>
        <v>6</v>
      </c>
      <c r="Z4940">
        <f t="shared" ca="1" si="588"/>
        <v>9.8749995000000013</v>
      </c>
      <c r="AA4940">
        <f t="shared" ca="1" si="589"/>
        <v>-3.8749995000000013</v>
      </c>
      <c r="AB4940">
        <f t="shared" ca="1" si="590"/>
        <v>3.8749995000000013</v>
      </c>
      <c r="AC4940" s="2">
        <v>3.875</v>
      </c>
      <c r="AD4940" s="7">
        <f>VLOOKUP(P4940,Weights!$A:$B,2,0)*AC4940</f>
        <v>3.875</v>
      </c>
      <c r="AE4940">
        <f t="shared" ca="1" si="591"/>
        <v>15.01562112500026</v>
      </c>
      <c r="AF4940" t="str">
        <f t="shared" si="592"/>
        <v>Virginia Commonwealth</v>
      </c>
      <c r="AG4940" t="str">
        <f t="shared" ca="1" si="593"/>
        <v>Virginia Commonwealth</v>
      </c>
    </row>
    <row r="4941" spans="15:33" x14ac:dyDescent="0.25">
      <c r="O4941" t="s">
        <v>3370</v>
      </c>
      <c r="P4941" s="6">
        <v>42056</v>
      </c>
      <c r="Q4941" t="s">
        <v>3073</v>
      </c>
      <c r="R4941" t="s">
        <v>3351</v>
      </c>
      <c r="S4941" t="s">
        <v>3720</v>
      </c>
      <c r="T4941">
        <v>113</v>
      </c>
      <c r="U4941">
        <v>111</v>
      </c>
      <c r="V4941" t="s">
        <v>3723</v>
      </c>
      <c r="W4941" t="s">
        <v>2571</v>
      </c>
      <c r="X4941">
        <v>1</v>
      </c>
      <c r="Y4941">
        <f t="shared" si="587"/>
        <v>-2</v>
      </c>
      <c r="Z4941">
        <f t="shared" ca="1" si="588"/>
        <v>5.5</v>
      </c>
      <c r="AA4941">
        <f t="shared" ca="1" si="589"/>
        <v>-7.5</v>
      </c>
      <c r="AB4941">
        <f t="shared" ca="1" si="590"/>
        <v>7.5</v>
      </c>
      <c r="AC4941" s="2">
        <v>7.5</v>
      </c>
      <c r="AD4941" s="7">
        <f>VLOOKUP(P4941,Weights!$A:$B,2,0)*AC4941</f>
        <v>7.5</v>
      </c>
      <c r="AE4941">
        <f t="shared" ca="1" si="591"/>
        <v>56.25</v>
      </c>
      <c r="AF4941" t="str">
        <f t="shared" si="592"/>
        <v>VMI</v>
      </c>
      <c r="AG4941" t="str">
        <f t="shared" ca="1" si="593"/>
        <v>Western Carolina</v>
      </c>
    </row>
    <row r="4942" spans="15:33" x14ac:dyDescent="0.25">
      <c r="O4942" t="s">
        <v>3272</v>
      </c>
      <c r="P4942" s="6">
        <v>42056</v>
      </c>
      <c r="Q4942" t="s">
        <v>3073</v>
      </c>
      <c r="R4942" t="s">
        <v>3189</v>
      </c>
      <c r="S4942" t="s">
        <v>3720</v>
      </c>
      <c r="T4942">
        <v>59</v>
      </c>
      <c r="U4942">
        <v>46</v>
      </c>
      <c r="W4942" t="s">
        <v>412</v>
      </c>
      <c r="X4942">
        <v>1</v>
      </c>
      <c r="Y4942">
        <f t="shared" si="587"/>
        <v>-13</v>
      </c>
      <c r="Z4942">
        <f t="shared" ca="1" si="588"/>
        <v>-5.0000004999999996</v>
      </c>
      <c r="AA4942">
        <f t="shared" ca="1" si="589"/>
        <v>-7.9999995000000004</v>
      </c>
      <c r="AB4942">
        <f t="shared" ca="1" si="590"/>
        <v>7.9999995000000004</v>
      </c>
      <c r="AC4942" s="2">
        <v>8</v>
      </c>
      <c r="AD4942" s="7">
        <f>VLOOKUP(P4942,Weights!$A:$B,2,0)*AC4942</f>
        <v>8</v>
      </c>
      <c r="AE4942">
        <f t="shared" ca="1" si="591"/>
        <v>63.999992000000255</v>
      </c>
      <c r="AF4942" t="str">
        <f t="shared" si="592"/>
        <v>Denver</v>
      </c>
      <c r="AG4942" t="str">
        <f t="shared" ca="1" si="593"/>
        <v>Denver</v>
      </c>
    </row>
    <row r="4943" spans="15:33" x14ac:dyDescent="0.25">
      <c r="O4943" t="s">
        <v>3110</v>
      </c>
      <c r="P4943" s="6">
        <v>42056</v>
      </c>
      <c r="Q4943" t="s">
        <v>3073</v>
      </c>
      <c r="R4943" t="s">
        <v>3289</v>
      </c>
      <c r="S4943" t="s">
        <v>3720</v>
      </c>
      <c r="T4943">
        <v>97</v>
      </c>
      <c r="U4943">
        <v>87</v>
      </c>
      <c r="W4943" t="s">
        <v>644</v>
      </c>
      <c r="X4943">
        <v>1</v>
      </c>
      <c r="Y4943">
        <f t="shared" si="587"/>
        <v>-10</v>
      </c>
      <c r="Z4943">
        <f t="shared" ca="1" si="588"/>
        <v>-2.6250000199999999</v>
      </c>
      <c r="AA4943">
        <f t="shared" ca="1" si="589"/>
        <v>-7.3749999800000001</v>
      </c>
      <c r="AB4943">
        <f t="shared" ca="1" si="590"/>
        <v>7.3749999800000001</v>
      </c>
      <c r="AC4943" s="2">
        <v>7.375</v>
      </c>
      <c r="AD4943" s="7">
        <f>VLOOKUP(P4943,Weights!$A:$B,2,0)*AC4943</f>
        <v>7.375</v>
      </c>
      <c r="AE4943">
        <f t="shared" ca="1" si="591"/>
        <v>54.390624705</v>
      </c>
      <c r="AF4943" t="str">
        <f t="shared" si="592"/>
        <v>Toledo</v>
      </c>
      <c r="AG4943" t="str">
        <f t="shared" ca="1" si="593"/>
        <v>Toledo</v>
      </c>
    </row>
    <row r="4944" spans="15:33" x14ac:dyDescent="0.25">
      <c r="O4944" t="s">
        <v>3712</v>
      </c>
      <c r="P4944" s="6">
        <v>42056</v>
      </c>
      <c r="Q4944" t="s">
        <v>3073</v>
      </c>
      <c r="R4944" t="s">
        <v>3124</v>
      </c>
      <c r="S4944" t="s">
        <v>3721</v>
      </c>
      <c r="T4944">
        <v>63</v>
      </c>
      <c r="U4944">
        <v>53</v>
      </c>
      <c r="W4944" t="s">
        <v>1318</v>
      </c>
      <c r="X4944">
        <v>1</v>
      </c>
      <c r="Y4944">
        <f t="shared" si="587"/>
        <v>10</v>
      </c>
      <c r="Z4944">
        <f t="shared" ca="1" si="588"/>
        <v>12.124999999999998</v>
      </c>
      <c r="AA4944">
        <f t="shared" ca="1" si="589"/>
        <v>-2.1249999999999982</v>
      </c>
      <c r="AB4944">
        <f t="shared" ca="1" si="590"/>
        <v>2.1249999999999982</v>
      </c>
      <c r="AC4944" s="2">
        <v>2.125</v>
      </c>
      <c r="AD4944" s="7">
        <f>VLOOKUP(P4944,Weights!$A:$B,2,0)*AC4944</f>
        <v>2.125</v>
      </c>
      <c r="AE4944">
        <f t="shared" ca="1" si="591"/>
        <v>4.5156249999999929</v>
      </c>
      <c r="AF4944" t="str">
        <f t="shared" si="592"/>
        <v>Wisconsin</v>
      </c>
      <c r="AG4944" t="str">
        <f t="shared" ca="1" si="593"/>
        <v>Wisconsin</v>
      </c>
    </row>
    <row r="4945" spans="15:33" x14ac:dyDescent="0.25">
      <c r="O4945" t="s">
        <v>3310</v>
      </c>
      <c r="P4945" s="6">
        <v>42056</v>
      </c>
      <c r="Q4945" t="s">
        <v>3073</v>
      </c>
      <c r="R4945" t="s">
        <v>3391</v>
      </c>
      <c r="S4945" t="s">
        <v>3721</v>
      </c>
      <c r="T4945">
        <v>78</v>
      </c>
      <c r="U4945">
        <v>52</v>
      </c>
      <c r="W4945" t="s">
        <v>2574</v>
      </c>
      <c r="X4945">
        <v>1</v>
      </c>
      <c r="Y4945">
        <f t="shared" si="587"/>
        <v>26</v>
      </c>
      <c r="Z4945">
        <f t="shared" ca="1" si="588"/>
        <v>15.875</v>
      </c>
      <c r="AA4945">
        <f t="shared" ca="1" si="589"/>
        <v>10.125</v>
      </c>
      <c r="AB4945">
        <f t="shared" ca="1" si="590"/>
        <v>-10.125</v>
      </c>
      <c r="AC4945" s="2">
        <v>10.125</v>
      </c>
      <c r="AD4945" s="7">
        <f>VLOOKUP(P4945,Weights!$A:$B,2,0)*AC4945</f>
        <v>10.125</v>
      </c>
      <c r="AE4945">
        <f t="shared" ca="1" si="591"/>
        <v>102.515625</v>
      </c>
      <c r="AF4945" t="str">
        <f t="shared" si="592"/>
        <v>Wofford</v>
      </c>
      <c r="AG4945" t="str">
        <f t="shared" ca="1" si="593"/>
        <v>Wofford</v>
      </c>
    </row>
    <row r="4946" spans="15:33" x14ac:dyDescent="0.25">
      <c r="O4946" t="s">
        <v>3210</v>
      </c>
      <c r="P4946" s="6">
        <v>42056</v>
      </c>
      <c r="Q4946" t="s">
        <v>3073</v>
      </c>
      <c r="R4946" t="s">
        <v>3101</v>
      </c>
      <c r="S4946" t="s">
        <v>3721</v>
      </c>
      <c r="T4946">
        <v>73</v>
      </c>
      <c r="U4946">
        <v>56</v>
      </c>
      <c r="W4946" t="s">
        <v>442</v>
      </c>
      <c r="X4946">
        <v>1</v>
      </c>
      <c r="Y4946">
        <f t="shared" si="587"/>
        <v>17</v>
      </c>
      <c r="Z4946">
        <f t="shared" ca="1" si="588"/>
        <v>0.25</v>
      </c>
      <c r="AA4946">
        <f t="shared" ca="1" si="589"/>
        <v>16.75</v>
      </c>
      <c r="AB4946">
        <f t="shared" ca="1" si="590"/>
        <v>-16.75</v>
      </c>
      <c r="AC4946" s="2">
        <v>16.75</v>
      </c>
      <c r="AD4946" s="7">
        <f>VLOOKUP(P4946,Weights!$A:$B,2,0)*AC4946</f>
        <v>16.75</v>
      </c>
      <c r="AE4946">
        <f t="shared" ca="1" si="591"/>
        <v>280.5625</v>
      </c>
      <c r="AF4946" t="str">
        <f t="shared" si="592"/>
        <v>Xavier</v>
      </c>
      <c r="AG4946" t="str">
        <f t="shared" ca="1" si="593"/>
        <v>Xavier</v>
      </c>
    </row>
    <row r="4947" spans="15:33" x14ac:dyDescent="0.25">
      <c r="O4947" t="s">
        <v>3081</v>
      </c>
      <c r="P4947" s="6">
        <v>42056</v>
      </c>
      <c r="Q4947" t="s">
        <v>3073</v>
      </c>
      <c r="R4947" t="s">
        <v>3116</v>
      </c>
      <c r="S4947" t="s">
        <v>3720</v>
      </c>
      <c r="T4947">
        <v>56</v>
      </c>
      <c r="U4947">
        <v>50</v>
      </c>
      <c r="W4947" t="s">
        <v>1768</v>
      </c>
      <c r="X4947">
        <v>1</v>
      </c>
      <c r="Y4947">
        <f t="shared" si="587"/>
        <v>-6</v>
      </c>
      <c r="Z4947">
        <f t="shared" ca="1" si="588"/>
        <v>7.6250000000000009</v>
      </c>
      <c r="AA4947">
        <f t="shared" ca="1" si="589"/>
        <v>-13.625</v>
      </c>
      <c r="AB4947">
        <f t="shared" ca="1" si="590"/>
        <v>13.625</v>
      </c>
      <c r="AC4947" s="2">
        <v>13.625</v>
      </c>
      <c r="AD4947" s="7">
        <f>VLOOKUP(P4947,Weights!$A:$B,2,0)*AC4947</f>
        <v>13.625</v>
      </c>
      <c r="AE4947">
        <f t="shared" ca="1" si="591"/>
        <v>185.640625</v>
      </c>
      <c r="AF4947" t="str">
        <f t="shared" si="592"/>
        <v>Columbia</v>
      </c>
      <c r="AG4947" t="str">
        <f t="shared" ca="1" si="593"/>
        <v>Yale</v>
      </c>
    </row>
    <row r="4948" spans="15:33" x14ac:dyDescent="0.25">
      <c r="O4948" t="s">
        <v>3226</v>
      </c>
      <c r="P4948" s="6">
        <v>42056</v>
      </c>
      <c r="Q4948" t="s">
        <v>3073</v>
      </c>
      <c r="R4948" t="s">
        <v>3156</v>
      </c>
      <c r="S4948" t="s">
        <v>3720</v>
      </c>
      <c r="T4948">
        <v>83</v>
      </c>
      <c r="U4948">
        <v>70</v>
      </c>
      <c r="W4948" t="s">
        <v>1700</v>
      </c>
      <c r="X4948">
        <v>1</v>
      </c>
      <c r="Y4948">
        <f t="shared" si="587"/>
        <v>-13</v>
      </c>
      <c r="Z4948">
        <f t="shared" ca="1" si="588"/>
        <v>-3.6249999800000001</v>
      </c>
      <c r="AA4948">
        <f t="shared" ca="1" si="589"/>
        <v>-9.3750000199999999</v>
      </c>
      <c r="AB4948">
        <f t="shared" ca="1" si="590"/>
        <v>9.3750000199999999</v>
      </c>
      <c r="AC4948" s="2">
        <v>9.375</v>
      </c>
      <c r="AD4948" s="7">
        <f>VLOOKUP(P4948,Weights!$A:$B,2,0)*AC4948</f>
        <v>9.375</v>
      </c>
      <c r="AE4948">
        <f t="shared" ca="1" si="591"/>
        <v>87.890625374999999</v>
      </c>
      <c r="AF4948" t="str">
        <f t="shared" si="592"/>
        <v>Detroit</v>
      </c>
      <c r="AG4948" t="str">
        <f t="shared" ca="1" si="593"/>
        <v>Detroit</v>
      </c>
    </row>
    <row r="4949" spans="15:33" x14ac:dyDescent="0.25">
      <c r="O4949" t="s">
        <v>3372</v>
      </c>
      <c r="P4949" s="6">
        <v>42057</v>
      </c>
      <c r="Q4949" t="s">
        <v>3073</v>
      </c>
      <c r="R4949" t="s">
        <v>3132</v>
      </c>
      <c r="S4949" t="s">
        <v>3721</v>
      </c>
      <c r="T4949">
        <v>64</v>
      </c>
      <c r="U4949">
        <v>59</v>
      </c>
      <c r="W4949" t="s">
        <v>458</v>
      </c>
      <c r="X4949">
        <v>1</v>
      </c>
      <c r="Y4949">
        <f t="shared" si="587"/>
        <v>5</v>
      </c>
      <c r="Z4949">
        <f t="shared" ca="1" si="588"/>
        <v>8</v>
      </c>
      <c r="AA4949">
        <f t="shared" ca="1" si="589"/>
        <v>-3</v>
      </c>
      <c r="AB4949">
        <f t="shared" ca="1" si="590"/>
        <v>3</v>
      </c>
      <c r="AC4949" s="2">
        <v>3</v>
      </c>
      <c r="AD4949" s="7">
        <f>VLOOKUP(P4949,Weights!$A:$B,2,0)*AC4949</f>
        <v>3</v>
      </c>
      <c r="AE4949">
        <f t="shared" ca="1" si="591"/>
        <v>9</v>
      </c>
      <c r="AF4949" t="str">
        <f t="shared" si="592"/>
        <v>Arizona St</v>
      </c>
      <c r="AG4949" t="str">
        <f t="shared" ca="1" si="593"/>
        <v>Arizona St</v>
      </c>
    </row>
    <row r="4950" spans="15:33" x14ac:dyDescent="0.25">
      <c r="O4950" t="s">
        <v>3093</v>
      </c>
      <c r="P4950" s="6">
        <v>42057</v>
      </c>
      <c r="Q4950" t="s">
        <v>3073</v>
      </c>
      <c r="R4950" t="s">
        <v>3399</v>
      </c>
      <c r="S4950" t="s">
        <v>3721</v>
      </c>
      <c r="T4950">
        <v>72</v>
      </c>
      <c r="U4950">
        <v>63</v>
      </c>
      <c r="W4950" t="s">
        <v>2417</v>
      </c>
      <c r="X4950">
        <v>1</v>
      </c>
      <c r="Y4950">
        <f t="shared" si="587"/>
        <v>9</v>
      </c>
      <c r="Z4950">
        <f t="shared" ca="1" si="588"/>
        <v>2.375</v>
      </c>
      <c r="AA4950">
        <f t="shared" ca="1" si="589"/>
        <v>6.625</v>
      </c>
      <c r="AB4950">
        <f t="shared" ca="1" si="590"/>
        <v>-6.625</v>
      </c>
      <c r="AC4950" s="2">
        <v>6.625</v>
      </c>
      <c r="AD4950" s="7">
        <f>VLOOKUP(P4950,Weights!$A:$B,2,0)*AC4950</f>
        <v>6.625</v>
      </c>
      <c r="AE4950">
        <f t="shared" ca="1" si="591"/>
        <v>43.890625</v>
      </c>
      <c r="AF4950" t="str">
        <f t="shared" si="592"/>
        <v>Army</v>
      </c>
      <c r="AG4950" t="str">
        <f t="shared" ca="1" si="593"/>
        <v>Army</v>
      </c>
    </row>
    <row r="4951" spans="15:33" x14ac:dyDescent="0.25">
      <c r="O4951" t="s">
        <v>3079</v>
      </c>
      <c r="P4951" s="6">
        <v>42057</v>
      </c>
      <c r="Q4951" t="s">
        <v>3073</v>
      </c>
      <c r="R4951" t="s">
        <v>3094</v>
      </c>
      <c r="S4951" t="s">
        <v>3721</v>
      </c>
      <c r="T4951">
        <v>78</v>
      </c>
      <c r="U4951">
        <v>69</v>
      </c>
      <c r="W4951" t="s">
        <v>184</v>
      </c>
      <c r="X4951">
        <v>1</v>
      </c>
      <c r="Y4951">
        <f t="shared" si="587"/>
        <v>9</v>
      </c>
      <c r="Z4951">
        <f t="shared" ca="1" si="588"/>
        <v>5</v>
      </c>
      <c r="AA4951">
        <f t="shared" ca="1" si="589"/>
        <v>4</v>
      </c>
      <c r="AB4951">
        <f t="shared" ca="1" si="590"/>
        <v>-4</v>
      </c>
      <c r="AC4951" s="2">
        <v>4</v>
      </c>
      <c r="AD4951" s="7">
        <f>VLOOKUP(P4951,Weights!$A:$B,2,0)*AC4951</f>
        <v>4</v>
      </c>
      <c r="AE4951">
        <f t="shared" ca="1" si="591"/>
        <v>16</v>
      </c>
      <c r="AF4951" t="str">
        <f t="shared" si="592"/>
        <v>Bucknell</v>
      </c>
      <c r="AG4951" t="str">
        <f t="shared" ca="1" si="593"/>
        <v>Bucknell</v>
      </c>
    </row>
    <row r="4952" spans="15:33" x14ac:dyDescent="0.25">
      <c r="O4952" t="s">
        <v>3136</v>
      </c>
      <c r="P4952" s="6">
        <v>42057</v>
      </c>
      <c r="Q4952" t="s">
        <v>3073</v>
      </c>
      <c r="R4952" t="s">
        <v>3142</v>
      </c>
      <c r="S4952" t="s">
        <v>3721</v>
      </c>
      <c r="T4952">
        <v>67</v>
      </c>
      <c r="U4952">
        <v>60</v>
      </c>
      <c r="W4952" t="s">
        <v>225</v>
      </c>
      <c r="X4952">
        <v>1</v>
      </c>
      <c r="Y4952">
        <f t="shared" si="587"/>
        <v>7</v>
      </c>
      <c r="Z4952">
        <f t="shared" ca="1" si="588"/>
        <v>14.625</v>
      </c>
      <c r="AA4952">
        <f t="shared" ca="1" si="589"/>
        <v>-7.625</v>
      </c>
      <c r="AB4952">
        <f t="shared" ca="1" si="590"/>
        <v>7.625</v>
      </c>
      <c r="AC4952" s="2">
        <v>7.625</v>
      </c>
      <c r="AD4952" s="7">
        <f>VLOOKUP(P4952,Weights!$A:$B,2,0)*AC4952</f>
        <v>7.625</v>
      </c>
      <c r="AE4952">
        <f t="shared" ca="1" si="591"/>
        <v>58.140625</v>
      </c>
      <c r="AF4952" t="str">
        <f t="shared" si="592"/>
        <v>Connecticut</v>
      </c>
      <c r="AG4952" t="str">
        <f t="shared" ca="1" si="593"/>
        <v>Connecticut</v>
      </c>
    </row>
    <row r="4953" spans="15:33" x14ac:dyDescent="0.25">
      <c r="O4953" t="s">
        <v>3288</v>
      </c>
      <c r="P4953" s="6">
        <v>42057</v>
      </c>
      <c r="Q4953" t="s">
        <v>3073</v>
      </c>
      <c r="R4953" t="s">
        <v>3388</v>
      </c>
      <c r="S4953" t="s">
        <v>3721</v>
      </c>
      <c r="T4953">
        <v>78</v>
      </c>
      <c r="U4953">
        <v>43</v>
      </c>
      <c r="W4953" t="s">
        <v>2101</v>
      </c>
      <c r="X4953">
        <v>1</v>
      </c>
      <c r="Y4953">
        <f t="shared" si="587"/>
        <v>35</v>
      </c>
      <c r="Z4953">
        <f t="shared" ca="1" si="588"/>
        <v>1.125</v>
      </c>
      <c r="AA4953">
        <f t="shared" ca="1" si="589"/>
        <v>33.875</v>
      </c>
      <c r="AB4953">
        <f t="shared" ca="1" si="590"/>
        <v>-33.875</v>
      </c>
      <c r="AC4953" s="2">
        <v>33.875</v>
      </c>
      <c r="AD4953" s="7">
        <f>VLOOKUP(P4953,Weights!$A:$B,2,0)*AC4953</f>
        <v>33.875</v>
      </c>
      <c r="AE4953">
        <f t="shared" ca="1" si="591"/>
        <v>1147.515625</v>
      </c>
      <c r="AF4953" t="str">
        <f t="shared" si="592"/>
        <v>Drake</v>
      </c>
      <c r="AG4953" t="str">
        <f t="shared" ca="1" si="593"/>
        <v>Drake</v>
      </c>
    </row>
    <row r="4954" spans="15:33" x14ac:dyDescent="0.25">
      <c r="O4954" t="s">
        <v>3337</v>
      </c>
      <c r="P4954" s="6">
        <v>42057</v>
      </c>
      <c r="Q4954" t="s">
        <v>3073</v>
      </c>
      <c r="R4954" t="s">
        <v>3397</v>
      </c>
      <c r="S4954" t="s">
        <v>3721</v>
      </c>
      <c r="T4954">
        <v>73</v>
      </c>
      <c r="U4954">
        <v>65</v>
      </c>
      <c r="W4954" t="s">
        <v>467</v>
      </c>
      <c r="X4954">
        <v>1</v>
      </c>
      <c r="Y4954">
        <f t="shared" si="587"/>
        <v>8</v>
      </c>
      <c r="Z4954">
        <f t="shared" ca="1" si="588"/>
        <v>5</v>
      </c>
      <c r="AA4954">
        <f t="shared" ca="1" si="589"/>
        <v>3</v>
      </c>
      <c r="AB4954">
        <f t="shared" ca="1" si="590"/>
        <v>-3</v>
      </c>
      <c r="AC4954" s="2">
        <v>3</v>
      </c>
      <c r="AD4954" s="7">
        <f>VLOOKUP(P4954,Weights!$A:$B,2,0)*AC4954</f>
        <v>3</v>
      </c>
      <c r="AE4954">
        <f t="shared" ca="1" si="591"/>
        <v>9</v>
      </c>
      <c r="AF4954" t="str">
        <f t="shared" si="592"/>
        <v>Eastern Illinois</v>
      </c>
      <c r="AG4954" t="str">
        <f t="shared" ca="1" si="593"/>
        <v>Eastern Illinois</v>
      </c>
    </row>
    <row r="4955" spans="15:33" x14ac:dyDescent="0.25">
      <c r="O4955" t="s">
        <v>3112</v>
      </c>
      <c r="P4955" s="6">
        <v>42057</v>
      </c>
      <c r="Q4955" t="s">
        <v>3073</v>
      </c>
      <c r="R4955" t="s">
        <v>3344</v>
      </c>
      <c r="S4955" t="s">
        <v>3720</v>
      </c>
      <c r="T4955">
        <v>80</v>
      </c>
      <c r="U4955">
        <v>78</v>
      </c>
      <c r="W4955" t="s">
        <v>687</v>
      </c>
      <c r="X4955">
        <v>1</v>
      </c>
      <c r="Y4955">
        <f t="shared" si="587"/>
        <v>-2</v>
      </c>
      <c r="Z4955">
        <f t="shared" ca="1" si="588"/>
        <v>2.125</v>
      </c>
      <c r="AA4955">
        <f t="shared" ca="1" si="589"/>
        <v>-4.125</v>
      </c>
      <c r="AB4955">
        <f t="shared" ca="1" si="590"/>
        <v>4.125</v>
      </c>
      <c r="AC4955" s="2">
        <v>4.125</v>
      </c>
      <c r="AD4955" s="7">
        <f>VLOOKUP(P4955,Weights!$A:$B,2,0)*AC4955</f>
        <v>4.125</v>
      </c>
      <c r="AE4955">
        <f t="shared" ca="1" si="591"/>
        <v>17.015625</v>
      </c>
      <c r="AF4955" t="str">
        <f t="shared" si="592"/>
        <v>William &amp; Mary</v>
      </c>
      <c r="AG4955" t="str">
        <f t="shared" ca="1" si="593"/>
        <v>Hofstra</v>
      </c>
    </row>
    <row r="4956" spans="15:33" x14ac:dyDescent="0.25">
      <c r="O4956" t="s">
        <v>3227</v>
      </c>
      <c r="P4956" s="6">
        <v>42057</v>
      </c>
      <c r="Q4956" t="s">
        <v>3073</v>
      </c>
      <c r="R4956" t="s">
        <v>3323</v>
      </c>
      <c r="S4956" t="s">
        <v>3720</v>
      </c>
      <c r="T4956">
        <v>60</v>
      </c>
      <c r="U4956">
        <v>53</v>
      </c>
      <c r="W4956" t="s">
        <v>441</v>
      </c>
      <c r="X4956">
        <v>1</v>
      </c>
      <c r="Y4956">
        <f t="shared" si="587"/>
        <v>-7</v>
      </c>
      <c r="Z4956">
        <f t="shared" ca="1" si="588"/>
        <v>-4.4999994999999995</v>
      </c>
      <c r="AA4956">
        <f t="shared" ca="1" si="589"/>
        <v>-2.5000005000000005</v>
      </c>
      <c r="AB4956">
        <f t="shared" ca="1" si="590"/>
        <v>2.5000005000000005</v>
      </c>
      <c r="AC4956" s="2">
        <v>2.5</v>
      </c>
      <c r="AD4956" s="7">
        <f>VLOOKUP(P4956,Weights!$A:$B,2,0)*AC4956</f>
        <v>2.5</v>
      </c>
      <c r="AE4956">
        <f t="shared" ca="1" si="591"/>
        <v>6.2500025000002521</v>
      </c>
      <c r="AF4956" t="str">
        <f t="shared" si="592"/>
        <v>Michigan St</v>
      </c>
      <c r="AG4956" t="str">
        <f t="shared" ca="1" si="593"/>
        <v>Michigan St</v>
      </c>
    </row>
    <row r="4957" spans="15:33" x14ac:dyDescent="0.25">
      <c r="O4957" t="s">
        <v>3209</v>
      </c>
      <c r="P4957" s="6">
        <v>42057</v>
      </c>
      <c r="Q4957" t="s">
        <v>3073</v>
      </c>
      <c r="R4957" t="s">
        <v>3327</v>
      </c>
      <c r="S4957" t="s">
        <v>3721</v>
      </c>
      <c r="T4957">
        <v>69</v>
      </c>
      <c r="U4957">
        <v>68</v>
      </c>
      <c r="W4957" t="s">
        <v>1814</v>
      </c>
      <c r="X4957">
        <v>1</v>
      </c>
      <c r="Y4957">
        <f t="shared" si="587"/>
        <v>1</v>
      </c>
      <c r="Z4957">
        <f t="shared" ca="1" si="588"/>
        <v>7.875</v>
      </c>
      <c r="AA4957">
        <f t="shared" ca="1" si="589"/>
        <v>-6.875</v>
      </c>
      <c r="AB4957">
        <f t="shared" ca="1" si="590"/>
        <v>6.875</v>
      </c>
      <c r="AC4957" s="2">
        <v>6.875</v>
      </c>
      <c r="AD4957" s="7">
        <f>VLOOKUP(P4957,Weights!$A:$B,2,0)*AC4957</f>
        <v>6.875</v>
      </c>
      <c r="AE4957">
        <f t="shared" ca="1" si="591"/>
        <v>47.265625</v>
      </c>
      <c r="AF4957" t="str">
        <f t="shared" si="592"/>
        <v>Iona</v>
      </c>
      <c r="AG4957" t="str">
        <f t="shared" ca="1" si="593"/>
        <v>Iona</v>
      </c>
    </row>
    <row r="4958" spans="15:33" x14ac:dyDescent="0.25">
      <c r="O4958" t="s">
        <v>3187</v>
      </c>
      <c r="P4958" s="6">
        <v>42057</v>
      </c>
      <c r="Q4958" t="s">
        <v>3073</v>
      </c>
      <c r="R4958" t="s">
        <v>3164</v>
      </c>
      <c r="S4958" t="s">
        <v>3721</v>
      </c>
      <c r="T4958">
        <v>68</v>
      </c>
      <c r="U4958">
        <v>61</v>
      </c>
      <c r="W4958" t="s">
        <v>111</v>
      </c>
      <c r="X4958">
        <v>1</v>
      </c>
      <c r="Y4958">
        <f t="shared" si="587"/>
        <v>7</v>
      </c>
      <c r="Z4958">
        <f t="shared" ca="1" si="588"/>
        <v>7</v>
      </c>
      <c r="AA4958">
        <f t="shared" ca="1" si="589"/>
        <v>0</v>
      </c>
      <c r="AB4958">
        <f t="shared" ca="1" si="590"/>
        <v>0</v>
      </c>
      <c r="AC4958" s="2">
        <v>0</v>
      </c>
      <c r="AD4958" s="7">
        <f>VLOOKUP(P4958,Weights!$A:$B,2,0)*AC4958</f>
        <v>0</v>
      </c>
      <c r="AE4958">
        <f t="shared" ca="1" si="591"/>
        <v>0</v>
      </c>
      <c r="AF4958" t="str">
        <f t="shared" si="592"/>
        <v>James Madison</v>
      </c>
      <c r="AG4958" t="str">
        <f t="shared" ca="1" si="593"/>
        <v>James Madison</v>
      </c>
    </row>
    <row r="4959" spans="15:33" x14ac:dyDescent="0.25">
      <c r="O4959" t="s">
        <v>3379</v>
      </c>
      <c r="P4959" s="6">
        <v>42057</v>
      </c>
      <c r="Q4959" t="s">
        <v>3073</v>
      </c>
      <c r="R4959" t="s">
        <v>3366</v>
      </c>
      <c r="S4959" t="s">
        <v>3720</v>
      </c>
      <c r="T4959">
        <v>63</v>
      </c>
      <c r="U4959">
        <v>61</v>
      </c>
      <c r="W4959" t="s">
        <v>2458</v>
      </c>
      <c r="X4959">
        <v>1</v>
      </c>
      <c r="Y4959">
        <f t="shared" si="587"/>
        <v>-2</v>
      </c>
      <c r="Z4959">
        <f t="shared" ca="1" si="588"/>
        <v>2.875</v>
      </c>
      <c r="AA4959">
        <f t="shared" ca="1" si="589"/>
        <v>-4.875</v>
      </c>
      <c r="AB4959">
        <f t="shared" ca="1" si="590"/>
        <v>4.875</v>
      </c>
      <c r="AC4959" s="2">
        <v>4.875</v>
      </c>
      <c r="AD4959" s="7">
        <f>VLOOKUP(P4959,Weights!$A:$B,2,0)*AC4959</f>
        <v>4.875</v>
      </c>
      <c r="AE4959">
        <f t="shared" ca="1" si="591"/>
        <v>23.765625</v>
      </c>
      <c r="AF4959" t="str">
        <f t="shared" si="592"/>
        <v>Lafayette</v>
      </c>
      <c r="AG4959" t="str">
        <f t="shared" ca="1" si="593"/>
        <v>Lehigh</v>
      </c>
    </row>
    <row r="4960" spans="15:33" x14ac:dyDescent="0.25">
      <c r="O4960" t="s">
        <v>3123</v>
      </c>
      <c r="P4960" s="6">
        <v>42057</v>
      </c>
      <c r="Q4960" t="s">
        <v>3073</v>
      </c>
      <c r="R4960" t="s">
        <v>3076</v>
      </c>
      <c r="S4960" t="s">
        <v>3721</v>
      </c>
      <c r="T4960">
        <v>80</v>
      </c>
      <c r="U4960">
        <v>78</v>
      </c>
      <c r="V4960" t="s">
        <v>3724</v>
      </c>
      <c r="W4960" t="s">
        <v>2463</v>
      </c>
      <c r="X4960">
        <v>1</v>
      </c>
      <c r="Y4960">
        <f t="shared" si="587"/>
        <v>2</v>
      </c>
      <c r="Z4960">
        <f t="shared" ca="1" si="588"/>
        <v>-5.124999980000001</v>
      </c>
      <c r="AA4960">
        <f t="shared" ca="1" si="589"/>
        <v>7.124999980000001</v>
      </c>
      <c r="AB4960">
        <f t="shared" ca="1" si="590"/>
        <v>-7.124999980000001</v>
      </c>
      <c r="AC4960" s="2">
        <v>7.125</v>
      </c>
      <c r="AD4960" s="7">
        <f>VLOOKUP(P4960,Weights!$A:$B,2,0)*AC4960</f>
        <v>7.125</v>
      </c>
      <c r="AE4960">
        <f t="shared" ca="1" si="591"/>
        <v>50.765624715000015</v>
      </c>
      <c r="AF4960" t="str">
        <f t="shared" si="592"/>
        <v>Loyola (MD)</v>
      </c>
      <c r="AG4960" t="str">
        <f t="shared" ca="1" si="593"/>
        <v>Colgate</v>
      </c>
    </row>
    <row r="4961" spans="15:33" x14ac:dyDescent="0.25">
      <c r="O4961" t="s">
        <v>3153</v>
      </c>
      <c r="P4961" s="6">
        <v>42057</v>
      </c>
      <c r="Q4961" t="s">
        <v>3073</v>
      </c>
      <c r="R4961" t="s">
        <v>3324</v>
      </c>
      <c r="S4961" t="s">
        <v>3721</v>
      </c>
      <c r="T4961">
        <v>64</v>
      </c>
      <c r="U4961">
        <v>57</v>
      </c>
      <c r="W4961" t="s">
        <v>1251</v>
      </c>
      <c r="X4961">
        <v>1</v>
      </c>
      <c r="Y4961">
        <f t="shared" si="587"/>
        <v>7</v>
      </c>
      <c r="Z4961">
        <f t="shared" ca="1" si="588"/>
        <v>-6.6249994999999977</v>
      </c>
      <c r="AA4961">
        <f t="shared" ca="1" si="589"/>
        <v>13.624999499999998</v>
      </c>
      <c r="AB4961">
        <f t="shared" ca="1" si="590"/>
        <v>-13.624999499999998</v>
      </c>
      <c r="AC4961" s="2">
        <v>13.625</v>
      </c>
      <c r="AD4961" s="7">
        <f>VLOOKUP(P4961,Weights!$A:$B,2,0)*AC4961</f>
        <v>13.625</v>
      </c>
      <c r="AE4961">
        <f t="shared" ca="1" si="591"/>
        <v>185.64061137500019</v>
      </c>
      <c r="AF4961" t="str">
        <f t="shared" si="592"/>
        <v>Michigan</v>
      </c>
      <c r="AG4961" t="str">
        <f t="shared" ca="1" si="593"/>
        <v>Ohio State</v>
      </c>
    </row>
    <row r="4962" spans="15:33" x14ac:dyDescent="0.25">
      <c r="O4962" t="s">
        <v>3290</v>
      </c>
      <c r="P4962" s="6">
        <v>42057</v>
      </c>
      <c r="Q4962" t="s">
        <v>3073</v>
      </c>
      <c r="R4962" t="s">
        <v>3204</v>
      </c>
      <c r="S4962" t="s">
        <v>3721</v>
      </c>
      <c r="T4962">
        <v>68</v>
      </c>
      <c r="U4962">
        <v>66</v>
      </c>
      <c r="W4962" t="s">
        <v>1518</v>
      </c>
      <c r="X4962">
        <v>1</v>
      </c>
      <c r="Y4962">
        <f t="shared" si="587"/>
        <v>2</v>
      </c>
      <c r="Z4962">
        <f t="shared" ca="1" si="588"/>
        <v>2.0000000199999999</v>
      </c>
      <c r="AA4962">
        <f t="shared" ca="1" si="589"/>
        <v>-1.9999999878450581E-8</v>
      </c>
      <c r="AB4962">
        <f t="shared" ca="1" si="590"/>
        <v>1.9999999878450581E-8</v>
      </c>
      <c r="AC4962" s="2">
        <v>0</v>
      </c>
      <c r="AD4962" s="7">
        <f>VLOOKUP(P4962,Weights!$A:$B,2,0)*AC4962</f>
        <v>0</v>
      </c>
      <c r="AE4962">
        <f t="shared" ca="1" si="591"/>
        <v>3.9999999513802324E-16</v>
      </c>
      <c r="AF4962" t="str">
        <f t="shared" si="592"/>
        <v>Middle Tennessee</v>
      </c>
      <c r="AG4962" t="str">
        <f t="shared" ca="1" si="593"/>
        <v>Middle Tennessee</v>
      </c>
    </row>
    <row r="4963" spans="15:33" x14ac:dyDescent="0.25">
      <c r="O4963" t="s">
        <v>3281</v>
      </c>
      <c r="P4963" s="6">
        <v>42057</v>
      </c>
      <c r="Q4963" t="s">
        <v>3073</v>
      </c>
      <c r="R4963" t="s">
        <v>3373</v>
      </c>
      <c r="S4963" t="s">
        <v>3721</v>
      </c>
      <c r="T4963">
        <v>66</v>
      </c>
      <c r="U4963">
        <v>60</v>
      </c>
      <c r="W4963" t="s">
        <v>1650</v>
      </c>
      <c r="X4963">
        <v>1</v>
      </c>
      <c r="Y4963">
        <f t="shared" si="587"/>
        <v>6</v>
      </c>
      <c r="Z4963">
        <f t="shared" ca="1" si="588"/>
        <v>-4.125</v>
      </c>
      <c r="AA4963">
        <f t="shared" ca="1" si="589"/>
        <v>10.125</v>
      </c>
      <c r="AB4963">
        <f t="shared" ca="1" si="590"/>
        <v>-10.125</v>
      </c>
      <c r="AC4963" s="2">
        <v>10.125</v>
      </c>
      <c r="AD4963" s="7">
        <f>VLOOKUP(P4963,Weights!$A:$B,2,0)*AC4963</f>
        <v>10.125</v>
      </c>
      <c r="AE4963">
        <f t="shared" ca="1" si="591"/>
        <v>102.515625</v>
      </c>
      <c r="AF4963" t="str">
        <f t="shared" si="592"/>
        <v>Milwaukee</v>
      </c>
      <c r="AG4963" t="str">
        <f t="shared" ca="1" si="593"/>
        <v>Cleveland St</v>
      </c>
    </row>
    <row r="4964" spans="15:33" x14ac:dyDescent="0.25">
      <c r="O4964" t="s">
        <v>3325</v>
      </c>
      <c r="P4964" s="6">
        <v>42057</v>
      </c>
      <c r="Q4964" t="s">
        <v>3073</v>
      </c>
      <c r="R4964" t="s">
        <v>3099</v>
      </c>
      <c r="S4964" t="s">
        <v>3721</v>
      </c>
      <c r="T4964">
        <v>84</v>
      </c>
      <c r="U4964">
        <v>70</v>
      </c>
      <c r="W4964" t="s">
        <v>2472</v>
      </c>
      <c r="X4964">
        <v>1</v>
      </c>
      <c r="Y4964">
        <f t="shared" si="587"/>
        <v>14</v>
      </c>
      <c r="Z4964">
        <f t="shared" ca="1" si="588"/>
        <v>2</v>
      </c>
      <c r="AA4964">
        <f t="shared" ca="1" si="589"/>
        <v>12</v>
      </c>
      <c r="AB4964">
        <f t="shared" ca="1" si="590"/>
        <v>-12</v>
      </c>
      <c r="AC4964" s="2">
        <v>12</v>
      </c>
      <c r="AD4964" s="7">
        <f>VLOOKUP(P4964,Weights!$A:$B,2,0)*AC4964</f>
        <v>12</v>
      </c>
      <c r="AE4964">
        <f t="shared" ca="1" si="591"/>
        <v>144</v>
      </c>
      <c r="AF4964" t="str">
        <f t="shared" si="592"/>
        <v>Navy</v>
      </c>
      <c r="AG4964" t="str">
        <f t="shared" ca="1" si="593"/>
        <v>Navy</v>
      </c>
    </row>
    <row r="4965" spans="15:33" x14ac:dyDescent="0.25">
      <c r="O4965" t="s">
        <v>3134</v>
      </c>
      <c r="P4965" s="6">
        <v>42057</v>
      </c>
      <c r="Q4965" t="s">
        <v>3073</v>
      </c>
      <c r="R4965" t="s">
        <v>3127</v>
      </c>
      <c r="S4965" t="s">
        <v>3720</v>
      </c>
      <c r="T4965">
        <v>74</v>
      </c>
      <c r="U4965">
        <v>46</v>
      </c>
      <c r="W4965" t="s">
        <v>1273</v>
      </c>
      <c r="X4965">
        <v>1</v>
      </c>
      <c r="Y4965">
        <f t="shared" si="587"/>
        <v>-28</v>
      </c>
      <c r="Z4965">
        <f t="shared" ca="1" si="588"/>
        <v>-4.8749994999999995</v>
      </c>
      <c r="AA4965">
        <f t="shared" ca="1" si="589"/>
        <v>-23.125000499999999</v>
      </c>
      <c r="AB4965">
        <f t="shared" ca="1" si="590"/>
        <v>23.125000499999999</v>
      </c>
      <c r="AC4965" s="2">
        <v>23.125</v>
      </c>
      <c r="AD4965" s="7">
        <f>VLOOKUP(P4965,Weights!$A:$B,2,0)*AC4965</f>
        <v>23.125</v>
      </c>
      <c r="AE4965">
        <f t="shared" ca="1" si="591"/>
        <v>534.76564812500021</v>
      </c>
      <c r="AF4965" t="str">
        <f t="shared" si="592"/>
        <v>Iowa</v>
      </c>
      <c r="AG4965" t="str">
        <f t="shared" ca="1" si="593"/>
        <v>Iowa</v>
      </c>
    </row>
    <row r="4966" spans="15:33" x14ac:dyDescent="0.25">
      <c r="O4966" t="s">
        <v>3369</v>
      </c>
      <c r="P4966" s="6">
        <v>42057</v>
      </c>
      <c r="Q4966" t="s">
        <v>3073</v>
      </c>
      <c r="R4966" t="s">
        <v>3162</v>
      </c>
      <c r="S4966" t="s">
        <v>3721</v>
      </c>
      <c r="T4966">
        <v>81</v>
      </c>
      <c r="U4966">
        <v>56</v>
      </c>
      <c r="W4966" t="s">
        <v>1660</v>
      </c>
      <c r="X4966">
        <v>1</v>
      </c>
      <c r="Y4966">
        <f t="shared" si="587"/>
        <v>25</v>
      </c>
      <c r="Z4966">
        <f t="shared" ca="1" si="588"/>
        <v>12.249999980000002</v>
      </c>
      <c r="AA4966">
        <f t="shared" ca="1" si="589"/>
        <v>12.750000019999998</v>
      </c>
      <c r="AB4966">
        <f t="shared" ca="1" si="590"/>
        <v>-12.750000019999998</v>
      </c>
      <c r="AC4966" s="2">
        <v>12.75</v>
      </c>
      <c r="AD4966" s="7">
        <f>VLOOKUP(P4966,Weights!$A:$B,2,0)*AC4966</f>
        <v>12.75</v>
      </c>
      <c r="AE4966">
        <f t="shared" ca="1" si="591"/>
        <v>162.56250050999995</v>
      </c>
      <c r="AF4966" t="str">
        <f t="shared" si="592"/>
        <v>Oakland</v>
      </c>
      <c r="AG4966" t="str">
        <f t="shared" ca="1" si="593"/>
        <v>Oakland</v>
      </c>
    </row>
    <row r="4967" spans="15:33" x14ac:dyDescent="0.25">
      <c r="O4967" t="s">
        <v>3295</v>
      </c>
      <c r="P4967" s="6">
        <v>42057</v>
      </c>
      <c r="Q4967" t="s">
        <v>3073</v>
      </c>
      <c r="R4967" t="s">
        <v>3287</v>
      </c>
      <c r="S4967" t="s">
        <v>3721</v>
      </c>
      <c r="T4967">
        <v>69</v>
      </c>
      <c r="U4967">
        <v>58</v>
      </c>
      <c r="W4967" t="s">
        <v>917</v>
      </c>
      <c r="X4967">
        <v>1</v>
      </c>
      <c r="Y4967">
        <f t="shared" si="587"/>
        <v>11</v>
      </c>
      <c r="Z4967">
        <f t="shared" ca="1" si="588"/>
        <v>-4.9999999999999982</v>
      </c>
      <c r="AA4967">
        <f t="shared" ca="1" si="589"/>
        <v>15.999999999999998</v>
      </c>
      <c r="AB4967">
        <f t="shared" ca="1" si="590"/>
        <v>-15.999999999999998</v>
      </c>
      <c r="AC4967" s="2">
        <v>16</v>
      </c>
      <c r="AD4967" s="7">
        <f>VLOOKUP(P4967,Weights!$A:$B,2,0)*AC4967</f>
        <v>16</v>
      </c>
      <c r="AE4967">
        <f t="shared" ca="1" si="591"/>
        <v>255.99999999999994</v>
      </c>
      <c r="AF4967" t="str">
        <f t="shared" si="592"/>
        <v>Oregon</v>
      </c>
      <c r="AG4967" t="str">
        <f t="shared" ca="1" si="593"/>
        <v>Utah</v>
      </c>
    </row>
    <row r="4968" spans="15:33" x14ac:dyDescent="0.25">
      <c r="O4968" t="s">
        <v>3108</v>
      </c>
      <c r="P4968" s="6">
        <v>42057</v>
      </c>
      <c r="Q4968" t="s">
        <v>3073</v>
      </c>
      <c r="R4968" t="s">
        <v>3152</v>
      </c>
      <c r="S4968" t="s">
        <v>3720</v>
      </c>
      <c r="T4968">
        <v>84</v>
      </c>
      <c r="U4968">
        <v>54</v>
      </c>
      <c r="W4968" t="s">
        <v>702</v>
      </c>
      <c r="X4968">
        <v>1</v>
      </c>
      <c r="Y4968">
        <f t="shared" si="587"/>
        <v>-30</v>
      </c>
      <c r="Z4968">
        <f t="shared" ca="1" si="588"/>
        <v>-6.9999995200000003</v>
      </c>
      <c r="AA4968">
        <f t="shared" ca="1" si="589"/>
        <v>-23.000000480000001</v>
      </c>
      <c r="AB4968">
        <f t="shared" ca="1" si="590"/>
        <v>23.000000480000001</v>
      </c>
      <c r="AC4968" s="2">
        <v>23</v>
      </c>
      <c r="AD4968" s="7">
        <f>VLOOKUP(P4968,Weights!$A:$B,2,0)*AC4968</f>
        <v>23</v>
      </c>
      <c r="AE4968">
        <f t="shared" ca="1" si="591"/>
        <v>529.00002208000024</v>
      </c>
      <c r="AF4968" t="str">
        <f t="shared" si="592"/>
        <v>Indiana</v>
      </c>
      <c r="AG4968" t="str">
        <f t="shared" ca="1" si="593"/>
        <v>Indiana</v>
      </c>
    </row>
    <row r="4969" spans="15:33" x14ac:dyDescent="0.25">
      <c r="O4969" t="s">
        <v>3131</v>
      </c>
      <c r="P4969" s="6">
        <v>42057</v>
      </c>
      <c r="Q4969" t="s">
        <v>3073</v>
      </c>
      <c r="R4969" t="s">
        <v>3168</v>
      </c>
      <c r="S4969" t="s">
        <v>3721</v>
      </c>
      <c r="T4969">
        <v>68</v>
      </c>
      <c r="U4969">
        <v>64</v>
      </c>
      <c r="V4969" t="s">
        <v>3722</v>
      </c>
      <c r="W4969" t="s">
        <v>516</v>
      </c>
      <c r="X4969">
        <v>1</v>
      </c>
      <c r="Y4969">
        <f t="shared" si="587"/>
        <v>4</v>
      </c>
      <c r="Z4969">
        <f t="shared" ca="1" si="588"/>
        <v>-5.75</v>
      </c>
      <c r="AA4969">
        <f t="shared" ca="1" si="589"/>
        <v>9.75</v>
      </c>
      <c r="AB4969">
        <f t="shared" ca="1" si="590"/>
        <v>-9.75</v>
      </c>
      <c r="AC4969" s="2">
        <v>9.75</v>
      </c>
      <c r="AD4969" s="7">
        <f>VLOOKUP(P4969,Weights!$A:$B,2,0)*AC4969</f>
        <v>9.75</v>
      </c>
      <c r="AE4969">
        <f t="shared" ca="1" si="591"/>
        <v>95.0625</v>
      </c>
      <c r="AF4969" t="str">
        <f t="shared" si="592"/>
        <v>Saint Louis</v>
      </c>
      <c r="AG4969" t="str">
        <f t="shared" ca="1" si="593"/>
        <v>La Salle</v>
      </c>
    </row>
    <row r="4970" spans="15:33" x14ac:dyDescent="0.25">
      <c r="O4970" t="s">
        <v>3143</v>
      </c>
      <c r="P4970" s="6">
        <v>42057</v>
      </c>
      <c r="Q4970" t="s">
        <v>3073</v>
      </c>
      <c r="R4970" t="s">
        <v>3140</v>
      </c>
      <c r="S4970" t="s">
        <v>3721</v>
      </c>
      <c r="T4970">
        <v>55</v>
      </c>
      <c r="U4970">
        <v>39</v>
      </c>
      <c r="W4970" t="s">
        <v>344</v>
      </c>
      <c r="X4970">
        <v>1</v>
      </c>
      <c r="Y4970">
        <f t="shared" si="587"/>
        <v>16</v>
      </c>
      <c r="Z4970">
        <f t="shared" ca="1" si="588"/>
        <v>2.75</v>
      </c>
      <c r="AA4970">
        <f t="shared" ca="1" si="589"/>
        <v>13.25</v>
      </c>
      <c r="AB4970">
        <f t="shared" ca="1" si="590"/>
        <v>-13.25</v>
      </c>
      <c r="AC4970" s="2">
        <v>13.25</v>
      </c>
      <c r="AD4970" s="7">
        <f>VLOOKUP(P4970,Weights!$A:$B,2,0)*AC4970</f>
        <v>13.25</v>
      </c>
      <c r="AE4970">
        <f t="shared" ca="1" si="591"/>
        <v>175.5625</v>
      </c>
      <c r="AF4970" t="str">
        <f t="shared" si="592"/>
        <v>Tulsa</v>
      </c>
      <c r="AG4970" t="str">
        <f t="shared" ca="1" si="593"/>
        <v>Tulsa</v>
      </c>
    </row>
    <row r="4971" spans="15:33" x14ac:dyDescent="0.25">
      <c r="O4971" t="s">
        <v>3138</v>
      </c>
      <c r="P4971" s="6">
        <v>42057</v>
      </c>
      <c r="Q4971" t="s">
        <v>3073</v>
      </c>
      <c r="R4971" t="s">
        <v>3137</v>
      </c>
      <c r="S4971" t="s">
        <v>3720</v>
      </c>
      <c r="T4971">
        <v>75</v>
      </c>
      <c r="U4971">
        <v>65</v>
      </c>
      <c r="V4971" t="s">
        <v>3722</v>
      </c>
      <c r="W4971" t="s">
        <v>355</v>
      </c>
      <c r="X4971">
        <v>1</v>
      </c>
      <c r="Y4971">
        <f t="shared" si="587"/>
        <v>-10</v>
      </c>
      <c r="Z4971">
        <f t="shared" ca="1" si="588"/>
        <v>-10</v>
      </c>
      <c r="AA4971">
        <f t="shared" ca="1" si="589"/>
        <v>0</v>
      </c>
      <c r="AB4971">
        <f t="shared" ca="1" si="590"/>
        <v>0</v>
      </c>
      <c r="AC4971" s="2">
        <v>0</v>
      </c>
      <c r="AD4971" s="7">
        <f>VLOOKUP(P4971,Weights!$A:$B,2,0)*AC4971</f>
        <v>0</v>
      </c>
      <c r="AE4971">
        <f t="shared" ca="1" si="591"/>
        <v>0</v>
      </c>
      <c r="AF4971" t="str">
        <f t="shared" si="592"/>
        <v>Memphis</v>
      </c>
      <c r="AG4971" t="str">
        <f t="shared" ca="1" si="593"/>
        <v>Memphis</v>
      </c>
    </row>
    <row r="4972" spans="15:33" x14ac:dyDescent="0.25">
      <c r="O4972" t="s">
        <v>3207</v>
      </c>
      <c r="P4972" s="6">
        <v>42057</v>
      </c>
      <c r="Q4972" t="s">
        <v>3073</v>
      </c>
      <c r="R4972" t="s">
        <v>3338</v>
      </c>
      <c r="S4972" t="s">
        <v>3721</v>
      </c>
      <c r="T4972">
        <v>84</v>
      </c>
      <c r="U4972">
        <v>49</v>
      </c>
      <c r="W4972" t="s">
        <v>1204</v>
      </c>
      <c r="X4972">
        <v>1</v>
      </c>
      <c r="Y4972">
        <f t="shared" si="587"/>
        <v>35</v>
      </c>
      <c r="Z4972">
        <f t="shared" ca="1" si="588"/>
        <v>-1.5000000000000009</v>
      </c>
      <c r="AA4972">
        <f t="shared" ca="1" si="589"/>
        <v>36.5</v>
      </c>
      <c r="AB4972">
        <f t="shared" ca="1" si="590"/>
        <v>-36.5</v>
      </c>
      <c r="AC4972" s="2">
        <v>36.5</v>
      </c>
      <c r="AD4972" s="7">
        <f>VLOOKUP(P4972,Weights!$A:$B,2,0)*AC4972</f>
        <v>36.5</v>
      </c>
      <c r="AE4972">
        <f t="shared" ca="1" si="591"/>
        <v>1332.25</v>
      </c>
      <c r="AF4972" t="str">
        <f t="shared" si="592"/>
        <v>UNC Greensboro</v>
      </c>
      <c r="AG4972" t="str">
        <f t="shared" ca="1" si="593"/>
        <v>Furman</v>
      </c>
    </row>
    <row r="4973" spans="15:33" x14ac:dyDescent="0.25">
      <c r="O4973" t="s">
        <v>3710</v>
      </c>
      <c r="P4973" s="6">
        <v>42057</v>
      </c>
      <c r="Q4973" t="s">
        <v>3073</v>
      </c>
      <c r="R4973" t="s">
        <v>3161</v>
      </c>
      <c r="S4973" t="s">
        <v>3721</v>
      </c>
      <c r="T4973">
        <v>51</v>
      </c>
      <c r="U4973">
        <v>41</v>
      </c>
      <c r="W4973" t="s">
        <v>695</v>
      </c>
      <c r="X4973">
        <v>1</v>
      </c>
      <c r="Y4973">
        <f t="shared" si="587"/>
        <v>10</v>
      </c>
      <c r="Z4973">
        <f t="shared" ca="1" si="588"/>
        <v>17.124999499999998</v>
      </c>
      <c r="AA4973">
        <f t="shared" ca="1" si="589"/>
        <v>-7.1249994999999977</v>
      </c>
      <c r="AB4973">
        <f t="shared" ca="1" si="590"/>
        <v>7.1249994999999977</v>
      </c>
      <c r="AC4973" s="2">
        <v>7.125</v>
      </c>
      <c r="AD4973" s="7">
        <f>VLOOKUP(P4973,Weights!$A:$B,2,0)*AC4973</f>
        <v>7.125</v>
      </c>
      <c r="AE4973">
        <f t="shared" ca="1" si="591"/>
        <v>50.765617875000217</v>
      </c>
      <c r="AF4973" t="str">
        <f t="shared" si="592"/>
        <v>Virginia</v>
      </c>
      <c r="AG4973" t="str">
        <f t="shared" ca="1" si="593"/>
        <v>Virginia</v>
      </c>
    </row>
    <row r="4974" spans="15:33" x14ac:dyDescent="0.25">
      <c r="O4974" t="s">
        <v>3271</v>
      </c>
      <c r="P4974" s="6">
        <v>42057</v>
      </c>
      <c r="Q4974" t="s">
        <v>3073</v>
      </c>
      <c r="R4974" t="s">
        <v>3395</v>
      </c>
      <c r="S4974" t="s">
        <v>3720</v>
      </c>
      <c r="T4974">
        <v>87</v>
      </c>
      <c r="U4974">
        <v>84</v>
      </c>
      <c r="W4974" t="s">
        <v>502</v>
      </c>
      <c r="X4974">
        <v>1</v>
      </c>
      <c r="Y4974">
        <f t="shared" si="587"/>
        <v>-3</v>
      </c>
      <c r="Z4974">
        <f t="shared" ca="1" si="588"/>
        <v>-1.1250000199999999</v>
      </c>
      <c r="AA4974">
        <f t="shared" ca="1" si="589"/>
        <v>-1.8749999800000001</v>
      </c>
      <c r="AB4974">
        <f t="shared" ca="1" si="590"/>
        <v>1.8749999800000001</v>
      </c>
      <c r="AC4974" s="2">
        <v>1.875</v>
      </c>
      <c r="AD4974" s="7">
        <f>VLOOKUP(P4974,Weights!$A:$B,2,0)*AC4974</f>
        <v>1.875</v>
      </c>
      <c r="AE4974">
        <f t="shared" ca="1" si="591"/>
        <v>3.5156249250000009</v>
      </c>
      <c r="AF4974" t="str">
        <f t="shared" si="592"/>
        <v>Washington</v>
      </c>
      <c r="AG4974" t="str">
        <f t="shared" ca="1" si="593"/>
        <v>Washington</v>
      </c>
    </row>
    <row r="4975" spans="15:33" x14ac:dyDescent="0.25">
      <c r="O4975" t="s">
        <v>3706</v>
      </c>
      <c r="P4975" s="6">
        <v>42057</v>
      </c>
      <c r="Q4975" t="s">
        <v>3073</v>
      </c>
      <c r="R4975" t="s">
        <v>3378</v>
      </c>
      <c r="S4975" t="s">
        <v>3721</v>
      </c>
      <c r="T4975">
        <v>62</v>
      </c>
      <c r="U4975">
        <v>43</v>
      </c>
      <c r="W4975" t="s">
        <v>2166</v>
      </c>
      <c r="X4975">
        <v>1</v>
      </c>
      <c r="Y4975">
        <f t="shared" si="587"/>
        <v>19</v>
      </c>
      <c r="Z4975">
        <f t="shared" ca="1" si="588"/>
        <v>16.499999499999998</v>
      </c>
      <c r="AA4975">
        <f t="shared" ca="1" si="589"/>
        <v>2.5000005000000023</v>
      </c>
      <c r="AB4975">
        <f t="shared" ca="1" si="590"/>
        <v>-2.5000005000000023</v>
      </c>
      <c r="AC4975" s="2">
        <v>2.5</v>
      </c>
      <c r="AD4975" s="7">
        <f>VLOOKUP(P4975,Weights!$A:$B,2,0)*AC4975</f>
        <v>2.5</v>
      </c>
      <c r="AE4975">
        <f t="shared" ca="1" si="591"/>
        <v>6.250002500000261</v>
      </c>
      <c r="AF4975" t="str">
        <f t="shared" si="592"/>
        <v>Wichita St</v>
      </c>
      <c r="AG4975" t="str">
        <f t="shared" ca="1" si="593"/>
        <v>Wichita St</v>
      </c>
    </row>
    <row r="4976" spans="15:33" x14ac:dyDescent="0.25">
      <c r="O4976" t="s">
        <v>3414</v>
      </c>
      <c r="P4976" s="6">
        <v>42058</v>
      </c>
      <c r="Q4976" t="s">
        <v>3073</v>
      </c>
      <c r="R4976" t="s">
        <v>3400</v>
      </c>
      <c r="S4976" t="s">
        <v>3720</v>
      </c>
      <c r="T4976">
        <v>73</v>
      </c>
      <c r="U4976">
        <v>69</v>
      </c>
      <c r="W4976" t="s">
        <v>2695</v>
      </c>
      <c r="X4976">
        <v>1</v>
      </c>
      <c r="Y4976">
        <f t="shared" si="587"/>
        <v>-4</v>
      </c>
      <c r="Z4976">
        <f t="shared" ca="1" si="588"/>
        <v>-3.6250000000000018</v>
      </c>
      <c r="AA4976">
        <f t="shared" ca="1" si="589"/>
        <v>-0.37499999999999822</v>
      </c>
      <c r="AB4976">
        <f t="shared" ca="1" si="590"/>
        <v>0.37499999999999822</v>
      </c>
      <c r="AC4976" s="2">
        <v>0.375</v>
      </c>
      <c r="AD4976" s="7">
        <f>VLOOKUP(P4976,Weights!$A:$B,2,0)*AC4976</f>
        <v>0.375</v>
      </c>
      <c r="AE4976">
        <f t="shared" ca="1" si="591"/>
        <v>0.14062499999999867</v>
      </c>
      <c r="AF4976" t="str">
        <f t="shared" si="592"/>
        <v>Alabama A&amp;M</v>
      </c>
      <c r="AG4976" t="str">
        <f t="shared" ca="1" si="593"/>
        <v>Alabama A&amp;M</v>
      </c>
    </row>
    <row r="4977" spans="15:33" x14ac:dyDescent="0.25">
      <c r="O4977" t="s">
        <v>3377</v>
      </c>
      <c r="P4977" s="6">
        <v>42058</v>
      </c>
      <c r="Q4977" t="s">
        <v>3073</v>
      </c>
      <c r="R4977" t="s">
        <v>3233</v>
      </c>
      <c r="S4977" t="s">
        <v>3721</v>
      </c>
      <c r="T4977">
        <v>76</v>
      </c>
      <c r="U4977">
        <v>64</v>
      </c>
      <c r="W4977" t="s">
        <v>271</v>
      </c>
      <c r="X4977">
        <v>1</v>
      </c>
      <c r="Y4977">
        <f t="shared" si="587"/>
        <v>12</v>
      </c>
      <c r="Z4977">
        <f t="shared" ca="1" si="588"/>
        <v>15.375000480000001</v>
      </c>
      <c r="AA4977">
        <f t="shared" ca="1" si="589"/>
        <v>-3.3750004800000006</v>
      </c>
      <c r="AB4977">
        <f t="shared" ca="1" si="590"/>
        <v>3.3750004800000006</v>
      </c>
      <c r="AC4977" s="2">
        <v>3.375</v>
      </c>
      <c r="AD4977" s="7">
        <f>VLOOKUP(P4977,Weights!$A:$B,2,0)*AC4977</f>
        <v>3.375</v>
      </c>
      <c r="AE4977">
        <f t="shared" ca="1" si="591"/>
        <v>11.390628240000234</v>
      </c>
      <c r="AF4977" t="str">
        <f t="shared" si="592"/>
        <v>Eastern Kentucky</v>
      </c>
      <c r="AG4977" t="str">
        <f t="shared" ca="1" si="593"/>
        <v>Eastern Kentucky</v>
      </c>
    </row>
    <row r="4978" spans="15:33" x14ac:dyDescent="0.25">
      <c r="O4978" t="s">
        <v>3196</v>
      </c>
      <c r="P4978" s="6">
        <v>42058</v>
      </c>
      <c r="Q4978" t="s">
        <v>3073</v>
      </c>
      <c r="R4978" t="s">
        <v>3711</v>
      </c>
      <c r="S4978" t="s">
        <v>3720</v>
      </c>
      <c r="T4978">
        <v>52</v>
      </c>
      <c r="U4978">
        <v>51</v>
      </c>
      <c r="W4978" t="s">
        <v>602</v>
      </c>
      <c r="X4978">
        <v>1</v>
      </c>
      <c r="Y4978">
        <f t="shared" si="587"/>
        <v>-1</v>
      </c>
      <c r="Z4978">
        <f t="shared" ca="1" si="588"/>
        <v>-7.1249994999999995</v>
      </c>
      <c r="AA4978">
        <f t="shared" ca="1" si="589"/>
        <v>6.1249994999999995</v>
      </c>
      <c r="AB4978">
        <f t="shared" ca="1" si="590"/>
        <v>-6.1249994999999995</v>
      </c>
      <c r="AC4978" s="2">
        <v>6.125</v>
      </c>
      <c r="AD4978" s="7">
        <f>VLOOKUP(P4978,Weights!$A:$B,2,0)*AC4978</f>
        <v>6.125</v>
      </c>
      <c r="AE4978">
        <f t="shared" ca="1" si="591"/>
        <v>37.515618875000243</v>
      </c>
      <c r="AF4978" t="str">
        <f t="shared" si="592"/>
        <v>Louisville</v>
      </c>
      <c r="AG4978" t="str">
        <f t="shared" ca="1" si="593"/>
        <v>Louisville</v>
      </c>
    </row>
    <row r="4979" spans="15:33" x14ac:dyDescent="0.25">
      <c r="O4979" t="s">
        <v>3406</v>
      </c>
      <c r="P4979" s="6">
        <v>42058</v>
      </c>
      <c r="Q4979" t="s">
        <v>3073</v>
      </c>
      <c r="R4979" t="s">
        <v>3404</v>
      </c>
      <c r="S4979" t="s">
        <v>3721</v>
      </c>
      <c r="T4979">
        <v>77</v>
      </c>
      <c r="U4979">
        <v>64</v>
      </c>
      <c r="W4979" t="s">
        <v>2604</v>
      </c>
      <c r="X4979">
        <v>1</v>
      </c>
      <c r="Y4979">
        <f t="shared" si="587"/>
        <v>13</v>
      </c>
      <c r="Z4979">
        <f t="shared" ca="1" si="588"/>
        <v>9.0000004999999987</v>
      </c>
      <c r="AA4979">
        <f t="shared" ca="1" si="589"/>
        <v>3.9999995000000013</v>
      </c>
      <c r="AB4979">
        <f t="shared" ca="1" si="590"/>
        <v>-3.9999995000000013</v>
      </c>
      <c r="AC4979" s="2">
        <v>4</v>
      </c>
      <c r="AD4979" s="7">
        <f>VLOOKUP(P4979,Weights!$A:$B,2,0)*AC4979</f>
        <v>4</v>
      </c>
      <c r="AE4979">
        <f t="shared" ca="1" si="591"/>
        <v>15.999996000000261</v>
      </c>
      <c r="AF4979" t="str">
        <f t="shared" si="592"/>
        <v>Incarnate Word</v>
      </c>
      <c r="AG4979" t="str">
        <f t="shared" ca="1" si="593"/>
        <v>Incarnate Word</v>
      </c>
    </row>
    <row r="4980" spans="15:33" x14ac:dyDescent="0.25">
      <c r="O4980" t="s">
        <v>3245</v>
      </c>
      <c r="P4980" s="6">
        <v>42058</v>
      </c>
      <c r="Q4980" t="s">
        <v>3073</v>
      </c>
      <c r="R4980" t="s">
        <v>3709</v>
      </c>
      <c r="S4980" t="s">
        <v>3721</v>
      </c>
      <c r="T4980">
        <v>70</v>
      </c>
      <c r="U4980">
        <v>63</v>
      </c>
      <c r="W4980" t="s">
        <v>73</v>
      </c>
      <c r="X4980">
        <v>1</v>
      </c>
      <c r="Y4980">
        <f t="shared" si="587"/>
        <v>7</v>
      </c>
      <c r="Z4980">
        <f t="shared" ca="1" si="588"/>
        <v>-8.3749994999999995</v>
      </c>
      <c r="AA4980">
        <f t="shared" ca="1" si="589"/>
        <v>15.374999499999999</v>
      </c>
      <c r="AB4980">
        <f t="shared" ca="1" si="590"/>
        <v>-15.374999499999999</v>
      </c>
      <c r="AC4980" s="2">
        <v>15.375</v>
      </c>
      <c r="AD4980" s="7">
        <f>VLOOKUP(P4980,Weights!$A:$B,2,0)*AC4980</f>
        <v>15.375</v>
      </c>
      <c r="AE4980">
        <f t="shared" ca="1" si="591"/>
        <v>236.39060962500022</v>
      </c>
      <c r="AF4980" t="str">
        <f t="shared" si="592"/>
        <v>Kansas St</v>
      </c>
      <c r="AG4980" t="str">
        <f t="shared" ca="1" si="593"/>
        <v>Kansas</v>
      </c>
    </row>
    <row r="4981" spans="15:33" x14ac:dyDescent="0.25">
      <c r="O4981" t="s">
        <v>3309</v>
      </c>
      <c r="P4981" s="6">
        <v>42058</v>
      </c>
      <c r="Q4981" t="s">
        <v>3073</v>
      </c>
      <c r="R4981" t="s">
        <v>3308</v>
      </c>
      <c r="S4981" t="s">
        <v>3720</v>
      </c>
      <c r="T4981">
        <v>72</v>
      </c>
      <c r="U4981">
        <v>59</v>
      </c>
      <c r="W4981" t="s">
        <v>1194</v>
      </c>
      <c r="X4981">
        <v>1</v>
      </c>
      <c r="Y4981">
        <f t="shared" si="587"/>
        <v>-13</v>
      </c>
      <c r="Z4981">
        <f t="shared" ca="1" si="588"/>
        <v>-11.625000499999999</v>
      </c>
      <c r="AA4981">
        <f t="shared" ca="1" si="589"/>
        <v>-1.3749995000000013</v>
      </c>
      <c r="AB4981">
        <f t="shared" ca="1" si="590"/>
        <v>1.3749995000000013</v>
      </c>
      <c r="AC4981" s="2">
        <v>1.375</v>
      </c>
      <c r="AD4981" s="7">
        <f>VLOOKUP(P4981,Weights!$A:$B,2,0)*AC4981</f>
        <v>1.375</v>
      </c>
      <c r="AE4981">
        <f t="shared" ca="1" si="591"/>
        <v>1.8906236250002535</v>
      </c>
      <c r="AF4981" t="str">
        <f t="shared" si="592"/>
        <v>Coastal Carolina</v>
      </c>
      <c r="AG4981" t="str">
        <f t="shared" ca="1" si="593"/>
        <v>Coastal Carolina</v>
      </c>
    </row>
    <row r="4982" spans="15:33" x14ac:dyDescent="0.25">
      <c r="O4982" t="s">
        <v>3188</v>
      </c>
      <c r="P4982" s="6">
        <v>42058</v>
      </c>
      <c r="Q4982" t="s">
        <v>3073</v>
      </c>
      <c r="R4982" t="s">
        <v>3384</v>
      </c>
      <c r="S4982" t="s">
        <v>3720</v>
      </c>
      <c r="T4982">
        <v>67</v>
      </c>
      <c r="U4982">
        <v>54</v>
      </c>
      <c r="W4982" t="s">
        <v>1846</v>
      </c>
      <c r="X4982">
        <v>1</v>
      </c>
      <c r="Y4982">
        <f t="shared" si="587"/>
        <v>-13</v>
      </c>
      <c r="Z4982">
        <f t="shared" ca="1" si="588"/>
        <v>-7.1250004799999997</v>
      </c>
      <c r="AA4982">
        <f t="shared" ca="1" si="589"/>
        <v>-5.8749995200000003</v>
      </c>
      <c r="AB4982">
        <f t="shared" ca="1" si="590"/>
        <v>5.8749995200000003</v>
      </c>
      <c r="AC4982" s="2">
        <v>5.875</v>
      </c>
      <c r="AD4982" s="7">
        <f>VLOOKUP(P4982,Weights!$A:$B,2,0)*AC4982</f>
        <v>5.875</v>
      </c>
      <c r="AE4982">
        <f t="shared" ca="1" si="591"/>
        <v>34.515619360000237</v>
      </c>
      <c r="AF4982" t="str">
        <f t="shared" si="592"/>
        <v>Manhattan</v>
      </c>
      <c r="AG4982" t="str">
        <f t="shared" ca="1" si="593"/>
        <v>Manhattan</v>
      </c>
    </row>
    <row r="4983" spans="15:33" x14ac:dyDescent="0.25">
      <c r="O4983" t="s">
        <v>3407</v>
      </c>
      <c r="P4983" s="6">
        <v>42058</v>
      </c>
      <c r="Q4983" t="s">
        <v>3073</v>
      </c>
      <c r="R4983" t="s">
        <v>3357</v>
      </c>
      <c r="S4983" t="s">
        <v>3720</v>
      </c>
      <c r="T4983">
        <v>79</v>
      </c>
      <c r="U4983">
        <v>57</v>
      </c>
      <c r="W4983" t="s">
        <v>2632</v>
      </c>
      <c r="X4983">
        <v>1</v>
      </c>
      <c r="Y4983">
        <f t="shared" si="587"/>
        <v>-22</v>
      </c>
      <c r="Z4983">
        <f t="shared" ca="1" si="588"/>
        <v>-10.000000500000002</v>
      </c>
      <c r="AA4983">
        <f t="shared" ca="1" si="589"/>
        <v>-11.999999499999998</v>
      </c>
      <c r="AB4983">
        <f t="shared" ca="1" si="590"/>
        <v>11.999999499999998</v>
      </c>
      <c r="AC4983" s="2">
        <v>12</v>
      </c>
      <c r="AD4983" s="7">
        <f>VLOOKUP(P4983,Weights!$A:$B,2,0)*AC4983</f>
        <v>12</v>
      </c>
      <c r="AE4983">
        <f t="shared" ca="1" si="591"/>
        <v>143.9999880000002</v>
      </c>
      <c r="AF4983" t="str">
        <f t="shared" si="592"/>
        <v>Northwestern St</v>
      </c>
      <c r="AG4983" t="str">
        <f t="shared" ca="1" si="593"/>
        <v>Northwestern St</v>
      </c>
    </row>
    <row r="4984" spans="15:33" x14ac:dyDescent="0.25">
      <c r="O4984" t="s">
        <v>3292</v>
      </c>
      <c r="P4984" s="6">
        <v>42058</v>
      </c>
      <c r="Q4984" t="s">
        <v>3073</v>
      </c>
      <c r="R4984" t="s">
        <v>3300</v>
      </c>
      <c r="S4984" t="s">
        <v>3721</v>
      </c>
      <c r="T4984">
        <v>81</v>
      </c>
      <c r="U4984">
        <v>71</v>
      </c>
      <c r="W4984" t="s">
        <v>2052</v>
      </c>
      <c r="X4984">
        <v>1</v>
      </c>
      <c r="Y4984">
        <f t="shared" si="587"/>
        <v>10</v>
      </c>
      <c r="Z4984">
        <f t="shared" ca="1" si="588"/>
        <v>10</v>
      </c>
      <c r="AA4984">
        <f t="shared" ca="1" si="589"/>
        <v>0</v>
      </c>
      <c r="AB4984">
        <f t="shared" ca="1" si="590"/>
        <v>0</v>
      </c>
      <c r="AC4984" s="2">
        <v>0</v>
      </c>
      <c r="AD4984" s="7">
        <f>VLOOKUP(P4984,Weights!$A:$B,2,0)*AC4984</f>
        <v>0</v>
      </c>
      <c r="AE4984">
        <f t="shared" ca="1" si="591"/>
        <v>0</v>
      </c>
      <c r="AF4984" t="str">
        <f t="shared" si="592"/>
        <v>Norfolk St</v>
      </c>
      <c r="AG4984" t="str">
        <f t="shared" ca="1" si="593"/>
        <v>Norfolk St</v>
      </c>
    </row>
    <row r="4985" spans="15:33" x14ac:dyDescent="0.25">
      <c r="O4985" t="s">
        <v>3239</v>
      </c>
      <c r="P4985" s="6">
        <v>42058</v>
      </c>
      <c r="Q4985" t="s">
        <v>3073</v>
      </c>
      <c r="R4985" t="s">
        <v>3341</v>
      </c>
      <c r="S4985" t="s">
        <v>3721</v>
      </c>
      <c r="T4985">
        <v>60</v>
      </c>
      <c r="U4985">
        <v>57</v>
      </c>
      <c r="V4985" t="s">
        <v>3722</v>
      </c>
      <c r="W4985" t="s">
        <v>2061</v>
      </c>
      <c r="X4985">
        <v>1</v>
      </c>
      <c r="Y4985">
        <f t="shared" si="587"/>
        <v>3</v>
      </c>
      <c r="Z4985">
        <f t="shared" ca="1" si="588"/>
        <v>4.5</v>
      </c>
      <c r="AA4985">
        <f t="shared" ca="1" si="589"/>
        <v>-1.5</v>
      </c>
      <c r="AB4985">
        <f t="shared" ca="1" si="590"/>
        <v>1.5</v>
      </c>
      <c r="AC4985" s="2">
        <v>1.5</v>
      </c>
      <c r="AD4985" s="7">
        <f>VLOOKUP(P4985,Weights!$A:$B,2,0)*AC4985</f>
        <v>1.5</v>
      </c>
      <c r="AE4985">
        <f t="shared" ca="1" si="591"/>
        <v>2.25</v>
      </c>
      <c r="AF4985" t="str">
        <f t="shared" si="592"/>
        <v>North Carolina A&amp;T</v>
      </c>
      <c r="AG4985" t="str">
        <f t="shared" ca="1" si="593"/>
        <v>North Carolina A&amp;T</v>
      </c>
    </row>
    <row r="4986" spans="15:33" x14ac:dyDescent="0.25">
      <c r="O4986" t="s">
        <v>3413</v>
      </c>
      <c r="P4986" s="6">
        <v>42058</v>
      </c>
      <c r="Q4986" t="s">
        <v>3073</v>
      </c>
      <c r="R4986" t="s">
        <v>3412</v>
      </c>
      <c r="S4986" t="s">
        <v>3721</v>
      </c>
      <c r="T4986">
        <v>79</v>
      </c>
      <c r="U4986">
        <v>58</v>
      </c>
      <c r="W4986" t="s">
        <v>2737</v>
      </c>
      <c r="X4986">
        <v>1</v>
      </c>
      <c r="Y4986">
        <f t="shared" si="587"/>
        <v>21</v>
      </c>
      <c r="Z4986">
        <f t="shared" ca="1" si="588"/>
        <v>8.8750004999999987</v>
      </c>
      <c r="AA4986">
        <f t="shared" ca="1" si="589"/>
        <v>12.124999500000001</v>
      </c>
      <c r="AB4986">
        <f t="shared" ca="1" si="590"/>
        <v>-12.124999500000001</v>
      </c>
      <c r="AC4986" s="2">
        <v>12.125</v>
      </c>
      <c r="AD4986" s="7">
        <f>VLOOKUP(P4986,Weights!$A:$B,2,0)*AC4986</f>
        <v>12.125</v>
      </c>
      <c r="AE4986">
        <f t="shared" ca="1" si="591"/>
        <v>147.01561287500027</v>
      </c>
      <c r="AF4986" t="str">
        <f t="shared" si="592"/>
        <v>Prairie View</v>
      </c>
      <c r="AG4986" t="str">
        <f t="shared" ca="1" si="593"/>
        <v>Prairie View</v>
      </c>
    </row>
    <row r="4987" spans="15:33" x14ac:dyDescent="0.25">
      <c r="O4987" t="s">
        <v>3321</v>
      </c>
      <c r="P4987" s="6">
        <v>42058</v>
      </c>
      <c r="Q4987" t="s">
        <v>3073</v>
      </c>
      <c r="R4987" t="s">
        <v>3220</v>
      </c>
      <c r="S4987" t="s">
        <v>3721</v>
      </c>
      <c r="T4987">
        <v>63</v>
      </c>
      <c r="U4987">
        <v>52</v>
      </c>
      <c r="W4987" t="s">
        <v>2080</v>
      </c>
      <c r="X4987">
        <v>1</v>
      </c>
      <c r="Y4987">
        <f t="shared" si="587"/>
        <v>11</v>
      </c>
      <c r="Z4987">
        <f t="shared" ca="1" si="588"/>
        <v>11.000000000000002</v>
      </c>
      <c r="AA4987">
        <f t="shared" ca="1" si="589"/>
        <v>0</v>
      </c>
      <c r="AB4987">
        <f t="shared" ca="1" si="590"/>
        <v>0</v>
      </c>
      <c r="AC4987" s="2">
        <v>0</v>
      </c>
      <c r="AD4987" s="7">
        <f>VLOOKUP(P4987,Weights!$A:$B,2,0)*AC4987</f>
        <v>0</v>
      </c>
      <c r="AE4987">
        <f t="shared" ca="1" si="591"/>
        <v>0</v>
      </c>
      <c r="AF4987" t="str">
        <f t="shared" si="592"/>
        <v>Savannah St</v>
      </c>
      <c r="AG4987" t="str">
        <f t="shared" ca="1" si="593"/>
        <v>Savannah St</v>
      </c>
    </row>
    <row r="4988" spans="15:33" x14ac:dyDescent="0.25">
      <c r="O4988" t="s">
        <v>3322</v>
      </c>
      <c r="P4988" s="6">
        <v>42058</v>
      </c>
      <c r="Q4988" t="s">
        <v>3073</v>
      </c>
      <c r="R4988" t="s">
        <v>3405</v>
      </c>
      <c r="S4988" t="s">
        <v>3720</v>
      </c>
      <c r="T4988">
        <v>74</v>
      </c>
      <c r="U4988">
        <v>73</v>
      </c>
      <c r="W4988" t="s">
        <v>2652</v>
      </c>
      <c r="X4988">
        <v>1</v>
      </c>
      <c r="Y4988">
        <f t="shared" si="587"/>
        <v>-1</v>
      </c>
      <c r="Z4988">
        <f t="shared" ca="1" si="588"/>
        <v>0.12499950000000037</v>
      </c>
      <c r="AA4988">
        <f t="shared" ca="1" si="589"/>
        <v>-1.1249995000000004</v>
      </c>
      <c r="AB4988">
        <f t="shared" ca="1" si="590"/>
        <v>1.1249995000000004</v>
      </c>
      <c r="AC4988" s="2">
        <v>1.125</v>
      </c>
      <c r="AD4988" s="7">
        <f>VLOOKUP(P4988,Weights!$A:$B,2,0)*AC4988</f>
        <v>1.125</v>
      </c>
      <c r="AE4988">
        <f t="shared" ca="1" si="591"/>
        <v>1.2656238750002509</v>
      </c>
      <c r="AF4988" t="str">
        <f t="shared" si="592"/>
        <v>New Orleans</v>
      </c>
      <c r="AG4988" t="str">
        <f t="shared" ca="1" si="593"/>
        <v>SE Louisiana</v>
      </c>
    </row>
    <row r="4989" spans="15:33" x14ac:dyDescent="0.25">
      <c r="O4989" t="s">
        <v>3313</v>
      </c>
      <c r="P4989" s="6">
        <v>42058</v>
      </c>
      <c r="Q4989" t="s">
        <v>3073</v>
      </c>
      <c r="R4989" t="s">
        <v>3393</v>
      </c>
      <c r="S4989" t="s">
        <v>3720</v>
      </c>
      <c r="T4989">
        <v>75</v>
      </c>
      <c r="U4989">
        <v>65</v>
      </c>
      <c r="W4989" t="s">
        <v>2091</v>
      </c>
      <c r="X4989">
        <v>1</v>
      </c>
      <c r="Y4989">
        <f t="shared" si="587"/>
        <v>-10</v>
      </c>
      <c r="Z4989">
        <f t="shared" ca="1" si="588"/>
        <v>-1.7500004999999996</v>
      </c>
      <c r="AA4989">
        <f t="shared" ca="1" si="589"/>
        <v>-8.2499995000000013</v>
      </c>
      <c r="AB4989">
        <f t="shared" ca="1" si="590"/>
        <v>8.2499995000000013</v>
      </c>
      <c r="AC4989" s="2">
        <v>8.25</v>
      </c>
      <c r="AD4989" s="7">
        <f>VLOOKUP(P4989,Weights!$A:$B,2,0)*AC4989</f>
        <v>8.25</v>
      </c>
      <c r="AE4989">
        <f t="shared" ca="1" si="591"/>
        <v>68.062491750000277</v>
      </c>
      <c r="AF4989" t="str">
        <f t="shared" si="592"/>
        <v>Howard</v>
      </c>
      <c r="AG4989" t="str">
        <f t="shared" ca="1" si="593"/>
        <v>Howard</v>
      </c>
    </row>
    <row r="4990" spans="15:33" x14ac:dyDescent="0.25">
      <c r="O4990" t="s">
        <v>3356</v>
      </c>
      <c r="P4990" s="6">
        <v>42058</v>
      </c>
      <c r="Q4990" t="s">
        <v>3073</v>
      </c>
      <c r="R4990" t="s">
        <v>3401</v>
      </c>
      <c r="S4990" t="s">
        <v>3720</v>
      </c>
      <c r="T4990">
        <v>56</v>
      </c>
      <c r="U4990">
        <v>54</v>
      </c>
      <c r="W4990" t="s">
        <v>2748</v>
      </c>
      <c r="X4990">
        <v>1</v>
      </c>
      <c r="Y4990">
        <f t="shared" si="587"/>
        <v>-2</v>
      </c>
      <c r="Z4990">
        <f t="shared" ca="1" si="588"/>
        <v>3.625</v>
      </c>
      <c r="AA4990">
        <f t="shared" ca="1" si="589"/>
        <v>-5.625</v>
      </c>
      <c r="AB4990">
        <f t="shared" ca="1" si="590"/>
        <v>5.625</v>
      </c>
      <c r="AC4990" s="2">
        <v>5.625</v>
      </c>
      <c r="AD4990" s="7">
        <f>VLOOKUP(P4990,Weights!$A:$B,2,0)*AC4990</f>
        <v>5.625</v>
      </c>
      <c r="AE4990">
        <f t="shared" ca="1" si="591"/>
        <v>31.640625</v>
      </c>
      <c r="AF4990" t="str">
        <f t="shared" si="592"/>
        <v>Alabama St</v>
      </c>
      <c r="AG4990" t="str">
        <f t="shared" ca="1" si="593"/>
        <v>Southern</v>
      </c>
    </row>
    <row r="4991" spans="15:33" x14ac:dyDescent="0.25">
      <c r="O4991" t="s">
        <v>3201</v>
      </c>
      <c r="P4991" s="6">
        <v>42058</v>
      </c>
      <c r="Q4991" t="s">
        <v>3073</v>
      </c>
      <c r="R4991" t="s">
        <v>3210</v>
      </c>
      <c r="S4991" t="s">
        <v>3721</v>
      </c>
      <c r="T4991">
        <v>58</v>
      </c>
      <c r="U4991">
        <v>57</v>
      </c>
      <c r="W4991" t="s">
        <v>974</v>
      </c>
      <c r="X4991">
        <v>1</v>
      </c>
      <c r="Y4991">
        <f t="shared" si="587"/>
        <v>1</v>
      </c>
      <c r="Z4991">
        <f t="shared" ca="1" si="588"/>
        <v>1</v>
      </c>
      <c r="AA4991">
        <f t="shared" ca="1" si="589"/>
        <v>0</v>
      </c>
      <c r="AB4991">
        <f t="shared" ca="1" si="590"/>
        <v>0</v>
      </c>
      <c r="AC4991" s="2">
        <v>0</v>
      </c>
      <c r="AD4991" s="7">
        <f>VLOOKUP(P4991,Weights!$A:$B,2,0)*AC4991</f>
        <v>0</v>
      </c>
      <c r="AE4991">
        <f t="shared" ca="1" si="591"/>
        <v>0</v>
      </c>
      <c r="AF4991" t="str">
        <f t="shared" si="592"/>
        <v>St. John's</v>
      </c>
      <c r="AG4991" t="str">
        <f t="shared" ca="1" si="593"/>
        <v>St. John's</v>
      </c>
    </row>
    <row r="4992" spans="15:33" x14ac:dyDescent="0.25">
      <c r="O4992" t="s">
        <v>3336</v>
      </c>
      <c r="P4992" s="6">
        <v>42058</v>
      </c>
      <c r="Q4992" t="s">
        <v>3073</v>
      </c>
      <c r="R4992" t="s">
        <v>3362</v>
      </c>
      <c r="S4992" t="s">
        <v>3721</v>
      </c>
      <c r="T4992">
        <v>103</v>
      </c>
      <c r="U4992">
        <v>74</v>
      </c>
      <c r="W4992" t="s">
        <v>2657</v>
      </c>
      <c r="X4992">
        <v>1</v>
      </c>
      <c r="Y4992">
        <f t="shared" si="587"/>
        <v>29</v>
      </c>
      <c r="Z4992">
        <f t="shared" ca="1" si="588"/>
        <v>18.25</v>
      </c>
      <c r="AA4992">
        <f t="shared" ca="1" si="589"/>
        <v>10.75</v>
      </c>
      <c r="AB4992">
        <f t="shared" ca="1" si="590"/>
        <v>-10.75</v>
      </c>
      <c r="AC4992" s="2">
        <v>10.75</v>
      </c>
      <c r="AD4992" s="7">
        <f>VLOOKUP(P4992,Weights!$A:$B,2,0)*AC4992</f>
        <v>10.75</v>
      </c>
      <c r="AE4992">
        <f t="shared" ca="1" si="591"/>
        <v>115.5625</v>
      </c>
      <c r="AF4992" t="str">
        <f t="shared" si="592"/>
        <v>Stephen F. Austin</v>
      </c>
      <c r="AG4992" t="str">
        <f t="shared" ca="1" si="593"/>
        <v>Stephen F. Austin</v>
      </c>
    </row>
    <row r="4993" spans="15:33" x14ac:dyDescent="0.25">
      <c r="O4993" t="s">
        <v>3228</v>
      </c>
      <c r="P4993" s="6">
        <v>42058</v>
      </c>
      <c r="Q4993" t="s">
        <v>3073</v>
      </c>
      <c r="R4993" t="s">
        <v>3238</v>
      </c>
      <c r="S4993" t="s">
        <v>3720</v>
      </c>
      <c r="T4993">
        <v>86</v>
      </c>
      <c r="U4993">
        <v>70</v>
      </c>
      <c r="W4993" t="s">
        <v>2352</v>
      </c>
      <c r="X4993">
        <v>1</v>
      </c>
      <c r="Y4993">
        <f t="shared" si="587"/>
        <v>-16</v>
      </c>
      <c r="Z4993">
        <f t="shared" ca="1" si="588"/>
        <v>-10.125000499999999</v>
      </c>
      <c r="AA4993">
        <f t="shared" ca="1" si="589"/>
        <v>-5.8749995000000013</v>
      </c>
      <c r="AB4993">
        <f t="shared" ca="1" si="590"/>
        <v>5.8749995000000013</v>
      </c>
      <c r="AC4993" s="2">
        <v>5.875</v>
      </c>
      <c r="AD4993" s="7">
        <f>VLOOKUP(P4993,Weights!$A:$B,2,0)*AC4993</f>
        <v>5.875</v>
      </c>
      <c r="AE4993">
        <f t="shared" ca="1" si="591"/>
        <v>34.515619125000264</v>
      </c>
      <c r="AF4993" t="str">
        <f t="shared" si="592"/>
        <v>Morehead St</v>
      </c>
      <c r="AG4993" t="str">
        <f t="shared" ca="1" si="593"/>
        <v>Morehead St</v>
      </c>
    </row>
    <row r="4994" spans="15:33" x14ac:dyDescent="0.25">
      <c r="O4994" t="s">
        <v>3409</v>
      </c>
      <c r="P4994" s="6">
        <v>42058</v>
      </c>
      <c r="Q4994" t="s">
        <v>3073</v>
      </c>
      <c r="R4994" t="s">
        <v>3394</v>
      </c>
      <c r="S4994" t="s">
        <v>3721</v>
      </c>
      <c r="T4994">
        <v>83</v>
      </c>
      <c r="U4994">
        <v>73</v>
      </c>
      <c r="W4994" t="s">
        <v>2757</v>
      </c>
      <c r="X4994">
        <v>1</v>
      </c>
      <c r="Y4994">
        <f t="shared" ref="Y4994:Y5057" si="594">X4994*IF(S4994="W",(T4994-U4994),U4994-T4994)</f>
        <v>10</v>
      </c>
      <c r="Z4994">
        <f t="shared" ref="Z4994:Z5057" ca="1" si="595">X4994*(IF(Q4994="A",-HomeEdge,IF(Q4994="H",HomeEdge,0))+VLOOKUP(O4994,TmList,2,0)-VLOOKUP(R4994,TmList,2,0))</f>
        <v>19.750000500000002</v>
      </c>
      <c r="AA4994">
        <f t="shared" ref="AA4994:AA5057" ca="1" si="596">Y4994-Z4994</f>
        <v>-9.7500005000000023</v>
      </c>
      <c r="AB4994">
        <f t="shared" ref="AB4994:AB5057" ca="1" si="597">-AA4994</f>
        <v>9.7500005000000023</v>
      </c>
      <c r="AC4994" s="2">
        <v>9.75</v>
      </c>
      <c r="AD4994" s="7">
        <f>VLOOKUP(P4994,Weights!$A:$B,2,0)*AC4994</f>
        <v>9.75</v>
      </c>
      <c r="AE4994">
        <f t="shared" ref="AE4994:AE5057" ca="1" si="598">AA4994^2</f>
        <v>95.062509750000288</v>
      </c>
      <c r="AF4994" t="str">
        <f t="shared" si="592"/>
        <v>Texas Southern</v>
      </c>
      <c r="AG4994" t="str">
        <f t="shared" ca="1" si="593"/>
        <v>Texas Southern</v>
      </c>
    </row>
    <row r="4995" spans="15:33" x14ac:dyDescent="0.25">
      <c r="O4995" t="s">
        <v>3173</v>
      </c>
      <c r="P4995" s="6">
        <v>42059</v>
      </c>
      <c r="Q4995" t="s">
        <v>3073</v>
      </c>
      <c r="R4995" t="s">
        <v>3364</v>
      </c>
      <c r="S4995" t="s">
        <v>3720</v>
      </c>
      <c r="T4995">
        <v>67</v>
      </c>
      <c r="U4995">
        <v>44</v>
      </c>
      <c r="W4995" t="s">
        <v>1135</v>
      </c>
      <c r="X4995">
        <v>1</v>
      </c>
      <c r="Y4995">
        <f t="shared" si="594"/>
        <v>-23</v>
      </c>
      <c r="Z4995">
        <f t="shared" ca="1" si="595"/>
        <v>-5.0000004999999996</v>
      </c>
      <c r="AA4995">
        <f t="shared" ca="1" si="596"/>
        <v>-17.999999500000001</v>
      </c>
      <c r="AB4995">
        <f t="shared" ca="1" si="597"/>
        <v>17.999999500000001</v>
      </c>
      <c r="AC4995" s="2">
        <v>18</v>
      </c>
      <c r="AD4995" s="7">
        <f>VLOOKUP(P4995,Weights!$A:$B,2,0)*AC4995</f>
        <v>18</v>
      </c>
      <c r="AE4995">
        <f t="shared" ca="1" si="598"/>
        <v>323.99998200000027</v>
      </c>
      <c r="AF4995" t="str">
        <f t="shared" ref="AF4995:AF5058" si="599">IF(Y4995&gt;0,O4995,R4995)</f>
        <v>Texas A&amp;M-CC</v>
      </c>
      <c r="AG4995" t="str">
        <f t="shared" ref="AG4995:AG5058" ca="1" si="600">IF(Z4995&gt;0,O4995,R4995)</f>
        <v>Texas A&amp;M-CC</v>
      </c>
    </row>
    <row r="4996" spans="15:33" x14ac:dyDescent="0.25">
      <c r="O4996" t="s">
        <v>3155</v>
      </c>
      <c r="P4996" s="6">
        <v>42059</v>
      </c>
      <c r="Q4996" t="s">
        <v>3073</v>
      </c>
      <c r="R4996" t="s">
        <v>3199</v>
      </c>
      <c r="S4996" t="s">
        <v>3721</v>
      </c>
      <c r="T4996">
        <v>59</v>
      </c>
      <c r="U4996">
        <v>51</v>
      </c>
      <c r="W4996" t="s">
        <v>1232</v>
      </c>
      <c r="X4996">
        <v>1</v>
      </c>
      <c r="Y4996">
        <f t="shared" si="594"/>
        <v>8</v>
      </c>
      <c r="Z4996">
        <f t="shared" ca="1" si="595"/>
        <v>3.8750000000000009</v>
      </c>
      <c r="AA4996">
        <f t="shared" ca="1" si="596"/>
        <v>4.1249999999999991</v>
      </c>
      <c r="AB4996">
        <f t="shared" ca="1" si="597"/>
        <v>-4.1249999999999991</v>
      </c>
      <c r="AC4996" s="2">
        <v>4.125</v>
      </c>
      <c r="AD4996" s="7">
        <f>VLOOKUP(P4996,Weights!$A:$B,2,0)*AC4996</f>
        <v>4.125</v>
      </c>
      <c r="AE4996">
        <f t="shared" ca="1" si="598"/>
        <v>17.015624999999993</v>
      </c>
      <c r="AF4996" t="str">
        <f t="shared" si="599"/>
        <v>Alabama</v>
      </c>
      <c r="AG4996" t="str">
        <f t="shared" ca="1" si="600"/>
        <v>Alabama</v>
      </c>
    </row>
    <row r="4997" spans="15:33" x14ac:dyDescent="0.25">
      <c r="O4997" t="s">
        <v>3170</v>
      </c>
      <c r="P4997" s="6">
        <v>42059</v>
      </c>
      <c r="Q4997" t="s">
        <v>3073</v>
      </c>
      <c r="R4997" t="s">
        <v>3100</v>
      </c>
      <c r="S4997" t="s">
        <v>3721</v>
      </c>
      <c r="T4997">
        <v>81</v>
      </c>
      <c r="U4997">
        <v>75</v>
      </c>
      <c r="W4997" t="s">
        <v>2478</v>
      </c>
      <c r="X4997">
        <v>1</v>
      </c>
      <c r="Y4997">
        <f t="shared" si="594"/>
        <v>6</v>
      </c>
      <c r="Z4997">
        <f t="shared" ca="1" si="595"/>
        <v>7.3749995000000004</v>
      </c>
      <c r="AA4997">
        <f t="shared" ca="1" si="596"/>
        <v>-1.3749995000000004</v>
      </c>
      <c r="AB4997">
        <f t="shared" ca="1" si="597"/>
        <v>1.3749995000000004</v>
      </c>
      <c r="AC4997" s="2">
        <v>1.375</v>
      </c>
      <c r="AD4997" s="7">
        <f>VLOOKUP(P4997,Weights!$A:$B,2,0)*AC4997</f>
        <v>1.375</v>
      </c>
      <c r="AE4997">
        <f t="shared" ca="1" si="598"/>
        <v>1.8906236250002511</v>
      </c>
      <c r="AF4997" t="str">
        <f t="shared" si="599"/>
        <v>Arkansas</v>
      </c>
      <c r="AG4997" t="str">
        <f t="shared" ca="1" si="600"/>
        <v>Arkansas</v>
      </c>
    </row>
    <row r="4998" spans="15:33" x14ac:dyDescent="0.25">
      <c r="O4998" t="s">
        <v>3260</v>
      </c>
      <c r="P4998" s="6">
        <v>42059</v>
      </c>
      <c r="Q4998" t="s">
        <v>3073</v>
      </c>
      <c r="R4998" t="s">
        <v>3183</v>
      </c>
      <c r="S4998" t="s">
        <v>3720</v>
      </c>
      <c r="T4998">
        <v>84</v>
      </c>
      <c r="U4998">
        <v>61</v>
      </c>
      <c r="W4998" t="s">
        <v>712</v>
      </c>
      <c r="X4998">
        <v>1</v>
      </c>
      <c r="Y4998">
        <f t="shared" si="594"/>
        <v>-23</v>
      </c>
      <c r="Z4998">
        <f t="shared" ca="1" si="595"/>
        <v>-5.125000019999999</v>
      </c>
      <c r="AA4998">
        <f t="shared" ca="1" si="596"/>
        <v>-17.874999980000002</v>
      </c>
      <c r="AB4998">
        <f t="shared" ca="1" si="597"/>
        <v>17.874999980000002</v>
      </c>
      <c r="AC4998" s="2">
        <v>17.875</v>
      </c>
      <c r="AD4998" s="7">
        <f>VLOOKUP(P4998,Weights!$A:$B,2,0)*AC4998</f>
        <v>17.875</v>
      </c>
      <c r="AE4998">
        <f t="shared" ca="1" si="598"/>
        <v>319.51562428500006</v>
      </c>
      <c r="AF4998" t="str">
        <f t="shared" si="599"/>
        <v>LSU</v>
      </c>
      <c r="AG4998" t="str">
        <f t="shared" ca="1" si="600"/>
        <v>LSU</v>
      </c>
    </row>
    <row r="4999" spans="15:33" x14ac:dyDescent="0.25">
      <c r="O4999" t="s">
        <v>3316</v>
      </c>
      <c r="P4999" s="6">
        <v>42059</v>
      </c>
      <c r="Q4999" t="s">
        <v>3073</v>
      </c>
      <c r="R4999" t="s">
        <v>3110</v>
      </c>
      <c r="S4999" t="s">
        <v>3720</v>
      </c>
      <c r="T4999">
        <v>53</v>
      </c>
      <c r="U4999">
        <v>48</v>
      </c>
      <c r="W4999" t="s">
        <v>1550</v>
      </c>
      <c r="X4999">
        <v>1</v>
      </c>
      <c r="Y4999">
        <f t="shared" si="594"/>
        <v>-5</v>
      </c>
      <c r="Z4999">
        <f t="shared" ca="1" si="595"/>
        <v>-2.4999999800000001</v>
      </c>
      <c r="AA4999">
        <f t="shared" ca="1" si="596"/>
        <v>-2.5000000199999999</v>
      </c>
      <c r="AB4999">
        <f t="shared" ca="1" si="597"/>
        <v>2.5000000199999999</v>
      </c>
      <c r="AC4999" s="2">
        <v>2.5</v>
      </c>
      <c r="AD4999" s="7">
        <f>VLOOKUP(P4999,Weights!$A:$B,2,0)*AC4999</f>
        <v>2.5</v>
      </c>
      <c r="AE4999">
        <f t="shared" ca="1" si="598"/>
        <v>6.2500000999999994</v>
      </c>
      <c r="AF4999" t="str">
        <f t="shared" si="599"/>
        <v>Western Michigan</v>
      </c>
      <c r="AG4999" t="str">
        <f t="shared" ca="1" si="600"/>
        <v>Western Michigan</v>
      </c>
    </row>
    <row r="5000" spans="15:33" x14ac:dyDescent="0.25">
      <c r="O5000" t="s">
        <v>3280</v>
      </c>
      <c r="P5000" s="6">
        <v>42059</v>
      </c>
      <c r="Q5000" t="s">
        <v>3073</v>
      </c>
      <c r="R5000" t="s">
        <v>3274</v>
      </c>
      <c r="S5000" t="s">
        <v>3721</v>
      </c>
      <c r="T5000">
        <v>76</v>
      </c>
      <c r="U5000">
        <v>65</v>
      </c>
      <c r="W5000" t="s">
        <v>536</v>
      </c>
      <c r="X5000">
        <v>1</v>
      </c>
      <c r="Y5000">
        <f t="shared" si="594"/>
        <v>11</v>
      </c>
      <c r="Z5000">
        <f t="shared" ca="1" si="595"/>
        <v>11.87500002</v>
      </c>
      <c r="AA5000">
        <f t="shared" ca="1" si="596"/>
        <v>-0.87500001999999988</v>
      </c>
      <c r="AB5000">
        <f t="shared" ca="1" si="597"/>
        <v>0.87500001999999988</v>
      </c>
      <c r="AC5000" s="2">
        <v>0.875</v>
      </c>
      <c r="AD5000" s="7">
        <f>VLOOKUP(P5000,Weights!$A:$B,2,0)*AC5000</f>
        <v>0.875</v>
      </c>
      <c r="AE5000">
        <f t="shared" ca="1" si="598"/>
        <v>0.76562503500000023</v>
      </c>
      <c r="AF5000" t="str">
        <f t="shared" si="599"/>
        <v>Boise State</v>
      </c>
      <c r="AG5000" t="str">
        <f t="shared" ca="1" si="600"/>
        <v>Boise State</v>
      </c>
    </row>
    <row r="5001" spans="15:33" x14ac:dyDescent="0.25">
      <c r="O5001" t="s">
        <v>3284</v>
      </c>
      <c r="P5001" s="6">
        <v>42059</v>
      </c>
      <c r="Q5001" t="s">
        <v>3073</v>
      </c>
      <c r="R5001" t="s">
        <v>3122</v>
      </c>
      <c r="S5001" t="s">
        <v>3721</v>
      </c>
      <c r="T5001">
        <v>67</v>
      </c>
      <c r="U5001">
        <v>62</v>
      </c>
      <c r="W5001" t="s">
        <v>1934</v>
      </c>
      <c r="X5001">
        <v>1</v>
      </c>
      <c r="Y5001">
        <f t="shared" si="594"/>
        <v>5</v>
      </c>
      <c r="Z5001">
        <f t="shared" ca="1" si="595"/>
        <v>8.75</v>
      </c>
      <c r="AA5001">
        <f t="shared" ca="1" si="596"/>
        <v>-3.75</v>
      </c>
      <c r="AB5001">
        <f t="shared" ca="1" si="597"/>
        <v>3.75</v>
      </c>
      <c r="AC5001" s="2">
        <v>3.75</v>
      </c>
      <c r="AD5001" s="7">
        <f>VLOOKUP(P5001,Weights!$A:$B,2,0)*AC5001</f>
        <v>3.75</v>
      </c>
      <c r="AE5001">
        <f t="shared" ca="1" si="598"/>
        <v>14.0625</v>
      </c>
      <c r="AF5001" t="str">
        <f t="shared" si="599"/>
        <v>Buffalo</v>
      </c>
      <c r="AG5001" t="str">
        <f t="shared" ca="1" si="600"/>
        <v>Buffalo</v>
      </c>
    </row>
    <row r="5002" spans="15:33" x14ac:dyDescent="0.25">
      <c r="O5002" t="s">
        <v>3115</v>
      </c>
      <c r="P5002" s="6">
        <v>42059</v>
      </c>
      <c r="Q5002" t="s">
        <v>3073</v>
      </c>
      <c r="R5002" t="s">
        <v>3082</v>
      </c>
      <c r="S5002" t="s">
        <v>3720</v>
      </c>
      <c r="T5002">
        <v>82</v>
      </c>
      <c r="U5002">
        <v>71</v>
      </c>
      <c r="W5002" t="s">
        <v>1785</v>
      </c>
      <c r="X5002">
        <v>1</v>
      </c>
      <c r="Y5002">
        <f t="shared" si="594"/>
        <v>-11</v>
      </c>
      <c r="Z5002">
        <f t="shared" ca="1" si="595"/>
        <v>16.375000499999999</v>
      </c>
      <c r="AA5002">
        <f t="shared" ca="1" si="596"/>
        <v>-27.375000499999999</v>
      </c>
      <c r="AB5002">
        <f t="shared" ca="1" si="597"/>
        <v>27.375000499999999</v>
      </c>
      <c r="AC5002" s="2">
        <v>27.375</v>
      </c>
      <c r="AD5002" s="7">
        <f>VLOOKUP(P5002,Weights!$A:$B,2,0)*AC5002</f>
        <v>27.375</v>
      </c>
      <c r="AE5002">
        <f t="shared" ca="1" si="598"/>
        <v>749.39065237500017</v>
      </c>
      <c r="AF5002" t="str">
        <f t="shared" si="599"/>
        <v>Niagara</v>
      </c>
      <c r="AG5002" t="str">
        <f t="shared" ca="1" si="600"/>
        <v>Canisius</v>
      </c>
    </row>
    <row r="5003" spans="15:33" x14ac:dyDescent="0.25">
      <c r="O5003" t="s">
        <v>3314</v>
      </c>
      <c r="P5003" s="6">
        <v>42059</v>
      </c>
      <c r="Q5003" t="s">
        <v>3073</v>
      </c>
      <c r="R5003" t="s">
        <v>3387</v>
      </c>
      <c r="S5003" t="s">
        <v>3720</v>
      </c>
      <c r="T5003">
        <v>77</v>
      </c>
      <c r="U5003">
        <v>60</v>
      </c>
      <c r="W5003" t="s">
        <v>2586</v>
      </c>
      <c r="X5003">
        <v>1</v>
      </c>
      <c r="Y5003">
        <f t="shared" si="594"/>
        <v>-17</v>
      </c>
      <c r="Z5003">
        <f t="shared" ca="1" si="595"/>
        <v>-5.0000005000000005</v>
      </c>
      <c r="AA5003">
        <f t="shared" ca="1" si="596"/>
        <v>-11.999999499999999</v>
      </c>
      <c r="AB5003">
        <f t="shared" ca="1" si="597"/>
        <v>11.999999499999999</v>
      </c>
      <c r="AC5003" s="2">
        <v>12</v>
      </c>
      <c r="AD5003" s="7">
        <f>VLOOKUP(P5003,Weights!$A:$B,2,0)*AC5003</f>
        <v>12</v>
      </c>
      <c r="AE5003">
        <f t="shared" ca="1" si="598"/>
        <v>143.99998800000023</v>
      </c>
      <c r="AF5003" t="str">
        <f t="shared" si="599"/>
        <v>McNeese St</v>
      </c>
      <c r="AG5003" t="str">
        <f t="shared" ca="1" si="600"/>
        <v>McNeese St</v>
      </c>
    </row>
    <row r="5004" spans="15:33" x14ac:dyDescent="0.25">
      <c r="O5004" t="s">
        <v>3342</v>
      </c>
      <c r="P5004" s="6">
        <v>42059</v>
      </c>
      <c r="Q5004" t="s">
        <v>3073</v>
      </c>
      <c r="R5004" t="s">
        <v>3718</v>
      </c>
      <c r="S5004" t="s">
        <v>3721</v>
      </c>
      <c r="T5004">
        <v>95</v>
      </c>
      <c r="U5004">
        <v>81</v>
      </c>
      <c r="W5004" t="s">
        <v>2961</v>
      </c>
      <c r="X5004">
        <v>1</v>
      </c>
      <c r="Y5004">
        <f t="shared" si="594"/>
        <v>14</v>
      </c>
      <c r="Z5004">
        <f t="shared" ca="1" si="595"/>
        <v>25.000000500000002</v>
      </c>
      <c r="AA5004">
        <f t="shared" ca="1" si="596"/>
        <v>-11.000000500000002</v>
      </c>
      <c r="AB5004">
        <f t="shared" ca="1" si="597"/>
        <v>11.000000500000002</v>
      </c>
      <c r="AC5004" s="2">
        <v>11</v>
      </c>
      <c r="AD5004" s="7">
        <f>VLOOKUP(P5004,Weights!$A:$B,2,0)*AC5004</f>
        <v>11</v>
      </c>
      <c r="AE5004">
        <f t="shared" ca="1" si="598"/>
        <v>121.0000110000003</v>
      </c>
      <c r="AF5004" t="str">
        <f t="shared" si="599"/>
        <v>CSU Bakersfield</v>
      </c>
      <c r="AG5004" t="str">
        <f t="shared" ca="1" si="600"/>
        <v>CSU Bakersfield</v>
      </c>
    </row>
    <row r="5005" spans="15:33" x14ac:dyDescent="0.25">
      <c r="O5005" t="s">
        <v>3255</v>
      </c>
      <c r="P5005" s="6">
        <v>42059</v>
      </c>
      <c r="Q5005" t="s">
        <v>3073</v>
      </c>
      <c r="R5005" t="s">
        <v>3252</v>
      </c>
      <c r="S5005" t="s">
        <v>3720</v>
      </c>
      <c r="T5005">
        <v>75</v>
      </c>
      <c r="U5005">
        <v>62</v>
      </c>
      <c r="W5005" t="s">
        <v>146</v>
      </c>
      <c r="X5005">
        <v>1</v>
      </c>
      <c r="Y5005">
        <f t="shared" si="594"/>
        <v>-13</v>
      </c>
      <c r="Z5005">
        <f t="shared" ca="1" si="595"/>
        <v>1.5000000000000009</v>
      </c>
      <c r="AA5005">
        <f t="shared" ca="1" si="596"/>
        <v>-14.5</v>
      </c>
      <c r="AB5005">
        <f t="shared" ca="1" si="597"/>
        <v>14.5</v>
      </c>
      <c r="AC5005" s="2">
        <v>14.5</v>
      </c>
      <c r="AD5005" s="7">
        <f>VLOOKUP(P5005,Weights!$A:$B,2,0)*AC5005</f>
        <v>14.5</v>
      </c>
      <c r="AE5005">
        <f t="shared" ca="1" si="598"/>
        <v>210.25</v>
      </c>
      <c r="AF5005" t="str">
        <f t="shared" si="599"/>
        <v>Creighton</v>
      </c>
      <c r="AG5005" t="str">
        <f t="shared" ca="1" si="600"/>
        <v>DePaul</v>
      </c>
    </row>
    <row r="5006" spans="15:33" x14ac:dyDescent="0.25">
      <c r="O5006" t="s">
        <v>3315</v>
      </c>
      <c r="P5006" s="6">
        <v>42059</v>
      </c>
      <c r="Q5006" t="s">
        <v>3073</v>
      </c>
      <c r="R5006" t="s">
        <v>3102</v>
      </c>
      <c r="S5006" t="s">
        <v>3720</v>
      </c>
      <c r="T5006">
        <v>72</v>
      </c>
      <c r="U5006">
        <v>56</v>
      </c>
      <c r="W5006" t="s">
        <v>901</v>
      </c>
      <c r="X5006">
        <v>1</v>
      </c>
      <c r="Y5006">
        <f t="shared" si="594"/>
        <v>-16</v>
      </c>
      <c r="Z5006">
        <f t="shared" ca="1" si="595"/>
        <v>-6.9999995230000005</v>
      </c>
      <c r="AA5006">
        <f t="shared" ca="1" si="596"/>
        <v>-9.0000004770000004</v>
      </c>
      <c r="AB5006">
        <f t="shared" ca="1" si="597"/>
        <v>9.0000004770000004</v>
      </c>
      <c r="AC5006" s="2">
        <v>9</v>
      </c>
      <c r="AD5006" s="7">
        <f>VLOOKUP(P5006,Weights!$A:$B,2,0)*AC5006</f>
        <v>9</v>
      </c>
      <c r="AE5006">
        <f t="shared" ca="1" si="598"/>
        <v>81.000008586000234</v>
      </c>
      <c r="AF5006" t="str">
        <f t="shared" si="599"/>
        <v>Central Michigan</v>
      </c>
      <c r="AG5006" t="str">
        <f t="shared" ca="1" si="600"/>
        <v>Central Michigan</v>
      </c>
    </row>
    <row r="5007" spans="15:33" x14ac:dyDescent="0.25">
      <c r="O5007" t="s">
        <v>3177</v>
      </c>
      <c r="P5007" s="6">
        <v>42059</v>
      </c>
      <c r="Q5007" t="s">
        <v>3073</v>
      </c>
      <c r="R5007" t="s">
        <v>3712</v>
      </c>
      <c r="S5007" t="s">
        <v>3721</v>
      </c>
      <c r="T5007">
        <v>59</v>
      </c>
      <c r="U5007">
        <v>53</v>
      </c>
      <c r="W5007" t="s">
        <v>1244</v>
      </c>
      <c r="X5007">
        <v>1</v>
      </c>
      <c r="Y5007">
        <f t="shared" si="594"/>
        <v>6</v>
      </c>
      <c r="Z5007">
        <f t="shared" ca="1" si="595"/>
        <v>-5.375</v>
      </c>
      <c r="AA5007">
        <f t="shared" ca="1" si="596"/>
        <v>11.375</v>
      </c>
      <c r="AB5007">
        <f t="shared" ca="1" si="597"/>
        <v>-11.375</v>
      </c>
      <c r="AC5007" s="2">
        <v>11.375</v>
      </c>
      <c r="AD5007" s="7">
        <f>VLOOKUP(P5007,Weights!$A:$B,2,0)*AC5007</f>
        <v>11.375</v>
      </c>
      <c r="AE5007">
        <f t="shared" ca="1" si="598"/>
        <v>129.390625</v>
      </c>
      <c r="AF5007" t="str">
        <f t="shared" si="599"/>
        <v>Maryland</v>
      </c>
      <c r="AG5007" t="str">
        <f t="shared" ca="1" si="600"/>
        <v>Wisconsin</v>
      </c>
    </row>
    <row r="5008" spans="15:33" x14ac:dyDescent="0.25">
      <c r="O5008" t="s">
        <v>3169</v>
      </c>
      <c r="P5008" s="6">
        <v>42059</v>
      </c>
      <c r="Q5008" t="s">
        <v>3073</v>
      </c>
      <c r="R5008" t="s">
        <v>3375</v>
      </c>
      <c r="S5008" t="s">
        <v>3721</v>
      </c>
      <c r="T5008">
        <v>86</v>
      </c>
      <c r="U5008">
        <v>81</v>
      </c>
      <c r="V5008" t="s">
        <v>3722</v>
      </c>
      <c r="W5008" t="s">
        <v>1955</v>
      </c>
      <c r="X5008">
        <v>1</v>
      </c>
      <c r="Y5008">
        <f t="shared" si="594"/>
        <v>5</v>
      </c>
      <c r="Z5008">
        <f t="shared" ca="1" si="595"/>
        <v>-1.75</v>
      </c>
      <c r="AA5008">
        <f t="shared" ca="1" si="596"/>
        <v>6.75</v>
      </c>
      <c r="AB5008">
        <f t="shared" ca="1" si="597"/>
        <v>-6.75</v>
      </c>
      <c r="AC5008" s="2">
        <v>6.75</v>
      </c>
      <c r="AD5008" s="7">
        <f>VLOOKUP(P5008,Weights!$A:$B,2,0)*AC5008</f>
        <v>6.75</v>
      </c>
      <c r="AE5008">
        <f t="shared" ca="1" si="598"/>
        <v>45.5625</v>
      </c>
      <c r="AF5008" t="str">
        <f t="shared" si="599"/>
        <v>Miami (OH)</v>
      </c>
      <c r="AG5008" t="str">
        <f t="shared" ca="1" si="600"/>
        <v>Kent State</v>
      </c>
    </row>
    <row r="5009" spans="15:33" x14ac:dyDescent="0.25">
      <c r="O5009" t="s">
        <v>3235</v>
      </c>
      <c r="P5009" s="6">
        <v>42059</v>
      </c>
      <c r="Q5009" t="s">
        <v>3073</v>
      </c>
      <c r="R5009" t="s">
        <v>3144</v>
      </c>
      <c r="S5009" t="s">
        <v>3721</v>
      </c>
      <c r="T5009">
        <v>64</v>
      </c>
      <c r="U5009">
        <v>52</v>
      </c>
      <c r="W5009" t="s">
        <v>301</v>
      </c>
      <c r="X5009">
        <v>1</v>
      </c>
      <c r="Y5009">
        <f t="shared" si="594"/>
        <v>12</v>
      </c>
      <c r="Z5009">
        <f t="shared" ca="1" si="595"/>
        <v>-8.875</v>
      </c>
      <c r="AA5009">
        <f t="shared" ca="1" si="596"/>
        <v>20.875</v>
      </c>
      <c r="AB5009">
        <f t="shared" ca="1" si="597"/>
        <v>-20.875</v>
      </c>
      <c r="AC5009" s="2">
        <v>20.875</v>
      </c>
      <c r="AD5009" s="7">
        <f>VLOOKUP(P5009,Weights!$A:$B,2,0)*AC5009</f>
        <v>20.875</v>
      </c>
      <c r="AE5009">
        <f t="shared" ca="1" si="598"/>
        <v>435.765625</v>
      </c>
      <c r="AF5009" t="str">
        <f t="shared" si="599"/>
        <v>Missouri</v>
      </c>
      <c r="AG5009" t="str">
        <f t="shared" ca="1" si="600"/>
        <v>Florida</v>
      </c>
    </row>
    <row r="5010" spans="15:33" x14ac:dyDescent="0.25">
      <c r="O5010" t="s">
        <v>3705</v>
      </c>
      <c r="P5010" s="6">
        <v>42059</v>
      </c>
      <c r="Q5010" t="s">
        <v>3073</v>
      </c>
      <c r="R5010" t="s">
        <v>3135</v>
      </c>
      <c r="S5010" t="s">
        <v>3720</v>
      </c>
      <c r="T5010">
        <v>58</v>
      </c>
      <c r="U5010">
        <v>46</v>
      </c>
      <c r="W5010" t="s">
        <v>652</v>
      </c>
      <c r="X5010">
        <v>1</v>
      </c>
      <c r="Y5010">
        <f t="shared" si="594"/>
        <v>-12</v>
      </c>
      <c r="Z5010">
        <f t="shared" ca="1" si="595"/>
        <v>8.2499999999999982</v>
      </c>
      <c r="AA5010">
        <f t="shared" ca="1" si="596"/>
        <v>-20.25</v>
      </c>
      <c r="AB5010">
        <f t="shared" ca="1" si="597"/>
        <v>20.25</v>
      </c>
      <c r="AC5010" s="2">
        <v>20.25</v>
      </c>
      <c r="AD5010" s="7">
        <f>VLOOKUP(P5010,Weights!$A:$B,2,0)*AC5010</f>
        <v>20.25</v>
      </c>
      <c r="AE5010">
        <f t="shared" ca="1" si="598"/>
        <v>410.0625</v>
      </c>
      <c r="AF5010" t="str">
        <f t="shared" si="599"/>
        <v>NC State</v>
      </c>
      <c r="AG5010" t="str">
        <f t="shared" ca="1" si="600"/>
        <v>North Carolina</v>
      </c>
    </row>
    <row r="5011" spans="15:33" x14ac:dyDescent="0.25">
      <c r="O5011" t="s">
        <v>3092</v>
      </c>
      <c r="P5011" s="6">
        <v>42059</v>
      </c>
      <c r="Q5011" t="s">
        <v>3073</v>
      </c>
      <c r="R5011" t="s">
        <v>3195</v>
      </c>
      <c r="S5011" t="s">
        <v>3720</v>
      </c>
      <c r="T5011">
        <v>65</v>
      </c>
      <c r="U5011">
        <v>60</v>
      </c>
      <c r="W5011" t="s">
        <v>666</v>
      </c>
      <c r="X5011">
        <v>1</v>
      </c>
      <c r="Y5011">
        <f t="shared" si="594"/>
        <v>-5</v>
      </c>
      <c r="Z5011">
        <f t="shared" ca="1" si="595"/>
        <v>12.499999499999999</v>
      </c>
      <c r="AA5011">
        <f t="shared" ca="1" si="596"/>
        <v>-17.499999500000001</v>
      </c>
      <c r="AB5011">
        <f t="shared" ca="1" si="597"/>
        <v>17.499999500000001</v>
      </c>
      <c r="AC5011" s="2">
        <v>17.5</v>
      </c>
      <c r="AD5011" s="7">
        <f>VLOOKUP(P5011,Weights!$A:$B,2,0)*AC5011</f>
        <v>17.5</v>
      </c>
      <c r="AE5011">
        <f t="shared" ca="1" si="598"/>
        <v>306.24998250000027</v>
      </c>
      <c r="AF5011" t="str">
        <f t="shared" si="599"/>
        <v>Syracuse</v>
      </c>
      <c r="AG5011" t="str">
        <f t="shared" ca="1" si="600"/>
        <v>Notre Dame</v>
      </c>
    </row>
    <row r="5012" spans="15:33" x14ac:dyDescent="0.25">
      <c r="O5012" t="s">
        <v>3191</v>
      </c>
      <c r="P5012" s="6">
        <v>42059</v>
      </c>
      <c r="Q5012" t="s">
        <v>3073</v>
      </c>
      <c r="R5012" t="s">
        <v>3367</v>
      </c>
      <c r="S5012" t="s">
        <v>3720</v>
      </c>
      <c r="T5012">
        <v>76</v>
      </c>
      <c r="U5012">
        <v>65</v>
      </c>
      <c r="W5012" t="s">
        <v>413</v>
      </c>
      <c r="X5012">
        <v>1</v>
      </c>
      <c r="Y5012">
        <f t="shared" si="594"/>
        <v>-11</v>
      </c>
      <c r="Z5012">
        <f t="shared" ca="1" si="595"/>
        <v>-8.5</v>
      </c>
      <c r="AA5012">
        <f t="shared" ca="1" si="596"/>
        <v>-2.5</v>
      </c>
      <c r="AB5012">
        <f t="shared" ca="1" si="597"/>
        <v>2.5</v>
      </c>
      <c r="AC5012" s="2">
        <v>2.5</v>
      </c>
      <c r="AD5012" s="7">
        <f>VLOOKUP(P5012,Weights!$A:$B,2,0)*AC5012</f>
        <v>2.5</v>
      </c>
      <c r="AE5012">
        <f t="shared" ca="1" si="598"/>
        <v>6.25</v>
      </c>
      <c r="AF5012" t="str">
        <f t="shared" si="599"/>
        <v>Bowling Green</v>
      </c>
      <c r="AG5012" t="str">
        <f t="shared" ca="1" si="600"/>
        <v>Bowling Green</v>
      </c>
    </row>
    <row r="5013" spans="15:33" x14ac:dyDescent="0.25">
      <c r="O5013" t="s">
        <v>3192</v>
      </c>
      <c r="P5013" s="6">
        <v>42059</v>
      </c>
      <c r="Q5013" t="s">
        <v>3073</v>
      </c>
      <c r="R5013" t="s">
        <v>3095</v>
      </c>
      <c r="S5013" t="s">
        <v>3721</v>
      </c>
      <c r="T5013">
        <v>71</v>
      </c>
      <c r="U5013">
        <v>65</v>
      </c>
      <c r="W5013" t="s">
        <v>675</v>
      </c>
      <c r="X5013">
        <v>1</v>
      </c>
      <c r="Y5013">
        <f t="shared" si="594"/>
        <v>6</v>
      </c>
      <c r="Z5013">
        <f t="shared" ca="1" si="595"/>
        <v>5.0000000000000009</v>
      </c>
      <c r="AA5013">
        <f t="shared" ca="1" si="596"/>
        <v>0.99999999999999911</v>
      </c>
      <c r="AB5013">
        <f t="shared" ca="1" si="597"/>
        <v>-0.99999999999999911</v>
      </c>
      <c r="AC5013" s="2">
        <v>1</v>
      </c>
      <c r="AD5013" s="7">
        <f>VLOOKUP(P5013,Weights!$A:$B,2,0)*AC5013</f>
        <v>1</v>
      </c>
      <c r="AE5013">
        <f t="shared" ca="1" si="598"/>
        <v>0.99999999999999822</v>
      </c>
      <c r="AF5013" t="str">
        <f t="shared" si="599"/>
        <v>Pittsburgh</v>
      </c>
      <c r="AG5013" t="str">
        <f t="shared" ca="1" si="600"/>
        <v>Pittsburgh</v>
      </c>
    </row>
    <row r="5014" spans="15:33" x14ac:dyDescent="0.25">
      <c r="O5014" t="s">
        <v>3289</v>
      </c>
      <c r="P5014" s="6">
        <v>42059</v>
      </c>
      <c r="Q5014" t="s">
        <v>3073</v>
      </c>
      <c r="R5014" t="s">
        <v>3103</v>
      </c>
      <c r="S5014" t="s">
        <v>3070</v>
      </c>
      <c r="W5014" t="s">
        <v>3070</v>
      </c>
      <c r="X5014">
        <v>0</v>
      </c>
      <c r="Y5014">
        <f t="shared" si="594"/>
        <v>0</v>
      </c>
      <c r="Z5014">
        <f t="shared" ca="1" si="595"/>
        <v>0</v>
      </c>
      <c r="AA5014">
        <f t="shared" ca="1" si="596"/>
        <v>0</v>
      </c>
      <c r="AB5014">
        <f t="shared" ca="1" si="597"/>
        <v>0</v>
      </c>
      <c r="AC5014" s="2">
        <v>0</v>
      </c>
      <c r="AD5014" s="7">
        <f>VLOOKUP(P5014,Weights!$A:$B,2,0)*AC5014</f>
        <v>0</v>
      </c>
      <c r="AE5014">
        <f t="shared" ca="1" si="598"/>
        <v>0</v>
      </c>
      <c r="AF5014" t="str">
        <f t="shared" si="599"/>
        <v>Northern Illinois</v>
      </c>
      <c r="AG5014" t="str">
        <f t="shared" ca="1" si="600"/>
        <v>Northern Illinois</v>
      </c>
    </row>
    <row r="5015" spans="15:33" x14ac:dyDescent="0.25">
      <c r="O5015" t="s">
        <v>3276</v>
      </c>
      <c r="P5015" s="6">
        <v>42059</v>
      </c>
      <c r="Q5015" t="s">
        <v>3073</v>
      </c>
      <c r="R5015" t="s">
        <v>3077</v>
      </c>
      <c r="S5015" t="s">
        <v>3721</v>
      </c>
      <c r="T5015">
        <v>83</v>
      </c>
      <c r="U5015">
        <v>65</v>
      </c>
      <c r="W5015" t="s">
        <v>1591</v>
      </c>
      <c r="X5015">
        <v>1</v>
      </c>
      <c r="Y5015">
        <f t="shared" si="594"/>
        <v>18</v>
      </c>
      <c r="Z5015">
        <f t="shared" ca="1" si="595"/>
        <v>-0.875</v>
      </c>
      <c r="AA5015">
        <f t="shared" ca="1" si="596"/>
        <v>18.875</v>
      </c>
      <c r="AB5015">
        <f t="shared" ca="1" si="597"/>
        <v>-18.875</v>
      </c>
      <c r="AC5015" s="2">
        <v>18.875</v>
      </c>
      <c r="AD5015" s="7">
        <f>VLOOKUP(P5015,Weights!$A:$B,2,0)*AC5015</f>
        <v>18.875</v>
      </c>
      <c r="AE5015">
        <f t="shared" ca="1" si="598"/>
        <v>356.265625</v>
      </c>
      <c r="AF5015" t="str">
        <f t="shared" si="599"/>
        <v>Utah State</v>
      </c>
      <c r="AG5015" t="str">
        <f t="shared" ca="1" si="600"/>
        <v>UNLV</v>
      </c>
    </row>
    <row r="5016" spans="15:33" x14ac:dyDescent="0.25">
      <c r="O5016" t="s">
        <v>3708</v>
      </c>
      <c r="P5016" s="6">
        <v>42059</v>
      </c>
      <c r="Q5016" t="s">
        <v>3073</v>
      </c>
      <c r="R5016" t="s">
        <v>3075</v>
      </c>
      <c r="S5016" t="s">
        <v>3721</v>
      </c>
      <c r="T5016">
        <v>89</v>
      </c>
      <c r="U5016">
        <v>61</v>
      </c>
      <c r="W5016" t="s">
        <v>984</v>
      </c>
      <c r="X5016">
        <v>1</v>
      </c>
      <c r="Y5016">
        <f t="shared" si="594"/>
        <v>28</v>
      </c>
      <c r="Z5016">
        <f t="shared" ca="1" si="595"/>
        <v>12.249999999999998</v>
      </c>
      <c r="AA5016">
        <f t="shared" ca="1" si="596"/>
        <v>15.750000000000002</v>
      </c>
      <c r="AB5016">
        <f t="shared" ca="1" si="597"/>
        <v>-15.750000000000002</v>
      </c>
      <c r="AC5016" s="2">
        <v>15.75</v>
      </c>
      <c r="AD5016" s="7">
        <f>VLOOKUP(P5016,Weights!$A:$B,2,0)*AC5016</f>
        <v>15.75</v>
      </c>
      <c r="AE5016">
        <f t="shared" ca="1" si="598"/>
        <v>248.06250000000006</v>
      </c>
      <c r="AF5016" t="str">
        <f t="shared" si="599"/>
        <v>Villanova</v>
      </c>
      <c r="AG5016" t="str">
        <f t="shared" ca="1" si="600"/>
        <v>Villanova</v>
      </c>
    </row>
    <row r="5017" spans="15:33" x14ac:dyDescent="0.25">
      <c r="O5017" t="s">
        <v>3385</v>
      </c>
      <c r="P5017" s="6">
        <v>42059</v>
      </c>
      <c r="Q5017" t="s">
        <v>3073</v>
      </c>
      <c r="R5017" t="s">
        <v>3248</v>
      </c>
      <c r="S5017" t="s">
        <v>3721</v>
      </c>
      <c r="T5017">
        <v>71</v>
      </c>
      <c r="U5017">
        <v>64</v>
      </c>
      <c r="W5017" t="s">
        <v>619</v>
      </c>
      <c r="X5017">
        <v>1</v>
      </c>
      <c r="Y5017">
        <f t="shared" si="594"/>
        <v>7</v>
      </c>
      <c r="Z5017">
        <f t="shared" ca="1" si="595"/>
        <v>5.125</v>
      </c>
      <c r="AA5017">
        <f t="shared" ca="1" si="596"/>
        <v>1.875</v>
      </c>
      <c r="AB5017">
        <f t="shared" ca="1" si="597"/>
        <v>-1.875</v>
      </c>
      <c r="AC5017" s="2">
        <v>1.875</v>
      </c>
      <c r="AD5017" s="7">
        <f>VLOOKUP(P5017,Weights!$A:$B,2,0)*AC5017</f>
        <v>1.875</v>
      </c>
      <c r="AE5017">
        <f t="shared" ca="1" si="598"/>
        <v>3.515625</v>
      </c>
      <c r="AF5017" t="str">
        <f t="shared" si="599"/>
        <v>West Virginia</v>
      </c>
      <c r="AG5017" t="str">
        <f t="shared" ca="1" si="600"/>
        <v>West Virginia</v>
      </c>
    </row>
    <row r="5018" spans="15:33" x14ac:dyDescent="0.25">
      <c r="O5018" t="s">
        <v>3339</v>
      </c>
      <c r="P5018" s="6">
        <v>42060</v>
      </c>
      <c r="Q5018" t="s">
        <v>3073</v>
      </c>
      <c r="R5018" t="s">
        <v>3328</v>
      </c>
      <c r="S5018" t="s">
        <v>3721</v>
      </c>
      <c r="T5018">
        <v>75</v>
      </c>
      <c r="U5018">
        <v>70</v>
      </c>
      <c r="W5018" t="s">
        <v>2171</v>
      </c>
      <c r="X5018">
        <v>1</v>
      </c>
      <c r="Y5018">
        <f t="shared" si="594"/>
        <v>5</v>
      </c>
      <c r="Z5018">
        <f t="shared" ca="1" si="595"/>
        <v>8.75</v>
      </c>
      <c r="AA5018">
        <f t="shared" ca="1" si="596"/>
        <v>-3.75</v>
      </c>
      <c r="AB5018">
        <f t="shared" ca="1" si="597"/>
        <v>3.75</v>
      </c>
      <c r="AC5018" s="2">
        <v>3.75</v>
      </c>
      <c r="AD5018" s="7">
        <f>VLOOKUP(P5018,Weights!$A:$B,2,0)*AC5018</f>
        <v>3.75</v>
      </c>
      <c r="AE5018">
        <f t="shared" ca="1" si="598"/>
        <v>14.0625</v>
      </c>
      <c r="AF5018" t="str">
        <f t="shared" si="599"/>
        <v>Air Force</v>
      </c>
      <c r="AG5018" t="str">
        <f t="shared" ca="1" si="600"/>
        <v>Air Force</v>
      </c>
    </row>
    <row r="5019" spans="15:33" x14ac:dyDescent="0.25">
      <c r="O5019" t="s">
        <v>3399</v>
      </c>
      <c r="P5019" s="6">
        <v>42060</v>
      </c>
      <c r="Q5019" t="s">
        <v>3073</v>
      </c>
      <c r="R5019" t="s">
        <v>3325</v>
      </c>
      <c r="S5019" t="s">
        <v>3721</v>
      </c>
      <c r="T5019">
        <v>68</v>
      </c>
      <c r="U5019">
        <v>49</v>
      </c>
      <c r="W5019" t="s">
        <v>2408</v>
      </c>
      <c r="X5019">
        <v>1</v>
      </c>
      <c r="Y5019">
        <f t="shared" si="594"/>
        <v>19</v>
      </c>
      <c r="Z5019">
        <f t="shared" ca="1" si="595"/>
        <v>6.75</v>
      </c>
      <c r="AA5019">
        <f t="shared" ca="1" si="596"/>
        <v>12.25</v>
      </c>
      <c r="AB5019">
        <f t="shared" ca="1" si="597"/>
        <v>-12.25</v>
      </c>
      <c r="AC5019" s="2">
        <v>12.25</v>
      </c>
      <c r="AD5019" s="7">
        <f>VLOOKUP(P5019,Weights!$A:$B,2,0)*AC5019</f>
        <v>12.25</v>
      </c>
      <c r="AE5019">
        <f t="shared" ca="1" si="598"/>
        <v>150.0625</v>
      </c>
      <c r="AF5019" t="str">
        <f t="shared" si="599"/>
        <v>American</v>
      </c>
      <c r="AG5019" t="str">
        <f t="shared" ca="1" si="600"/>
        <v>American</v>
      </c>
    </row>
    <row r="5020" spans="15:33" x14ac:dyDescent="0.25">
      <c r="O5020" t="s">
        <v>3094</v>
      </c>
      <c r="P5020" s="6">
        <v>42060</v>
      </c>
      <c r="Q5020" t="s">
        <v>3073</v>
      </c>
      <c r="R5020" t="s">
        <v>3093</v>
      </c>
      <c r="S5020" t="s">
        <v>3721</v>
      </c>
      <c r="T5020">
        <v>63</v>
      </c>
      <c r="U5020">
        <v>57</v>
      </c>
      <c r="W5020" t="s">
        <v>1223</v>
      </c>
      <c r="X5020">
        <v>1</v>
      </c>
      <c r="Y5020">
        <f t="shared" si="594"/>
        <v>6</v>
      </c>
      <c r="Z5020">
        <f t="shared" ca="1" si="595"/>
        <v>3.375</v>
      </c>
      <c r="AA5020">
        <f t="shared" ca="1" si="596"/>
        <v>2.625</v>
      </c>
      <c r="AB5020">
        <f t="shared" ca="1" si="597"/>
        <v>-2.625</v>
      </c>
      <c r="AC5020" s="2">
        <v>2.625</v>
      </c>
      <c r="AD5020" s="7">
        <f>VLOOKUP(P5020,Weights!$A:$B,2,0)*AC5020</f>
        <v>2.625</v>
      </c>
      <c r="AE5020">
        <f t="shared" ca="1" si="598"/>
        <v>6.890625</v>
      </c>
      <c r="AF5020" t="str">
        <f t="shared" si="599"/>
        <v>Boston University</v>
      </c>
      <c r="AG5020" t="str">
        <f t="shared" ca="1" si="600"/>
        <v>Boston University</v>
      </c>
    </row>
    <row r="5021" spans="15:33" x14ac:dyDescent="0.25">
      <c r="O5021" t="s">
        <v>3101</v>
      </c>
      <c r="P5021" s="6">
        <v>42060</v>
      </c>
      <c r="Q5021" t="s">
        <v>3073</v>
      </c>
      <c r="R5021" t="s">
        <v>3254</v>
      </c>
      <c r="S5021" t="s">
        <v>3721</v>
      </c>
      <c r="T5021">
        <v>73</v>
      </c>
      <c r="U5021">
        <v>52</v>
      </c>
      <c r="W5021" t="s">
        <v>917</v>
      </c>
      <c r="X5021">
        <v>1</v>
      </c>
      <c r="Y5021">
        <f t="shared" si="594"/>
        <v>21</v>
      </c>
      <c r="Z5021">
        <f t="shared" ca="1" si="595"/>
        <v>12.749999499999998</v>
      </c>
      <c r="AA5021">
        <f t="shared" ca="1" si="596"/>
        <v>8.2500005000000023</v>
      </c>
      <c r="AB5021">
        <f t="shared" ca="1" si="597"/>
        <v>-8.2500005000000023</v>
      </c>
      <c r="AC5021" s="2">
        <v>8.25</v>
      </c>
      <c r="AD5021" s="7">
        <f>VLOOKUP(P5021,Weights!$A:$B,2,0)*AC5021</f>
        <v>8.25</v>
      </c>
      <c r="AE5021">
        <f t="shared" ca="1" si="598"/>
        <v>68.062508250000292</v>
      </c>
      <c r="AF5021" t="str">
        <f t="shared" si="599"/>
        <v>Butler</v>
      </c>
      <c r="AG5021" t="str">
        <f t="shared" ca="1" si="600"/>
        <v>Butler</v>
      </c>
    </row>
    <row r="5022" spans="15:33" x14ac:dyDescent="0.25">
      <c r="O5022" t="s">
        <v>3222</v>
      </c>
      <c r="P5022" s="6">
        <v>42060</v>
      </c>
      <c r="Q5022" t="s">
        <v>3073</v>
      </c>
      <c r="R5022" t="s">
        <v>3295</v>
      </c>
      <c r="S5022" t="s">
        <v>3720</v>
      </c>
      <c r="T5022">
        <v>80</v>
      </c>
      <c r="U5022">
        <v>69</v>
      </c>
      <c r="W5022" t="s">
        <v>2367</v>
      </c>
      <c r="X5022">
        <v>1</v>
      </c>
      <c r="Y5022">
        <f t="shared" si="594"/>
        <v>-11</v>
      </c>
      <c r="Z5022">
        <f t="shared" ca="1" si="595"/>
        <v>-0.62499949999999949</v>
      </c>
      <c r="AA5022">
        <f t="shared" ca="1" si="596"/>
        <v>-10.375000500000001</v>
      </c>
      <c r="AB5022">
        <f t="shared" ca="1" si="597"/>
        <v>10.375000500000001</v>
      </c>
      <c r="AC5022" s="2">
        <v>10.375</v>
      </c>
      <c r="AD5022" s="7">
        <f>VLOOKUP(P5022,Weights!$A:$B,2,0)*AC5022</f>
        <v>10.375</v>
      </c>
      <c r="AE5022">
        <f t="shared" ca="1" si="598"/>
        <v>107.64063537500026</v>
      </c>
      <c r="AF5022" t="str">
        <f t="shared" si="599"/>
        <v>Oregon</v>
      </c>
      <c r="AG5022" t="str">
        <f t="shared" ca="1" si="600"/>
        <v>Oregon</v>
      </c>
    </row>
    <row r="5023" spans="15:33" x14ac:dyDescent="0.25">
      <c r="O5023" t="s">
        <v>3113</v>
      </c>
      <c r="P5023" s="6">
        <v>42060</v>
      </c>
      <c r="Q5023" t="s">
        <v>3073</v>
      </c>
      <c r="R5023" t="s">
        <v>3138</v>
      </c>
      <c r="S5023" t="s">
        <v>3721</v>
      </c>
      <c r="T5023">
        <v>83</v>
      </c>
      <c r="U5023">
        <v>60</v>
      </c>
      <c r="W5023" t="s">
        <v>210</v>
      </c>
      <c r="X5023">
        <v>1</v>
      </c>
      <c r="Y5023">
        <f t="shared" si="594"/>
        <v>23</v>
      </c>
      <c r="Z5023">
        <f t="shared" ca="1" si="595"/>
        <v>18.875</v>
      </c>
      <c r="AA5023">
        <f t="shared" ca="1" si="596"/>
        <v>4.125</v>
      </c>
      <c r="AB5023">
        <f t="shared" ca="1" si="597"/>
        <v>-4.125</v>
      </c>
      <c r="AC5023" s="2">
        <v>4.125</v>
      </c>
      <c r="AD5023" s="7">
        <f>VLOOKUP(P5023,Weights!$A:$B,2,0)*AC5023</f>
        <v>4.125</v>
      </c>
      <c r="AE5023">
        <f t="shared" ca="1" si="598"/>
        <v>17.015625</v>
      </c>
      <c r="AF5023" t="str">
        <f t="shared" si="599"/>
        <v>Cincinnati</v>
      </c>
      <c r="AG5023" t="str">
        <f t="shared" ca="1" si="600"/>
        <v>Cincinnati</v>
      </c>
    </row>
    <row r="5024" spans="15:33" x14ac:dyDescent="0.25">
      <c r="O5024" t="s">
        <v>3279</v>
      </c>
      <c r="P5024" s="6">
        <v>42060</v>
      </c>
      <c r="Q5024" t="s">
        <v>3073</v>
      </c>
      <c r="R5024" t="s">
        <v>3717</v>
      </c>
      <c r="S5024" t="s">
        <v>3721</v>
      </c>
      <c r="T5024">
        <v>72</v>
      </c>
      <c r="U5024">
        <v>56</v>
      </c>
      <c r="W5024" t="s">
        <v>2184</v>
      </c>
      <c r="X5024">
        <v>1</v>
      </c>
      <c r="Y5024">
        <f t="shared" si="594"/>
        <v>16</v>
      </c>
      <c r="Z5024">
        <f t="shared" ca="1" si="595"/>
        <v>29.000000499999999</v>
      </c>
      <c r="AA5024">
        <f t="shared" ca="1" si="596"/>
        <v>-13.000000499999999</v>
      </c>
      <c r="AB5024">
        <f t="shared" ca="1" si="597"/>
        <v>13.000000499999999</v>
      </c>
      <c r="AC5024" s="2">
        <v>13</v>
      </c>
      <c r="AD5024" s="7">
        <f>VLOOKUP(P5024,Weights!$A:$B,2,0)*AC5024</f>
        <v>13</v>
      </c>
      <c r="AE5024">
        <f t="shared" ca="1" si="598"/>
        <v>169.00001300000022</v>
      </c>
      <c r="AF5024" t="str">
        <f t="shared" si="599"/>
        <v>Colorado St</v>
      </c>
      <c r="AG5024" t="str">
        <f t="shared" ca="1" si="600"/>
        <v>Colorado St</v>
      </c>
    </row>
    <row r="5025" spans="15:33" x14ac:dyDescent="0.25">
      <c r="O5025" t="s">
        <v>3176</v>
      </c>
      <c r="P5025" s="6">
        <v>42060</v>
      </c>
      <c r="Q5025" t="s">
        <v>3073</v>
      </c>
      <c r="R5025" t="s">
        <v>3167</v>
      </c>
      <c r="S5025" t="s">
        <v>3721</v>
      </c>
      <c r="T5025">
        <v>76</v>
      </c>
      <c r="U5025">
        <v>63</v>
      </c>
      <c r="W5025" t="s">
        <v>382</v>
      </c>
      <c r="X5025">
        <v>1</v>
      </c>
      <c r="Y5025">
        <f t="shared" si="594"/>
        <v>13</v>
      </c>
      <c r="Z5025">
        <f t="shared" ca="1" si="595"/>
        <v>13.37500002</v>
      </c>
      <c r="AA5025">
        <f t="shared" ca="1" si="596"/>
        <v>-0.37500001999999988</v>
      </c>
      <c r="AB5025">
        <f t="shared" ca="1" si="597"/>
        <v>0.37500001999999988</v>
      </c>
      <c r="AC5025" s="2">
        <v>0.375</v>
      </c>
      <c r="AD5025" s="7">
        <f>VLOOKUP(P5025,Weights!$A:$B,2,0)*AC5025</f>
        <v>0.375</v>
      </c>
      <c r="AE5025">
        <f t="shared" ca="1" si="598"/>
        <v>0.1406250150000003</v>
      </c>
      <c r="AF5025" t="str">
        <f t="shared" si="599"/>
        <v>Dayton</v>
      </c>
      <c r="AG5025" t="str">
        <f t="shared" ca="1" si="600"/>
        <v>Dayton</v>
      </c>
    </row>
    <row r="5026" spans="15:33" x14ac:dyDescent="0.25">
      <c r="O5026" t="s">
        <v>3156</v>
      </c>
      <c r="P5026" s="6">
        <v>42060</v>
      </c>
      <c r="Q5026" t="s">
        <v>3073</v>
      </c>
      <c r="R5026" t="s">
        <v>3368</v>
      </c>
      <c r="S5026" t="s">
        <v>3721</v>
      </c>
      <c r="T5026">
        <v>63</v>
      </c>
      <c r="U5026">
        <v>60</v>
      </c>
      <c r="W5026" t="s">
        <v>1627</v>
      </c>
      <c r="X5026">
        <v>1</v>
      </c>
      <c r="Y5026">
        <f t="shared" si="594"/>
        <v>3</v>
      </c>
      <c r="Z5026">
        <f t="shared" ca="1" si="595"/>
        <v>-2.0000000199999999</v>
      </c>
      <c r="AA5026">
        <f t="shared" ca="1" si="596"/>
        <v>5.0000000199999999</v>
      </c>
      <c r="AB5026">
        <f t="shared" ca="1" si="597"/>
        <v>-5.0000000199999999</v>
      </c>
      <c r="AC5026" s="2">
        <v>5</v>
      </c>
      <c r="AD5026" s="7">
        <f>VLOOKUP(P5026,Weights!$A:$B,2,0)*AC5026</f>
        <v>5</v>
      </c>
      <c r="AE5026">
        <f t="shared" ca="1" si="598"/>
        <v>25.000000199999999</v>
      </c>
      <c r="AF5026" t="str">
        <f t="shared" si="599"/>
        <v>Detroit</v>
      </c>
      <c r="AG5026" t="str">
        <f t="shared" ca="1" si="600"/>
        <v>Valparaiso</v>
      </c>
    </row>
    <row r="5027" spans="15:33" x14ac:dyDescent="0.25">
      <c r="O5027" t="s">
        <v>3288</v>
      </c>
      <c r="P5027" s="6">
        <v>42060</v>
      </c>
      <c r="Q5027" t="s">
        <v>3073</v>
      </c>
      <c r="R5027" t="s">
        <v>3158</v>
      </c>
      <c r="S5027" t="s">
        <v>3720</v>
      </c>
      <c r="T5027">
        <v>80</v>
      </c>
      <c r="U5027">
        <v>75</v>
      </c>
      <c r="V5027" t="s">
        <v>3722</v>
      </c>
      <c r="W5027" t="s">
        <v>2102</v>
      </c>
      <c r="X5027">
        <v>1</v>
      </c>
      <c r="Y5027">
        <f t="shared" si="594"/>
        <v>-5</v>
      </c>
      <c r="Z5027">
        <f t="shared" ca="1" si="595"/>
        <v>-5</v>
      </c>
      <c r="AA5027">
        <f t="shared" ca="1" si="596"/>
        <v>0</v>
      </c>
      <c r="AB5027">
        <f t="shared" ca="1" si="597"/>
        <v>0</v>
      </c>
      <c r="AC5027" s="2">
        <v>0</v>
      </c>
      <c r="AD5027" s="7">
        <f>VLOOKUP(P5027,Weights!$A:$B,2,0)*AC5027</f>
        <v>0</v>
      </c>
      <c r="AE5027">
        <f t="shared" ca="1" si="598"/>
        <v>0</v>
      </c>
      <c r="AF5027" t="str">
        <f t="shared" si="599"/>
        <v>Loyola (Chi)</v>
      </c>
      <c r="AG5027" t="str">
        <f t="shared" ca="1" si="600"/>
        <v>Loyola (Chi)</v>
      </c>
    </row>
    <row r="5028" spans="15:33" x14ac:dyDescent="0.25">
      <c r="O5028" t="s">
        <v>3120</v>
      </c>
      <c r="P5028" s="6">
        <v>42060</v>
      </c>
      <c r="Q5028" t="s">
        <v>3073</v>
      </c>
      <c r="R5028" t="s">
        <v>3131</v>
      </c>
      <c r="S5028" t="s">
        <v>3721</v>
      </c>
      <c r="T5028">
        <v>79</v>
      </c>
      <c r="U5028">
        <v>66</v>
      </c>
      <c r="W5028" t="s">
        <v>399</v>
      </c>
      <c r="X5028">
        <v>1</v>
      </c>
      <c r="Y5028">
        <f t="shared" si="594"/>
        <v>13</v>
      </c>
      <c r="Z5028">
        <f t="shared" ca="1" si="595"/>
        <v>7.8749999800000001</v>
      </c>
      <c r="AA5028">
        <f t="shared" ca="1" si="596"/>
        <v>5.1250000199999999</v>
      </c>
      <c r="AB5028">
        <f t="shared" ca="1" si="597"/>
        <v>-5.1250000199999999</v>
      </c>
      <c r="AC5028" s="2">
        <v>5.125</v>
      </c>
      <c r="AD5028" s="7">
        <f>VLOOKUP(P5028,Weights!$A:$B,2,0)*AC5028</f>
        <v>5.125</v>
      </c>
      <c r="AE5028">
        <f t="shared" ca="1" si="598"/>
        <v>26.265625204999999</v>
      </c>
      <c r="AF5028" t="str">
        <f t="shared" si="599"/>
        <v>Duquesne</v>
      </c>
      <c r="AG5028" t="str">
        <f t="shared" ca="1" si="600"/>
        <v>Duquesne</v>
      </c>
    </row>
    <row r="5029" spans="15:33" x14ac:dyDescent="0.25">
      <c r="O5029" t="s">
        <v>3139</v>
      </c>
      <c r="P5029" s="6">
        <v>42060</v>
      </c>
      <c r="Q5029" t="s">
        <v>3073</v>
      </c>
      <c r="R5029" t="s">
        <v>3136</v>
      </c>
      <c r="S5029" t="s">
        <v>3720</v>
      </c>
      <c r="T5029">
        <v>60</v>
      </c>
      <c r="U5029">
        <v>49</v>
      </c>
      <c r="W5029" t="s">
        <v>239</v>
      </c>
      <c r="X5029">
        <v>1</v>
      </c>
      <c r="Y5029">
        <f t="shared" si="594"/>
        <v>-11</v>
      </c>
      <c r="Z5029">
        <f t="shared" ca="1" si="595"/>
        <v>-6.75</v>
      </c>
      <c r="AA5029">
        <f t="shared" ca="1" si="596"/>
        <v>-4.25</v>
      </c>
      <c r="AB5029">
        <f t="shared" ca="1" si="597"/>
        <v>4.25</v>
      </c>
      <c r="AC5029" s="2">
        <v>4.25</v>
      </c>
      <c r="AD5029" s="7">
        <f>VLOOKUP(P5029,Weights!$A:$B,2,0)*AC5029</f>
        <v>4.25</v>
      </c>
      <c r="AE5029">
        <f t="shared" ca="1" si="598"/>
        <v>18.0625</v>
      </c>
      <c r="AF5029" t="str">
        <f t="shared" si="599"/>
        <v>Connecticut</v>
      </c>
      <c r="AG5029" t="str">
        <f t="shared" ca="1" si="600"/>
        <v>Connecticut</v>
      </c>
    </row>
    <row r="5030" spans="15:33" x14ac:dyDescent="0.25">
      <c r="O5030" t="s">
        <v>3221</v>
      </c>
      <c r="P5030" s="6">
        <v>42060</v>
      </c>
      <c r="Q5030" t="s">
        <v>3073</v>
      </c>
      <c r="R5030" t="s">
        <v>3211</v>
      </c>
      <c r="S5030" t="s">
        <v>3720</v>
      </c>
      <c r="T5030">
        <v>76</v>
      </c>
      <c r="U5030">
        <v>62</v>
      </c>
      <c r="W5030" t="s">
        <v>724</v>
      </c>
      <c r="X5030">
        <v>1</v>
      </c>
      <c r="Y5030">
        <f t="shared" si="594"/>
        <v>-14</v>
      </c>
      <c r="Z5030">
        <f t="shared" ca="1" si="595"/>
        <v>-0.25</v>
      </c>
      <c r="AA5030">
        <f t="shared" ca="1" si="596"/>
        <v>-13.75</v>
      </c>
      <c r="AB5030">
        <f t="shared" ca="1" si="597"/>
        <v>13.75</v>
      </c>
      <c r="AC5030" s="2">
        <v>13.75</v>
      </c>
      <c r="AD5030" s="7">
        <f>VLOOKUP(P5030,Weights!$A:$B,2,0)*AC5030</f>
        <v>13.75</v>
      </c>
      <c r="AE5030">
        <f t="shared" ca="1" si="598"/>
        <v>189.0625</v>
      </c>
      <c r="AF5030" t="str">
        <f t="shared" si="599"/>
        <v>North Florida</v>
      </c>
      <c r="AG5030" t="str">
        <f t="shared" ca="1" si="600"/>
        <v>North Florida</v>
      </c>
    </row>
    <row r="5031" spans="15:33" x14ac:dyDescent="0.25">
      <c r="O5031" t="s">
        <v>3118</v>
      </c>
      <c r="P5031" s="6">
        <v>42060</v>
      </c>
      <c r="Q5031" t="s">
        <v>3073</v>
      </c>
      <c r="R5031" t="s">
        <v>3168</v>
      </c>
      <c r="S5031" t="s">
        <v>3721</v>
      </c>
      <c r="T5031">
        <v>63</v>
      </c>
      <c r="U5031">
        <v>48</v>
      </c>
      <c r="W5031" t="s">
        <v>413</v>
      </c>
      <c r="X5031">
        <v>1</v>
      </c>
      <c r="Y5031">
        <f t="shared" si="594"/>
        <v>15</v>
      </c>
      <c r="Z5031">
        <f t="shared" ca="1" si="595"/>
        <v>-4.75</v>
      </c>
      <c r="AA5031">
        <f t="shared" ca="1" si="596"/>
        <v>19.75</v>
      </c>
      <c r="AB5031">
        <f t="shared" ca="1" si="597"/>
        <v>-19.75</v>
      </c>
      <c r="AC5031" s="2">
        <v>19.75</v>
      </c>
      <c r="AD5031" s="7">
        <f>VLOOKUP(P5031,Weights!$A:$B,2,0)*AC5031</f>
        <v>19.75</v>
      </c>
      <c r="AE5031">
        <f t="shared" ca="1" si="598"/>
        <v>390.0625</v>
      </c>
      <c r="AF5031" t="str">
        <f t="shared" si="599"/>
        <v>Fordham</v>
      </c>
      <c r="AG5031" t="str">
        <f t="shared" ca="1" si="600"/>
        <v>La Salle</v>
      </c>
    </row>
    <row r="5032" spans="15:33" x14ac:dyDescent="0.25">
      <c r="O5032" t="s">
        <v>3126</v>
      </c>
      <c r="P5032" s="6">
        <v>42060</v>
      </c>
      <c r="Q5032" t="s">
        <v>3073</v>
      </c>
      <c r="R5032" t="s">
        <v>3171</v>
      </c>
      <c r="S5032" t="s">
        <v>3721</v>
      </c>
      <c r="T5032">
        <v>69</v>
      </c>
      <c r="U5032">
        <v>46</v>
      </c>
      <c r="W5032" t="s">
        <v>442</v>
      </c>
      <c r="X5032">
        <v>1</v>
      </c>
      <c r="Y5032">
        <f t="shared" si="594"/>
        <v>23</v>
      </c>
      <c r="Z5032">
        <f t="shared" ca="1" si="595"/>
        <v>5.4999999999999991</v>
      </c>
      <c r="AA5032">
        <f t="shared" ca="1" si="596"/>
        <v>17.5</v>
      </c>
      <c r="AB5032">
        <f t="shared" ca="1" si="597"/>
        <v>-17.5</v>
      </c>
      <c r="AC5032" s="2">
        <v>17.5</v>
      </c>
      <c r="AD5032" s="7">
        <f>VLOOKUP(P5032,Weights!$A:$B,2,0)*AC5032</f>
        <v>17.5</v>
      </c>
      <c r="AE5032">
        <f t="shared" ca="1" si="598"/>
        <v>306.25</v>
      </c>
      <c r="AF5032" t="str">
        <f t="shared" si="599"/>
        <v>George Washington</v>
      </c>
      <c r="AG5032" t="str">
        <f t="shared" ca="1" si="600"/>
        <v>George Washington</v>
      </c>
    </row>
    <row r="5033" spans="15:33" x14ac:dyDescent="0.25">
      <c r="O5033" t="s">
        <v>3112</v>
      </c>
      <c r="P5033" s="6">
        <v>42060</v>
      </c>
      <c r="Q5033" t="s">
        <v>3073</v>
      </c>
      <c r="R5033" t="s">
        <v>3164</v>
      </c>
      <c r="S5033" t="s">
        <v>3721</v>
      </c>
      <c r="T5033">
        <v>73</v>
      </c>
      <c r="U5033">
        <v>40</v>
      </c>
      <c r="W5033" t="s">
        <v>1448</v>
      </c>
      <c r="X5033">
        <v>1</v>
      </c>
      <c r="Y5033">
        <f t="shared" si="594"/>
        <v>33</v>
      </c>
      <c r="Z5033">
        <f t="shared" ca="1" si="595"/>
        <v>12.875</v>
      </c>
      <c r="AA5033">
        <f t="shared" ca="1" si="596"/>
        <v>20.125</v>
      </c>
      <c r="AB5033">
        <f t="shared" ca="1" si="597"/>
        <v>-20.125</v>
      </c>
      <c r="AC5033" s="2">
        <v>20.125</v>
      </c>
      <c r="AD5033" s="7">
        <f>VLOOKUP(P5033,Weights!$A:$B,2,0)*AC5033</f>
        <v>20.125</v>
      </c>
      <c r="AE5033">
        <f t="shared" ca="1" si="598"/>
        <v>405.015625</v>
      </c>
      <c r="AF5033" t="str">
        <f t="shared" si="599"/>
        <v>Hofstra</v>
      </c>
      <c r="AG5033" t="str">
        <f t="shared" ca="1" si="600"/>
        <v>Hofstra</v>
      </c>
    </row>
    <row r="5034" spans="15:33" x14ac:dyDescent="0.25">
      <c r="O5034" t="s">
        <v>3099</v>
      </c>
      <c r="P5034" s="6">
        <v>42060</v>
      </c>
      <c r="Q5034" t="s">
        <v>3073</v>
      </c>
      <c r="R5034" t="s">
        <v>3123</v>
      </c>
      <c r="S5034" t="s">
        <v>3721</v>
      </c>
      <c r="T5034">
        <v>63</v>
      </c>
      <c r="U5034">
        <v>60</v>
      </c>
      <c r="W5034" t="s">
        <v>2447</v>
      </c>
      <c r="X5034">
        <v>1</v>
      </c>
      <c r="Y5034">
        <f t="shared" si="594"/>
        <v>3</v>
      </c>
      <c r="Z5034">
        <f t="shared" ca="1" si="595"/>
        <v>5.6250000000000009</v>
      </c>
      <c r="AA5034">
        <f t="shared" ca="1" si="596"/>
        <v>-2.6250000000000009</v>
      </c>
      <c r="AB5034">
        <f t="shared" ca="1" si="597"/>
        <v>2.6250000000000009</v>
      </c>
      <c r="AC5034" s="2">
        <v>2.625</v>
      </c>
      <c r="AD5034" s="7">
        <f>VLOOKUP(P5034,Weights!$A:$B,2,0)*AC5034</f>
        <v>2.625</v>
      </c>
      <c r="AE5034">
        <f t="shared" ca="1" si="598"/>
        <v>6.8906250000000044</v>
      </c>
      <c r="AF5034" t="str">
        <f t="shared" si="599"/>
        <v>Holy Cross</v>
      </c>
      <c r="AG5034" t="str">
        <f t="shared" ca="1" si="600"/>
        <v>Holy Cross</v>
      </c>
    </row>
    <row r="5035" spans="15:33" x14ac:dyDescent="0.25">
      <c r="O5035" t="s">
        <v>3193</v>
      </c>
      <c r="P5035" s="6">
        <v>42060</v>
      </c>
      <c r="Q5035" t="s">
        <v>3073</v>
      </c>
      <c r="R5035" t="s">
        <v>3396</v>
      </c>
      <c r="S5035" t="s">
        <v>3721</v>
      </c>
      <c r="T5035">
        <v>73</v>
      </c>
      <c r="U5035">
        <v>56</v>
      </c>
      <c r="W5035" t="s">
        <v>2113</v>
      </c>
      <c r="X5035">
        <v>1</v>
      </c>
      <c r="Y5035">
        <f t="shared" si="594"/>
        <v>17</v>
      </c>
      <c r="Z5035">
        <f t="shared" ca="1" si="595"/>
        <v>12.25</v>
      </c>
      <c r="AA5035">
        <f t="shared" ca="1" si="596"/>
        <v>4.75</v>
      </c>
      <c r="AB5035">
        <f t="shared" ca="1" si="597"/>
        <v>-4.75</v>
      </c>
      <c r="AC5035" s="2">
        <v>4.75</v>
      </c>
      <c r="AD5035" s="7">
        <f>VLOOKUP(P5035,Weights!$A:$B,2,0)*AC5035</f>
        <v>4.75</v>
      </c>
      <c r="AE5035">
        <f t="shared" ca="1" si="598"/>
        <v>22.5625</v>
      </c>
      <c r="AF5035" t="str">
        <f t="shared" si="599"/>
        <v>Illinois St</v>
      </c>
      <c r="AG5035" t="str">
        <f t="shared" ca="1" si="600"/>
        <v>Illinois St</v>
      </c>
    </row>
    <row r="5036" spans="15:33" x14ac:dyDescent="0.25">
      <c r="O5036" t="s">
        <v>3190</v>
      </c>
      <c r="P5036" s="6">
        <v>42060</v>
      </c>
      <c r="Q5036" t="s">
        <v>3073</v>
      </c>
      <c r="R5036" t="s">
        <v>3706</v>
      </c>
      <c r="S5036" t="s">
        <v>3720</v>
      </c>
      <c r="T5036">
        <v>63</v>
      </c>
      <c r="U5036">
        <v>53</v>
      </c>
      <c r="W5036" t="s">
        <v>2125</v>
      </c>
      <c r="X5036">
        <v>1</v>
      </c>
      <c r="Y5036">
        <f t="shared" si="594"/>
        <v>-10</v>
      </c>
      <c r="Z5036">
        <f t="shared" ca="1" si="595"/>
        <v>-13.249999519999999</v>
      </c>
      <c r="AA5036">
        <f t="shared" ca="1" si="596"/>
        <v>3.2499995199999994</v>
      </c>
      <c r="AB5036">
        <f t="shared" ca="1" si="597"/>
        <v>-3.2499995199999994</v>
      </c>
      <c r="AC5036" s="2">
        <v>3.25</v>
      </c>
      <c r="AD5036" s="7">
        <f>VLOOKUP(P5036,Weights!$A:$B,2,0)*AC5036</f>
        <v>3.25</v>
      </c>
      <c r="AE5036">
        <f t="shared" ca="1" si="598"/>
        <v>10.562496880000227</v>
      </c>
      <c r="AF5036" t="str">
        <f t="shared" si="599"/>
        <v>Wichita St</v>
      </c>
      <c r="AG5036" t="str">
        <f t="shared" ca="1" si="600"/>
        <v>Wichita St</v>
      </c>
    </row>
    <row r="5037" spans="15:33" x14ac:dyDescent="0.25">
      <c r="O5037" t="s">
        <v>3127</v>
      </c>
      <c r="P5037" s="6">
        <v>42060</v>
      </c>
      <c r="Q5037" t="s">
        <v>3073</v>
      </c>
      <c r="R5037" t="s">
        <v>3227</v>
      </c>
      <c r="S5037" t="s">
        <v>3721</v>
      </c>
      <c r="T5037">
        <v>68</v>
      </c>
      <c r="U5037">
        <v>60</v>
      </c>
      <c r="W5037" t="s">
        <v>686</v>
      </c>
      <c r="X5037">
        <v>1</v>
      </c>
      <c r="Y5037">
        <f t="shared" si="594"/>
        <v>8</v>
      </c>
      <c r="Z5037">
        <f t="shared" ca="1" si="595"/>
        <v>7.9999994999999995</v>
      </c>
      <c r="AA5037">
        <f t="shared" ca="1" si="596"/>
        <v>5.0000000051397819E-7</v>
      </c>
      <c r="AB5037">
        <f t="shared" ca="1" si="597"/>
        <v>-5.0000000051397819E-7</v>
      </c>
      <c r="AC5037" s="2">
        <v>0</v>
      </c>
      <c r="AD5037" s="7">
        <f>VLOOKUP(P5037,Weights!$A:$B,2,0)*AC5037</f>
        <v>0</v>
      </c>
      <c r="AE5037">
        <f t="shared" ca="1" si="598"/>
        <v>2.5000000051397819E-13</v>
      </c>
      <c r="AF5037" t="str">
        <f t="shared" si="599"/>
        <v>Iowa</v>
      </c>
      <c r="AG5037" t="str">
        <f t="shared" ca="1" si="600"/>
        <v>Iowa</v>
      </c>
    </row>
    <row r="5038" spans="15:33" x14ac:dyDescent="0.25">
      <c r="O5038" t="s">
        <v>3714</v>
      </c>
      <c r="P5038" s="6">
        <v>42060</v>
      </c>
      <c r="Q5038" t="s">
        <v>3073</v>
      </c>
      <c r="R5038" t="s">
        <v>3403</v>
      </c>
      <c r="S5038" t="s">
        <v>3720</v>
      </c>
      <c r="T5038">
        <v>79</v>
      </c>
      <c r="U5038">
        <v>70</v>
      </c>
      <c r="W5038" t="s">
        <v>837</v>
      </c>
      <c r="X5038">
        <v>1</v>
      </c>
      <c r="Y5038">
        <f t="shared" si="594"/>
        <v>-9</v>
      </c>
      <c r="Z5038">
        <f t="shared" ca="1" si="595"/>
        <v>5.25</v>
      </c>
      <c r="AA5038">
        <f t="shared" ca="1" si="596"/>
        <v>-14.25</v>
      </c>
      <c r="AB5038">
        <f t="shared" ca="1" si="597"/>
        <v>14.25</v>
      </c>
      <c r="AC5038" s="2">
        <v>14.25</v>
      </c>
      <c r="AD5038" s="7">
        <f>VLOOKUP(P5038,Weights!$A:$B,2,0)*AC5038</f>
        <v>14.25</v>
      </c>
      <c r="AE5038">
        <f t="shared" ca="1" si="598"/>
        <v>203.0625</v>
      </c>
      <c r="AF5038" t="str">
        <f t="shared" si="599"/>
        <v>Baylor</v>
      </c>
      <c r="AG5038" t="str">
        <f t="shared" ca="1" si="600"/>
        <v>Iowa State</v>
      </c>
    </row>
    <row r="5039" spans="15:33" x14ac:dyDescent="0.25">
      <c r="O5039" t="s">
        <v>3129</v>
      </c>
      <c r="P5039" s="6">
        <v>42060</v>
      </c>
      <c r="Q5039" t="s">
        <v>3073</v>
      </c>
      <c r="R5039" t="s">
        <v>3214</v>
      </c>
      <c r="S5039" t="s">
        <v>3070</v>
      </c>
      <c r="W5039" t="s">
        <v>3070</v>
      </c>
      <c r="X5039">
        <v>0</v>
      </c>
      <c r="Y5039">
        <f t="shared" si="594"/>
        <v>0</v>
      </c>
      <c r="Z5039">
        <f t="shared" ca="1" si="595"/>
        <v>0</v>
      </c>
      <c r="AA5039">
        <f t="shared" ca="1" si="596"/>
        <v>0</v>
      </c>
      <c r="AB5039">
        <f t="shared" ca="1" si="597"/>
        <v>0</v>
      </c>
      <c r="AC5039" s="2">
        <v>0</v>
      </c>
      <c r="AD5039" s="7">
        <f>VLOOKUP(P5039,Weights!$A:$B,2,0)*AC5039</f>
        <v>0</v>
      </c>
      <c r="AE5039">
        <f t="shared" ca="1" si="598"/>
        <v>0</v>
      </c>
      <c r="AF5039" t="str">
        <f t="shared" si="599"/>
        <v>Northern Kentucky</v>
      </c>
      <c r="AG5039" t="str">
        <f t="shared" ca="1" si="600"/>
        <v>Northern Kentucky</v>
      </c>
    </row>
    <row r="5040" spans="15:33" x14ac:dyDescent="0.25">
      <c r="O5040" t="s">
        <v>3366</v>
      </c>
      <c r="P5040" s="6">
        <v>42060</v>
      </c>
      <c r="Q5040" t="s">
        <v>3073</v>
      </c>
      <c r="R5040" t="s">
        <v>3076</v>
      </c>
      <c r="S5040" t="s">
        <v>3720</v>
      </c>
      <c r="T5040">
        <v>95</v>
      </c>
      <c r="U5040">
        <v>83</v>
      </c>
      <c r="W5040" t="s">
        <v>2455</v>
      </c>
      <c r="X5040">
        <v>1</v>
      </c>
      <c r="Y5040">
        <f t="shared" si="594"/>
        <v>-12</v>
      </c>
      <c r="Z5040">
        <f t="shared" ca="1" si="595"/>
        <v>-0.49999998000000001</v>
      </c>
      <c r="AA5040">
        <f t="shared" ca="1" si="596"/>
        <v>-11.50000002</v>
      </c>
      <c r="AB5040">
        <f t="shared" ca="1" si="597"/>
        <v>11.50000002</v>
      </c>
      <c r="AC5040" s="2">
        <v>11.5</v>
      </c>
      <c r="AD5040" s="7">
        <f>VLOOKUP(P5040,Weights!$A:$B,2,0)*AC5040</f>
        <v>11.5</v>
      </c>
      <c r="AE5040">
        <f t="shared" ca="1" si="598"/>
        <v>132.25000046</v>
      </c>
      <c r="AF5040" t="str">
        <f t="shared" si="599"/>
        <v>Colgate</v>
      </c>
      <c r="AG5040" t="str">
        <f t="shared" ca="1" si="600"/>
        <v>Colgate</v>
      </c>
    </row>
    <row r="5041" spans="15:33" x14ac:dyDescent="0.25">
      <c r="O5041" t="s">
        <v>3379</v>
      </c>
      <c r="P5041" s="6">
        <v>42060</v>
      </c>
      <c r="Q5041" t="s">
        <v>3073</v>
      </c>
      <c r="R5041" t="s">
        <v>3079</v>
      </c>
      <c r="S5041" t="s">
        <v>3721</v>
      </c>
      <c r="T5041">
        <v>84</v>
      </c>
      <c r="U5041">
        <v>65</v>
      </c>
      <c r="W5041" t="s">
        <v>2459</v>
      </c>
      <c r="X5041">
        <v>1</v>
      </c>
      <c r="Y5041">
        <f t="shared" si="594"/>
        <v>19</v>
      </c>
      <c r="Z5041">
        <f t="shared" ca="1" si="595"/>
        <v>1.125</v>
      </c>
      <c r="AA5041">
        <f t="shared" ca="1" si="596"/>
        <v>17.875</v>
      </c>
      <c r="AB5041">
        <f t="shared" ca="1" si="597"/>
        <v>-17.875</v>
      </c>
      <c r="AC5041" s="2">
        <v>17.875</v>
      </c>
      <c r="AD5041" s="7">
        <f>VLOOKUP(P5041,Weights!$A:$B,2,0)*AC5041</f>
        <v>17.875</v>
      </c>
      <c r="AE5041">
        <f t="shared" ca="1" si="598"/>
        <v>319.515625</v>
      </c>
      <c r="AF5041" t="str">
        <f t="shared" si="599"/>
        <v>Lehigh</v>
      </c>
      <c r="AG5041" t="str">
        <f t="shared" ca="1" si="600"/>
        <v>Lehigh</v>
      </c>
    </row>
    <row r="5042" spans="15:33" x14ac:dyDescent="0.25">
      <c r="O5042" t="s">
        <v>3088</v>
      </c>
      <c r="P5042" s="6">
        <v>42060</v>
      </c>
      <c r="Q5042" t="s">
        <v>3073</v>
      </c>
      <c r="R5042" t="s">
        <v>3086</v>
      </c>
      <c r="S5042" t="s">
        <v>3720</v>
      </c>
      <c r="T5042">
        <v>63</v>
      </c>
      <c r="U5042">
        <v>60</v>
      </c>
      <c r="W5042" t="s">
        <v>89</v>
      </c>
      <c r="X5042">
        <v>1</v>
      </c>
      <c r="Y5042">
        <f t="shared" si="594"/>
        <v>-3</v>
      </c>
      <c r="Z5042">
        <f t="shared" ca="1" si="595"/>
        <v>-6.3750004999999996</v>
      </c>
      <c r="AA5042">
        <f t="shared" ca="1" si="596"/>
        <v>3.3750004999999996</v>
      </c>
      <c r="AB5042">
        <f t="shared" ca="1" si="597"/>
        <v>-3.3750004999999996</v>
      </c>
      <c r="AC5042" s="2">
        <v>3.375</v>
      </c>
      <c r="AD5042" s="7">
        <f>VLOOKUP(P5042,Weights!$A:$B,2,0)*AC5042</f>
        <v>3.375</v>
      </c>
      <c r="AE5042">
        <f t="shared" ca="1" si="598"/>
        <v>11.390628375000247</v>
      </c>
      <c r="AF5042" t="str">
        <f t="shared" si="599"/>
        <v>Hartford</v>
      </c>
      <c r="AG5042" t="str">
        <f t="shared" ca="1" si="600"/>
        <v>Hartford</v>
      </c>
    </row>
    <row r="5043" spans="15:33" x14ac:dyDescent="0.25">
      <c r="O5043" t="s">
        <v>3165</v>
      </c>
      <c r="P5043" s="6">
        <v>42060</v>
      </c>
      <c r="Q5043" t="s">
        <v>3073</v>
      </c>
      <c r="R5043" t="s">
        <v>3130</v>
      </c>
      <c r="S5043" t="s">
        <v>3720</v>
      </c>
      <c r="T5043">
        <v>82</v>
      </c>
      <c r="U5043">
        <v>71</v>
      </c>
      <c r="W5043" t="s">
        <v>467</v>
      </c>
      <c r="X5043">
        <v>1</v>
      </c>
      <c r="Y5043">
        <f t="shared" si="594"/>
        <v>-11</v>
      </c>
      <c r="Z5043">
        <f t="shared" ca="1" si="595"/>
        <v>8.2500000200000017</v>
      </c>
      <c r="AA5043">
        <f t="shared" ca="1" si="596"/>
        <v>-19.250000020000002</v>
      </c>
      <c r="AB5043">
        <f t="shared" ca="1" si="597"/>
        <v>19.250000020000002</v>
      </c>
      <c r="AC5043" s="2">
        <v>19.25</v>
      </c>
      <c r="AD5043" s="7">
        <f>VLOOKUP(P5043,Weights!$A:$B,2,0)*AC5043</f>
        <v>19.25</v>
      </c>
      <c r="AE5043">
        <f t="shared" ca="1" si="598"/>
        <v>370.56250077000004</v>
      </c>
      <c r="AF5043" t="str">
        <f t="shared" si="599"/>
        <v>Saint Joseph's</v>
      </c>
      <c r="AG5043" t="str">
        <f t="shared" ca="1" si="600"/>
        <v>Massachusetts</v>
      </c>
    </row>
    <row r="5044" spans="15:33" x14ac:dyDescent="0.25">
      <c r="O5044" t="s">
        <v>3194</v>
      </c>
      <c r="P5044" s="6">
        <v>42060</v>
      </c>
      <c r="Q5044" t="s">
        <v>3073</v>
      </c>
      <c r="R5044" t="s">
        <v>3161</v>
      </c>
      <c r="S5044" t="s">
        <v>3721</v>
      </c>
      <c r="T5044">
        <v>81</v>
      </c>
      <c r="U5044">
        <v>77</v>
      </c>
      <c r="W5044" t="s">
        <v>442</v>
      </c>
      <c r="X5044">
        <v>1</v>
      </c>
      <c r="Y5044">
        <f t="shared" si="594"/>
        <v>4</v>
      </c>
      <c r="Z5044">
        <f t="shared" ca="1" si="595"/>
        <v>9.3749994999999977</v>
      </c>
      <c r="AA5044">
        <f t="shared" ca="1" si="596"/>
        <v>-5.3749994999999977</v>
      </c>
      <c r="AB5044">
        <f t="shared" ca="1" si="597"/>
        <v>5.3749994999999977</v>
      </c>
      <c r="AC5044" s="2">
        <v>5.375</v>
      </c>
      <c r="AD5044" s="7">
        <f>VLOOKUP(P5044,Weights!$A:$B,2,0)*AC5044</f>
        <v>5.375</v>
      </c>
      <c r="AE5044">
        <f t="shared" ca="1" si="598"/>
        <v>28.890619625000227</v>
      </c>
      <c r="AF5044" t="str">
        <f t="shared" si="599"/>
        <v>Miami (FL)</v>
      </c>
      <c r="AG5044" t="str">
        <f t="shared" ca="1" si="600"/>
        <v>Miami (FL)</v>
      </c>
    </row>
    <row r="5045" spans="15:33" x14ac:dyDescent="0.25">
      <c r="O5045" t="s">
        <v>3202</v>
      </c>
      <c r="P5045" s="6">
        <v>42060</v>
      </c>
      <c r="Q5045" t="s">
        <v>3073</v>
      </c>
      <c r="R5045" t="s">
        <v>3713</v>
      </c>
      <c r="S5045" t="s">
        <v>3720</v>
      </c>
      <c r="T5045">
        <v>74</v>
      </c>
      <c r="U5045">
        <v>56</v>
      </c>
      <c r="W5045" t="s">
        <v>239</v>
      </c>
      <c r="X5045">
        <v>1</v>
      </c>
      <c r="Y5045">
        <f t="shared" si="594"/>
        <v>-18</v>
      </c>
      <c r="Z5045">
        <f t="shared" ca="1" si="595"/>
        <v>-19.249999499999998</v>
      </c>
      <c r="AA5045">
        <f t="shared" ca="1" si="596"/>
        <v>1.2499994999999977</v>
      </c>
      <c r="AB5045">
        <f t="shared" ca="1" si="597"/>
        <v>-1.2499994999999977</v>
      </c>
      <c r="AC5045" s="2">
        <v>1.25</v>
      </c>
      <c r="AD5045" s="7">
        <f>VLOOKUP(P5045,Weights!$A:$B,2,0)*AC5045</f>
        <v>1.25</v>
      </c>
      <c r="AE5045">
        <f t="shared" ca="1" si="598"/>
        <v>1.5624987500002443</v>
      </c>
      <c r="AF5045" t="str">
        <f t="shared" si="599"/>
        <v>Kentucky</v>
      </c>
      <c r="AG5045" t="str">
        <f t="shared" ca="1" si="600"/>
        <v>Kentucky</v>
      </c>
    </row>
    <row r="5046" spans="15:33" x14ac:dyDescent="0.25">
      <c r="O5046" t="s">
        <v>3388</v>
      </c>
      <c r="P5046" s="6">
        <v>42060</v>
      </c>
      <c r="Q5046" t="s">
        <v>3073</v>
      </c>
      <c r="R5046" t="s">
        <v>3376</v>
      </c>
      <c r="S5046" t="s">
        <v>3721</v>
      </c>
      <c r="T5046">
        <v>80</v>
      </c>
      <c r="U5046">
        <v>77</v>
      </c>
      <c r="V5046" t="s">
        <v>3724</v>
      </c>
      <c r="W5046" t="s">
        <v>2141</v>
      </c>
      <c r="X5046">
        <v>1</v>
      </c>
      <c r="Y5046">
        <f t="shared" si="594"/>
        <v>3</v>
      </c>
      <c r="Z5046">
        <f t="shared" ca="1" si="595"/>
        <v>3.125</v>
      </c>
      <c r="AA5046">
        <f t="shared" ca="1" si="596"/>
        <v>-0.125</v>
      </c>
      <c r="AB5046">
        <f t="shared" ca="1" si="597"/>
        <v>0.125</v>
      </c>
      <c r="AC5046" s="2">
        <v>0.125</v>
      </c>
      <c r="AD5046" s="7">
        <f>VLOOKUP(P5046,Weights!$A:$B,2,0)*AC5046</f>
        <v>0.125</v>
      </c>
      <c r="AE5046">
        <f t="shared" ca="1" si="598"/>
        <v>1.5625E-2</v>
      </c>
      <c r="AF5046" t="str">
        <f t="shared" si="599"/>
        <v>Missouri St</v>
      </c>
      <c r="AG5046" t="str">
        <f t="shared" ca="1" si="600"/>
        <v>Missouri St</v>
      </c>
    </row>
    <row r="5047" spans="15:33" x14ac:dyDescent="0.25">
      <c r="O5047" t="s">
        <v>3178</v>
      </c>
      <c r="P5047" s="6">
        <v>42060</v>
      </c>
      <c r="Q5047" t="s">
        <v>3073</v>
      </c>
      <c r="R5047" t="s">
        <v>3378</v>
      </c>
      <c r="S5047" t="s">
        <v>3721</v>
      </c>
      <c r="T5047">
        <v>68</v>
      </c>
      <c r="U5047">
        <v>57</v>
      </c>
      <c r="W5047" t="s">
        <v>2151</v>
      </c>
      <c r="X5047">
        <v>1</v>
      </c>
      <c r="Y5047">
        <f t="shared" si="594"/>
        <v>11</v>
      </c>
      <c r="Z5047">
        <f t="shared" ca="1" si="595"/>
        <v>10.999999500000001</v>
      </c>
      <c r="AA5047">
        <f t="shared" ca="1" si="596"/>
        <v>4.9999999873762135E-7</v>
      </c>
      <c r="AB5047">
        <f t="shared" ca="1" si="597"/>
        <v>-4.9999999873762135E-7</v>
      </c>
      <c r="AC5047" s="2">
        <v>0</v>
      </c>
      <c r="AD5047" s="7">
        <f>VLOOKUP(P5047,Weights!$A:$B,2,0)*AC5047</f>
        <v>0</v>
      </c>
      <c r="AE5047">
        <f t="shared" ca="1" si="598"/>
        <v>2.4999999873762136E-13</v>
      </c>
      <c r="AF5047" t="str">
        <f t="shared" si="599"/>
        <v>Northern Iowa</v>
      </c>
      <c r="AG5047" t="str">
        <f t="shared" ca="1" si="600"/>
        <v>Northern Iowa</v>
      </c>
    </row>
    <row r="5048" spans="15:33" x14ac:dyDescent="0.25">
      <c r="O5048" t="s">
        <v>3203</v>
      </c>
      <c r="P5048" s="6">
        <v>42060</v>
      </c>
      <c r="Q5048" t="s">
        <v>3073</v>
      </c>
      <c r="R5048" t="s">
        <v>3152</v>
      </c>
      <c r="S5048" t="s">
        <v>3721</v>
      </c>
      <c r="T5048">
        <v>72</v>
      </c>
      <c r="U5048">
        <v>65</v>
      </c>
      <c r="W5048" t="s">
        <v>1281</v>
      </c>
      <c r="X5048">
        <v>1</v>
      </c>
      <c r="Y5048">
        <f t="shared" si="594"/>
        <v>7</v>
      </c>
      <c r="Z5048">
        <f t="shared" ca="1" si="595"/>
        <v>-2.3749994999999995</v>
      </c>
      <c r="AA5048">
        <f t="shared" ca="1" si="596"/>
        <v>9.3749994999999995</v>
      </c>
      <c r="AB5048">
        <f t="shared" ca="1" si="597"/>
        <v>-9.3749994999999995</v>
      </c>
      <c r="AC5048" s="2">
        <v>9.375</v>
      </c>
      <c r="AD5048" s="7">
        <f>VLOOKUP(P5048,Weights!$A:$B,2,0)*AC5048</f>
        <v>9.375</v>
      </c>
      <c r="AE5048">
        <f t="shared" ca="1" si="598"/>
        <v>87.890615625000237</v>
      </c>
      <c r="AF5048" t="str">
        <f t="shared" si="599"/>
        <v>Northwestern</v>
      </c>
      <c r="AG5048" t="str">
        <f t="shared" ca="1" si="600"/>
        <v>Indiana</v>
      </c>
    </row>
    <row r="5049" spans="15:33" x14ac:dyDescent="0.25">
      <c r="O5049" t="s">
        <v>3369</v>
      </c>
      <c r="P5049" s="6">
        <v>42060</v>
      </c>
      <c r="Q5049" t="s">
        <v>3073</v>
      </c>
      <c r="R5049" t="s">
        <v>3226</v>
      </c>
      <c r="S5049" t="s">
        <v>3721</v>
      </c>
      <c r="T5049">
        <v>82</v>
      </c>
      <c r="U5049">
        <v>71</v>
      </c>
      <c r="W5049" t="s">
        <v>1661</v>
      </c>
      <c r="X5049">
        <v>1</v>
      </c>
      <c r="Y5049">
        <f t="shared" si="594"/>
        <v>11</v>
      </c>
      <c r="Z5049">
        <f t="shared" ca="1" si="595"/>
        <v>10.99999998</v>
      </c>
      <c r="AA5049">
        <f t="shared" ca="1" si="596"/>
        <v>1.9999999878450581E-8</v>
      </c>
      <c r="AB5049">
        <f t="shared" ca="1" si="597"/>
        <v>-1.9999999878450581E-8</v>
      </c>
      <c r="AC5049" s="2">
        <v>0</v>
      </c>
      <c r="AD5049" s="7">
        <f>VLOOKUP(P5049,Weights!$A:$B,2,0)*AC5049</f>
        <v>0</v>
      </c>
      <c r="AE5049">
        <f t="shared" ca="1" si="598"/>
        <v>3.9999999513802324E-16</v>
      </c>
      <c r="AF5049" t="str">
        <f t="shared" si="599"/>
        <v>Oakland</v>
      </c>
      <c r="AG5049" t="str">
        <f t="shared" ca="1" si="600"/>
        <v>Oakland</v>
      </c>
    </row>
    <row r="5050" spans="15:33" x14ac:dyDescent="0.25">
      <c r="O5050" t="s">
        <v>3253</v>
      </c>
      <c r="P5050" s="6">
        <v>42060</v>
      </c>
      <c r="Q5050" t="s">
        <v>3073</v>
      </c>
      <c r="R5050" t="s">
        <v>3111</v>
      </c>
      <c r="S5050" t="s">
        <v>3720</v>
      </c>
      <c r="T5050">
        <v>76</v>
      </c>
      <c r="U5050">
        <v>72</v>
      </c>
      <c r="W5050" t="s">
        <v>210</v>
      </c>
      <c r="X5050">
        <v>1</v>
      </c>
      <c r="Y5050">
        <f t="shared" si="594"/>
        <v>-4</v>
      </c>
      <c r="Z5050">
        <f t="shared" ca="1" si="595"/>
        <v>1.2500004999999987</v>
      </c>
      <c r="AA5050">
        <f t="shared" ca="1" si="596"/>
        <v>-5.2500004999999987</v>
      </c>
      <c r="AB5050">
        <f t="shared" ca="1" si="597"/>
        <v>5.2500004999999987</v>
      </c>
      <c r="AC5050" s="2">
        <v>5.25</v>
      </c>
      <c r="AD5050" s="7">
        <f>VLOOKUP(P5050,Weights!$A:$B,2,0)*AC5050</f>
        <v>5.25</v>
      </c>
      <c r="AE5050">
        <f t="shared" ca="1" si="598"/>
        <v>27.562505250000235</v>
      </c>
      <c r="AF5050" t="str">
        <f t="shared" si="599"/>
        <v>Georgia</v>
      </c>
      <c r="AG5050" t="str">
        <f t="shared" ca="1" si="600"/>
        <v>Ole Miss</v>
      </c>
    </row>
    <row r="5051" spans="15:33" x14ac:dyDescent="0.25">
      <c r="O5051" t="s">
        <v>3117</v>
      </c>
      <c r="P5051" s="6">
        <v>42060</v>
      </c>
      <c r="Q5051" t="s">
        <v>3073</v>
      </c>
      <c r="R5051" t="s">
        <v>3172</v>
      </c>
      <c r="S5051" t="s">
        <v>3720</v>
      </c>
      <c r="T5051">
        <v>60</v>
      </c>
      <c r="U5051">
        <v>59</v>
      </c>
      <c r="W5051" t="s">
        <v>481</v>
      </c>
      <c r="X5051">
        <v>1</v>
      </c>
      <c r="Y5051">
        <f t="shared" si="594"/>
        <v>-1</v>
      </c>
      <c r="Z5051">
        <f t="shared" ca="1" si="595"/>
        <v>-1.9999995000000013</v>
      </c>
      <c r="AA5051">
        <f t="shared" ca="1" si="596"/>
        <v>0.99999950000000126</v>
      </c>
      <c r="AB5051">
        <f t="shared" ca="1" si="597"/>
        <v>-0.99999950000000126</v>
      </c>
      <c r="AC5051" s="2">
        <v>1</v>
      </c>
      <c r="AD5051" s="7">
        <f>VLOOKUP(P5051,Weights!$A:$B,2,0)*AC5051</f>
        <v>1</v>
      </c>
      <c r="AE5051">
        <f t="shared" ca="1" si="598"/>
        <v>0.99999900000025255</v>
      </c>
      <c r="AF5051" t="str">
        <f t="shared" si="599"/>
        <v>Davidson</v>
      </c>
      <c r="AG5051" t="str">
        <f t="shared" ca="1" si="600"/>
        <v>Davidson</v>
      </c>
    </row>
    <row r="5052" spans="15:33" x14ac:dyDescent="0.25">
      <c r="O5052" t="s">
        <v>3166</v>
      </c>
      <c r="P5052" s="6">
        <v>42060</v>
      </c>
      <c r="Q5052" t="s">
        <v>3073</v>
      </c>
      <c r="R5052" t="s">
        <v>3180</v>
      </c>
      <c r="S5052" t="s">
        <v>3721</v>
      </c>
      <c r="T5052">
        <v>67</v>
      </c>
      <c r="U5052">
        <v>63</v>
      </c>
      <c r="V5052" t="s">
        <v>3723</v>
      </c>
      <c r="W5052" t="s">
        <v>467</v>
      </c>
      <c r="X5052">
        <v>1</v>
      </c>
      <c r="Y5052">
        <f t="shared" si="594"/>
        <v>4</v>
      </c>
      <c r="Z5052">
        <f t="shared" ca="1" si="595"/>
        <v>-0.87499949999999949</v>
      </c>
      <c r="AA5052">
        <f t="shared" ca="1" si="596"/>
        <v>4.8749994999999995</v>
      </c>
      <c r="AB5052">
        <f t="shared" ca="1" si="597"/>
        <v>-4.8749994999999995</v>
      </c>
      <c r="AC5052" s="2">
        <v>4.875</v>
      </c>
      <c r="AD5052" s="7">
        <f>VLOOKUP(P5052,Weights!$A:$B,2,0)*AC5052</f>
        <v>4.875</v>
      </c>
      <c r="AE5052">
        <f t="shared" ca="1" si="598"/>
        <v>23.765620125000243</v>
      </c>
      <c r="AF5052" t="str">
        <f t="shared" si="599"/>
        <v>Richmond</v>
      </c>
      <c r="AG5052" t="str">
        <f t="shared" ca="1" si="600"/>
        <v>Virginia Commonwealth</v>
      </c>
    </row>
    <row r="5053" spans="15:33" x14ac:dyDescent="0.25">
      <c r="O5053" t="s">
        <v>3321</v>
      </c>
      <c r="P5053" s="6">
        <v>42060</v>
      </c>
      <c r="Q5053" t="s">
        <v>3073</v>
      </c>
      <c r="R5053" t="s">
        <v>3219</v>
      </c>
      <c r="S5053" t="s">
        <v>3721</v>
      </c>
      <c r="T5053">
        <v>58</v>
      </c>
      <c r="U5053">
        <v>49</v>
      </c>
      <c r="W5053" t="s">
        <v>2081</v>
      </c>
      <c r="X5053">
        <v>1</v>
      </c>
      <c r="Y5053">
        <f t="shared" si="594"/>
        <v>9</v>
      </c>
      <c r="Z5053">
        <f t="shared" ca="1" si="595"/>
        <v>2.375</v>
      </c>
      <c r="AA5053">
        <f t="shared" ca="1" si="596"/>
        <v>6.625</v>
      </c>
      <c r="AB5053">
        <f t="shared" ca="1" si="597"/>
        <v>-6.625</v>
      </c>
      <c r="AC5053" s="2">
        <v>6.625</v>
      </c>
      <c r="AD5053" s="7">
        <f>VLOOKUP(P5053,Weights!$A:$B,2,0)*AC5053</f>
        <v>6.625</v>
      </c>
      <c r="AE5053">
        <f t="shared" ca="1" si="598"/>
        <v>43.890625</v>
      </c>
      <c r="AF5053" t="str">
        <f t="shared" si="599"/>
        <v>Savannah St</v>
      </c>
      <c r="AG5053" t="str">
        <f t="shared" ca="1" si="600"/>
        <v>Savannah St</v>
      </c>
    </row>
    <row r="5054" spans="15:33" x14ac:dyDescent="0.25">
      <c r="O5054" t="s">
        <v>3212</v>
      </c>
      <c r="P5054" s="6">
        <v>42060</v>
      </c>
      <c r="Q5054" t="s">
        <v>3073</v>
      </c>
      <c r="R5054" t="s">
        <v>3215</v>
      </c>
      <c r="S5054" t="s">
        <v>3721</v>
      </c>
      <c r="T5054">
        <v>70</v>
      </c>
      <c r="U5054">
        <v>47</v>
      </c>
      <c r="W5054" t="s">
        <v>802</v>
      </c>
      <c r="X5054">
        <v>1</v>
      </c>
      <c r="Y5054">
        <f t="shared" si="594"/>
        <v>23</v>
      </c>
      <c r="Z5054">
        <f t="shared" ca="1" si="595"/>
        <v>18.125000499999999</v>
      </c>
      <c r="AA5054">
        <f t="shared" ca="1" si="596"/>
        <v>4.8749995000000013</v>
      </c>
      <c r="AB5054">
        <f t="shared" ca="1" si="597"/>
        <v>-4.8749995000000013</v>
      </c>
      <c r="AC5054" s="2">
        <v>4.875</v>
      </c>
      <c r="AD5054" s="7">
        <f>VLOOKUP(P5054,Weights!$A:$B,2,0)*AC5054</f>
        <v>4.875</v>
      </c>
      <c r="AE5054">
        <f t="shared" ca="1" si="598"/>
        <v>23.765620125000261</v>
      </c>
      <c r="AF5054" t="str">
        <f t="shared" si="599"/>
        <v>South Carolina Upstate</v>
      </c>
      <c r="AG5054" t="str">
        <f t="shared" ca="1" si="600"/>
        <v>South Carolina Upstate</v>
      </c>
    </row>
    <row r="5055" spans="15:33" x14ac:dyDescent="0.25">
      <c r="O5055" t="s">
        <v>3285</v>
      </c>
      <c r="P5055" s="6">
        <v>42060</v>
      </c>
      <c r="Q5055" t="s">
        <v>3073</v>
      </c>
      <c r="R5055" t="s">
        <v>3189</v>
      </c>
      <c r="S5055" t="s">
        <v>3720</v>
      </c>
      <c r="T5055">
        <v>66</v>
      </c>
      <c r="U5055">
        <v>48</v>
      </c>
      <c r="W5055" t="s">
        <v>2798</v>
      </c>
      <c r="X5055">
        <v>1</v>
      </c>
      <c r="Y5055">
        <f t="shared" si="594"/>
        <v>-18</v>
      </c>
      <c r="Z5055">
        <f t="shared" ca="1" si="595"/>
        <v>3.875</v>
      </c>
      <c r="AA5055">
        <f t="shared" ca="1" si="596"/>
        <v>-21.875</v>
      </c>
      <c r="AB5055">
        <f t="shared" ca="1" si="597"/>
        <v>21.875</v>
      </c>
      <c r="AC5055" s="2">
        <v>21.875</v>
      </c>
      <c r="AD5055" s="7">
        <f>VLOOKUP(P5055,Weights!$A:$B,2,0)*AC5055</f>
        <v>21.875</v>
      </c>
      <c r="AE5055">
        <f t="shared" ca="1" si="598"/>
        <v>478.515625</v>
      </c>
      <c r="AF5055" t="str">
        <f t="shared" si="599"/>
        <v>Denver</v>
      </c>
      <c r="AG5055" t="str">
        <f t="shared" ca="1" si="600"/>
        <v>South Dakota</v>
      </c>
    </row>
    <row r="5056" spans="15:33" x14ac:dyDescent="0.25">
      <c r="O5056" t="s">
        <v>3213</v>
      </c>
      <c r="P5056" s="6">
        <v>42060</v>
      </c>
      <c r="Q5056" t="s">
        <v>3073</v>
      </c>
      <c r="R5056" t="s">
        <v>3216</v>
      </c>
      <c r="S5056" t="s">
        <v>3721</v>
      </c>
      <c r="T5056">
        <v>70</v>
      </c>
      <c r="U5056">
        <v>67</v>
      </c>
      <c r="W5056" t="s">
        <v>815</v>
      </c>
      <c r="X5056">
        <v>1</v>
      </c>
      <c r="Y5056">
        <f t="shared" si="594"/>
        <v>3</v>
      </c>
      <c r="Z5056">
        <f t="shared" ca="1" si="595"/>
        <v>4.5000000000000018</v>
      </c>
      <c r="AA5056">
        <f t="shared" ca="1" si="596"/>
        <v>-1.5000000000000018</v>
      </c>
      <c r="AB5056">
        <f t="shared" ca="1" si="597"/>
        <v>1.5000000000000018</v>
      </c>
      <c r="AC5056" s="2">
        <v>1.5</v>
      </c>
      <c r="AD5056" s="7">
        <f>VLOOKUP(P5056,Weights!$A:$B,2,0)*AC5056</f>
        <v>1.5</v>
      </c>
      <c r="AE5056">
        <f t="shared" ca="1" si="598"/>
        <v>2.2500000000000053</v>
      </c>
      <c r="AF5056" t="str">
        <f t="shared" si="599"/>
        <v>Stetson</v>
      </c>
      <c r="AG5056" t="str">
        <f t="shared" ca="1" si="600"/>
        <v>Stetson</v>
      </c>
    </row>
    <row r="5057" spans="15:33" x14ac:dyDescent="0.25">
      <c r="O5057" t="s">
        <v>3085</v>
      </c>
      <c r="P5057" s="6">
        <v>42060</v>
      </c>
      <c r="Q5057" t="s">
        <v>3073</v>
      </c>
      <c r="R5057" t="s">
        <v>3084</v>
      </c>
      <c r="S5057" t="s">
        <v>3721</v>
      </c>
      <c r="T5057">
        <v>75</v>
      </c>
      <c r="U5057">
        <v>60</v>
      </c>
      <c r="W5057" t="s">
        <v>127</v>
      </c>
      <c r="X5057">
        <v>1</v>
      </c>
      <c r="Y5057">
        <f t="shared" si="594"/>
        <v>15</v>
      </c>
      <c r="Z5057">
        <f t="shared" ca="1" si="595"/>
        <v>15</v>
      </c>
      <c r="AA5057">
        <f t="shared" ca="1" si="596"/>
        <v>0</v>
      </c>
      <c r="AB5057">
        <f t="shared" ca="1" si="597"/>
        <v>0</v>
      </c>
      <c r="AC5057" s="2">
        <v>0</v>
      </c>
      <c r="AD5057" s="7">
        <f>VLOOKUP(P5057,Weights!$A:$B,2,0)*AC5057</f>
        <v>0</v>
      </c>
      <c r="AE5057">
        <f t="shared" ca="1" si="598"/>
        <v>0</v>
      </c>
      <c r="AF5057" t="str">
        <f t="shared" si="599"/>
        <v>Stony Brook</v>
      </c>
      <c r="AG5057" t="str">
        <f t="shared" ca="1" si="600"/>
        <v>Stony Brook</v>
      </c>
    </row>
    <row r="5058" spans="15:33" x14ac:dyDescent="0.25">
      <c r="O5058" t="s">
        <v>3244</v>
      </c>
      <c r="P5058" s="6">
        <v>42060</v>
      </c>
      <c r="Q5058" t="s">
        <v>3073</v>
      </c>
      <c r="R5058" t="s">
        <v>3247</v>
      </c>
      <c r="S5058" t="s">
        <v>3721</v>
      </c>
      <c r="T5058">
        <v>71</v>
      </c>
      <c r="U5058">
        <v>54</v>
      </c>
      <c r="W5058" t="s">
        <v>888</v>
      </c>
      <c r="X5058">
        <v>1</v>
      </c>
      <c r="Y5058">
        <f t="shared" ref="Y5058:Y5121" si="601">X5058*IF(S5058="W",(T5058-U5058),U5058-T5058)</f>
        <v>17</v>
      </c>
      <c r="Z5058">
        <f t="shared" ref="Z5058:Z5121" ca="1" si="602">X5058*(IF(Q5058="A",-HomeEdge,IF(Q5058="H",HomeEdge,0))+VLOOKUP(O5058,TmList,2,0)-VLOOKUP(R5058,TmList,2,0))</f>
        <v>9.9999995000000013</v>
      </c>
      <c r="AA5058">
        <f t="shared" ref="AA5058:AA5121" ca="1" si="603">Y5058-Z5058</f>
        <v>7.0000004999999987</v>
      </c>
      <c r="AB5058">
        <f t="shared" ref="AB5058:AB5121" ca="1" si="604">-AA5058</f>
        <v>-7.0000004999999987</v>
      </c>
      <c r="AC5058" s="2">
        <v>7</v>
      </c>
      <c r="AD5058" s="7">
        <f>VLOOKUP(P5058,Weights!$A:$B,2,0)*AC5058</f>
        <v>7</v>
      </c>
      <c r="AE5058">
        <f t="shared" ref="AE5058:AE5121" ca="1" si="605">AA5058^2</f>
        <v>49.000007000000231</v>
      </c>
      <c r="AF5058" t="str">
        <f t="shared" si="599"/>
        <v>TCU</v>
      </c>
      <c r="AG5058" t="str">
        <f t="shared" ca="1" si="600"/>
        <v>TCU</v>
      </c>
    </row>
    <row r="5059" spans="15:33" x14ac:dyDescent="0.25">
      <c r="O5059" t="s">
        <v>3289</v>
      </c>
      <c r="P5059" s="6">
        <v>42060</v>
      </c>
      <c r="Q5059" t="s">
        <v>3073</v>
      </c>
      <c r="R5059" t="s">
        <v>3103</v>
      </c>
      <c r="S5059" t="s">
        <v>3720</v>
      </c>
      <c r="T5059">
        <v>84</v>
      </c>
      <c r="U5059">
        <v>82</v>
      </c>
      <c r="W5059" t="s">
        <v>1463</v>
      </c>
      <c r="X5059">
        <v>1</v>
      </c>
      <c r="Y5059">
        <f t="shared" si="601"/>
        <v>-2</v>
      </c>
      <c r="Z5059">
        <f t="shared" ca="1" si="602"/>
        <v>10.875</v>
      </c>
      <c r="AA5059">
        <f t="shared" ca="1" si="603"/>
        <v>-12.875</v>
      </c>
      <c r="AB5059">
        <f t="shared" ca="1" si="604"/>
        <v>12.875</v>
      </c>
      <c r="AC5059" s="2">
        <v>12.875</v>
      </c>
      <c r="AD5059" s="7">
        <f>VLOOKUP(P5059,Weights!$A:$B,2,0)*AC5059</f>
        <v>12.875</v>
      </c>
      <c r="AE5059">
        <f t="shared" ca="1" si="605"/>
        <v>165.765625</v>
      </c>
      <c r="AF5059" t="str">
        <f t="shared" ref="AF5059:AF5122" si="606">IF(Y5059&gt;0,O5059,R5059)</f>
        <v>Northern Illinois</v>
      </c>
      <c r="AG5059" t="str">
        <f t="shared" ref="AG5059:AG5122" ca="1" si="607">IF(Z5059&gt;0,O5059,R5059)</f>
        <v>Toledo</v>
      </c>
    </row>
    <row r="5060" spans="15:33" x14ac:dyDescent="0.25">
      <c r="O5060" t="s">
        <v>3143</v>
      </c>
      <c r="P5060" s="6">
        <v>42060</v>
      </c>
      <c r="Q5060" t="s">
        <v>3073</v>
      </c>
      <c r="R5060" t="s">
        <v>3142</v>
      </c>
      <c r="S5060" t="s">
        <v>3721</v>
      </c>
      <c r="T5060">
        <v>76</v>
      </c>
      <c r="U5060">
        <v>55</v>
      </c>
      <c r="W5060" t="s">
        <v>345</v>
      </c>
      <c r="X5060">
        <v>1</v>
      </c>
      <c r="Y5060">
        <f t="shared" si="601"/>
        <v>21</v>
      </c>
      <c r="Z5060">
        <f t="shared" ca="1" si="602"/>
        <v>12.625</v>
      </c>
      <c r="AA5060">
        <f t="shared" ca="1" si="603"/>
        <v>8.375</v>
      </c>
      <c r="AB5060">
        <f t="shared" ca="1" si="604"/>
        <v>-8.375</v>
      </c>
      <c r="AC5060" s="2">
        <v>8.375</v>
      </c>
      <c r="AD5060" s="7">
        <f>VLOOKUP(P5060,Weights!$A:$B,2,0)*AC5060</f>
        <v>8.375</v>
      </c>
      <c r="AE5060">
        <f t="shared" ca="1" si="605"/>
        <v>70.140625</v>
      </c>
      <c r="AF5060" t="str">
        <f t="shared" si="606"/>
        <v>Tulsa</v>
      </c>
      <c r="AG5060" t="str">
        <f t="shared" ca="1" si="607"/>
        <v>Tulsa</v>
      </c>
    </row>
    <row r="5061" spans="15:33" x14ac:dyDescent="0.25">
      <c r="O5061" t="s">
        <v>3282</v>
      </c>
      <c r="P5061" s="6">
        <v>42060</v>
      </c>
      <c r="Q5061" t="s">
        <v>3073</v>
      </c>
      <c r="R5061" t="s">
        <v>3395</v>
      </c>
      <c r="S5061" t="s">
        <v>3721</v>
      </c>
      <c r="T5061">
        <v>88</v>
      </c>
      <c r="U5061">
        <v>66</v>
      </c>
      <c r="W5061" t="s">
        <v>273</v>
      </c>
      <c r="X5061">
        <v>1</v>
      </c>
      <c r="Y5061">
        <f t="shared" si="601"/>
        <v>22</v>
      </c>
      <c r="Z5061">
        <f t="shared" ca="1" si="602"/>
        <v>11.874999500000001</v>
      </c>
      <c r="AA5061">
        <f t="shared" ca="1" si="603"/>
        <v>10.125000499999999</v>
      </c>
      <c r="AB5061">
        <f t="shared" ca="1" si="604"/>
        <v>-10.125000499999999</v>
      </c>
      <c r="AC5061" s="2">
        <v>10.125</v>
      </c>
      <c r="AD5061" s="7">
        <f>VLOOKUP(P5061,Weights!$A:$B,2,0)*AC5061</f>
        <v>10.125</v>
      </c>
      <c r="AE5061">
        <f t="shared" ca="1" si="605"/>
        <v>102.51563512500023</v>
      </c>
      <c r="AF5061" t="str">
        <f t="shared" si="606"/>
        <v>UCLA</v>
      </c>
      <c r="AG5061" t="str">
        <f t="shared" ca="1" si="607"/>
        <v>UCLA</v>
      </c>
    </row>
    <row r="5062" spans="15:33" x14ac:dyDescent="0.25">
      <c r="O5062" t="s">
        <v>3091</v>
      </c>
      <c r="P5062" s="6">
        <v>42060</v>
      </c>
      <c r="Q5062" t="s">
        <v>3073</v>
      </c>
      <c r="R5062" t="s">
        <v>3097</v>
      </c>
      <c r="S5062" t="s">
        <v>3720</v>
      </c>
      <c r="T5062">
        <v>67</v>
      </c>
      <c r="U5062">
        <v>49</v>
      </c>
      <c r="W5062" t="s">
        <v>163</v>
      </c>
      <c r="X5062">
        <v>1</v>
      </c>
      <c r="Y5062">
        <f t="shared" si="601"/>
        <v>-18</v>
      </c>
      <c r="Z5062">
        <f t="shared" ca="1" si="602"/>
        <v>-10.500000499999999</v>
      </c>
      <c r="AA5062">
        <f t="shared" ca="1" si="603"/>
        <v>-7.4999995000000013</v>
      </c>
      <c r="AB5062">
        <f t="shared" ca="1" si="604"/>
        <v>7.4999995000000013</v>
      </c>
      <c r="AC5062" s="2">
        <v>7.5</v>
      </c>
      <c r="AD5062" s="7">
        <f>VLOOKUP(P5062,Weights!$A:$B,2,0)*AC5062</f>
        <v>7.5</v>
      </c>
      <c r="AE5062">
        <f t="shared" ca="1" si="605"/>
        <v>56.249992500000268</v>
      </c>
      <c r="AF5062" t="str">
        <f t="shared" si="606"/>
        <v>Albany</v>
      </c>
      <c r="AG5062" t="str">
        <f t="shared" ca="1" si="607"/>
        <v>Albany</v>
      </c>
    </row>
    <row r="5063" spans="15:33" x14ac:dyDescent="0.25">
      <c r="O5063" t="s">
        <v>3148</v>
      </c>
      <c r="P5063" s="6">
        <v>42060</v>
      </c>
      <c r="Q5063" t="s">
        <v>3073</v>
      </c>
      <c r="R5063" t="s">
        <v>3187</v>
      </c>
      <c r="S5063" t="s">
        <v>3721</v>
      </c>
      <c r="T5063">
        <v>74</v>
      </c>
      <c r="U5063">
        <v>54</v>
      </c>
      <c r="W5063" t="s">
        <v>1477</v>
      </c>
      <c r="X5063">
        <v>1</v>
      </c>
      <c r="Y5063">
        <f t="shared" si="601"/>
        <v>20</v>
      </c>
      <c r="Z5063">
        <f t="shared" ca="1" si="602"/>
        <v>4.3749999800000001</v>
      </c>
      <c r="AA5063">
        <f t="shared" ca="1" si="603"/>
        <v>15.62500002</v>
      </c>
      <c r="AB5063">
        <f t="shared" ca="1" si="604"/>
        <v>-15.62500002</v>
      </c>
      <c r="AC5063" s="2">
        <v>15.625</v>
      </c>
      <c r="AD5063" s="7">
        <f>VLOOKUP(P5063,Weights!$A:$B,2,0)*AC5063</f>
        <v>15.625</v>
      </c>
      <c r="AE5063">
        <f t="shared" ca="1" si="605"/>
        <v>244.14062562499998</v>
      </c>
      <c r="AF5063" t="str">
        <f t="shared" si="606"/>
        <v>UNC Wilmington</v>
      </c>
      <c r="AG5063" t="str">
        <f t="shared" ca="1" si="607"/>
        <v>UNC Wilmington</v>
      </c>
    </row>
    <row r="5064" spans="15:33" x14ac:dyDescent="0.25">
      <c r="O5064" t="s">
        <v>3132</v>
      </c>
      <c r="P5064" s="6">
        <v>42060</v>
      </c>
      <c r="Q5064" t="s">
        <v>3073</v>
      </c>
      <c r="R5064" t="s">
        <v>3271</v>
      </c>
      <c r="S5064" t="s">
        <v>3720</v>
      </c>
      <c r="T5064">
        <v>70</v>
      </c>
      <c r="U5064">
        <v>66</v>
      </c>
      <c r="W5064" t="s">
        <v>255</v>
      </c>
      <c r="X5064">
        <v>1</v>
      </c>
      <c r="Y5064">
        <f t="shared" si="601"/>
        <v>-4</v>
      </c>
      <c r="Z5064">
        <f t="shared" ca="1" si="602"/>
        <v>6.8750000199999999</v>
      </c>
      <c r="AA5064">
        <f t="shared" ca="1" si="603"/>
        <v>-10.87500002</v>
      </c>
      <c r="AB5064">
        <f t="shared" ca="1" si="604"/>
        <v>10.87500002</v>
      </c>
      <c r="AC5064" s="2">
        <v>10.875</v>
      </c>
      <c r="AD5064" s="7">
        <f>VLOOKUP(P5064,Weights!$A:$B,2,0)*AC5064</f>
        <v>10.875</v>
      </c>
      <c r="AE5064">
        <f t="shared" ca="1" si="605"/>
        <v>118.265625435</v>
      </c>
      <c r="AF5064" t="str">
        <f t="shared" si="606"/>
        <v>Washington St</v>
      </c>
      <c r="AG5064" t="str">
        <f t="shared" ca="1" si="607"/>
        <v>USC</v>
      </c>
    </row>
    <row r="5065" spans="15:33" x14ac:dyDescent="0.25">
      <c r="O5065" t="s">
        <v>3087</v>
      </c>
      <c r="P5065" s="6">
        <v>42060</v>
      </c>
      <c r="Q5065" t="s">
        <v>3073</v>
      </c>
      <c r="R5065" t="s">
        <v>3083</v>
      </c>
      <c r="S5065" t="s">
        <v>3721</v>
      </c>
      <c r="T5065">
        <v>64</v>
      </c>
      <c r="U5065">
        <v>49</v>
      </c>
      <c r="W5065" t="s">
        <v>183</v>
      </c>
      <c r="X5065">
        <v>1</v>
      </c>
      <c r="Y5065">
        <f t="shared" si="601"/>
        <v>15</v>
      </c>
      <c r="Z5065">
        <f t="shared" ca="1" si="602"/>
        <v>6.0000000199999999</v>
      </c>
      <c r="AA5065">
        <f t="shared" ca="1" si="603"/>
        <v>8.9999999800000001</v>
      </c>
      <c r="AB5065">
        <f t="shared" ca="1" si="604"/>
        <v>-8.9999999800000001</v>
      </c>
      <c r="AC5065" s="2">
        <v>9</v>
      </c>
      <c r="AD5065" s="7">
        <f>VLOOKUP(P5065,Weights!$A:$B,2,0)*AC5065</f>
        <v>9</v>
      </c>
      <c r="AE5065">
        <f t="shared" ca="1" si="605"/>
        <v>80.999999639999999</v>
      </c>
      <c r="AF5065" t="str">
        <f t="shared" si="606"/>
        <v>Vermont</v>
      </c>
      <c r="AG5065" t="str">
        <f t="shared" ca="1" si="607"/>
        <v>Vermont</v>
      </c>
    </row>
    <row r="5066" spans="15:33" x14ac:dyDescent="0.25">
      <c r="O5066" t="s">
        <v>3198</v>
      </c>
      <c r="P5066" s="6">
        <v>42060</v>
      </c>
      <c r="Q5066" t="s">
        <v>3073</v>
      </c>
      <c r="R5066" t="s">
        <v>3704</v>
      </c>
      <c r="S5066" t="s">
        <v>3720</v>
      </c>
      <c r="T5066">
        <v>91</v>
      </c>
      <c r="U5066">
        <v>86</v>
      </c>
      <c r="V5066" t="s">
        <v>3722</v>
      </c>
      <c r="W5066" t="s">
        <v>702</v>
      </c>
      <c r="X5066">
        <v>1</v>
      </c>
      <c r="Y5066">
        <f t="shared" si="601"/>
        <v>-5</v>
      </c>
      <c r="Z5066">
        <f t="shared" ca="1" si="602"/>
        <v>-17.499999499999998</v>
      </c>
      <c r="AA5066">
        <f t="shared" ca="1" si="603"/>
        <v>12.499999499999998</v>
      </c>
      <c r="AB5066">
        <f t="shared" ca="1" si="604"/>
        <v>-12.499999499999998</v>
      </c>
      <c r="AC5066" s="2">
        <v>12.5</v>
      </c>
      <c r="AD5066" s="7">
        <f>VLOOKUP(P5066,Weights!$A:$B,2,0)*AC5066</f>
        <v>12.5</v>
      </c>
      <c r="AE5066">
        <f t="shared" ca="1" si="605"/>
        <v>156.2499875000002</v>
      </c>
      <c r="AF5066" t="str">
        <f t="shared" si="606"/>
        <v>Duke</v>
      </c>
      <c r="AG5066" t="str">
        <f t="shared" ca="1" si="607"/>
        <v>Duke</v>
      </c>
    </row>
    <row r="5067" spans="15:33" x14ac:dyDescent="0.25">
      <c r="O5067" t="s">
        <v>3200</v>
      </c>
      <c r="P5067" s="6">
        <v>42060</v>
      </c>
      <c r="Q5067" t="s">
        <v>3073</v>
      </c>
      <c r="R5067" t="s">
        <v>3710</v>
      </c>
      <c r="S5067" t="s">
        <v>3720</v>
      </c>
      <c r="T5067">
        <v>70</v>
      </c>
      <c r="U5067">
        <v>34</v>
      </c>
      <c r="W5067" t="s">
        <v>712</v>
      </c>
      <c r="X5067">
        <v>1</v>
      </c>
      <c r="Y5067">
        <f t="shared" si="601"/>
        <v>-36</v>
      </c>
      <c r="Z5067">
        <f t="shared" ca="1" si="602"/>
        <v>-13.749999499999998</v>
      </c>
      <c r="AA5067">
        <f t="shared" ca="1" si="603"/>
        <v>-22.250000500000002</v>
      </c>
      <c r="AB5067">
        <f t="shared" ca="1" si="604"/>
        <v>22.250000500000002</v>
      </c>
      <c r="AC5067" s="2">
        <v>22.25</v>
      </c>
      <c r="AD5067" s="7">
        <f>VLOOKUP(P5067,Weights!$A:$B,2,0)*AC5067</f>
        <v>22.25</v>
      </c>
      <c r="AE5067">
        <f t="shared" ca="1" si="605"/>
        <v>495.06252225000037</v>
      </c>
      <c r="AF5067" t="str">
        <f t="shared" si="606"/>
        <v>Virginia</v>
      </c>
      <c r="AG5067" t="str">
        <f t="shared" ca="1" si="607"/>
        <v>Virginia</v>
      </c>
    </row>
    <row r="5068" spans="15:33" x14ac:dyDescent="0.25">
      <c r="O5068" t="s">
        <v>3344</v>
      </c>
      <c r="P5068" s="6">
        <v>42060</v>
      </c>
      <c r="Q5068" t="s">
        <v>3073</v>
      </c>
      <c r="R5068" t="s">
        <v>3182</v>
      </c>
      <c r="S5068" t="s">
        <v>3721</v>
      </c>
      <c r="T5068">
        <v>65</v>
      </c>
      <c r="U5068">
        <v>50</v>
      </c>
      <c r="W5068" t="s">
        <v>1152</v>
      </c>
      <c r="X5068">
        <v>1</v>
      </c>
      <c r="Y5068">
        <f t="shared" si="601"/>
        <v>15</v>
      </c>
      <c r="Z5068">
        <f t="shared" ca="1" si="602"/>
        <v>13.5</v>
      </c>
      <c r="AA5068">
        <f t="shared" ca="1" si="603"/>
        <v>1.5</v>
      </c>
      <c r="AB5068">
        <f t="shared" ca="1" si="604"/>
        <v>-1.5</v>
      </c>
      <c r="AC5068" s="2">
        <v>1.5</v>
      </c>
      <c r="AD5068" s="7">
        <f>VLOOKUP(P5068,Weights!$A:$B,2,0)*AC5068</f>
        <v>1.5</v>
      </c>
      <c r="AE5068">
        <f t="shared" ca="1" si="605"/>
        <v>2.25</v>
      </c>
      <c r="AF5068" t="str">
        <f t="shared" si="606"/>
        <v>William &amp; Mary</v>
      </c>
      <c r="AG5068" t="str">
        <f t="shared" ca="1" si="607"/>
        <v>William &amp; Mary</v>
      </c>
    </row>
    <row r="5069" spans="15:33" x14ac:dyDescent="0.25">
      <c r="O5069" t="s">
        <v>3242</v>
      </c>
      <c r="P5069" s="6">
        <v>42060</v>
      </c>
      <c r="Q5069" t="s">
        <v>3073</v>
      </c>
      <c r="R5069" t="s">
        <v>3329</v>
      </c>
      <c r="S5069" t="s">
        <v>3720</v>
      </c>
      <c r="T5069">
        <v>64</v>
      </c>
      <c r="U5069">
        <v>59</v>
      </c>
      <c r="W5069" t="s">
        <v>2222</v>
      </c>
      <c r="X5069">
        <v>1</v>
      </c>
      <c r="Y5069">
        <f t="shared" si="601"/>
        <v>-5</v>
      </c>
      <c r="Z5069">
        <f t="shared" ca="1" si="602"/>
        <v>7.2499999800000001</v>
      </c>
      <c r="AA5069">
        <f t="shared" ca="1" si="603"/>
        <v>-12.24999998</v>
      </c>
      <c r="AB5069">
        <f t="shared" ca="1" si="604"/>
        <v>12.24999998</v>
      </c>
      <c r="AC5069" s="2">
        <v>12.25</v>
      </c>
      <c r="AD5069" s="7">
        <f>VLOOKUP(P5069,Weights!$A:$B,2,0)*AC5069</f>
        <v>12.25</v>
      </c>
      <c r="AE5069">
        <f t="shared" ca="1" si="605"/>
        <v>150.06249951000001</v>
      </c>
      <c r="AF5069" t="str">
        <f t="shared" si="606"/>
        <v>Fresno St</v>
      </c>
      <c r="AG5069" t="str">
        <f t="shared" ca="1" si="607"/>
        <v>Wyoming</v>
      </c>
    </row>
    <row r="5070" spans="15:33" x14ac:dyDescent="0.25">
      <c r="O5070" t="s">
        <v>3349</v>
      </c>
      <c r="P5070" s="6">
        <v>42061</v>
      </c>
      <c r="Q5070" t="s">
        <v>3073</v>
      </c>
      <c r="R5070" t="s">
        <v>3355</v>
      </c>
      <c r="S5070" t="s">
        <v>3720</v>
      </c>
      <c r="T5070">
        <v>77</v>
      </c>
      <c r="U5070">
        <v>58</v>
      </c>
      <c r="W5070" t="s">
        <v>2814</v>
      </c>
      <c r="X5070">
        <v>1</v>
      </c>
      <c r="Y5070">
        <f t="shared" si="601"/>
        <v>-19</v>
      </c>
      <c r="Z5070">
        <f t="shared" ca="1" si="602"/>
        <v>-5.875</v>
      </c>
      <c r="AA5070">
        <f t="shared" ca="1" si="603"/>
        <v>-13.125</v>
      </c>
      <c r="AB5070">
        <f t="shared" ca="1" si="604"/>
        <v>13.125</v>
      </c>
      <c r="AC5070" s="2">
        <v>13.125</v>
      </c>
      <c r="AD5070" s="7">
        <f>VLOOKUP(P5070,Weights!$A:$B,2,0)*AC5070</f>
        <v>13.125</v>
      </c>
      <c r="AE5070">
        <f t="shared" ca="1" si="605"/>
        <v>172.265625</v>
      </c>
      <c r="AF5070" t="str">
        <f t="shared" si="606"/>
        <v>Georgia Southern</v>
      </c>
      <c r="AG5070" t="str">
        <f t="shared" ca="1" si="607"/>
        <v>Georgia Southern</v>
      </c>
    </row>
    <row r="5071" spans="15:33" x14ac:dyDescent="0.25">
      <c r="O5071" t="s">
        <v>3359</v>
      </c>
      <c r="P5071" s="6">
        <v>42061</v>
      </c>
      <c r="Q5071" t="s">
        <v>3073</v>
      </c>
      <c r="R5071" t="s">
        <v>3299</v>
      </c>
      <c r="S5071" t="s">
        <v>3721</v>
      </c>
      <c r="T5071">
        <v>81</v>
      </c>
      <c r="U5071">
        <v>80</v>
      </c>
      <c r="W5071" t="s">
        <v>2829</v>
      </c>
      <c r="X5071">
        <v>1</v>
      </c>
      <c r="Y5071">
        <f t="shared" si="601"/>
        <v>1</v>
      </c>
      <c r="Z5071">
        <f t="shared" ca="1" si="602"/>
        <v>-2.7499999800000001</v>
      </c>
      <c r="AA5071">
        <f t="shared" ca="1" si="603"/>
        <v>3.7499999800000001</v>
      </c>
      <c r="AB5071">
        <f t="shared" ca="1" si="604"/>
        <v>-3.7499999800000001</v>
      </c>
      <c r="AC5071" s="2">
        <v>3.75</v>
      </c>
      <c r="AD5071" s="7">
        <f>VLOOKUP(P5071,Weights!$A:$B,2,0)*AC5071</f>
        <v>3.75</v>
      </c>
      <c r="AE5071">
        <f t="shared" ca="1" si="605"/>
        <v>14.062499850000002</v>
      </c>
      <c r="AF5071" t="str">
        <f t="shared" si="606"/>
        <v>Arkansas St</v>
      </c>
      <c r="AG5071" t="str">
        <f t="shared" ca="1" si="607"/>
        <v>UT-Arlington</v>
      </c>
    </row>
    <row r="5072" spans="15:33" x14ac:dyDescent="0.25">
      <c r="O5072" t="s">
        <v>3160</v>
      </c>
      <c r="P5072" s="6">
        <v>42061</v>
      </c>
      <c r="Q5072" t="s">
        <v>3073</v>
      </c>
      <c r="R5072" t="s">
        <v>3363</v>
      </c>
      <c r="S5072" t="s">
        <v>3721</v>
      </c>
      <c r="T5072">
        <v>92</v>
      </c>
      <c r="U5072">
        <v>83</v>
      </c>
      <c r="W5072" t="s">
        <v>2448</v>
      </c>
      <c r="X5072">
        <v>1</v>
      </c>
      <c r="Y5072">
        <f t="shared" si="601"/>
        <v>9</v>
      </c>
      <c r="Z5072">
        <f t="shared" ca="1" si="602"/>
        <v>-8</v>
      </c>
      <c r="AA5072">
        <f t="shared" ca="1" si="603"/>
        <v>17</v>
      </c>
      <c r="AB5072">
        <f t="shared" ca="1" si="604"/>
        <v>-17</v>
      </c>
      <c r="AC5072" s="2">
        <v>17</v>
      </c>
      <c r="AD5072" s="7">
        <f>VLOOKUP(P5072,Weights!$A:$B,2,0)*AC5072</f>
        <v>17</v>
      </c>
      <c r="AE5072">
        <f t="shared" ca="1" si="605"/>
        <v>289</v>
      </c>
      <c r="AF5072" t="str">
        <f t="shared" si="606"/>
        <v>Arkansas-Little Rock</v>
      </c>
      <c r="AG5072" t="str">
        <f t="shared" ca="1" si="607"/>
        <v>Georgia St</v>
      </c>
    </row>
    <row r="5073" spans="15:33" x14ac:dyDescent="0.25">
      <c r="O5073" t="s">
        <v>3233</v>
      </c>
      <c r="P5073" s="6">
        <v>42061</v>
      </c>
      <c r="Q5073" t="s">
        <v>3073</v>
      </c>
      <c r="R5073" t="s">
        <v>3374</v>
      </c>
      <c r="S5073" t="s">
        <v>3721</v>
      </c>
      <c r="T5073">
        <v>64</v>
      </c>
      <c r="U5073">
        <v>61</v>
      </c>
      <c r="W5073" t="s">
        <v>2298</v>
      </c>
      <c r="X5073">
        <v>1</v>
      </c>
      <c r="Y5073">
        <f t="shared" si="601"/>
        <v>3</v>
      </c>
      <c r="Z5073">
        <f t="shared" ca="1" si="602"/>
        <v>-4.8750004999999996</v>
      </c>
      <c r="AA5073">
        <f t="shared" ca="1" si="603"/>
        <v>7.8750004999999996</v>
      </c>
      <c r="AB5073">
        <f t="shared" ca="1" si="604"/>
        <v>-7.8750004999999996</v>
      </c>
      <c r="AC5073" s="2">
        <v>7.875</v>
      </c>
      <c r="AD5073" s="7">
        <f>VLOOKUP(P5073,Weights!$A:$B,2,0)*AC5073</f>
        <v>7.875</v>
      </c>
      <c r="AE5073">
        <f t="shared" ca="1" si="605"/>
        <v>62.015632875000243</v>
      </c>
      <c r="AF5073" t="str">
        <f t="shared" si="606"/>
        <v>Austin Peay</v>
      </c>
      <c r="AG5073" t="str">
        <f t="shared" ca="1" si="607"/>
        <v>SIU-Edwardsville</v>
      </c>
    </row>
    <row r="5074" spans="15:33" x14ac:dyDescent="0.25">
      <c r="O5074" t="s">
        <v>3106</v>
      </c>
      <c r="P5074" s="6">
        <v>42061</v>
      </c>
      <c r="Q5074" t="s">
        <v>3073</v>
      </c>
      <c r="R5074" t="s">
        <v>3128</v>
      </c>
      <c r="S5074" t="s">
        <v>3721</v>
      </c>
      <c r="T5074">
        <v>77</v>
      </c>
      <c r="U5074">
        <v>69</v>
      </c>
      <c r="W5074" t="s">
        <v>2229</v>
      </c>
      <c r="X5074">
        <v>1</v>
      </c>
      <c r="Y5074">
        <f t="shared" si="601"/>
        <v>8</v>
      </c>
      <c r="Z5074">
        <f t="shared" ca="1" si="602"/>
        <v>13.125000499999999</v>
      </c>
      <c r="AA5074">
        <f t="shared" ca="1" si="603"/>
        <v>-5.1250004999999987</v>
      </c>
      <c r="AB5074">
        <f t="shared" ca="1" si="604"/>
        <v>5.1250004999999987</v>
      </c>
      <c r="AC5074" s="2">
        <v>5.125</v>
      </c>
      <c r="AD5074" s="7">
        <f>VLOOKUP(P5074,Weights!$A:$B,2,0)*AC5074</f>
        <v>5.125</v>
      </c>
      <c r="AE5074">
        <f t="shared" ca="1" si="605"/>
        <v>26.265630125000236</v>
      </c>
      <c r="AF5074" t="str">
        <f t="shared" si="606"/>
        <v>Bryant</v>
      </c>
      <c r="AG5074" t="str">
        <f t="shared" ca="1" si="607"/>
        <v>Bryant</v>
      </c>
    </row>
    <row r="5075" spans="15:33" x14ac:dyDescent="0.25">
      <c r="O5075" t="s">
        <v>3333</v>
      </c>
      <c r="P5075" s="6">
        <v>42061</v>
      </c>
      <c r="Q5075" t="s">
        <v>3073</v>
      </c>
      <c r="R5075" t="s">
        <v>3297</v>
      </c>
      <c r="S5075" t="s">
        <v>3720</v>
      </c>
      <c r="T5075">
        <v>63</v>
      </c>
      <c r="U5075">
        <v>56</v>
      </c>
      <c r="W5075" t="s">
        <v>1250</v>
      </c>
      <c r="X5075">
        <v>1</v>
      </c>
      <c r="Y5075">
        <f t="shared" si="601"/>
        <v>-7</v>
      </c>
      <c r="Z5075">
        <f t="shared" ca="1" si="602"/>
        <v>-2.8750000199999999</v>
      </c>
      <c r="AA5075">
        <f t="shared" ca="1" si="603"/>
        <v>-4.1249999800000001</v>
      </c>
      <c r="AB5075">
        <f t="shared" ca="1" si="604"/>
        <v>4.1249999800000001</v>
      </c>
      <c r="AC5075" s="2">
        <v>4.125</v>
      </c>
      <c r="AD5075" s="7">
        <f>VLOOKUP(P5075,Weights!$A:$B,2,0)*AC5075</f>
        <v>4.125</v>
      </c>
      <c r="AE5075">
        <f t="shared" ca="1" si="605"/>
        <v>17.015624835000001</v>
      </c>
      <c r="AF5075" t="str">
        <f t="shared" si="606"/>
        <v>UC Irvine</v>
      </c>
      <c r="AG5075" t="str">
        <f t="shared" ca="1" si="607"/>
        <v>UC Irvine</v>
      </c>
    </row>
    <row r="5076" spans="15:33" x14ac:dyDescent="0.25">
      <c r="O5076" t="s">
        <v>3312</v>
      </c>
      <c r="P5076" s="6">
        <v>42061</v>
      </c>
      <c r="Q5076" t="s">
        <v>3073</v>
      </c>
      <c r="R5076" t="s">
        <v>3304</v>
      </c>
      <c r="S5076" t="s">
        <v>3721</v>
      </c>
      <c r="T5076">
        <v>65</v>
      </c>
      <c r="U5076">
        <v>50</v>
      </c>
      <c r="W5076" t="s">
        <v>1137</v>
      </c>
      <c r="X5076">
        <v>1</v>
      </c>
      <c r="Y5076">
        <f t="shared" si="601"/>
        <v>15</v>
      </c>
      <c r="Z5076">
        <f t="shared" ca="1" si="602"/>
        <v>-1.7500000000000009</v>
      </c>
      <c r="AA5076">
        <f t="shared" ca="1" si="603"/>
        <v>16.75</v>
      </c>
      <c r="AB5076">
        <f t="shared" ca="1" si="604"/>
        <v>-16.75</v>
      </c>
      <c r="AC5076" s="2">
        <v>16.75</v>
      </c>
      <c r="AD5076" s="7">
        <f>VLOOKUP(P5076,Weights!$A:$B,2,0)*AC5076</f>
        <v>16.75</v>
      </c>
      <c r="AE5076">
        <f t="shared" ca="1" si="605"/>
        <v>280.5625</v>
      </c>
      <c r="AF5076" t="str">
        <f t="shared" si="606"/>
        <v>Campbell</v>
      </c>
      <c r="AG5076" t="str">
        <f t="shared" ca="1" si="607"/>
        <v>Winthrop</v>
      </c>
    </row>
    <row r="5077" spans="15:33" x14ac:dyDescent="0.25">
      <c r="O5077" t="s">
        <v>3257</v>
      </c>
      <c r="P5077" s="6">
        <v>42061</v>
      </c>
      <c r="Q5077" t="s">
        <v>3073</v>
      </c>
      <c r="R5077" t="s">
        <v>3275</v>
      </c>
      <c r="S5077" t="s">
        <v>3721</v>
      </c>
      <c r="T5077">
        <v>74</v>
      </c>
      <c r="U5077">
        <v>70</v>
      </c>
      <c r="W5077" t="s">
        <v>2952</v>
      </c>
      <c r="X5077">
        <v>1</v>
      </c>
      <c r="Y5077">
        <f t="shared" si="601"/>
        <v>4</v>
      </c>
      <c r="Z5077">
        <f t="shared" ca="1" si="602"/>
        <v>-1.0000004999999987</v>
      </c>
      <c r="AA5077">
        <f t="shared" ca="1" si="603"/>
        <v>5.0000004999999987</v>
      </c>
      <c r="AB5077">
        <f t="shared" ca="1" si="604"/>
        <v>-5.0000004999999987</v>
      </c>
      <c r="AC5077" s="2">
        <v>5</v>
      </c>
      <c r="AD5077" s="7">
        <f>VLOOKUP(P5077,Weights!$A:$B,2,0)*AC5077</f>
        <v>5</v>
      </c>
      <c r="AE5077">
        <f t="shared" ca="1" si="605"/>
        <v>25.000005000000236</v>
      </c>
      <c r="AF5077" t="str">
        <f t="shared" si="606"/>
        <v>Chicago St</v>
      </c>
      <c r="AG5077" t="str">
        <f t="shared" ca="1" si="607"/>
        <v>Grand Canyon</v>
      </c>
    </row>
    <row r="5078" spans="15:33" x14ac:dyDescent="0.25">
      <c r="O5078" t="s">
        <v>3231</v>
      </c>
      <c r="P5078" s="6">
        <v>42061</v>
      </c>
      <c r="Q5078" t="s">
        <v>3073</v>
      </c>
      <c r="R5078" t="s">
        <v>3715</v>
      </c>
      <c r="S5078" t="s">
        <v>3720</v>
      </c>
      <c r="T5078">
        <v>82</v>
      </c>
      <c r="U5078">
        <v>54</v>
      </c>
      <c r="W5078" t="s">
        <v>2375</v>
      </c>
      <c r="X5078">
        <v>1</v>
      </c>
      <c r="Y5078">
        <f t="shared" si="601"/>
        <v>-28</v>
      </c>
      <c r="Z5078">
        <f t="shared" ca="1" si="602"/>
        <v>-10.624999499999998</v>
      </c>
      <c r="AA5078">
        <f t="shared" ca="1" si="603"/>
        <v>-17.375000500000002</v>
      </c>
      <c r="AB5078">
        <f t="shared" ca="1" si="604"/>
        <v>17.375000500000002</v>
      </c>
      <c r="AC5078" s="2">
        <v>17.375</v>
      </c>
      <c r="AD5078" s="7">
        <f>VLOOKUP(P5078,Weights!$A:$B,2,0)*AC5078</f>
        <v>17.375</v>
      </c>
      <c r="AE5078">
        <f t="shared" ca="1" si="605"/>
        <v>301.89064237500031</v>
      </c>
      <c r="AF5078" t="str">
        <f t="shared" si="606"/>
        <v>Arizona</v>
      </c>
      <c r="AG5078" t="str">
        <f t="shared" ca="1" si="607"/>
        <v>Arizona</v>
      </c>
    </row>
    <row r="5079" spans="15:33" x14ac:dyDescent="0.25">
      <c r="O5079" t="s">
        <v>3283</v>
      </c>
      <c r="P5079" s="6">
        <v>42061</v>
      </c>
      <c r="Q5079" t="s">
        <v>3073</v>
      </c>
      <c r="R5079" t="s">
        <v>3332</v>
      </c>
      <c r="S5079" t="s">
        <v>3721</v>
      </c>
      <c r="T5079">
        <v>82</v>
      </c>
      <c r="U5079">
        <v>72</v>
      </c>
      <c r="W5079" t="s">
        <v>1352</v>
      </c>
      <c r="X5079">
        <v>1</v>
      </c>
      <c r="Y5079">
        <f t="shared" si="601"/>
        <v>10</v>
      </c>
      <c r="Z5079">
        <f t="shared" ca="1" si="602"/>
        <v>4.375</v>
      </c>
      <c r="AA5079">
        <f t="shared" ca="1" si="603"/>
        <v>5.625</v>
      </c>
      <c r="AB5079">
        <f t="shared" ca="1" si="604"/>
        <v>-5.625</v>
      </c>
      <c r="AC5079" s="2">
        <v>5.625</v>
      </c>
      <c r="AD5079" s="7">
        <f>VLOOKUP(P5079,Weights!$A:$B,2,0)*AC5079</f>
        <v>5.625</v>
      </c>
      <c r="AE5079">
        <f t="shared" ca="1" si="605"/>
        <v>31.640625</v>
      </c>
      <c r="AF5079" t="str">
        <f t="shared" si="606"/>
        <v>CS Northridge</v>
      </c>
      <c r="AG5079" t="str">
        <f t="shared" ca="1" si="607"/>
        <v>CS Northridge</v>
      </c>
    </row>
    <row r="5080" spans="15:33" x14ac:dyDescent="0.25">
      <c r="O5080" t="s">
        <v>3181</v>
      </c>
      <c r="P5080" s="6">
        <v>42061</v>
      </c>
      <c r="Q5080" t="s">
        <v>3073</v>
      </c>
      <c r="R5080" t="s">
        <v>3157</v>
      </c>
      <c r="S5080" t="s">
        <v>3720</v>
      </c>
      <c r="T5080">
        <v>58</v>
      </c>
      <c r="U5080">
        <v>44</v>
      </c>
      <c r="W5080" t="s">
        <v>1441</v>
      </c>
      <c r="X5080">
        <v>1</v>
      </c>
      <c r="Y5080">
        <f t="shared" si="601"/>
        <v>-14</v>
      </c>
      <c r="Z5080">
        <f t="shared" ca="1" si="602"/>
        <v>4.5</v>
      </c>
      <c r="AA5080">
        <f t="shared" ca="1" si="603"/>
        <v>-18.5</v>
      </c>
      <c r="AB5080">
        <f t="shared" ca="1" si="604"/>
        <v>18.5</v>
      </c>
      <c r="AC5080" s="2">
        <v>18.5</v>
      </c>
      <c r="AD5080" s="7">
        <f>VLOOKUP(P5080,Weights!$A:$B,2,0)*AC5080</f>
        <v>18.5</v>
      </c>
      <c r="AE5080">
        <f t="shared" ca="1" si="605"/>
        <v>342.25</v>
      </c>
      <c r="AF5080" t="str">
        <f t="shared" si="606"/>
        <v>Delaware</v>
      </c>
      <c r="AG5080" t="str">
        <f t="shared" ca="1" si="607"/>
        <v>Drexel</v>
      </c>
    </row>
    <row r="5081" spans="15:33" x14ac:dyDescent="0.25">
      <c r="O5081" t="s">
        <v>3377</v>
      </c>
      <c r="P5081" s="6">
        <v>42061</v>
      </c>
      <c r="Q5081" t="s">
        <v>3073</v>
      </c>
      <c r="R5081" t="s">
        <v>3320</v>
      </c>
      <c r="S5081" t="s">
        <v>3721</v>
      </c>
      <c r="T5081">
        <v>63</v>
      </c>
      <c r="U5081">
        <v>57</v>
      </c>
      <c r="W5081" t="s">
        <v>1463</v>
      </c>
      <c r="X5081">
        <v>1</v>
      </c>
      <c r="Y5081">
        <f t="shared" si="601"/>
        <v>6</v>
      </c>
      <c r="Z5081">
        <f t="shared" ca="1" si="602"/>
        <v>12.625000480000001</v>
      </c>
      <c r="AA5081">
        <f t="shared" ca="1" si="603"/>
        <v>-6.6250004800000006</v>
      </c>
      <c r="AB5081">
        <f t="shared" ca="1" si="604"/>
        <v>6.6250004800000006</v>
      </c>
      <c r="AC5081" s="2">
        <v>6.625</v>
      </c>
      <c r="AD5081" s="7">
        <f>VLOOKUP(P5081,Weights!$A:$B,2,0)*AC5081</f>
        <v>6.625</v>
      </c>
      <c r="AE5081">
        <f t="shared" ca="1" si="605"/>
        <v>43.890631360000242</v>
      </c>
      <c r="AF5081" t="str">
        <f t="shared" si="606"/>
        <v>Eastern Kentucky</v>
      </c>
      <c r="AG5081" t="str">
        <f t="shared" ca="1" si="607"/>
        <v>Eastern Kentucky</v>
      </c>
    </row>
    <row r="5082" spans="15:33" x14ac:dyDescent="0.25">
      <c r="O5082" t="s">
        <v>3236</v>
      </c>
      <c r="P5082" s="6">
        <v>42061</v>
      </c>
      <c r="Q5082" t="s">
        <v>3073</v>
      </c>
      <c r="R5082" t="s">
        <v>3266</v>
      </c>
      <c r="S5082" t="s">
        <v>3721</v>
      </c>
      <c r="T5082">
        <v>92</v>
      </c>
      <c r="U5082">
        <v>68</v>
      </c>
      <c r="W5082" t="s">
        <v>1002</v>
      </c>
      <c r="X5082">
        <v>1</v>
      </c>
      <c r="Y5082">
        <f t="shared" si="601"/>
        <v>24</v>
      </c>
      <c r="Z5082">
        <f t="shared" ca="1" si="602"/>
        <v>18.125000499999999</v>
      </c>
      <c r="AA5082">
        <f t="shared" ca="1" si="603"/>
        <v>5.8749995000000013</v>
      </c>
      <c r="AB5082">
        <f t="shared" ca="1" si="604"/>
        <v>-5.8749995000000013</v>
      </c>
      <c r="AC5082" s="2">
        <v>5.875</v>
      </c>
      <c r="AD5082" s="7">
        <f>VLOOKUP(P5082,Weights!$A:$B,2,0)*AC5082</f>
        <v>5.875</v>
      </c>
      <c r="AE5082">
        <f t="shared" ca="1" si="605"/>
        <v>34.515619125000264</v>
      </c>
      <c r="AF5082" t="str">
        <f t="shared" si="606"/>
        <v>Eastern Washington</v>
      </c>
      <c r="AG5082" t="str">
        <f t="shared" ca="1" si="607"/>
        <v>Eastern Washington</v>
      </c>
    </row>
    <row r="5083" spans="15:33" x14ac:dyDescent="0.25">
      <c r="O5083" t="s">
        <v>3345</v>
      </c>
      <c r="P5083" s="6">
        <v>42061</v>
      </c>
      <c r="Q5083" t="s">
        <v>3073</v>
      </c>
      <c r="R5083" t="s">
        <v>3346</v>
      </c>
      <c r="S5083" t="s">
        <v>3721</v>
      </c>
      <c r="T5083">
        <v>72</v>
      </c>
      <c r="U5083">
        <v>65</v>
      </c>
      <c r="W5083" t="s">
        <v>714</v>
      </c>
      <c r="X5083">
        <v>1</v>
      </c>
      <c r="Y5083">
        <f t="shared" si="601"/>
        <v>7</v>
      </c>
      <c r="Z5083">
        <f t="shared" ca="1" si="602"/>
        <v>-3.25</v>
      </c>
      <c r="AA5083">
        <f t="shared" ca="1" si="603"/>
        <v>10.25</v>
      </c>
      <c r="AB5083">
        <f t="shared" ca="1" si="604"/>
        <v>-10.25</v>
      </c>
      <c r="AC5083" s="2">
        <v>10.25</v>
      </c>
      <c r="AD5083" s="7">
        <f>VLOOKUP(P5083,Weights!$A:$B,2,0)*AC5083</f>
        <v>10.25</v>
      </c>
      <c r="AE5083">
        <f t="shared" ca="1" si="605"/>
        <v>105.0625</v>
      </c>
      <c r="AF5083" t="str">
        <f t="shared" si="606"/>
        <v>Elon</v>
      </c>
      <c r="AG5083" t="str">
        <f t="shared" ca="1" si="607"/>
        <v>Northeastern</v>
      </c>
    </row>
    <row r="5084" spans="15:33" x14ac:dyDescent="0.25">
      <c r="O5084" t="s">
        <v>3347</v>
      </c>
      <c r="P5084" s="6">
        <v>42061</v>
      </c>
      <c r="Q5084" t="s">
        <v>3073</v>
      </c>
      <c r="R5084" t="s">
        <v>3109</v>
      </c>
      <c r="S5084" t="s">
        <v>3720</v>
      </c>
      <c r="T5084">
        <v>90</v>
      </c>
      <c r="U5084">
        <v>85</v>
      </c>
      <c r="W5084" t="s">
        <v>1923</v>
      </c>
      <c r="X5084">
        <v>1</v>
      </c>
      <c r="Y5084">
        <f t="shared" si="601"/>
        <v>-5</v>
      </c>
      <c r="Z5084">
        <f t="shared" ca="1" si="602"/>
        <v>-3.2500000000000009</v>
      </c>
      <c r="AA5084">
        <f t="shared" ca="1" si="603"/>
        <v>-1.7499999999999991</v>
      </c>
      <c r="AB5084">
        <f t="shared" ca="1" si="604"/>
        <v>1.7499999999999991</v>
      </c>
      <c r="AC5084" s="2">
        <v>1.75</v>
      </c>
      <c r="AD5084" s="7">
        <f>VLOOKUP(P5084,Weights!$A:$B,2,0)*AC5084</f>
        <v>1.75</v>
      </c>
      <c r="AE5084">
        <f t="shared" ca="1" si="605"/>
        <v>3.0624999999999969</v>
      </c>
      <c r="AF5084" t="str">
        <f t="shared" si="606"/>
        <v>Sacred Heart</v>
      </c>
      <c r="AG5084" t="str">
        <f t="shared" ca="1" si="607"/>
        <v>Sacred Heart</v>
      </c>
    </row>
    <row r="5085" spans="15:33" x14ac:dyDescent="0.25">
      <c r="O5085" t="s">
        <v>3338</v>
      </c>
      <c r="P5085" s="6">
        <v>42061</v>
      </c>
      <c r="Q5085" t="s">
        <v>3073</v>
      </c>
      <c r="R5085" t="s">
        <v>3370</v>
      </c>
      <c r="S5085" t="s">
        <v>3721</v>
      </c>
      <c r="T5085">
        <v>53</v>
      </c>
      <c r="U5085">
        <v>49</v>
      </c>
      <c r="W5085" t="s">
        <v>2545</v>
      </c>
      <c r="X5085">
        <v>1</v>
      </c>
      <c r="Y5085">
        <f t="shared" si="601"/>
        <v>4</v>
      </c>
      <c r="Z5085">
        <f t="shared" ca="1" si="602"/>
        <v>4</v>
      </c>
      <c r="AA5085">
        <f t="shared" ca="1" si="603"/>
        <v>0</v>
      </c>
      <c r="AB5085">
        <f t="shared" ca="1" si="604"/>
        <v>0</v>
      </c>
      <c r="AC5085" s="2">
        <v>0</v>
      </c>
      <c r="AD5085" s="7">
        <f>VLOOKUP(P5085,Weights!$A:$B,2,0)*AC5085</f>
        <v>0</v>
      </c>
      <c r="AE5085">
        <f t="shared" ca="1" si="605"/>
        <v>0</v>
      </c>
      <c r="AF5085" t="str">
        <f t="shared" si="606"/>
        <v>Furman</v>
      </c>
      <c r="AG5085" t="str">
        <f t="shared" ca="1" si="607"/>
        <v>Furman</v>
      </c>
    </row>
    <row r="5086" spans="15:33" x14ac:dyDescent="0.25">
      <c r="O5086" t="s">
        <v>3306</v>
      </c>
      <c r="P5086" s="6">
        <v>42061</v>
      </c>
      <c r="Q5086" t="s">
        <v>3073</v>
      </c>
      <c r="R5086" t="s">
        <v>3301</v>
      </c>
      <c r="S5086" t="s">
        <v>3721</v>
      </c>
      <c r="T5086">
        <v>91</v>
      </c>
      <c r="U5086">
        <v>81</v>
      </c>
      <c r="W5086" t="s">
        <v>274</v>
      </c>
      <c r="X5086">
        <v>1</v>
      </c>
      <c r="Y5086">
        <f t="shared" si="601"/>
        <v>10</v>
      </c>
      <c r="Z5086">
        <f t="shared" ca="1" si="602"/>
        <v>0.37500001999999999</v>
      </c>
      <c r="AA5086">
        <f t="shared" ca="1" si="603"/>
        <v>9.6249999800000001</v>
      </c>
      <c r="AB5086">
        <f t="shared" ca="1" si="604"/>
        <v>-9.6249999800000001</v>
      </c>
      <c r="AC5086" s="2">
        <v>9.625</v>
      </c>
      <c r="AD5086" s="7">
        <f>VLOOKUP(P5086,Weights!$A:$B,2,0)*AC5086</f>
        <v>9.625</v>
      </c>
      <c r="AE5086">
        <f t="shared" ca="1" si="605"/>
        <v>92.640624615000007</v>
      </c>
      <c r="AF5086" t="str">
        <f t="shared" si="606"/>
        <v>Gardner-Webb</v>
      </c>
      <c r="AG5086" t="str">
        <f t="shared" ca="1" si="607"/>
        <v>Gardner-Webb</v>
      </c>
    </row>
    <row r="5087" spans="15:33" x14ac:dyDescent="0.25">
      <c r="O5087" t="s">
        <v>3707</v>
      </c>
      <c r="P5087" s="6">
        <v>42061</v>
      </c>
      <c r="Q5087" t="s">
        <v>3073</v>
      </c>
      <c r="R5087" t="s">
        <v>3389</v>
      </c>
      <c r="S5087" t="s">
        <v>3721</v>
      </c>
      <c r="T5087">
        <v>59</v>
      </c>
      <c r="U5087">
        <v>39</v>
      </c>
      <c r="W5087" t="s">
        <v>2906</v>
      </c>
      <c r="X5087">
        <v>1</v>
      </c>
      <c r="Y5087">
        <f t="shared" si="601"/>
        <v>20</v>
      </c>
      <c r="Z5087">
        <f t="shared" ca="1" si="602"/>
        <v>20.249999499999998</v>
      </c>
      <c r="AA5087">
        <f t="shared" ca="1" si="603"/>
        <v>-0.24999949999999771</v>
      </c>
      <c r="AB5087">
        <f t="shared" ca="1" si="604"/>
        <v>0.24999949999999771</v>
      </c>
      <c r="AC5087" s="2">
        <v>0.25</v>
      </c>
      <c r="AD5087" s="7">
        <f>VLOOKUP(P5087,Weights!$A:$B,2,0)*AC5087</f>
        <v>0.25</v>
      </c>
      <c r="AE5087">
        <f t="shared" ca="1" si="605"/>
        <v>6.2499750000248856E-2</v>
      </c>
      <c r="AF5087" t="str">
        <f t="shared" si="606"/>
        <v>Gonzaga</v>
      </c>
      <c r="AG5087" t="str">
        <f t="shared" ca="1" si="607"/>
        <v>Gonzaga</v>
      </c>
    </row>
    <row r="5088" spans="15:33" x14ac:dyDescent="0.25">
      <c r="O5088" t="s">
        <v>3208</v>
      </c>
      <c r="P5088" s="6">
        <v>42061</v>
      </c>
      <c r="Q5088" t="s">
        <v>3073</v>
      </c>
      <c r="R5088" t="s">
        <v>3250</v>
      </c>
      <c r="S5088" t="s">
        <v>3721</v>
      </c>
      <c r="T5088">
        <v>78</v>
      </c>
      <c r="U5088">
        <v>59</v>
      </c>
      <c r="W5088" t="s">
        <v>1360</v>
      </c>
      <c r="X5088">
        <v>1</v>
      </c>
      <c r="Y5088">
        <f t="shared" si="601"/>
        <v>19</v>
      </c>
      <c r="Z5088">
        <f t="shared" ca="1" si="602"/>
        <v>7.1250000000000009</v>
      </c>
      <c r="AA5088">
        <f t="shared" ca="1" si="603"/>
        <v>11.875</v>
      </c>
      <c r="AB5088">
        <f t="shared" ca="1" si="604"/>
        <v>-11.875</v>
      </c>
      <c r="AC5088" s="2">
        <v>11.875</v>
      </c>
      <c r="AD5088" s="7">
        <f>VLOOKUP(P5088,Weights!$A:$B,2,0)*AC5088</f>
        <v>11.875</v>
      </c>
      <c r="AE5088">
        <f t="shared" ca="1" si="605"/>
        <v>141.015625</v>
      </c>
      <c r="AF5088" t="str">
        <f t="shared" si="606"/>
        <v>Hawaii</v>
      </c>
      <c r="AG5088" t="str">
        <f t="shared" ca="1" si="607"/>
        <v>Hawaii</v>
      </c>
    </row>
    <row r="5089" spans="15:33" x14ac:dyDescent="0.25">
      <c r="O5089" t="s">
        <v>3237</v>
      </c>
      <c r="P5089" s="6">
        <v>42061</v>
      </c>
      <c r="Q5089" t="s">
        <v>3073</v>
      </c>
      <c r="R5089" t="s">
        <v>3163</v>
      </c>
      <c r="S5089" t="s">
        <v>3721</v>
      </c>
      <c r="T5089">
        <v>92</v>
      </c>
      <c r="U5089">
        <v>87</v>
      </c>
      <c r="V5089" t="s">
        <v>3723</v>
      </c>
      <c r="W5089" t="s">
        <v>1016</v>
      </c>
      <c r="X5089">
        <v>1</v>
      </c>
      <c r="Y5089">
        <f t="shared" si="601"/>
        <v>5</v>
      </c>
      <c r="Z5089">
        <f t="shared" ca="1" si="602"/>
        <v>0.12500002000000004</v>
      </c>
      <c r="AA5089">
        <f t="shared" ca="1" si="603"/>
        <v>4.8749999800000001</v>
      </c>
      <c r="AB5089">
        <f t="shared" ca="1" si="604"/>
        <v>-4.8749999800000001</v>
      </c>
      <c r="AC5089" s="2">
        <v>4.875</v>
      </c>
      <c r="AD5089" s="7">
        <f>VLOOKUP(P5089,Weights!$A:$B,2,0)*AC5089</f>
        <v>4.875</v>
      </c>
      <c r="AE5089">
        <f t="shared" ca="1" si="605"/>
        <v>23.765624805000002</v>
      </c>
      <c r="AF5089" t="str">
        <f t="shared" si="606"/>
        <v>Idaho</v>
      </c>
      <c r="AG5089" t="str">
        <f t="shared" ca="1" si="607"/>
        <v>Idaho</v>
      </c>
    </row>
    <row r="5090" spans="15:33" x14ac:dyDescent="0.25">
      <c r="O5090" t="s">
        <v>3217</v>
      </c>
      <c r="P5090" s="6">
        <v>42061</v>
      </c>
      <c r="Q5090" t="s">
        <v>3073</v>
      </c>
      <c r="R5090" t="s">
        <v>3294</v>
      </c>
      <c r="S5090" t="s">
        <v>3720</v>
      </c>
      <c r="T5090">
        <v>73</v>
      </c>
      <c r="U5090">
        <v>67</v>
      </c>
      <c r="W5090" t="s">
        <v>1518</v>
      </c>
      <c r="X5090">
        <v>1</v>
      </c>
      <c r="Y5090">
        <f t="shared" si="601"/>
        <v>-6</v>
      </c>
      <c r="Z5090">
        <f t="shared" ca="1" si="602"/>
        <v>7.625</v>
      </c>
      <c r="AA5090">
        <f t="shared" ca="1" si="603"/>
        <v>-13.625</v>
      </c>
      <c r="AB5090">
        <f t="shared" ca="1" si="604"/>
        <v>13.625</v>
      </c>
      <c r="AC5090" s="2">
        <v>13.625</v>
      </c>
      <c r="AD5090" s="7">
        <f>VLOOKUP(P5090,Weights!$A:$B,2,0)*AC5090</f>
        <v>13.625</v>
      </c>
      <c r="AE5090">
        <f t="shared" ca="1" si="605"/>
        <v>185.640625</v>
      </c>
      <c r="AF5090" t="str">
        <f t="shared" si="606"/>
        <v>Omaha</v>
      </c>
      <c r="AG5090" t="str">
        <f t="shared" ca="1" si="607"/>
        <v>IPFW</v>
      </c>
    </row>
    <row r="5091" spans="15:33" x14ac:dyDescent="0.25">
      <c r="O5091" t="s">
        <v>3386</v>
      </c>
      <c r="P5091" s="6">
        <v>42061</v>
      </c>
      <c r="Q5091" t="s">
        <v>3073</v>
      </c>
      <c r="R5091" t="s">
        <v>3272</v>
      </c>
      <c r="S5091" t="s">
        <v>3721</v>
      </c>
      <c r="T5091">
        <v>71</v>
      </c>
      <c r="U5091">
        <v>66</v>
      </c>
      <c r="W5091" t="s">
        <v>2772</v>
      </c>
      <c r="X5091">
        <v>1</v>
      </c>
      <c r="Y5091">
        <f t="shared" si="601"/>
        <v>5</v>
      </c>
      <c r="Z5091">
        <f t="shared" ca="1" si="602"/>
        <v>7.3750004999999996</v>
      </c>
      <c r="AA5091">
        <f t="shared" ca="1" si="603"/>
        <v>-2.3750004999999996</v>
      </c>
      <c r="AB5091">
        <f t="shared" ca="1" si="604"/>
        <v>2.3750004999999996</v>
      </c>
      <c r="AC5091" s="2">
        <v>2.375</v>
      </c>
      <c r="AD5091" s="7">
        <f>VLOOKUP(P5091,Weights!$A:$B,2,0)*AC5091</f>
        <v>2.375</v>
      </c>
      <c r="AE5091">
        <f t="shared" ca="1" si="605"/>
        <v>5.640627375000248</v>
      </c>
      <c r="AF5091" t="str">
        <f t="shared" si="606"/>
        <v>IUPUI</v>
      </c>
      <c r="AG5091" t="str">
        <f t="shared" ca="1" si="607"/>
        <v>IUPUI</v>
      </c>
    </row>
    <row r="5092" spans="15:33" x14ac:dyDescent="0.25">
      <c r="O5092" t="s">
        <v>3129</v>
      </c>
      <c r="P5092" s="6">
        <v>42061</v>
      </c>
      <c r="Q5092" t="s">
        <v>3073</v>
      </c>
      <c r="R5092" t="s">
        <v>3214</v>
      </c>
      <c r="S5092" t="s">
        <v>3720</v>
      </c>
      <c r="T5092">
        <v>78</v>
      </c>
      <c r="U5092">
        <v>53</v>
      </c>
      <c r="W5092" t="s">
        <v>754</v>
      </c>
      <c r="X5092">
        <v>1</v>
      </c>
      <c r="Y5092">
        <f t="shared" si="601"/>
        <v>-25</v>
      </c>
      <c r="Z5092">
        <f t="shared" ca="1" si="602"/>
        <v>-1.6250004999999987</v>
      </c>
      <c r="AA5092">
        <f t="shared" ca="1" si="603"/>
        <v>-23.374999500000001</v>
      </c>
      <c r="AB5092">
        <f t="shared" ca="1" si="604"/>
        <v>23.374999500000001</v>
      </c>
      <c r="AC5092" s="2">
        <v>23.375</v>
      </c>
      <c r="AD5092" s="7">
        <f>VLOOKUP(P5092,Weights!$A:$B,2,0)*AC5092</f>
        <v>23.375</v>
      </c>
      <c r="AE5092">
        <f t="shared" ca="1" si="605"/>
        <v>546.39060162500027</v>
      </c>
      <c r="AF5092" t="str">
        <f t="shared" si="606"/>
        <v>Northern Kentucky</v>
      </c>
      <c r="AG5092" t="str">
        <f t="shared" ca="1" si="607"/>
        <v>Northern Kentucky</v>
      </c>
    </row>
    <row r="5093" spans="15:33" x14ac:dyDescent="0.25">
      <c r="O5093" t="s">
        <v>3307</v>
      </c>
      <c r="P5093" s="6">
        <v>42061</v>
      </c>
      <c r="Q5093" t="s">
        <v>3073</v>
      </c>
      <c r="R5093" t="s">
        <v>3311</v>
      </c>
      <c r="S5093" t="s">
        <v>3721</v>
      </c>
      <c r="T5093">
        <v>80</v>
      </c>
      <c r="U5093">
        <v>69</v>
      </c>
      <c r="W5093" t="s">
        <v>1180</v>
      </c>
      <c r="X5093">
        <v>1</v>
      </c>
      <c r="Y5093">
        <f t="shared" si="601"/>
        <v>11</v>
      </c>
      <c r="Z5093">
        <f t="shared" ca="1" si="602"/>
        <v>-9.0000004999999987</v>
      </c>
      <c r="AA5093">
        <f t="shared" ca="1" si="603"/>
        <v>20.000000499999999</v>
      </c>
      <c r="AB5093">
        <f t="shared" ca="1" si="604"/>
        <v>-20.000000499999999</v>
      </c>
      <c r="AC5093" s="2">
        <v>20</v>
      </c>
      <c r="AD5093" s="7">
        <f>VLOOKUP(P5093,Weights!$A:$B,2,0)*AC5093</f>
        <v>20</v>
      </c>
      <c r="AE5093">
        <f t="shared" ca="1" si="605"/>
        <v>400.00002000000018</v>
      </c>
      <c r="AF5093" t="str">
        <f t="shared" si="606"/>
        <v>Liberty</v>
      </c>
      <c r="AG5093" t="str">
        <f t="shared" ca="1" si="607"/>
        <v>Radford</v>
      </c>
    </row>
    <row r="5094" spans="15:33" x14ac:dyDescent="0.25">
      <c r="O5094" t="s">
        <v>3107</v>
      </c>
      <c r="P5094" s="6">
        <v>42061</v>
      </c>
      <c r="Q5094" t="s">
        <v>3073</v>
      </c>
      <c r="R5094" t="s">
        <v>3354</v>
      </c>
      <c r="S5094" t="s">
        <v>3720</v>
      </c>
      <c r="T5094">
        <v>74</v>
      </c>
      <c r="U5094">
        <v>69</v>
      </c>
      <c r="V5094" t="s">
        <v>3722</v>
      </c>
      <c r="W5094" t="s">
        <v>2248</v>
      </c>
      <c r="X5094">
        <v>1</v>
      </c>
      <c r="Y5094">
        <f t="shared" si="601"/>
        <v>-5</v>
      </c>
      <c r="Z5094">
        <f t="shared" ca="1" si="602"/>
        <v>-2.7499999800000001</v>
      </c>
      <c r="AA5094">
        <f t="shared" ca="1" si="603"/>
        <v>-2.2500000199999999</v>
      </c>
      <c r="AB5094">
        <f t="shared" ca="1" si="604"/>
        <v>2.2500000199999999</v>
      </c>
      <c r="AC5094" s="2">
        <v>2.25</v>
      </c>
      <c r="AD5094" s="7">
        <f>VLOOKUP(P5094,Weights!$A:$B,2,0)*AC5094</f>
        <v>2.25</v>
      </c>
      <c r="AE5094">
        <f t="shared" ca="1" si="605"/>
        <v>5.0625000899999995</v>
      </c>
      <c r="AF5094" t="str">
        <f t="shared" si="606"/>
        <v>St. Francis BRK</v>
      </c>
      <c r="AG5094" t="str">
        <f t="shared" ca="1" si="607"/>
        <v>St. Francis BRK</v>
      </c>
    </row>
    <row r="5095" spans="15:33" x14ac:dyDescent="0.25">
      <c r="O5095" t="s">
        <v>3317</v>
      </c>
      <c r="P5095" s="6">
        <v>42061</v>
      </c>
      <c r="Q5095" t="s">
        <v>3073</v>
      </c>
      <c r="R5095" t="s">
        <v>3353</v>
      </c>
      <c r="S5095" t="s">
        <v>3721</v>
      </c>
      <c r="T5095">
        <v>77</v>
      </c>
      <c r="U5095">
        <v>60</v>
      </c>
      <c r="W5095" t="s">
        <v>1504</v>
      </c>
      <c r="X5095">
        <v>1</v>
      </c>
      <c r="Y5095">
        <f t="shared" si="601"/>
        <v>17</v>
      </c>
      <c r="Z5095">
        <f t="shared" ca="1" si="602"/>
        <v>4.1250000000000009</v>
      </c>
      <c r="AA5095">
        <f t="shared" ca="1" si="603"/>
        <v>12.875</v>
      </c>
      <c r="AB5095">
        <f t="shared" ca="1" si="604"/>
        <v>-12.875</v>
      </c>
      <c r="AC5095" s="2">
        <v>12.875</v>
      </c>
      <c r="AD5095" s="7">
        <f>VLOOKUP(P5095,Weights!$A:$B,2,0)*AC5095</f>
        <v>12.875</v>
      </c>
      <c r="AE5095">
        <f t="shared" ca="1" si="605"/>
        <v>165.765625</v>
      </c>
      <c r="AF5095" t="str">
        <f t="shared" si="606"/>
        <v>Louisiana Tech</v>
      </c>
      <c r="AG5095" t="str">
        <f t="shared" ca="1" si="607"/>
        <v>Louisiana Tech</v>
      </c>
    </row>
    <row r="5096" spans="15:33" x14ac:dyDescent="0.25">
      <c r="O5096" t="s">
        <v>3326</v>
      </c>
      <c r="P5096" s="6">
        <v>42061</v>
      </c>
      <c r="Q5096" t="s">
        <v>3073</v>
      </c>
      <c r="R5096" t="s">
        <v>3225</v>
      </c>
      <c r="S5096" t="s">
        <v>3721</v>
      </c>
      <c r="T5096">
        <v>87</v>
      </c>
      <c r="U5096">
        <v>69</v>
      </c>
      <c r="W5096" t="s">
        <v>1514</v>
      </c>
      <c r="X5096">
        <v>1</v>
      </c>
      <c r="Y5096">
        <f t="shared" si="601"/>
        <v>18</v>
      </c>
      <c r="Z5096">
        <f t="shared" ca="1" si="602"/>
        <v>0.87499999999999911</v>
      </c>
      <c r="AA5096">
        <f t="shared" ca="1" si="603"/>
        <v>17.125</v>
      </c>
      <c r="AB5096">
        <f t="shared" ca="1" si="604"/>
        <v>-17.125</v>
      </c>
      <c r="AC5096" s="2">
        <v>17.125</v>
      </c>
      <c r="AD5096" s="7">
        <f>VLOOKUP(P5096,Weights!$A:$B,2,0)*AC5096</f>
        <v>17.125</v>
      </c>
      <c r="AE5096">
        <f t="shared" ca="1" si="605"/>
        <v>293.265625</v>
      </c>
      <c r="AF5096" t="str">
        <f t="shared" si="606"/>
        <v>Marshall</v>
      </c>
      <c r="AG5096" t="str">
        <f t="shared" ca="1" si="607"/>
        <v>Marshall</v>
      </c>
    </row>
    <row r="5097" spans="15:33" x14ac:dyDescent="0.25">
      <c r="O5097" t="s">
        <v>3137</v>
      </c>
      <c r="P5097" s="6">
        <v>42061</v>
      </c>
      <c r="Q5097" t="s">
        <v>3073</v>
      </c>
      <c r="R5097" t="s">
        <v>3149</v>
      </c>
      <c r="S5097" t="s">
        <v>3720</v>
      </c>
      <c r="T5097">
        <v>66</v>
      </c>
      <c r="U5097">
        <v>57</v>
      </c>
      <c r="W5097" t="s">
        <v>272</v>
      </c>
      <c r="X5097">
        <v>1</v>
      </c>
      <c r="Y5097">
        <f t="shared" si="601"/>
        <v>-9</v>
      </c>
      <c r="Z5097">
        <f t="shared" ca="1" si="602"/>
        <v>0.37500000000000178</v>
      </c>
      <c r="AA5097">
        <f t="shared" ca="1" si="603"/>
        <v>-9.3750000000000018</v>
      </c>
      <c r="AB5097">
        <f t="shared" ca="1" si="604"/>
        <v>9.3750000000000018</v>
      </c>
      <c r="AC5097" s="2">
        <v>9.375</v>
      </c>
      <c r="AD5097" s="7">
        <f>VLOOKUP(P5097,Weights!$A:$B,2,0)*AC5097</f>
        <v>9.375</v>
      </c>
      <c r="AE5097">
        <f t="shared" ca="1" si="605"/>
        <v>87.890625000000028</v>
      </c>
      <c r="AF5097" t="str">
        <f t="shared" si="606"/>
        <v>SMU</v>
      </c>
      <c r="AG5097" t="str">
        <f t="shared" ca="1" si="607"/>
        <v>Memphis</v>
      </c>
    </row>
    <row r="5098" spans="15:33" x14ac:dyDescent="0.25">
      <c r="O5098" t="s">
        <v>3223</v>
      </c>
      <c r="P5098" s="6">
        <v>42061</v>
      </c>
      <c r="Q5098" t="s">
        <v>3073</v>
      </c>
      <c r="R5098" t="s">
        <v>3310</v>
      </c>
      <c r="S5098" t="s">
        <v>3720</v>
      </c>
      <c r="T5098">
        <v>76</v>
      </c>
      <c r="U5098">
        <v>72</v>
      </c>
      <c r="W5098" t="s">
        <v>2549</v>
      </c>
      <c r="X5098">
        <v>1</v>
      </c>
      <c r="Y5098">
        <f t="shared" si="601"/>
        <v>-4</v>
      </c>
      <c r="Z5098">
        <f t="shared" ca="1" si="602"/>
        <v>-1.5000000199999999</v>
      </c>
      <c r="AA5098">
        <f t="shared" ca="1" si="603"/>
        <v>-2.4999999800000001</v>
      </c>
      <c r="AB5098">
        <f t="shared" ca="1" si="604"/>
        <v>2.4999999800000001</v>
      </c>
      <c r="AC5098" s="2">
        <v>2.5</v>
      </c>
      <c r="AD5098" s="7">
        <f>VLOOKUP(P5098,Weights!$A:$B,2,0)*AC5098</f>
        <v>2.5</v>
      </c>
      <c r="AE5098">
        <f t="shared" ca="1" si="605"/>
        <v>6.2499999000000006</v>
      </c>
      <c r="AF5098" t="str">
        <f t="shared" si="606"/>
        <v>Wofford</v>
      </c>
      <c r="AG5098" t="str">
        <f t="shared" ca="1" si="607"/>
        <v>Wofford</v>
      </c>
    </row>
    <row r="5099" spans="15:33" x14ac:dyDescent="0.25">
      <c r="O5099" t="s">
        <v>3323</v>
      </c>
      <c r="P5099" s="6">
        <v>42061</v>
      </c>
      <c r="Q5099" t="s">
        <v>3073</v>
      </c>
      <c r="R5099" t="s">
        <v>3124</v>
      </c>
      <c r="S5099" t="s">
        <v>3720</v>
      </c>
      <c r="T5099">
        <v>96</v>
      </c>
      <c r="U5099">
        <v>90</v>
      </c>
      <c r="V5099" t="s">
        <v>3722</v>
      </c>
      <c r="W5099" t="s">
        <v>210</v>
      </c>
      <c r="X5099">
        <v>1</v>
      </c>
      <c r="Y5099">
        <f t="shared" si="601"/>
        <v>-6</v>
      </c>
      <c r="Z5099">
        <f t="shared" ca="1" si="602"/>
        <v>7.6249999999999982</v>
      </c>
      <c r="AA5099">
        <f t="shared" ca="1" si="603"/>
        <v>-13.624999999999998</v>
      </c>
      <c r="AB5099">
        <f t="shared" ca="1" si="604"/>
        <v>13.624999999999998</v>
      </c>
      <c r="AC5099" s="2">
        <v>13.625</v>
      </c>
      <c r="AD5099" s="7">
        <f>VLOOKUP(P5099,Weights!$A:$B,2,0)*AC5099</f>
        <v>13.625</v>
      </c>
      <c r="AE5099">
        <f t="shared" ca="1" si="605"/>
        <v>185.64062499999994</v>
      </c>
      <c r="AF5099" t="str">
        <f t="shared" si="606"/>
        <v>Minnesota</v>
      </c>
      <c r="AG5099" t="str">
        <f t="shared" ca="1" si="607"/>
        <v>Michigan St</v>
      </c>
    </row>
    <row r="5100" spans="15:33" x14ac:dyDescent="0.25">
      <c r="O5100" t="s">
        <v>3327</v>
      </c>
      <c r="P5100" s="6">
        <v>42061</v>
      </c>
      <c r="Q5100" t="s">
        <v>3073</v>
      </c>
      <c r="R5100" t="s">
        <v>3383</v>
      </c>
      <c r="S5100" t="s">
        <v>3720</v>
      </c>
      <c r="T5100">
        <v>63</v>
      </c>
      <c r="U5100">
        <v>60</v>
      </c>
      <c r="W5100" t="s">
        <v>1855</v>
      </c>
      <c r="X5100">
        <v>1</v>
      </c>
      <c r="Y5100">
        <f t="shared" si="601"/>
        <v>-3</v>
      </c>
      <c r="Z5100">
        <f t="shared" ca="1" si="602"/>
        <v>3.375</v>
      </c>
      <c r="AA5100">
        <f t="shared" ca="1" si="603"/>
        <v>-6.375</v>
      </c>
      <c r="AB5100">
        <f t="shared" ca="1" si="604"/>
        <v>6.375</v>
      </c>
      <c r="AC5100" s="2">
        <v>6.375</v>
      </c>
      <c r="AD5100" s="7">
        <f>VLOOKUP(P5100,Weights!$A:$B,2,0)*AC5100</f>
        <v>6.375</v>
      </c>
      <c r="AE5100">
        <f t="shared" ca="1" si="605"/>
        <v>40.640625</v>
      </c>
      <c r="AF5100" t="str">
        <f t="shared" si="606"/>
        <v>Rider</v>
      </c>
      <c r="AG5100" t="str">
        <f t="shared" ca="1" si="607"/>
        <v>Monmouth</v>
      </c>
    </row>
    <row r="5101" spans="15:33" x14ac:dyDescent="0.25">
      <c r="O5101" t="s">
        <v>3238</v>
      </c>
      <c r="P5101" s="6">
        <v>42061</v>
      </c>
      <c r="Q5101" t="s">
        <v>3073</v>
      </c>
      <c r="R5101" t="s">
        <v>3232</v>
      </c>
      <c r="S5101" t="s">
        <v>3721</v>
      </c>
      <c r="T5101">
        <v>86</v>
      </c>
      <c r="U5101">
        <v>73</v>
      </c>
      <c r="W5101" t="s">
        <v>2320</v>
      </c>
      <c r="X5101">
        <v>1</v>
      </c>
      <c r="Y5101">
        <f t="shared" si="601"/>
        <v>13</v>
      </c>
      <c r="Z5101">
        <f t="shared" ca="1" si="602"/>
        <v>6.125</v>
      </c>
      <c r="AA5101">
        <f t="shared" ca="1" si="603"/>
        <v>6.875</v>
      </c>
      <c r="AB5101">
        <f t="shared" ca="1" si="604"/>
        <v>-6.875</v>
      </c>
      <c r="AC5101" s="2">
        <v>6.875</v>
      </c>
      <c r="AD5101" s="7">
        <f>VLOOKUP(P5101,Weights!$A:$B,2,0)*AC5101</f>
        <v>6.875</v>
      </c>
      <c r="AE5101">
        <f t="shared" ca="1" si="605"/>
        <v>47.265625</v>
      </c>
      <c r="AF5101" t="str">
        <f t="shared" si="606"/>
        <v>Morehead St</v>
      </c>
      <c r="AG5101" t="str">
        <f t="shared" ca="1" si="607"/>
        <v>Morehead St</v>
      </c>
    </row>
    <row r="5102" spans="15:33" x14ac:dyDescent="0.25">
      <c r="O5102" t="s">
        <v>3150</v>
      </c>
      <c r="P5102" s="6">
        <v>42061</v>
      </c>
      <c r="Q5102" t="s">
        <v>3073</v>
      </c>
      <c r="R5102" t="s">
        <v>3337</v>
      </c>
      <c r="S5102" t="s">
        <v>3721</v>
      </c>
      <c r="T5102">
        <v>65</v>
      </c>
      <c r="U5102">
        <v>57</v>
      </c>
      <c r="W5102" t="s">
        <v>2332</v>
      </c>
      <c r="X5102">
        <v>1</v>
      </c>
      <c r="Y5102">
        <f t="shared" si="601"/>
        <v>8</v>
      </c>
      <c r="Z5102">
        <f t="shared" ca="1" si="602"/>
        <v>9.25</v>
      </c>
      <c r="AA5102">
        <f t="shared" ca="1" si="603"/>
        <v>-1.25</v>
      </c>
      <c r="AB5102">
        <f t="shared" ca="1" si="604"/>
        <v>1.25</v>
      </c>
      <c r="AC5102" s="2">
        <v>1.25</v>
      </c>
      <c r="AD5102" s="7">
        <f>VLOOKUP(P5102,Weights!$A:$B,2,0)*AC5102</f>
        <v>1.25</v>
      </c>
      <c r="AE5102">
        <f t="shared" ca="1" si="605"/>
        <v>1.5625</v>
      </c>
      <c r="AF5102" t="str">
        <f t="shared" si="606"/>
        <v>Murray St</v>
      </c>
      <c r="AG5102" t="str">
        <f t="shared" ca="1" si="607"/>
        <v>Murray St</v>
      </c>
    </row>
    <row r="5103" spans="15:33" x14ac:dyDescent="0.25">
      <c r="O5103" t="s">
        <v>3278</v>
      </c>
      <c r="P5103" s="6">
        <v>42061</v>
      </c>
      <c r="Q5103" t="s">
        <v>3073</v>
      </c>
      <c r="R5103" t="s">
        <v>3268</v>
      </c>
      <c r="S5103" t="s">
        <v>3720</v>
      </c>
      <c r="T5103">
        <v>85</v>
      </c>
      <c r="U5103">
        <v>75</v>
      </c>
      <c r="W5103" t="s">
        <v>1062</v>
      </c>
      <c r="X5103">
        <v>1</v>
      </c>
      <c r="Y5103">
        <f t="shared" si="601"/>
        <v>-10</v>
      </c>
      <c r="Z5103">
        <f t="shared" ca="1" si="602"/>
        <v>-2.125</v>
      </c>
      <c r="AA5103">
        <f t="shared" ca="1" si="603"/>
        <v>-7.875</v>
      </c>
      <c r="AB5103">
        <f t="shared" ca="1" si="604"/>
        <v>7.875</v>
      </c>
      <c r="AC5103" s="2">
        <v>7.875</v>
      </c>
      <c r="AD5103" s="7">
        <f>VLOOKUP(P5103,Weights!$A:$B,2,0)*AC5103</f>
        <v>7.875</v>
      </c>
      <c r="AE5103">
        <f t="shared" ca="1" si="605"/>
        <v>62.015625</v>
      </c>
      <c r="AF5103" t="str">
        <f t="shared" si="606"/>
        <v>Northern Arizona</v>
      </c>
      <c r="AG5103" t="str">
        <f t="shared" ca="1" si="607"/>
        <v>Northern Arizona</v>
      </c>
    </row>
    <row r="5104" spans="15:33" x14ac:dyDescent="0.25">
      <c r="O5104" t="s">
        <v>3256</v>
      </c>
      <c r="P5104" s="6">
        <v>42061</v>
      </c>
      <c r="Q5104" t="s">
        <v>3073</v>
      </c>
      <c r="R5104" t="s">
        <v>3205</v>
      </c>
      <c r="S5104" t="s">
        <v>3721</v>
      </c>
      <c r="T5104">
        <v>81</v>
      </c>
      <c r="U5104">
        <v>65</v>
      </c>
      <c r="W5104" t="s">
        <v>1523</v>
      </c>
      <c r="X5104">
        <v>1</v>
      </c>
      <c r="Y5104">
        <f t="shared" si="601"/>
        <v>16</v>
      </c>
      <c r="Z5104">
        <f t="shared" ca="1" si="602"/>
        <v>-5.2499999800000001</v>
      </c>
      <c r="AA5104">
        <f t="shared" ca="1" si="603"/>
        <v>21.249999979999998</v>
      </c>
      <c r="AB5104">
        <f t="shared" ca="1" si="604"/>
        <v>-21.249999979999998</v>
      </c>
      <c r="AC5104" s="2">
        <v>21.25</v>
      </c>
      <c r="AD5104" s="7">
        <f>VLOOKUP(P5104,Weights!$A:$B,2,0)*AC5104</f>
        <v>21.25</v>
      </c>
      <c r="AE5104">
        <f t="shared" ca="1" si="605"/>
        <v>451.56249914999995</v>
      </c>
      <c r="AF5104" t="str">
        <f t="shared" si="606"/>
        <v>North Texas</v>
      </c>
      <c r="AG5104" t="str">
        <f t="shared" ca="1" si="607"/>
        <v>Charlotte</v>
      </c>
    </row>
    <row r="5105" spans="15:33" x14ac:dyDescent="0.25">
      <c r="O5105" t="s">
        <v>3243</v>
      </c>
      <c r="P5105" s="6">
        <v>42061</v>
      </c>
      <c r="Q5105" t="s">
        <v>3073</v>
      </c>
      <c r="R5105" t="s">
        <v>3267</v>
      </c>
      <c r="S5105" t="s">
        <v>3721</v>
      </c>
      <c r="T5105">
        <v>77</v>
      </c>
      <c r="U5105">
        <v>67</v>
      </c>
      <c r="W5105" t="s">
        <v>1017</v>
      </c>
      <c r="X5105">
        <v>1</v>
      </c>
      <c r="Y5105">
        <f t="shared" si="601"/>
        <v>10</v>
      </c>
      <c r="Z5105">
        <f t="shared" ca="1" si="602"/>
        <v>7.5000000000000009</v>
      </c>
      <c r="AA5105">
        <f t="shared" ca="1" si="603"/>
        <v>2.4999999999999991</v>
      </c>
      <c r="AB5105">
        <f t="shared" ca="1" si="604"/>
        <v>-2.4999999999999991</v>
      </c>
      <c r="AC5105" s="2">
        <v>2.5</v>
      </c>
      <c r="AD5105" s="7">
        <f>VLOOKUP(P5105,Weights!$A:$B,2,0)*AC5105</f>
        <v>2.5</v>
      </c>
      <c r="AE5105">
        <f t="shared" ca="1" si="605"/>
        <v>6.2499999999999956</v>
      </c>
      <c r="AF5105" t="str">
        <f t="shared" si="606"/>
        <v>Northern Colorado</v>
      </c>
      <c r="AG5105" t="str">
        <f t="shared" ca="1" si="607"/>
        <v>Northern Colorado</v>
      </c>
    </row>
    <row r="5106" spans="15:33" x14ac:dyDescent="0.25">
      <c r="O5106" t="s">
        <v>3324</v>
      </c>
      <c r="P5106" s="6">
        <v>42061</v>
      </c>
      <c r="Q5106" t="s">
        <v>3073</v>
      </c>
      <c r="R5106" t="s">
        <v>3134</v>
      </c>
      <c r="S5106" t="s">
        <v>3721</v>
      </c>
      <c r="T5106">
        <v>81</v>
      </c>
      <c r="U5106">
        <v>57</v>
      </c>
      <c r="W5106" t="s">
        <v>1289</v>
      </c>
      <c r="X5106">
        <v>1</v>
      </c>
      <c r="Y5106">
        <f t="shared" si="601"/>
        <v>24</v>
      </c>
      <c r="Z5106">
        <f t="shared" ca="1" si="602"/>
        <v>13.999999499999998</v>
      </c>
      <c r="AA5106">
        <f t="shared" ca="1" si="603"/>
        <v>10.000000500000002</v>
      </c>
      <c r="AB5106">
        <f t="shared" ca="1" si="604"/>
        <v>-10.000000500000002</v>
      </c>
      <c r="AC5106" s="2">
        <v>10</v>
      </c>
      <c r="AD5106" s="7">
        <f>VLOOKUP(P5106,Weights!$A:$B,2,0)*AC5106</f>
        <v>10</v>
      </c>
      <c r="AE5106">
        <f t="shared" ca="1" si="605"/>
        <v>100.0000100000003</v>
      </c>
      <c r="AF5106" t="str">
        <f t="shared" si="606"/>
        <v>Ohio State</v>
      </c>
      <c r="AG5106" t="str">
        <f t="shared" ca="1" si="607"/>
        <v>Ohio State</v>
      </c>
    </row>
    <row r="5107" spans="15:33" x14ac:dyDescent="0.25">
      <c r="O5107" t="s">
        <v>3159</v>
      </c>
      <c r="P5107" s="6">
        <v>42061</v>
      </c>
      <c r="Q5107" t="s">
        <v>3073</v>
      </c>
      <c r="R5107" t="s">
        <v>3224</v>
      </c>
      <c r="S5107" t="s">
        <v>3721</v>
      </c>
      <c r="T5107">
        <v>74</v>
      </c>
      <c r="U5107">
        <v>58</v>
      </c>
      <c r="W5107" t="s">
        <v>2790</v>
      </c>
      <c r="X5107">
        <v>1</v>
      </c>
      <c r="Y5107">
        <f t="shared" si="601"/>
        <v>16</v>
      </c>
      <c r="Z5107">
        <f t="shared" ca="1" si="602"/>
        <v>1.1250000199999999</v>
      </c>
      <c r="AA5107">
        <f t="shared" ca="1" si="603"/>
        <v>14.87499998</v>
      </c>
      <c r="AB5107">
        <f t="shared" ca="1" si="604"/>
        <v>-14.87499998</v>
      </c>
      <c r="AC5107" s="2">
        <v>14.875</v>
      </c>
      <c r="AD5107" s="7">
        <f>VLOOKUP(P5107,Weights!$A:$B,2,0)*AC5107</f>
        <v>14.875</v>
      </c>
      <c r="AE5107">
        <f t="shared" ca="1" si="605"/>
        <v>221.26562440500001</v>
      </c>
      <c r="AF5107" t="str">
        <f t="shared" si="606"/>
        <v>Oral Roberts</v>
      </c>
      <c r="AG5107" t="str">
        <f t="shared" ca="1" si="607"/>
        <v>Oral Roberts</v>
      </c>
    </row>
    <row r="5108" spans="15:33" x14ac:dyDescent="0.25">
      <c r="O5108" t="s">
        <v>3286</v>
      </c>
      <c r="P5108" s="6">
        <v>42061</v>
      </c>
      <c r="Q5108" t="s">
        <v>3073</v>
      </c>
      <c r="R5108" t="s">
        <v>3184</v>
      </c>
      <c r="S5108" t="s">
        <v>3720</v>
      </c>
      <c r="T5108">
        <v>82</v>
      </c>
      <c r="U5108">
        <v>69</v>
      </c>
      <c r="W5108" t="s">
        <v>2928</v>
      </c>
      <c r="X5108">
        <v>1</v>
      </c>
      <c r="Y5108">
        <f t="shared" si="601"/>
        <v>-13</v>
      </c>
      <c r="Z5108">
        <f t="shared" ca="1" si="602"/>
        <v>-5.1249995000000004</v>
      </c>
      <c r="AA5108">
        <f t="shared" ca="1" si="603"/>
        <v>-7.8750004999999996</v>
      </c>
      <c r="AB5108">
        <f t="shared" ca="1" si="604"/>
        <v>7.8750004999999996</v>
      </c>
      <c r="AC5108" s="2">
        <v>7.875</v>
      </c>
      <c r="AD5108" s="7">
        <f>VLOOKUP(P5108,Weights!$A:$B,2,0)*AC5108</f>
        <v>7.875</v>
      </c>
      <c r="AE5108">
        <f t="shared" ca="1" si="605"/>
        <v>62.015632875000243</v>
      </c>
      <c r="AF5108" t="str">
        <f t="shared" si="606"/>
        <v>BYU</v>
      </c>
      <c r="AG5108" t="str">
        <f t="shared" ca="1" si="607"/>
        <v>BYU</v>
      </c>
    </row>
    <row r="5109" spans="15:33" x14ac:dyDescent="0.25">
      <c r="O5109" t="s">
        <v>3303</v>
      </c>
      <c r="P5109" s="6">
        <v>42061</v>
      </c>
      <c r="Q5109" t="s">
        <v>3073</v>
      </c>
      <c r="R5109" t="s">
        <v>3308</v>
      </c>
      <c r="S5109" t="s">
        <v>3721</v>
      </c>
      <c r="T5109">
        <v>80</v>
      </c>
      <c r="U5109">
        <v>69</v>
      </c>
      <c r="W5109" t="s">
        <v>1205</v>
      </c>
      <c r="X5109">
        <v>1</v>
      </c>
      <c r="Y5109">
        <f t="shared" si="601"/>
        <v>11</v>
      </c>
      <c r="Z5109">
        <f t="shared" ca="1" si="602"/>
        <v>-15.250000499999999</v>
      </c>
      <c r="AA5109">
        <f t="shared" ca="1" si="603"/>
        <v>26.250000499999999</v>
      </c>
      <c r="AB5109">
        <f t="shared" ca="1" si="604"/>
        <v>-26.250000499999999</v>
      </c>
      <c r="AC5109" s="2">
        <v>26.25</v>
      </c>
      <c r="AD5109" s="7">
        <f>VLOOKUP(P5109,Weights!$A:$B,2,0)*AC5109</f>
        <v>26.25</v>
      </c>
      <c r="AE5109">
        <f t="shared" ca="1" si="605"/>
        <v>689.06252625000013</v>
      </c>
      <c r="AF5109" t="str">
        <f t="shared" si="606"/>
        <v>Presbyterian</v>
      </c>
      <c r="AG5109" t="str">
        <f t="shared" ca="1" si="607"/>
        <v>Coastal Carolina</v>
      </c>
    </row>
    <row r="5110" spans="15:33" x14ac:dyDescent="0.25">
      <c r="O5110" t="s">
        <v>3206</v>
      </c>
      <c r="P5110" s="6">
        <v>42061</v>
      </c>
      <c r="Q5110" t="s">
        <v>3073</v>
      </c>
      <c r="R5110" t="s">
        <v>3108</v>
      </c>
      <c r="S5110" t="s">
        <v>3721</v>
      </c>
      <c r="T5110">
        <v>92</v>
      </c>
      <c r="U5110">
        <v>85</v>
      </c>
      <c r="W5110" t="s">
        <v>1310</v>
      </c>
      <c r="X5110">
        <v>1</v>
      </c>
      <c r="Y5110">
        <f t="shared" si="601"/>
        <v>7</v>
      </c>
      <c r="Z5110">
        <f t="shared" ca="1" si="602"/>
        <v>16.749999519999999</v>
      </c>
      <c r="AA5110">
        <f t="shared" ca="1" si="603"/>
        <v>-9.7499995199999994</v>
      </c>
      <c r="AB5110">
        <f t="shared" ca="1" si="604"/>
        <v>9.7499995199999994</v>
      </c>
      <c r="AC5110" s="2">
        <v>9.75</v>
      </c>
      <c r="AD5110" s="7">
        <f>VLOOKUP(P5110,Weights!$A:$B,2,0)*AC5110</f>
        <v>9.75</v>
      </c>
      <c r="AE5110">
        <f t="shared" ca="1" si="605"/>
        <v>95.06249064000022</v>
      </c>
      <c r="AF5110" t="str">
        <f t="shared" si="606"/>
        <v>Purdue</v>
      </c>
      <c r="AG5110" t="str">
        <f t="shared" ca="1" si="607"/>
        <v>Purdue</v>
      </c>
    </row>
    <row r="5111" spans="15:33" x14ac:dyDescent="0.25">
      <c r="O5111" t="s">
        <v>3352</v>
      </c>
      <c r="P5111" s="6">
        <v>42061</v>
      </c>
      <c r="Q5111" t="s">
        <v>3073</v>
      </c>
      <c r="R5111" t="s">
        <v>3186</v>
      </c>
      <c r="S5111" t="s">
        <v>3720</v>
      </c>
      <c r="T5111">
        <v>63</v>
      </c>
      <c r="U5111">
        <v>54</v>
      </c>
      <c r="W5111" t="s">
        <v>1544</v>
      </c>
      <c r="X5111">
        <v>1</v>
      </c>
      <c r="Y5111">
        <f t="shared" si="601"/>
        <v>-9</v>
      </c>
      <c r="Z5111">
        <f t="shared" ca="1" si="602"/>
        <v>-11.875</v>
      </c>
      <c r="AA5111">
        <f t="shared" ca="1" si="603"/>
        <v>2.875</v>
      </c>
      <c r="AB5111">
        <f t="shared" ca="1" si="604"/>
        <v>-2.875</v>
      </c>
      <c r="AC5111" s="2">
        <v>2.875</v>
      </c>
      <c r="AD5111" s="7">
        <f>VLOOKUP(P5111,Weights!$A:$B,2,0)*AC5111</f>
        <v>2.875</v>
      </c>
      <c r="AE5111">
        <f t="shared" ca="1" si="605"/>
        <v>8.265625</v>
      </c>
      <c r="AF5111" t="str">
        <f t="shared" si="606"/>
        <v>Old Dominion</v>
      </c>
      <c r="AG5111" t="str">
        <f t="shared" ca="1" si="607"/>
        <v>Old Dominion</v>
      </c>
    </row>
    <row r="5112" spans="15:33" x14ac:dyDescent="0.25">
      <c r="O5112" t="s">
        <v>3175</v>
      </c>
      <c r="P5112" s="6">
        <v>42061</v>
      </c>
      <c r="Q5112" t="s">
        <v>3073</v>
      </c>
      <c r="R5112" t="s">
        <v>3380</v>
      </c>
      <c r="S5112" t="s">
        <v>3721</v>
      </c>
      <c r="T5112">
        <v>91</v>
      </c>
      <c r="U5112">
        <v>59</v>
      </c>
      <c r="W5112" t="s">
        <v>2257</v>
      </c>
      <c r="X5112">
        <v>1</v>
      </c>
      <c r="Y5112">
        <f t="shared" si="601"/>
        <v>32</v>
      </c>
      <c r="Z5112">
        <f t="shared" ca="1" si="602"/>
        <v>13.5</v>
      </c>
      <c r="AA5112">
        <f t="shared" ca="1" si="603"/>
        <v>18.5</v>
      </c>
      <c r="AB5112">
        <f t="shared" ca="1" si="604"/>
        <v>-18.5</v>
      </c>
      <c r="AC5112" s="2">
        <v>18.5</v>
      </c>
      <c r="AD5112" s="7">
        <f>VLOOKUP(P5112,Weights!$A:$B,2,0)*AC5112</f>
        <v>18.5</v>
      </c>
      <c r="AE5112">
        <f t="shared" ca="1" si="605"/>
        <v>342.25</v>
      </c>
      <c r="AF5112" t="str">
        <f t="shared" si="606"/>
        <v>Robert Morris</v>
      </c>
      <c r="AG5112" t="str">
        <f t="shared" ca="1" si="607"/>
        <v>Robert Morris</v>
      </c>
    </row>
    <row r="5113" spans="15:33" x14ac:dyDescent="0.25">
      <c r="O5113" t="s">
        <v>3262</v>
      </c>
      <c r="P5113" s="6">
        <v>42061</v>
      </c>
      <c r="Q5113" t="s">
        <v>3073</v>
      </c>
      <c r="R5113" t="s">
        <v>3291</v>
      </c>
      <c r="S5113" t="s">
        <v>3720</v>
      </c>
      <c r="T5113">
        <v>84</v>
      </c>
      <c r="U5113">
        <v>53</v>
      </c>
      <c r="W5113" t="s">
        <v>2405</v>
      </c>
      <c r="X5113">
        <v>1</v>
      </c>
      <c r="Y5113">
        <f t="shared" si="601"/>
        <v>-31</v>
      </c>
      <c r="Z5113">
        <f t="shared" ca="1" si="602"/>
        <v>-5.375000019999999</v>
      </c>
      <c r="AA5113">
        <f t="shared" ca="1" si="603"/>
        <v>-25.624999980000002</v>
      </c>
      <c r="AB5113">
        <f t="shared" ca="1" si="604"/>
        <v>25.624999980000002</v>
      </c>
      <c r="AC5113" s="2">
        <v>25.625</v>
      </c>
      <c r="AD5113" s="7">
        <f>VLOOKUP(P5113,Weights!$A:$B,2,0)*AC5113</f>
        <v>25.625</v>
      </c>
      <c r="AE5113">
        <f t="shared" ca="1" si="605"/>
        <v>656.64062397500015</v>
      </c>
      <c r="AF5113" t="str">
        <f t="shared" si="606"/>
        <v>Saint Mary's</v>
      </c>
      <c r="AG5113" t="str">
        <f t="shared" ca="1" si="607"/>
        <v>Saint Mary's</v>
      </c>
    </row>
    <row r="5114" spans="15:33" x14ac:dyDescent="0.25">
      <c r="O5114" t="s">
        <v>3330</v>
      </c>
      <c r="P5114" s="6">
        <v>42061</v>
      </c>
      <c r="Q5114" t="s">
        <v>3073</v>
      </c>
      <c r="R5114" t="s">
        <v>3390</v>
      </c>
      <c r="S5114" t="s">
        <v>3720</v>
      </c>
      <c r="T5114">
        <v>64</v>
      </c>
      <c r="U5114">
        <v>57</v>
      </c>
      <c r="W5114" t="s">
        <v>2405</v>
      </c>
      <c r="X5114">
        <v>1</v>
      </c>
      <c r="Y5114">
        <f t="shared" si="601"/>
        <v>-7</v>
      </c>
      <c r="Z5114">
        <f t="shared" ca="1" si="602"/>
        <v>5.375</v>
      </c>
      <c r="AA5114">
        <f t="shared" ca="1" si="603"/>
        <v>-12.375</v>
      </c>
      <c r="AB5114">
        <f t="shared" ca="1" si="604"/>
        <v>12.375</v>
      </c>
      <c r="AC5114" s="2">
        <v>12.375</v>
      </c>
      <c r="AD5114" s="7">
        <f>VLOOKUP(P5114,Weights!$A:$B,2,0)*AC5114</f>
        <v>12.375</v>
      </c>
      <c r="AE5114">
        <f t="shared" ca="1" si="605"/>
        <v>153.140625</v>
      </c>
      <c r="AF5114" t="str">
        <f t="shared" si="606"/>
        <v>Pacific</v>
      </c>
      <c r="AG5114" t="str">
        <f t="shared" ca="1" si="607"/>
        <v>Santa Clara</v>
      </c>
    </row>
    <row r="5115" spans="15:33" x14ac:dyDescent="0.25">
      <c r="O5115" t="s">
        <v>3360</v>
      </c>
      <c r="P5115" s="6">
        <v>42061</v>
      </c>
      <c r="Q5115" t="s">
        <v>3073</v>
      </c>
      <c r="R5115" t="s">
        <v>3411</v>
      </c>
      <c r="S5115" t="s">
        <v>3720</v>
      </c>
      <c r="T5115">
        <v>75</v>
      </c>
      <c r="U5115">
        <v>57</v>
      </c>
      <c r="W5115" t="s">
        <v>2859</v>
      </c>
      <c r="X5115">
        <v>1</v>
      </c>
      <c r="Y5115">
        <f t="shared" si="601"/>
        <v>-18</v>
      </c>
      <c r="Z5115">
        <f t="shared" ca="1" si="602"/>
        <v>-3.125</v>
      </c>
      <c r="AA5115">
        <f t="shared" ca="1" si="603"/>
        <v>-14.875</v>
      </c>
      <c r="AB5115">
        <f t="shared" ca="1" si="604"/>
        <v>14.875</v>
      </c>
      <c r="AC5115" s="2">
        <v>14.875</v>
      </c>
      <c r="AD5115" s="7">
        <f>VLOOKUP(P5115,Weights!$A:$B,2,0)*AC5115</f>
        <v>14.875</v>
      </c>
      <c r="AE5115">
        <f t="shared" ca="1" si="605"/>
        <v>221.265625</v>
      </c>
      <c r="AF5115" t="str">
        <f t="shared" si="606"/>
        <v>UL Monroe</v>
      </c>
      <c r="AG5115" t="str">
        <f t="shared" ca="1" si="607"/>
        <v>UL Monroe</v>
      </c>
    </row>
    <row r="5116" spans="15:33" x14ac:dyDescent="0.25">
      <c r="O5116" t="s">
        <v>3185</v>
      </c>
      <c r="P5116" s="6">
        <v>42061</v>
      </c>
      <c r="Q5116" t="s">
        <v>3073</v>
      </c>
      <c r="R5116" t="s">
        <v>3298</v>
      </c>
      <c r="S5116" t="s">
        <v>3721</v>
      </c>
      <c r="T5116">
        <v>70</v>
      </c>
      <c r="U5116">
        <v>66</v>
      </c>
      <c r="W5116" t="s">
        <v>1551</v>
      </c>
      <c r="X5116">
        <v>1</v>
      </c>
      <c r="Y5116">
        <f t="shared" si="601"/>
        <v>4</v>
      </c>
      <c r="Z5116">
        <f t="shared" ca="1" si="602"/>
        <v>4</v>
      </c>
      <c r="AA5116">
        <f t="shared" ca="1" si="603"/>
        <v>0</v>
      </c>
      <c r="AB5116">
        <f t="shared" ca="1" si="604"/>
        <v>0</v>
      </c>
      <c r="AC5116" s="2">
        <v>0</v>
      </c>
      <c r="AD5116" s="7">
        <f>VLOOKUP(P5116,Weights!$A:$B,2,0)*AC5116</f>
        <v>0</v>
      </c>
      <c r="AE5116">
        <f t="shared" ca="1" si="605"/>
        <v>0</v>
      </c>
      <c r="AF5116" t="str">
        <f t="shared" si="606"/>
        <v>Southern Miss</v>
      </c>
      <c r="AG5116" t="str">
        <f t="shared" ca="1" si="607"/>
        <v>Southern Miss</v>
      </c>
    </row>
    <row r="5117" spans="15:33" x14ac:dyDescent="0.25">
      <c r="O5117" t="s">
        <v>3078</v>
      </c>
      <c r="P5117" s="6">
        <v>42061</v>
      </c>
      <c r="Q5117" t="s">
        <v>3073</v>
      </c>
      <c r="R5117" t="s">
        <v>3096</v>
      </c>
      <c r="S5117" t="s">
        <v>3721</v>
      </c>
      <c r="T5117">
        <v>63</v>
      </c>
      <c r="U5117">
        <v>60</v>
      </c>
      <c r="W5117" t="s">
        <v>2274</v>
      </c>
      <c r="X5117">
        <v>1</v>
      </c>
      <c r="Y5117">
        <f t="shared" si="601"/>
        <v>3</v>
      </c>
      <c r="Z5117">
        <f t="shared" ca="1" si="602"/>
        <v>1.875</v>
      </c>
      <c r="AA5117">
        <f t="shared" ca="1" si="603"/>
        <v>1.125</v>
      </c>
      <c r="AB5117">
        <f t="shared" ca="1" si="604"/>
        <v>-1.125</v>
      </c>
      <c r="AC5117" s="2">
        <v>1.125</v>
      </c>
      <c r="AD5117" s="7">
        <f>VLOOKUP(P5117,Weights!$A:$B,2,0)*AC5117</f>
        <v>1.125</v>
      </c>
      <c r="AE5117">
        <f t="shared" ca="1" si="605"/>
        <v>1.265625</v>
      </c>
      <c r="AF5117" t="str">
        <f t="shared" si="606"/>
        <v>St. Francis (PA)</v>
      </c>
      <c r="AG5117" t="str">
        <f t="shared" ca="1" si="607"/>
        <v>St. Francis (PA)</v>
      </c>
    </row>
    <row r="5118" spans="15:33" x14ac:dyDescent="0.25">
      <c r="O5118" t="s">
        <v>3146</v>
      </c>
      <c r="P5118" s="6">
        <v>42061</v>
      </c>
      <c r="Q5118" t="s">
        <v>3073</v>
      </c>
      <c r="R5118" t="s">
        <v>3258</v>
      </c>
      <c r="S5118" t="s">
        <v>3721</v>
      </c>
      <c r="T5118">
        <v>75</v>
      </c>
      <c r="U5118">
        <v>48</v>
      </c>
      <c r="W5118" t="s">
        <v>1934</v>
      </c>
      <c r="X5118">
        <v>1</v>
      </c>
      <c r="Y5118">
        <f t="shared" si="601"/>
        <v>27</v>
      </c>
      <c r="Z5118">
        <f t="shared" ca="1" si="602"/>
        <v>12.374999500000001</v>
      </c>
      <c r="AA5118">
        <f t="shared" ca="1" si="603"/>
        <v>14.625000499999999</v>
      </c>
      <c r="AB5118">
        <f t="shared" ca="1" si="604"/>
        <v>-14.625000499999999</v>
      </c>
      <c r="AC5118" s="2">
        <v>14.625</v>
      </c>
      <c r="AD5118" s="7">
        <f>VLOOKUP(P5118,Weights!$A:$B,2,0)*AC5118</f>
        <v>14.625</v>
      </c>
      <c r="AE5118">
        <f t="shared" ca="1" si="605"/>
        <v>213.8906396250002</v>
      </c>
      <c r="AF5118" t="str">
        <f t="shared" si="606"/>
        <v>Stanford</v>
      </c>
      <c r="AG5118" t="str">
        <f t="shared" ca="1" si="607"/>
        <v>Stanford</v>
      </c>
    </row>
    <row r="5119" spans="15:33" x14ac:dyDescent="0.25">
      <c r="O5119" t="s">
        <v>3140</v>
      </c>
      <c r="P5119" s="6">
        <v>42061</v>
      </c>
      <c r="Q5119" t="s">
        <v>3073</v>
      </c>
      <c r="R5119" t="s">
        <v>3141</v>
      </c>
      <c r="S5119" t="s">
        <v>3721</v>
      </c>
      <c r="T5119">
        <v>66</v>
      </c>
      <c r="U5119">
        <v>54</v>
      </c>
      <c r="W5119" t="s">
        <v>211</v>
      </c>
      <c r="X5119">
        <v>1</v>
      </c>
      <c r="Y5119">
        <f t="shared" si="601"/>
        <v>12</v>
      </c>
      <c r="Z5119">
        <f t="shared" ca="1" si="602"/>
        <v>12.125</v>
      </c>
      <c r="AA5119">
        <f t="shared" ca="1" si="603"/>
        <v>-0.125</v>
      </c>
      <c r="AB5119">
        <f t="shared" ca="1" si="604"/>
        <v>0.125</v>
      </c>
      <c r="AC5119" s="2">
        <v>0.125</v>
      </c>
      <c r="AD5119" s="7">
        <f>VLOOKUP(P5119,Weights!$A:$B,2,0)*AC5119</f>
        <v>0.125</v>
      </c>
      <c r="AE5119">
        <f t="shared" ca="1" si="605"/>
        <v>1.5625E-2</v>
      </c>
      <c r="AF5119" t="str">
        <f t="shared" si="606"/>
        <v>Temple</v>
      </c>
      <c r="AG5119" t="str">
        <f t="shared" ca="1" si="607"/>
        <v>Temple</v>
      </c>
    </row>
    <row r="5120" spans="15:33" x14ac:dyDescent="0.25">
      <c r="O5120" t="s">
        <v>3251</v>
      </c>
      <c r="P5120" s="6">
        <v>42061</v>
      </c>
      <c r="Q5120" t="s">
        <v>3073</v>
      </c>
      <c r="R5120" t="s">
        <v>3229</v>
      </c>
      <c r="S5120" t="s">
        <v>3720</v>
      </c>
      <c r="T5120">
        <v>73</v>
      </c>
      <c r="U5120">
        <v>65</v>
      </c>
      <c r="W5120" t="s">
        <v>2207</v>
      </c>
      <c r="X5120">
        <v>1</v>
      </c>
      <c r="Y5120">
        <f t="shared" si="601"/>
        <v>-8</v>
      </c>
      <c r="Z5120">
        <f t="shared" ca="1" si="602"/>
        <v>-1.1249994999999995</v>
      </c>
      <c r="AA5120">
        <f t="shared" ca="1" si="603"/>
        <v>-6.8750005000000005</v>
      </c>
      <c r="AB5120">
        <f t="shared" ca="1" si="604"/>
        <v>6.8750005000000005</v>
      </c>
      <c r="AC5120" s="2">
        <v>6.875</v>
      </c>
      <c r="AD5120" s="7">
        <f>VLOOKUP(P5120,Weights!$A:$B,2,0)*AC5120</f>
        <v>6.875</v>
      </c>
      <c r="AE5120">
        <f t="shared" ca="1" si="605"/>
        <v>47.26563187500026</v>
      </c>
      <c r="AF5120" t="str">
        <f t="shared" si="606"/>
        <v>Vanderbilt</v>
      </c>
      <c r="AG5120" t="str">
        <f t="shared" ca="1" si="607"/>
        <v>Vanderbilt</v>
      </c>
    </row>
    <row r="5121" spans="15:33" x14ac:dyDescent="0.25">
      <c r="O5121" t="s">
        <v>3228</v>
      </c>
      <c r="P5121" s="6">
        <v>42061</v>
      </c>
      <c r="Q5121" t="s">
        <v>3073</v>
      </c>
      <c r="R5121" t="s">
        <v>3318</v>
      </c>
      <c r="S5121" t="s">
        <v>3720</v>
      </c>
      <c r="T5121">
        <v>69</v>
      </c>
      <c r="U5121">
        <v>52</v>
      </c>
      <c r="W5121" t="s">
        <v>2353</v>
      </c>
      <c r="X5121">
        <v>1</v>
      </c>
      <c r="Y5121">
        <f t="shared" si="601"/>
        <v>-17</v>
      </c>
      <c r="Z5121">
        <f t="shared" ca="1" si="602"/>
        <v>-7.2500004999999996</v>
      </c>
      <c r="AA5121">
        <f t="shared" ca="1" si="603"/>
        <v>-9.7499995000000013</v>
      </c>
      <c r="AB5121">
        <f t="shared" ca="1" si="604"/>
        <v>9.7499995000000013</v>
      </c>
      <c r="AC5121" s="2">
        <v>9.75</v>
      </c>
      <c r="AD5121" s="7">
        <f>VLOOKUP(P5121,Weights!$A:$B,2,0)*AC5121</f>
        <v>9.75</v>
      </c>
      <c r="AE5121">
        <f t="shared" ca="1" si="605"/>
        <v>95.06249025000028</v>
      </c>
      <c r="AF5121" t="str">
        <f t="shared" si="606"/>
        <v>Tenn-Martin</v>
      </c>
      <c r="AG5121" t="str">
        <f t="shared" ca="1" si="607"/>
        <v>Tenn-Martin</v>
      </c>
    </row>
    <row r="5122" spans="15:33" x14ac:dyDescent="0.25">
      <c r="O5122" t="s">
        <v>3408</v>
      </c>
      <c r="P5122" s="6">
        <v>42061</v>
      </c>
      <c r="Q5122" t="s">
        <v>3073</v>
      </c>
      <c r="R5122" t="s">
        <v>3402</v>
      </c>
      <c r="S5122" t="s">
        <v>3721</v>
      </c>
      <c r="T5122">
        <v>67</v>
      </c>
      <c r="U5122">
        <v>61</v>
      </c>
      <c r="W5122" t="s">
        <v>2869</v>
      </c>
      <c r="X5122">
        <v>1</v>
      </c>
      <c r="Y5122">
        <f t="shared" ref="Y5122:Y5185" si="608">X5122*IF(S5122="W",(T5122-U5122),U5122-T5122)</f>
        <v>6</v>
      </c>
      <c r="Z5122">
        <f t="shared" ref="Z5122:Z5185" ca="1" si="609">X5122*(IF(Q5122="A",-HomeEdge,IF(Q5122="H",HomeEdge,0))+VLOOKUP(O5122,TmList,2,0)-VLOOKUP(R5122,TmList,2,0))</f>
        <v>6.875</v>
      </c>
      <c r="AA5122">
        <f t="shared" ref="AA5122:AA5185" ca="1" si="610">Y5122-Z5122</f>
        <v>-0.875</v>
      </c>
      <c r="AB5122">
        <f t="shared" ref="AB5122:AB5185" ca="1" si="611">-AA5122</f>
        <v>0.875</v>
      </c>
      <c r="AC5122" s="2">
        <v>0.875</v>
      </c>
      <c r="AD5122" s="7">
        <f>VLOOKUP(P5122,Weights!$A:$B,2,0)*AC5122</f>
        <v>0.875</v>
      </c>
      <c r="AE5122">
        <f t="shared" ref="AE5122:AE5185" ca="1" si="612">AA5122^2</f>
        <v>0.765625</v>
      </c>
      <c r="AF5122" t="str">
        <f t="shared" si="606"/>
        <v>Texas State</v>
      </c>
      <c r="AG5122" t="str">
        <f t="shared" ca="1" si="607"/>
        <v>Texas State</v>
      </c>
    </row>
    <row r="5123" spans="15:33" x14ac:dyDescent="0.25">
      <c r="O5123" t="s">
        <v>3391</v>
      </c>
      <c r="P5123" s="6">
        <v>42061</v>
      </c>
      <c r="Q5123" t="s">
        <v>3073</v>
      </c>
      <c r="R5123" t="s">
        <v>3319</v>
      </c>
      <c r="S5123" t="s">
        <v>3721</v>
      </c>
      <c r="T5123">
        <v>74</v>
      </c>
      <c r="U5123">
        <v>73</v>
      </c>
      <c r="W5123" t="s">
        <v>400</v>
      </c>
      <c r="X5123">
        <v>1</v>
      </c>
      <c r="Y5123">
        <f t="shared" si="608"/>
        <v>1</v>
      </c>
      <c r="Z5123">
        <f t="shared" ca="1" si="609"/>
        <v>-4.7500000000000009</v>
      </c>
      <c r="AA5123">
        <f t="shared" ca="1" si="610"/>
        <v>5.7500000000000009</v>
      </c>
      <c r="AB5123">
        <f t="shared" ca="1" si="611"/>
        <v>-5.7500000000000009</v>
      </c>
      <c r="AC5123" s="2">
        <v>5.75</v>
      </c>
      <c r="AD5123" s="7">
        <f>VLOOKUP(P5123,Weights!$A:$B,2,0)*AC5123</f>
        <v>5.75</v>
      </c>
      <c r="AE5123">
        <f t="shared" ca="1" si="612"/>
        <v>33.062500000000007</v>
      </c>
      <c r="AF5123" t="str">
        <f t="shared" ref="AF5123:AF5186" si="613">IF(Y5123&gt;0,O5123,R5123)</f>
        <v>The Citadel</v>
      </c>
      <c r="AG5123" t="str">
        <f t="shared" ref="AG5123:AG5186" ca="1" si="614">IF(Z5123&gt;0,O5123,R5123)</f>
        <v>East Tennessee St</v>
      </c>
    </row>
    <row r="5124" spans="15:33" x14ac:dyDescent="0.25">
      <c r="O5124" t="s">
        <v>3133</v>
      </c>
      <c r="P5124" s="6">
        <v>42061</v>
      </c>
      <c r="Q5124" t="s">
        <v>3073</v>
      </c>
      <c r="R5124" t="s">
        <v>3331</v>
      </c>
      <c r="S5124" t="s">
        <v>3721</v>
      </c>
      <c r="T5124">
        <v>74</v>
      </c>
      <c r="U5124">
        <v>60</v>
      </c>
      <c r="W5124" t="s">
        <v>1404</v>
      </c>
      <c r="X5124">
        <v>1</v>
      </c>
      <c r="Y5124">
        <f t="shared" si="608"/>
        <v>14</v>
      </c>
      <c r="Z5124">
        <f t="shared" ca="1" si="609"/>
        <v>4.0000000000000009</v>
      </c>
      <c r="AA5124">
        <f t="shared" ca="1" si="610"/>
        <v>10</v>
      </c>
      <c r="AB5124">
        <f t="shared" ca="1" si="611"/>
        <v>-10</v>
      </c>
      <c r="AC5124" s="2">
        <v>10</v>
      </c>
      <c r="AD5124" s="7">
        <f>VLOOKUP(P5124,Weights!$A:$B,2,0)*AC5124</f>
        <v>10</v>
      </c>
      <c r="AE5124">
        <f t="shared" ca="1" si="612"/>
        <v>100</v>
      </c>
      <c r="AF5124" t="str">
        <f t="shared" si="613"/>
        <v>UC Santa Barbara</v>
      </c>
      <c r="AG5124" t="str">
        <f t="shared" ca="1" si="614"/>
        <v>UC Santa Barbara</v>
      </c>
    </row>
    <row r="5125" spans="15:33" x14ac:dyDescent="0.25">
      <c r="O5125" t="s">
        <v>3162</v>
      </c>
      <c r="P5125" s="6">
        <v>42061</v>
      </c>
      <c r="Q5125" t="s">
        <v>3073</v>
      </c>
      <c r="R5125" t="s">
        <v>3371</v>
      </c>
      <c r="S5125" t="s">
        <v>3720</v>
      </c>
      <c r="T5125">
        <v>72</v>
      </c>
      <c r="U5125">
        <v>67</v>
      </c>
      <c r="W5125" t="s">
        <v>1670</v>
      </c>
      <c r="X5125">
        <v>1</v>
      </c>
      <c r="Y5125">
        <f t="shared" si="608"/>
        <v>-5</v>
      </c>
      <c r="Z5125">
        <f t="shared" ca="1" si="609"/>
        <v>-10</v>
      </c>
      <c r="AA5125">
        <f t="shared" ca="1" si="610"/>
        <v>5</v>
      </c>
      <c r="AB5125">
        <f t="shared" ca="1" si="611"/>
        <v>-5</v>
      </c>
      <c r="AC5125" s="2">
        <v>5</v>
      </c>
      <c r="AD5125" s="7">
        <f>VLOOKUP(P5125,Weights!$A:$B,2,0)*AC5125</f>
        <v>5</v>
      </c>
      <c r="AE5125">
        <f t="shared" ca="1" si="612"/>
        <v>25</v>
      </c>
      <c r="AF5125" t="str">
        <f t="shared" si="613"/>
        <v>Green Bay</v>
      </c>
      <c r="AG5125" t="str">
        <f t="shared" ca="1" si="614"/>
        <v>Green Bay</v>
      </c>
    </row>
    <row r="5126" spans="15:33" x14ac:dyDescent="0.25">
      <c r="O5126" t="s">
        <v>3240</v>
      </c>
      <c r="P5126" s="6">
        <v>42061</v>
      </c>
      <c r="Q5126" t="s">
        <v>3073</v>
      </c>
      <c r="R5126" t="s">
        <v>3277</v>
      </c>
      <c r="S5126" t="s">
        <v>3721</v>
      </c>
      <c r="T5126">
        <v>69</v>
      </c>
      <c r="U5126">
        <v>50</v>
      </c>
      <c r="W5126" t="s">
        <v>2985</v>
      </c>
      <c r="X5126">
        <v>1</v>
      </c>
      <c r="Y5126">
        <f t="shared" si="608"/>
        <v>19</v>
      </c>
      <c r="Z5126">
        <f t="shared" ca="1" si="609"/>
        <v>6.0000000000000009</v>
      </c>
      <c r="AA5126">
        <f t="shared" ca="1" si="610"/>
        <v>13</v>
      </c>
      <c r="AB5126">
        <f t="shared" ca="1" si="611"/>
        <v>-13</v>
      </c>
      <c r="AC5126" s="2">
        <v>13</v>
      </c>
      <c r="AD5126" s="7">
        <f>VLOOKUP(P5126,Weights!$A:$B,2,0)*AC5126</f>
        <v>13</v>
      </c>
      <c r="AE5126">
        <f t="shared" ca="1" si="612"/>
        <v>169</v>
      </c>
      <c r="AF5126" t="str">
        <f t="shared" si="613"/>
        <v>UMKC</v>
      </c>
      <c r="AG5126" t="str">
        <f t="shared" ca="1" si="614"/>
        <v>UMKC</v>
      </c>
    </row>
    <row r="5127" spans="15:33" x14ac:dyDescent="0.25">
      <c r="O5127" t="s">
        <v>3305</v>
      </c>
      <c r="P5127" s="6">
        <v>42061</v>
      </c>
      <c r="Q5127" t="s">
        <v>3073</v>
      </c>
      <c r="R5127" t="s">
        <v>3302</v>
      </c>
      <c r="S5127" t="s">
        <v>3720</v>
      </c>
      <c r="T5127">
        <v>75</v>
      </c>
      <c r="U5127">
        <v>71</v>
      </c>
      <c r="W5127" t="s">
        <v>1223</v>
      </c>
      <c r="X5127">
        <v>1</v>
      </c>
      <c r="Y5127">
        <f t="shared" si="608"/>
        <v>-4</v>
      </c>
      <c r="Z5127">
        <f t="shared" ca="1" si="609"/>
        <v>-3.875</v>
      </c>
      <c r="AA5127">
        <f t="shared" ca="1" si="610"/>
        <v>-0.125</v>
      </c>
      <c r="AB5127">
        <f t="shared" ca="1" si="611"/>
        <v>0.125</v>
      </c>
      <c r="AC5127" s="2">
        <v>0.125</v>
      </c>
      <c r="AD5127" s="7">
        <f>VLOOKUP(P5127,Weights!$A:$B,2,0)*AC5127</f>
        <v>0.125</v>
      </c>
      <c r="AE5127">
        <f t="shared" ca="1" si="612"/>
        <v>1.5625E-2</v>
      </c>
      <c r="AF5127" t="str">
        <f t="shared" si="613"/>
        <v>High Point</v>
      </c>
      <c r="AG5127" t="str">
        <f t="shared" ca="1" si="614"/>
        <v>High Point</v>
      </c>
    </row>
    <row r="5128" spans="15:33" x14ac:dyDescent="0.25">
      <c r="O5128" t="s">
        <v>3207</v>
      </c>
      <c r="P5128" s="6">
        <v>42061</v>
      </c>
      <c r="Q5128" t="s">
        <v>3073</v>
      </c>
      <c r="R5128" t="s">
        <v>3218</v>
      </c>
      <c r="S5128" t="s">
        <v>3721</v>
      </c>
      <c r="T5128">
        <v>81</v>
      </c>
      <c r="U5128">
        <v>67</v>
      </c>
      <c r="W5128" t="s">
        <v>1205</v>
      </c>
      <c r="X5128">
        <v>1</v>
      </c>
      <c r="Y5128">
        <f t="shared" si="608"/>
        <v>14</v>
      </c>
      <c r="Z5128">
        <f t="shared" ca="1" si="609"/>
        <v>-8.8817841970012523E-16</v>
      </c>
      <c r="AA5128">
        <f t="shared" ca="1" si="610"/>
        <v>14</v>
      </c>
      <c r="AB5128">
        <f t="shared" ca="1" si="611"/>
        <v>-14</v>
      </c>
      <c r="AC5128" s="2">
        <v>14</v>
      </c>
      <c r="AD5128" s="7">
        <f>VLOOKUP(P5128,Weights!$A:$B,2,0)*AC5128</f>
        <v>14</v>
      </c>
      <c r="AE5128">
        <f t="shared" ca="1" si="612"/>
        <v>196</v>
      </c>
      <c r="AF5128" t="str">
        <f t="shared" si="613"/>
        <v>UNC Greensboro</v>
      </c>
      <c r="AG5128" t="str">
        <f t="shared" ca="1" si="614"/>
        <v>Samford</v>
      </c>
    </row>
    <row r="5129" spans="15:33" x14ac:dyDescent="0.25">
      <c r="O5129" t="s">
        <v>3287</v>
      </c>
      <c r="P5129" s="6">
        <v>42061</v>
      </c>
      <c r="Q5129" t="s">
        <v>3073</v>
      </c>
      <c r="R5129" t="s">
        <v>3372</v>
      </c>
      <c r="S5129" t="s">
        <v>3721</v>
      </c>
      <c r="T5129">
        <v>83</v>
      </c>
      <c r="U5129">
        <v>41</v>
      </c>
      <c r="W5129" t="s">
        <v>2392</v>
      </c>
      <c r="X5129">
        <v>1</v>
      </c>
      <c r="Y5129">
        <f t="shared" si="608"/>
        <v>42</v>
      </c>
      <c r="Z5129">
        <f t="shared" ca="1" si="609"/>
        <v>13.374999499999998</v>
      </c>
      <c r="AA5129">
        <f t="shared" ca="1" si="610"/>
        <v>28.625000500000002</v>
      </c>
      <c r="AB5129">
        <f t="shared" ca="1" si="611"/>
        <v>-28.625000500000002</v>
      </c>
      <c r="AC5129" s="2">
        <v>28.625</v>
      </c>
      <c r="AD5129" s="7">
        <f>VLOOKUP(P5129,Weights!$A:$B,2,0)*AC5129</f>
        <v>28.625</v>
      </c>
      <c r="AE5129">
        <f t="shared" ca="1" si="612"/>
        <v>819.39065362500037</v>
      </c>
      <c r="AF5129" t="str">
        <f t="shared" si="613"/>
        <v>Utah</v>
      </c>
      <c r="AG5129" t="str">
        <f t="shared" ca="1" si="614"/>
        <v>Utah</v>
      </c>
    </row>
    <row r="5130" spans="15:33" x14ac:dyDescent="0.25">
      <c r="O5130" t="s">
        <v>3351</v>
      </c>
      <c r="P5130" s="6">
        <v>42061</v>
      </c>
      <c r="Q5130" t="s">
        <v>3073</v>
      </c>
      <c r="R5130" t="s">
        <v>3234</v>
      </c>
      <c r="S5130" t="s">
        <v>3720</v>
      </c>
      <c r="T5130">
        <v>86</v>
      </c>
      <c r="U5130">
        <v>82</v>
      </c>
      <c r="V5130" t="s">
        <v>3723</v>
      </c>
      <c r="W5130" t="s">
        <v>2464</v>
      </c>
      <c r="X5130">
        <v>1</v>
      </c>
      <c r="Y5130">
        <f t="shared" si="608"/>
        <v>-4</v>
      </c>
      <c r="Z5130">
        <f t="shared" ca="1" si="609"/>
        <v>-3.9999999800000001</v>
      </c>
      <c r="AA5130">
        <f t="shared" ca="1" si="610"/>
        <v>-1.9999999878450581E-8</v>
      </c>
      <c r="AB5130">
        <f t="shared" ca="1" si="611"/>
        <v>1.9999999878450581E-8</v>
      </c>
      <c r="AC5130" s="2">
        <v>0</v>
      </c>
      <c r="AD5130" s="7">
        <f>VLOOKUP(P5130,Weights!$A:$B,2,0)*AC5130</f>
        <v>0</v>
      </c>
      <c r="AE5130">
        <f t="shared" ca="1" si="612"/>
        <v>3.9999999513802324E-16</v>
      </c>
      <c r="AF5130" t="str">
        <f t="shared" si="613"/>
        <v>Chattanooga</v>
      </c>
      <c r="AG5130" t="str">
        <f t="shared" ca="1" si="614"/>
        <v>Chattanooga</v>
      </c>
    </row>
    <row r="5131" spans="15:33" x14ac:dyDescent="0.25">
      <c r="O5131" t="s">
        <v>3204</v>
      </c>
      <c r="P5131" s="6">
        <v>42061</v>
      </c>
      <c r="Q5131" t="s">
        <v>3073</v>
      </c>
      <c r="R5131" t="s">
        <v>3147</v>
      </c>
      <c r="S5131" t="s">
        <v>3721</v>
      </c>
      <c r="T5131">
        <v>71</v>
      </c>
      <c r="U5131">
        <v>68</v>
      </c>
      <c r="W5131" t="s">
        <v>1591</v>
      </c>
      <c r="X5131">
        <v>1</v>
      </c>
      <c r="Y5131">
        <f t="shared" si="608"/>
        <v>3</v>
      </c>
      <c r="Z5131">
        <f t="shared" ca="1" si="609"/>
        <v>9.2499999800000001</v>
      </c>
      <c r="AA5131">
        <f t="shared" ca="1" si="610"/>
        <v>-6.2499999800000001</v>
      </c>
      <c r="AB5131">
        <f t="shared" ca="1" si="611"/>
        <v>6.2499999800000001</v>
      </c>
      <c r="AC5131" s="2">
        <v>6.25</v>
      </c>
      <c r="AD5131" s="7">
        <f>VLOOKUP(P5131,Weights!$A:$B,2,0)*AC5131</f>
        <v>6.25</v>
      </c>
      <c r="AE5131">
        <f t="shared" ca="1" si="612"/>
        <v>39.062499750000001</v>
      </c>
      <c r="AF5131" t="str">
        <f t="shared" si="613"/>
        <v>Western Kentucky</v>
      </c>
      <c r="AG5131" t="str">
        <f t="shared" ca="1" si="614"/>
        <v>Western Kentucky</v>
      </c>
    </row>
    <row r="5132" spans="15:33" x14ac:dyDescent="0.25">
      <c r="O5132" t="s">
        <v>3179</v>
      </c>
      <c r="P5132" s="6">
        <v>42061</v>
      </c>
      <c r="Q5132" t="s">
        <v>3073</v>
      </c>
      <c r="R5132" t="s">
        <v>3281</v>
      </c>
      <c r="S5132" t="s">
        <v>3720</v>
      </c>
      <c r="T5132">
        <v>61</v>
      </c>
      <c r="U5132">
        <v>58</v>
      </c>
      <c r="W5132" t="s">
        <v>1691</v>
      </c>
      <c r="X5132">
        <v>1</v>
      </c>
      <c r="Y5132">
        <f t="shared" si="608"/>
        <v>-3</v>
      </c>
      <c r="Z5132">
        <f t="shared" ca="1" si="609"/>
        <v>0.24999999999999911</v>
      </c>
      <c r="AA5132">
        <f t="shared" ca="1" si="610"/>
        <v>-3.2499999999999991</v>
      </c>
      <c r="AB5132">
        <f t="shared" ca="1" si="611"/>
        <v>3.2499999999999991</v>
      </c>
      <c r="AC5132" s="2">
        <v>3.25</v>
      </c>
      <c r="AD5132" s="7">
        <f>VLOOKUP(P5132,Weights!$A:$B,2,0)*AC5132</f>
        <v>3.25</v>
      </c>
      <c r="AE5132">
        <f t="shared" ca="1" si="612"/>
        <v>10.562499999999995</v>
      </c>
      <c r="AF5132" t="str">
        <f t="shared" si="613"/>
        <v>Milwaukee</v>
      </c>
      <c r="AG5132" t="str">
        <f t="shared" ca="1" si="614"/>
        <v>Wright St</v>
      </c>
    </row>
    <row r="5133" spans="15:33" x14ac:dyDescent="0.25">
      <c r="O5133" t="s">
        <v>3122</v>
      </c>
      <c r="P5133" s="6">
        <v>42062</v>
      </c>
      <c r="Q5133" t="s">
        <v>3073</v>
      </c>
      <c r="R5133" t="s">
        <v>3191</v>
      </c>
      <c r="S5133" t="s">
        <v>3721</v>
      </c>
      <c r="T5133">
        <v>70</v>
      </c>
      <c r="U5133">
        <v>58</v>
      </c>
      <c r="W5133" t="s">
        <v>687</v>
      </c>
      <c r="X5133">
        <v>1</v>
      </c>
      <c r="Y5133">
        <f t="shared" si="608"/>
        <v>12</v>
      </c>
      <c r="Z5133">
        <f t="shared" ca="1" si="609"/>
        <v>13.125</v>
      </c>
      <c r="AA5133">
        <f t="shared" ca="1" si="610"/>
        <v>-1.125</v>
      </c>
      <c r="AB5133">
        <f t="shared" ca="1" si="611"/>
        <v>1.125</v>
      </c>
      <c r="AC5133" s="2">
        <v>1.125</v>
      </c>
      <c r="AD5133" s="7">
        <f>VLOOKUP(P5133,Weights!$A:$B,2,0)*AC5133</f>
        <v>1.125</v>
      </c>
      <c r="AE5133">
        <f t="shared" ca="1" si="612"/>
        <v>1.265625</v>
      </c>
      <c r="AF5133" t="str">
        <f t="shared" si="613"/>
        <v>Akron</v>
      </c>
      <c r="AG5133" t="str">
        <f t="shared" ca="1" si="614"/>
        <v>Akron</v>
      </c>
    </row>
    <row r="5134" spans="15:33" x14ac:dyDescent="0.25">
      <c r="O5134" t="s">
        <v>3121</v>
      </c>
      <c r="P5134" s="6">
        <v>42062</v>
      </c>
      <c r="Q5134" t="s">
        <v>3073</v>
      </c>
      <c r="R5134" t="s">
        <v>3259</v>
      </c>
      <c r="S5134" t="s">
        <v>3721</v>
      </c>
      <c r="T5134">
        <v>75</v>
      </c>
      <c r="U5134">
        <v>69</v>
      </c>
      <c r="W5134" t="s">
        <v>1710</v>
      </c>
      <c r="X5134">
        <v>1</v>
      </c>
      <c r="Y5134">
        <f t="shared" si="608"/>
        <v>6</v>
      </c>
      <c r="Z5134">
        <f t="shared" ca="1" si="609"/>
        <v>6</v>
      </c>
      <c r="AA5134">
        <f t="shared" ca="1" si="610"/>
        <v>0</v>
      </c>
      <c r="AB5134">
        <f t="shared" ca="1" si="611"/>
        <v>0</v>
      </c>
      <c r="AC5134" s="2">
        <v>0</v>
      </c>
      <c r="AD5134" s="7">
        <f>VLOOKUP(P5134,Weights!$A:$B,2,0)*AC5134</f>
        <v>0</v>
      </c>
      <c r="AE5134">
        <f t="shared" ca="1" si="612"/>
        <v>0</v>
      </c>
      <c r="AF5134" t="str">
        <f t="shared" si="613"/>
        <v>Brown</v>
      </c>
      <c r="AG5134" t="str">
        <f t="shared" ca="1" si="614"/>
        <v>Brown</v>
      </c>
    </row>
    <row r="5135" spans="15:33" x14ac:dyDescent="0.25">
      <c r="O5135" t="s">
        <v>3115</v>
      </c>
      <c r="P5135" s="6">
        <v>42062</v>
      </c>
      <c r="Q5135" t="s">
        <v>3073</v>
      </c>
      <c r="R5135" t="s">
        <v>3382</v>
      </c>
      <c r="S5135" t="s">
        <v>3721</v>
      </c>
      <c r="T5135">
        <v>72</v>
      </c>
      <c r="U5135">
        <v>65</v>
      </c>
      <c r="W5135" t="s">
        <v>1786</v>
      </c>
      <c r="X5135">
        <v>1</v>
      </c>
      <c r="Y5135">
        <f t="shared" si="608"/>
        <v>7</v>
      </c>
      <c r="Z5135">
        <f t="shared" ca="1" si="609"/>
        <v>14.25</v>
      </c>
      <c r="AA5135">
        <f t="shared" ca="1" si="610"/>
        <v>-7.25</v>
      </c>
      <c r="AB5135">
        <f t="shared" ca="1" si="611"/>
        <v>7.25</v>
      </c>
      <c r="AC5135" s="2">
        <v>7.25</v>
      </c>
      <c r="AD5135" s="7">
        <f>VLOOKUP(P5135,Weights!$A:$B,2,0)*AC5135</f>
        <v>7.25</v>
      </c>
      <c r="AE5135">
        <f t="shared" ca="1" si="612"/>
        <v>52.5625</v>
      </c>
      <c r="AF5135" t="str">
        <f t="shared" si="613"/>
        <v>Canisius</v>
      </c>
      <c r="AG5135" t="str">
        <f t="shared" ca="1" si="614"/>
        <v>Canisius</v>
      </c>
    </row>
    <row r="5136" spans="15:33" x14ac:dyDescent="0.25">
      <c r="O5136" t="s">
        <v>3373</v>
      </c>
      <c r="P5136" s="6">
        <v>42062</v>
      </c>
      <c r="Q5136" t="s">
        <v>3073</v>
      </c>
      <c r="R5136" t="s">
        <v>3368</v>
      </c>
      <c r="S5136" t="s">
        <v>3720</v>
      </c>
      <c r="T5136">
        <v>56</v>
      </c>
      <c r="U5136">
        <v>53</v>
      </c>
      <c r="W5136" t="s">
        <v>1613</v>
      </c>
      <c r="X5136">
        <v>1</v>
      </c>
      <c r="Y5136">
        <f t="shared" si="608"/>
        <v>-3</v>
      </c>
      <c r="Z5136">
        <f t="shared" ca="1" si="609"/>
        <v>0.125</v>
      </c>
      <c r="AA5136">
        <f t="shared" ca="1" si="610"/>
        <v>-3.125</v>
      </c>
      <c r="AB5136">
        <f t="shared" ca="1" si="611"/>
        <v>3.125</v>
      </c>
      <c r="AC5136" s="2">
        <v>3.125</v>
      </c>
      <c r="AD5136" s="7">
        <f>VLOOKUP(P5136,Weights!$A:$B,2,0)*AC5136</f>
        <v>3.125</v>
      </c>
      <c r="AE5136">
        <f t="shared" ca="1" si="612"/>
        <v>9.765625</v>
      </c>
      <c r="AF5136" t="str">
        <f t="shared" si="613"/>
        <v>Valparaiso</v>
      </c>
      <c r="AG5136" t="str">
        <f t="shared" ca="1" si="614"/>
        <v>Cleveland St</v>
      </c>
    </row>
    <row r="5137" spans="15:33" x14ac:dyDescent="0.25">
      <c r="O5137" t="s">
        <v>3116</v>
      </c>
      <c r="P5137" s="6">
        <v>42062</v>
      </c>
      <c r="Q5137" t="s">
        <v>3073</v>
      </c>
      <c r="R5137" t="s">
        <v>3104</v>
      </c>
      <c r="S5137" t="s">
        <v>3720</v>
      </c>
      <c r="T5137">
        <v>84</v>
      </c>
      <c r="U5137">
        <v>71</v>
      </c>
      <c r="W5137" t="s">
        <v>1715</v>
      </c>
      <c r="X5137">
        <v>1</v>
      </c>
      <c r="Y5137">
        <f t="shared" si="608"/>
        <v>-13</v>
      </c>
      <c r="Z5137">
        <f t="shared" ca="1" si="609"/>
        <v>9.25</v>
      </c>
      <c r="AA5137">
        <f t="shared" ca="1" si="610"/>
        <v>-22.25</v>
      </c>
      <c r="AB5137">
        <f t="shared" ca="1" si="611"/>
        <v>22.25</v>
      </c>
      <c r="AC5137" s="2">
        <v>22.25</v>
      </c>
      <c r="AD5137" s="7">
        <f>VLOOKUP(P5137,Weights!$A:$B,2,0)*AC5137</f>
        <v>22.25</v>
      </c>
      <c r="AE5137">
        <f t="shared" ca="1" si="612"/>
        <v>495.0625</v>
      </c>
      <c r="AF5137" t="str">
        <f t="shared" si="613"/>
        <v>Dartmouth</v>
      </c>
      <c r="AG5137" t="str">
        <f t="shared" ca="1" si="614"/>
        <v>Columbia</v>
      </c>
    </row>
    <row r="5138" spans="15:33" x14ac:dyDescent="0.25">
      <c r="O5138" t="s">
        <v>3119</v>
      </c>
      <c r="P5138" s="6">
        <v>42062</v>
      </c>
      <c r="Q5138" t="s">
        <v>3073</v>
      </c>
      <c r="R5138" t="s">
        <v>3151</v>
      </c>
      <c r="S5138" t="s">
        <v>3721</v>
      </c>
      <c r="T5138">
        <v>57</v>
      </c>
      <c r="U5138">
        <v>49</v>
      </c>
      <c r="W5138" t="s">
        <v>1723</v>
      </c>
      <c r="X5138">
        <v>1</v>
      </c>
      <c r="Y5138">
        <f t="shared" si="608"/>
        <v>8</v>
      </c>
      <c r="Z5138">
        <f t="shared" ca="1" si="609"/>
        <v>-5.375</v>
      </c>
      <c r="AA5138">
        <f t="shared" ca="1" si="610"/>
        <v>13.375</v>
      </c>
      <c r="AB5138">
        <f t="shared" ca="1" si="611"/>
        <v>-13.375</v>
      </c>
      <c r="AC5138" s="2">
        <v>13.375</v>
      </c>
      <c r="AD5138" s="7">
        <f>VLOOKUP(P5138,Weights!$A:$B,2,0)*AC5138</f>
        <v>13.375</v>
      </c>
      <c r="AE5138">
        <f t="shared" ca="1" si="612"/>
        <v>178.890625</v>
      </c>
      <c r="AF5138" t="str">
        <f t="shared" si="613"/>
        <v>Cornell</v>
      </c>
      <c r="AG5138" t="str">
        <f t="shared" ca="1" si="614"/>
        <v>Harvard</v>
      </c>
    </row>
    <row r="5139" spans="15:33" x14ac:dyDescent="0.25">
      <c r="O5139" t="s">
        <v>3209</v>
      </c>
      <c r="P5139" s="6">
        <v>42062</v>
      </c>
      <c r="Q5139" t="s">
        <v>3073</v>
      </c>
      <c r="R5139" t="s">
        <v>3384</v>
      </c>
      <c r="S5139" t="s">
        <v>3721</v>
      </c>
      <c r="T5139">
        <v>79</v>
      </c>
      <c r="U5139">
        <v>75</v>
      </c>
      <c r="W5139" t="s">
        <v>1815</v>
      </c>
      <c r="X5139">
        <v>1</v>
      </c>
      <c r="Y5139">
        <f t="shared" si="608"/>
        <v>4</v>
      </c>
      <c r="Z5139">
        <f t="shared" ca="1" si="609"/>
        <v>6.5000000199999999</v>
      </c>
      <c r="AA5139">
        <f t="shared" ca="1" si="610"/>
        <v>-2.5000000199999999</v>
      </c>
      <c r="AB5139">
        <f t="shared" ca="1" si="611"/>
        <v>2.5000000199999999</v>
      </c>
      <c r="AC5139" s="2">
        <v>2.5</v>
      </c>
      <c r="AD5139" s="7">
        <f>VLOOKUP(P5139,Weights!$A:$B,2,0)*AC5139</f>
        <v>2.5</v>
      </c>
      <c r="AE5139">
        <f t="shared" ca="1" si="612"/>
        <v>6.2500000999999994</v>
      </c>
      <c r="AF5139" t="str">
        <f t="shared" si="613"/>
        <v>Iona</v>
      </c>
      <c r="AG5139" t="str">
        <f t="shared" ca="1" si="614"/>
        <v>Iona</v>
      </c>
    </row>
    <row r="5140" spans="15:33" x14ac:dyDescent="0.25">
      <c r="O5140" t="s">
        <v>3188</v>
      </c>
      <c r="P5140" s="6">
        <v>42062</v>
      </c>
      <c r="Q5140" t="s">
        <v>3073</v>
      </c>
      <c r="R5140" t="s">
        <v>3381</v>
      </c>
      <c r="S5140" t="s">
        <v>3721</v>
      </c>
      <c r="T5140">
        <v>69</v>
      </c>
      <c r="U5140">
        <v>67</v>
      </c>
      <c r="W5140" t="s">
        <v>1847</v>
      </c>
      <c r="X5140">
        <v>1</v>
      </c>
      <c r="Y5140">
        <f t="shared" si="608"/>
        <v>2</v>
      </c>
      <c r="Z5140">
        <f t="shared" ca="1" si="609"/>
        <v>-5.2500004999999996</v>
      </c>
      <c r="AA5140">
        <f t="shared" ca="1" si="610"/>
        <v>7.2500004999999996</v>
      </c>
      <c r="AB5140">
        <f t="shared" ca="1" si="611"/>
        <v>-7.2500004999999996</v>
      </c>
      <c r="AC5140" s="2">
        <v>7.25</v>
      </c>
      <c r="AD5140" s="7">
        <f>VLOOKUP(P5140,Weights!$A:$B,2,0)*AC5140</f>
        <v>7.25</v>
      </c>
      <c r="AE5140">
        <f t="shared" ca="1" si="612"/>
        <v>52.562507250000245</v>
      </c>
      <c r="AF5140" t="str">
        <f t="shared" si="613"/>
        <v>Marist</v>
      </c>
      <c r="AG5140" t="str">
        <f t="shared" ca="1" si="614"/>
        <v>Saint Peter's</v>
      </c>
    </row>
    <row r="5141" spans="15:33" x14ac:dyDescent="0.25">
      <c r="O5141" t="s">
        <v>3098</v>
      </c>
      <c r="P5141" s="6">
        <v>42062</v>
      </c>
      <c r="Q5141" t="s">
        <v>3073</v>
      </c>
      <c r="R5141" t="s">
        <v>3080</v>
      </c>
      <c r="S5141" t="s">
        <v>3721</v>
      </c>
      <c r="T5141">
        <v>73</v>
      </c>
      <c r="U5141">
        <v>63</v>
      </c>
      <c r="W5141" t="s">
        <v>1887</v>
      </c>
      <c r="X5141">
        <v>1</v>
      </c>
      <c r="Y5141">
        <f t="shared" si="608"/>
        <v>10</v>
      </c>
      <c r="Z5141">
        <f t="shared" ca="1" si="609"/>
        <v>6.875</v>
      </c>
      <c r="AA5141">
        <f t="shared" ca="1" si="610"/>
        <v>3.125</v>
      </c>
      <c r="AB5141">
        <f t="shared" ca="1" si="611"/>
        <v>-3.125</v>
      </c>
      <c r="AC5141" s="2">
        <v>3.125</v>
      </c>
      <c r="AD5141" s="7">
        <f>VLOOKUP(P5141,Weights!$A:$B,2,0)*AC5141</f>
        <v>3.125</v>
      </c>
      <c r="AE5141">
        <f t="shared" ca="1" si="612"/>
        <v>9.765625</v>
      </c>
      <c r="AF5141" t="str">
        <f t="shared" si="613"/>
        <v>Quinnipiac</v>
      </c>
      <c r="AG5141" t="str">
        <f t="shared" ca="1" si="614"/>
        <v>Quinnipiac</v>
      </c>
    </row>
    <row r="5142" spans="15:33" x14ac:dyDescent="0.25">
      <c r="O5142" t="s">
        <v>3081</v>
      </c>
      <c r="P5142" s="6">
        <v>42062</v>
      </c>
      <c r="Q5142" t="s">
        <v>3073</v>
      </c>
      <c r="R5142" t="s">
        <v>3114</v>
      </c>
      <c r="S5142" t="s">
        <v>3721</v>
      </c>
      <c r="T5142">
        <v>81</v>
      </c>
      <c r="U5142">
        <v>60</v>
      </c>
      <c r="W5142" t="s">
        <v>1769</v>
      </c>
      <c r="X5142">
        <v>1</v>
      </c>
      <c r="Y5142">
        <f t="shared" si="608"/>
        <v>21</v>
      </c>
      <c r="Z5142">
        <f t="shared" ca="1" si="609"/>
        <v>8.75</v>
      </c>
      <c r="AA5142">
        <f t="shared" ca="1" si="610"/>
        <v>12.25</v>
      </c>
      <c r="AB5142">
        <f t="shared" ca="1" si="611"/>
        <v>-12.25</v>
      </c>
      <c r="AC5142" s="2">
        <v>12.25</v>
      </c>
      <c r="AD5142" s="7">
        <f>VLOOKUP(P5142,Weights!$A:$B,2,0)*AC5142</f>
        <v>12.25</v>
      </c>
      <c r="AE5142">
        <f t="shared" ca="1" si="612"/>
        <v>150.0625</v>
      </c>
      <c r="AF5142" t="str">
        <f t="shared" si="613"/>
        <v>Yale</v>
      </c>
      <c r="AG5142" t="str">
        <f t="shared" ca="1" si="614"/>
        <v>Yale</v>
      </c>
    </row>
    <row r="5143" spans="15:33" x14ac:dyDescent="0.25">
      <c r="O5143" t="s">
        <v>3339</v>
      </c>
      <c r="P5143" s="6">
        <v>42063</v>
      </c>
      <c r="Q5143" t="s">
        <v>3073</v>
      </c>
      <c r="R5143" t="s">
        <v>3276</v>
      </c>
      <c r="S5143" t="s">
        <v>3720</v>
      </c>
      <c r="T5143">
        <v>74</v>
      </c>
      <c r="U5143">
        <v>60</v>
      </c>
      <c r="W5143" t="s">
        <v>2172</v>
      </c>
      <c r="X5143">
        <v>1</v>
      </c>
      <c r="Y5143">
        <f t="shared" si="608"/>
        <v>-14</v>
      </c>
      <c r="Z5143">
        <f t="shared" ca="1" si="609"/>
        <v>-0.75</v>
      </c>
      <c r="AA5143">
        <f t="shared" ca="1" si="610"/>
        <v>-13.25</v>
      </c>
      <c r="AB5143">
        <f t="shared" ca="1" si="611"/>
        <v>13.25</v>
      </c>
      <c r="AC5143" s="2">
        <v>13.25</v>
      </c>
      <c r="AD5143" s="7">
        <f>VLOOKUP(P5143,Weights!$A:$B,2,0)*AC5143</f>
        <v>13.25</v>
      </c>
      <c r="AE5143">
        <f t="shared" ca="1" si="612"/>
        <v>175.5625</v>
      </c>
      <c r="AF5143" t="str">
        <f t="shared" si="613"/>
        <v>Utah State</v>
      </c>
      <c r="AG5143" t="str">
        <f t="shared" ca="1" si="614"/>
        <v>Utah State</v>
      </c>
    </row>
    <row r="5144" spans="15:33" x14ac:dyDescent="0.25">
      <c r="O5144" t="s">
        <v>3400</v>
      </c>
      <c r="P5144" s="6">
        <v>42063</v>
      </c>
      <c r="Q5144" t="s">
        <v>3073</v>
      </c>
      <c r="R5144" t="s">
        <v>3413</v>
      </c>
      <c r="S5144" t="s">
        <v>3720</v>
      </c>
      <c r="T5144">
        <v>75</v>
      </c>
      <c r="U5144">
        <v>72</v>
      </c>
      <c r="W5144" t="s">
        <v>2677</v>
      </c>
      <c r="X5144">
        <v>1</v>
      </c>
      <c r="Y5144">
        <f t="shared" si="608"/>
        <v>-3</v>
      </c>
      <c r="Z5144">
        <f t="shared" ca="1" si="609"/>
        <v>-0.62500049999999874</v>
      </c>
      <c r="AA5144">
        <f t="shared" ca="1" si="610"/>
        <v>-2.3749995000000013</v>
      </c>
      <c r="AB5144">
        <f t="shared" ca="1" si="611"/>
        <v>2.3749995000000013</v>
      </c>
      <c r="AC5144" s="2">
        <v>2.375</v>
      </c>
      <c r="AD5144" s="7">
        <f>VLOOKUP(P5144,Weights!$A:$B,2,0)*AC5144</f>
        <v>2.375</v>
      </c>
      <c r="AE5144">
        <f t="shared" ca="1" si="612"/>
        <v>5.6406226250002556</v>
      </c>
      <c r="AF5144" t="str">
        <f t="shared" si="613"/>
        <v>Prairie View</v>
      </c>
      <c r="AG5144" t="str">
        <f t="shared" ca="1" si="614"/>
        <v>Prairie View</v>
      </c>
    </row>
    <row r="5145" spans="15:33" x14ac:dyDescent="0.25">
      <c r="O5145" t="s">
        <v>3401</v>
      </c>
      <c r="P5145" s="6">
        <v>42063</v>
      </c>
      <c r="Q5145" t="s">
        <v>3073</v>
      </c>
      <c r="R5145" t="s">
        <v>3409</v>
      </c>
      <c r="S5145" t="s">
        <v>3720</v>
      </c>
      <c r="T5145">
        <v>58</v>
      </c>
      <c r="U5145">
        <v>49</v>
      </c>
      <c r="W5145" t="s">
        <v>2685</v>
      </c>
      <c r="X5145">
        <v>1</v>
      </c>
      <c r="Y5145">
        <f t="shared" si="608"/>
        <v>-9</v>
      </c>
      <c r="Z5145">
        <f t="shared" ca="1" si="609"/>
        <v>-1.5</v>
      </c>
      <c r="AA5145">
        <f t="shared" ca="1" si="610"/>
        <v>-7.5</v>
      </c>
      <c r="AB5145">
        <f t="shared" ca="1" si="611"/>
        <v>7.5</v>
      </c>
      <c r="AC5145" s="2">
        <v>7.5</v>
      </c>
      <c r="AD5145" s="7">
        <f>VLOOKUP(P5145,Weights!$A:$B,2,0)*AC5145</f>
        <v>7.5</v>
      </c>
      <c r="AE5145">
        <f t="shared" ca="1" si="612"/>
        <v>56.25</v>
      </c>
      <c r="AF5145" t="str">
        <f t="shared" si="613"/>
        <v>Texas Southern</v>
      </c>
      <c r="AG5145" t="str">
        <f t="shared" ca="1" si="614"/>
        <v>Texas Southern</v>
      </c>
    </row>
    <row r="5146" spans="15:33" x14ac:dyDescent="0.25">
      <c r="O5146" t="s">
        <v>3097</v>
      </c>
      <c r="P5146" s="6">
        <v>42063</v>
      </c>
      <c r="Q5146" t="s">
        <v>3073</v>
      </c>
      <c r="R5146" t="s">
        <v>3087</v>
      </c>
      <c r="S5146" t="s">
        <v>3721</v>
      </c>
      <c r="T5146">
        <v>79</v>
      </c>
      <c r="U5146">
        <v>73</v>
      </c>
      <c r="W5146" t="s">
        <v>26</v>
      </c>
      <c r="X5146">
        <v>1</v>
      </c>
      <c r="Y5146">
        <f t="shared" si="608"/>
        <v>6</v>
      </c>
      <c r="Z5146">
        <f t="shared" ca="1" si="609"/>
        <v>2.375</v>
      </c>
      <c r="AA5146">
        <f t="shared" ca="1" si="610"/>
        <v>3.625</v>
      </c>
      <c r="AB5146">
        <f t="shared" ca="1" si="611"/>
        <v>-3.625</v>
      </c>
      <c r="AC5146" s="2">
        <v>3.625</v>
      </c>
      <c r="AD5146" s="7">
        <f>VLOOKUP(P5146,Weights!$A:$B,2,0)*AC5146</f>
        <v>3.625</v>
      </c>
      <c r="AE5146">
        <f t="shared" ca="1" si="612"/>
        <v>13.140625</v>
      </c>
      <c r="AF5146" t="str">
        <f t="shared" si="613"/>
        <v>Albany</v>
      </c>
      <c r="AG5146" t="str">
        <f t="shared" ca="1" si="614"/>
        <v>Albany</v>
      </c>
    </row>
    <row r="5147" spans="15:33" x14ac:dyDescent="0.25">
      <c r="O5147" t="s">
        <v>3399</v>
      </c>
      <c r="P5147" s="6">
        <v>42063</v>
      </c>
      <c r="Q5147" t="s">
        <v>3073</v>
      </c>
      <c r="R5147" t="s">
        <v>3079</v>
      </c>
      <c r="S5147" t="s">
        <v>3720</v>
      </c>
      <c r="T5147">
        <v>71</v>
      </c>
      <c r="U5147">
        <v>69</v>
      </c>
      <c r="W5147" t="s">
        <v>1252</v>
      </c>
      <c r="X5147">
        <v>1</v>
      </c>
      <c r="Y5147">
        <f t="shared" si="608"/>
        <v>-2</v>
      </c>
      <c r="Z5147">
        <f t="shared" ca="1" si="609"/>
        <v>1.75</v>
      </c>
      <c r="AA5147">
        <f t="shared" ca="1" si="610"/>
        <v>-3.75</v>
      </c>
      <c r="AB5147">
        <f t="shared" ca="1" si="611"/>
        <v>3.75</v>
      </c>
      <c r="AC5147" s="2">
        <v>3.75</v>
      </c>
      <c r="AD5147" s="7">
        <f>VLOOKUP(P5147,Weights!$A:$B,2,0)*AC5147</f>
        <v>3.75</v>
      </c>
      <c r="AE5147">
        <f t="shared" ca="1" si="612"/>
        <v>14.0625</v>
      </c>
      <c r="AF5147" t="str">
        <f t="shared" si="613"/>
        <v>Bucknell</v>
      </c>
      <c r="AG5147" t="str">
        <f t="shared" ca="1" si="614"/>
        <v>American</v>
      </c>
    </row>
    <row r="5148" spans="15:33" x14ac:dyDescent="0.25">
      <c r="O5148" t="s">
        <v>3349</v>
      </c>
      <c r="P5148" s="6">
        <v>42063</v>
      </c>
      <c r="Q5148" t="s">
        <v>3073</v>
      </c>
      <c r="R5148" t="s">
        <v>3411</v>
      </c>
      <c r="S5148" t="s">
        <v>3721</v>
      </c>
      <c r="T5148">
        <v>66</v>
      </c>
      <c r="U5148">
        <v>43</v>
      </c>
      <c r="W5148" t="s">
        <v>1916</v>
      </c>
      <c r="X5148">
        <v>1</v>
      </c>
      <c r="Y5148">
        <f t="shared" si="608"/>
        <v>23</v>
      </c>
      <c r="Z5148">
        <f t="shared" ca="1" si="609"/>
        <v>-3.125</v>
      </c>
      <c r="AA5148">
        <f t="shared" ca="1" si="610"/>
        <v>26.125</v>
      </c>
      <c r="AB5148">
        <f t="shared" ca="1" si="611"/>
        <v>-26.125</v>
      </c>
      <c r="AC5148" s="2">
        <v>26.125</v>
      </c>
      <c r="AD5148" s="7">
        <f>VLOOKUP(P5148,Weights!$A:$B,2,0)*AC5148</f>
        <v>26.125</v>
      </c>
      <c r="AE5148">
        <f t="shared" ca="1" si="612"/>
        <v>682.515625</v>
      </c>
      <c r="AF5148" t="str">
        <f t="shared" si="613"/>
        <v>Appalachian St</v>
      </c>
      <c r="AG5148" t="str">
        <f t="shared" ca="1" si="614"/>
        <v>UL Monroe</v>
      </c>
    </row>
    <row r="5149" spans="15:33" x14ac:dyDescent="0.25">
      <c r="O5149" t="s">
        <v>3412</v>
      </c>
      <c r="P5149" s="6">
        <v>42063</v>
      </c>
      <c r="Q5149" t="s">
        <v>3073</v>
      </c>
      <c r="R5149" t="s">
        <v>3415</v>
      </c>
      <c r="S5149" t="s">
        <v>3721</v>
      </c>
      <c r="T5149">
        <v>66</v>
      </c>
      <c r="U5149">
        <v>57</v>
      </c>
      <c r="W5149" t="s">
        <v>2703</v>
      </c>
      <c r="X5149">
        <v>1</v>
      </c>
      <c r="Y5149">
        <f t="shared" si="608"/>
        <v>9</v>
      </c>
      <c r="Z5149">
        <f t="shared" ca="1" si="609"/>
        <v>15.125000000000002</v>
      </c>
      <c r="AA5149">
        <f t="shared" ca="1" si="610"/>
        <v>-6.1250000000000018</v>
      </c>
      <c r="AB5149">
        <f t="shared" ca="1" si="611"/>
        <v>6.1250000000000018</v>
      </c>
      <c r="AC5149" s="2">
        <v>6.125</v>
      </c>
      <c r="AD5149" s="7">
        <f>VLOOKUP(P5149,Weights!$A:$B,2,0)*AC5149</f>
        <v>6.125</v>
      </c>
      <c r="AE5149">
        <f t="shared" ca="1" si="612"/>
        <v>37.515625000000021</v>
      </c>
      <c r="AF5149" t="str">
        <f t="shared" si="613"/>
        <v>Arkansas-Pine Bluff</v>
      </c>
      <c r="AG5149" t="str">
        <f t="shared" ca="1" si="614"/>
        <v>Arkansas-Pine Bluff</v>
      </c>
    </row>
    <row r="5150" spans="15:33" x14ac:dyDescent="0.25">
      <c r="O5150" t="s">
        <v>3403</v>
      </c>
      <c r="P5150" s="6">
        <v>42063</v>
      </c>
      <c r="Q5150" t="s">
        <v>3073</v>
      </c>
      <c r="R5150" t="s">
        <v>3385</v>
      </c>
      <c r="S5150" t="s">
        <v>3721</v>
      </c>
      <c r="T5150">
        <v>78</v>
      </c>
      <c r="U5150">
        <v>66</v>
      </c>
      <c r="W5150" t="s">
        <v>828</v>
      </c>
      <c r="X5150">
        <v>1</v>
      </c>
      <c r="Y5150">
        <f t="shared" si="608"/>
        <v>12</v>
      </c>
      <c r="Z5150">
        <f t="shared" ca="1" si="609"/>
        <v>2.25</v>
      </c>
      <c r="AA5150">
        <f t="shared" ca="1" si="610"/>
        <v>9.75</v>
      </c>
      <c r="AB5150">
        <f t="shared" ca="1" si="611"/>
        <v>-9.75</v>
      </c>
      <c r="AC5150" s="2">
        <v>9.75</v>
      </c>
      <c r="AD5150" s="7">
        <f>VLOOKUP(P5150,Weights!$A:$B,2,0)*AC5150</f>
        <v>9.75</v>
      </c>
      <c r="AE5150">
        <f t="shared" ca="1" si="612"/>
        <v>95.0625</v>
      </c>
      <c r="AF5150" t="str">
        <f t="shared" si="613"/>
        <v>Baylor</v>
      </c>
      <c r="AG5150" t="str">
        <f t="shared" ca="1" si="614"/>
        <v>Baylor</v>
      </c>
    </row>
    <row r="5151" spans="15:33" x14ac:dyDescent="0.25">
      <c r="O5151" t="s">
        <v>3230</v>
      </c>
      <c r="P5151" s="6">
        <v>42063</v>
      </c>
      <c r="Q5151" t="s">
        <v>3073</v>
      </c>
      <c r="R5151" t="s">
        <v>3228</v>
      </c>
      <c r="S5151" t="s">
        <v>3721</v>
      </c>
      <c r="T5151">
        <v>88</v>
      </c>
      <c r="U5151">
        <v>62</v>
      </c>
      <c r="W5151" t="s">
        <v>1311</v>
      </c>
      <c r="X5151">
        <v>1</v>
      </c>
      <c r="Y5151">
        <f t="shared" si="608"/>
        <v>26</v>
      </c>
      <c r="Z5151">
        <f t="shared" ca="1" si="609"/>
        <v>14.250000480000001</v>
      </c>
      <c r="AA5151">
        <f t="shared" ca="1" si="610"/>
        <v>11.749999519999999</v>
      </c>
      <c r="AB5151">
        <f t="shared" ca="1" si="611"/>
        <v>-11.749999519999999</v>
      </c>
      <c r="AC5151" s="2">
        <v>11.75</v>
      </c>
      <c r="AD5151" s="7">
        <f>VLOOKUP(P5151,Weights!$A:$B,2,0)*AC5151</f>
        <v>11.75</v>
      </c>
      <c r="AE5151">
        <f t="shared" ca="1" si="612"/>
        <v>138.0624887200002</v>
      </c>
      <c r="AF5151" t="str">
        <f t="shared" si="613"/>
        <v>Belmont</v>
      </c>
      <c r="AG5151" t="str">
        <f t="shared" ca="1" si="614"/>
        <v>Belmont</v>
      </c>
    </row>
    <row r="5152" spans="15:33" x14ac:dyDescent="0.25">
      <c r="O5152" t="s">
        <v>3089</v>
      </c>
      <c r="P5152" s="6">
        <v>42063</v>
      </c>
      <c r="Q5152" t="s">
        <v>3073</v>
      </c>
      <c r="R5152" t="s">
        <v>3091</v>
      </c>
      <c r="S5152" t="s">
        <v>3721</v>
      </c>
      <c r="T5152">
        <v>76</v>
      </c>
      <c r="U5152">
        <v>69</v>
      </c>
      <c r="W5152" t="s">
        <v>49</v>
      </c>
      <c r="X5152">
        <v>1</v>
      </c>
      <c r="Y5152">
        <f t="shared" si="608"/>
        <v>7</v>
      </c>
      <c r="Z5152">
        <f t="shared" ca="1" si="609"/>
        <v>3</v>
      </c>
      <c r="AA5152">
        <f t="shared" ca="1" si="610"/>
        <v>4</v>
      </c>
      <c r="AB5152">
        <f t="shared" ca="1" si="611"/>
        <v>-4</v>
      </c>
      <c r="AC5152" s="2">
        <v>4</v>
      </c>
      <c r="AD5152" s="7">
        <f>VLOOKUP(P5152,Weights!$A:$B,2,0)*AC5152</f>
        <v>4</v>
      </c>
      <c r="AE5152">
        <f t="shared" ca="1" si="612"/>
        <v>16</v>
      </c>
      <c r="AF5152" t="str">
        <f t="shared" si="613"/>
        <v>Binghamton</v>
      </c>
      <c r="AG5152" t="str">
        <f t="shared" ca="1" si="614"/>
        <v>Binghamton</v>
      </c>
    </row>
    <row r="5153" spans="15:33" x14ac:dyDescent="0.25">
      <c r="O5153" t="s">
        <v>3095</v>
      </c>
      <c r="P5153" s="6">
        <v>42063</v>
      </c>
      <c r="Q5153" t="s">
        <v>3073</v>
      </c>
      <c r="R5153" t="s">
        <v>3135</v>
      </c>
      <c r="S5153" t="s">
        <v>3721</v>
      </c>
      <c r="T5153">
        <v>79</v>
      </c>
      <c r="U5153">
        <v>63</v>
      </c>
      <c r="W5153" t="s">
        <v>255</v>
      </c>
      <c r="X5153">
        <v>1</v>
      </c>
      <c r="Y5153">
        <f t="shared" si="608"/>
        <v>16</v>
      </c>
      <c r="Z5153">
        <f t="shared" ca="1" si="609"/>
        <v>-6.1249995000000004</v>
      </c>
      <c r="AA5153">
        <f t="shared" ca="1" si="610"/>
        <v>22.124999500000001</v>
      </c>
      <c r="AB5153">
        <f t="shared" ca="1" si="611"/>
        <v>-22.124999500000001</v>
      </c>
      <c r="AC5153" s="2">
        <v>22.125</v>
      </c>
      <c r="AD5153" s="7">
        <f>VLOOKUP(P5153,Weights!$A:$B,2,0)*AC5153</f>
        <v>22.125</v>
      </c>
      <c r="AE5153">
        <f t="shared" ca="1" si="612"/>
        <v>489.5156028750003</v>
      </c>
      <c r="AF5153" t="str">
        <f t="shared" si="613"/>
        <v>Boston College</v>
      </c>
      <c r="AG5153" t="str">
        <f t="shared" ca="1" si="614"/>
        <v>NC State</v>
      </c>
    </row>
    <row r="5154" spans="15:33" x14ac:dyDescent="0.25">
      <c r="O5154" t="s">
        <v>3094</v>
      </c>
      <c r="P5154" s="6">
        <v>42063</v>
      </c>
      <c r="Q5154" t="s">
        <v>3073</v>
      </c>
      <c r="R5154" t="s">
        <v>3099</v>
      </c>
      <c r="S5154" t="s">
        <v>3720</v>
      </c>
      <c r="T5154">
        <v>77</v>
      </c>
      <c r="U5154">
        <v>70</v>
      </c>
      <c r="W5154" t="s">
        <v>2419</v>
      </c>
      <c r="X5154">
        <v>1</v>
      </c>
      <c r="Y5154">
        <f t="shared" si="608"/>
        <v>-7</v>
      </c>
      <c r="Z5154">
        <f t="shared" ca="1" si="609"/>
        <v>5.125</v>
      </c>
      <c r="AA5154">
        <f t="shared" ca="1" si="610"/>
        <v>-12.125</v>
      </c>
      <c r="AB5154">
        <f t="shared" ca="1" si="611"/>
        <v>12.125</v>
      </c>
      <c r="AC5154" s="2">
        <v>12.125</v>
      </c>
      <c r="AD5154" s="7">
        <f>VLOOKUP(P5154,Weights!$A:$B,2,0)*AC5154</f>
        <v>12.125</v>
      </c>
      <c r="AE5154">
        <f t="shared" ca="1" si="612"/>
        <v>147.015625</v>
      </c>
      <c r="AF5154" t="str">
        <f t="shared" si="613"/>
        <v>Holy Cross</v>
      </c>
      <c r="AG5154" t="str">
        <f t="shared" ca="1" si="614"/>
        <v>Boston University</v>
      </c>
    </row>
    <row r="5155" spans="15:33" x14ac:dyDescent="0.25">
      <c r="O5155" t="s">
        <v>3376</v>
      </c>
      <c r="P5155" s="6">
        <v>42063</v>
      </c>
      <c r="Q5155" t="s">
        <v>3073</v>
      </c>
      <c r="R5155" t="s">
        <v>3190</v>
      </c>
      <c r="S5155" t="s">
        <v>3720</v>
      </c>
      <c r="T5155">
        <v>60</v>
      </c>
      <c r="U5155">
        <v>52</v>
      </c>
      <c r="W5155" t="s">
        <v>1416</v>
      </c>
      <c r="X5155">
        <v>1</v>
      </c>
      <c r="Y5155">
        <f t="shared" si="608"/>
        <v>-8</v>
      </c>
      <c r="Z5155">
        <f t="shared" ca="1" si="609"/>
        <v>-0.12499998000000001</v>
      </c>
      <c r="AA5155">
        <f t="shared" ca="1" si="610"/>
        <v>-7.8750000199999999</v>
      </c>
      <c r="AB5155">
        <f t="shared" ca="1" si="611"/>
        <v>7.8750000199999999</v>
      </c>
      <c r="AC5155" s="2">
        <v>7.875</v>
      </c>
      <c r="AD5155" s="7">
        <f>VLOOKUP(P5155,Weights!$A:$B,2,0)*AC5155</f>
        <v>7.875</v>
      </c>
      <c r="AE5155">
        <f t="shared" ca="1" si="612"/>
        <v>62.015625315000001</v>
      </c>
      <c r="AF5155" t="str">
        <f t="shared" si="613"/>
        <v>Indiana St</v>
      </c>
      <c r="AG5155" t="str">
        <f t="shared" ca="1" si="614"/>
        <v>Indiana St</v>
      </c>
    </row>
    <row r="5156" spans="15:33" x14ac:dyDescent="0.25">
      <c r="O5156" t="s">
        <v>3121</v>
      </c>
      <c r="P5156" s="6">
        <v>42063</v>
      </c>
      <c r="Q5156" t="s">
        <v>3073</v>
      </c>
      <c r="R5156" t="s">
        <v>3114</v>
      </c>
      <c r="S5156" t="s">
        <v>3720</v>
      </c>
      <c r="T5156">
        <v>80</v>
      </c>
      <c r="U5156">
        <v>62</v>
      </c>
      <c r="W5156" t="s">
        <v>1711</v>
      </c>
      <c r="X5156">
        <v>1</v>
      </c>
      <c r="Y5156">
        <f t="shared" si="608"/>
        <v>-18</v>
      </c>
      <c r="Z5156">
        <f t="shared" ca="1" si="609"/>
        <v>-2.25</v>
      </c>
      <c r="AA5156">
        <f t="shared" ca="1" si="610"/>
        <v>-15.75</v>
      </c>
      <c r="AB5156">
        <f t="shared" ca="1" si="611"/>
        <v>15.75</v>
      </c>
      <c r="AC5156" s="2">
        <v>15.75</v>
      </c>
      <c r="AD5156" s="7">
        <f>VLOOKUP(P5156,Weights!$A:$B,2,0)*AC5156</f>
        <v>15.75</v>
      </c>
      <c r="AE5156">
        <f t="shared" ca="1" si="612"/>
        <v>248.0625</v>
      </c>
      <c r="AF5156" t="str">
        <f t="shared" si="613"/>
        <v>Princeton</v>
      </c>
      <c r="AG5156" t="str">
        <f t="shared" ca="1" si="614"/>
        <v>Princeton</v>
      </c>
    </row>
    <row r="5157" spans="15:33" x14ac:dyDescent="0.25">
      <c r="O5157" t="s">
        <v>3106</v>
      </c>
      <c r="P5157" s="6">
        <v>42063</v>
      </c>
      <c r="Q5157" t="s">
        <v>3073</v>
      </c>
      <c r="R5157" t="s">
        <v>3354</v>
      </c>
      <c r="S5157" t="s">
        <v>3721</v>
      </c>
      <c r="T5157">
        <v>61</v>
      </c>
      <c r="U5157">
        <v>51</v>
      </c>
      <c r="W5157" t="s">
        <v>2230</v>
      </c>
      <c r="X5157">
        <v>1</v>
      </c>
      <c r="Y5157">
        <f t="shared" si="608"/>
        <v>10</v>
      </c>
      <c r="Z5157">
        <f t="shared" ca="1" si="609"/>
        <v>-0.87499998000000001</v>
      </c>
      <c r="AA5157">
        <f t="shared" ca="1" si="610"/>
        <v>10.87499998</v>
      </c>
      <c r="AB5157">
        <f t="shared" ca="1" si="611"/>
        <v>-10.87499998</v>
      </c>
      <c r="AC5157" s="2">
        <v>10.875</v>
      </c>
      <c r="AD5157" s="7">
        <f>VLOOKUP(P5157,Weights!$A:$B,2,0)*AC5157</f>
        <v>10.875</v>
      </c>
      <c r="AE5157">
        <f t="shared" ca="1" si="612"/>
        <v>118.265624565</v>
      </c>
      <c r="AF5157" t="str">
        <f t="shared" si="613"/>
        <v>Bryant</v>
      </c>
      <c r="AG5157" t="str">
        <f t="shared" ca="1" si="614"/>
        <v>St. Francis BRK</v>
      </c>
    </row>
    <row r="5158" spans="15:33" x14ac:dyDescent="0.25">
      <c r="O5158" t="s">
        <v>3333</v>
      </c>
      <c r="P5158" s="6">
        <v>42063</v>
      </c>
      <c r="Q5158" t="s">
        <v>3073</v>
      </c>
      <c r="R5158" t="s">
        <v>3331</v>
      </c>
      <c r="S5158" t="s">
        <v>3720</v>
      </c>
      <c r="T5158">
        <v>66</v>
      </c>
      <c r="U5158">
        <v>56</v>
      </c>
      <c r="W5158" t="s">
        <v>1329</v>
      </c>
      <c r="X5158">
        <v>1</v>
      </c>
      <c r="Y5158">
        <f t="shared" si="608"/>
        <v>-10</v>
      </c>
      <c r="Z5158">
        <f t="shared" ca="1" si="609"/>
        <v>-0.87500001999999988</v>
      </c>
      <c r="AA5158">
        <f t="shared" ca="1" si="610"/>
        <v>-9.1249999800000001</v>
      </c>
      <c r="AB5158">
        <f t="shared" ca="1" si="611"/>
        <v>9.1249999800000001</v>
      </c>
      <c r="AC5158" s="2">
        <v>9.125</v>
      </c>
      <c r="AD5158" s="7">
        <f>VLOOKUP(P5158,Weights!$A:$B,2,0)*AC5158</f>
        <v>9.125</v>
      </c>
      <c r="AE5158">
        <f t="shared" ca="1" si="612"/>
        <v>83.265624635000009</v>
      </c>
      <c r="AF5158" t="str">
        <f t="shared" si="613"/>
        <v>UC Davis</v>
      </c>
      <c r="AG5158" t="str">
        <f t="shared" ca="1" si="614"/>
        <v>UC Davis</v>
      </c>
    </row>
    <row r="5159" spans="15:33" x14ac:dyDescent="0.25">
      <c r="O5159" t="s">
        <v>3314</v>
      </c>
      <c r="P5159" s="6">
        <v>42063</v>
      </c>
      <c r="Q5159" t="s">
        <v>3073</v>
      </c>
      <c r="R5159" t="s">
        <v>3322</v>
      </c>
      <c r="S5159" t="s">
        <v>3721</v>
      </c>
      <c r="T5159">
        <v>74</v>
      </c>
      <c r="U5159">
        <v>72</v>
      </c>
      <c r="W5159" t="s">
        <v>2587</v>
      </c>
      <c r="X5159">
        <v>1</v>
      </c>
      <c r="Y5159">
        <f t="shared" si="608"/>
        <v>2</v>
      </c>
      <c r="Z5159">
        <f t="shared" ca="1" si="609"/>
        <v>-3.2500000000000018</v>
      </c>
      <c r="AA5159">
        <f t="shared" ca="1" si="610"/>
        <v>5.2500000000000018</v>
      </c>
      <c r="AB5159">
        <f t="shared" ca="1" si="611"/>
        <v>-5.2500000000000018</v>
      </c>
      <c r="AC5159" s="2">
        <v>5.25</v>
      </c>
      <c r="AD5159" s="7">
        <f>VLOOKUP(P5159,Weights!$A:$B,2,0)*AC5159</f>
        <v>5.25</v>
      </c>
      <c r="AE5159">
        <f t="shared" ca="1" si="612"/>
        <v>27.562500000000018</v>
      </c>
      <c r="AF5159" t="str">
        <f t="shared" si="613"/>
        <v>Central Arkansas</v>
      </c>
      <c r="AG5159" t="str">
        <f t="shared" ca="1" si="614"/>
        <v>SE Louisiana</v>
      </c>
    </row>
    <row r="5160" spans="15:33" x14ac:dyDescent="0.25">
      <c r="O5160" t="s">
        <v>3164</v>
      </c>
      <c r="P5160" s="6">
        <v>42063</v>
      </c>
      <c r="Q5160" t="s">
        <v>3073</v>
      </c>
      <c r="R5160" t="s">
        <v>3346</v>
      </c>
      <c r="S5160" t="s">
        <v>3720</v>
      </c>
      <c r="T5160">
        <v>65</v>
      </c>
      <c r="U5160">
        <v>56</v>
      </c>
      <c r="W5160" t="s">
        <v>1416</v>
      </c>
      <c r="X5160">
        <v>1</v>
      </c>
      <c r="Y5160">
        <f t="shared" si="608"/>
        <v>-9</v>
      </c>
      <c r="Z5160">
        <f t="shared" ca="1" si="609"/>
        <v>-5</v>
      </c>
      <c r="AA5160">
        <f t="shared" ca="1" si="610"/>
        <v>-4</v>
      </c>
      <c r="AB5160">
        <f t="shared" ca="1" si="611"/>
        <v>4</v>
      </c>
      <c r="AC5160" s="2">
        <v>4</v>
      </c>
      <c r="AD5160" s="7">
        <f>VLOOKUP(P5160,Weights!$A:$B,2,0)*AC5160</f>
        <v>4</v>
      </c>
      <c r="AE5160">
        <f t="shared" ca="1" si="612"/>
        <v>16</v>
      </c>
      <c r="AF5160" t="str">
        <f t="shared" si="613"/>
        <v>Northeastern</v>
      </c>
      <c r="AG5160" t="str">
        <f t="shared" ca="1" si="614"/>
        <v>Northeastern</v>
      </c>
    </row>
    <row r="5161" spans="15:33" x14ac:dyDescent="0.25">
      <c r="O5161" t="s">
        <v>3301</v>
      </c>
      <c r="P5161" s="6">
        <v>42063</v>
      </c>
      <c r="Q5161" t="s">
        <v>3073</v>
      </c>
      <c r="R5161" t="s">
        <v>3302</v>
      </c>
      <c r="S5161" t="s">
        <v>3721</v>
      </c>
      <c r="T5161">
        <v>97</v>
      </c>
      <c r="U5161">
        <v>93</v>
      </c>
      <c r="V5161" t="s">
        <v>3724</v>
      </c>
      <c r="W5161" t="s">
        <v>1114</v>
      </c>
      <c r="X5161">
        <v>1</v>
      </c>
      <c r="Y5161">
        <f t="shared" si="608"/>
        <v>4</v>
      </c>
      <c r="Z5161">
        <f t="shared" ca="1" si="609"/>
        <v>-1.9999999878450581E-8</v>
      </c>
      <c r="AA5161">
        <f t="shared" ca="1" si="610"/>
        <v>4.0000000199999999</v>
      </c>
      <c r="AB5161">
        <f t="shared" ca="1" si="611"/>
        <v>-4.0000000199999999</v>
      </c>
      <c r="AC5161" s="2">
        <v>4</v>
      </c>
      <c r="AD5161" s="7">
        <f>VLOOKUP(P5161,Weights!$A:$B,2,0)*AC5161</f>
        <v>4</v>
      </c>
      <c r="AE5161">
        <f t="shared" ca="1" si="612"/>
        <v>16.000000159999999</v>
      </c>
      <c r="AF5161" t="str">
        <f t="shared" si="613"/>
        <v>Charleston Southern</v>
      </c>
      <c r="AG5161" t="str">
        <f t="shared" ca="1" si="614"/>
        <v>High Point</v>
      </c>
    </row>
    <row r="5162" spans="15:33" x14ac:dyDescent="0.25">
      <c r="O5162" t="s">
        <v>3257</v>
      </c>
      <c r="P5162" s="6">
        <v>42063</v>
      </c>
      <c r="Q5162" t="s">
        <v>3073</v>
      </c>
      <c r="R5162" t="s">
        <v>3277</v>
      </c>
      <c r="S5162" t="s">
        <v>3721</v>
      </c>
      <c r="T5162">
        <v>65</v>
      </c>
      <c r="U5162">
        <v>44</v>
      </c>
      <c r="W5162" t="s">
        <v>2953</v>
      </c>
      <c r="X5162">
        <v>1</v>
      </c>
      <c r="Y5162">
        <f t="shared" si="608"/>
        <v>21</v>
      </c>
      <c r="Z5162">
        <f t="shared" ca="1" si="609"/>
        <v>0.37499950000000126</v>
      </c>
      <c r="AA5162">
        <f t="shared" ca="1" si="610"/>
        <v>20.625000499999999</v>
      </c>
      <c r="AB5162">
        <f t="shared" ca="1" si="611"/>
        <v>-20.625000499999999</v>
      </c>
      <c r="AC5162" s="2">
        <v>20.625</v>
      </c>
      <c r="AD5162" s="7">
        <f>VLOOKUP(P5162,Weights!$A:$B,2,0)*AC5162</f>
        <v>20.625</v>
      </c>
      <c r="AE5162">
        <f t="shared" ca="1" si="612"/>
        <v>425.39064562500022</v>
      </c>
      <c r="AF5162" t="str">
        <f t="shared" si="613"/>
        <v>Chicago St</v>
      </c>
      <c r="AG5162" t="str">
        <f t="shared" ca="1" si="614"/>
        <v>Chicago St</v>
      </c>
    </row>
    <row r="5163" spans="15:33" x14ac:dyDescent="0.25">
      <c r="O5163" t="s">
        <v>3197</v>
      </c>
      <c r="P5163" s="6">
        <v>42063</v>
      </c>
      <c r="Q5163" t="s">
        <v>3073</v>
      </c>
      <c r="R5163" t="s">
        <v>3196</v>
      </c>
      <c r="S5163" t="s">
        <v>3721</v>
      </c>
      <c r="T5163">
        <v>70</v>
      </c>
      <c r="U5163">
        <v>63</v>
      </c>
      <c r="V5163" t="s">
        <v>3722</v>
      </c>
      <c r="W5163" t="s">
        <v>561</v>
      </c>
      <c r="X5163">
        <v>1</v>
      </c>
      <c r="Y5163">
        <f t="shared" si="608"/>
        <v>7</v>
      </c>
      <c r="Z5163">
        <f t="shared" ca="1" si="609"/>
        <v>3.6250000000000009</v>
      </c>
      <c r="AA5163">
        <f t="shared" ca="1" si="610"/>
        <v>3.3749999999999991</v>
      </c>
      <c r="AB5163">
        <f t="shared" ca="1" si="611"/>
        <v>-3.3749999999999991</v>
      </c>
      <c r="AC5163" s="2">
        <v>3.375</v>
      </c>
      <c r="AD5163" s="7">
        <f>VLOOKUP(P5163,Weights!$A:$B,2,0)*AC5163</f>
        <v>3.375</v>
      </c>
      <c r="AE5163">
        <f t="shared" ca="1" si="612"/>
        <v>11.390624999999995</v>
      </c>
      <c r="AF5163" t="str">
        <f t="shared" si="613"/>
        <v>Clemson</v>
      </c>
      <c r="AG5163" t="str">
        <f t="shared" ca="1" si="614"/>
        <v>Clemson</v>
      </c>
    </row>
    <row r="5164" spans="15:33" x14ac:dyDescent="0.25">
      <c r="O5164" t="s">
        <v>3076</v>
      </c>
      <c r="P5164" s="6">
        <v>42063</v>
      </c>
      <c r="Q5164" t="s">
        <v>3073</v>
      </c>
      <c r="R5164" t="s">
        <v>3379</v>
      </c>
      <c r="S5164" t="s">
        <v>3721</v>
      </c>
      <c r="T5164">
        <v>61</v>
      </c>
      <c r="U5164">
        <v>55</v>
      </c>
      <c r="W5164" t="s">
        <v>2433</v>
      </c>
      <c r="X5164">
        <v>1</v>
      </c>
      <c r="Y5164">
        <f t="shared" si="608"/>
        <v>6</v>
      </c>
      <c r="Z5164">
        <f t="shared" ca="1" si="609"/>
        <v>6.9999999800000001</v>
      </c>
      <c r="AA5164">
        <f t="shared" ca="1" si="610"/>
        <v>-0.99999998000000012</v>
      </c>
      <c r="AB5164">
        <f t="shared" ca="1" si="611"/>
        <v>0.99999998000000012</v>
      </c>
      <c r="AC5164" s="2">
        <v>1</v>
      </c>
      <c r="AD5164" s="7">
        <f>VLOOKUP(P5164,Weights!$A:$B,2,0)*AC5164</f>
        <v>1</v>
      </c>
      <c r="AE5164">
        <f t="shared" ca="1" si="612"/>
        <v>0.99999996000000069</v>
      </c>
      <c r="AF5164" t="str">
        <f t="shared" si="613"/>
        <v>Colgate</v>
      </c>
      <c r="AG5164" t="str">
        <f t="shared" ca="1" si="614"/>
        <v>Colgate</v>
      </c>
    </row>
    <row r="5165" spans="15:33" x14ac:dyDescent="0.25">
      <c r="O5165" t="s">
        <v>3116</v>
      </c>
      <c r="P5165" s="6">
        <v>42063</v>
      </c>
      <c r="Q5165" t="s">
        <v>3073</v>
      </c>
      <c r="R5165" t="s">
        <v>3151</v>
      </c>
      <c r="S5165" t="s">
        <v>3720</v>
      </c>
      <c r="T5165">
        <v>80</v>
      </c>
      <c r="U5165">
        <v>70</v>
      </c>
      <c r="W5165" t="s">
        <v>1716</v>
      </c>
      <c r="X5165">
        <v>1</v>
      </c>
      <c r="Y5165">
        <f t="shared" si="608"/>
        <v>-10</v>
      </c>
      <c r="Z5165">
        <f t="shared" ca="1" si="609"/>
        <v>-2</v>
      </c>
      <c r="AA5165">
        <f t="shared" ca="1" si="610"/>
        <v>-8</v>
      </c>
      <c r="AB5165">
        <f t="shared" ca="1" si="611"/>
        <v>8</v>
      </c>
      <c r="AC5165" s="2">
        <v>8</v>
      </c>
      <c r="AD5165" s="7">
        <f>VLOOKUP(P5165,Weights!$A:$B,2,0)*AC5165</f>
        <v>8</v>
      </c>
      <c r="AE5165">
        <f t="shared" ca="1" si="612"/>
        <v>64</v>
      </c>
      <c r="AF5165" t="str">
        <f t="shared" si="613"/>
        <v>Harvard</v>
      </c>
      <c r="AG5165" t="str">
        <f t="shared" ca="1" si="614"/>
        <v>Harvard</v>
      </c>
    </row>
    <row r="5166" spans="15:33" x14ac:dyDescent="0.25">
      <c r="O5166" t="s">
        <v>3119</v>
      </c>
      <c r="P5166" s="6">
        <v>42063</v>
      </c>
      <c r="Q5166" t="s">
        <v>3073</v>
      </c>
      <c r="R5166" t="s">
        <v>3104</v>
      </c>
      <c r="S5166" t="s">
        <v>3720</v>
      </c>
      <c r="T5166">
        <v>56</v>
      </c>
      <c r="U5166">
        <v>45</v>
      </c>
      <c r="W5166" t="s">
        <v>1724</v>
      </c>
      <c r="X5166">
        <v>1</v>
      </c>
      <c r="Y5166">
        <f t="shared" si="608"/>
        <v>-11</v>
      </c>
      <c r="Z5166">
        <f t="shared" ca="1" si="609"/>
        <v>5.875</v>
      </c>
      <c r="AA5166">
        <f t="shared" ca="1" si="610"/>
        <v>-16.875</v>
      </c>
      <c r="AB5166">
        <f t="shared" ca="1" si="611"/>
        <v>16.875</v>
      </c>
      <c r="AC5166" s="2">
        <v>16.875</v>
      </c>
      <c r="AD5166" s="7">
        <f>VLOOKUP(P5166,Weights!$A:$B,2,0)*AC5166</f>
        <v>16.875</v>
      </c>
      <c r="AE5166">
        <f t="shared" ca="1" si="612"/>
        <v>284.765625</v>
      </c>
      <c r="AF5166" t="str">
        <f t="shared" si="613"/>
        <v>Dartmouth</v>
      </c>
      <c r="AG5166" t="str">
        <f t="shared" ca="1" si="614"/>
        <v>Cornell</v>
      </c>
    </row>
    <row r="5167" spans="15:33" x14ac:dyDescent="0.25">
      <c r="O5167" t="s">
        <v>3283</v>
      </c>
      <c r="P5167" s="6">
        <v>42063</v>
      </c>
      <c r="Q5167" t="s">
        <v>3073</v>
      </c>
      <c r="R5167" t="s">
        <v>3296</v>
      </c>
      <c r="S5167" t="s">
        <v>3721</v>
      </c>
      <c r="T5167">
        <v>83</v>
      </c>
      <c r="U5167">
        <v>76</v>
      </c>
      <c r="W5167" t="s">
        <v>1353</v>
      </c>
      <c r="X5167">
        <v>1</v>
      </c>
      <c r="Y5167">
        <f t="shared" si="608"/>
        <v>7</v>
      </c>
      <c r="Z5167">
        <f t="shared" ca="1" si="609"/>
        <v>-0.625</v>
      </c>
      <c r="AA5167">
        <f t="shared" ca="1" si="610"/>
        <v>7.625</v>
      </c>
      <c r="AB5167">
        <f t="shared" ca="1" si="611"/>
        <v>-7.625</v>
      </c>
      <c r="AC5167" s="2">
        <v>7.625</v>
      </c>
      <c r="AD5167" s="7">
        <f>VLOOKUP(P5167,Weights!$A:$B,2,0)*AC5167</f>
        <v>7.625</v>
      </c>
      <c r="AE5167">
        <f t="shared" ca="1" si="612"/>
        <v>58.140625</v>
      </c>
      <c r="AF5167" t="str">
        <f t="shared" si="613"/>
        <v>CS Northridge</v>
      </c>
      <c r="AG5167" t="str">
        <f t="shared" ca="1" si="614"/>
        <v>UC Riverside</v>
      </c>
    </row>
    <row r="5168" spans="15:33" x14ac:dyDescent="0.25">
      <c r="O5168" t="s">
        <v>3172</v>
      </c>
      <c r="P5168" s="6">
        <v>42063</v>
      </c>
      <c r="Q5168" t="s">
        <v>3073</v>
      </c>
      <c r="R5168" t="s">
        <v>3126</v>
      </c>
      <c r="S5168" t="s">
        <v>3721</v>
      </c>
      <c r="T5168">
        <v>77</v>
      </c>
      <c r="U5168">
        <v>66</v>
      </c>
      <c r="W5168" t="s">
        <v>365</v>
      </c>
      <c r="X5168">
        <v>1</v>
      </c>
      <c r="Y5168">
        <f t="shared" si="608"/>
        <v>11</v>
      </c>
      <c r="Z5168">
        <f t="shared" ca="1" si="609"/>
        <v>8.2499994999999995</v>
      </c>
      <c r="AA5168">
        <f t="shared" ca="1" si="610"/>
        <v>2.7500005000000005</v>
      </c>
      <c r="AB5168">
        <f t="shared" ca="1" si="611"/>
        <v>-2.7500005000000005</v>
      </c>
      <c r="AC5168" s="2">
        <v>2.75</v>
      </c>
      <c r="AD5168" s="7">
        <f>VLOOKUP(P5168,Weights!$A:$B,2,0)*AC5168</f>
        <v>2.75</v>
      </c>
      <c r="AE5168">
        <f t="shared" ca="1" si="612"/>
        <v>7.5625027500002524</v>
      </c>
      <c r="AF5168" t="str">
        <f t="shared" si="613"/>
        <v>Davidson</v>
      </c>
      <c r="AG5168" t="str">
        <f t="shared" ca="1" si="614"/>
        <v>Davidson</v>
      </c>
    </row>
    <row r="5169" spans="15:33" x14ac:dyDescent="0.25">
      <c r="O5169" t="s">
        <v>3300</v>
      </c>
      <c r="P5169" s="6">
        <v>42063</v>
      </c>
      <c r="Q5169" t="s">
        <v>3073</v>
      </c>
      <c r="R5169" t="s">
        <v>3125</v>
      </c>
      <c r="S5169" t="s">
        <v>3720</v>
      </c>
      <c r="T5169">
        <v>69</v>
      </c>
      <c r="U5169">
        <v>65</v>
      </c>
      <c r="W5169" t="s">
        <v>766</v>
      </c>
      <c r="X5169">
        <v>1</v>
      </c>
      <c r="Y5169">
        <f t="shared" si="608"/>
        <v>-4</v>
      </c>
      <c r="Z5169">
        <f t="shared" ca="1" si="609"/>
        <v>3.375</v>
      </c>
      <c r="AA5169">
        <f t="shared" ca="1" si="610"/>
        <v>-7.375</v>
      </c>
      <c r="AB5169">
        <f t="shared" ca="1" si="611"/>
        <v>7.375</v>
      </c>
      <c r="AC5169" s="2">
        <v>7.375</v>
      </c>
      <c r="AD5169" s="7">
        <f>VLOOKUP(P5169,Weights!$A:$B,2,0)*AC5169</f>
        <v>7.375</v>
      </c>
      <c r="AE5169">
        <f t="shared" ca="1" si="612"/>
        <v>54.390625</v>
      </c>
      <c r="AF5169" t="str">
        <f t="shared" si="613"/>
        <v>Maryland-Eastern Shore</v>
      </c>
      <c r="AG5169" t="str">
        <f t="shared" ca="1" si="614"/>
        <v>Delaware St</v>
      </c>
    </row>
    <row r="5170" spans="15:33" x14ac:dyDescent="0.25">
      <c r="O5170" t="s">
        <v>3255</v>
      </c>
      <c r="P5170" s="6">
        <v>42063</v>
      </c>
      <c r="Q5170" t="s">
        <v>3073</v>
      </c>
      <c r="R5170" t="s">
        <v>3101</v>
      </c>
      <c r="S5170" t="s">
        <v>3720</v>
      </c>
      <c r="T5170">
        <v>67</v>
      </c>
      <c r="U5170">
        <v>53</v>
      </c>
      <c r="W5170" t="s">
        <v>936</v>
      </c>
      <c r="X5170">
        <v>1</v>
      </c>
      <c r="Y5170">
        <f t="shared" si="608"/>
        <v>-14</v>
      </c>
      <c r="Z5170">
        <f t="shared" ca="1" si="609"/>
        <v>-7.7499994999999977</v>
      </c>
      <c r="AA5170">
        <f t="shared" ca="1" si="610"/>
        <v>-6.2500005000000023</v>
      </c>
      <c r="AB5170">
        <f t="shared" ca="1" si="611"/>
        <v>6.2500005000000023</v>
      </c>
      <c r="AC5170" s="2">
        <v>6.25</v>
      </c>
      <c r="AD5170" s="7">
        <f>VLOOKUP(P5170,Weights!$A:$B,2,0)*AC5170</f>
        <v>6.25</v>
      </c>
      <c r="AE5170">
        <f t="shared" ca="1" si="612"/>
        <v>39.062506250000276</v>
      </c>
      <c r="AF5170" t="str">
        <f t="shared" si="613"/>
        <v>Butler</v>
      </c>
      <c r="AG5170" t="str">
        <f t="shared" ca="1" si="614"/>
        <v>Butler</v>
      </c>
    </row>
    <row r="5171" spans="15:33" x14ac:dyDescent="0.25">
      <c r="O5171" t="s">
        <v>3704</v>
      </c>
      <c r="P5171" s="6">
        <v>42063</v>
      </c>
      <c r="Q5171" t="s">
        <v>3073</v>
      </c>
      <c r="R5171" t="s">
        <v>3195</v>
      </c>
      <c r="S5171" t="s">
        <v>3721</v>
      </c>
      <c r="T5171">
        <v>73</v>
      </c>
      <c r="U5171">
        <v>54</v>
      </c>
      <c r="W5171" t="s">
        <v>580</v>
      </c>
      <c r="X5171">
        <v>1</v>
      </c>
      <c r="Y5171">
        <f t="shared" si="608"/>
        <v>19</v>
      </c>
      <c r="Z5171">
        <f t="shared" ca="1" si="609"/>
        <v>17.874999500000001</v>
      </c>
      <c r="AA5171">
        <f t="shared" ca="1" si="610"/>
        <v>1.1250004999999987</v>
      </c>
      <c r="AB5171">
        <f t="shared" ca="1" si="611"/>
        <v>-1.1250004999999987</v>
      </c>
      <c r="AC5171" s="2">
        <v>1.125</v>
      </c>
      <c r="AD5171" s="7">
        <f>VLOOKUP(P5171,Weights!$A:$B,2,0)*AC5171</f>
        <v>1.125</v>
      </c>
      <c r="AE5171">
        <f t="shared" ca="1" si="612"/>
        <v>1.2656261250002472</v>
      </c>
      <c r="AF5171" t="str">
        <f t="shared" si="613"/>
        <v>Duke</v>
      </c>
      <c r="AG5171" t="str">
        <f t="shared" ca="1" si="614"/>
        <v>Duke</v>
      </c>
    </row>
    <row r="5172" spans="15:33" x14ac:dyDescent="0.25">
      <c r="O5172" t="s">
        <v>3377</v>
      </c>
      <c r="P5172" s="6">
        <v>42063</v>
      </c>
      <c r="Q5172" t="s">
        <v>3073</v>
      </c>
      <c r="R5172" t="s">
        <v>3232</v>
      </c>
      <c r="S5172" t="s">
        <v>3721</v>
      </c>
      <c r="T5172">
        <v>70</v>
      </c>
      <c r="U5172">
        <v>67</v>
      </c>
      <c r="W5172" t="s">
        <v>1311</v>
      </c>
      <c r="X5172">
        <v>1</v>
      </c>
      <c r="Y5172">
        <f t="shared" si="608"/>
        <v>3</v>
      </c>
      <c r="Z5172">
        <f t="shared" ca="1" si="609"/>
        <v>4.2499999800000001</v>
      </c>
      <c r="AA5172">
        <f t="shared" ca="1" si="610"/>
        <v>-1.2499999800000001</v>
      </c>
      <c r="AB5172">
        <f t="shared" ca="1" si="611"/>
        <v>1.2499999800000001</v>
      </c>
      <c r="AC5172" s="2">
        <v>1.25</v>
      </c>
      <c r="AD5172" s="7">
        <f>VLOOKUP(P5172,Weights!$A:$B,2,0)*AC5172</f>
        <v>1.25</v>
      </c>
      <c r="AE5172">
        <f t="shared" ca="1" si="612"/>
        <v>1.5624999500000007</v>
      </c>
      <c r="AF5172" t="str">
        <f t="shared" si="613"/>
        <v>Eastern Kentucky</v>
      </c>
      <c r="AG5172" t="str">
        <f t="shared" ca="1" si="614"/>
        <v>Eastern Kentucky</v>
      </c>
    </row>
    <row r="5173" spans="15:33" x14ac:dyDescent="0.25">
      <c r="O5173" t="s">
        <v>3236</v>
      </c>
      <c r="P5173" s="6">
        <v>42063</v>
      </c>
      <c r="Q5173" t="s">
        <v>3073</v>
      </c>
      <c r="R5173" t="s">
        <v>3163</v>
      </c>
      <c r="S5173" t="s">
        <v>3720</v>
      </c>
      <c r="T5173">
        <v>77</v>
      </c>
      <c r="U5173">
        <v>76</v>
      </c>
      <c r="W5173" t="s">
        <v>1003</v>
      </c>
      <c r="X5173">
        <v>1</v>
      </c>
      <c r="Y5173">
        <f t="shared" si="608"/>
        <v>-1</v>
      </c>
      <c r="Z5173">
        <f t="shared" ca="1" si="609"/>
        <v>6.2500000199999999</v>
      </c>
      <c r="AA5173">
        <f t="shared" ca="1" si="610"/>
        <v>-7.2500000199999999</v>
      </c>
      <c r="AB5173">
        <f t="shared" ca="1" si="611"/>
        <v>7.2500000199999999</v>
      </c>
      <c r="AC5173" s="2">
        <v>7.25</v>
      </c>
      <c r="AD5173" s="7">
        <f>VLOOKUP(P5173,Weights!$A:$B,2,0)*AC5173</f>
        <v>7.25</v>
      </c>
      <c r="AE5173">
        <f t="shared" ca="1" si="612"/>
        <v>52.562500289999996</v>
      </c>
      <c r="AF5173" t="str">
        <f t="shared" si="613"/>
        <v>Montana</v>
      </c>
      <c r="AG5173" t="str">
        <f t="shared" ca="1" si="614"/>
        <v>Eastern Washington</v>
      </c>
    </row>
    <row r="5174" spans="15:33" x14ac:dyDescent="0.25">
      <c r="O5174" t="s">
        <v>3345</v>
      </c>
      <c r="P5174" s="6">
        <v>42063</v>
      </c>
      <c r="Q5174" t="s">
        <v>3073</v>
      </c>
      <c r="R5174" t="s">
        <v>3148</v>
      </c>
      <c r="S5174" t="s">
        <v>3721</v>
      </c>
      <c r="T5174">
        <v>74</v>
      </c>
      <c r="U5174">
        <v>55</v>
      </c>
      <c r="W5174" t="s">
        <v>1444</v>
      </c>
      <c r="X5174">
        <v>1</v>
      </c>
      <c r="Y5174">
        <f t="shared" si="608"/>
        <v>19</v>
      </c>
      <c r="Z5174">
        <f t="shared" ca="1" si="609"/>
        <v>-0.24999998000000001</v>
      </c>
      <c r="AA5174">
        <f t="shared" ca="1" si="610"/>
        <v>19.249999979999998</v>
      </c>
      <c r="AB5174">
        <f t="shared" ca="1" si="611"/>
        <v>-19.249999979999998</v>
      </c>
      <c r="AC5174" s="2">
        <v>19.25</v>
      </c>
      <c r="AD5174" s="7">
        <f>VLOOKUP(P5174,Weights!$A:$B,2,0)*AC5174</f>
        <v>19.25</v>
      </c>
      <c r="AE5174">
        <f t="shared" ca="1" si="612"/>
        <v>370.56249922999996</v>
      </c>
      <c r="AF5174" t="str">
        <f t="shared" si="613"/>
        <v>Elon</v>
      </c>
      <c r="AG5174" t="str">
        <f t="shared" ca="1" si="614"/>
        <v>UNC Wilmington</v>
      </c>
    </row>
    <row r="5175" spans="15:33" x14ac:dyDescent="0.25">
      <c r="O5175" t="s">
        <v>3378</v>
      </c>
      <c r="P5175" s="6">
        <v>42063</v>
      </c>
      <c r="Q5175" t="s">
        <v>3073</v>
      </c>
      <c r="R5175" t="s">
        <v>3193</v>
      </c>
      <c r="S5175" t="s">
        <v>3720</v>
      </c>
      <c r="T5175">
        <v>69</v>
      </c>
      <c r="U5175">
        <v>67</v>
      </c>
      <c r="V5175" t="s">
        <v>3722</v>
      </c>
      <c r="W5175" t="s">
        <v>2109</v>
      </c>
      <c r="X5175">
        <v>1</v>
      </c>
      <c r="Y5175">
        <f t="shared" si="608"/>
        <v>-2</v>
      </c>
      <c r="Z5175">
        <f t="shared" ca="1" si="609"/>
        <v>-0.625</v>
      </c>
      <c r="AA5175">
        <f t="shared" ca="1" si="610"/>
        <v>-1.375</v>
      </c>
      <c r="AB5175">
        <f t="shared" ca="1" si="611"/>
        <v>1.375</v>
      </c>
      <c r="AC5175" s="2">
        <v>1.375</v>
      </c>
      <c r="AD5175" s="7">
        <f>VLOOKUP(P5175,Weights!$A:$B,2,0)*AC5175</f>
        <v>1.375</v>
      </c>
      <c r="AE5175">
        <f t="shared" ca="1" si="612"/>
        <v>1.890625</v>
      </c>
      <c r="AF5175" t="str">
        <f t="shared" si="613"/>
        <v>Illinois St</v>
      </c>
      <c r="AG5175" t="str">
        <f t="shared" ca="1" si="614"/>
        <v>Illinois St</v>
      </c>
    </row>
    <row r="5176" spans="15:33" x14ac:dyDescent="0.25">
      <c r="O5176" t="s">
        <v>3347</v>
      </c>
      <c r="P5176" s="6">
        <v>42063</v>
      </c>
      <c r="Q5176" t="s">
        <v>3073</v>
      </c>
      <c r="R5176" t="s">
        <v>3128</v>
      </c>
      <c r="S5176" t="s">
        <v>3721</v>
      </c>
      <c r="T5176">
        <v>73</v>
      </c>
      <c r="U5176">
        <v>66</v>
      </c>
      <c r="W5176" t="s">
        <v>2237</v>
      </c>
      <c r="X5176">
        <v>1</v>
      </c>
      <c r="Y5176">
        <f t="shared" si="608"/>
        <v>7</v>
      </c>
      <c r="Z5176">
        <f t="shared" ca="1" si="609"/>
        <v>7.0000004999999987</v>
      </c>
      <c r="AA5176">
        <f t="shared" ca="1" si="610"/>
        <v>-4.9999999873762135E-7</v>
      </c>
      <c r="AB5176">
        <f t="shared" ca="1" si="611"/>
        <v>4.9999999873762135E-7</v>
      </c>
      <c r="AC5176" s="2">
        <v>0</v>
      </c>
      <c r="AD5176" s="7">
        <f>VLOOKUP(P5176,Weights!$A:$B,2,0)*AC5176</f>
        <v>0</v>
      </c>
      <c r="AE5176">
        <f t="shared" ca="1" si="612"/>
        <v>2.4999999873762136E-13</v>
      </c>
      <c r="AF5176" t="str">
        <f t="shared" si="613"/>
        <v>Fairleigh Dickinson</v>
      </c>
      <c r="AG5176" t="str">
        <f t="shared" ca="1" si="614"/>
        <v>Fairleigh Dickinson</v>
      </c>
    </row>
    <row r="5177" spans="15:33" x14ac:dyDescent="0.25">
      <c r="O5177" t="s">
        <v>3144</v>
      </c>
      <c r="P5177" s="6">
        <v>42063</v>
      </c>
      <c r="Q5177" t="s">
        <v>3073</v>
      </c>
      <c r="R5177" t="s">
        <v>3251</v>
      </c>
      <c r="S5177" t="s">
        <v>3721</v>
      </c>
      <c r="T5177">
        <v>66</v>
      </c>
      <c r="U5177">
        <v>49</v>
      </c>
      <c r="W5177" t="s">
        <v>73</v>
      </c>
      <c r="X5177">
        <v>1</v>
      </c>
      <c r="Y5177">
        <f t="shared" si="608"/>
        <v>17</v>
      </c>
      <c r="Z5177">
        <f t="shared" ca="1" si="609"/>
        <v>7.2499999999999991</v>
      </c>
      <c r="AA5177">
        <f t="shared" ca="1" si="610"/>
        <v>9.75</v>
      </c>
      <c r="AB5177">
        <f t="shared" ca="1" si="611"/>
        <v>-9.75</v>
      </c>
      <c r="AC5177" s="2">
        <v>9.75</v>
      </c>
      <c r="AD5177" s="7">
        <f>VLOOKUP(P5177,Weights!$A:$B,2,0)*AC5177</f>
        <v>9.75</v>
      </c>
      <c r="AE5177">
        <f t="shared" ca="1" si="612"/>
        <v>95.0625</v>
      </c>
      <c r="AF5177" t="str">
        <f t="shared" si="613"/>
        <v>Florida</v>
      </c>
      <c r="AG5177" t="str">
        <f t="shared" ca="1" si="614"/>
        <v>Florida</v>
      </c>
    </row>
    <row r="5178" spans="15:33" x14ac:dyDescent="0.25">
      <c r="O5178" t="s">
        <v>3161</v>
      </c>
      <c r="P5178" s="6">
        <v>42063</v>
      </c>
      <c r="Q5178" t="s">
        <v>3073</v>
      </c>
      <c r="R5178" t="s">
        <v>3711</v>
      </c>
      <c r="S5178" t="s">
        <v>3720</v>
      </c>
      <c r="T5178">
        <v>81</v>
      </c>
      <c r="U5178">
        <v>59</v>
      </c>
      <c r="W5178" t="s">
        <v>460</v>
      </c>
      <c r="X5178">
        <v>1</v>
      </c>
      <c r="Y5178">
        <f t="shared" si="608"/>
        <v>-22</v>
      </c>
      <c r="Z5178">
        <f t="shared" ca="1" si="609"/>
        <v>-4.9999994999999995</v>
      </c>
      <c r="AA5178">
        <f t="shared" ca="1" si="610"/>
        <v>-17.000000499999999</v>
      </c>
      <c r="AB5178">
        <f t="shared" ca="1" si="611"/>
        <v>17.000000499999999</v>
      </c>
      <c r="AC5178" s="2">
        <v>17</v>
      </c>
      <c r="AD5178" s="7">
        <f>VLOOKUP(P5178,Weights!$A:$B,2,0)*AC5178</f>
        <v>17</v>
      </c>
      <c r="AE5178">
        <f t="shared" ca="1" si="612"/>
        <v>289.00001700000018</v>
      </c>
      <c r="AF5178" t="str">
        <f t="shared" si="613"/>
        <v>Louisville</v>
      </c>
      <c r="AG5178" t="str">
        <f t="shared" ca="1" si="614"/>
        <v>Louisville</v>
      </c>
    </row>
    <row r="5179" spans="15:33" x14ac:dyDescent="0.25">
      <c r="O5179" t="s">
        <v>3329</v>
      </c>
      <c r="P5179" s="6">
        <v>42063</v>
      </c>
      <c r="Q5179" t="s">
        <v>3073</v>
      </c>
      <c r="R5179" t="s">
        <v>3274</v>
      </c>
      <c r="S5179" t="s">
        <v>3721</v>
      </c>
      <c r="T5179">
        <v>59</v>
      </c>
      <c r="U5179">
        <v>55</v>
      </c>
      <c r="W5179" t="s">
        <v>2192</v>
      </c>
      <c r="X5179">
        <v>1</v>
      </c>
      <c r="Y5179">
        <f t="shared" si="608"/>
        <v>4</v>
      </c>
      <c r="Z5179">
        <f t="shared" ca="1" si="609"/>
        <v>-0.74999998000000001</v>
      </c>
      <c r="AA5179">
        <f t="shared" ca="1" si="610"/>
        <v>4.7499999800000001</v>
      </c>
      <c r="AB5179">
        <f t="shared" ca="1" si="611"/>
        <v>-4.7499999800000001</v>
      </c>
      <c r="AC5179" s="2">
        <v>4.75</v>
      </c>
      <c r="AD5179" s="7">
        <f>VLOOKUP(P5179,Weights!$A:$B,2,0)*AC5179</f>
        <v>4.75</v>
      </c>
      <c r="AE5179">
        <f t="shared" ca="1" si="612"/>
        <v>22.562499810000002</v>
      </c>
      <c r="AF5179" t="str">
        <f t="shared" si="613"/>
        <v>Fresno St</v>
      </c>
      <c r="AG5179" t="str">
        <f t="shared" ca="1" si="614"/>
        <v>New Mexico</v>
      </c>
    </row>
    <row r="5180" spans="15:33" x14ac:dyDescent="0.25">
      <c r="O5180" t="s">
        <v>3338</v>
      </c>
      <c r="P5180" s="6">
        <v>42063</v>
      </c>
      <c r="Q5180" t="s">
        <v>3073</v>
      </c>
      <c r="R5180" t="s">
        <v>3310</v>
      </c>
      <c r="S5180" t="s">
        <v>3720</v>
      </c>
      <c r="T5180">
        <v>62</v>
      </c>
      <c r="U5180">
        <v>60</v>
      </c>
      <c r="W5180" t="s">
        <v>2546</v>
      </c>
      <c r="X5180">
        <v>1</v>
      </c>
      <c r="Y5180">
        <f t="shared" si="608"/>
        <v>-2</v>
      </c>
      <c r="Z5180">
        <f t="shared" ca="1" si="609"/>
        <v>-4.125</v>
      </c>
      <c r="AA5180">
        <f t="shared" ca="1" si="610"/>
        <v>2.125</v>
      </c>
      <c r="AB5180">
        <f t="shared" ca="1" si="611"/>
        <v>-2.125</v>
      </c>
      <c r="AC5180" s="2">
        <v>2.125</v>
      </c>
      <c r="AD5180" s="7">
        <f>VLOOKUP(P5180,Weights!$A:$B,2,0)*AC5180</f>
        <v>2.125</v>
      </c>
      <c r="AE5180">
        <f t="shared" ca="1" si="612"/>
        <v>4.515625</v>
      </c>
      <c r="AF5180" t="str">
        <f t="shared" si="613"/>
        <v>Wofford</v>
      </c>
      <c r="AG5180" t="str">
        <f t="shared" ca="1" si="614"/>
        <v>Wofford</v>
      </c>
    </row>
    <row r="5181" spans="15:33" x14ac:dyDescent="0.25">
      <c r="O5181" t="s">
        <v>3111</v>
      </c>
      <c r="P5181" s="6">
        <v>42063</v>
      </c>
      <c r="Q5181" t="s">
        <v>3073</v>
      </c>
      <c r="R5181" t="s">
        <v>3235</v>
      </c>
      <c r="S5181" t="s">
        <v>3721</v>
      </c>
      <c r="T5181">
        <v>68</v>
      </c>
      <c r="U5181">
        <v>44</v>
      </c>
      <c r="W5181" t="s">
        <v>1935</v>
      </c>
      <c r="X5181">
        <v>1</v>
      </c>
      <c r="Y5181">
        <f t="shared" si="608"/>
        <v>24</v>
      </c>
      <c r="Z5181">
        <f t="shared" ca="1" si="609"/>
        <v>16.374999500000001</v>
      </c>
      <c r="AA5181">
        <f t="shared" ca="1" si="610"/>
        <v>7.6250004999999987</v>
      </c>
      <c r="AB5181">
        <f t="shared" ca="1" si="611"/>
        <v>-7.6250004999999987</v>
      </c>
      <c r="AC5181" s="2">
        <v>7.625</v>
      </c>
      <c r="AD5181" s="7">
        <f>VLOOKUP(P5181,Weights!$A:$B,2,0)*AC5181</f>
        <v>7.625</v>
      </c>
      <c r="AE5181">
        <f t="shared" ca="1" si="612"/>
        <v>58.140632625000229</v>
      </c>
      <c r="AF5181" t="str">
        <f t="shared" si="613"/>
        <v>Georgia</v>
      </c>
      <c r="AG5181" t="str">
        <f t="shared" ca="1" si="614"/>
        <v>Georgia</v>
      </c>
    </row>
    <row r="5182" spans="15:33" x14ac:dyDescent="0.25">
      <c r="O5182" t="s">
        <v>3707</v>
      </c>
      <c r="P5182" s="6">
        <v>42063</v>
      </c>
      <c r="Q5182" t="s">
        <v>3073</v>
      </c>
      <c r="R5182" t="s">
        <v>3184</v>
      </c>
      <c r="S5182" t="s">
        <v>3720</v>
      </c>
      <c r="T5182">
        <v>73</v>
      </c>
      <c r="U5182">
        <v>70</v>
      </c>
      <c r="W5182" t="s">
        <v>2907</v>
      </c>
      <c r="X5182">
        <v>1</v>
      </c>
      <c r="Y5182">
        <f t="shared" si="608"/>
        <v>-3</v>
      </c>
      <c r="Z5182">
        <f t="shared" ca="1" si="609"/>
        <v>12.249999999999998</v>
      </c>
      <c r="AA5182">
        <f t="shared" ca="1" si="610"/>
        <v>-15.249999999999998</v>
      </c>
      <c r="AB5182">
        <f t="shared" ca="1" si="611"/>
        <v>15.249999999999998</v>
      </c>
      <c r="AC5182" s="2">
        <v>15.25</v>
      </c>
      <c r="AD5182" s="7">
        <f>VLOOKUP(P5182,Weights!$A:$B,2,0)*AC5182</f>
        <v>15.25</v>
      </c>
      <c r="AE5182">
        <f t="shared" ca="1" si="612"/>
        <v>232.56249999999994</v>
      </c>
      <c r="AF5182" t="str">
        <f t="shared" si="613"/>
        <v>BYU</v>
      </c>
      <c r="AG5182" t="str">
        <f t="shared" ca="1" si="614"/>
        <v>Gonzaga</v>
      </c>
    </row>
    <row r="5183" spans="15:33" x14ac:dyDescent="0.25">
      <c r="O5183" t="s">
        <v>3371</v>
      </c>
      <c r="P5183" s="6">
        <v>42063</v>
      </c>
      <c r="Q5183" t="s">
        <v>3073</v>
      </c>
      <c r="R5183" t="s">
        <v>3369</v>
      </c>
      <c r="S5183" t="s">
        <v>3721</v>
      </c>
      <c r="T5183">
        <v>83</v>
      </c>
      <c r="U5183">
        <v>63</v>
      </c>
      <c r="W5183" t="s">
        <v>1638</v>
      </c>
      <c r="X5183">
        <v>1</v>
      </c>
      <c r="Y5183">
        <f t="shared" si="608"/>
        <v>20</v>
      </c>
      <c r="Z5183">
        <f t="shared" ca="1" si="609"/>
        <v>7.1250000199999999</v>
      </c>
      <c r="AA5183">
        <f t="shared" ca="1" si="610"/>
        <v>12.87499998</v>
      </c>
      <c r="AB5183">
        <f t="shared" ca="1" si="611"/>
        <v>-12.87499998</v>
      </c>
      <c r="AC5183" s="2">
        <v>12.875</v>
      </c>
      <c r="AD5183" s="7">
        <f>VLOOKUP(P5183,Weights!$A:$B,2,0)*AC5183</f>
        <v>12.875</v>
      </c>
      <c r="AE5183">
        <f t="shared" ca="1" si="612"/>
        <v>165.76562448499999</v>
      </c>
      <c r="AF5183" t="str">
        <f t="shared" si="613"/>
        <v>Green Bay</v>
      </c>
      <c r="AG5183" t="str">
        <f t="shared" ca="1" si="614"/>
        <v>Green Bay</v>
      </c>
    </row>
    <row r="5184" spans="15:33" x14ac:dyDescent="0.25">
      <c r="O5184" t="s">
        <v>3086</v>
      </c>
      <c r="P5184" s="6">
        <v>42063</v>
      </c>
      <c r="Q5184" t="s">
        <v>3073</v>
      </c>
      <c r="R5184" t="s">
        <v>3085</v>
      </c>
      <c r="S5184" t="s">
        <v>3720</v>
      </c>
      <c r="T5184">
        <v>74</v>
      </c>
      <c r="U5184">
        <v>59</v>
      </c>
      <c r="W5184" t="s">
        <v>73</v>
      </c>
      <c r="X5184">
        <v>1</v>
      </c>
      <c r="Y5184">
        <f t="shared" si="608"/>
        <v>-15</v>
      </c>
      <c r="Z5184">
        <f t="shared" ca="1" si="609"/>
        <v>-5.875</v>
      </c>
      <c r="AA5184">
        <f t="shared" ca="1" si="610"/>
        <v>-9.125</v>
      </c>
      <c r="AB5184">
        <f t="shared" ca="1" si="611"/>
        <v>9.125</v>
      </c>
      <c r="AC5184" s="2">
        <v>9.125</v>
      </c>
      <c r="AD5184" s="7">
        <f>VLOOKUP(P5184,Weights!$A:$B,2,0)*AC5184</f>
        <v>9.125</v>
      </c>
      <c r="AE5184">
        <f t="shared" ca="1" si="612"/>
        <v>83.265625</v>
      </c>
      <c r="AF5184" t="str">
        <f t="shared" si="613"/>
        <v>Stony Brook</v>
      </c>
      <c r="AG5184" t="str">
        <f t="shared" ca="1" si="614"/>
        <v>Stony Brook</v>
      </c>
    </row>
    <row r="5185" spans="15:33" x14ac:dyDescent="0.25">
      <c r="O5185" t="s">
        <v>3404</v>
      </c>
      <c r="P5185" s="6">
        <v>42063</v>
      </c>
      <c r="Q5185" t="s">
        <v>3073</v>
      </c>
      <c r="R5185" t="s">
        <v>3336</v>
      </c>
      <c r="S5185" t="s">
        <v>3720</v>
      </c>
      <c r="T5185">
        <v>102</v>
      </c>
      <c r="U5185">
        <v>87</v>
      </c>
      <c r="W5185" t="s">
        <v>2445</v>
      </c>
      <c r="X5185">
        <v>1</v>
      </c>
      <c r="Y5185">
        <f t="shared" si="608"/>
        <v>-15</v>
      </c>
      <c r="Z5185">
        <f t="shared" ca="1" si="609"/>
        <v>-15.000000499999999</v>
      </c>
      <c r="AA5185">
        <f t="shared" ca="1" si="610"/>
        <v>4.9999999873762135E-7</v>
      </c>
      <c r="AB5185">
        <f t="shared" ca="1" si="611"/>
        <v>-4.9999999873762135E-7</v>
      </c>
      <c r="AC5185" s="2">
        <v>0</v>
      </c>
      <c r="AD5185" s="7">
        <f>VLOOKUP(P5185,Weights!$A:$B,2,0)*AC5185</f>
        <v>0</v>
      </c>
      <c r="AE5185">
        <f t="shared" ca="1" si="612"/>
        <v>2.4999999873762136E-13</v>
      </c>
      <c r="AF5185" t="str">
        <f t="shared" si="613"/>
        <v>Stephen F. Austin</v>
      </c>
      <c r="AG5185" t="str">
        <f t="shared" ca="1" si="614"/>
        <v>Stephen F. Austin</v>
      </c>
    </row>
    <row r="5186" spans="15:33" x14ac:dyDescent="0.25">
      <c r="O5186" t="s">
        <v>3393</v>
      </c>
      <c r="P5186" s="6">
        <v>42063</v>
      </c>
      <c r="Q5186" t="s">
        <v>3073</v>
      </c>
      <c r="R5186" t="s">
        <v>3293</v>
      </c>
      <c r="S5186" t="s">
        <v>3720</v>
      </c>
      <c r="T5186">
        <v>68</v>
      </c>
      <c r="U5186">
        <v>67</v>
      </c>
      <c r="W5186" t="s">
        <v>2025</v>
      </c>
      <c r="X5186">
        <v>1</v>
      </c>
      <c r="Y5186">
        <f t="shared" ref="Y5186:Y5249" si="615">X5186*IF(S5186="W",(T5186-U5186),U5186-T5186)</f>
        <v>-1</v>
      </c>
      <c r="Z5186">
        <f t="shared" ref="Z5186:Z5249" ca="1" si="616">X5186*(IF(Q5186="A",-HomeEdge,IF(Q5186="H",HomeEdge,0))+VLOOKUP(O5186,TmList,2,0)-VLOOKUP(R5186,TmList,2,0))</f>
        <v>2.25</v>
      </c>
      <c r="AA5186">
        <f t="shared" ref="AA5186:AA5249" ca="1" si="617">Y5186-Z5186</f>
        <v>-3.25</v>
      </c>
      <c r="AB5186">
        <f t="shared" ref="AB5186:AB5249" ca="1" si="618">-AA5186</f>
        <v>3.25</v>
      </c>
      <c r="AC5186" s="2">
        <v>3.25</v>
      </c>
      <c r="AD5186" s="7">
        <f>VLOOKUP(P5186,Weights!$A:$B,2,0)*AC5186</f>
        <v>3.25</v>
      </c>
      <c r="AE5186">
        <f t="shared" ref="AE5186:AE5249" ca="1" si="619">AA5186^2</f>
        <v>10.5625</v>
      </c>
      <c r="AF5186" t="str">
        <f t="shared" si="613"/>
        <v>Hampton</v>
      </c>
      <c r="AG5186" t="str">
        <f t="shared" ca="1" si="614"/>
        <v>Howard</v>
      </c>
    </row>
    <row r="5187" spans="15:33" x14ac:dyDescent="0.25">
      <c r="O5187" t="s">
        <v>3237</v>
      </c>
      <c r="P5187" s="6">
        <v>42063</v>
      </c>
      <c r="Q5187" t="s">
        <v>3073</v>
      </c>
      <c r="R5187" t="s">
        <v>3266</v>
      </c>
      <c r="S5187" t="s">
        <v>3721</v>
      </c>
      <c r="T5187">
        <v>80</v>
      </c>
      <c r="U5187">
        <v>73</v>
      </c>
      <c r="W5187" t="s">
        <v>1017</v>
      </c>
      <c r="X5187">
        <v>1</v>
      </c>
      <c r="Y5187">
        <f t="shared" si="615"/>
        <v>7</v>
      </c>
      <c r="Z5187">
        <f t="shared" ca="1" si="616"/>
        <v>12.000000499999999</v>
      </c>
      <c r="AA5187">
        <f t="shared" ca="1" si="617"/>
        <v>-5.0000004999999987</v>
      </c>
      <c r="AB5187">
        <f t="shared" ca="1" si="618"/>
        <v>5.0000004999999987</v>
      </c>
      <c r="AC5187" s="2">
        <v>5</v>
      </c>
      <c r="AD5187" s="7">
        <f>VLOOKUP(P5187,Weights!$A:$B,2,0)*AC5187</f>
        <v>5</v>
      </c>
      <c r="AE5187">
        <f t="shared" ca="1" si="619"/>
        <v>25.000005000000236</v>
      </c>
      <c r="AF5187" t="str">
        <f t="shared" ref="AF5187:AF5250" si="620">IF(Y5187&gt;0,O5187,R5187)</f>
        <v>Idaho</v>
      </c>
      <c r="AG5187" t="str">
        <f t="shared" ref="AG5187:AG5250" ca="1" si="621">IF(Z5187&gt;0,O5187,R5187)</f>
        <v>Idaho</v>
      </c>
    </row>
    <row r="5188" spans="15:33" x14ac:dyDescent="0.25">
      <c r="O5188" t="s">
        <v>3227</v>
      </c>
      <c r="P5188" s="6">
        <v>42063</v>
      </c>
      <c r="Q5188" t="s">
        <v>3073</v>
      </c>
      <c r="R5188" t="s">
        <v>3203</v>
      </c>
      <c r="S5188" t="s">
        <v>3721</v>
      </c>
      <c r="T5188">
        <v>86</v>
      </c>
      <c r="U5188">
        <v>60</v>
      </c>
      <c r="W5188" t="s">
        <v>443</v>
      </c>
      <c r="X5188">
        <v>1</v>
      </c>
      <c r="Y5188">
        <f t="shared" si="615"/>
        <v>26</v>
      </c>
      <c r="Z5188">
        <f t="shared" ca="1" si="616"/>
        <v>7.3749999999999991</v>
      </c>
      <c r="AA5188">
        <f t="shared" ca="1" si="617"/>
        <v>18.625</v>
      </c>
      <c r="AB5188">
        <f t="shared" ca="1" si="618"/>
        <v>-18.625</v>
      </c>
      <c r="AC5188" s="2">
        <v>18.625</v>
      </c>
      <c r="AD5188" s="7">
        <f>VLOOKUP(P5188,Weights!$A:$B,2,0)*AC5188</f>
        <v>18.625</v>
      </c>
      <c r="AE5188">
        <f t="shared" ca="1" si="619"/>
        <v>346.890625</v>
      </c>
      <c r="AF5188" t="str">
        <f t="shared" si="620"/>
        <v>Illinois</v>
      </c>
      <c r="AG5188" t="str">
        <f t="shared" ca="1" si="621"/>
        <v>Illinois</v>
      </c>
    </row>
    <row r="5189" spans="15:33" x14ac:dyDescent="0.25">
      <c r="O5189" t="s">
        <v>3217</v>
      </c>
      <c r="P5189" s="6">
        <v>42063</v>
      </c>
      <c r="Q5189" t="s">
        <v>3073</v>
      </c>
      <c r="R5189" t="s">
        <v>3272</v>
      </c>
      <c r="S5189" t="s">
        <v>3721</v>
      </c>
      <c r="T5189">
        <v>84</v>
      </c>
      <c r="U5189">
        <v>64</v>
      </c>
      <c r="W5189" t="s">
        <v>2309</v>
      </c>
      <c r="X5189">
        <v>1</v>
      </c>
      <c r="Y5189">
        <f t="shared" si="615"/>
        <v>20</v>
      </c>
      <c r="Z5189">
        <f t="shared" ca="1" si="616"/>
        <v>12.375000499999999</v>
      </c>
      <c r="AA5189">
        <f t="shared" ca="1" si="617"/>
        <v>7.6249995000000013</v>
      </c>
      <c r="AB5189">
        <f t="shared" ca="1" si="618"/>
        <v>-7.6249995000000013</v>
      </c>
      <c r="AC5189" s="2">
        <v>7.625</v>
      </c>
      <c r="AD5189" s="7">
        <f>VLOOKUP(P5189,Weights!$A:$B,2,0)*AC5189</f>
        <v>7.625</v>
      </c>
      <c r="AE5189">
        <f t="shared" ca="1" si="619"/>
        <v>58.140617375000268</v>
      </c>
      <c r="AF5189" t="str">
        <f t="shared" si="620"/>
        <v>IPFW</v>
      </c>
      <c r="AG5189" t="str">
        <f t="shared" ca="1" si="621"/>
        <v>IPFW</v>
      </c>
    </row>
    <row r="5190" spans="15:33" x14ac:dyDescent="0.25">
      <c r="O5190" t="s">
        <v>3386</v>
      </c>
      <c r="P5190" s="6">
        <v>42063</v>
      </c>
      <c r="Q5190" t="s">
        <v>3073</v>
      </c>
      <c r="R5190" t="s">
        <v>3294</v>
      </c>
      <c r="S5190" t="s">
        <v>3720</v>
      </c>
      <c r="T5190">
        <v>87</v>
      </c>
      <c r="U5190">
        <v>80</v>
      </c>
      <c r="V5190" t="s">
        <v>3723</v>
      </c>
      <c r="W5190" t="s">
        <v>2773</v>
      </c>
      <c r="X5190">
        <v>1</v>
      </c>
      <c r="Y5190">
        <f t="shared" si="615"/>
        <v>-7</v>
      </c>
      <c r="Z5190">
        <f t="shared" ca="1" si="616"/>
        <v>2.625</v>
      </c>
      <c r="AA5190">
        <f t="shared" ca="1" si="617"/>
        <v>-9.625</v>
      </c>
      <c r="AB5190">
        <f t="shared" ca="1" si="618"/>
        <v>9.625</v>
      </c>
      <c r="AC5190" s="2">
        <v>9.625</v>
      </c>
      <c r="AD5190" s="7">
        <f>VLOOKUP(P5190,Weights!$A:$B,2,0)*AC5190</f>
        <v>9.625</v>
      </c>
      <c r="AE5190">
        <f t="shared" ca="1" si="619"/>
        <v>92.640625</v>
      </c>
      <c r="AF5190" t="str">
        <f t="shared" si="620"/>
        <v>Omaha</v>
      </c>
      <c r="AG5190" t="str">
        <f t="shared" ca="1" si="621"/>
        <v>IUPUI</v>
      </c>
    </row>
    <row r="5191" spans="15:33" x14ac:dyDescent="0.25">
      <c r="O5191" t="s">
        <v>3348</v>
      </c>
      <c r="P5191" s="6">
        <v>42063</v>
      </c>
      <c r="Q5191" t="s">
        <v>3073</v>
      </c>
      <c r="R5191" t="s">
        <v>3394</v>
      </c>
      <c r="S5191" t="s">
        <v>3721</v>
      </c>
      <c r="T5191">
        <v>73</v>
      </c>
      <c r="U5191">
        <v>49</v>
      </c>
      <c r="W5191" t="s">
        <v>2724</v>
      </c>
      <c r="X5191">
        <v>1</v>
      </c>
      <c r="Y5191">
        <f t="shared" si="615"/>
        <v>24</v>
      </c>
      <c r="Z5191">
        <f t="shared" ca="1" si="616"/>
        <v>11.125000000000002</v>
      </c>
      <c r="AA5191">
        <f t="shared" ca="1" si="617"/>
        <v>12.874999999999998</v>
      </c>
      <c r="AB5191">
        <f t="shared" ca="1" si="618"/>
        <v>-12.874999999999998</v>
      </c>
      <c r="AC5191" s="2">
        <v>12.875</v>
      </c>
      <c r="AD5191" s="7">
        <f>VLOOKUP(P5191,Weights!$A:$B,2,0)*AC5191</f>
        <v>12.875</v>
      </c>
      <c r="AE5191">
        <f t="shared" ca="1" si="619"/>
        <v>165.76562499999994</v>
      </c>
      <c r="AF5191" t="str">
        <f t="shared" si="620"/>
        <v>Jackson St</v>
      </c>
      <c r="AG5191" t="str">
        <f t="shared" ca="1" si="621"/>
        <v>Jackson St</v>
      </c>
    </row>
    <row r="5192" spans="15:33" x14ac:dyDescent="0.25">
      <c r="O5192" t="s">
        <v>3216</v>
      </c>
      <c r="P5192" s="6">
        <v>42063</v>
      </c>
      <c r="Q5192" t="s">
        <v>3073</v>
      </c>
      <c r="R5192" t="s">
        <v>3221</v>
      </c>
      <c r="S5192" t="s">
        <v>3721</v>
      </c>
      <c r="T5192">
        <v>75</v>
      </c>
      <c r="U5192">
        <v>67</v>
      </c>
      <c r="W5192" t="s">
        <v>741</v>
      </c>
      <c r="X5192">
        <v>1</v>
      </c>
      <c r="Y5192">
        <f t="shared" si="615"/>
        <v>8</v>
      </c>
      <c r="Z5192">
        <f t="shared" ca="1" si="616"/>
        <v>-12.625000500000002</v>
      </c>
      <c r="AA5192">
        <f t="shared" ca="1" si="617"/>
        <v>20.625000500000002</v>
      </c>
      <c r="AB5192">
        <f t="shared" ca="1" si="618"/>
        <v>-20.625000500000002</v>
      </c>
      <c r="AC5192" s="2">
        <v>20.625</v>
      </c>
      <c r="AD5192" s="7">
        <f>VLOOKUP(P5192,Weights!$A:$B,2,0)*AC5192</f>
        <v>20.625</v>
      </c>
      <c r="AE5192">
        <f t="shared" ca="1" si="619"/>
        <v>425.39064562500033</v>
      </c>
      <c r="AF5192" t="str">
        <f t="shared" si="620"/>
        <v>Jacksonville</v>
      </c>
      <c r="AG5192" t="str">
        <f t="shared" ca="1" si="621"/>
        <v>Florida Gulf Coast</v>
      </c>
    </row>
    <row r="5193" spans="15:33" x14ac:dyDescent="0.25">
      <c r="O5193" t="s">
        <v>3187</v>
      </c>
      <c r="P5193" s="6">
        <v>42063</v>
      </c>
      <c r="Q5193" t="s">
        <v>3073</v>
      </c>
      <c r="R5193" t="s">
        <v>3112</v>
      </c>
      <c r="S5193" t="s">
        <v>3721</v>
      </c>
      <c r="T5193">
        <v>82</v>
      </c>
      <c r="U5193">
        <v>73</v>
      </c>
      <c r="W5193" t="s">
        <v>487</v>
      </c>
      <c r="X5193">
        <v>1</v>
      </c>
      <c r="Y5193">
        <f t="shared" si="615"/>
        <v>9</v>
      </c>
      <c r="Z5193">
        <f t="shared" ca="1" si="616"/>
        <v>-2.75</v>
      </c>
      <c r="AA5193">
        <f t="shared" ca="1" si="617"/>
        <v>11.75</v>
      </c>
      <c r="AB5193">
        <f t="shared" ca="1" si="618"/>
        <v>-11.75</v>
      </c>
      <c r="AC5193" s="2">
        <v>11.75</v>
      </c>
      <c r="AD5193" s="7">
        <f>VLOOKUP(P5193,Weights!$A:$B,2,0)*AC5193</f>
        <v>11.75</v>
      </c>
      <c r="AE5193">
        <f t="shared" ca="1" si="619"/>
        <v>138.0625</v>
      </c>
      <c r="AF5193" t="str">
        <f t="shared" si="620"/>
        <v>James Madison</v>
      </c>
      <c r="AG5193" t="str">
        <f t="shared" ca="1" si="621"/>
        <v>Hofstra</v>
      </c>
    </row>
    <row r="5194" spans="15:33" x14ac:dyDescent="0.25">
      <c r="O5194" t="s">
        <v>3709</v>
      </c>
      <c r="P5194" s="6">
        <v>42063</v>
      </c>
      <c r="Q5194" t="s">
        <v>3073</v>
      </c>
      <c r="R5194" t="s">
        <v>3248</v>
      </c>
      <c r="S5194" t="s">
        <v>3721</v>
      </c>
      <c r="T5194">
        <v>69</v>
      </c>
      <c r="U5194">
        <v>64</v>
      </c>
      <c r="W5194" t="s">
        <v>852</v>
      </c>
      <c r="X5194">
        <v>1</v>
      </c>
      <c r="Y5194">
        <f t="shared" si="615"/>
        <v>5</v>
      </c>
      <c r="Z5194">
        <f t="shared" ca="1" si="616"/>
        <v>7.5</v>
      </c>
      <c r="AA5194">
        <f t="shared" ca="1" si="617"/>
        <v>-2.5</v>
      </c>
      <c r="AB5194">
        <f t="shared" ca="1" si="618"/>
        <v>2.5</v>
      </c>
      <c r="AC5194" s="2">
        <v>2.5</v>
      </c>
      <c r="AD5194" s="7">
        <f>VLOOKUP(P5194,Weights!$A:$B,2,0)*AC5194</f>
        <v>2.5</v>
      </c>
      <c r="AE5194">
        <f t="shared" ca="1" si="619"/>
        <v>6.25</v>
      </c>
      <c r="AF5194" t="str">
        <f t="shared" si="620"/>
        <v>Kansas</v>
      </c>
      <c r="AG5194" t="str">
        <f t="shared" ca="1" si="621"/>
        <v>Kansas</v>
      </c>
    </row>
    <row r="5195" spans="15:33" x14ac:dyDescent="0.25">
      <c r="O5195" t="s">
        <v>3245</v>
      </c>
      <c r="P5195" s="6">
        <v>42063</v>
      </c>
      <c r="Q5195" t="s">
        <v>3073</v>
      </c>
      <c r="R5195" t="s">
        <v>3714</v>
      </c>
      <c r="S5195" t="s">
        <v>3721</v>
      </c>
      <c r="T5195">
        <v>70</v>
      </c>
      <c r="U5195">
        <v>69</v>
      </c>
      <c r="W5195" t="s">
        <v>857</v>
      </c>
      <c r="X5195">
        <v>1</v>
      </c>
      <c r="Y5195">
        <f t="shared" si="615"/>
        <v>1</v>
      </c>
      <c r="Z5195">
        <f t="shared" ca="1" si="616"/>
        <v>-7.2499994999999995</v>
      </c>
      <c r="AA5195">
        <f t="shared" ca="1" si="617"/>
        <v>8.2499994999999995</v>
      </c>
      <c r="AB5195">
        <f t="shared" ca="1" si="618"/>
        <v>-8.2499994999999995</v>
      </c>
      <c r="AC5195" s="2">
        <v>8.25</v>
      </c>
      <c r="AD5195" s="7">
        <f>VLOOKUP(P5195,Weights!$A:$B,2,0)*AC5195</f>
        <v>8.25</v>
      </c>
      <c r="AE5195">
        <f t="shared" ca="1" si="619"/>
        <v>68.062491750000248</v>
      </c>
      <c r="AF5195" t="str">
        <f t="shared" si="620"/>
        <v>Kansas St</v>
      </c>
      <c r="AG5195" t="str">
        <f t="shared" ca="1" si="621"/>
        <v>Iowa State</v>
      </c>
    </row>
    <row r="5196" spans="15:33" x14ac:dyDescent="0.25">
      <c r="O5196" t="s">
        <v>3375</v>
      </c>
      <c r="P5196" s="6">
        <v>42063</v>
      </c>
      <c r="Q5196" t="s">
        <v>3073</v>
      </c>
      <c r="R5196" t="s">
        <v>3284</v>
      </c>
      <c r="S5196" t="s">
        <v>3720</v>
      </c>
      <c r="T5196">
        <v>71</v>
      </c>
      <c r="U5196">
        <v>65</v>
      </c>
      <c r="W5196" t="s">
        <v>1241</v>
      </c>
      <c r="X5196">
        <v>1</v>
      </c>
      <c r="Y5196">
        <f t="shared" si="615"/>
        <v>-6</v>
      </c>
      <c r="Z5196">
        <f t="shared" ca="1" si="616"/>
        <v>-3.6249999999999991</v>
      </c>
      <c r="AA5196">
        <f t="shared" ca="1" si="617"/>
        <v>-2.3750000000000009</v>
      </c>
      <c r="AB5196">
        <f t="shared" ca="1" si="618"/>
        <v>2.3750000000000009</v>
      </c>
      <c r="AC5196" s="2">
        <v>2.375</v>
      </c>
      <c r="AD5196" s="7">
        <f>VLOOKUP(P5196,Weights!$A:$B,2,0)*AC5196</f>
        <v>2.375</v>
      </c>
      <c r="AE5196">
        <f t="shared" ca="1" si="619"/>
        <v>5.6406250000000044</v>
      </c>
      <c r="AF5196" t="str">
        <f t="shared" si="620"/>
        <v>Buffalo</v>
      </c>
      <c r="AG5196" t="str">
        <f t="shared" ca="1" si="621"/>
        <v>Buffalo</v>
      </c>
    </row>
    <row r="5197" spans="15:33" x14ac:dyDescent="0.25">
      <c r="O5197" t="s">
        <v>3713</v>
      </c>
      <c r="P5197" s="6">
        <v>42063</v>
      </c>
      <c r="Q5197" t="s">
        <v>3073</v>
      </c>
      <c r="R5197" t="s">
        <v>3170</v>
      </c>
      <c r="S5197" t="s">
        <v>3721</v>
      </c>
      <c r="T5197">
        <v>84</v>
      </c>
      <c r="U5197">
        <v>67</v>
      </c>
      <c r="W5197" t="s">
        <v>2493</v>
      </c>
      <c r="X5197">
        <v>1</v>
      </c>
      <c r="Y5197">
        <f t="shared" si="615"/>
        <v>17</v>
      </c>
      <c r="Z5197">
        <f t="shared" ca="1" si="616"/>
        <v>15.999999999999998</v>
      </c>
      <c r="AA5197">
        <f t="shared" ca="1" si="617"/>
        <v>1.0000000000000018</v>
      </c>
      <c r="AB5197">
        <f t="shared" ca="1" si="618"/>
        <v>-1.0000000000000018</v>
      </c>
      <c r="AC5197" s="2">
        <v>1</v>
      </c>
      <c r="AD5197" s="7">
        <f>VLOOKUP(P5197,Weights!$A:$B,2,0)*AC5197</f>
        <v>1</v>
      </c>
      <c r="AE5197">
        <f t="shared" ca="1" si="619"/>
        <v>1.0000000000000036</v>
      </c>
      <c r="AF5197" t="str">
        <f t="shared" si="620"/>
        <v>Kentucky</v>
      </c>
      <c r="AG5197" t="str">
        <f t="shared" ca="1" si="621"/>
        <v>Kentucky</v>
      </c>
    </row>
    <row r="5198" spans="15:33" x14ac:dyDescent="0.25">
      <c r="O5198" t="s">
        <v>3168</v>
      </c>
      <c r="P5198" s="6">
        <v>42063</v>
      </c>
      <c r="Q5198" t="s">
        <v>3073</v>
      </c>
      <c r="R5198" t="s">
        <v>3117</v>
      </c>
      <c r="S5198" t="s">
        <v>3720</v>
      </c>
      <c r="T5198">
        <v>59</v>
      </c>
      <c r="U5198">
        <v>56</v>
      </c>
      <c r="W5198" t="s">
        <v>459</v>
      </c>
      <c r="X5198">
        <v>1</v>
      </c>
      <c r="Y5198">
        <f t="shared" si="615"/>
        <v>-3</v>
      </c>
      <c r="Z5198">
        <f t="shared" ca="1" si="616"/>
        <v>-1.2499999999999991</v>
      </c>
      <c r="AA5198">
        <f t="shared" ca="1" si="617"/>
        <v>-1.7500000000000009</v>
      </c>
      <c r="AB5198">
        <f t="shared" ca="1" si="618"/>
        <v>1.7500000000000009</v>
      </c>
      <c r="AC5198" s="2">
        <v>1.75</v>
      </c>
      <c r="AD5198" s="7">
        <f>VLOOKUP(P5198,Weights!$A:$B,2,0)*AC5198</f>
        <v>1.75</v>
      </c>
      <c r="AE5198">
        <f t="shared" ca="1" si="619"/>
        <v>3.0625000000000031</v>
      </c>
      <c r="AF5198" t="str">
        <f t="shared" si="620"/>
        <v>Rhode Island</v>
      </c>
      <c r="AG5198" t="str">
        <f t="shared" ca="1" si="621"/>
        <v>Rhode Island</v>
      </c>
    </row>
    <row r="5199" spans="15:33" x14ac:dyDescent="0.25">
      <c r="O5199" t="s">
        <v>3366</v>
      </c>
      <c r="P5199" s="6">
        <v>42063</v>
      </c>
      <c r="Q5199" t="s">
        <v>3073</v>
      </c>
      <c r="R5199" t="s">
        <v>3093</v>
      </c>
      <c r="S5199" t="s">
        <v>3721</v>
      </c>
      <c r="T5199">
        <v>74</v>
      </c>
      <c r="U5199">
        <v>64</v>
      </c>
      <c r="W5199" t="s">
        <v>2456</v>
      </c>
      <c r="X5199">
        <v>1</v>
      </c>
      <c r="Y5199">
        <f t="shared" si="615"/>
        <v>10</v>
      </c>
      <c r="Z5199">
        <f t="shared" ca="1" si="616"/>
        <v>3.5</v>
      </c>
      <c r="AA5199">
        <f t="shared" ca="1" si="617"/>
        <v>6.5</v>
      </c>
      <c r="AB5199">
        <f t="shared" ca="1" si="618"/>
        <v>-6.5</v>
      </c>
      <c r="AC5199" s="2">
        <v>6.5</v>
      </c>
      <c r="AD5199" s="7">
        <f>VLOOKUP(P5199,Weights!$A:$B,2,0)*AC5199</f>
        <v>6.5</v>
      </c>
      <c r="AE5199">
        <f t="shared" ca="1" si="619"/>
        <v>42.25</v>
      </c>
      <c r="AF5199" t="str">
        <f t="shared" si="620"/>
        <v>Lafayette</v>
      </c>
      <c r="AG5199" t="str">
        <f t="shared" ca="1" si="621"/>
        <v>Lafayette</v>
      </c>
    </row>
    <row r="5200" spans="15:33" x14ac:dyDescent="0.25">
      <c r="O5200" t="s">
        <v>3362</v>
      </c>
      <c r="P5200" s="6">
        <v>42063</v>
      </c>
      <c r="Q5200" t="s">
        <v>3073</v>
      </c>
      <c r="R5200" t="s">
        <v>3406</v>
      </c>
      <c r="S5200" t="s">
        <v>3721</v>
      </c>
      <c r="T5200">
        <v>79</v>
      </c>
      <c r="U5200">
        <v>66</v>
      </c>
      <c r="W5200" t="s">
        <v>2612</v>
      </c>
      <c r="X5200">
        <v>1</v>
      </c>
      <c r="Y5200">
        <f t="shared" si="615"/>
        <v>13</v>
      </c>
      <c r="Z5200">
        <f t="shared" ca="1" si="616"/>
        <v>0.25</v>
      </c>
      <c r="AA5200">
        <f t="shared" ca="1" si="617"/>
        <v>12.75</v>
      </c>
      <c r="AB5200">
        <f t="shared" ca="1" si="618"/>
        <v>-12.75</v>
      </c>
      <c r="AC5200" s="2">
        <v>12.75</v>
      </c>
      <c r="AD5200" s="7">
        <f>VLOOKUP(P5200,Weights!$A:$B,2,0)*AC5200</f>
        <v>12.75</v>
      </c>
      <c r="AE5200">
        <f t="shared" ca="1" si="619"/>
        <v>162.5625</v>
      </c>
      <c r="AF5200" t="str">
        <f t="shared" si="620"/>
        <v>Lamar</v>
      </c>
      <c r="AG5200" t="str">
        <f t="shared" ca="1" si="621"/>
        <v>Lamar</v>
      </c>
    </row>
    <row r="5201" spans="15:33" x14ac:dyDescent="0.25">
      <c r="O5201" t="s">
        <v>3307</v>
      </c>
      <c r="P5201" s="6">
        <v>42063</v>
      </c>
      <c r="Q5201" t="s">
        <v>3073</v>
      </c>
      <c r="R5201" t="s">
        <v>3305</v>
      </c>
      <c r="S5201" t="s">
        <v>3720</v>
      </c>
      <c r="T5201">
        <v>95</v>
      </c>
      <c r="U5201">
        <v>77</v>
      </c>
      <c r="W5201" t="s">
        <v>1181</v>
      </c>
      <c r="X5201">
        <v>1</v>
      </c>
      <c r="Y5201">
        <f t="shared" si="615"/>
        <v>-18</v>
      </c>
      <c r="Z5201">
        <f t="shared" ca="1" si="616"/>
        <v>-6.1250004999999996</v>
      </c>
      <c r="AA5201">
        <f t="shared" ca="1" si="617"/>
        <v>-11.874999500000001</v>
      </c>
      <c r="AB5201">
        <f t="shared" ca="1" si="618"/>
        <v>11.874999500000001</v>
      </c>
      <c r="AC5201" s="2">
        <v>11.875</v>
      </c>
      <c r="AD5201" s="7">
        <f>VLOOKUP(P5201,Weights!$A:$B,2,0)*AC5201</f>
        <v>11.875</v>
      </c>
      <c r="AE5201">
        <f t="shared" ca="1" si="619"/>
        <v>141.01561312500027</v>
      </c>
      <c r="AF5201" t="str">
        <f t="shared" si="620"/>
        <v>UNC Asheville</v>
      </c>
      <c r="AG5201" t="str">
        <f t="shared" ca="1" si="621"/>
        <v>UNC Asheville</v>
      </c>
    </row>
    <row r="5202" spans="15:33" x14ac:dyDescent="0.25">
      <c r="O5202" t="s">
        <v>3215</v>
      </c>
      <c r="P5202" s="6">
        <v>42063</v>
      </c>
      <c r="Q5202" t="s">
        <v>3073</v>
      </c>
      <c r="R5202" t="s">
        <v>3129</v>
      </c>
      <c r="S5202" t="s">
        <v>3721</v>
      </c>
      <c r="T5202">
        <v>94</v>
      </c>
      <c r="U5202">
        <v>75</v>
      </c>
      <c r="W5202" t="s">
        <v>766</v>
      </c>
      <c r="X5202">
        <v>1</v>
      </c>
      <c r="Y5202">
        <f t="shared" si="615"/>
        <v>19</v>
      </c>
      <c r="Z5202">
        <f t="shared" ca="1" si="616"/>
        <v>6.25</v>
      </c>
      <c r="AA5202">
        <f t="shared" ca="1" si="617"/>
        <v>12.75</v>
      </c>
      <c r="AB5202">
        <f t="shared" ca="1" si="618"/>
        <v>-12.75</v>
      </c>
      <c r="AC5202" s="2">
        <v>12.75</v>
      </c>
      <c r="AD5202" s="7">
        <f>VLOOKUP(P5202,Weights!$A:$B,2,0)*AC5202</f>
        <v>12.75</v>
      </c>
      <c r="AE5202">
        <f t="shared" ca="1" si="619"/>
        <v>162.5625</v>
      </c>
      <c r="AF5202" t="str">
        <f t="shared" si="620"/>
        <v>Lipscomb</v>
      </c>
      <c r="AG5202" t="str">
        <f t="shared" ca="1" si="621"/>
        <v>Lipscomb</v>
      </c>
    </row>
    <row r="5203" spans="15:33" x14ac:dyDescent="0.25">
      <c r="O5203" t="s">
        <v>3250</v>
      </c>
      <c r="P5203" s="6">
        <v>42063</v>
      </c>
      <c r="Q5203" t="s">
        <v>3073</v>
      </c>
      <c r="R5203" t="s">
        <v>3332</v>
      </c>
      <c r="S5203" t="s">
        <v>3721</v>
      </c>
      <c r="T5203">
        <v>70</v>
      </c>
      <c r="U5203">
        <v>47</v>
      </c>
      <c r="W5203" t="s">
        <v>1371</v>
      </c>
      <c r="X5203">
        <v>1</v>
      </c>
      <c r="Y5203">
        <f t="shared" si="615"/>
        <v>23</v>
      </c>
      <c r="Z5203">
        <f t="shared" ca="1" si="616"/>
        <v>12.25</v>
      </c>
      <c r="AA5203">
        <f t="shared" ca="1" si="617"/>
        <v>10.75</v>
      </c>
      <c r="AB5203">
        <f t="shared" ca="1" si="618"/>
        <v>-10.75</v>
      </c>
      <c r="AC5203" s="2">
        <v>10.75</v>
      </c>
      <c r="AD5203" s="7">
        <f>VLOOKUP(P5203,Weights!$A:$B,2,0)*AC5203</f>
        <v>10.75</v>
      </c>
      <c r="AE5203">
        <f t="shared" ca="1" si="619"/>
        <v>115.5625</v>
      </c>
      <c r="AF5203" t="str">
        <f t="shared" si="620"/>
        <v>Long Beach St</v>
      </c>
      <c r="AG5203" t="str">
        <f t="shared" ca="1" si="621"/>
        <v>Long Beach St</v>
      </c>
    </row>
    <row r="5204" spans="15:33" x14ac:dyDescent="0.25">
      <c r="O5204" t="s">
        <v>3309</v>
      </c>
      <c r="P5204" s="6">
        <v>42063</v>
      </c>
      <c r="Q5204" t="s">
        <v>3073</v>
      </c>
      <c r="R5204" t="s">
        <v>3312</v>
      </c>
      <c r="S5204" t="s">
        <v>3721</v>
      </c>
      <c r="T5204">
        <v>70</v>
      </c>
      <c r="U5204">
        <v>65</v>
      </c>
      <c r="W5204" t="s">
        <v>1195</v>
      </c>
      <c r="X5204">
        <v>1</v>
      </c>
      <c r="Y5204">
        <f t="shared" si="615"/>
        <v>5</v>
      </c>
      <c r="Z5204">
        <f t="shared" ca="1" si="616"/>
        <v>1.1249995000000013</v>
      </c>
      <c r="AA5204">
        <f t="shared" ca="1" si="617"/>
        <v>3.8750004999999987</v>
      </c>
      <c r="AB5204">
        <f t="shared" ca="1" si="618"/>
        <v>-3.8750004999999987</v>
      </c>
      <c r="AC5204" s="2">
        <v>3.875</v>
      </c>
      <c r="AD5204" s="7">
        <f>VLOOKUP(P5204,Weights!$A:$B,2,0)*AC5204</f>
        <v>3.875</v>
      </c>
      <c r="AE5204">
        <f t="shared" ca="1" si="619"/>
        <v>15.015628875000241</v>
      </c>
      <c r="AF5204" t="str">
        <f t="shared" si="620"/>
        <v>Longwood</v>
      </c>
      <c r="AG5204" t="str">
        <f t="shared" ca="1" si="621"/>
        <v>Longwood</v>
      </c>
    </row>
    <row r="5205" spans="15:33" x14ac:dyDescent="0.25">
      <c r="O5205" t="s">
        <v>3317</v>
      </c>
      <c r="P5205" s="6">
        <v>42063</v>
      </c>
      <c r="Q5205" t="s">
        <v>3073</v>
      </c>
      <c r="R5205" t="s">
        <v>3298</v>
      </c>
      <c r="S5205" t="s">
        <v>3721</v>
      </c>
      <c r="T5205">
        <v>76</v>
      </c>
      <c r="U5205">
        <v>66</v>
      </c>
      <c r="W5205" t="s">
        <v>1505</v>
      </c>
      <c r="X5205">
        <v>1</v>
      </c>
      <c r="Y5205">
        <f t="shared" si="615"/>
        <v>10</v>
      </c>
      <c r="Z5205">
        <f t="shared" ca="1" si="616"/>
        <v>17.75</v>
      </c>
      <c r="AA5205">
        <f t="shared" ca="1" si="617"/>
        <v>-7.75</v>
      </c>
      <c r="AB5205">
        <f t="shared" ca="1" si="618"/>
        <v>7.75</v>
      </c>
      <c r="AC5205" s="2">
        <v>7.75</v>
      </c>
      <c r="AD5205" s="7">
        <f>VLOOKUP(P5205,Weights!$A:$B,2,0)*AC5205</f>
        <v>7.75</v>
      </c>
      <c r="AE5205">
        <f t="shared" ca="1" si="619"/>
        <v>60.0625</v>
      </c>
      <c r="AF5205" t="str">
        <f t="shared" si="620"/>
        <v>Louisiana Tech</v>
      </c>
      <c r="AG5205" t="str">
        <f t="shared" ca="1" si="621"/>
        <v>Louisiana Tech</v>
      </c>
    </row>
    <row r="5206" spans="15:33" x14ac:dyDescent="0.25">
      <c r="O5206" t="s">
        <v>3158</v>
      </c>
      <c r="P5206" s="6">
        <v>42063</v>
      </c>
      <c r="Q5206" t="s">
        <v>3073</v>
      </c>
      <c r="R5206" t="s">
        <v>3388</v>
      </c>
      <c r="S5206" t="s">
        <v>3721</v>
      </c>
      <c r="T5206">
        <v>65</v>
      </c>
      <c r="U5206">
        <v>51</v>
      </c>
      <c r="W5206" t="s">
        <v>878</v>
      </c>
      <c r="X5206">
        <v>1</v>
      </c>
      <c r="Y5206">
        <f t="shared" si="615"/>
        <v>14</v>
      </c>
      <c r="Z5206">
        <f t="shared" ca="1" si="616"/>
        <v>9.25</v>
      </c>
      <c r="AA5206">
        <f t="shared" ca="1" si="617"/>
        <v>4.75</v>
      </c>
      <c r="AB5206">
        <f t="shared" ca="1" si="618"/>
        <v>-4.75</v>
      </c>
      <c r="AC5206" s="2">
        <v>4.75</v>
      </c>
      <c r="AD5206" s="7">
        <f>VLOOKUP(P5206,Weights!$A:$B,2,0)*AC5206</f>
        <v>4.75</v>
      </c>
      <c r="AE5206">
        <f t="shared" ca="1" si="619"/>
        <v>22.5625</v>
      </c>
      <c r="AF5206" t="str">
        <f t="shared" si="620"/>
        <v>Loyola (Chi)</v>
      </c>
      <c r="AG5206" t="str">
        <f t="shared" ca="1" si="621"/>
        <v>Loyola (Chi)</v>
      </c>
    </row>
    <row r="5207" spans="15:33" x14ac:dyDescent="0.25">
      <c r="O5207" t="s">
        <v>3123</v>
      </c>
      <c r="P5207" s="6">
        <v>42063</v>
      </c>
      <c r="Q5207" t="s">
        <v>3073</v>
      </c>
      <c r="R5207" t="s">
        <v>3325</v>
      </c>
      <c r="S5207" t="s">
        <v>3720</v>
      </c>
      <c r="T5207">
        <v>57</v>
      </c>
      <c r="U5207">
        <v>47</v>
      </c>
      <c r="W5207" t="s">
        <v>2465</v>
      </c>
      <c r="X5207">
        <v>1</v>
      </c>
      <c r="Y5207">
        <f t="shared" si="615"/>
        <v>-10</v>
      </c>
      <c r="Z5207">
        <f t="shared" ca="1" si="616"/>
        <v>1.7499999999999991</v>
      </c>
      <c r="AA5207">
        <f t="shared" ca="1" si="617"/>
        <v>-11.75</v>
      </c>
      <c r="AB5207">
        <f t="shared" ca="1" si="618"/>
        <v>11.75</v>
      </c>
      <c r="AC5207" s="2">
        <v>11.75</v>
      </c>
      <c r="AD5207" s="7">
        <f>VLOOKUP(P5207,Weights!$A:$B,2,0)*AC5207</f>
        <v>11.75</v>
      </c>
      <c r="AE5207">
        <f t="shared" ca="1" si="619"/>
        <v>138.0625</v>
      </c>
      <c r="AF5207" t="str">
        <f t="shared" si="620"/>
        <v>Navy</v>
      </c>
      <c r="AG5207" t="str">
        <f t="shared" ca="1" si="621"/>
        <v>Loyola (MD)</v>
      </c>
    </row>
    <row r="5208" spans="15:33" x14ac:dyDescent="0.25">
      <c r="O5208" t="s">
        <v>3183</v>
      </c>
      <c r="P5208" s="6">
        <v>42063</v>
      </c>
      <c r="Q5208" t="s">
        <v>3073</v>
      </c>
      <c r="R5208" t="s">
        <v>3253</v>
      </c>
      <c r="S5208" t="s">
        <v>3721</v>
      </c>
      <c r="T5208">
        <v>73</v>
      </c>
      <c r="U5208">
        <v>63</v>
      </c>
      <c r="W5208" t="s">
        <v>1290</v>
      </c>
      <c r="X5208">
        <v>1</v>
      </c>
      <c r="Y5208">
        <f t="shared" si="615"/>
        <v>10</v>
      </c>
      <c r="Z5208">
        <f t="shared" ca="1" si="616"/>
        <v>3</v>
      </c>
      <c r="AA5208">
        <f t="shared" ca="1" si="617"/>
        <v>7</v>
      </c>
      <c r="AB5208">
        <f t="shared" ca="1" si="618"/>
        <v>-7</v>
      </c>
      <c r="AC5208" s="2">
        <v>7</v>
      </c>
      <c r="AD5208" s="7">
        <f>VLOOKUP(P5208,Weights!$A:$B,2,0)*AC5208</f>
        <v>7</v>
      </c>
      <c r="AE5208">
        <f t="shared" ca="1" si="619"/>
        <v>49</v>
      </c>
      <c r="AF5208" t="str">
        <f t="shared" si="620"/>
        <v>LSU</v>
      </c>
      <c r="AG5208" t="str">
        <f t="shared" ca="1" si="621"/>
        <v>LSU</v>
      </c>
    </row>
    <row r="5209" spans="15:33" x14ac:dyDescent="0.25">
      <c r="O5209" t="s">
        <v>3326</v>
      </c>
      <c r="P5209" s="6">
        <v>42063</v>
      </c>
      <c r="Q5209" t="s">
        <v>3073</v>
      </c>
      <c r="R5209" t="s">
        <v>3147</v>
      </c>
      <c r="S5209" t="s">
        <v>3721</v>
      </c>
      <c r="T5209">
        <v>79</v>
      </c>
      <c r="U5209">
        <v>63</v>
      </c>
      <c r="W5209" t="s">
        <v>1515</v>
      </c>
      <c r="X5209">
        <v>1</v>
      </c>
      <c r="Y5209">
        <f t="shared" si="615"/>
        <v>16</v>
      </c>
      <c r="Z5209">
        <f t="shared" ca="1" si="616"/>
        <v>0.87499999999999911</v>
      </c>
      <c r="AA5209">
        <f t="shared" ca="1" si="617"/>
        <v>15.125</v>
      </c>
      <c r="AB5209">
        <f t="shared" ca="1" si="618"/>
        <v>-15.125</v>
      </c>
      <c r="AC5209" s="2">
        <v>15.125</v>
      </c>
      <c r="AD5209" s="7">
        <f>VLOOKUP(P5209,Weights!$A:$B,2,0)*AC5209</f>
        <v>15.125</v>
      </c>
      <c r="AE5209">
        <f t="shared" ca="1" si="619"/>
        <v>228.765625</v>
      </c>
      <c r="AF5209" t="str">
        <f t="shared" si="620"/>
        <v>Marshall</v>
      </c>
      <c r="AG5209" t="str">
        <f t="shared" ca="1" si="621"/>
        <v>Marshall</v>
      </c>
    </row>
    <row r="5210" spans="15:33" x14ac:dyDescent="0.25">
      <c r="O5210" t="s">
        <v>3177</v>
      </c>
      <c r="P5210" s="6">
        <v>42063</v>
      </c>
      <c r="Q5210" t="s">
        <v>3073</v>
      </c>
      <c r="R5210" t="s">
        <v>3153</v>
      </c>
      <c r="S5210" t="s">
        <v>3721</v>
      </c>
      <c r="T5210">
        <v>66</v>
      </c>
      <c r="U5210">
        <v>56</v>
      </c>
      <c r="W5210" t="s">
        <v>666</v>
      </c>
      <c r="X5210">
        <v>1</v>
      </c>
      <c r="Y5210">
        <f t="shared" si="615"/>
        <v>10</v>
      </c>
      <c r="Z5210">
        <f t="shared" ca="1" si="616"/>
        <v>8.7499994999999977</v>
      </c>
      <c r="AA5210">
        <f t="shared" ca="1" si="617"/>
        <v>1.2500005000000023</v>
      </c>
      <c r="AB5210">
        <f t="shared" ca="1" si="618"/>
        <v>-1.2500005000000023</v>
      </c>
      <c r="AC5210" s="2">
        <v>1.25</v>
      </c>
      <c r="AD5210" s="7">
        <f>VLOOKUP(P5210,Weights!$A:$B,2,0)*AC5210</f>
        <v>1.25</v>
      </c>
      <c r="AE5210">
        <f t="shared" ca="1" si="619"/>
        <v>1.5625012500002557</v>
      </c>
      <c r="AF5210" t="str">
        <f t="shared" si="620"/>
        <v>Maryland</v>
      </c>
      <c r="AG5210" t="str">
        <f t="shared" ca="1" si="621"/>
        <v>Maryland</v>
      </c>
    </row>
    <row r="5211" spans="15:33" x14ac:dyDescent="0.25">
      <c r="O5211" t="s">
        <v>3165</v>
      </c>
      <c r="P5211" s="6">
        <v>42063</v>
      </c>
      <c r="Q5211" t="s">
        <v>3073</v>
      </c>
      <c r="R5211" t="s">
        <v>3118</v>
      </c>
      <c r="S5211" t="s">
        <v>3721</v>
      </c>
      <c r="T5211">
        <v>82</v>
      </c>
      <c r="U5211">
        <v>74</v>
      </c>
      <c r="W5211" t="s">
        <v>468</v>
      </c>
      <c r="X5211">
        <v>1</v>
      </c>
      <c r="Y5211">
        <f t="shared" si="615"/>
        <v>8</v>
      </c>
      <c r="Z5211">
        <f t="shared" ca="1" si="616"/>
        <v>12.25</v>
      </c>
      <c r="AA5211">
        <f t="shared" ca="1" si="617"/>
        <v>-4.25</v>
      </c>
      <c r="AB5211">
        <f t="shared" ca="1" si="618"/>
        <v>4.25</v>
      </c>
      <c r="AC5211" s="2">
        <v>4.25</v>
      </c>
      <c r="AD5211" s="7">
        <f>VLOOKUP(P5211,Weights!$A:$B,2,0)*AC5211</f>
        <v>4.25</v>
      </c>
      <c r="AE5211">
        <f t="shared" ca="1" si="619"/>
        <v>18.0625</v>
      </c>
      <c r="AF5211" t="str">
        <f t="shared" si="620"/>
        <v>Massachusetts</v>
      </c>
      <c r="AG5211" t="str">
        <f t="shared" ca="1" si="621"/>
        <v>Massachusetts</v>
      </c>
    </row>
    <row r="5212" spans="15:33" x14ac:dyDescent="0.25">
      <c r="O5212" t="s">
        <v>3387</v>
      </c>
      <c r="P5212" s="6">
        <v>42063</v>
      </c>
      <c r="Q5212" t="s">
        <v>3073</v>
      </c>
      <c r="R5212" t="s">
        <v>3407</v>
      </c>
      <c r="S5212" t="s">
        <v>3721</v>
      </c>
      <c r="T5212">
        <v>83</v>
      </c>
      <c r="U5212">
        <v>78</v>
      </c>
      <c r="V5212" t="s">
        <v>3722</v>
      </c>
      <c r="W5212" t="s">
        <v>1964</v>
      </c>
      <c r="X5212">
        <v>1</v>
      </c>
      <c r="Y5212">
        <f t="shared" si="615"/>
        <v>5</v>
      </c>
      <c r="Z5212">
        <f t="shared" ca="1" si="616"/>
        <v>10.875000500000001</v>
      </c>
      <c r="AA5212">
        <f t="shared" ca="1" si="617"/>
        <v>-5.8750005000000005</v>
      </c>
      <c r="AB5212">
        <f t="shared" ca="1" si="618"/>
        <v>5.8750005000000005</v>
      </c>
      <c r="AC5212" s="2">
        <v>5.875</v>
      </c>
      <c r="AD5212" s="7">
        <f>VLOOKUP(P5212,Weights!$A:$B,2,0)*AC5212</f>
        <v>5.875</v>
      </c>
      <c r="AE5212">
        <f t="shared" ca="1" si="619"/>
        <v>34.515630875000255</v>
      </c>
      <c r="AF5212" t="str">
        <f t="shared" si="620"/>
        <v>McNeese St</v>
      </c>
      <c r="AG5212" t="str">
        <f t="shared" ca="1" si="621"/>
        <v>McNeese St</v>
      </c>
    </row>
    <row r="5213" spans="15:33" x14ac:dyDescent="0.25">
      <c r="O5213" t="s">
        <v>3137</v>
      </c>
      <c r="P5213" s="6">
        <v>42063</v>
      </c>
      <c r="Q5213" t="s">
        <v>3073</v>
      </c>
      <c r="R5213" t="s">
        <v>3143</v>
      </c>
      <c r="S5213" t="s">
        <v>3720</v>
      </c>
      <c r="T5213">
        <v>74</v>
      </c>
      <c r="U5213">
        <v>72</v>
      </c>
      <c r="V5213" t="s">
        <v>3722</v>
      </c>
      <c r="W5213" t="s">
        <v>273</v>
      </c>
      <c r="X5213">
        <v>1</v>
      </c>
      <c r="Y5213">
        <f t="shared" si="615"/>
        <v>-2</v>
      </c>
      <c r="Z5213">
        <f t="shared" ca="1" si="616"/>
        <v>5.0000000000000009</v>
      </c>
      <c r="AA5213">
        <f t="shared" ca="1" si="617"/>
        <v>-7.0000000000000009</v>
      </c>
      <c r="AB5213">
        <f t="shared" ca="1" si="618"/>
        <v>7.0000000000000009</v>
      </c>
      <c r="AC5213" s="2">
        <v>7</v>
      </c>
      <c r="AD5213" s="7">
        <f>VLOOKUP(P5213,Weights!$A:$B,2,0)*AC5213</f>
        <v>7</v>
      </c>
      <c r="AE5213">
        <f t="shared" ca="1" si="619"/>
        <v>49.000000000000014</v>
      </c>
      <c r="AF5213" t="str">
        <f t="shared" si="620"/>
        <v>Tulsa</v>
      </c>
      <c r="AG5213" t="str">
        <f t="shared" ca="1" si="621"/>
        <v>Memphis</v>
      </c>
    </row>
    <row r="5214" spans="15:33" x14ac:dyDescent="0.25">
      <c r="O5214" t="s">
        <v>3223</v>
      </c>
      <c r="P5214" s="6">
        <v>42063</v>
      </c>
      <c r="Q5214" t="s">
        <v>3073</v>
      </c>
      <c r="R5214" t="s">
        <v>3319</v>
      </c>
      <c r="S5214" t="s">
        <v>3721</v>
      </c>
      <c r="T5214">
        <v>69</v>
      </c>
      <c r="U5214">
        <v>64</v>
      </c>
      <c r="W5214" t="s">
        <v>2258</v>
      </c>
      <c r="X5214">
        <v>1</v>
      </c>
      <c r="Y5214">
        <f t="shared" si="615"/>
        <v>5</v>
      </c>
      <c r="Z5214">
        <f t="shared" ca="1" si="616"/>
        <v>3.3749999800000001</v>
      </c>
      <c r="AA5214">
        <f t="shared" ca="1" si="617"/>
        <v>1.6250000199999999</v>
      </c>
      <c r="AB5214">
        <f t="shared" ca="1" si="618"/>
        <v>-1.6250000199999999</v>
      </c>
      <c r="AC5214" s="2">
        <v>1.625</v>
      </c>
      <c r="AD5214" s="7">
        <f>VLOOKUP(P5214,Weights!$A:$B,2,0)*AC5214</f>
        <v>1.625</v>
      </c>
      <c r="AE5214">
        <f t="shared" ca="1" si="619"/>
        <v>2.640625065</v>
      </c>
      <c r="AF5214" t="str">
        <f t="shared" si="620"/>
        <v>Mercer</v>
      </c>
      <c r="AG5214" t="str">
        <f t="shared" ca="1" si="621"/>
        <v>Mercer</v>
      </c>
    </row>
    <row r="5215" spans="15:33" x14ac:dyDescent="0.25">
      <c r="O5215" t="s">
        <v>3194</v>
      </c>
      <c r="P5215" s="6">
        <v>42063</v>
      </c>
      <c r="Q5215" t="s">
        <v>3073</v>
      </c>
      <c r="R5215" t="s">
        <v>3705</v>
      </c>
      <c r="S5215" t="s">
        <v>3720</v>
      </c>
      <c r="T5215">
        <v>73</v>
      </c>
      <c r="U5215">
        <v>64</v>
      </c>
      <c r="W5215" t="s">
        <v>443</v>
      </c>
      <c r="X5215">
        <v>1</v>
      </c>
      <c r="Y5215">
        <f t="shared" si="615"/>
        <v>-9</v>
      </c>
      <c r="Z5215">
        <f t="shared" ca="1" si="616"/>
        <v>-2.25</v>
      </c>
      <c r="AA5215">
        <f t="shared" ca="1" si="617"/>
        <v>-6.75</v>
      </c>
      <c r="AB5215">
        <f t="shared" ca="1" si="618"/>
        <v>6.75</v>
      </c>
      <c r="AC5215" s="2">
        <v>6.75</v>
      </c>
      <c r="AD5215" s="7">
        <f>VLOOKUP(P5215,Weights!$A:$B,2,0)*AC5215</f>
        <v>6.75</v>
      </c>
      <c r="AE5215">
        <f t="shared" ca="1" si="619"/>
        <v>45.5625</v>
      </c>
      <c r="AF5215" t="str">
        <f t="shared" si="620"/>
        <v>North Carolina</v>
      </c>
      <c r="AG5215" t="str">
        <f t="shared" ca="1" si="621"/>
        <v>North Carolina</v>
      </c>
    </row>
    <row r="5216" spans="15:33" x14ac:dyDescent="0.25">
      <c r="O5216" t="s">
        <v>3169</v>
      </c>
      <c r="P5216" s="6">
        <v>42063</v>
      </c>
      <c r="Q5216" t="s">
        <v>3073</v>
      </c>
      <c r="R5216" t="s">
        <v>3367</v>
      </c>
      <c r="S5216" t="s">
        <v>3720</v>
      </c>
      <c r="T5216">
        <v>62</v>
      </c>
      <c r="U5216">
        <v>57</v>
      </c>
      <c r="W5216" t="s">
        <v>1956</v>
      </c>
      <c r="X5216">
        <v>1</v>
      </c>
      <c r="Y5216">
        <f t="shared" si="615"/>
        <v>-5</v>
      </c>
      <c r="Z5216">
        <f t="shared" ca="1" si="616"/>
        <v>-4.5</v>
      </c>
      <c r="AA5216">
        <f t="shared" ca="1" si="617"/>
        <v>-0.5</v>
      </c>
      <c r="AB5216">
        <f t="shared" ca="1" si="618"/>
        <v>0.5</v>
      </c>
      <c r="AC5216" s="2">
        <v>0.5</v>
      </c>
      <c r="AD5216" s="7">
        <f>VLOOKUP(P5216,Weights!$A:$B,2,0)*AC5216</f>
        <v>0.5</v>
      </c>
      <c r="AE5216">
        <f t="shared" ca="1" si="619"/>
        <v>0.25</v>
      </c>
      <c r="AF5216" t="str">
        <f t="shared" si="620"/>
        <v>Bowling Green</v>
      </c>
      <c r="AG5216" t="str">
        <f t="shared" ca="1" si="621"/>
        <v>Bowling Green</v>
      </c>
    </row>
    <row r="5217" spans="15:33" x14ac:dyDescent="0.25">
      <c r="O5217" t="s">
        <v>3238</v>
      </c>
      <c r="P5217" s="6">
        <v>42063</v>
      </c>
      <c r="Q5217" t="s">
        <v>3073</v>
      </c>
      <c r="R5217" t="s">
        <v>3320</v>
      </c>
      <c r="S5217" t="s">
        <v>3721</v>
      </c>
      <c r="T5217">
        <v>87</v>
      </c>
      <c r="U5217">
        <v>55</v>
      </c>
      <c r="W5217" t="s">
        <v>2321</v>
      </c>
      <c r="X5217">
        <v>1</v>
      </c>
      <c r="Y5217">
        <f t="shared" si="615"/>
        <v>32</v>
      </c>
      <c r="Z5217">
        <f t="shared" ca="1" si="616"/>
        <v>14.500000499999999</v>
      </c>
      <c r="AA5217">
        <f t="shared" ca="1" si="617"/>
        <v>17.499999500000001</v>
      </c>
      <c r="AB5217">
        <f t="shared" ca="1" si="618"/>
        <v>-17.499999500000001</v>
      </c>
      <c r="AC5217" s="2">
        <v>17.5</v>
      </c>
      <c r="AD5217" s="7">
        <f>VLOOKUP(P5217,Weights!$A:$B,2,0)*AC5217</f>
        <v>17.5</v>
      </c>
      <c r="AE5217">
        <f t="shared" ca="1" si="619"/>
        <v>306.24998250000027</v>
      </c>
      <c r="AF5217" t="str">
        <f t="shared" si="620"/>
        <v>Morehead St</v>
      </c>
      <c r="AG5217" t="str">
        <f t="shared" ca="1" si="621"/>
        <v>Morehead St</v>
      </c>
    </row>
    <row r="5218" spans="15:33" x14ac:dyDescent="0.25">
      <c r="O5218" t="s">
        <v>3341</v>
      </c>
      <c r="P5218" s="6">
        <v>42063</v>
      </c>
      <c r="Q5218" t="s">
        <v>3073</v>
      </c>
      <c r="R5218" t="s">
        <v>3350</v>
      </c>
      <c r="S5218" t="s">
        <v>3720</v>
      </c>
      <c r="T5218">
        <v>88</v>
      </c>
      <c r="U5218">
        <v>77</v>
      </c>
      <c r="W5218" t="s">
        <v>2043</v>
      </c>
      <c r="X5218">
        <v>1</v>
      </c>
      <c r="Y5218">
        <f t="shared" si="615"/>
        <v>-11</v>
      </c>
      <c r="Z5218">
        <f t="shared" ca="1" si="616"/>
        <v>1.125</v>
      </c>
      <c r="AA5218">
        <f t="shared" ca="1" si="617"/>
        <v>-12.125</v>
      </c>
      <c r="AB5218">
        <f t="shared" ca="1" si="618"/>
        <v>12.125</v>
      </c>
      <c r="AC5218" s="2">
        <v>12.125</v>
      </c>
      <c r="AD5218" s="7">
        <f>VLOOKUP(P5218,Weights!$A:$B,2,0)*AC5218</f>
        <v>12.125</v>
      </c>
      <c r="AE5218">
        <f t="shared" ca="1" si="619"/>
        <v>147.015625</v>
      </c>
      <c r="AF5218" t="str">
        <f t="shared" si="620"/>
        <v>Coppin St</v>
      </c>
      <c r="AG5218" t="str">
        <f t="shared" ca="1" si="621"/>
        <v>Morgan St</v>
      </c>
    </row>
    <row r="5219" spans="15:33" x14ac:dyDescent="0.25">
      <c r="O5219" t="s">
        <v>3096</v>
      </c>
      <c r="P5219" s="6">
        <v>42063</v>
      </c>
      <c r="Q5219" t="s">
        <v>3073</v>
      </c>
      <c r="R5219" t="s">
        <v>3380</v>
      </c>
      <c r="S5219" t="s">
        <v>3721</v>
      </c>
      <c r="T5219">
        <v>74</v>
      </c>
      <c r="U5219">
        <v>64</v>
      </c>
      <c r="W5219" t="s">
        <v>2253</v>
      </c>
      <c r="X5219">
        <v>1</v>
      </c>
      <c r="Y5219">
        <f t="shared" si="615"/>
        <v>10</v>
      </c>
      <c r="Z5219">
        <f t="shared" ca="1" si="616"/>
        <v>10.125</v>
      </c>
      <c r="AA5219">
        <f t="shared" ca="1" si="617"/>
        <v>-0.125</v>
      </c>
      <c r="AB5219">
        <f t="shared" ca="1" si="618"/>
        <v>0.125</v>
      </c>
      <c r="AC5219" s="2">
        <v>0.125</v>
      </c>
      <c r="AD5219" s="7">
        <f>VLOOKUP(P5219,Weights!$A:$B,2,0)*AC5219</f>
        <v>0.125</v>
      </c>
      <c r="AE5219">
        <f t="shared" ca="1" si="619"/>
        <v>1.5625E-2</v>
      </c>
      <c r="AF5219" t="str">
        <f t="shared" si="620"/>
        <v>Mt. St. Mary's</v>
      </c>
      <c r="AG5219" t="str">
        <f t="shared" ca="1" si="621"/>
        <v>Mt. St. Mary's</v>
      </c>
    </row>
    <row r="5220" spans="15:33" x14ac:dyDescent="0.25">
      <c r="O5220" t="s">
        <v>3090</v>
      </c>
      <c r="P5220" s="6">
        <v>42063</v>
      </c>
      <c r="Q5220" t="s">
        <v>3073</v>
      </c>
      <c r="R5220" t="s">
        <v>3718</v>
      </c>
      <c r="S5220" t="s">
        <v>3721</v>
      </c>
      <c r="T5220">
        <v>90</v>
      </c>
      <c r="U5220">
        <v>55</v>
      </c>
      <c r="W5220" t="s">
        <v>1601</v>
      </c>
      <c r="X5220">
        <v>1</v>
      </c>
      <c r="Y5220">
        <f t="shared" si="615"/>
        <v>35</v>
      </c>
      <c r="Z5220">
        <f t="shared" ca="1" si="616"/>
        <v>31.250000480000001</v>
      </c>
      <c r="AA5220">
        <f t="shared" ca="1" si="617"/>
        <v>3.7499995199999994</v>
      </c>
      <c r="AB5220">
        <f t="shared" ca="1" si="618"/>
        <v>-3.7499995199999994</v>
      </c>
      <c r="AC5220" s="2">
        <v>3.75</v>
      </c>
      <c r="AD5220" s="7">
        <f>VLOOKUP(P5220,Weights!$A:$B,2,0)*AC5220</f>
        <v>3.75</v>
      </c>
      <c r="AE5220">
        <f t="shared" ca="1" si="619"/>
        <v>14.062496400000226</v>
      </c>
      <c r="AF5220" t="str">
        <f t="shared" si="620"/>
        <v>N.J.I.T.</v>
      </c>
      <c r="AG5220" t="str">
        <f t="shared" ca="1" si="621"/>
        <v>N.J.I.T.</v>
      </c>
    </row>
    <row r="5221" spans="15:33" x14ac:dyDescent="0.25">
      <c r="O5221" t="s">
        <v>3328</v>
      </c>
      <c r="P5221" s="6">
        <v>42063</v>
      </c>
      <c r="Q5221" t="s">
        <v>3073</v>
      </c>
      <c r="R5221" t="s">
        <v>3717</v>
      </c>
      <c r="S5221" t="s">
        <v>3721</v>
      </c>
      <c r="T5221">
        <v>62</v>
      </c>
      <c r="U5221">
        <v>51</v>
      </c>
      <c r="W5221" t="s">
        <v>2201</v>
      </c>
      <c r="X5221">
        <v>1</v>
      </c>
      <c r="Y5221">
        <f t="shared" si="615"/>
        <v>11</v>
      </c>
      <c r="Z5221">
        <f t="shared" ca="1" si="616"/>
        <v>12.250000500000001</v>
      </c>
      <c r="AA5221">
        <f t="shared" ca="1" si="617"/>
        <v>-1.2500005000000005</v>
      </c>
      <c r="AB5221">
        <f t="shared" ca="1" si="618"/>
        <v>1.2500005000000005</v>
      </c>
      <c r="AC5221" s="2">
        <v>1.25</v>
      </c>
      <c r="AD5221" s="7">
        <f>VLOOKUP(P5221,Weights!$A:$B,2,0)*AC5221</f>
        <v>1.25</v>
      </c>
      <c r="AE5221">
        <f t="shared" ca="1" si="619"/>
        <v>1.5625012500002513</v>
      </c>
      <c r="AF5221" t="str">
        <f t="shared" si="620"/>
        <v>Nevada</v>
      </c>
      <c r="AG5221" t="str">
        <f t="shared" ca="1" si="621"/>
        <v>Nevada</v>
      </c>
    </row>
    <row r="5222" spans="15:33" x14ac:dyDescent="0.25">
      <c r="O5222" t="s">
        <v>3083</v>
      </c>
      <c r="P5222" s="6">
        <v>42063</v>
      </c>
      <c r="Q5222" t="s">
        <v>3073</v>
      </c>
      <c r="R5222" t="s">
        <v>3088</v>
      </c>
      <c r="S5222" t="s">
        <v>3721</v>
      </c>
      <c r="T5222">
        <v>65</v>
      </c>
      <c r="U5222">
        <v>56</v>
      </c>
      <c r="W5222" t="s">
        <v>111</v>
      </c>
      <c r="X5222">
        <v>1</v>
      </c>
      <c r="Y5222">
        <f t="shared" si="615"/>
        <v>9</v>
      </c>
      <c r="Z5222">
        <f t="shared" ca="1" si="616"/>
        <v>17.375000480000001</v>
      </c>
      <c r="AA5222">
        <f t="shared" ca="1" si="617"/>
        <v>-8.3750004800000006</v>
      </c>
      <c r="AB5222">
        <f t="shared" ca="1" si="618"/>
        <v>8.3750004800000006</v>
      </c>
      <c r="AC5222" s="2">
        <v>8.375</v>
      </c>
      <c r="AD5222" s="7">
        <f>VLOOKUP(P5222,Weights!$A:$B,2,0)*AC5222</f>
        <v>8.375</v>
      </c>
      <c r="AE5222">
        <f t="shared" ca="1" si="619"/>
        <v>70.140633040000239</v>
      </c>
      <c r="AF5222" t="str">
        <f t="shared" si="620"/>
        <v>New Hampshire</v>
      </c>
      <c r="AG5222" t="str">
        <f t="shared" ca="1" si="621"/>
        <v>New Hampshire</v>
      </c>
    </row>
    <row r="5223" spans="15:33" x14ac:dyDescent="0.25">
      <c r="O5223" t="s">
        <v>3405</v>
      </c>
      <c r="P5223" s="6">
        <v>42063</v>
      </c>
      <c r="Q5223" t="s">
        <v>3073</v>
      </c>
      <c r="R5223" t="s">
        <v>3173</v>
      </c>
      <c r="S5223" t="s">
        <v>3721</v>
      </c>
      <c r="T5223">
        <v>75</v>
      </c>
      <c r="U5223">
        <v>55</v>
      </c>
      <c r="W5223" t="s">
        <v>2621</v>
      </c>
      <c r="X5223">
        <v>1</v>
      </c>
      <c r="Y5223">
        <f t="shared" si="615"/>
        <v>20</v>
      </c>
      <c r="Z5223">
        <f t="shared" ca="1" si="616"/>
        <v>8.2500004999999987</v>
      </c>
      <c r="AA5223">
        <f t="shared" ca="1" si="617"/>
        <v>11.749999500000001</v>
      </c>
      <c r="AB5223">
        <f t="shared" ca="1" si="618"/>
        <v>-11.749999500000001</v>
      </c>
      <c r="AC5223" s="2">
        <v>11.75</v>
      </c>
      <c r="AD5223" s="7">
        <f>VLOOKUP(P5223,Weights!$A:$B,2,0)*AC5223</f>
        <v>11.75</v>
      </c>
      <c r="AE5223">
        <f t="shared" ca="1" si="619"/>
        <v>138.06248825000029</v>
      </c>
      <c r="AF5223" t="str">
        <f t="shared" si="620"/>
        <v>New Orleans</v>
      </c>
      <c r="AG5223" t="str">
        <f t="shared" ca="1" si="621"/>
        <v>New Orleans</v>
      </c>
    </row>
    <row r="5224" spans="15:33" x14ac:dyDescent="0.25">
      <c r="O5224" t="s">
        <v>3239</v>
      </c>
      <c r="P5224" s="6">
        <v>42063</v>
      </c>
      <c r="Q5224" t="s">
        <v>3073</v>
      </c>
      <c r="R5224" t="s">
        <v>3220</v>
      </c>
      <c r="S5224" t="s">
        <v>3721</v>
      </c>
      <c r="T5224">
        <v>77</v>
      </c>
      <c r="U5224">
        <v>65</v>
      </c>
      <c r="W5224" t="s">
        <v>2062</v>
      </c>
      <c r="X5224">
        <v>1</v>
      </c>
      <c r="Y5224">
        <f t="shared" si="615"/>
        <v>12</v>
      </c>
      <c r="Z5224">
        <f t="shared" ca="1" si="616"/>
        <v>11.375000000000002</v>
      </c>
      <c r="AA5224">
        <f t="shared" ca="1" si="617"/>
        <v>0.62499999999999822</v>
      </c>
      <c r="AB5224">
        <f t="shared" ca="1" si="618"/>
        <v>-0.62499999999999822</v>
      </c>
      <c r="AC5224" s="2">
        <v>0.625</v>
      </c>
      <c r="AD5224" s="7">
        <f>VLOOKUP(P5224,Weights!$A:$B,2,0)*AC5224</f>
        <v>0.625</v>
      </c>
      <c r="AE5224">
        <f t="shared" ca="1" si="619"/>
        <v>0.39062499999999778</v>
      </c>
      <c r="AF5224" t="str">
        <f t="shared" si="620"/>
        <v>North Carolina A&amp;T</v>
      </c>
      <c r="AG5224" t="str">
        <f t="shared" ca="1" si="621"/>
        <v>North Carolina A&amp;T</v>
      </c>
    </row>
    <row r="5225" spans="15:33" x14ac:dyDescent="0.25">
      <c r="O5225" t="s">
        <v>3392</v>
      </c>
      <c r="P5225" s="6">
        <v>42063</v>
      </c>
      <c r="Q5225" t="s">
        <v>3073</v>
      </c>
      <c r="R5225" t="s">
        <v>3219</v>
      </c>
      <c r="S5225" t="s">
        <v>3721</v>
      </c>
      <c r="T5225">
        <v>72</v>
      </c>
      <c r="U5225">
        <v>49</v>
      </c>
      <c r="W5225" t="s">
        <v>2072</v>
      </c>
      <c r="X5225">
        <v>1</v>
      </c>
      <c r="Y5225">
        <f t="shared" si="615"/>
        <v>23</v>
      </c>
      <c r="Z5225">
        <f t="shared" ca="1" si="616"/>
        <v>19.875000499999999</v>
      </c>
      <c r="AA5225">
        <f t="shared" ca="1" si="617"/>
        <v>3.1249995000000013</v>
      </c>
      <c r="AB5225">
        <f t="shared" ca="1" si="618"/>
        <v>-3.1249995000000013</v>
      </c>
      <c r="AC5225" s="2">
        <v>3.125</v>
      </c>
      <c r="AD5225" s="7">
        <f>VLOOKUP(P5225,Weights!$A:$B,2,0)*AC5225</f>
        <v>3.125</v>
      </c>
      <c r="AE5225">
        <f t="shared" ca="1" si="619"/>
        <v>9.7656218750002584</v>
      </c>
      <c r="AF5225" t="str">
        <f t="shared" si="620"/>
        <v>North Carolina Central</v>
      </c>
      <c r="AG5225" t="str">
        <f t="shared" ca="1" si="621"/>
        <v>North Carolina Central</v>
      </c>
    </row>
    <row r="5226" spans="15:33" x14ac:dyDescent="0.25">
      <c r="O5226" t="s">
        <v>3278</v>
      </c>
      <c r="P5226" s="6">
        <v>42063</v>
      </c>
      <c r="Q5226" t="s">
        <v>3073</v>
      </c>
      <c r="R5226" t="s">
        <v>3267</v>
      </c>
      <c r="S5226" t="s">
        <v>3720</v>
      </c>
      <c r="T5226">
        <v>71</v>
      </c>
      <c r="U5226">
        <v>65</v>
      </c>
      <c r="W5226" t="s">
        <v>1063</v>
      </c>
      <c r="X5226">
        <v>1</v>
      </c>
      <c r="Y5226">
        <f t="shared" si="615"/>
        <v>-6</v>
      </c>
      <c r="Z5226">
        <f t="shared" ca="1" si="616"/>
        <v>4.1250000000000009</v>
      </c>
      <c r="AA5226">
        <f t="shared" ca="1" si="617"/>
        <v>-10.125</v>
      </c>
      <c r="AB5226">
        <f t="shared" ca="1" si="618"/>
        <v>10.125</v>
      </c>
      <c r="AC5226" s="2">
        <v>10.125</v>
      </c>
      <c r="AD5226" s="7">
        <f>VLOOKUP(P5226,Weights!$A:$B,2,0)*AC5226</f>
        <v>10.125</v>
      </c>
      <c r="AE5226">
        <f t="shared" ca="1" si="619"/>
        <v>102.515625</v>
      </c>
      <c r="AF5226" t="str">
        <f t="shared" si="620"/>
        <v>Southern Utah</v>
      </c>
      <c r="AG5226" t="str">
        <f t="shared" ca="1" si="621"/>
        <v>North Dakota</v>
      </c>
    </row>
    <row r="5227" spans="15:33" x14ac:dyDescent="0.25">
      <c r="O5227" t="s">
        <v>3211</v>
      </c>
      <c r="P5227" s="6">
        <v>42063</v>
      </c>
      <c r="Q5227" t="s">
        <v>3073</v>
      </c>
      <c r="R5227" t="s">
        <v>3213</v>
      </c>
      <c r="S5227" t="s">
        <v>3721</v>
      </c>
      <c r="T5227">
        <v>86</v>
      </c>
      <c r="U5227">
        <v>71</v>
      </c>
      <c r="W5227" t="s">
        <v>779</v>
      </c>
      <c r="X5227">
        <v>1</v>
      </c>
      <c r="Y5227">
        <f t="shared" si="615"/>
        <v>15</v>
      </c>
      <c r="Z5227">
        <f t="shared" ca="1" si="616"/>
        <v>20.875000499999999</v>
      </c>
      <c r="AA5227">
        <f t="shared" ca="1" si="617"/>
        <v>-5.8750004999999987</v>
      </c>
      <c r="AB5227">
        <f t="shared" ca="1" si="618"/>
        <v>5.8750004999999987</v>
      </c>
      <c r="AC5227" s="2">
        <v>5.875</v>
      </c>
      <c r="AD5227" s="7">
        <f>VLOOKUP(P5227,Weights!$A:$B,2,0)*AC5227</f>
        <v>5.875</v>
      </c>
      <c r="AE5227">
        <f t="shared" ca="1" si="619"/>
        <v>34.515630875000234</v>
      </c>
      <c r="AF5227" t="str">
        <f t="shared" si="620"/>
        <v>North Florida</v>
      </c>
      <c r="AG5227" t="str">
        <f t="shared" ca="1" si="621"/>
        <v>North Florida</v>
      </c>
    </row>
    <row r="5228" spans="15:33" x14ac:dyDescent="0.25">
      <c r="O5228" t="s">
        <v>3256</v>
      </c>
      <c r="P5228" s="6">
        <v>42063</v>
      </c>
      <c r="Q5228" t="s">
        <v>3073</v>
      </c>
      <c r="R5228" t="s">
        <v>3186</v>
      </c>
      <c r="S5228" t="s">
        <v>3720</v>
      </c>
      <c r="T5228">
        <v>70</v>
      </c>
      <c r="U5228">
        <v>57</v>
      </c>
      <c r="W5228" t="s">
        <v>1524</v>
      </c>
      <c r="X5228">
        <v>1</v>
      </c>
      <c r="Y5228">
        <f t="shared" si="615"/>
        <v>-13</v>
      </c>
      <c r="Z5228">
        <f t="shared" ca="1" si="616"/>
        <v>-12.625</v>
      </c>
      <c r="AA5228">
        <f t="shared" ca="1" si="617"/>
        <v>-0.375</v>
      </c>
      <c r="AB5228">
        <f t="shared" ca="1" si="618"/>
        <v>0.375</v>
      </c>
      <c r="AC5228" s="2">
        <v>0.375</v>
      </c>
      <c r="AD5228" s="7">
        <f>VLOOKUP(P5228,Weights!$A:$B,2,0)*AC5228</f>
        <v>0.375</v>
      </c>
      <c r="AE5228">
        <f t="shared" ca="1" si="619"/>
        <v>0.140625</v>
      </c>
      <c r="AF5228" t="str">
        <f t="shared" si="620"/>
        <v>Old Dominion</v>
      </c>
      <c r="AG5228" t="str">
        <f t="shared" ca="1" si="621"/>
        <v>Old Dominion</v>
      </c>
    </row>
    <row r="5229" spans="15:33" x14ac:dyDescent="0.25">
      <c r="O5229" t="s">
        <v>3243</v>
      </c>
      <c r="P5229" s="6">
        <v>42063</v>
      </c>
      <c r="Q5229" t="s">
        <v>3073</v>
      </c>
      <c r="R5229" t="s">
        <v>3268</v>
      </c>
      <c r="S5229" t="s">
        <v>3721</v>
      </c>
      <c r="T5229">
        <v>76</v>
      </c>
      <c r="U5229">
        <v>74</v>
      </c>
      <c r="W5229" t="s">
        <v>1087</v>
      </c>
      <c r="X5229">
        <v>1</v>
      </c>
      <c r="Y5229">
        <f t="shared" si="615"/>
        <v>2</v>
      </c>
      <c r="Z5229">
        <f t="shared" ca="1" si="616"/>
        <v>1.25</v>
      </c>
      <c r="AA5229">
        <f t="shared" ca="1" si="617"/>
        <v>0.75</v>
      </c>
      <c r="AB5229">
        <f t="shared" ca="1" si="618"/>
        <v>-0.75</v>
      </c>
      <c r="AC5229" s="2">
        <v>0.75</v>
      </c>
      <c r="AD5229" s="7">
        <f>VLOOKUP(P5229,Weights!$A:$B,2,0)*AC5229</f>
        <v>0.75</v>
      </c>
      <c r="AE5229">
        <f t="shared" ca="1" si="619"/>
        <v>0.5625</v>
      </c>
      <c r="AF5229" t="str">
        <f t="shared" si="620"/>
        <v>Northern Colorado</v>
      </c>
      <c r="AG5229" t="str">
        <f t="shared" ca="1" si="621"/>
        <v>Northern Colorado</v>
      </c>
    </row>
    <row r="5230" spans="15:33" x14ac:dyDescent="0.25">
      <c r="O5230" t="s">
        <v>3103</v>
      </c>
      <c r="P5230" s="6">
        <v>42063</v>
      </c>
      <c r="Q5230" t="s">
        <v>3073</v>
      </c>
      <c r="R5230" t="s">
        <v>3102</v>
      </c>
      <c r="S5230" t="s">
        <v>3721</v>
      </c>
      <c r="T5230">
        <v>73</v>
      </c>
      <c r="U5230">
        <v>55</v>
      </c>
      <c r="W5230" t="s">
        <v>1964</v>
      </c>
      <c r="X5230">
        <v>1</v>
      </c>
      <c r="Y5230">
        <f t="shared" si="615"/>
        <v>18</v>
      </c>
      <c r="Z5230">
        <f t="shared" ca="1" si="616"/>
        <v>-8.8749995000000013</v>
      </c>
      <c r="AA5230">
        <f t="shared" ca="1" si="617"/>
        <v>26.874999500000001</v>
      </c>
      <c r="AB5230">
        <f t="shared" ca="1" si="618"/>
        <v>-26.874999500000001</v>
      </c>
      <c r="AC5230" s="2">
        <v>26.875</v>
      </c>
      <c r="AD5230" s="7">
        <f>VLOOKUP(P5230,Weights!$A:$B,2,0)*AC5230</f>
        <v>26.875</v>
      </c>
      <c r="AE5230">
        <f t="shared" ca="1" si="619"/>
        <v>722.26559812500034</v>
      </c>
      <c r="AF5230" t="str">
        <f t="shared" si="620"/>
        <v>Northern Illinois</v>
      </c>
      <c r="AG5230" t="str">
        <f t="shared" ca="1" si="621"/>
        <v>Central Michigan</v>
      </c>
    </row>
    <row r="5231" spans="15:33" x14ac:dyDescent="0.25">
      <c r="O5231" t="s">
        <v>3214</v>
      </c>
      <c r="P5231" s="6">
        <v>42063</v>
      </c>
      <c r="Q5231" t="s">
        <v>3073</v>
      </c>
      <c r="R5231" t="s">
        <v>3212</v>
      </c>
      <c r="S5231" t="s">
        <v>3721</v>
      </c>
      <c r="T5231">
        <v>84</v>
      </c>
      <c r="U5231">
        <v>65</v>
      </c>
      <c r="W5231" t="s">
        <v>766</v>
      </c>
      <c r="X5231">
        <v>1</v>
      </c>
      <c r="Y5231">
        <f t="shared" si="615"/>
        <v>19</v>
      </c>
      <c r="Z5231">
        <f t="shared" ca="1" si="616"/>
        <v>-10.25</v>
      </c>
      <c r="AA5231">
        <f t="shared" ca="1" si="617"/>
        <v>29.25</v>
      </c>
      <c r="AB5231">
        <f t="shared" ca="1" si="618"/>
        <v>-29.25</v>
      </c>
      <c r="AC5231" s="2">
        <v>29.25</v>
      </c>
      <c r="AD5231" s="7">
        <f>VLOOKUP(P5231,Weights!$A:$B,2,0)*AC5231</f>
        <v>29.25</v>
      </c>
      <c r="AE5231">
        <f t="shared" ca="1" si="619"/>
        <v>855.5625</v>
      </c>
      <c r="AF5231" t="str">
        <f t="shared" si="620"/>
        <v>Northern Kentucky</v>
      </c>
      <c r="AG5231" t="str">
        <f t="shared" ca="1" si="621"/>
        <v>South Carolina Upstate</v>
      </c>
    </row>
    <row r="5232" spans="15:33" x14ac:dyDescent="0.25">
      <c r="O5232" t="s">
        <v>3702</v>
      </c>
      <c r="P5232" s="6">
        <v>42063</v>
      </c>
      <c r="Q5232" t="s">
        <v>3073</v>
      </c>
      <c r="R5232" t="s">
        <v>3244</v>
      </c>
      <c r="S5232" t="s">
        <v>3721</v>
      </c>
      <c r="T5232">
        <v>67</v>
      </c>
      <c r="U5232">
        <v>60</v>
      </c>
      <c r="W5232" t="s">
        <v>864</v>
      </c>
      <c r="X5232">
        <v>1</v>
      </c>
      <c r="Y5232">
        <f t="shared" si="615"/>
        <v>7</v>
      </c>
      <c r="Z5232">
        <f t="shared" ca="1" si="616"/>
        <v>9.4999999999999982</v>
      </c>
      <c r="AA5232">
        <f t="shared" ca="1" si="617"/>
        <v>-2.4999999999999982</v>
      </c>
      <c r="AB5232">
        <f t="shared" ca="1" si="618"/>
        <v>2.4999999999999982</v>
      </c>
      <c r="AC5232" s="2">
        <v>2.5</v>
      </c>
      <c r="AD5232" s="7">
        <f>VLOOKUP(P5232,Weights!$A:$B,2,0)*AC5232</f>
        <v>2.5</v>
      </c>
      <c r="AE5232">
        <f t="shared" ca="1" si="619"/>
        <v>6.2499999999999911</v>
      </c>
      <c r="AF5232" t="str">
        <f t="shared" si="620"/>
        <v>Oklahoma</v>
      </c>
      <c r="AG5232" t="str">
        <f t="shared" ca="1" si="621"/>
        <v>Oklahoma</v>
      </c>
    </row>
    <row r="5233" spans="15:33" x14ac:dyDescent="0.25">
      <c r="O5233" t="s">
        <v>3159</v>
      </c>
      <c r="P5233" s="6">
        <v>42063</v>
      </c>
      <c r="Q5233" t="s">
        <v>3073</v>
      </c>
      <c r="R5233" t="s">
        <v>3189</v>
      </c>
      <c r="S5233" t="s">
        <v>3721</v>
      </c>
      <c r="T5233">
        <v>60</v>
      </c>
      <c r="U5233">
        <v>57</v>
      </c>
      <c r="W5233" t="s">
        <v>2791</v>
      </c>
      <c r="X5233">
        <v>1</v>
      </c>
      <c r="Y5233">
        <f t="shared" si="615"/>
        <v>3</v>
      </c>
      <c r="Z5233">
        <f t="shared" ca="1" si="616"/>
        <v>3.125</v>
      </c>
      <c r="AA5233">
        <f t="shared" ca="1" si="617"/>
        <v>-0.125</v>
      </c>
      <c r="AB5233">
        <f t="shared" ca="1" si="618"/>
        <v>0.125</v>
      </c>
      <c r="AC5233" s="2">
        <v>0.125</v>
      </c>
      <c r="AD5233" s="7">
        <f>VLOOKUP(P5233,Weights!$A:$B,2,0)*AC5233</f>
        <v>0.125</v>
      </c>
      <c r="AE5233">
        <f t="shared" ca="1" si="619"/>
        <v>1.5625E-2</v>
      </c>
      <c r="AF5233" t="str">
        <f t="shared" si="620"/>
        <v>Oral Roberts</v>
      </c>
      <c r="AG5233" t="str">
        <f t="shared" ca="1" si="621"/>
        <v>Oral Roberts</v>
      </c>
    </row>
    <row r="5234" spans="15:33" x14ac:dyDescent="0.25">
      <c r="O5234" t="s">
        <v>3174</v>
      </c>
      <c r="P5234" s="6">
        <v>42063</v>
      </c>
      <c r="Q5234" t="s">
        <v>3073</v>
      </c>
      <c r="R5234" t="s">
        <v>3127</v>
      </c>
      <c r="S5234" t="s">
        <v>3720</v>
      </c>
      <c r="T5234">
        <v>81</v>
      </c>
      <c r="U5234">
        <v>77</v>
      </c>
      <c r="V5234" t="s">
        <v>3722</v>
      </c>
      <c r="W5234" t="s">
        <v>1301</v>
      </c>
      <c r="X5234">
        <v>1</v>
      </c>
      <c r="Y5234">
        <f t="shared" si="615"/>
        <v>-4</v>
      </c>
      <c r="Z5234">
        <f t="shared" ca="1" si="616"/>
        <v>-3.4999994999999995</v>
      </c>
      <c r="AA5234">
        <f t="shared" ca="1" si="617"/>
        <v>-0.50000050000000051</v>
      </c>
      <c r="AB5234">
        <f t="shared" ca="1" si="618"/>
        <v>0.50000050000000051</v>
      </c>
      <c r="AC5234" s="2">
        <v>0.5</v>
      </c>
      <c r="AD5234" s="7">
        <f>VLOOKUP(P5234,Weights!$A:$B,2,0)*AC5234</f>
        <v>0.5</v>
      </c>
      <c r="AE5234">
        <f t="shared" ca="1" si="619"/>
        <v>0.25000050000025054</v>
      </c>
      <c r="AF5234" t="str">
        <f t="shared" si="620"/>
        <v>Iowa</v>
      </c>
      <c r="AG5234" t="str">
        <f t="shared" ca="1" si="621"/>
        <v>Iowa</v>
      </c>
    </row>
    <row r="5235" spans="15:33" x14ac:dyDescent="0.25">
      <c r="O5235" t="s">
        <v>3334</v>
      </c>
      <c r="P5235" s="6">
        <v>42063</v>
      </c>
      <c r="Q5235" t="s">
        <v>3073</v>
      </c>
      <c r="R5235" t="s">
        <v>3340</v>
      </c>
      <c r="S5235" t="s">
        <v>3721</v>
      </c>
      <c r="T5235">
        <v>65</v>
      </c>
      <c r="U5235">
        <v>49</v>
      </c>
      <c r="W5235" t="s">
        <v>526</v>
      </c>
      <c r="X5235">
        <v>1</v>
      </c>
      <c r="Y5235">
        <f t="shared" si="615"/>
        <v>16</v>
      </c>
      <c r="Z5235">
        <f t="shared" ca="1" si="616"/>
        <v>9.625</v>
      </c>
      <c r="AA5235">
        <f t="shared" ca="1" si="617"/>
        <v>6.375</v>
      </c>
      <c r="AB5235">
        <f t="shared" ca="1" si="618"/>
        <v>-6.375</v>
      </c>
      <c r="AC5235" s="2">
        <v>6.375</v>
      </c>
      <c r="AD5235" s="7">
        <f>VLOOKUP(P5235,Weights!$A:$B,2,0)*AC5235</f>
        <v>6.375</v>
      </c>
      <c r="AE5235">
        <f t="shared" ca="1" si="619"/>
        <v>40.640625</v>
      </c>
      <c r="AF5235" t="str">
        <f t="shared" si="620"/>
        <v>Pepperdine</v>
      </c>
      <c r="AG5235" t="str">
        <f t="shared" ca="1" si="621"/>
        <v>Pepperdine</v>
      </c>
    </row>
    <row r="5236" spans="15:33" x14ac:dyDescent="0.25">
      <c r="O5236" t="s">
        <v>3286</v>
      </c>
      <c r="P5236" s="6">
        <v>42063</v>
      </c>
      <c r="Q5236" t="s">
        <v>3073</v>
      </c>
      <c r="R5236" t="s">
        <v>3389</v>
      </c>
      <c r="S5236" t="s">
        <v>3720</v>
      </c>
      <c r="T5236">
        <v>78</v>
      </c>
      <c r="U5236">
        <v>66</v>
      </c>
      <c r="W5236" t="s">
        <v>2929</v>
      </c>
      <c r="X5236">
        <v>1</v>
      </c>
      <c r="Y5236">
        <f t="shared" si="615"/>
        <v>-12</v>
      </c>
      <c r="Z5236">
        <f t="shared" ca="1" si="616"/>
        <v>2.875</v>
      </c>
      <c r="AA5236">
        <f t="shared" ca="1" si="617"/>
        <v>-14.875</v>
      </c>
      <c r="AB5236">
        <f t="shared" ca="1" si="618"/>
        <v>14.875</v>
      </c>
      <c r="AC5236" s="2">
        <v>14.875</v>
      </c>
      <c r="AD5236" s="7">
        <f>VLOOKUP(P5236,Weights!$A:$B,2,0)*AC5236</f>
        <v>14.875</v>
      </c>
      <c r="AE5236">
        <f t="shared" ca="1" si="619"/>
        <v>221.265625</v>
      </c>
      <c r="AF5236" t="str">
        <f t="shared" si="620"/>
        <v>San Diego</v>
      </c>
      <c r="AG5236" t="str">
        <f t="shared" ca="1" si="621"/>
        <v>Portland</v>
      </c>
    </row>
    <row r="5237" spans="15:33" x14ac:dyDescent="0.25">
      <c r="O5237" t="s">
        <v>3264</v>
      </c>
      <c r="P5237" s="6">
        <v>42063</v>
      </c>
      <c r="Q5237" t="s">
        <v>3073</v>
      </c>
      <c r="R5237" t="s">
        <v>3265</v>
      </c>
      <c r="S5237" t="s">
        <v>3720</v>
      </c>
      <c r="T5237">
        <v>73</v>
      </c>
      <c r="U5237">
        <v>60</v>
      </c>
      <c r="W5237" t="s">
        <v>1100</v>
      </c>
      <c r="X5237">
        <v>1</v>
      </c>
      <c r="Y5237">
        <f t="shared" si="615"/>
        <v>-13</v>
      </c>
      <c r="Z5237">
        <f t="shared" ca="1" si="616"/>
        <v>0.625</v>
      </c>
      <c r="AA5237">
        <f t="shared" ca="1" si="617"/>
        <v>-13.625</v>
      </c>
      <c r="AB5237">
        <f t="shared" ca="1" si="618"/>
        <v>13.625</v>
      </c>
      <c r="AC5237" s="2">
        <v>13.625</v>
      </c>
      <c r="AD5237" s="7">
        <f>VLOOKUP(P5237,Weights!$A:$B,2,0)*AC5237</f>
        <v>13.625</v>
      </c>
      <c r="AE5237">
        <f t="shared" ca="1" si="619"/>
        <v>185.640625</v>
      </c>
      <c r="AF5237" t="str">
        <f t="shared" si="620"/>
        <v>Sacramento St</v>
      </c>
      <c r="AG5237" t="str">
        <f t="shared" ca="1" si="621"/>
        <v>Portland St</v>
      </c>
    </row>
    <row r="5238" spans="15:33" x14ac:dyDescent="0.25">
      <c r="O5238" t="s">
        <v>3311</v>
      </c>
      <c r="P5238" s="6">
        <v>42063</v>
      </c>
      <c r="Q5238" t="s">
        <v>3073</v>
      </c>
      <c r="R5238" t="s">
        <v>3306</v>
      </c>
      <c r="S5238" t="s">
        <v>3721</v>
      </c>
      <c r="T5238">
        <v>72</v>
      </c>
      <c r="U5238">
        <v>62</v>
      </c>
      <c r="W5238" t="s">
        <v>1212</v>
      </c>
      <c r="X5238">
        <v>1</v>
      </c>
      <c r="Y5238">
        <f t="shared" si="615"/>
        <v>10</v>
      </c>
      <c r="Z5238">
        <f t="shared" ca="1" si="616"/>
        <v>4.875</v>
      </c>
      <c r="AA5238">
        <f t="shared" ca="1" si="617"/>
        <v>5.125</v>
      </c>
      <c r="AB5238">
        <f t="shared" ca="1" si="618"/>
        <v>-5.125</v>
      </c>
      <c r="AC5238" s="2">
        <v>5.125</v>
      </c>
      <c r="AD5238" s="7">
        <f>VLOOKUP(P5238,Weights!$A:$B,2,0)*AC5238</f>
        <v>5.125</v>
      </c>
      <c r="AE5238">
        <f t="shared" ca="1" si="619"/>
        <v>26.265625</v>
      </c>
      <c r="AF5238" t="str">
        <f t="shared" si="620"/>
        <v>Radford</v>
      </c>
      <c r="AG5238" t="str">
        <f t="shared" ca="1" si="621"/>
        <v>Radford</v>
      </c>
    </row>
    <row r="5239" spans="15:33" x14ac:dyDescent="0.25">
      <c r="O5239" t="s">
        <v>3352</v>
      </c>
      <c r="P5239" s="6">
        <v>42063</v>
      </c>
      <c r="Q5239" t="s">
        <v>3073</v>
      </c>
      <c r="R5239" t="s">
        <v>3205</v>
      </c>
      <c r="S5239" t="s">
        <v>3720</v>
      </c>
      <c r="T5239">
        <v>77</v>
      </c>
      <c r="U5239">
        <v>76</v>
      </c>
      <c r="W5239" t="s">
        <v>1545</v>
      </c>
      <c r="X5239">
        <v>1</v>
      </c>
      <c r="Y5239">
        <f t="shared" si="615"/>
        <v>-1</v>
      </c>
      <c r="Z5239">
        <f t="shared" ca="1" si="616"/>
        <v>-4.4999999800000001</v>
      </c>
      <c r="AA5239">
        <f t="shared" ca="1" si="617"/>
        <v>3.4999999800000001</v>
      </c>
      <c r="AB5239">
        <f t="shared" ca="1" si="618"/>
        <v>-3.4999999800000001</v>
      </c>
      <c r="AC5239" s="2">
        <v>3.5</v>
      </c>
      <c r="AD5239" s="7">
        <f>VLOOKUP(P5239,Weights!$A:$B,2,0)*AC5239</f>
        <v>3.5</v>
      </c>
      <c r="AE5239">
        <f t="shared" ca="1" si="619"/>
        <v>12.249999860000001</v>
      </c>
      <c r="AF5239" t="str">
        <f t="shared" si="620"/>
        <v>Charlotte</v>
      </c>
      <c r="AG5239" t="str">
        <f t="shared" ca="1" si="621"/>
        <v>Charlotte</v>
      </c>
    </row>
    <row r="5240" spans="15:33" x14ac:dyDescent="0.25">
      <c r="O5240" t="s">
        <v>3175</v>
      </c>
      <c r="P5240" s="6">
        <v>42063</v>
      </c>
      <c r="Q5240" t="s">
        <v>3073</v>
      </c>
      <c r="R5240" t="s">
        <v>3078</v>
      </c>
      <c r="S5240" t="s">
        <v>3721</v>
      </c>
      <c r="T5240">
        <v>71</v>
      </c>
      <c r="U5240">
        <v>70</v>
      </c>
      <c r="V5240" t="s">
        <v>3722</v>
      </c>
      <c r="W5240" t="s">
        <v>2231</v>
      </c>
      <c r="X5240">
        <v>1</v>
      </c>
      <c r="Y5240">
        <f t="shared" si="615"/>
        <v>1</v>
      </c>
      <c r="Z5240">
        <f t="shared" ca="1" si="616"/>
        <v>7.75</v>
      </c>
      <c r="AA5240">
        <f t="shared" ca="1" si="617"/>
        <v>-6.75</v>
      </c>
      <c r="AB5240">
        <f t="shared" ca="1" si="618"/>
        <v>6.75</v>
      </c>
      <c r="AC5240" s="2">
        <v>6.75</v>
      </c>
      <c r="AD5240" s="7">
        <f>VLOOKUP(P5240,Weights!$A:$B,2,0)*AC5240</f>
        <v>6.75</v>
      </c>
      <c r="AE5240">
        <f t="shared" ca="1" si="619"/>
        <v>45.5625</v>
      </c>
      <c r="AF5240" t="str">
        <f t="shared" si="620"/>
        <v>Robert Morris</v>
      </c>
      <c r="AG5240" t="str">
        <f t="shared" ca="1" si="621"/>
        <v>Robert Morris</v>
      </c>
    </row>
    <row r="5241" spans="15:33" x14ac:dyDescent="0.25">
      <c r="O5241" t="s">
        <v>3109</v>
      </c>
      <c r="P5241" s="6">
        <v>42063</v>
      </c>
      <c r="Q5241" t="s">
        <v>3073</v>
      </c>
      <c r="R5241" t="s">
        <v>3107</v>
      </c>
      <c r="S5241" t="s">
        <v>3721</v>
      </c>
      <c r="T5241">
        <v>84</v>
      </c>
      <c r="U5241">
        <v>73</v>
      </c>
      <c r="W5241" t="s">
        <v>2266</v>
      </c>
      <c r="X5241">
        <v>1</v>
      </c>
      <c r="Y5241">
        <f t="shared" si="615"/>
        <v>11</v>
      </c>
      <c r="Z5241">
        <f t="shared" ca="1" si="616"/>
        <v>5.25</v>
      </c>
      <c r="AA5241">
        <f t="shared" ca="1" si="617"/>
        <v>5.75</v>
      </c>
      <c r="AB5241">
        <f t="shared" ca="1" si="618"/>
        <v>-5.75</v>
      </c>
      <c r="AC5241" s="2">
        <v>5.75</v>
      </c>
      <c r="AD5241" s="7">
        <f>VLOOKUP(P5241,Weights!$A:$B,2,0)*AC5241</f>
        <v>5.75</v>
      </c>
      <c r="AE5241">
        <f t="shared" ca="1" si="619"/>
        <v>33.0625</v>
      </c>
      <c r="AF5241" t="str">
        <f t="shared" si="620"/>
        <v>Sacred Heart</v>
      </c>
      <c r="AG5241" t="str">
        <f t="shared" ca="1" si="621"/>
        <v>Sacred Heart</v>
      </c>
    </row>
    <row r="5242" spans="15:33" x14ac:dyDescent="0.25">
      <c r="O5242" t="s">
        <v>3130</v>
      </c>
      <c r="P5242" s="6">
        <v>42063</v>
      </c>
      <c r="Q5242" t="s">
        <v>3073</v>
      </c>
      <c r="R5242" t="s">
        <v>3166</v>
      </c>
      <c r="S5242" t="s">
        <v>3720</v>
      </c>
      <c r="T5242">
        <v>63</v>
      </c>
      <c r="U5242">
        <v>57</v>
      </c>
      <c r="W5242" t="s">
        <v>503</v>
      </c>
      <c r="X5242">
        <v>1</v>
      </c>
      <c r="Y5242">
        <f t="shared" si="615"/>
        <v>-6</v>
      </c>
      <c r="Z5242">
        <f t="shared" ca="1" si="616"/>
        <v>-4.7500000199999999</v>
      </c>
      <c r="AA5242">
        <f t="shared" ca="1" si="617"/>
        <v>-1.2499999800000001</v>
      </c>
      <c r="AB5242">
        <f t="shared" ca="1" si="618"/>
        <v>1.2499999800000001</v>
      </c>
      <c r="AC5242" s="2">
        <v>1.25</v>
      </c>
      <c r="AD5242" s="7">
        <f>VLOOKUP(P5242,Weights!$A:$B,2,0)*AC5242</f>
        <v>1.25</v>
      </c>
      <c r="AE5242">
        <f t="shared" ca="1" si="619"/>
        <v>1.5624999500000007</v>
      </c>
      <c r="AF5242" t="str">
        <f t="shared" si="620"/>
        <v>Richmond</v>
      </c>
      <c r="AG5242" t="str">
        <f t="shared" ca="1" si="621"/>
        <v>Richmond</v>
      </c>
    </row>
    <row r="5243" spans="15:33" x14ac:dyDescent="0.25">
      <c r="O5243" t="s">
        <v>3131</v>
      </c>
      <c r="P5243" s="6">
        <v>42063</v>
      </c>
      <c r="Q5243" t="s">
        <v>3073</v>
      </c>
      <c r="R5243" t="s">
        <v>3167</v>
      </c>
      <c r="S5243" t="s">
        <v>3720</v>
      </c>
      <c r="T5243">
        <v>78</v>
      </c>
      <c r="U5243">
        <v>50</v>
      </c>
      <c r="W5243" t="s">
        <v>517</v>
      </c>
      <c r="X5243">
        <v>1</v>
      </c>
      <c r="Y5243">
        <f t="shared" si="615"/>
        <v>-28</v>
      </c>
      <c r="Z5243">
        <f t="shared" ca="1" si="616"/>
        <v>-0.99999998000000001</v>
      </c>
      <c r="AA5243">
        <f t="shared" ca="1" si="617"/>
        <v>-27.000000020000002</v>
      </c>
      <c r="AB5243">
        <f t="shared" ca="1" si="618"/>
        <v>27.000000020000002</v>
      </c>
      <c r="AC5243" s="2">
        <v>27</v>
      </c>
      <c r="AD5243" s="7">
        <f>VLOOKUP(P5243,Weights!$A:$B,2,0)*AC5243</f>
        <v>27</v>
      </c>
      <c r="AE5243">
        <f t="shared" ca="1" si="619"/>
        <v>729.00000108000006</v>
      </c>
      <c r="AF5243" t="str">
        <f t="shared" si="620"/>
        <v>George Mason</v>
      </c>
      <c r="AG5243" t="str">
        <f t="shared" ca="1" si="621"/>
        <v>George Mason</v>
      </c>
    </row>
    <row r="5244" spans="15:33" x14ac:dyDescent="0.25">
      <c r="O5244" t="s">
        <v>3343</v>
      </c>
      <c r="P5244" s="6">
        <v>42063</v>
      </c>
      <c r="Q5244" t="s">
        <v>3073</v>
      </c>
      <c r="R5244" t="s">
        <v>3280</v>
      </c>
      <c r="S5244" t="s">
        <v>3720</v>
      </c>
      <c r="T5244">
        <v>56</v>
      </c>
      <c r="U5244">
        <v>46</v>
      </c>
      <c r="W5244" t="s">
        <v>2175</v>
      </c>
      <c r="X5244">
        <v>1</v>
      </c>
      <c r="Y5244">
        <f t="shared" si="615"/>
        <v>-10</v>
      </c>
      <c r="Z5244">
        <f t="shared" ca="1" si="616"/>
        <v>4.1249995000000013</v>
      </c>
      <c r="AA5244">
        <f t="shared" ca="1" si="617"/>
        <v>-14.124999500000001</v>
      </c>
      <c r="AB5244">
        <f t="shared" ca="1" si="618"/>
        <v>14.124999500000001</v>
      </c>
      <c r="AC5244" s="2">
        <v>14.125</v>
      </c>
      <c r="AD5244" s="7">
        <f>VLOOKUP(P5244,Weights!$A:$B,2,0)*AC5244</f>
        <v>14.125</v>
      </c>
      <c r="AE5244">
        <f t="shared" ca="1" si="619"/>
        <v>199.51561087500028</v>
      </c>
      <c r="AF5244" t="str">
        <f t="shared" si="620"/>
        <v>Boise State</v>
      </c>
      <c r="AG5244" t="str">
        <f t="shared" ca="1" si="621"/>
        <v>San Diego St</v>
      </c>
    </row>
    <row r="5245" spans="15:33" x14ac:dyDescent="0.25">
      <c r="O5245" t="s">
        <v>3262</v>
      </c>
      <c r="P5245" s="6">
        <v>42063</v>
      </c>
      <c r="Q5245" t="s">
        <v>3073</v>
      </c>
      <c r="R5245" t="s">
        <v>3390</v>
      </c>
      <c r="S5245" t="s">
        <v>3721</v>
      </c>
      <c r="T5245">
        <v>65</v>
      </c>
      <c r="U5245">
        <v>55</v>
      </c>
      <c r="W5245" t="s">
        <v>505</v>
      </c>
      <c r="X5245">
        <v>1</v>
      </c>
      <c r="Y5245">
        <f t="shared" si="615"/>
        <v>10</v>
      </c>
      <c r="Z5245">
        <f t="shared" ca="1" si="616"/>
        <v>7.1249999800000001</v>
      </c>
      <c r="AA5245">
        <f t="shared" ca="1" si="617"/>
        <v>2.8750000199999999</v>
      </c>
      <c r="AB5245">
        <f t="shared" ca="1" si="618"/>
        <v>-2.8750000199999999</v>
      </c>
      <c r="AC5245" s="2">
        <v>2.875</v>
      </c>
      <c r="AD5245" s="7">
        <f>VLOOKUP(P5245,Weights!$A:$B,2,0)*AC5245</f>
        <v>2.875</v>
      </c>
      <c r="AE5245">
        <f t="shared" ca="1" si="619"/>
        <v>8.2656251149999989</v>
      </c>
      <c r="AF5245" t="str">
        <f t="shared" si="620"/>
        <v>San Francisco</v>
      </c>
      <c r="AG5245" t="str">
        <f t="shared" ca="1" si="621"/>
        <v>San Francisco</v>
      </c>
    </row>
    <row r="5246" spans="15:33" x14ac:dyDescent="0.25">
      <c r="O5246" t="s">
        <v>3330</v>
      </c>
      <c r="P5246" s="6">
        <v>42063</v>
      </c>
      <c r="Q5246" t="s">
        <v>3073</v>
      </c>
      <c r="R5246" t="s">
        <v>3291</v>
      </c>
      <c r="S5246" t="s">
        <v>3721</v>
      </c>
      <c r="T5246">
        <v>71</v>
      </c>
      <c r="U5246">
        <v>70</v>
      </c>
      <c r="W5246" t="s">
        <v>505</v>
      </c>
      <c r="X5246">
        <v>1</v>
      </c>
      <c r="Y5246">
        <f t="shared" si="615"/>
        <v>1</v>
      </c>
      <c r="Z5246">
        <f t="shared" ca="1" si="616"/>
        <v>-7.1249999999999991</v>
      </c>
      <c r="AA5246">
        <f t="shared" ca="1" si="617"/>
        <v>8.125</v>
      </c>
      <c r="AB5246">
        <f t="shared" ca="1" si="618"/>
        <v>-8.125</v>
      </c>
      <c r="AC5246" s="2">
        <v>8.125</v>
      </c>
      <c r="AD5246" s="7">
        <f>VLOOKUP(P5246,Weights!$A:$B,2,0)*AC5246</f>
        <v>8.125</v>
      </c>
      <c r="AE5246">
        <f t="shared" ca="1" si="619"/>
        <v>66.015625</v>
      </c>
      <c r="AF5246" t="str">
        <f t="shared" si="620"/>
        <v>Santa Clara</v>
      </c>
      <c r="AG5246" t="str">
        <f t="shared" ca="1" si="621"/>
        <v>Saint Mary's</v>
      </c>
    </row>
    <row r="5247" spans="15:33" x14ac:dyDescent="0.25">
      <c r="O5247" t="s">
        <v>3397</v>
      </c>
      <c r="P5247" s="6">
        <v>42063</v>
      </c>
      <c r="Q5247" t="s">
        <v>3073</v>
      </c>
      <c r="R5247" t="s">
        <v>3233</v>
      </c>
      <c r="S5247" t="s">
        <v>3721</v>
      </c>
      <c r="T5247">
        <v>89</v>
      </c>
      <c r="U5247">
        <v>65</v>
      </c>
      <c r="W5247" t="s">
        <v>2265</v>
      </c>
      <c r="X5247">
        <v>1</v>
      </c>
      <c r="Y5247">
        <f t="shared" si="615"/>
        <v>24</v>
      </c>
      <c r="Z5247">
        <f t="shared" ca="1" si="616"/>
        <v>12.250000499999999</v>
      </c>
      <c r="AA5247">
        <f t="shared" ca="1" si="617"/>
        <v>11.749999500000001</v>
      </c>
      <c r="AB5247">
        <f t="shared" ca="1" si="618"/>
        <v>-11.749999500000001</v>
      </c>
      <c r="AC5247" s="2">
        <v>11.75</v>
      </c>
      <c r="AD5247" s="7">
        <f>VLOOKUP(P5247,Weights!$A:$B,2,0)*AC5247</f>
        <v>11.75</v>
      </c>
      <c r="AE5247">
        <f t="shared" ca="1" si="619"/>
        <v>138.06248825000029</v>
      </c>
      <c r="AF5247" t="str">
        <f t="shared" si="620"/>
        <v>SE Missouri St</v>
      </c>
      <c r="AG5247" t="str">
        <f t="shared" ca="1" si="621"/>
        <v>SE Missouri St</v>
      </c>
    </row>
    <row r="5248" spans="15:33" x14ac:dyDescent="0.25">
      <c r="O5248" t="s">
        <v>3261</v>
      </c>
      <c r="P5248" s="6">
        <v>42063</v>
      </c>
      <c r="Q5248" t="s">
        <v>3073</v>
      </c>
      <c r="R5248" t="s">
        <v>3342</v>
      </c>
      <c r="S5248" t="s">
        <v>3721</v>
      </c>
      <c r="T5248">
        <v>53</v>
      </c>
      <c r="U5248">
        <v>43</v>
      </c>
      <c r="W5248" t="s">
        <v>1397</v>
      </c>
      <c r="X5248">
        <v>1</v>
      </c>
      <c r="Y5248">
        <f t="shared" si="615"/>
        <v>10</v>
      </c>
      <c r="Z5248">
        <f t="shared" ca="1" si="616"/>
        <v>2.375</v>
      </c>
      <c r="AA5248">
        <f t="shared" ca="1" si="617"/>
        <v>7.625</v>
      </c>
      <c r="AB5248">
        <f t="shared" ca="1" si="618"/>
        <v>-7.625</v>
      </c>
      <c r="AC5248" s="2">
        <v>7.625</v>
      </c>
      <c r="AD5248" s="7">
        <f>VLOOKUP(P5248,Weights!$A:$B,2,0)*AC5248</f>
        <v>7.625</v>
      </c>
      <c r="AE5248">
        <f t="shared" ca="1" si="619"/>
        <v>58.140625</v>
      </c>
      <c r="AF5248" t="str">
        <f t="shared" si="620"/>
        <v>Seattle</v>
      </c>
      <c r="AG5248" t="str">
        <f t="shared" ca="1" si="621"/>
        <v>Seattle</v>
      </c>
    </row>
    <row r="5249" spans="15:33" x14ac:dyDescent="0.25">
      <c r="O5249" t="s">
        <v>3105</v>
      </c>
      <c r="P5249" s="6">
        <v>42063</v>
      </c>
      <c r="Q5249" t="s">
        <v>3073</v>
      </c>
      <c r="R5249" t="s">
        <v>3252</v>
      </c>
      <c r="S5249" t="s">
        <v>3721</v>
      </c>
      <c r="T5249">
        <v>67</v>
      </c>
      <c r="U5249">
        <v>66</v>
      </c>
      <c r="W5249" t="s">
        <v>965</v>
      </c>
      <c r="X5249">
        <v>1</v>
      </c>
      <c r="Y5249">
        <f t="shared" si="615"/>
        <v>1</v>
      </c>
      <c r="Z5249">
        <f t="shared" ca="1" si="616"/>
        <v>5.2499999999999991</v>
      </c>
      <c r="AA5249">
        <f t="shared" ca="1" si="617"/>
        <v>-4.2499999999999991</v>
      </c>
      <c r="AB5249">
        <f t="shared" ca="1" si="618"/>
        <v>4.2499999999999991</v>
      </c>
      <c r="AC5249" s="2">
        <v>4.25</v>
      </c>
      <c r="AD5249" s="7">
        <f>VLOOKUP(P5249,Weights!$A:$B,2,0)*AC5249</f>
        <v>4.25</v>
      </c>
      <c r="AE5249">
        <f t="shared" ca="1" si="619"/>
        <v>18.062499999999993</v>
      </c>
      <c r="AF5249" t="str">
        <f t="shared" si="620"/>
        <v>Seton Hall</v>
      </c>
      <c r="AG5249" t="str">
        <f t="shared" ca="1" si="621"/>
        <v>Seton Hall</v>
      </c>
    </row>
    <row r="5250" spans="15:33" x14ac:dyDescent="0.25">
      <c r="O5250" t="s">
        <v>3199</v>
      </c>
      <c r="P5250" s="6">
        <v>42063</v>
      </c>
      <c r="Q5250" t="s">
        <v>3073</v>
      </c>
      <c r="R5250" t="s">
        <v>3202</v>
      </c>
      <c r="S5250" t="s">
        <v>3721</v>
      </c>
      <c r="T5250">
        <v>81</v>
      </c>
      <c r="U5250">
        <v>68</v>
      </c>
      <c r="W5250" t="s">
        <v>331</v>
      </c>
      <c r="X5250">
        <v>1</v>
      </c>
      <c r="Y5250">
        <f t="shared" ref="Y5250:Y5313" si="622">X5250*IF(S5250="W",(T5250-U5250),U5250-T5250)</f>
        <v>13</v>
      </c>
      <c r="Z5250">
        <f t="shared" ref="Z5250:Z5313" ca="1" si="623">X5250*(IF(Q5250="A",-HomeEdge,IF(Q5250="H",HomeEdge,0))+VLOOKUP(O5250,TmList,2,0)-VLOOKUP(R5250,TmList,2,0))</f>
        <v>6.8750000000000009</v>
      </c>
      <c r="AA5250">
        <f t="shared" ref="AA5250:AA5313" ca="1" si="624">Y5250-Z5250</f>
        <v>6.1249999999999991</v>
      </c>
      <c r="AB5250">
        <f t="shared" ref="AB5250:AB5313" ca="1" si="625">-AA5250</f>
        <v>-6.1249999999999991</v>
      </c>
      <c r="AC5250" s="2">
        <v>6.125</v>
      </c>
      <c r="AD5250" s="7">
        <f>VLOOKUP(P5250,Weights!$A:$B,2,0)*AC5250</f>
        <v>6.125</v>
      </c>
      <c r="AE5250">
        <f t="shared" ref="AE5250:AE5313" ca="1" si="626">AA5250^2</f>
        <v>37.515624999999986</v>
      </c>
      <c r="AF5250" t="str">
        <f t="shared" si="620"/>
        <v>South Carolina</v>
      </c>
      <c r="AG5250" t="str">
        <f t="shared" ca="1" si="621"/>
        <v>South Carolina</v>
      </c>
    </row>
    <row r="5251" spans="15:33" x14ac:dyDescent="0.25">
      <c r="O5251" t="s">
        <v>3313</v>
      </c>
      <c r="P5251" s="6">
        <v>42063</v>
      </c>
      <c r="Q5251" t="s">
        <v>3073</v>
      </c>
      <c r="R5251" t="s">
        <v>3321</v>
      </c>
      <c r="S5251" t="s">
        <v>3720</v>
      </c>
      <c r="T5251">
        <v>68</v>
      </c>
      <c r="U5251">
        <v>57</v>
      </c>
      <c r="W5251" t="s">
        <v>2092</v>
      </c>
      <c r="X5251">
        <v>1</v>
      </c>
      <c r="Y5251">
        <f t="shared" si="622"/>
        <v>-11</v>
      </c>
      <c r="Z5251">
        <f t="shared" ca="1" si="623"/>
        <v>4.25</v>
      </c>
      <c r="AA5251">
        <f t="shared" ca="1" si="624"/>
        <v>-15.25</v>
      </c>
      <c r="AB5251">
        <f t="shared" ca="1" si="625"/>
        <v>15.25</v>
      </c>
      <c r="AC5251" s="2">
        <v>15.25</v>
      </c>
      <c r="AD5251" s="7">
        <f>VLOOKUP(P5251,Weights!$A:$B,2,0)*AC5251</f>
        <v>15.25</v>
      </c>
      <c r="AE5251">
        <f t="shared" ca="1" si="626"/>
        <v>232.5625</v>
      </c>
      <c r="AF5251" t="str">
        <f t="shared" ref="AF5251:AF5314" si="627">IF(Y5251&gt;0,O5251,R5251)</f>
        <v>Savannah St</v>
      </c>
      <c r="AG5251" t="str">
        <f t="shared" ref="AG5251:AG5314" ca="1" si="628">IF(Z5251&gt;0,O5251,R5251)</f>
        <v>South Carolina St</v>
      </c>
    </row>
    <row r="5252" spans="15:33" x14ac:dyDescent="0.25">
      <c r="O5252" t="s">
        <v>3285</v>
      </c>
      <c r="P5252" s="6">
        <v>42063</v>
      </c>
      <c r="Q5252" t="s">
        <v>3073</v>
      </c>
      <c r="R5252" t="s">
        <v>3273</v>
      </c>
      <c r="S5252" t="s">
        <v>3721</v>
      </c>
      <c r="T5252">
        <v>80</v>
      </c>
      <c r="U5252">
        <v>64</v>
      </c>
      <c r="W5252" t="s">
        <v>2799</v>
      </c>
      <c r="X5252">
        <v>1</v>
      </c>
      <c r="Y5252">
        <f t="shared" si="622"/>
        <v>16</v>
      </c>
      <c r="Z5252">
        <f t="shared" ca="1" si="623"/>
        <v>-4.125</v>
      </c>
      <c r="AA5252">
        <f t="shared" ca="1" si="624"/>
        <v>20.125</v>
      </c>
      <c r="AB5252">
        <f t="shared" ca="1" si="625"/>
        <v>-20.125</v>
      </c>
      <c r="AC5252" s="2">
        <v>20.125</v>
      </c>
      <c r="AD5252" s="7">
        <f>VLOOKUP(P5252,Weights!$A:$B,2,0)*AC5252</f>
        <v>20.125</v>
      </c>
      <c r="AE5252">
        <f t="shared" ca="1" si="626"/>
        <v>405.015625</v>
      </c>
      <c r="AF5252" t="str">
        <f t="shared" si="627"/>
        <v>South Dakota</v>
      </c>
      <c r="AG5252" t="str">
        <f t="shared" ca="1" si="628"/>
        <v>South Dakota St</v>
      </c>
    </row>
    <row r="5253" spans="15:33" x14ac:dyDescent="0.25">
      <c r="O5253" t="s">
        <v>3356</v>
      </c>
      <c r="P5253" s="6">
        <v>42063</v>
      </c>
      <c r="Q5253" t="s">
        <v>3073</v>
      </c>
      <c r="R5253" t="s">
        <v>3414</v>
      </c>
      <c r="S5253" t="s">
        <v>3721</v>
      </c>
      <c r="T5253">
        <v>71</v>
      </c>
      <c r="U5253">
        <v>63</v>
      </c>
      <c r="W5253" t="s">
        <v>2749</v>
      </c>
      <c r="X5253">
        <v>1</v>
      </c>
      <c r="Y5253">
        <f t="shared" si="622"/>
        <v>8</v>
      </c>
      <c r="Z5253">
        <f t="shared" ca="1" si="623"/>
        <v>14.500000500000002</v>
      </c>
      <c r="AA5253">
        <f t="shared" ca="1" si="624"/>
        <v>-6.5000005000000023</v>
      </c>
      <c r="AB5253">
        <f t="shared" ca="1" si="625"/>
        <v>6.5000005000000023</v>
      </c>
      <c r="AC5253" s="2">
        <v>6.5</v>
      </c>
      <c r="AD5253" s="7">
        <f>VLOOKUP(P5253,Weights!$A:$B,2,0)*AC5253</f>
        <v>6.5</v>
      </c>
      <c r="AE5253">
        <f t="shared" ca="1" si="626"/>
        <v>42.250006500000282</v>
      </c>
      <c r="AF5253" t="str">
        <f t="shared" si="627"/>
        <v>Southern</v>
      </c>
      <c r="AG5253" t="str">
        <f t="shared" ca="1" si="628"/>
        <v>Southern</v>
      </c>
    </row>
    <row r="5254" spans="15:33" x14ac:dyDescent="0.25">
      <c r="O5254" t="s">
        <v>3396</v>
      </c>
      <c r="P5254" s="6">
        <v>42063</v>
      </c>
      <c r="Q5254" t="s">
        <v>3073</v>
      </c>
      <c r="R5254" t="s">
        <v>3288</v>
      </c>
      <c r="S5254" t="s">
        <v>3721</v>
      </c>
      <c r="T5254">
        <v>63</v>
      </c>
      <c r="U5254">
        <v>57</v>
      </c>
      <c r="W5254" t="s">
        <v>2159</v>
      </c>
      <c r="X5254">
        <v>1</v>
      </c>
      <c r="Y5254">
        <f t="shared" si="622"/>
        <v>6</v>
      </c>
      <c r="Z5254">
        <f t="shared" ca="1" si="623"/>
        <v>6</v>
      </c>
      <c r="AA5254">
        <f t="shared" ca="1" si="624"/>
        <v>0</v>
      </c>
      <c r="AB5254">
        <f t="shared" ca="1" si="625"/>
        <v>0</v>
      </c>
      <c r="AC5254" s="2">
        <v>0</v>
      </c>
      <c r="AD5254" s="7">
        <f>VLOOKUP(P5254,Weights!$A:$B,2,0)*AC5254</f>
        <v>0</v>
      </c>
      <c r="AE5254">
        <f t="shared" ca="1" si="626"/>
        <v>0</v>
      </c>
      <c r="AF5254" t="str">
        <f t="shared" si="627"/>
        <v>Southern Illinois</v>
      </c>
      <c r="AG5254" t="str">
        <f t="shared" ca="1" si="628"/>
        <v>Southern Illinois</v>
      </c>
    </row>
    <row r="5255" spans="15:33" x14ac:dyDescent="0.25">
      <c r="O5255" t="s">
        <v>3185</v>
      </c>
      <c r="P5255" s="6">
        <v>42063</v>
      </c>
      <c r="Q5255" t="s">
        <v>3073</v>
      </c>
      <c r="R5255" t="s">
        <v>3353</v>
      </c>
      <c r="S5255" t="s">
        <v>3721</v>
      </c>
      <c r="T5255">
        <v>63</v>
      </c>
      <c r="U5255">
        <v>60</v>
      </c>
      <c r="W5255" t="s">
        <v>414</v>
      </c>
      <c r="X5255">
        <v>1</v>
      </c>
      <c r="Y5255">
        <f t="shared" si="622"/>
        <v>3</v>
      </c>
      <c r="Z5255">
        <f t="shared" ca="1" si="623"/>
        <v>-9.625</v>
      </c>
      <c r="AA5255">
        <f t="shared" ca="1" si="624"/>
        <v>12.625</v>
      </c>
      <c r="AB5255">
        <f t="shared" ca="1" si="625"/>
        <v>-12.625</v>
      </c>
      <c r="AC5255" s="2">
        <v>12.625</v>
      </c>
      <c r="AD5255" s="7">
        <f>VLOOKUP(P5255,Weights!$A:$B,2,0)*AC5255</f>
        <v>12.625</v>
      </c>
      <c r="AE5255">
        <f t="shared" ca="1" si="626"/>
        <v>159.390625</v>
      </c>
      <c r="AF5255" t="str">
        <f t="shared" si="627"/>
        <v>Southern Miss</v>
      </c>
      <c r="AG5255" t="str">
        <f t="shared" ca="1" si="628"/>
        <v>UTEP</v>
      </c>
    </row>
    <row r="5256" spans="15:33" x14ac:dyDescent="0.25">
      <c r="O5256" t="s">
        <v>3171</v>
      </c>
      <c r="P5256" s="6">
        <v>42063</v>
      </c>
      <c r="Q5256" t="s">
        <v>3073</v>
      </c>
      <c r="R5256" t="s">
        <v>3120</v>
      </c>
      <c r="S5256" t="s">
        <v>3721</v>
      </c>
      <c r="T5256">
        <v>92</v>
      </c>
      <c r="U5256">
        <v>75</v>
      </c>
      <c r="W5256" t="s">
        <v>524</v>
      </c>
      <c r="X5256">
        <v>1</v>
      </c>
      <c r="Y5256">
        <f t="shared" si="622"/>
        <v>17</v>
      </c>
      <c r="Z5256">
        <f t="shared" ca="1" si="623"/>
        <v>9.2500000200000017</v>
      </c>
      <c r="AA5256">
        <f t="shared" ca="1" si="624"/>
        <v>7.7499999799999983</v>
      </c>
      <c r="AB5256">
        <f t="shared" ca="1" si="625"/>
        <v>-7.7499999799999983</v>
      </c>
      <c r="AC5256" s="2">
        <v>7.75</v>
      </c>
      <c r="AD5256" s="7">
        <f>VLOOKUP(P5256,Weights!$A:$B,2,0)*AC5256</f>
        <v>7.75</v>
      </c>
      <c r="AE5256">
        <f t="shared" ca="1" si="626"/>
        <v>60.062499689999974</v>
      </c>
      <c r="AF5256" t="str">
        <f t="shared" si="627"/>
        <v>St. Bonaventure</v>
      </c>
      <c r="AG5256" t="str">
        <f t="shared" ca="1" si="628"/>
        <v>St. Bonaventure</v>
      </c>
    </row>
    <row r="5257" spans="15:33" x14ac:dyDescent="0.25">
      <c r="O5257" t="s">
        <v>3201</v>
      </c>
      <c r="P5257" s="6">
        <v>42063</v>
      </c>
      <c r="Q5257" t="s">
        <v>3073</v>
      </c>
      <c r="R5257" t="s">
        <v>3249</v>
      </c>
      <c r="S5257" t="s">
        <v>3721</v>
      </c>
      <c r="T5257">
        <v>81</v>
      </c>
      <c r="U5257">
        <v>70</v>
      </c>
      <c r="W5257" t="s">
        <v>975</v>
      </c>
      <c r="X5257">
        <v>1</v>
      </c>
      <c r="Y5257">
        <f t="shared" si="622"/>
        <v>11</v>
      </c>
      <c r="Z5257">
        <f t="shared" ca="1" si="623"/>
        <v>2.375</v>
      </c>
      <c r="AA5257">
        <f t="shared" ca="1" si="624"/>
        <v>8.625</v>
      </c>
      <c r="AB5257">
        <f t="shared" ca="1" si="625"/>
        <v>-8.625</v>
      </c>
      <c r="AC5257" s="2">
        <v>8.625</v>
      </c>
      <c r="AD5257" s="7">
        <f>VLOOKUP(P5257,Weights!$A:$B,2,0)*AC5257</f>
        <v>8.625</v>
      </c>
      <c r="AE5257">
        <f t="shared" ca="1" si="626"/>
        <v>74.390625</v>
      </c>
      <c r="AF5257" t="str">
        <f t="shared" si="627"/>
        <v>St. John's</v>
      </c>
      <c r="AG5257" t="str">
        <f t="shared" ca="1" si="628"/>
        <v>St. John's</v>
      </c>
    </row>
    <row r="5258" spans="15:33" x14ac:dyDescent="0.25">
      <c r="O5258" t="s">
        <v>3318</v>
      </c>
      <c r="P5258" s="6">
        <v>42063</v>
      </c>
      <c r="Q5258" t="s">
        <v>3073</v>
      </c>
      <c r="R5258" t="s">
        <v>3150</v>
      </c>
      <c r="S5258" t="s">
        <v>3720</v>
      </c>
      <c r="T5258">
        <v>73</v>
      </c>
      <c r="U5258">
        <v>67</v>
      </c>
      <c r="W5258" t="s">
        <v>2343</v>
      </c>
      <c r="X5258">
        <v>1</v>
      </c>
      <c r="Y5258">
        <f t="shared" si="622"/>
        <v>-6</v>
      </c>
      <c r="Z5258">
        <f t="shared" ca="1" si="623"/>
        <v>-2.75</v>
      </c>
      <c r="AA5258">
        <f t="shared" ca="1" si="624"/>
        <v>-3.25</v>
      </c>
      <c r="AB5258">
        <f t="shared" ca="1" si="625"/>
        <v>3.25</v>
      </c>
      <c r="AC5258" s="2">
        <v>3.25</v>
      </c>
      <c r="AD5258" s="7">
        <f>VLOOKUP(P5258,Weights!$A:$B,2,0)*AC5258</f>
        <v>3.25</v>
      </c>
      <c r="AE5258">
        <f t="shared" ca="1" si="626"/>
        <v>10.5625</v>
      </c>
      <c r="AF5258" t="str">
        <f t="shared" si="627"/>
        <v>Murray St</v>
      </c>
      <c r="AG5258" t="str">
        <f t="shared" ca="1" si="628"/>
        <v>Murray St</v>
      </c>
    </row>
    <row r="5259" spans="15:33" x14ac:dyDescent="0.25">
      <c r="O5259" t="s">
        <v>3100</v>
      </c>
      <c r="P5259" s="6">
        <v>42063</v>
      </c>
      <c r="Q5259" t="s">
        <v>3073</v>
      </c>
      <c r="R5259" t="s">
        <v>3260</v>
      </c>
      <c r="S5259" t="s">
        <v>3721</v>
      </c>
      <c r="T5259">
        <v>80</v>
      </c>
      <c r="U5259">
        <v>55</v>
      </c>
      <c r="W5259" t="s">
        <v>864</v>
      </c>
      <c r="X5259">
        <v>1</v>
      </c>
      <c r="Y5259">
        <f t="shared" si="622"/>
        <v>25</v>
      </c>
      <c r="Z5259">
        <f t="shared" ca="1" si="623"/>
        <v>10.000000020000002</v>
      </c>
      <c r="AA5259">
        <f t="shared" ca="1" si="624"/>
        <v>14.999999979999998</v>
      </c>
      <c r="AB5259">
        <f t="shared" ca="1" si="625"/>
        <v>-14.999999979999998</v>
      </c>
      <c r="AC5259" s="2">
        <v>15</v>
      </c>
      <c r="AD5259" s="7">
        <f>VLOOKUP(P5259,Weights!$A:$B,2,0)*AC5259</f>
        <v>15</v>
      </c>
      <c r="AE5259">
        <f t="shared" ca="1" si="626"/>
        <v>224.99999939999995</v>
      </c>
      <c r="AF5259" t="str">
        <f t="shared" si="627"/>
        <v>Texas A&amp;M</v>
      </c>
      <c r="AG5259" t="str">
        <f t="shared" ca="1" si="628"/>
        <v>Texas A&amp;M</v>
      </c>
    </row>
    <row r="5260" spans="15:33" x14ac:dyDescent="0.25">
      <c r="O5260" t="s">
        <v>3364</v>
      </c>
      <c r="P5260" s="6">
        <v>42063</v>
      </c>
      <c r="Q5260" t="s">
        <v>3073</v>
      </c>
      <c r="R5260" t="s">
        <v>3263</v>
      </c>
      <c r="S5260" t="s">
        <v>3721</v>
      </c>
      <c r="T5260">
        <v>61</v>
      </c>
      <c r="U5260">
        <v>59</v>
      </c>
      <c r="W5260" t="s">
        <v>2666</v>
      </c>
      <c r="X5260">
        <v>1</v>
      </c>
      <c r="Y5260">
        <f t="shared" si="622"/>
        <v>2</v>
      </c>
      <c r="Z5260">
        <f t="shared" ca="1" si="623"/>
        <v>-7.625</v>
      </c>
      <c r="AA5260">
        <f t="shared" ca="1" si="624"/>
        <v>9.625</v>
      </c>
      <c r="AB5260">
        <f t="shared" ca="1" si="625"/>
        <v>-9.625</v>
      </c>
      <c r="AC5260" s="2">
        <v>9.625</v>
      </c>
      <c r="AD5260" s="7">
        <f>VLOOKUP(P5260,Weights!$A:$B,2,0)*AC5260</f>
        <v>9.625</v>
      </c>
      <c r="AE5260">
        <f t="shared" ca="1" si="626"/>
        <v>92.640625</v>
      </c>
      <c r="AF5260" t="str">
        <f t="shared" si="627"/>
        <v>Texas A&amp;M-CC</v>
      </c>
      <c r="AG5260" t="str">
        <f t="shared" ca="1" si="628"/>
        <v>Sam Houston St</v>
      </c>
    </row>
    <row r="5261" spans="15:33" x14ac:dyDescent="0.25">
      <c r="O5261" t="s">
        <v>3408</v>
      </c>
      <c r="P5261" s="6">
        <v>42063</v>
      </c>
      <c r="Q5261" t="s">
        <v>3073</v>
      </c>
      <c r="R5261" t="s">
        <v>3359</v>
      </c>
      <c r="S5261" t="s">
        <v>3721</v>
      </c>
      <c r="T5261">
        <v>70</v>
      </c>
      <c r="U5261">
        <v>60</v>
      </c>
      <c r="W5261" t="s">
        <v>2870</v>
      </c>
      <c r="X5261">
        <v>1</v>
      </c>
      <c r="Y5261">
        <f t="shared" si="622"/>
        <v>10</v>
      </c>
      <c r="Z5261">
        <f t="shared" ca="1" si="623"/>
        <v>6</v>
      </c>
      <c r="AA5261">
        <f t="shared" ca="1" si="624"/>
        <v>4</v>
      </c>
      <c r="AB5261">
        <f t="shared" ca="1" si="625"/>
        <v>-4</v>
      </c>
      <c r="AC5261" s="2">
        <v>4</v>
      </c>
      <c r="AD5261" s="7">
        <f>VLOOKUP(P5261,Weights!$A:$B,2,0)*AC5261</f>
        <v>4</v>
      </c>
      <c r="AE5261">
        <f t="shared" ca="1" si="626"/>
        <v>16</v>
      </c>
      <c r="AF5261" t="str">
        <f t="shared" si="627"/>
        <v>Texas State</v>
      </c>
      <c r="AG5261" t="str">
        <f t="shared" ca="1" si="628"/>
        <v>Texas State</v>
      </c>
    </row>
    <row r="5262" spans="15:33" x14ac:dyDescent="0.25">
      <c r="O5262" t="s">
        <v>3247</v>
      </c>
      <c r="P5262" s="6">
        <v>42063</v>
      </c>
      <c r="Q5262" t="s">
        <v>3073</v>
      </c>
      <c r="R5262" t="s">
        <v>3246</v>
      </c>
      <c r="S5262" t="s">
        <v>3721</v>
      </c>
      <c r="T5262">
        <v>63</v>
      </c>
      <c r="U5262">
        <v>62</v>
      </c>
      <c r="W5262" t="s">
        <v>912</v>
      </c>
      <c r="X5262">
        <v>1</v>
      </c>
      <c r="Y5262">
        <f t="shared" si="622"/>
        <v>1</v>
      </c>
      <c r="Z5262">
        <f t="shared" ca="1" si="623"/>
        <v>-6.7499995000000004</v>
      </c>
      <c r="AA5262">
        <f t="shared" ca="1" si="624"/>
        <v>7.7499995000000004</v>
      </c>
      <c r="AB5262">
        <f t="shared" ca="1" si="625"/>
        <v>-7.7499995000000004</v>
      </c>
      <c r="AC5262" s="2">
        <v>7.75</v>
      </c>
      <c r="AD5262" s="7">
        <f>VLOOKUP(P5262,Weights!$A:$B,2,0)*AC5262</f>
        <v>7.75</v>
      </c>
      <c r="AE5262">
        <f t="shared" ca="1" si="626"/>
        <v>60.062492250000254</v>
      </c>
      <c r="AF5262" t="str">
        <f t="shared" si="627"/>
        <v>Texas Tech</v>
      </c>
      <c r="AG5262" t="str">
        <f t="shared" ca="1" si="628"/>
        <v>Oklahoma St</v>
      </c>
    </row>
    <row r="5263" spans="15:33" x14ac:dyDescent="0.25">
      <c r="O5263" t="s">
        <v>3391</v>
      </c>
      <c r="P5263" s="6">
        <v>42063</v>
      </c>
      <c r="Q5263" t="s">
        <v>3073</v>
      </c>
      <c r="R5263" t="s">
        <v>3370</v>
      </c>
      <c r="S5263" t="s">
        <v>3720</v>
      </c>
      <c r="T5263">
        <v>67</v>
      </c>
      <c r="U5263">
        <v>54</v>
      </c>
      <c r="W5263" t="s">
        <v>401</v>
      </c>
      <c r="X5263">
        <v>1</v>
      </c>
      <c r="Y5263">
        <f t="shared" si="622"/>
        <v>-13</v>
      </c>
      <c r="Z5263">
        <f t="shared" ca="1" si="623"/>
        <v>-1.5000000000000009</v>
      </c>
      <c r="AA5263">
        <f t="shared" ca="1" si="624"/>
        <v>-11.5</v>
      </c>
      <c r="AB5263">
        <f t="shared" ca="1" si="625"/>
        <v>11.5</v>
      </c>
      <c r="AC5263" s="2">
        <v>11.5</v>
      </c>
      <c r="AD5263" s="7">
        <f>VLOOKUP(P5263,Weights!$A:$B,2,0)*AC5263</f>
        <v>11.5</v>
      </c>
      <c r="AE5263">
        <f t="shared" ca="1" si="626"/>
        <v>132.25</v>
      </c>
      <c r="AF5263" t="str">
        <f t="shared" si="627"/>
        <v>Western Carolina</v>
      </c>
      <c r="AG5263" t="str">
        <f t="shared" ca="1" si="628"/>
        <v>Western Carolina</v>
      </c>
    </row>
    <row r="5264" spans="15:33" x14ac:dyDescent="0.25">
      <c r="O5264" t="s">
        <v>3289</v>
      </c>
      <c r="P5264" s="6">
        <v>42063</v>
      </c>
      <c r="Q5264" t="s">
        <v>3073</v>
      </c>
      <c r="R5264" t="s">
        <v>3316</v>
      </c>
      <c r="S5264" t="s">
        <v>3721</v>
      </c>
      <c r="T5264">
        <v>70</v>
      </c>
      <c r="U5264">
        <v>59</v>
      </c>
      <c r="W5264" t="s">
        <v>1311</v>
      </c>
      <c r="X5264">
        <v>1</v>
      </c>
      <c r="Y5264">
        <f t="shared" si="622"/>
        <v>11</v>
      </c>
      <c r="Z5264">
        <f t="shared" ca="1" si="623"/>
        <v>14.5</v>
      </c>
      <c r="AA5264">
        <f t="shared" ca="1" si="624"/>
        <v>-3.5</v>
      </c>
      <c r="AB5264">
        <f t="shared" ca="1" si="625"/>
        <v>3.5</v>
      </c>
      <c r="AC5264" s="2">
        <v>3.5</v>
      </c>
      <c r="AD5264" s="7">
        <f>VLOOKUP(P5264,Weights!$A:$B,2,0)*AC5264</f>
        <v>3.5</v>
      </c>
      <c r="AE5264">
        <f t="shared" ca="1" si="626"/>
        <v>12.25</v>
      </c>
      <c r="AF5264" t="str">
        <f t="shared" si="627"/>
        <v>Toledo</v>
      </c>
      <c r="AG5264" t="str">
        <f t="shared" ca="1" si="628"/>
        <v>Toledo</v>
      </c>
    </row>
    <row r="5265" spans="15:33" x14ac:dyDescent="0.25">
      <c r="O5265" t="s">
        <v>3182</v>
      </c>
      <c r="P5265" s="6">
        <v>42063</v>
      </c>
      <c r="Q5265" t="s">
        <v>3073</v>
      </c>
      <c r="R5265" t="s">
        <v>3157</v>
      </c>
      <c r="S5265" t="s">
        <v>3720</v>
      </c>
      <c r="T5265">
        <v>65</v>
      </c>
      <c r="U5265">
        <v>60</v>
      </c>
      <c r="W5265" t="s">
        <v>1471</v>
      </c>
      <c r="X5265">
        <v>1</v>
      </c>
      <c r="Y5265">
        <f t="shared" si="622"/>
        <v>-5</v>
      </c>
      <c r="Z5265">
        <f t="shared" ca="1" si="623"/>
        <v>3.625</v>
      </c>
      <c r="AA5265">
        <f t="shared" ca="1" si="624"/>
        <v>-8.625</v>
      </c>
      <c r="AB5265">
        <f t="shared" ca="1" si="625"/>
        <v>8.625</v>
      </c>
      <c r="AC5265" s="2">
        <v>8.625</v>
      </c>
      <c r="AD5265" s="7">
        <f>VLOOKUP(P5265,Weights!$A:$B,2,0)*AC5265</f>
        <v>8.625</v>
      </c>
      <c r="AE5265">
        <f t="shared" ca="1" si="626"/>
        <v>74.390625</v>
      </c>
      <c r="AF5265" t="str">
        <f t="shared" si="627"/>
        <v>Delaware</v>
      </c>
      <c r="AG5265" t="str">
        <f t="shared" ca="1" si="628"/>
        <v>Towson</v>
      </c>
    </row>
    <row r="5266" spans="15:33" x14ac:dyDescent="0.25">
      <c r="O5266" t="s">
        <v>3402</v>
      </c>
      <c r="P5266" s="6">
        <v>42063</v>
      </c>
      <c r="Q5266" t="s">
        <v>3073</v>
      </c>
      <c r="R5266" t="s">
        <v>3363</v>
      </c>
      <c r="S5266" t="s">
        <v>3720</v>
      </c>
      <c r="T5266">
        <v>75</v>
      </c>
      <c r="U5266">
        <v>64</v>
      </c>
      <c r="W5266" t="s">
        <v>2876</v>
      </c>
      <c r="X5266">
        <v>1</v>
      </c>
      <c r="Y5266">
        <f t="shared" si="622"/>
        <v>-11</v>
      </c>
      <c r="Z5266">
        <f t="shared" ca="1" si="623"/>
        <v>-11.75</v>
      </c>
      <c r="AA5266">
        <f t="shared" ca="1" si="624"/>
        <v>0.75</v>
      </c>
      <c r="AB5266">
        <f t="shared" ca="1" si="625"/>
        <v>-0.75</v>
      </c>
      <c r="AC5266" s="2">
        <v>0.75</v>
      </c>
      <c r="AD5266" s="7">
        <f>VLOOKUP(P5266,Weights!$A:$B,2,0)*AC5266</f>
        <v>0.75</v>
      </c>
      <c r="AE5266">
        <f t="shared" ca="1" si="626"/>
        <v>0.5625</v>
      </c>
      <c r="AF5266" t="str">
        <f t="shared" si="627"/>
        <v>Georgia St</v>
      </c>
      <c r="AG5266" t="str">
        <f t="shared" ca="1" si="628"/>
        <v>Georgia St</v>
      </c>
    </row>
    <row r="5267" spans="15:33" x14ac:dyDescent="0.25">
      <c r="O5267" t="s">
        <v>3142</v>
      </c>
      <c r="P5267" s="6">
        <v>42063</v>
      </c>
      <c r="Q5267" t="s">
        <v>3073</v>
      </c>
      <c r="R5267" t="s">
        <v>3113</v>
      </c>
      <c r="S5267" t="s">
        <v>3720</v>
      </c>
      <c r="T5267">
        <v>63</v>
      </c>
      <c r="U5267">
        <v>47</v>
      </c>
      <c r="W5267" t="s">
        <v>331</v>
      </c>
      <c r="X5267">
        <v>1</v>
      </c>
      <c r="Y5267">
        <f t="shared" si="622"/>
        <v>-16</v>
      </c>
      <c r="Z5267">
        <f t="shared" ca="1" si="623"/>
        <v>-10.875</v>
      </c>
      <c r="AA5267">
        <f t="shared" ca="1" si="624"/>
        <v>-5.125</v>
      </c>
      <c r="AB5267">
        <f t="shared" ca="1" si="625"/>
        <v>5.125</v>
      </c>
      <c r="AC5267" s="2">
        <v>5.125</v>
      </c>
      <c r="AD5267" s="7">
        <f>VLOOKUP(P5267,Weights!$A:$B,2,0)*AC5267</f>
        <v>5.125</v>
      </c>
      <c r="AE5267">
        <f t="shared" ca="1" si="626"/>
        <v>26.265625</v>
      </c>
      <c r="AF5267" t="str">
        <f t="shared" si="627"/>
        <v>Cincinnati</v>
      </c>
      <c r="AG5267" t="str">
        <f t="shared" ca="1" si="628"/>
        <v>Cincinnati</v>
      </c>
    </row>
    <row r="5268" spans="15:33" x14ac:dyDescent="0.25">
      <c r="O5268" t="s">
        <v>3154</v>
      </c>
      <c r="P5268" s="6">
        <v>42063</v>
      </c>
      <c r="Q5268" t="s">
        <v>3073</v>
      </c>
      <c r="R5268" t="s">
        <v>3290</v>
      </c>
      <c r="S5268" t="s">
        <v>3721</v>
      </c>
      <c r="T5268">
        <v>100</v>
      </c>
      <c r="U5268">
        <v>95</v>
      </c>
      <c r="V5268" t="s">
        <v>3724</v>
      </c>
      <c r="W5268" t="s">
        <v>1562</v>
      </c>
      <c r="X5268">
        <v>1</v>
      </c>
      <c r="Y5268">
        <f t="shared" si="622"/>
        <v>5</v>
      </c>
      <c r="Z5268">
        <f t="shared" ca="1" si="623"/>
        <v>5.2499999800000001</v>
      </c>
      <c r="AA5268">
        <f t="shared" ca="1" si="624"/>
        <v>-0.24999998000000012</v>
      </c>
      <c r="AB5268">
        <f t="shared" ca="1" si="625"/>
        <v>0.24999998000000012</v>
      </c>
      <c r="AC5268" s="2">
        <v>0.25</v>
      </c>
      <c r="AD5268" s="7">
        <f>VLOOKUP(P5268,Weights!$A:$B,2,0)*AC5268</f>
        <v>0.25</v>
      </c>
      <c r="AE5268">
        <f t="shared" ca="1" si="626"/>
        <v>6.2499990000000463E-2</v>
      </c>
      <c r="AF5268" t="str">
        <f t="shared" si="627"/>
        <v>UAB</v>
      </c>
      <c r="AG5268" t="str">
        <f t="shared" ca="1" si="628"/>
        <v>UAB</v>
      </c>
    </row>
    <row r="5269" spans="15:33" x14ac:dyDescent="0.25">
      <c r="O5269" t="s">
        <v>3138</v>
      </c>
      <c r="P5269" s="6">
        <v>42063</v>
      </c>
      <c r="Q5269" t="s">
        <v>3073</v>
      </c>
      <c r="R5269" t="s">
        <v>3139</v>
      </c>
      <c r="S5269" t="s">
        <v>3720</v>
      </c>
      <c r="T5269">
        <v>71</v>
      </c>
      <c r="U5269">
        <v>66</v>
      </c>
      <c r="W5269" t="s">
        <v>356</v>
      </c>
      <c r="X5269">
        <v>1</v>
      </c>
      <c r="Y5269">
        <f t="shared" si="622"/>
        <v>-5</v>
      </c>
      <c r="Z5269">
        <f t="shared" ca="1" si="623"/>
        <v>-0.25</v>
      </c>
      <c r="AA5269">
        <f t="shared" ca="1" si="624"/>
        <v>-4.75</v>
      </c>
      <c r="AB5269">
        <f t="shared" ca="1" si="625"/>
        <v>4.75</v>
      </c>
      <c r="AC5269" s="2">
        <v>4.75</v>
      </c>
      <c r="AD5269" s="7">
        <f>VLOOKUP(P5269,Weights!$A:$B,2,0)*AC5269</f>
        <v>4.75</v>
      </c>
      <c r="AE5269">
        <f t="shared" ca="1" si="626"/>
        <v>22.5625</v>
      </c>
      <c r="AF5269" t="str">
        <f t="shared" si="627"/>
        <v>East Carolina</v>
      </c>
      <c r="AG5269" t="str">
        <f t="shared" ca="1" si="628"/>
        <v>East Carolina</v>
      </c>
    </row>
    <row r="5270" spans="15:33" x14ac:dyDescent="0.25">
      <c r="O5270" t="s">
        <v>3162</v>
      </c>
      <c r="P5270" s="6">
        <v>42063</v>
      </c>
      <c r="Q5270" t="s">
        <v>3073</v>
      </c>
      <c r="R5270" t="s">
        <v>3179</v>
      </c>
      <c r="S5270" t="s">
        <v>3721</v>
      </c>
      <c r="T5270">
        <v>61</v>
      </c>
      <c r="U5270">
        <v>46</v>
      </c>
      <c r="W5270" t="s">
        <v>1671</v>
      </c>
      <c r="X5270">
        <v>1</v>
      </c>
      <c r="Y5270">
        <f t="shared" si="622"/>
        <v>15</v>
      </c>
      <c r="Z5270">
        <f t="shared" ca="1" si="623"/>
        <v>3.125</v>
      </c>
      <c r="AA5270">
        <f t="shared" ca="1" si="624"/>
        <v>11.875</v>
      </c>
      <c r="AB5270">
        <f t="shared" ca="1" si="625"/>
        <v>-11.875</v>
      </c>
      <c r="AC5270" s="2">
        <v>11.875</v>
      </c>
      <c r="AD5270" s="7">
        <f>VLOOKUP(P5270,Weights!$A:$B,2,0)*AC5270</f>
        <v>11.875</v>
      </c>
      <c r="AE5270">
        <f t="shared" ca="1" si="626"/>
        <v>141.015625</v>
      </c>
      <c r="AF5270" t="str">
        <f t="shared" si="627"/>
        <v>UIC</v>
      </c>
      <c r="AG5270" t="str">
        <f t="shared" ca="1" si="628"/>
        <v>UIC</v>
      </c>
    </row>
    <row r="5271" spans="15:33" x14ac:dyDescent="0.25">
      <c r="O5271" t="s">
        <v>3358</v>
      </c>
      <c r="P5271" s="6">
        <v>42063</v>
      </c>
      <c r="Q5271" t="s">
        <v>3073</v>
      </c>
      <c r="R5271" t="s">
        <v>3355</v>
      </c>
      <c r="S5271" t="s">
        <v>3721</v>
      </c>
      <c r="T5271">
        <v>68</v>
      </c>
      <c r="U5271">
        <v>58</v>
      </c>
      <c r="W5271" t="s">
        <v>2880</v>
      </c>
      <c r="X5271">
        <v>1</v>
      </c>
      <c r="Y5271">
        <f t="shared" si="622"/>
        <v>10</v>
      </c>
      <c r="Z5271">
        <f t="shared" ca="1" si="623"/>
        <v>5.125</v>
      </c>
      <c r="AA5271">
        <f t="shared" ca="1" si="624"/>
        <v>4.875</v>
      </c>
      <c r="AB5271">
        <f t="shared" ca="1" si="625"/>
        <v>-4.875</v>
      </c>
      <c r="AC5271" s="2">
        <v>4.875</v>
      </c>
      <c r="AD5271" s="7">
        <f>VLOOKUP(P5271,Weights!$A:$B,2,0)*AC5271</f>
        <v>4.875</v>
      </c>
      <c r="AE5271">
        <f t="shared" ca="1" si="626"/>
        <v>23.765625</v>
      </c>
      <c r="AF5271" t="str">
        <f t="shared" si="627"/>
        <v>UL Lafayette</v>
      </c>
      <c r="AG5271" t="str">
        <f t="shared" ca="1" si="628"/>
        <v>UL Lafayette</v>
      </c>
    </row>
    <row r="5272" spans="15:33" x14ac:dyDescent="0.25">
      <c r="O5272" t="s">
        <v>3240</v>
      </c>
      <c r="P5272" s="6">
        <v>42063</v>
      </c>
      <c r="Q5272" t="s">
        <v>3073</v>
      </c>
      <c r="R5272" t="s">
        <v>3275</v>
      </c>
      <c r="S5272" t="s">
        <v>3721</v>
      </c>
      <c r="T5272">
        <v>70</v>
      </c>
      <c r="U5272">
        <v>65</v>
      </c>
      <c r="W5272" t="s">
        <v>2986</v>
      </c>
      <c r="X5272">
        <v>1</v>
      </c>
      <c r="Y5272">
        <f t="shared" si="622"/>
        <v>5</v>
      </c>
      <c r="Z5272">
        <f t="shared" ca="1" si="623"/>
        <v>4.6250000000000009</v>
      </c>
      <c r="AA5272">
        <f t="shared" ca="1" si="624"/>
        <v>0.37499999999999911</v>
      </c>
      <c r="AB5272">
        <f t="shared" ca="1" si="625"/>
        <v>-0.37499999999999911</v>
      </c>
      <c r="AC5272" s="2">
        <v>0.375</v>
      </c>
      <c r="AD5272" s="7">
        <f>VLOOKUP(P5272,Weights!$A:$B,2,0)*AC5272</f>
        <v>0.375</v>
      </c>
      <c r="AE5272">
        <f t="shared" ca="1" si="626"/>
        <v>0.14062499999999933</v>
      </c>
      <c r="AF5272" t="str">
        <f t="shared" si="627"/>
        <v>UMKC</v>
      </c>
      <c r="AG5272" t="str">
        <f t="shared" ca="1" si="628"/>
        <v>UMKC</v>
      </c>
    </row>
    <row r="5273" spans="15:33" x14ac:dyDescent="0.25">
      <c r="O5273" t="s">
        <v>3207</v>
      </c>
      <c r="P5273" s="6">
        <v>42063</v>
      </c>
      <c r="Q5273" t="s">
        <v>3073</v>
      </c>
      <c r="R5273" t="s">
        <v>3234</v>
      </c>
      <c r="S5273" t="s">
        <v>3720</v>
      </c>
      <c r="T5273">
        <v>61</v>
      </c>
      <c r="U5273">
        <v>58</v>
      </c>
      <c r="W5273" t="s">
        <v>1206</v>
      </c>
      <c r="X5273">
        <v>1</v>
      </c>
      <c r="Y5273">
        <f t="shared" si="622"/>
        <v>-3</v>
      </c>
      <c r="Z5273">
        <f t="shared" ca="1" si="623"/>
        <v>-5.374999980000001</v>
      </c>
      <c r="AA5273">
        <f t="shared" ca="1" si="624"/>
        <v>2.374999980000001</v>
      </c>
      <c r="AB5273">
        <f t="shared" ca="1" si="625"/>
        <v>-2.374999980000001</v>
      </c>
      <c r="AC5273" s="2">
        <v>2.375</v>
      </c>
      <c r="AD5273" s="7">
        <f>VLOOKUP(P5273,Weights!$A:$B,2,0)*AC5273</f>
        <v>2.375</v>
      </c>
      <c r="AE5273">
        <f t="shared" ca="1" si="626"/>
        <v>5.6406249050000055</v>
      </c>
      <c r="AF5273" t="str">
        <f t="shared" si="627"/>
        <v>Chattanooga</v>
      </c>
      <c r="AG5273" t="str">
        <f t="shared" ca="1" si="628"/>
        <v>Chattanooga</v>
      </c>
    </row>
    <row r="5274" spans="15:33" x14ac:dyDescent="0.25">
      <c r="O5274" t="s">
        <v>3077</v>
      </c>
      <c r="P5274" s="6">
        <v>42063</v>
      </c>
      <c r="Q5274" t="s">
        <v>3073</v>
      </c>
      <c r="R5274" t="s">
        <v>3242</v>
      </c>
      <c r="S5274" t="s">
        <v>3721</v>
      </c>
      <c r="T5274">
        <v>69</v>
      </c>
      <c r="U5274">
        <v>57</v>
      </c>
      <c r="W5274" t="s">
        <v>2213</v>
      </c>
      <c r="X5274">
        <v>1</v>
      </c>
      <c r="Y5274">
        <f t="shared" si="622"/>
        <v>12</v>
      </c>
      <c r="Z5274">
        <f t="shared" ca="1" si="623"/>
        <v>7.5000000200000008</v>
      </c>
      <c r="AA5274">
        <f t="shared" ca="1" si="624"/>
        <v>4.4999999799999992</v>
      </c>
      <c r="AB5274">
        <f t="shared" ca="1" si="625"/>
        <v>-4.4999999799999992</v>
      </c>
      <c r="AC5274" s="2">
        <v>4.5</v>
      </c>
      <c r="AD5274" s="7">
        <f>VLOOKUP(P5274,Weights!$A:$B,2,0)*AC5274</f>
        <v>4.5</v>
      </c>
      <c r="AE5274">
        <f t="shared" ca="1" si="626"/>
        <v>20.249999819999992</v>
      </c>
      <c r="AF5274" t="str">
        <f t="shared" si="627"/>
        <v>UNLV</v>
      </c>
      <c r="AG5274" t="str">
        <f t="shared" ca="1" si="628"/>
        <v>UNLV</v>
      </c>
    </row>
    <row r="5275" spans="15:33" x14ac:dyDescent="0.25">
      <c r="O5275" t="s">
        <v>3132</v>
      </c>
      <c r="P5275" s="6">
        <v>42063</v>
      </c>
      <c r="Q5275" t="s">
        <v>3073</v>
      </c>
      <c r="R5275" t="s">
        <v>3395</v>
      </c>
      <c r="S5275" t="s">
        <v>3721</v>
      </c>
      <c r="T5275">
        <v>70</v>
      </c>
      <c r="U5275">
        <v>55</v>
      </c>
      <c r="W5275" t="s">
        <v>256</v>
      </c>
      <c r="X5275">
        <v>1</v>
      </c>
      <c r="Y5275">
        <f t="shared" si="622"/>
        <v>15</v>
      </c>
      <c r="Z5275">
        <f t="shared" ca="1" si="623"/>
        <v>2.625</v>
      </c>
      <c r="AA5275">
        <f t="shared" ca="1" si="624"/>
        <v>12.375</v>
      </c>
      <c r="AB5275">
        <f t="shared" ca="1" si="625"/>
        <v>-12.375</v>
      </c>
      <c r="AC5275" s="2">
        <v>12.375</v>
      </c>
      <c r="AD5275" s="7">
        <f>VLOOKUP(P5275,Weights!$A:$B,2,0)*AC5275</f>
        <v>12.375</v>
      </c>
      <c r="AE5275">
        <f t="shared" ca="1" si="626"/>
        <v>153.140625</v>
      </c>
      <c r="AF5275" t="str">
        <f t="shared" si="627"/>
        <v>USC</v>
      </c>
      <c r="AG5275" t="str">
        <f t="shared" ca="1" si="628"/>
        <v>USC</v>
      </c>
    </row>
    <row r="5276" spans="15:33" x14ac:dyDescent="0.25">
      <c r="O5276" t="s">
        <v>3365</v>
      </c>
      <c r="P5276" s="6">
        <v>42063</v>
      </c>
      <c r="Q5276" t="s">
        <v>3073</v>
      </c>
      <c r="R5276" t="s">
        <v>3241</v>
      </c>
      <c r="S5276" t="s">
        <v>3070</v>
      </c>
      <c r="W5276" t="s">
        <v>3070</v>
      </c>
      <c r="X5276">
        <v>0</v>
      </c>
      <c r="Y5276">
        <f t="shared" si="622"/>
        <v>0</v>
      </c>
      <c r="Z5276">
        <f t="shared" ca="1" si="623"/>
        <v>0</v>
      </c>
      <c r="AA5276">
        <f t="shared" ca="1" si="624"/>
        <v>0</v>
      </c>
      <c r="AB5276">
        <f t="shared" ca="1" si="625"/>
        <v>0</v>
      </c>
      <c r="AC5276" s="2">
        <v>0</v>
      </c>
      <c r="AD5276" s="7">
        <f>VLOOKUP(P5276,Weights!$A:$B,2,0)*AC5276</f>
        <v>0</v>
      </c>
      <c r="AE5276">
        <f t="shared" ca="1" si="626"/>
        <v>0</v>
      </c>
      <c r="AF5276" t="str">
        <f t="shared" si="627"/>
        <v>New Mexico St</v>
      </c>
      <c r="AG5276" t="str">
        <f t="shared" ca="1" si="628"/>
        <v>New Mexico St</v>
      </c>
    </row>
    <row r="5277" spans="15:33" x14ac:dyDescent="0.25">
      <c r="O5277" t="s">
        <v>3287</v>
      </c>
      <c r="P5277" s="6">
        <v>42063</v>
      </c>
      <c r="Q5277" t="s">
        <v>3073</v>
      </c>
      <c r="R5277" t="s">
        <v>3715</v>
      </c>
      <c r="S5277" t="s">
        <v>3720</v>
      </c>
      <c r="T5277">
        <v>63</v>
      </c>
      <c r="U5277">
        <v>57</v>
      </c>
      <c r="W5277" t="s">
        <v>383</v>
      </c>
      <c r="X5277">
        <v>1</v>
      </c>
      <c r="Y5277">
        <f t="shared" si="622"/>
        <v>-6</v>
      </c>
      <c r="Z5277">
        <f t="shared" ca="1" si="623"/>
        <v>0.25</v>
      </c>
      <c r="AA5277">
        <f t="shared" ca="1" si="624"/>
        <v>-6.25</v>
      </c>
      <c r="AB5277">
        <f t="shared" ca="1" si="625"/>
        <v>6.25</v>
      </c>
      <c r="AC5277" s="2">
        <v>6.25</v>
      </c>
      <c r="AD5277" s="7">
        <f>VLOOKUP(P5277,Weights!$A:$B,2,0)*AC5277</f>
        <v>6.25</v>
      </c>
      <c r="AE5277">
        <f t="shared" ca="1" si="626"/>
        <v>39.0625</v>
      </c>
      <c r="AF5277" t="str">
        <f t="shared" si="627"/>
        <v>Arizona</v>
      </c>
      <c r="AG5277" t="str">
        <f t="shared" ca="1" si="628"/>
        <v>Utah</v>
      </c>
    </row>
    <row r="5278" spans="15:33" x14ac:dyDescent="0.25">
      <c r="O5278" t="s">
        <v>3299</v>
      </c>
      <c r="P5278" s="6">
        <v>42063</v>
      </c>
      <c r="Q5278" t="s">
        <v>3073</v>
      </c>
      <c r="R5278" t="s">
        <v>3160</v>
      </c>
      <c r="S5278" t="s">
        <v>3721</v>
      </c>
      <c r="T5278">
        <v>82</v>
      </c>
      <c r="U5278">
        <v>73</v>
      </c>
      <c r="W5278" t="s">
        <v>2892</v>
      </c>
      <c r="X5278">
        <v>1</v>
      </c>
      <c r="Y5278">
        <f t="shared" si="622"/>
        <v>9</v>
      </c>
      <c r="Z5278">
        <f t="shared" ca="1" si="623"/>
        <v>6.1249999800000001</v>
      </c>
      <c r="AA5278">
        <f t="shared" ca="1" si="624"/>
        <v>2.8750000199999999</v>
      </c>
      <c r="AB5278">
        <f t="shared" ca="1" si="625"/>
        <v>-2.8750000199999999</v>
      </c>
      <c r="AC5278" s="2">
        <v>2.875</v>
      </c>
      <c r="AD5278" s="7">
        <f>VLOOKUP(P5278,Weights!$A:$B,2,0)*AC5278</f>
        <v>2.875</v>
      </c>
      <c r="AE5278">
        <f t="shared" ca="1" si="626"/>
        <v>8.2656251149999989</v>
      </c>
      <c r="AF5278" t="str">
        <f t="shared" si="627"/>
        <v>UT-Arlington</v>
      </c>
      <c r="AG5278" t="str">
        <f t="shared" ca="1" si="628"/>
        <v>UT-Arlington</v>
      </c>
    </row>
    <row r="5279" spans="15:33" x14ac:dyDescent="0.25">
      <c r="O5279" t="s">
        <v>3229</v>
      </c>
      <c r="P5279" s="6">
        <v>42063</v>
      </c>
      <c r="Q5279" t="s">
        <v>3073</v>
      </c>
      <c r="R5279" t="s">
        <v>3155</v>
      </c>
      <c r="S5279" t="s">
        <v>3721</v>
      </c>
      <c r="T5279">
        <v>73</v>
      </c>
      <c r="U5279">
        <v>66</v>
      </c>
      <c r="W5279" t="s">
        <v>2368</v>
      </c>
      <c r="X5279">
        <v>1</v>
      </c>
      <c r="Y5279">
        <f t="shared" si="622"/>
        <v>7</v>
      </c>
      <c r="Z5279">
        <f t="shared" ca="1" si="623"/>
        <v>6.1249995000000004</v>
      </c>
      <c r="AA5279">
        <f t="shared" ca="1" si="624"/>
        <v>0.87500049999999963</v>
      </c>
      <c r="AB5279">
        <f t="shared" ca="1" si="625"/>
        <v>-0.87500049999999963</v>
      </c>
      <c r="AC5279" s="2">
        <v>0.875</v>
      </c>
      <c r="AD5279" s="7">
        <f>VLOOKUP(P5279,Weights!$A:$B,2,0)*AC5279</f>
        <v>0.875</v>
      </c>
      <c r="AE5279">
        <f t="shared" ca="1" si="626"/>
        <v>0.76562587500024937</v>
      </c>
      <c r="AF5279" t="str">
        <f t="shared" si="627"/>
        <v>Vanderbilt</v>
      </c>
      <c r="AG5279" t="str">
        <f t="shared" ca="1" si="628"/>
        <v>Vanderbilt</v>
      </c>
    </row>
    <row r="5280" spans="15:33" x14ac:dyDescent="0.25">
      <c r="O5280" t="s">
        <v>3710</v>
      </c>
      <c r="P5280" s="6">
        <v>42063</v>
      </c>
      <c r="Q5280" t="s">
        <v>3073</v>
      </c>
      <c r="R5280" t="s">
        <v>3198</v>
      </c>
      <c r="S5280" t="s">
        <v>3721</v>
      </c>
      <c r="T5280">
        <v>69</v>
      </c>
      <c r="U5280">
        <v>57</v>
      </c>
      <c r="W5280" t="s">
        <v>696</v>
      </c>
      <c r="X5280">
        <v>1</v>
      </c>
      <c r="Y5280">
        <f t="shared" si="622"/>
        <v>12</v>
      </c>
      <c r="Z5280">
        <f t="shared" ca="1" si="623"/>
        <v>20.874999499999998</v>
      </c>
      <c r="AA5280">
        <f t="shared" ca="1" si="624"/>
        <v>-8.8749994999999977</v>
      </c>
      <c r="AB5280">
        <f t="shared" ca="1" si="625"/>
        <v>8.8749994999999977</v>
      </c>
      <c r="AC5280" s="2">
        <v>8.875</v>
      </c>
      <c r="AD5280" s="7">
        <f>VLOOKUP(P5280,Weights!$A:$B,2,0)*AC5280</f>
        <v>8.875</v>
      </c>
      <c r="AE5280">
        <f t="shared" ca="1" si="626"/>
        <v>78.765616125000207</v>
      </c>
      <c r="AF5280" t="str">
        <f t="shared" si="627"/>
        <v>Virginia</v>
      </c>
      <c r="AG5280" t="str">
        <f t="shared" ca="1" si="628"/>
        <v>Virginia</v>
      </c>
    </row>
    <row r="5281" spans="15:33" x14ac:dyDescent="0.25">
      <c r="O5281" t="s">
        <v>3180</v>
      </c>
      <c r="P5281" s="6">
        <v>42063</v>
      </c>
      <c r="Q5281" t="s">
        <v>3073</v>
      </c>
      <c r="R5281" t="s">
        <v>3176</v>
      </c>
      <c r="S5281" t="s">
        <v>3720</v>
      </c>
      <c r="T5281">
        <v>59</v>
      </c>
      <c r="U5281">
        <v>55</v>
      </c>
      <c r="W5281" t="s">
        <v>537</v>
      </c>
      <c r="X5281">
        <v>1</v>
      </c>
      <c r="Y5281">
        <f t="shared" si="622"/>
        <v>-4</v>
      </c>
      <c r="Z5281">
        <f t="shared" ca="1" si="623"/>
        <v>5.6249995000000013</v>
      </c>
      <c r="AA5281">
        <f t="shared" ca="1" si="624"/>
        <v>-9.6249995000000013</v>
      </c>
      <c r="AB5281">
        <f t="shared" ca="1" si="625"/>
        <v>9.6249995000000013</v>
      </c>
      <c r="AC5281" s="2">
        <v>9.625</v>
      </c>
      <c r="AD5281" s="7">
        <f>VLOOKUP(P5281,Weights!$A:$B,2,0)*AC5281</f>
        <v>9.625</v>
      </c>
      <c r="AE5281">
        <f t="shared" ca="1" si="626"/>
        <v>92.64061537500028</v>
      </c>
      <c r="AF5281" t="str">
        <f t="shared" si="627"/>
        <v>Dayton</v>
      </c>
      <c r="AG5281" t="str">
        <f t="shared" ca="1" si="628"/>
        <v>Virginia Commonwealth</v>
      </c>
    </row>
    <row r="5282" spans="15:33" x14ac:dyDescent="0.25">
      <c r="O5282" t="s">
        <v>3351</v>
      </c>
      <c r="P5282" s="6">
        <v>42063</v>
      </c>
      <c r="Q5282" t="s">
        <v>3073</v>
      </c>
      <c r="R5282" t="s">
        <v>3218</v>
      </c>
      <c r="S5282" t="s">
        <v>3720</v>
      </c>
      <c r="T5282">
        <v>80</v>
      </c>
      <c r="U5282">
        <v>69</v>
      </c>
      <c r="W5282" t="s">
        <v>2465</v>
      </c>
      <c r="X5282">
        <v>1</v>
      </c>
      <c r="Y5282">
        <f t="shared" si="622"/>
        <v>-11</v>
      </c>
      <c r="Z5282">
        <f t="shared" ca="1" si="623"/>
        <v>1.375</v>
      </c>
      <c r="AA5282">
        <f t="shared" ca="1" si="624"/>
        <v>-12.375</v>
      </c>
      <c r="AB5282">
        <f t="shared" ca="1" si="625"/>
        <v>12.375</v>
      </c>
      <c r="AC5282" s="2">
        <v>12.375</v>
      </c>
      <c r="AD5282" s="7">
        <f>VLOOKUP(P5282,Weights!$A:$B,2,0)*AC5282</f>
        <v>12.375</v>
      </c>
      <c r="AE5282">
        <f t="shared" ca="1" si="626"/>
        <v>153.140625</v>
      </c>
      <c r="AF5282" t="str">
        <f t="shared" si="627"/>
        <v>Samford</v>
      </c>
      <c r="AG5282" t="str">
        <f t="shared" ca="1" si="628"/>
        <v>VMI</v>
      </c>
    </row>
    <row r="5283" spans="15:33" x14ac:dyDescent="0.25">
      <c r="O5283" t="s">
        <v>3270</v>
      </c>
      <c r="P5283" s="6">
        <v>42063</v>
      </c>
      <c r="Q5283" t="s">
        <v>3073</v>
      </c>
      <c r="R5283" t="s">
        <v>3269</v>
      </c>
      <c r="S5283" t="s">
        <v>3721</v>
      </c>
      <c r="T5283">
        <v>61</v>
      </c>
      <c r="U5283">
        <v>57</v>
      </c>
      <c r="W5283" t="s">
        <v>1131</v>
      </c>
      <c r="X5283">
        <v>1</v>
      </c>
      <c r="Y5283">
        <f t="shared" si="622"/>
        <v>4</v>
      </c>
      <c r="Z5283">
        <f t="shared" ca="1" si="623"/>
        <v>6.5000000000000009</v>
      </c>
      <c r="AA5283">
        <f t="shared" ca="1" si="624"/>
        <v>-2.5000000000000009</v>
      </c>
      <c r="AB5283">
        <f t="shared" ca="1" si="625"/>
        <v>2.5000000000000009</v>
      </c>
      <c r="AC5283" s="2">
        <v>2.5</v>
      </c>
      <c r="AD5283" s="7">
        <f>VLOOKUP(P5283,Weights!$A:$B,2,0)*AC5283</f>
        <v>2.5</v>
      </c>
      <c r="AE5283">
        <f t="shared" ca="1" si="626"/>
        <v>6.2500000000000044</v>
      </c>
      <c r="AF5283" t="str">
        <f t="shared" si="627"/>
        <v>Weber State</v>
      </c>
      <c r="AG5283" t="str">
        <f t="shared" ca="1" si="628"/>
        <v>Weber State</v>
      </c>
    </row>
    <row r="5284" spans="15:33" x14ac:dyDescent="0.25">
      <c r="O5284" t="s">
        <v>3204</v>
      </c>
      <c r="P5284" s="6">
        <v>42063</v>
      </c>
      <c r="Q5284" t="s">
        <v>3073</v>
      </c>
      <c r="R5284" t="s">
        <v>3225</v>
      </c>
      <c r="S5284" t="s">
        <v>3721</v>
      </c>
      <c r="T5284">
        <v>77</v>
      </c>
      <c r="U5284">
        <v>61</v>
      </c>
      <c r="W5284" t="s">
        <v>1592</v>
      </c>
      <c r="X5284">
        <v>1</v>
      </c>
      <c r="Y5284">
        <f t="shared" si="622"/>
        <v>16</v>
      </c>
      <c r="Z5284">
        <f t="shared" ca="1" si="623"/>
        <v>9.2499999800000001</v>
      </c>
      <c r="AA5284">
        <f t="shared" ca="1" si="624"/>
        <v>6.7500000199999999</v>
      </c>
      <c r="AB5284">
        <f t="shared" ca="1" si="625"/>
        <v>-6.7500000199999999</v>
      </c>
      <c r="AC5284" s="2">
        <v>6.75</v>
      </c>
      <c r="AD5284" s="7">
        <f>VLOOKUP(P5284,Weights!$A:$B,2,0)*AC5284</f>
        <v>6.75</v>
      </c>
      <c r="AE5284">
        <f t="shared" ca="1" si="626"/>
        <v>45.562500270000001</v>
      </c>
      <c r="AF5284" t="str">
        <f t="shared" si="627"/>
        <v>Western Kentucky</v>
      </c>
      <c r="AG5284" t="str">
        <f t="shared" ca="1" si="628"/>
        <v>Western Kentucky</v>
      </c>
    </row>
    <row r="5285" spans="15:33" x14ac:dyDescent="0.25">
      <c r="O5285" t="s">
        <v>3110</v>
      </c>
      <c r="P5285" s="6">
        <v>42063</v>
      </c>
      <c r="Q5285" t="s">
        <v>3073</v>
      </c>
      <c r="R5285" t="s">
        <v>3315</v>
      </c>
      <c r="S5285" t="s">
        <v>3721</v>
      </c>
      <c r="T5285">
        <v>80</v>
      </c>
      <c r="U5285">
        <v>72</v>
      </c>
      <c r="W5285" t="s">
        <v>687</v>
      </c>
      <c r="X5285">
        <v>1</v>
      </c>
      <c r="Y5285">
        <f t="shared" si="622"/>
        <v>8</v>
      </c>
      <c r="Z5285">
        <f t="shared" ca="1" si="623"/>
        <v>3.2500000030000002</v>
      </c>
      <c r="AA5285">
        <f t="shared" ca="1" si="624"/>
        <v>4.7499999969999998</v>
      </c>
      <c r="AB5285">
        <f t="shared" ca="1" si="625"/>
        <v>-4.7499999969999998</v>
      </c>
      <c r="AC5285" s="2">
        <v>4.75</v>
      </c>
      <c r="AD5285" s="7">
        <f>VLOOKUP(P5285,Weights!$A:$B,2,0)*AC5285</f>
        <v>4.75</v>
      </c>
      <c r="AE5285">
        <f t="shared" ca="1" si="626"/>
        <v>22.562499971499999</v>
      </c>
      <c r="AF5285" t="str">
        <f t="shared" si="627"/>
        <v>Western Michigan</v>
      </c>
      <c r="AG5285" t="str">
        <f t="shared" ca="1" si="628"/>
        <v>Western Michigan</v>
      </c>
    </row>
    <row r="5286" spans="15:33" x14ac:dyDescent="0.25">
      <c r="O5286" t="s">
        <v>3706</v>
      </c>
      <c r="P5286" s="6">
        <v>42063</v>
      </c>
      <c r="Q5286" t="s">
        <v>3073</v>
      </c>
      <c r="R5286" t="s">
        <v>3178</v>
      </c>
      <c r="S5286" t="s">
        <v>3721</v>
      </c>
      <c r="T5286">
        <v>74</v>
      </c>
      <c r="U5286">
        <v>60</v>
      </c>
      <c r="W5286" t="s">
        <v>2167</v>
      </c>
      <c r="X5286">
        <v>1</v>
      </c>
      <c r="Y5286">
        <f t="shared" si="622"/>
        <v>14</v>
      </c>
      <c r="Z5286">
        <f t="shared" ca="1" si="623"/>
        <v>8.6249999999999982</v>
      </c>
      <c r="AA5286">
        <f t="shared" ca="1" si="624"/>
        <v>5.3750000000000018</v>
      </c>
      <c r="AB5286">
        <f t="shared" ca="1" si="625"/>
        <v>-5.3750000000000018</v>
      </c>
      <c r="AC5286" s="2">
        <v>5.375</v>
      </c>
      <c r="AD5286" s="7">
        <f>VLOOKUP(P5286,Weights!$A:$B,2,0)*AC5286</f>
        <v>5.375</v>
      </c>
      <c r="AE5286">
        <f t="shared" ca="1" si="626"/>
        <v>28.890625000000018</v>
      </c>
      <c r="AF5286" t="str">
        <f t="shared" si="627"/>
        <v>Wichita St</v>
      </c>
      <c r="AG5286" t="str">
        <f t="shared" ca="1" si="628"/>
        <v>Wichita St</v>
      </c>
    </row>
    <row r="5287" spans="15:33" x14ac:dyDescent="0.25">
      <c r="O5287" t="s">
        <v>3344</v>
      </c>
      <c r="P5287" s="6">
        <v>42063</v>
      </c>
      <c r="Q5287" t="s">
        <v>3073</v>
      </c>
      <c r="R5287" t="s">
        <v>3181</v>
      </c>
      <c r="S5287" t="s">
        <v>3720</v>
      </c>
      <c r="T5287">
        <v>80</v>
      </c>
      <c r="U5287">
        <v>66</v>
      </c>
      <c r="W5287" t="s">
        <v>1481</v>
      </c>
      <c r="X5287">
        <v>1</v>
      </c>
      <c r="Y5287">
        <f t="shared" si="622"/>
        <v>-14</v>
      </c>
      <c r="Z5287">
        <f t="shared" ca="1" si="623"/>
        <v>12.625</v>
      </c>
      <c r="AA5287">
        <f t="shared" ca="1" si="624"/>
        <v>-26.625</v>
      </c>
      <c r="AB5287">
        <f t="shared" ca="1" si="625"/>
        <v>26.625</v>
      </c>
      <c r="AC5287" s="2">
        <v>26.625</v>
      </c>
      <c r="AD5287" s="7">
        <f>VLOOKUP(P5287,Weights!$A:$B,2,0)*AC5287</f>
        <v>26.625</v>
      </c>
      <c r="AE5287">
        <f t="shared" ca="1" si="626"/>
        <v>708.890625</v>
      </c>
      <c r="AF5287" t="str">
        <f t="shared" si="627"/>
        <v>Drexel</v>
      </c>
      <c r="AG5287" t="str">
        <f t="shared" ca="1" si="628"/>
        <v>William &amp; Mary</v>
      </c>
    </row>
    <row r="5288" spans="15:33" x14ac:dyDescent="0.25">
      <c r="O5288" t="s">
        <v>3304</v>
      </c>
      <c r="P5288" s="6">
        <v>42063</v>
      </c>
      <c r="Q5288" t="s">
        <v>3073</v>
      </c>
      <c r="R5288" t="s">
        <v>3303</v>
      </c>
      <c r="S5288" t="s">
        <v>3721</v>
      </c>
      <c r="T5288">
        <v>80</v>
      </c>
      <c r="U5288">
        <v>53</v>
      </c>
      <c r="W5288" t="s">
        <v>1228</v>
      </c>
      <c r="X5288">
        <v>1</v>
      </c>
      <c r="Y5288">
        <f t="shared" si="622"/>
        <v>27</v>
      </c>
      <c r="Z5288">
        <f t="shared" ca="1" si="623"/>
        <v>13.625000499999999</v>
      </c>
      <c r="AA5288">
        <f t="shared" ca="1" si="624"/>
        <v>13.374999500000001</v>
      </c>
      <c r="AB5288">
        <f t="shared" ca="1" si="625"/>
        <v>-13.374999500000001</v>
      </c>
      <c r="AC5288" s="2">
        <v>13.375</v>
      </c>
      <c r="AD5288" s="7">
        <f>VLOOKUP(P5288,Weights!$A:$B,2,0)*AC5288</f>
        <v>13.375</v>
      </c>
      <c r="AE5288">
        <f t="shared" ca="1" si="626"/>
        <v>178.89061162500028</v>
      </c>
      <c r="AF5288" t="str">
        <f t="shared" si="627"/>
        <v>Winthrop</v>
      </c>
      <c r="AG5288" t="str">
        <f t="shared" ca="1" si="628"/>
        <v>Winthrop</v>
      </c>
    </row>
    <row r="5289" spans="15:33" x14ac:dyDescent="0.25">
      <c r="O5289" t="s">
        <v>3210</v>
      </c>
      <c r="P5289" s="6">
        <v>42063</v>
      </c>
      <c r="Q5289" t="s">
        <v>3073</v>
      </c>
      <c r="R5289" t="s">
        <v>3708</v>
      </c>
      <c r="S5289" t="s">
        <v>3720</v>
      </c>
      <c r="T5289">
        <v>78</v>
      </c>
      <c r="U5289">
        <v>66</v>
      </c>
      <c r="W5289" t="s">
        <v>992</v>
      </c>
      <c r="X5289">
        <v>1</v>
      </c>
      <c r="Y5289">
        <f t="shared" si="622"/>
        <v>-12</v>
      </c>
      <c r="Z5289">
        <f t="shared" ca="1" si="623"/>
        <v>-5.875</v>
      </c>
      <c r="AA5289">
        <f t="shared" ca="1" si="624"/>
        <v>-6.125</v>
      </c>
      <c r="AB5289">
        <f t="shared" ca="1" si="625"/>
        <v>6.125</v>
      </c>
      <c r="AC5289" s="2">
        <v>6.125</v>
      </c>
      <c r="AD5289" s="7">
        <f>VLOOKUP(P5289,Weights!$A:$B,2,0)*AC5289</f>
        <v>6.125</v>
      </c>
      <c r="AE5289">
        <f t="shared" ca="1" si="626"/>
        <v>37.515625</v>
      </c>
      <c r="AF5289" t="str">
        <f t="shared" si="627"/>
        <v>Villanova</v>
      </c>
      <c r="AG5289" t="str">
        <f t="shared" ca="1" si="628"/>
        <v>Villanova</v>
      </c>
    </row>
    <row r="5290" spans="15:33" x14ac:dyDescent="0.25">
      <c r="O5290" t="s">
        <v>3081</v>
      </c>
      <c r="P5290" s="6">
        <v>42063</v>
      </c>
      <c r="Q5290" t="s">
        <v>3073</v>
      </c>
      <c r="R5290" t="s">
        <v>3259</v>
      </c>
      <c r="S5290" t="s">
        <v>3721</v>
      </c>
      <c r="T5290">
        <v>55</v>
      </c>
      <c r="U5290">
        <v>50</v>
      </c>
      <c r="W5290" t="s">
        <v>1770</v>
      </c>
      <c r="X5290">
        <v>1</v>
      </c>
      <c r="Y5290">
        <f t="shared" si="622"/>
        <v>5</v>
      </c>
      <c r="Z5290">
        <f t="shared" ca="1" si="623"/>
        <v>17</v>
      </c>
      <c r="AA5290">
        <f t="shared" ca="1" si="624"/>
        <v>-12</v>
      </c>
      <c r="AB5290">
        <f t="shared" ca="1" si="625"/>
        <v>12</v>
      </c>
      <c r="AC5290" s="2">
        <v>12</v>
      </c>
      <c r="AD5290" s="7">
        <f>VLOOKUP(P5290,Weights!$A:$B,2,0)*AC5290</f>
        <v>12</v>
      </c>
      <c r="AE5290">
        <f t="shared" ca="1" si="626"/>
        <v>144</v>
      </c>
      <c r="AF5290" t="str">
        <f t="shared" si="627"/>
        <v>Yale</v>
      </c>
      <c r="AG5290" t="str">
        <f t="shared" ca="1" si="628"/>
        <v>Yale</v>
      </c>
    </row>
    <row r="5291" spans="15:33" x14ac:dyDescent="0.25">
      <c r="O5291" t="s">
        <v>3226</v>
      </c>
      <c r="P5291" s="6">
        <v>42063</v>
      </c>
      <c r="Q5291" t="s">
        <v>3073</v>
      </c>
      <c r="R5291" t="s">
        <v>3281</v>
      </c>
      <c r="S5291" t="s">
        <v>3720</v>
      </c>
      <c r="T5291">
        <v>82</v>
      </c>
      <c r="U5291">
        <v>74</v>
      </c>
      <c r="W5291" t="s">
        <v>1701</v>
      </c>
      <c r="X5291">
        <v>1</v>
      </c>
      <c r="Y5291">
        <f t="shared" si="622"/>
        <v>-8</v>
      </c>
      <c r="Z5291">
        <f t="shared" ca="1" si="623"/>
        <v>1.5</v>
      </c>
      <c r="AA5291">
        <f t="shared" ca="1" si="624"/>
        <v>-9.5</v>
      </c>
      <c r="AB5291">
        <f t="shared" ca="1" si="625"/>
        <v>9.5</v>
      </c>
      <c r="AC5291" s="2">
        <v>9.5</v>
      </c>
      <c r="AD5291" s="7">
        <f>VLOOKUP(P5291,Weights!$A:$B,2,0)*AC5291</f>
        <v>9.5</v>
      </c>
      <c r="AE5291">
        <f t="shared" ca="1" si="626"/>
        <v>90.25</v>
      </c>
      <c r="AF5291" t="str">
        <f t="shared" si="627"/>
        <v>Milwaukee</v>
      </c>
      <c r="AG5291" t="str">
        <f t="shared" ca="1" si="628"/>
        <v>Youngstown St</v>
      </c>
    </row>
    <row r="5292" spans="15:33" x14ac:dyDescent="0.25">
      <c r="O5292" t="s">
        <v>3222</v>
      </c>
      <c r="P5292" s="6">
        <v>42064</v>
      </c>
      <c r="Q5292" t="s">
        <v>3073</v>
      </c>
      <c r="R5292" t="s">
        <v>3258</v>
      </c>
      <c r="S5292" t="s">
        <v>3721</v>
      </c>
      <c r="T5292">
        <v>73</v>
      </c>
      <c r="U5292">
        <v>56</v>
      </c>
      <c r="W5292" t="s">
        <v>2368</v>
      </c>
      <c r="X5292">
        <v>1</v>
      </c>
      <c r="Y5292">
        <f t="shared" si="622"/>
        <v>17</v>
      </c>
      <c r="Z5292">
        <f t="shared" ca="1" si="623"/>
        <v>8.25</v>
      </c>
      <c r="AA5292">
        <f t="shared" ca="1" si="624"/>
        <v>8.75</v>
      </c>
      <c r="AB5292">
        <f t="shared" ca="1" si="625"/>
        <v>-8.75</v>
      </c>
      <c r="AC5292" s="2">
        <v>8.75</v>
      </c>
      <c r="AD5292" s="7">
        <f>VLOOKUP(P5292,Weights!$A:$B,2,0)*AC5292</f>
        <v>8.75</v>
      </c>
      <c r="AE5292">
        <f t="shared" ca="1" si="626"/>
        <v>76.5625</v>
      </c>
      <c r="AF5292" t="str">
        <f t="shared" si="627"/>
        <v>California</v>
      </c>
      <c r="AG5292" t="str">
        <f t="shared" ca="1" si="628"/>
        <v>California</v>
      </c>
    </row>
    <row r="5293" spans="15:33" x14ac:dyDescent="0.25">
      <c r="O5293" t="s">
        <v>3231</v>
      </c>
      <c r="P5293" s="6">
        <v>42064</v>
      </c>
      <c r="Q5293" t="s">
        <v>3073</v>
      </c>
      <c r="R5293" t="s">
        <v>3372</v>
      </c>
      <c r="S5293" t="s">
        <v>3721</v>
      </c>
      <c r="T5293">
        <v>87</v>
      </c>
      <c r="U5293">
        <v>81</v>
      </c>
      <c r="W5293" t="s">
        <v>1330</v>
      </c>
      <c r="X5293">
        <v>1</v>
      </c>
      <c r="Y5293">
        <f t="shared" si="622"/>
        <v>6</v>
      </c>
      <c r="Z5293">
        <f t="shared" ca="1" si="623"/>
        <v>2.5000000000000009</v>
      </c>
      <c r="AA5293">
        <f t="shared" ca="1" si="624"/>
        <v>3.4999999999999991</v>
      </c>
      <c r="AB5293">
        <f t="shared" ca="1" si="625"/>
        <v>-3.4999999999999991</v>
      </c>
      <c r="AC5293" s="2">
        <v>3.5</v>
      </c>
      <c r="AD5293" s="7">
        <f>VLOOKUP(P5293,Weights!$A:$B,2,0)*AC5293</f>
        <v>3.5</v>
      </c>
      <c r="AE5293">
        <f t="shared" ca="1" si="626"/>
        <v>12.249999999999993</v>
      </c>
      <c r="AF5293" t="str">
        <f t="shared" si="627"/>
        <v>Colorado</v>
      </c>
      <c r="AG5293" t="str">
        <f t="shared" ca="1" si="628"/>
        <v>Colorado</v>
      </c>
    </row>
    <row r="5294" spans="15:33" x14ac:dyDescent="0.25">
      <c r="O5294" t="s">
        <v>3136</v>
      </c>
      <c r="P5294" s="6">
        <v>42064</v>
      </c>
      <c r="Q5294" t="s">
        <v>3073</v>
      </c>
      <c r="R5294" t="s">
        <v>3149</v>
      </c>
      <c r="S5294" t="s">
        <v>3721</v>
      </c>
      <c r="T5294">
        <v>81</v>
      </c>
      <c r="U5294">
        <v>73</v>
      </c>
      <c r="W5294" t="s">
        <v>226</v>
      </c>
      <c r="X5294">
        <v>1</v>
      </c>
      <c r="Y5294">
        <f t="shared" si="622"/>
        <v>8</v>
      </c>
      <c r="Z5294">
        <f t="shared" ca="1" si="623"/>
        <v>0.50000000000000178</v>
      </c>
      <c r="AA5294">
        <f t="shared" ca="1" si="624"/>
        <v>7.4999999999999982</v>
      </c>
      <c r="AB5294">
        <f t="shared" ca="1" si="625"/>
        <v>-7.4999999999999982</v>
      </c>
      <c r="AC5294" s="2">
        <v>7.5</v>
      </c>
      <c r="AD5294" s="7">
        <f>VLOOKUP(P5294,Weights!$A:$B,2,0)*AC5294</f>
        <v>7.5</v>
      </c>
      <c r="AE5294">
        <f t="shared" ca="1" si="626"/>
        <v>56.249999999999972</v>
      </c>
      <c r="AF5294" t="str">
        <f t="shared" si="627"/>
        <v>Connecticut</v>
      </c>
      <c r="AG5294" t="str">
        <f t="shared" ca="1" si="628"/>
        <v>Connecticut</v>
      </c>
    </row>
    <row r="5295" spans="15:33" x14ac:dyDescent="0.25">
      <c r="O5295" t="s">
        <v>3141</v>
      </c>
      <c r="P5295" s="6">
        <v>42064</v>
      </c>
      <c r="Q5295" t="s">
        <v>3073</v>
      </c>
      <c r="R5295" t="s">
        <v>3145</v>
      </c>
      <c r="S5295" t="s">
        <v>3721</v>
      </c>
      <c r="T5295">
        <v>72</v>
      </c>
      <c r="U5295">
        <v>55</v>
      </c>
      <c r="W5295" t="s">
        <v>255</v>
      </c>
      <c r="X5295">
        <v>1</v>
      </c>
      <c r="Y5295">
        <f t="shared" si="622"/>
        <v>17</v>
      </c>
      <c r="Z5295">
        <f t="shared" ca="1" si="623"/>
        <v>5.875</v>
      </c>
      <c r="AA5295">
        <f t="shared" ca="1" si="624"/>
        <v>11.125</v>
      </c>
      <c r="AB5295">
        <f t="shared" ca="1" si="625"/>
        <v>-11.125</v>
      </c>
      <c r="AC5295" s="2">
        <v>11.125</v>
      </c>
      <c r="AD5295" s="7">
        <f>VLOOKUP(P5295,Weights!$A:$B,2,0)*AC5295</f>
        <v>11.125</v>
      </c>
      <c r="AE5295">
        <f t="shared" ca="1" si="626"/>
        <v>123.765625</v>
      </c>
      <c r="AF5295" t="str">
        <f t="shared" si="627"/>
        <v>Houston</v>
      </c>
      <c r="AG5295" t="str">
        <f t="shared" ca="1" si="628"/>
        <v>Houston</v>
      </c>
    </row>
    <row r="5296" spans="15:33" x14ac:dyDescent="0.25">
      <c r="O5296" t="s">
        <v>3384</v>
      </c>
      <c r="P5296" s="6">
        <v>42064</v>
      </c>
      <c r="Q5296" t="s">
        <v>3073</v>
      </c>
      <c r="R5296" t="s">
        <v>3098</v>
      </c>
      <c r="S5296" t="s">
        <v>3721</v>
      </c>
      <c r="T5296">
        <v>69</v>
      </c>
      <c r="U5296">
        <v>65</v>
      </c>
      <c r="W5296" t="s">
        <v>1832</v>
      </c>
      <c r="X5296">
        <v>1</v>
      </c>
      <c r="Y5296">
        <f t="shared" si="622"/>
        <v>4</v>
      </c>
      <c r="Z5296">
        <f t="shared" ca="1" si="623"/>
        <v>4.2499999800000001</v>
      </c>
      <c r="AA5296">
        <f t="shared" ca="1" si="624"/>
        <v>-0.24999998000000012</v>
      </c>
      <c r="AB5296">
        <f t="shared" ca="1" si="625"/>
        <v>0.24999998000000012</v>
      </c>
      <c r="AC5296" s="2">
        <v>0.25</v>
      </c>
      <c r="AD5296" s="7">
        <f>VLOOKUP(P5296,Weights!$A:$B,2,0)*AC5296</f>
        <v>0.25</v>
      </c>
      <c r="AE5296">
        <f t="shared" ca="1" si="626"/>
        <v>6.2499990000000463E-2</v>
      </c>
      <c r="AF5296" t="str">
        <f t="shared" si="627"/>
        <v>Manhattan</v>
      </c>
      <c r="AG5296" t="str">
        <f t="shared" ca="1" si="628"/>
        <v>Manhattan</v>
      </c>
    </row>
    <row r="5297" spans="15:33" x14ac:dyDescent="0.25">
      <c r="O5297" t="s">
        <v>3327</v>
      </c>
      <c r="P5297" s="6">
        <v>42064</v>
      </c>
      <c r="Q5297" t="s">
        <v>3073</v>
      </c>
      <c r="R5297" t="s">
        <v>3080</v>
      </c>
      <c r="S5297" t="s">
        <v>3721</v>
      </c>
      <c r="T5297">
        <v>63</v>
      </c>
      <c r="U5297">
        <v>57</v>
      </c>
      <c r="W5297" t="s">
        <v>1856</v>
      </c>
      <c r="X5297">
        <v>1</v>
      </c>
      <c r="Y5297">
        <f t="shared" si="622"/>
        <v>6</v>
      </c>
      <c r="Z5297">
        <f t="shared" ca="1" si="623"/>
        <v>6.625</v>
      </c>
      <c r="AA5297">
        <f t="shared" ca="1" si="624"/>
        <v>-0.625</v>
      </c>
      <c r="AB5297">
        <f t="shared" ca="1" si="625"/>
        <v>0.625</v>
      </c>
      <c r="AC5297" s="2">
        <v>0.625</v>
      </c>
      <c r="AD5297" s="7">
        <f>VLOOKUP(P5297,Weights!$A:$B,2,0)*AC5297</f>
        <v>0.625</v>
      </c>
      <c r="AE5297">
        <f t="shared" ca="1" si="626"/>
        <v>0.390625</v>
      </c>
      <c r="AF5297" t="str">
        <f t="shared" si="627"/>
        <v>Monmouth</v>
      </c>
      <c r="AG5297" t="str">
        <f t="shared" ca="1" si="628"/>
        <v>Monmouth</v>
      </c>
    </row>
    <row r="5298" spans="15:33" x14ac:dyDescent="0.25">
      <c r="O5298" t="s">
        <v>3082</v>
      </c>
      <c r="P5298" s="6">
        <v>42064</v>
      </c>
      <c r="Q5298" t="s">
        <v>3073</v>
      </c>
      <c r="R5298" t="s">
        <v>3382</v>
      </c>
      <c r="S5298" t="s">
        <v>3721</v>
      </c>
      <c r="T5298">
        <v>57</v>
      </c>
      <c r="U5298">
        <v>56</v>
      </c>
      <c r="W5298" t="s">
        <v>1871</v>
      </c>
      <c r="X5298">
        <v>1</v>
      </c>
      <c r="Y5298">
        <f t="shared" si="622"/>
        <v>1</v>
      </c>
      <c r="Z5298">
        <f t="shared" ca="1" si="623"/>
        <v>0.99999950000000126</v>
      </c>
      <c r="AA5298">
        <f t="shared" ca="1" si="624"/>
        <v>4.9999999873762135E-7</v>
      </c>
      <c r="AB5298">
        <f t="shared" ca="1" si="625"/>
        <v>-4.9999999873762135E-7</v>
      </c>
      <c r="AC5298" s="2">
        <v>0</v>
      </c>
      <c r="AD5298" s="7">
        <f>VLOOKUP(P5298,Weights!$A:$B,2,0)*AC5298</f>
        <v>0</v>
      </c>
      <c r="AE5298">
        <f t="shared" ca="1" si="626"/>
        <v>2.4999999873762136E-13</v>
      </c>
      <c r="AF5298" t="str">
        <f t="shared" si="627"/>
        <v>Niagara</v>
      </c>
      <c r="AG5298" t="str">
        <f t="shared" ca="1" si="628"/>
        <v>Niagara</v>
      </c>
    </row>
    <row r="5299" spans="15:33" x14ac:dyDescent="0.25">
      <c r="O5299" t="s">
        <v>3324</v>
      </c>
      <c r="P5299" s="6">
        <v>42064</v>
      </c>
      <c r="Q5299" t="s">
        <v>3073</v>
      </c>
      <c r="R5299" t="s">
        <v>3206</v>
      </c>
      <c r="S5299" t="s">
        <v>3721</v>
      </c>
      <c r="T5299">
        <v>65</v>
      </c>
      <c r="U5299">
        <v>61</v>
      </c>
      <c r="W5299" t="s">
        <v>1290</v>
      </c>
      <c r="X5299">
        <v>1</v>
      </c>
      <c r="Y5299">
        <f t="shared" si="622"/>
        <v>4</v>
      </c>
      <c r="Z5299">
        <f t="shared" ca="1" si="623"/>
        <v>6.1249999999999982</v>
      </c>
      <c r="AA5299">
        <f t="shared" ca="1" si="624"/>
        <v>-2.1249999999999982</v>
      </c>
      <c r="AB5299">
        <f t="shared" ca="1" si="625"/>
        <v>2.1249999999999982</v>
      </c>
      <c r="AC5299" s="2">
        <v>2.125</v>
      </c>
      <c r="AD5299" s="7">
        <f>VLOOKUP(P5299,Weights!$A:$B,2,0)*AC5299</f>
        <v>2.125</v>
      </c>
      <c r="AE5299">
        <f t="shared" ca="1" si="626"/>
        <v>4.5156249999999929</v>
      </c>
      <c r="AF5299" t="str">
        <f t="shared" si="627"/>
        <v>Ohio State</v>
      </c>
      <c r="AG5299" t="str">
        <f t="shared" ca="1" si="628"/>
        <v>Ohio State</v>
      </c>
    </row>
    <row r="5300" spans="15:33" x14ac:dyDescent="0.25">
      <c r="O5300" t="s">
        <v>3075</v>
      </c>
      <c r="P5300" s="6">
        <v>42064</v>
      </c>
      <c r="Q5300" t="s">
        <v>3073</v>
      </c>
      <c r="R5300" t="s">
        <v>3254</v>
      </c>
      <c r="S5300" t="s">
        <v>3721</v>
      </c>
      <c r="T5300">
        <v>77</v>
      </c>
      <c r="U5300">
        <v>66</v>
      </c>
      <c r="W5300" t="s">
        <v>653</v>
      </c>
      <c r="X5300">
        <v>1</v>
      </c>
      <c r="Y5300">
        <f t="shared" si="622"/>
        <v>11</v>
      </c>
      <c r="Z5300">
        <f t="shared" ca="1" si="623"/>
        <v>9.7499994999999977</v>
      </c>
      <c r="AA5300">
        <f t="shared" ca="1" si="624"/>
        <v>1.2500005000000023</v>
      </c>
      <c r="AB5300">
        <f t="shared" ca="1" si="625"/>
        <v>-1.2500005000000023</v>
      </c>
      <c r="AC5300" s="2">
        <v>1.25</v>
      </c>
      <c r="AD5300" s="7">
        <f>VLOOKUP(P5300,Weights!$A:$B,2,0)*AC5300</f>
        <v>1.25</v>
      </c>
      <c r="AE5300">
        <f t="shared" ca="1" si="626"/>
        <v>1.5625012500002557</v>
      </c>
      <c r="AF5300" t="str">
        <f t="shared" si="627"/>
        <v>Providence</v>
      </c>
      <c r="AG5300" t="str">
        <f t="shared" ca="1" si="628"/>
        <v>Providence</v>
      </c>
    </row>
    <row r="5301" spans="15:33" x14ac:dyDescent="0.25">
      <c r="O5301" t="s">
        <v>3383</v>
      </c>
      <c r="P5301" s="6">
        <v>42064</v>
      </c>
      <c r="Q5301" t="s">
        <v>3073</v>
      </c>
      <c r="R5301" t="s">
        <v>3188</v>
      </c>
      <c r="S5301" t="s">
        <v>3721</v>
      </c>
      <c r="T5301">
        <v>59</v>
      </c>
      <c r="U5301">
        <v>49</v>
      </c>
      <c r="W5301" t="s">
        <v>1891</v>
      </c>
      <c r="X5301">
        <v>1</v>
      </c>
      <c r="Y5301">
        <f t="shared" si="622"/>
        <v>10</v>
      </c>
      <c r="Z5301">
        <f t="shared" ca="1" si="623"/>
        <v>11.750000499999999</v>
      </c>
      <c r="AA5301">
        <f t="shared" ca="1" si="624"/>
        <v>-1.7500004999999987</v>
      </c>
      <c r="AB5301">
        <f t="shared" ca="1" si="625"/>
        <v>1.7500004999999987</v>
      </c>
      <c r="AC5301" s="2">
        <v>1.75</v>
      </c>
      <c r="AD5301" s="7">
        <f>VLOOKUP(P5301,Weights!$A:$B,2,0)*AC5301</f>
        <v>1.75</v>
      </c>
      <c r="AE5301">
        <f t="shared" ca="1" si="626"/>
        <v>3.0625017500002456</v>
      </c>
      <c r="AF5301" t="str">
        <f t="shared" si="627"/>
        <v>Rider</v>
      </c>
      <c r="AG5301" t="str">
        <f t="shared" ca="1" si="628"/>
        <v>Rider</v>
      </c>
    </row>
    <row r="5302" spans="15:33" x14ac:dyDescent="0.25">
      <c r="O5302" t="s">
        <v>3381</v>
      </c>
      <c r="P5302" s="6">
        <v>42064</v>
      </c>
      <c r="Q5302" t="s">
        <v>3073</v>
      </c>
      <c r="R5302" t="s">
        <v>3209</v>
      </c>
      <c r="S5302" t="s">
        <v>3721</v>
      </c>
      <c r="T5302">
        <v>68</v>
      </c>
      <c r="U5302">
        <v>60</v>
      </c>
      <c r="W5302" t="s">
        <v>1905</v>
      </c>
      <c r="X5302">
        <v>1</v>
      </c>
      <c r="Y5302">
        <f t="shared" si="622"/>
        <v>8</v>
      </c>
      <c r="Z5302">
        <f t="shared" ca="1" si="623"/>
        <v>-2.125</v>
      </c>
      <c r="AA5302">
        <f t="shared" ca="1" si="624"/>
        <v>10.125</v>
      </c>
      <c r="AB5302">
        <f t="shared" ca="1" si="625"/>
        <v>-10.125</v>
      </c>
      <c r="AC5302" s="2">
        <v>10.125</v>
      </c>
      <c r="AD5302" s="7">
        <f>VLOOKUP(P5302,Weights!$A:$B,2,0)*AC5302</f>
        <v>10.125</v>
      </c>
      <c r="AE5302">
        <f t="shared" ca="1" si="626"/>
        <v>102.515625</v>
      </c>
      <c r="AF5302" t="str">
        <f t="shared" si="627"/>
        <v>Saint Peter's</v>
      </c>
      <c r="AG5302" t="str">
        <f t="shared" ca="1" si="628"/>
        <v>Iona</v>
      </c>
    </row>
    <row r="5303" spans="15:33" x14ac:dyDescent="0.25">
      <c r="O5303" t="s">
        <v>3146</v>
      </c>
      <c r="P5303" s="6">
        <v>42064</v>
      </c>
      <c r="Q5303" t="s">
        <v>3073</v>
      </c>
      <c r="R5303" t="s">
        <v>3295</v>
      </c>
      <c r="S5303" t="s">
        <v>3720</v>
      </c>
      <c r="T5303">
        <v>73</v>
      </c>
      <c r="U5303">
        <v>70</v>
      </c>
      <c r="W5303" t="s">
        <v>2382</v>
      </c>
      <c r="X5303">
        <v>1</v>
      </c>
      <c r="Y5303">
        <f t="shared" si="622"/>
        <v>-3</v>
      </c>
      <c r="Z5303">
        <f t="shared" ca="1" si="623"/>
        <v>3.5</v>
      </c>
      <c r="AA5303">
        <f t="shared" ca="1" si="624"/>
        <v>-6.5</v>
      </c>
      <c r="AB5303">
        <f t="shared" ca="1" si="625"/>
        <v>6.5</v>
      </c>
      <c r="AC5303" s="2">
        <v>6.5</v>
      </c>
      <c r="AD5303" s="7">
        <f>VLOOKUP(P5303,Weights!$A:$B,2,0)*AC5303</f>
        <v>6.5</v>
      </c>
      <c r="AE5303">
        <f t="shared" ca="1" si="626"/>
        <v>42.25</v>
      </c>
      <c r="AF5303" t="str">
        <f t="shared" si="627"/>
        <v>Oregon</v>
      </c>
      <c r="AG5303" t="str">
        <f t="shared" ca="1" si="628"/>
        <v>Stanford</v>
      </c>
    </row>
    <row r="5304" spans="15:33" x14ac:dyDescent="0.25">
      <c r="O5304" t="s">
        <v>3133</v>
      </c>
      <c r="P5304" s="6">
        <v>42064</v>
      </c>
      <c r="Q5304" t="s">
        <v>3073</v>
      </c>
      <c r="R5304" t="s">
        <v>3297</v>
      </c>
      <c r="S5304" t="s">
        <v>3721</v>
      </c>
      <c r="T5304">
        <v>54</v>
      </c>
      <c r="U5304">
        <v>51</v>
      </c>
      <c r="W5304" t="s">
        <v>1405</v>
      </c>
      <c r="X5304">
        <v>1</v>
      </c>
      <c r="Y5304">
        <f t="shared" si="622"/>
        <v>3</v>
      </c>
      <c r="Z5304">
        <f t="shared" ca="1" si="623"/>
        <v>2.0000000000000009</v>
      </c>
      <c r="AA5304">
        <f t="shared" ca="1" si="624"/>
        <v>0.99999999999999911</v>
      </c>
      <c r="AB5304">
        <f t="shared" ca="1" si="625"/>
        <v>-0.99999999999999911</v>
      </c>
      <c r="AC5304" s="2">
        <v>1</v>
      </c>
      <c r="AD5304" s="7">
        <f>VLOOKUP(P5304,Weights!$A:$B,2,0)*AC5304</f>
        <v>1</v>
      </c>
      <c r="AE5304">
        <f t="shared" ca="1" si="626"/>
        <v>0.99999999999999822</v>
      </c>
      <c r="AF5304" t="str">
        <f t="shared" si="627"/>
        <v>UC Santa Barbara</v>
      </c>
      <c r="AG5304" t="str">
        <f t="shared" ca="1" si="628"/>
        <v>UC Santa Barbara</v>
      </c>
    </row>
    <row r="5305" spans="15:33" x14ac:dyDescent="0.25">
      <c r="O5305" t="s">
        <v>3282</v>
      </c>
      <c r="P5305" s="6">
        <v>42064</v>
      </c>
      <c r="Q5305" t="s">
        <v>3073</v>
      </c>
      <c r="R5305" t="s">
        <v>3271</v>
      </c>
      <c r="S5305" t="s">
        <v>3721</v>
      </c>
      <c r="T5305">
        <v>72</v>
      </c>
      <c r="U5305">
        <v>67</v>
      </c>
      <c r="W5305" t="s">
        <v>274</v>
      </c>
      <c r="X5305">
        <v>1</v>
      </c>
      <c r="Y5305">
        <f t="shared" si="622"/>
        <v>5</v>
      </c>
      <c r="Z5305">
        <f t="shared" ca="1" si="623"/>
        <v>16.124999519999999</v>
      </c>
      <c r="AA5305">
        <f t="shared" ca="1" si="624"/>
        <v>-11.124999519999999</v>
      </c>
      <c r="AB5305">
        <f t="shared" ca="1" si="625"/>
        <v>11.124999519999999</v>
      </c>
      <c r="AC5305" s="2">
        <v>11.125</v>
      </c>
      <c r="AD5305" s="7">
        <f>VLOOKUP(P5305,Weights!$A:$B,2,0)*AC5305</f>
        <v>11.125</v>
      </c>
      <c r="AE5305">
        <f t="shared" ca="1" si="626"/>
        <v>123.76561432000021</v>
      </c>
      <c r="AF5305" t="str">
        <f t="shared" si="627"/>
        <v>UCLA</v>
      </c>
      <c r="AG5305" t="str">
        <f t="shared" ca="1" si="628"/>
        <v>UCLA</v>
      </c>
    </row>
    <row r="5306" spans="15:33" x14ac:dyDescent="0.25">
      <c r="O5306" t="s">
        <v>3200</v>
      </c>
      <c r="P5306" s="6">
        <v>42064</v>
      </c>
      <c r="Q5306" t="s">
        <v>3073</v>
      </c>
      <c r="R5306" t="s">
        <v>3192</v>
      </c>
      <c r="S5306" t="s">
        <v>3721</v>
      </c>
      <c r="T5306">
        <v>69</v>
      </c>
      <c r="U5306">
        <v>66</v>
      </c>
      <c r="W5306" t="s">
        <v>713</v>
      </c>
      <c r="X5306">
        <v>1</v>
      </c>
      <c r="Y5306">
        <f t="shared" si="622"/>
        <v>3</v>
      </c>
      <c r="Z5306">
        <f t="shared" ca="1" si="623"/>
        <v>1.125</v>
      </c>
      <c r="AA5306">
        <f t="shared" ca="1" si="624"/>
        <v>1.875</v>
      </c>
      <c r="AB5306">
        <f t="shared" ca="1" si="625"/>
        <v>-1.875</v>
      </c>
      <c r="AC5306" s="2">
        <v>1.875</v>
      </c>
      <c r="AD5306" s="7">
        <f>VLOOKUP(P5306,Weights!$A:$B,2,0)*AC5306</f>
        <v>1.875</v>
      </c>
      <c r="AE5306">
        <f t="shared" ca="1" si="626"/>
        <v>3.515625</v>
      </c>
      <c r="AF5306" t="str">
        <f t="shared" si="627"/>
        <v>Wake Forest</v>
      </c>
      <c r="AG5306" t="str">
        <f t="shared" ca="1" si="628"/>
        <v>Wake Forest</v>
      </c>
    </row>
    <row r="5307" spans="15:33" x14ac:dyDescent="0.25">
      <c r="O5307" t="s">
        <v>3712</v>
      </c>
      <c r="P5307" s="6">
        <v>42064</v>
      </c>
      <c r="Q5307" t="s">
        <v>3073</v>
      </c>
      <c r="R5307" t="s">
        <v>3323</v>
      </c>
      <c r="S5307" t="s">
        <v>3721</v>
      </c>
      <c r="T5307">
        <v>68</v>
      </c>
      <c r="U5307">
        <v>61</v>
      </c>
      <c r="W5307" t="s">
        <v>1319</v>
      </c>
      <c r="X5307">
        <v>1</v>
      </c>
      <c r="Y5307">
        <f t="shared" si="622"/>
        <v>7</v>
      </c>
      <c r="Z5307">
        <f t="shared" ca="1" si="623"/>
        <v>7.625</v>
      </c>
      <c r="AA5307">
        <f t="shared" ca="1" si="624"/>
        <v>-0.625</v>
      </c>
      <c r="AB5307">
        <f t="shared" ca="1" si="625"/>
        <v>0.625</v>
      </c>
      <c r="AC5307" s="2">
        <v>0.625</v>
      </c>
      <c r="AD5307" s="7">
        <f>VLOOKUP(P5307,Weights!$A:$B,2,0)*AC5307</f>
        <v>0.625</v>
      </c>
      <c r="AE5307">
        <f t="shared" ca="1" si="626"/>
        <v>0.390625</v>
      </c>
      <c r="AF5307" t="str">
        <f t="shared" si="627"/>
        <v>Wisconsin</v>
      </c>
      <c r="AG5307" t="str">
        <f t="shared" ca="1" si="628"/>
        <v>Wisconsin</v>
      </c>
    </row>
    <row r="5308" spans="15:33" x14ac:dyDescent="0.25">
      <c r="O5308" t="s">
        <v>3400</v>
      </c>
      <c r="P5308" s="6">
        <v>42065</v>
      </c>
      <c r="Q5308" t="s">
        <v>3073</v>
      </c>
      <c r="R5308" t="s">
        <v>3409</v>
      </c>
      <c r="S5308" t="s">
        <v>3720</v>
      </c>
      <c r="T5308">
        <v>77</v>
      </c>
      <c r="U5308">
        <v>75</v>
      </c>
      <c r="W5308" t="s">
        <v>2678</v>
      </c>
      <c r="X5308">
        <v>1</v>
      </c>
      <c r="Y5308">
        <f t="shared" si="622"/>
        <v>-2</v>
      </c>
      <c r="Z5308">
        <f t="shared" ca="1" si="623"/>
        <v>-5.6250004999999996</v>
      </c>
      <c r="AA5308">
        <f t="shared" ca="1" si="624"/>
        <v>3.6250004999999996</v>
      </c>
      <c r="AB5308">
        <f t="shared" ca="1" si="625"/>
        <v>-3.6250004999999996</v>
      </c>
      <c r="AC5308" s="2">
        <v>3.625</v>
      </c>
      <c r="AD5308" s="7">
        <f>VLOOKUP(P5308,Weights!$A:$B,2,0)*AC5308</f>
        <v>3.625</v>
      </c>
      <c r="AE5308">
        <f t="shared" ca="1" si="626"/>
        <v>13.140628625000247</v>
      </c>
      <c r="AF5308" t="str">
        <f t="shared" si="627"/>
        <v>Texas Southern</v>
      </c>
      <c r="AG5308" t="str">
        <f t="shared" ca="1" si="628"/>
        <v>Texas Southern</v>
      </c>
    </row>
    <row r="5309" spans="15:33" x14ac:dyDescent="0.25">
      <c r="O5309" t="s">
        <v>3401</v>
      </c>
      <c r="P5309" s="6">
        <v>42065</v>
      </c>
      <c r="Q5309" t="s">
        <v>3073</v>
      </c>
      <c r="R5309" t="s">
        <v>3413</v>
      </c>
      <c r="S5309" t="s">
        <v>3720</v>
      </c>
      <c r="T5309">
        <v>67</v>
      </c>
      <c r="U5309">
        <v>65</v>
      </c>
      <c r="W5309" t="s">
        <v>2686</v>
      </c>
      <c r="X5309">
        <v>1</v>
      </c>
      <c r="Y5309">
        <f t="shared" si="622"/>
        <v>-2</v>
      </c>
      <c r="Z5309">
        <f t="shared" ca="1" si="623"/>
        <v>3.5000000000000009</v>
      </c>
      <c r="AA5309">
        <f t="shared" ca="1" si="624"/>
        <v>-5.5000000000000009</v>
      </c>
      <c r="AB5309">
        <f t="shared" ca="1" si="625"/>
        <v>5.5000000000000009</v>
      </c>
      <c r="AC5309" s="2">
        <v>5.5</v>
      </c>
      <c r="AD5309" s="7">
        <f>VLOOKUP(P5309,Weights!$A:$B,2,0)*AC5309</f>
        <v>5.5</v>
      </c>
      <c r="AE5309">
        <f t="shared" ca="1" si="626"/>
        <v>30.250000000000011</v>
      </c>
      <c r="AF5309" t="str">
        <f t="shared" si="627"/>
        <v>Prairie View</v>
      </c>
      <c r="AG5309" t="str">
        <f t="shared" ca="1" si="628"/>
        <v>Alabama St</v>
      </c>
    </row>
    <row r="5310" spans="15:33" x14ac:dyDescent="0.25">
      <c r="O5310" t="s">
        <v>3412</v>
      </c>
      <c r="P5310" s="6">
        <v>42065</v>
      </c>
      <c r="Q5310" t="s">
        <v>3073</v>
      </c>
      <c r="R5310" t="s">
        <v>3348</v>
      </c>
      <c r="S5310" t="s">
        <v>3721</v>
      </c>
      <c r="T5310">
        <v>64</v>
      </c>
      <c r="U5310">
        <v>62</v>
      </c>
      <c r="W5310" t="s">
        <v>2704</v>
      </c>
      <c r="X5310">
        <v>1</v>
      </c>
      <c r="Y5310">
        <f t="shared" si="622"/>
        <v>2</v>
      </c>
      <c r="Z5310">
        <f t="shared" ca="1" si="623"/>
        <v>1</v>
      </c>
      <c r="AA5310">
        <f t="shared" ca="1" si="624"/>
        <v>1</v>
      </c>
      <c r="AB5310">
        <f t="shared" ca="1" si="625"/>
        <v>-1</v>
      </c>
      <c r="AC5310" s="2">
        <v>1</v>
      </c>
      <c r="AD5310" s="7">
        <f>VLOOKUP(P5310,Weights!$A:$B,2,0)*AC5310</f>
        <v>1</v>
      </c>
      <c r="AE5310">
        <f t="shared" ca="1" si="626"/>
        <v>1</v>
      </c>
      <c r="AF5310" t="str">
        <f t="shared" si="627"/>
        <v>Arkansas-Pine Bluff</v>
      </c>
      <c r="AG5310" t="str">
        <f t="shared" ca="1" si="628"/>
        <v>Arkansas-Pine Bluff</v>
      </c>
    </row>
    <row r="5311" spans="15:33" x14ac:dyDescent="0.25">
      <c r="O5311" t="s">
        <v>3300</v>
      </c>
      <c r="P5311" s="6">
        <v>42065</v>
      </c>
      <c r="Q5311" t="s">
        <v>3073</v>
      </c>
      <c r="R5311" t="s">
        <v>3293</v>
      </c>
      <c r="S5311" t="s">
        <v>3721</v>
      </c>
      <c r="T5311">
        <v>85</v>
      </c>
      <c r="U5311">
        <v>75</v>
      </c>
      <c r="W5311" t="s">
        <v>1997</v>
      </c>
      <c r="X5311">
        <v>1</v>
      </c>
      <c r="Y5311">
        <f t="shared" si="622"/>
        <v>10</v>
      </c>
      <c r="Z5311">
        <f t="shared" ca="1" si="623"/>
        <v>4.375</v>
      </c>
      <c r="AA5311">
        <f t="shared" ca="1" si="624"/>
        <v>5.625</v>
      </c>
      <c r="AB5311">
        <f t="shared" ca="1" si="625"/>
        <v>-5.625</v>
      </c>
      <c r="AC5311" s="2">
        <v>5.625</v>
      </c>
      <c r="AD5311" s="7">
        <f>VLOOKUP(P5311,Weights!$A:$B,2,0)*AC5311</f>
        <v>5.625</v>
      </c>
      <c r="AE5311">
        <f t="shared" ca="1" si="626"/>
        <v>31.640625</v>
      </c>
      <c r="AF5311" t="str">
        <f t="shared" si="627"/>
        <v>Delaware St</v>
      </c>
      <c r="AG5311" t="str">
        <f t="shared" ca="1" si="628"/>
        <v>Delaware St</v>
      </c>
    </row>
    <row r="5312" spans="15:33" x14ac:dyDescent="0.25">
      <c r="O5312" t="s">
        <v>3393</v>
      </c>
      <c r="P5312" s="6">
        <v>42065</v>
      </c>
      <c r="Q5312" t="s">
        <v>3073</v>
      </c>
      <c r="R5312" t="s">
        <v>3292</v>
      </c>
      <c r="S5312" t="s">
        <v>3721</v>
      </c>
      <c r="T5312">
        <v>61</v>
      </c>
      <c r="U5312">
        <v>59</v>
      </c>
      <c r="V5312" t="s">
        <v>3722</v>
      </c>
      <c r="W5312" t="s">
        <v>2026</v>
      </c>
      <c r="X5312">
        <v>1</v>
      </c>
      <c r="Y5312">
        <f t="shared" si="622"/>
        <v>2</v>
      </c>
      <c r="Z5312">
        <f t="shared" ca="1" si="623"/>
        <v>-5.875</v>
      </c>
      <c r="AA5312">
        <f t="shared" ca="1" si="624"/>
        <v>7.875</v>
      </c>
      <c r="AB5312">
        <f t="shared" ca="1" si="625"/>
        <v>-7.875</v>
      </c>
      <c r="AC5312" s="2">
        <v>7.875</v>
      </c>
      <c r="AD5312" s="7">
        <f>VLOOKUP(P5312,Weights!$A:$B,2,0)*AC5312</f>
        <v>7.875</v>
      </c>
      <c r="AE5312">
        <f t="shared" ca="1" si="626"/>
        <v>62.015625</v>
      </c>
      <c r="AF5312" t="str">
        <f t="shared" si="627"/>
        <v>Howard</v>
      </c>
      <c r="AG5312" t="str">
        <f t="shared" ca="1" si="628"/>
        <v>Norfolk St</v>
      </c>
    </row>
    <row r="5313" spans="15:33" x14ac:dyDescent="0.25">
      <c r="O5313" t="s">
        <v>3714</v>
      </c>
      <c r="P5313" s="6">
        <v>42065</v>
      </c>
      <c r="Q5313" t="s">
        <v>3073</v>
      </c>
      <c r="R5313" t="s">
        <v>3702</v>
      </c>
      <c r="S5313" t="s">
        <v>3721</v>
      </c>
      <c r="T5313">
        <v>77</v>
      </c>
      <c r="U5313">
        <v>70</v>
      </c>
      <c r="W5313" t="s">
        <v>838</v>
      </c>
      <c r="X5313">
        <v>1</v>
      </c>
      <c r="Y5313">
        <f t="shared" si="622"/>
        <v>7</v>
      </c>
      <c r="Z5313">
        <f t="shared" ca="1" si="623"/>
        <v>5.125</v>
      </c>
      <c r="AA5313">
        <f t="shared" ca="1" si="624"/>
        <v>1.875</v>
      </c>
      <c r="AB5313">
        <f t="shared" ca="1" si="625"/>
        <v>-1.875</v>
      </c>
      <c r="AC5313" s="2">
        <v>1.875</v>
      </c>
      <c r="AD5313" s="7">
        <f>VLOOKUP(P5313,Weights!$A:$B,2,0)*AC5313</f>
        <v>1.875</v>
      </c>
      <c r="AE5313">
        <f t="shared" ca="1" si="626"/>
        <v>3.515625</v>
      </c>
      <c r="AF5313" t="str">
        <f t="shared" si="627"/>
        <v>Iowa State</v>
      </c>
      <c r="AG5313" t="str">
        <f t="shared" ca="1" si="628"/>
        <v>Iowa State</v>
      </c>
    </row>
    <row r="5314" spans="15:33" x14ac:dyDescent="0.25">
      <c r="O5314" t="s">
        <v>3387</v>
      </c>
      <c r="P5314" s="6">
        <v>42065</v>
      </c>
      <c r="Q5314" t="s">
        <v>3073</v>
      </c>
      <c r="R5314" t="s">
        <v>3362</v>
      </c>
      <c r="S5314" t="s">
        <v>3721</v>
      </c>
      <c r="T5314">
        <v>70</v>
      </c>
      <c r="U5314">
        <v>69</v>
      </c>
      <c r="W5314" t="s">
        <v>1575</v>
      </c>
      <c r="X5314">
        <v>1</v>
      </c>
      <c r="Y5314">
        <f t="shared" ref="Y5314:Y5377" si="629">X5314*IF(S5314="W",(T5314-U5314),U5314-T5314)</f>
        <v>1</v>
      </c>
      <c r="Z5314">
        <f t="shared" ref="Z5314:Z5377" ca="1" si="630">X5314*(IF(Q5314="A",-HomeEdge,IF(Q5314="H",HomeEdge,0))+VLOOKUP(O5314,TmList,2,0)-VLOOKUP(R5314,TmList,2,0))</f>
        <v>0.99999999999999911</v>
      </c>
      <c r="AA5314">
        <f t="shared" ref="AA5314:AA5377" ca="1" si="631">Y5314-Z5314</f>
        <v>0</v>
      </c>
      <c r="AB5314">
        <f t="shared" ref="AB5314:AB5377" ca="1" si="632">-AA5314</f>
        <v>0</v>
      </c>
      <c r="AC5314" s="2">
        <v>0</v>
      </c>
      <c r="AD5314" s="7">
        <f>VLOOKUP(P5314,Weights!$A:$B,2,0)*AC5314</f>
        <v>0</v>
      </c>
      <c r="AE5314">
        <f t="shared" ref="AE5314:AE5377" ca="1" si="633">AA5314^2</f>
        <v>0</v>
      </c>
      <c r="AF5314" t="str">
        <f t="shared" si="627"/>
        <v>McNeese St</v>
      </c>
      <c r="AG5314" t="str">
        <f t="shared" ca="1" si="628"/>
        <v>McNeese St</v>
      </c>
    </row>
    <row r="5315" spans="15:33" x14ac:dyDescent="0.25">
      <c r="O5315" t="s">
        <v>3394</v>
      </c>
      <c r="P5315" s="6">
        <v>42065</v>
      </c>
      <c r="Q5315" t="s">
        <v>3073</v>
      </c>
      <c r="R5315" t="s">
        <v>3415</v>
      </c>
      <c r="S5315" t="s">
        <v>3721</v>
      </c>
      <c r="T5315">
        <v>66</v>
      </c>
      <c r="U5315">
        <v>62</v>
      </c>
      <c r="W5315" t="s">
        <v>2731</v>
      </c>
      <c r="X5315">
        <v>1</v>
      </c>
      <c r="Y5315">
        <f t="shared" si="629"/>
        <v>4</v>
      </c>
      <c r="Z5315">
        <f t="shared" ca="1" si="630"/>
        <v>9.25</v>
      </c>
      <c r="AA5315">
        <f t="shared" ca="1" si="631"/>
        <v>-5.25</v>
      </c>
      <c r="AB5315">
        <f t="shared" ca="1" si="632"/>
        <v>5.25</v>
      </c>
      <c r="AC5315" s="2">
        <v>5.25</v>
      </c>
      <c r="AD5315" s="7">
        <f>VLOOKUP(P5315,Weights!$A:$B,2,0)*AC5315</f>
        <v>5.25</v>
      </c>
      <c r="AE5315">
        <f t="shared" ca="1" si="633"/>
        <v>27.5625</v>
      </c>
      <c r="AF5315" t="str">
        <f t="shared" ref="AF5315:AF5378" si="634">IF(Y5315&gt;0,O5315,R5315)</f>
        <v>Miss Valley St</v>
      </c>
      <c r="AG5315" t="str">
        <f t="shared" ref="AG5315:AG5378" ca="1" si="635">IF(Z5315&gt;0,O5315,R5315)</f>
        <v>Miss Valley St</v>
      </c>
    </row>
    <row r="5316" spans="15:33" x14ac:dyDescent="0.25">
      <c r="O5316" t="s">
        <v>3405</v>
      </c>
      <c r="P5316" s="6">
        <v>42065</v>
      </c>
      <c r="Q5316" t="s">
        <v>3073</v>
      </c>
      <c r="R5316" t="s">
        <v>3407</v>
      </c>
      <c r="S5316" t="s">
        <v>3720</v>
      </c>
      <c r="T5316">
        <v>89</v>
      </c>
      <c r="U5316">
        <v>79</v>
      </c>
      <c r="V5316" t="s">
        <v>3722</v>
      </c>
      <c r="W5316" t="s">
        <v>2622</v>
      </c>
      <c r="X5316">
        <v>1</v>
      </c>
      <c r="Y5316">
        <f t="shared" si="629"/>
        <v>-10</v>
      </c>
      <c r="Z5316">
        <f t="shared" ca="1" si="630"/>
        <v>12.125000500000002</v>
      </c>
      <c r="AA5316">
        <f t="shared" ca="1" si="631"/>
        <v>-22.125000500000002</v>
      </c>
      <c r="AB5316">
        <f t="shared" ca="1" si="632"/>
        <v>22.125000500000002</v>
      </c>
      <c r="AC5316" s="2">
        <v>22.125</v>
      </c>
      <c r="AD5316" s="7">
        <f>VLOOKUP(P5316,Weights!$A:$B,2,0)*AC5316</f>
        <v>22.125</v>
      </c>
      <c r="AE5316">
        <f t="shared" ca="1" si="633"/>
        <v>489.51564712500033</v>
      </c>
      <c r="AF5316" t="str">
        <f t="shared" si="634"/>
        <v>Nicholls St</v>
      </c>
      <c r="AG5316" t="str">
        <f t="shared" ca="1" si="635"/>
        <v>New Orleans</v>
      </c>
    </row>
    <row r="5317" spans="15:33" x14ac:dyDescent="0.25">
      <c r="O5317" t="s">
        <v>3239</v>
      </c>
      <c r="P5317" s="6">
        <v>42065</v>
      </c>
      <c r="Q5317" t="s">
        <v>3073</v>
      </c>
      <c r="R5317" t="s">
        <v>3219</v>
      </c>
      <c r="S5317" t="s">
        <v>3721</v>
      </c>
      <c r="T5317">
        <v>67</v>
      </c>
      <c r="U5317">
        <v>50</v>
      </c>
      <c r="W5317" t="s">
        <v>2063</v>
      </c>
      <c r="X5317">
        <v>1</v>
      </c>
      <c r="Y5317">
        <f t="shared" si="629"/>
        <v>17</v>
      </c>
      <c r="Z5317">
        <f t="shared" ca="1" si="630"/>
        <v>2.75</v>
      </c>
      <c r="AA5317">
        <f t="shared" ca="1" si="631"/>
        <v>14.25</v>
      </c>
      <c r="AB5317">
        <f t="shared" ca="1" si="632"/>
        <v>-14.25</v>
      </c>
      <c r="AC5317" s="2">
        <v>14.25</v>
      </c>
      <c r="AD5317" s="7">
        <f>VLOOKUP(P5317,Weights!$A:$B,2,0)*AC5317</f>
        <v>14.25</v>
      </c>
      <c r="AE5317">
        <f t="shared" ca="1" si="633"/>
        <v>203.0625</v>
      </c>
      <c r="AF5317" t="str">
        <f t="shared" si="634"/>
        <v>North Carolina A&amp;T</v>
      </c>
      <c r="AG5317" t="str">
        <f t="shared" ca="1" si="635"/>
        <v>North Carolina A&amp;T</v>
      </c>
    </row>
    <row r="5318" spans="15:33" x14ac:dyDescent="0.25">
      <c r="O5318" t="s">
        <v>3357</v>
      </c>
      <c r="P5318" s="6">
        <v>42065</v>
      </c>
      <c r="Q5318" t="s">
        <v>3073</v>
      </c>
      <c r="R5318" t="s">
        <v>3322</v>
      </c>
      <c r="S5318" t="s">
        <v>3721</v>
      </c>
      <c r="T5318">
        <v>92</v>
      </c>
      <c r="U5318">
        <v>79</v>
      </c>
      <c r="W5318" t="s">
        <v>2635</v>
      </c>
      <c r="X5318">
        <v>1</v>
      </c>
      <c r="Y5318">
        <f t="shared" si="629"/>
        <v>13</v>
      </c>
      <c r="Z5318">
        <f t="shared" ca="1" si="630"/>
        <v>10.250000499999999</v>
      </c>
      <c r="AA5318">
        <f t="shared" ca="1" si="631"/>
        <v>2.7499995000000013</v>
      </c>
      <c r="AB5318">
        <f t="shared" ca="1" si="632"/>
        <v>-2.7499995000000013</v>
      </c>
      <c r="AC5318" s="2">
        <v>2.75</v>
      </c>
      <c r="AD5318" s="7">
        <f>VLOOKUP(P5318,Weights!$A:$B,2,0)*AC5318</f>
        <v>2.75</v>
      </c>
      <c r="AE5318">
        <f t="shared" ca="1" si="633"/>
        <v>7.5624972500002565</v>
      </c>
      <c r="AF5318" t="str">
        <f t="shared" si="634"/>
        <v>Northwestern St</v>
      </c>
      <c r="AG5318" t="str">
        <f t="shared" ca="1" si="635"/>
        <v>Northwestern St</v>
      </c>
    </row>
    <row r="5319" spans="15:33" x14ac:dyDescent="0.25">
      <c r="O5319" t="s">
        <v>3263</v>
      </c>
      <c r="P5319" s="6">
        <v>42065</v>
      </c>
      <c r="Q5319" t="s">
        <v>3073</v>
      </c>
      <c r="R5319" t="s">
        <v>3314</v>
      </c>
      <c r="S5319" t="s">
        <v>3721</v>
      </c>
      <c r="T5319">
        <v>76</v>
      </c>
      <c r="U5319">
        <v>49</v>
      </c>
      <c r="W5319" t="s">
        <v>2574</v>
      </c>
      <c r="X5319">
        <v>1</v>
      </c>
      <c r="Y5319">
        <f t="shared" si="629"/>
        <v>27</v>
      </c>
      <c r="Z5319">
        <f t="shared" ca="1" si="630"/>
        <v>26.250000500000002</v>
      </c>
      <c r="AA5319">
        <f t="shared" ca="1" si="631"/>
        <v>0.74999949999999771</v>
      </c>
      <c r="AB5319">
        <f t="shared" ca="1" si="632"/>
        <v>-0.74999949999999771</v>
      </c>
      <c r="AC5319" s="2">
        <v>0.75</v>
      </c>
      <c r="AD5319" s="7">
        <f>VLOOKUP(P5319,Weights!$A:$B,2,0)*AC5319</f>
        <v>0.75</v>
      </c>
      <c r="AE5319">
        <f t="shared" ca="1" si="633"/>
        <v>0.56249925000024659</v>
      </c>
      <c r="AF5319" t="str">
        <f t="shared" si="634"/>
        <v>Sam Houston St</v>
      </c>
      <c r="AG5319" t="str">
        <f t="shared" ca="1" si="635"/>
        <v>Sam Houston St</v>
      </c>
    </row>
    <row r="5320" spans="15:33" x14ac:dyDescent="0.25">
      <c r="O5320" t="s">
        <v>3321</v>
      </c>
      <c r="P5320" s="6">
        <v>42065</v>
      </c>
      <c r="Q5320" t="s">
        <v>3073</v>
      </c>
      <c r="R5320" t="s">
        <v>3392</v>
      </c>
      <c r="S5320" t="s">
        <v>3720</v>
      </c>
      <c r="T5320">
        <v>62</v>
      </c>
      <c r="U5320">
        <v>49</v>
      </c>
      <c r="W5320" t="s">
        <v>2082</v>
      </c>
      <c r="X5320">
        <v>1</v>
      </c>
      <c r="Y5320">
        <f t="shared" si="629"/>
        <v>-13</v>
      </c>
      <c r="Z5320">
        <f t="shared" ca="1" si="630"/>
        <v>-14.375000499999999</v>
      </c>
      <c r="AA5320">
        <f t="shared" ca="1" si="631"/>
        <v>1.3750004999999987</v>
      </c>
      <c r="AB5320">
        <f t="shared" ca="1" si="632"/>
        <v>-1.3750004999999987</v>
      </c>
      <c r="AC5320" s="2">
        <v>1.375</v>
      </c>
      <c r="AD5320" s="7">
        <f>VLOOKUP(P5320,Weights!$A:$B,2,0)*AC5320</f>
        <v>1.375</v>
      </c>
      <c r="AE5320">
        <f t="shared" ca="1" si="633"/>
        <v>1.8906263750002466</v>
      </c>
      <c r="AF5320" t="str">
        <f t="shared" si="634"/>
        <v>North Carolina Central</v>
      </c>
      <c r="AG5320" t="str">
        <f t="shared" ca="1" si="635"/>
        <v>North Carolina Central</v>
      </c>
    </row>
    <row r="5321" spans="15:33" x14ac:dyDescent="0.25">
      <c r="O5321" t="s">
        <v>3336</v>
      </c>
      <c r="P5321" s="6">
        <v>42065</v>
      </c>
      <c r="Q5321" t="s">
        <v>3073</v>
      </c>
      <c r="R5321" t="s">
        <v>3406</v>
      </c>
      <c r="S5321" t="s">
        <v>3721</v>
      </c>
      <c r="T5321">
        <v>83</v>
      </c>
      <c r="U5321">
        <v>62</v>
      </c>
      <c r="W5321" t="s">
        <v>2658</v>
      </c>
      <c r="X5321">
        <v>1</v>
      </c>
      <c r="Y5321">
        <f t="shared" si="629"/>
        <v>21</v>
      </c>
      <c r="Z5321">
        <f t="shared" ca="1" si="630"/>
        <v>15.375</v>
      </c>
      <c r="AA5321">
        <f t="shared" ca="1" si="631"/>
        <v>5.625</v>
      </c>
      <c r="AB5321">
        <f t="shared" ca="1" si="632"/>
        <v>-5.625</v>
      </c>
      <c r="AC5321" s="2">
        <v>5.625</v>
      </c>
      <c r="AD5321" s="7">
        <f>VLOOKUP(P5321,Weights!$A:$B,2,0)*AC5321</f>
        <v>5.625</v>
      </c>
      <c r="AE5321">
        <f t="shared" ca="1" si="633"/>
        <v>31.640625</v>
      </c>
      <c r="AF5321" t="str">
        <f t="shared" si="634"/>
        <v>Stephen F. Austin</v>
      </c>
      <c r="AG5321" t="str">
        <f t="shared" ca="1" si="635"/>
        <v>Stephen F. Austin</v>
      </c>
    </row>
    <row r="5322" spans="15:33" x14ac:dyDescent="0.25">
      <c r="O5322" t="s">
        <v>3195</v>
      </c>
      <c r="P5322" s="6">
        <v>42065</v>
      </c>
      <c r="Q5322" t="s">
        <v>3073</v>
      </c>
      <c r="R5322" t="s">
        <v>3710</v>
      </c>
      <c r="S5322" t="s">
        <v>3720</v>
      </c>
      <c r="T5322">
        <v>59</v>
      </c>
      <c r="U5322">
        <v>47</v>
      </c>
      <c r="W5322" t="s">
        <v>645</v>
      </c>
      <c r="X5322">
        <v>1</v>
      </c>
      <c r="Y5322">
        <f t="shared" si="629"/>
        <v>-12</v>
      </c>
      <c r="Z5322">
        <f t="shared" ca="1" si="630"/>
        <v>-8.7499994999999995</v>
      </c>
      <c r="AA5322">
        <f t="shared" ca="1" si="631"/>
        <v>-3.2500005000000005</v>
      </c>
      <c r="AB5322">
        <f t="shared" ca="1" si="632"/>
        <v>3.2500005000000005</v>
      </c>
      <c r="AC5322" s="2">
        <v>3.25</v>
      </c>
      <c r="AD5322" s="7">
        <f>VLOOKUP(P5322,Weights!$A:$B,2,0)*AC5322</f>
        <v>3.25</v>
      </c>
      <c r="AE5322">
        <f t="shared" ca="1" si="633"/>
        <v>10.562503250000253</v>
      </c>
      <c r="AF5322" t="str">
        <f t="shared" si="634"/>
        <v>Virginia</v>
      </c>
      <c r="AG5322" t="str">
        <f t="shared" ca="1" si="635"/>
        <v>Virginia</v>
      </c>
    </row>
    <row r="5323" spans="15:33" x14ac:dyDescent="0.25">
      <c r="O5323" t="s">
        <v>3248</v>
      </c>
      <c r="P5323" s="6">
        <v>42065</v>
      </c>
      <c r="Q5323" t="s">
        <v>3073</v>
      </c>
      <c r="R5323" t="s">
        <v>3403</v>
      </c>
      <c r="S5323" t="s">
        <v>3721</v>
      </c>
      <c r="T5323">
        <v>61</v>
      </c>
      <c r="U5323">
        <v>59</v>
      </c>
      <c r="V5323" t="s">
        <v>3722</v>
      </c>
      <c r="W5323" t="s">
        <v>902</v>
      </c>
      <c r="X5323">
        <v>1</v>
      </c>
      <c r="Y5323">
        <f t="shared" si="629"/>
        <v>2</v>
      </c>
      <c r="Z5323">
        <f t="shared" ca="1" si="630"/>
        <v>2</v>
      </c>
      <c r="AA5323">
        <f t="shared" ca="1" si="631"/>
        <v>0</v>
      </c>
      <c r="AB5323">
        <f t="shared" ca="1" si="632"/>
        <v>0</v>
      </c>
      <c r="AC5323" s="2">
        <v>0</v>
      </c>
      <c r="AD5323" s="7">
        <f>VLOOKUP(P5323,Weights!$A:$B,2,0)*AC5323</f>
        <v>0</v>
      </c>
      <c r="AE5323">
        <f t="shared" ca="1" si="633"/>
        <v>0</v>
      </c>
      <c r="AF5323" t="str">
        <f t="shared" si="634"/>
        <v>Texas</v>
      </c>
      <c r="AG5323" t="str">
        <f t="shared" ca="1" si="635"/>
        <v>Texas</v>
      </c>
    </row>
    <row r="5324" spans="15:33" x14ac:dyDescent="0.25">
      <c r="O5324" t="s">
        <v>3198</v>
      </c>
      <c r="P5324" s="6">
        <v>42065</v>
      </c>
      <c r="Q5324" t="s">
        <v>3073</v>
      </c>
      <c r="R5324" t="s">
        <v>3095</v>
      </c>
      <c r="S5324" t="s">
        <v>3720</v>
      </c>
      <c r="T5324">
        <v>66</v>
      </c>
      <c r="U5324">
        <v>59</v>
      </c>
      <c r="W5324" t="s">
        <v>703</v>
      </c>
      <c r="X5324">
        <v>1</v>
      </c>
      <c r="Y5324">
        <f t="shared" si="629"/>
        <v>-7</v>
      </c>
      <c r="Z5324">
        <f t="shared" ca="1" si="630"/>
        <v>2.125</v>
      </c>
      <c r="AA5324">
        <f t="shared" ca="1" si="631"/>
        <v>-9.125</v>
      </c>
      <c r="AB5324">
        <f t="shared" ca="1" si="632"/>
        <v>9.125</v>
      </c>
      <c r="AC5324" s="2">
        <v>9.125</v>
      </c>
      <c r="AD5324" s="7">
        <f>VLOOKUP(P5324,Weights!$A:$B,2,0)*AC5324</f>
        <v>9.125</v>
      </c>
      <c r="AE5324">
        <f t="shared" ca="1" si="633"/>
        <v>83.265625</v>
      </c>
      <c r="AF5324" t="str">
        <f t="shared" si="634"/>
        <v>Boston College</v>
      </c>
      <c r="AG5324" t="str">
        <f t="shared" ca="1" si="635"/>
        <v>Virginia Tech</v>
      </c>
    </row>
    <row r="5325" spans="15:33" x14ac:dyDescent="0.25">
      <c r="O5325" t="s">
        <v>3173</v>
      </c>
      <c r="P5325" s="6">
        <v>42066</v>
      </c>
      <c r="Q5325" t="s">
        <v>3073</v>
      </c>
      <c r="R5325" t="s">
        <v>3404</v>
      </c>
      <c r="S5325" t="s">
        <v>3721</v>
      </c>
      <c r="T5325">
        <v>83</v>
      </c>
      <c r="U5325">
        <v>71</v>
      </c>
      <c r="W5325" t="s">
        <v>2576</v>
      </c>
      <c r="X5325">
        <v>1</v>
      </c>
      <c r="Y5325">
        <f t="shared" si="629"/>
        <v>12</v>
      </c>
      <c r="Z5325">
        <f t="shared" ca="1" si="630"/>
        <v>0.125</v>
      </c>
      <c r="AA5325">
        <f t="shared" ca="1" si="631"/>
        <v>11.875</v>
      </c>
      <c r="AB5325">
        <f t="shared" ca="1" si="632"/>
        <v>-11.875</v>
      </c>
      <c r="AC5325" s="2">
        <v>11.875</v>
      </c>
      <c r="AD5325" s="7">
        <f>VLOOKUP(P5325,Weights!$A:$B,2,0)*AC5325</f>
        <v>11.875</v>
      </c>
      <c r="AE5325">
        <f t="shared" ca="1" si="633"/>
        <v>141.015625</v>
      </c>
      <c r="AF5325" t="str">
        <f t="shared" si="634"/>
        <v>Abilene Christian</v>
      </c>
      <c r="AG5325" t="str">
        <f t="shared" ca="1" si="635"/>
        <v>Abilene Christian</v>
      </c>
    </row>
    <row r="5326" spans="15:33" x14ac:dyDescent="0.25">
      <c r="O5326" t="s">
        <v>3155</v>
      </c>
      <c r="P5326" s="6">
        <v>42066</v>
      </c>
      <c r="Q5326" t="s">
        <v>3073</v>
      </c>
      <c r="R5326" t="s">
        <v>3253</v>
      </c>
      <c r="S5326" t="s">
        <v>3720</v>
      </c>
      <c r="T5326">
        <v>82</v>
      </c>
      <c r="U5326">
        <v>74</v>
      </c>
      <c r="W5326" t="s">
        <v>2369</v>
      </c>
      <c r="X5326">
        <v>1</v>
      </c>
      <c r="Y5326">
        <f t="shared" si="629"/>
        <v>-8</v>
      </c>
      <c r="Z5326">
        <f t="shared" ca="1" si="630"/>
        <v>0.87500000000000178</v>
      </c>
      <c r="AA5326">
        <f t="shared" ca="1" si="631"/>
        <v>-8.8750000000000018</v>
      </c>
      <c r="AB5326">
        <f t="shared" ca="1" si="632"/>
        <v>8.8750000000000018</v>
      </c>
      <c r="AC5326" s="2">
        <v>8.875</v>
      </c>
      <c r="AD5326" s="7">
        <f>VLOOKUP(P5326,Weights!$A:$B,2,0)*AC5326</f>
        <v>8.875</v>
      </c>
      <c r="AE5326">
        <f t="shared" ca="1" si="633"/>
        <v>78.765625000000028</v>
      </c>
      <c r="AF5326" t="str">
        <f t="shared" si="634"/>
        <v>Ole Miss</v>
      </c>
      <c r="AG5326" t="str">
        <f t="shared" ca="1" si="635"/>
        <v>Alabama</v>
      </c>
    </row>
    <row r="5327" spans="15:33" x14ac:dyDescent="0.25">
      <c r="O5327" t="s">
        <v>3316</v>
      </c>
      <c r="P5327" s="6">
        <v>42066</v>
      </c>
      <c r="Q5327" t="s">
        <v>3073</v>
      </c>
      <c r="R5327" t="s">
        <v>3315</v>
      </c>
      <c r="S5327" t="s">
        <v>3720</v>
      </c>
      <c r="T5327">
        <v>67</v>
      </c>
      <c r="U5327">
        <v>60</v>
      </c>
      <c r="W5327" t="s">
        <v>1923</v>
      </c>
      <c r="X5327">
        <v>1</v>
      </c>
      <c r="Y5327">
        <f t="shared" si="629"/>
        <v>-7</v>
      </c>
      <c r="Z5327">
        <f t="shared" ca="1" si="630"/>
        <v>-2.3749999769999999</v>
      </c>
      <c r="AA5327">
        <f t="shared" ca="1" si="631"/>
        <v>-4.6250000230000001</v>
      </c>
      <c r="AB5327">
        <f t="shared" ca="1" si="632"/>
        <v>4.6250000230000001</v>
      </c>
      <c r="AC5327" s="2">
        <v>4.625</v>
      </c>
      <c r="AD5327" s="7">
        <f>VLOOKUP(P5327,Weights!$A:$B,2,0)*AC5327</f>
        <v>4.625</v>
      </c>
      <c r="AE5327">
        <f t="shared" ca="1" si="633"/>
        <v>21.390625212750003</v>
      </c>
      <c r="AF5327" t="str">
        <f t="shared" si="634"/>
        <v>Eastern Michigan</v>
      </c>
      <c r="AG5327" t="str">
        <f t="shared" ca="1" si="635"/>
        <v>Eastern Michigan</v>
      </c>
    </row>
    <row r="5328" spans="15:33" x14ac:dyDescent="0.25">
      <c r="O5328" t="s">
        <v>3367</v>
      </c>
      <c r="P5328" s="6">
        <v>42066</v>
      </c>
      <c r="Q5328" t="s">
        <v>3073</v>
      </c>
      <c r="R5328" t="s">
        <v>3375</v>
      </c>
      <c r="S5328" t="s">
        <v>3720</v>
      </c>
      <c r="T5328">
        <v>81</v>
      </c>
      <c r="U5328">
        <v>80</v>
      </c>
      <c r="W5328" t="s">
        <v>945</v>
      </c>
      <c r="X5328">
        <v>1</v>
      </c>
      <c r="Y5328">
        <f t="shared" si="629"/>
        <v>-1</v>
      </c>
      <c r="Z5328">
        <f t="shared" ca="1" si="630"/>
        <v>5.8750000000000009</v>
      </c>
      <c r="AA5328">
        <f t="shared" ca="1" si="631"/>
        <v>-6.8750000000000009</v>
      </c>
      <c r="AB5328">
        <f t="shared" ca="1" si="632"/>
        <v>6.8750000000000009</v>
      </c>
      <c r="AC5328" s="2">
        <v>6.875</v>
      </c>
      <c r="AD5328" s="7">
        <f>VLOOKUP(P5328,Weights!$A:$B,2,0)*AC5328</f>
        <v>6.875</v>
      </c>
      <c r="AE5328">
        <f t="shared" ca="1" si="633"/>
        <v>47.265625000000014</v>
      </c>
      <c r="AF5328" t="str">
        <f t="shared" si="634"/>
        <v>Kent State</v>
      </c>
      <c r="AG5328" t="str">
        <f t="shared" ca="1" si="635"/>
        <v>Bowling Green</v>
      </c>
    </row>
    <row r="5329" spans="15:33" x14ac:dyDescent="0.25">
      <c r="O5329" t="s">
        <v>3284</v>
      </c>
      <c r="P5329" s="6">
        <v>42066</v>
      </c>
      <c r="Q5329" t="s">
        <v>3073</v>
      </c>
      <c r="R5329" t="s">
        <v>3191</v>
      </c>
      <c r="S5329" t="s">
        <v>3721</v>
      </c>
      <c r="T5329">
        <v>93</v>
      </c>
      <c r="U5329">
        <v>66</v>
      </c>
      <c r="W5329" t="s">
        <v>865</v>
      </c>
      <c r="X5329">
        <v>1</v>
      </c>
      <c r="Y5329">
        <f t="shared" si="629"/>
        <v>27</v>
      </c>
      <c r="Z5329">
        <f t="shared" ca="1" si="630"/>
        <v>18.75</v>
      </c>
      <c r="AA5329">
        <f t="shared" ca="1" si="631"/>
        <v>8.25</v>
      </c>
      <c r="AB5329">
        <f t="shared" ca="1" si="632"/>
        <v>-8.25</v>
      </c>
      <c r="AC5329" s="2">
        <v>8.25</v>
      </c>
      <c r="AD5329" s="7">
        <f>VLOOKUP(P5329,Weights!$A:$B,2,0)*AC5329</f>
        <v>8.25</v>
      </c>
      <c r="AE5329">
        <f t="shared" ca="1" si="633"/>
        <v>68.0625</v>
      </c>
      <c r="AF5329" t="str">
        <f t="shared" si="634"/>
        <v>Buffalo</v>
      </c>
      <c r="AG5329" t="str">
        <f t="shared" ca="1" si="635"/>
        <v>Buffalo</v>
      </c>
    </row>
    <row r="5330" spans="15:33" x14ac:dyDescent="0.25">
      <c r="O5330" t="s">
        <v>3101</v>
      </c>
      <c r="P5330" s="6">
        <v>42066</v>
      </c>
      <c r="Q5330" t="s">
        <v>3073</v>
      </c>
      <c r="R5330" t="s">
        <v>3249</v>
      </c>
      <c r="S5330" t="s">
        <v>3720</v>
      </c>
      <c r="T5330">
        <v>60</v>
      </c>
      <c r="U5330">
        <v>54</v>
      </c>
      <c r="W5330" t="s">
        <v>538</v>
      </c>
      <c r="X5330">
        <v>1</v>
      </c>
      <c r="Y5330">
        <f t="shared" si="629"/>
        <v>-6</v>
      </c>
      <c r="Z5330">
        <f t="shared" ca="1" si="630"/>
        <v>7.3749999999999982</v>
      </c>
      <c r="AA5330">
        <f t="shared" ca="1" si="631"/>
        <v>-13.374999999999998</v>
      </c>
      <c r="AB5330">
        <f t="shared" ca="1" si="632"/>
        <v>13.374999999999998</v>
      </c>
      <c r="AC5330" s="2">
        <v>13.375</v>
      </c>
      <c r="AD5330" s="7">
        <f>VLOOKUP(P5330,Weights!$A:$B,2,0)*AC5330</f>
        <v>13.375</v>
      </c>
      <c r="AE5330">
        <f t="shared" ca="1" si="633"/>
        <v>178.89062499999994</v>
      </c>
      <c r="AF5330" t="str">
        <f t="shared" si="634"/>
        <v>Georgetown</v>
      </c>
      <c r="AG5330" t="str">
        <f t="shared" ca="1" si="635"/>
        <v>Butler</v>
      </c>
    </row>
    <row r="5331" spans="15:33" x14ac:dyDescent="0.25">
      <c r="O5331" t="s">
        <v>3102</v>
      </c>
      <c r="P5331" s="6">
        <v>42066</v>
      </c>
      <c r="Q5331" t="s">
        <v>3073</v>
      </c>
      <c r="R5331" t="s">
        <v>3289</v>
      </c>
      <c r="S5331" t="s">
        <v>3721</v>
      </c>
      <c r="T5331">
        <v>85</v>
      </c>
      <c r="U5331">
        <v>77</v>
      </c>
      <c r="W5331" t="s">
        <v>1945</v>
      </c>
      <c r="X5331">
        <v>1</v>
      </c>
      <c r="Y5331">
        <f t="shared" si="629"/>
        <v>8</v>
      </c>
      <c r="Z5331">
        <f t="shared" ca="1" si="630"/>
        <v>7.3749995000000004</v>
      </c>
      <c r="AA5331">
        <f t="shared" ca="1" si="631"/>
        <v>0.62500049999999963</v>
      </c>
      <c r="AB5331">
        <f t="shared" ca="1" si="632"/>
        <v>-0.62500049999999963</v>
      </c>
      <c r="AC5331" s="2">
        <v>0.625</v>
      </c>
      <c r="AD5331" s="7">
        <f>VLOOKUP(P5331,Weights!$A:$B,2,0)*AC5331</f>
        <v>0.625</v>
      </c>
      <c r="AE5331">
        <f t="shared" ca="1" si="633"/>
        <v>0.39062562500024955</v>
      </c>
      <c r="AF5331" t="str">
        <f t="shared" si="634"/>
        <v>Central Michigan</v>
      </c>
      <c r="AG5331" t="str">
        <f t="shared" ca="1" si="635"/>
        <v>Central Michigan</v>
      </c>
    </row>
    <row r="5332" spans="15:33" x14ac:dyDescent="0.25">
      <c r="O5332" t="s">
        <v>3197</v>
      </c>
      <c r="P5332" s="6">
        <v>42066</v>
      </c>
      <c r="Q5332" t="s">
        <v>3073</v>
      </c>
      <c r="R5332" t="s">
        <v>3135</v>
      </c>
      <c r="S5332" t="s">
        <v>3720</v>
      </c>
      <c r="T5332">
        <v>66</v>
      </c>
      <c r="U5332">
        <v>61</v>
      </c>
      <c r="W5332" t="s">
        <v>562</v>
      </c>
      <c r="X5332">
        <v>1</v>
      </c>
      <c r="Y5332">
        <f t="shared" si="629"/>
        <v>-5</v>
      </c>
      <c r="Z5332">
        <f t="shared" ca="1" si="630"/>
        <v>-4.9999994999999995</v>
      </c>
      <c r="AA5332">
        <f t="shared" ca="1" si="631"/>
        <v>-5.0000000051397819E-7</v>
      </c>
      <c r="AB5332">
        <f t="shared" ca="1" si="632"/>
        <v>5.0000000051397819E-7</v>
      </c>
      <c r="AC5332" s="2">
        <v>0</v>
      </c>
      <c r="AD5332" s="7">
        <f>VLOOKUP(P5332,Weights!$A:$B,2,0)*AC5332</f>
        <v>0</v>
      </c>
      <c r="AE5332">
        <f t="shared" ca="1" si="633"/>
        <v>2.5000000051397819E-13</v>
      </c>
      <c r="AF5332" t="str">
        <f t="shared" si="634"/>
        <v>NC State</v>
      </c>
      <c r="AG5332" t="str">
        <f t="shared" ca="1" si="635"/>
        <v>NC State</v>
      </c>
    </row>
    <row r="5333" spans="15:33" x14ac:dyDescent="0.25">
      <c r="O5333" t="s">
        <v>3252</v>
      </c>
      <c r="P5333" s="6">
        <v>42066</v>
      </c>
      <c r="Q5333" t="s">
        <v>3073</v>
      </c>
      <c r="R5333" t="s">
        <v>3708</v>
      </c>
      <c r="S5333" t="s">
        <v>3720</v>
      </c>
      <c r="T5333">
        <v>76</v>
      </c>
      <c r="U5333">
        <v>72</v>
      </c>
      <c r="W5333" t="s">
        <v>929</v>
      </c>
      <c r="X5333">
        <v>1</v>
      </c>
      <c r="Y5333">
        <f t="shared" si="629"/>
        <v>-4</v>
      </c>
      <c r="Z5333">
        <f t="shared" ca="1" si="630"/>
        <v>-12.249999499999998</v>
      </c>
      <c r="AA5333">
        <f t="shared" ca="1" si="631"/>
        <v>8.2499994999999977</v>
      </c>
      <c r="AB5333">
        <f t="shared" ca="1" si="632"/>
        <v>-8.2499994999999977</v>
      </c>
      <c r="AC5333" s="2">
        <v>8.25</v>
      </c>
      <c r="AD5333" s="7">
        <f>VLOOKUP(P5333,Weights!$A:$B,2,0)*AC5333</f>
        <v>8.25</v>
      </c>
      <c r="AE5333">
        <f t="shared" ca="1" si="633"/>
        <v>68.062491750000206</v>
      </c>
      <c r="AF5333" t="str">
        <f t="shared" si="634"/>
        <v>Villanova</v>
      </c>
      <c r="AG5333" t="str">
        <f t="shared" ca="1" si="635"/>
        <v>Villanova</v>
      </c>
    </row>
    <row r="5334" spans="15:33" x14ac:dyDescent="0.25">
      <c r="O5334" t="s">
        <v>3176</v>
      </c>
      <c r="P5334" s="6">
        <v>42066</v>
      </c>
      <c r="Q5334" t="s">
        <v>3073</v>
      </c>
      <c r="R5334" t="s">
        <v>3117</v>
      </c>
      <c r="S5334" t="s">
        <v>3721</v>
      </c>
      <c r="T5334">
        <v>75</v>
      </c>
      <c r="U5334">
        <v>59</v>
      </c>
      <c r="W5334" t="s">
        <v>384</v>
      </c>
      <c r="X5334">
        <v>1</v>
      </c>
      <c r="Y5334">
        <f t="shared" si="629"/>
        <v>16</v>
      </c>
      <c r="Z5334">
        <f t="shared" ca="1" si="630"/>
        <v>4.25</v>
      </c>
      <c r="AA5334">
        <f t="shared" ca="1" si="631"/>
        <v>11.75</v>
      </c>
      <c r="AB5334">
        <f t="shared" ca="1" si="632"/>
        <v>-11.75</v>
      </c>
      <c r="AC5334" s="2">
        <v>11.75</v>
      </c>
      <c r="AD5334" s="7">
        <f>VLOOKUP(P5334,Weights!$A:$B,2,0)*AC5334</f>
        <v>11.75</v>
      </c>
      <c r="AE5334">
        <f t="shared" ca="1" si="633"/>
        <v>138.0625</v>
      </c>
      <c r="AF5334" t="str">
        <f t="shared" si="634"/>
        <v>Dayton</v>
      </c>
      <c r="AG5334" t="str">
        <f t="shared" ca="1" si="635"/>
        <v>Dayton</v>
      </c>
    </row>
    <row r="5335" spans="15:33" x14ac:dyDescent="0.25">
      <c r="O5335" t="s">
        <v>3156</v>
      </c>
      <c r="P5335" s="6">
        <v>42066</v>
      </c>
      <c r="Q5335" t="s">
        <v>3073</v>
      </c>
      <c r="R5335" t="s">
        <v>3226</v>
      </c>
      <c r="S5335" t="s">
        <v>3721</v>
      </c>
      <c r="T5335">
        <v>77</v>
      </c>
      <c r="U5335">
        <v>67</v>
      </c>
      <c r="W5335" t="s">
        <v>1628</v>
      </c>
      <c r="X5335">
        <v>1</v>
      </c>
      <c r="Y5335">
        <f t="shared" si="629"/>
        <v>10</v>
      </c>
      <c r="Z5335">
        <f t="shared" ca="1" si="630"/>
        <v>9.8749999800000001</v>
      </c>
      <c r="AA5335">
        <f t="shared" ca="1" si="631"/>
        <v>0.12500001999999988</v>
      </c>
      <c r="AB5335">
        <f t="shared" ca="1" si="632"/>
        <v>-0.12500001999999988</v>
      </c>
      <c r="AC5335" s="2">
        <v>0.125</v>
      </c>
      <c r="AD5335" s="7">
        <f>VLOOKUP(P5335,Weights!$A:$B,2,0)*AC5335</f>
        <v>0.125</v>
      </c>
      <c r="AE5335">
        <f t="shared" ca="1" si="633"/>
        <v>1.5625005000000369E-2</v>
      </c>
      <c r="AF5335" t="str">
        <f t="shared" si="634"/>
        <v>Detroit</v>
      </c>
      <c r="AG5335" t="str">
        <f t="shared" ca="1" si="635"/>
        <v>Detroit</v>
      </c>
    </row>
    <row r="5336" spans="15:33" x14ac:dyDescent="0.25">
      <c r="O5336" t="s">
        <v>3144</v>
      </c>
      <c r="P5336" s="6">
        <v>42066</v>
      </c>
      <c r="Q5336" t="s">
        <v>3073</v>
      </c>
      <c r="R5336" t="s">
        <v>3100</v>
      </c>
      <c r="S5336" t="s">
        <v>3721</v>
      </c>
      <c r="T5336">
        <v>66</v>
      </c>
      <c r="U5336">
        <v>62</v>
      </c>
      <c r="W5336" t="s">
        <v>857</v>
      </c>
      <c r="X5336">
        <v>1</v>
      </c>
      <c r="Y5336">
        <f t="shared" si="629"/>
        <v>4</v>
      </c>
      <c r="Z5336">
        <f t="shared" ca="1" si="630"/>
        <v>5.2499999999999991</v>
      </c>
      <c r="AA5336">
        <f t="shared" ca="1" si="631"/>
        <v>-1.2499999999999991</v>
      </c>
      <c r="AB5336">
        <f t="shared" ca="1" si="632"/>
        <v>1.2499999999999991</v>
      </c>
      <c r="AC5336" s="2">
        <v>1.25</v>
      </c>
      <c r="AD5336" s="7">
        <f>VLOOKUP(P5336,Weights!$A:$B,2,0)*AC5336</f>
        <v>1.25</v>
      </c>
      <c r="AE5336">
        <f t="shared" ca="1" si="633"/>
        <v>1.5624999999999978</v>
      </c>
      <c r="AF5336" t="str">
        <f t="shared" si="634"/>
        <v>Florida</v>
      </c>
      <c r="AG5336" t="str">
        <f t="shared" ca="1" si="635"/>
        <v>Florida</v>
      </c>
    </row>
    <row r="5337" spans="15:33" x14ac:dyDescent="0.25">
      <c r="O5337" t="s">
        <v>3221</v>
      </c>
      <c r="P5337" s="6">
        <v>42066</v>
      </c>
      <c r="Q5337" t="s">
        <v>3073</v>
      </c>
      <c r="R5337" t="s">
        <v>3216</v>
      </c>
      <c r="S5337" t="s">
        <v>3721</v>
      </c>
      <c r="T5337">
        <v>81</v>
      </c>
      <c r="U5337">
        <v>63</v>
      </c>
      <c r="W5337" t="s">
        <v>725</v>
      </c>
      <c r="X5337">
        <v>1</v>
      </c>
      <c r="Y5337">
        <f t="shared" si="629"/>
        <v>18</v>
      </c>
      <c r="Z5337">
        <f t="shared" ca="1" si="630"/>
        <v>18.875000500000002</v>
      </c>
      <c r="AA5337">
        <f t="shared" ca="1" si="631"/>
        <v>-0.87500050000000229</v>
      </c>
      <c r="AB5337">
        <f t="shared" ca="1" si="632"/>
        <v>0.87500050000000229</v>
      </c>
      <c r="AC5337" s="2">
        <v>0.875</v>
      </c>
      <c r="AD5337" s="7">
        <f>VLOOKUP(P5337,Weights!$A:$B,2,0)*AC5337</f>
        <v>0.875</v>
      </c>
      <c r="AE5337">
        <f t="shared" ca="1" si="633"/>
        <v>0.76562587500025403</v>
      </c>
      <c r="AF5337" t="str">
        <f t="shared" si="634"/>
        <v>Florida Gulf Coast</v>
      </c>
      <c r="AG5337" t="str">
        <f t="shared" ca="1" si="635"/>
        <v>Florida Gulf Coast</v>
      </c>
    </row>
    <row r="5338" spans="15:33" x14ac:dyDescent="0.25">
      <c r="O5338" t="s">
        <v>3111</v>
      </c>
      <c r="P5338" s="6">
        <v>42066</v>
      </c>
      <c r="Q5338" t="s">
        <v>3073</v>
      </c>
      <c r="R5338" t="s">
        <v>3713</v>
      </c>
      <c r="S5338" t="s">
        <v>3720</v>
      </c>
      <c r="T5338">
        <v>72</v>
      </c>
      <c r="U5338">
        <v>64</v>
      </c>
      <c r="W5338" t="s">
        <v>2485</v>
      </c>
      <c r="X5338">
        <v>1</v>
      </c>
      <c r="Y5338">
        <f t="shared" si="629"/>
        <v>-8</v>
      </c>
      <c r="Z5338">
        <f t="shared" ca="1" si="630"/>
        <v>-10.624999999999998</v>
      </c>
      <c r="AA5338">
        <f t="shared" ca="1" si="631"/>
        <v>2.6249999999999982</v>
      </c>
      <c r="AB5338">
        <f t="shared" ca="1" si="632"/>
        <v>-2.6249999999999982</v>
      </c>
      <c r="AC5338" s="2">
        <v>2.625</v>
      </c>
      <c r="AD5338" s="7">
        <f>VLOOKUP(P5338,Weights!$A:$B,2,0)*AC5338</f>
        <v>2.625</v>
      </c>
      <c r="AE5338">
        <f t="shared" ca="1" si="633"/>
        <v>6.8906249999999911</v>
      </c>
      <c r="AF5338" t="str">
        <f t="shared" si="634"/>
        <v>Kentucky</v>
      </c>
      <c r="AG5338" t="str">
        <f t="shared" ca="1" si="635"/>
        <v>Kentucky</v>
      </c>
    </row>
    <row r="5339" spans="15:33" x14ac:dyDescent="0.25">
      <c r="O5339" t="s">
        <v>3196</v>
      </c>
      <c r="P5339" s="6">
        <v>42066</v>
      </c>
      <c r="Q5339" t="s">
        <v>3073</v>
      </c>
      <c r="R5339" t="s">
        <v>3705</v>
      </c>
      <c r="S5339" t="s">
        <v>3720</v>
      </c>
      <c r="T5339">
        <v>81</v>
      </c>
      <c r="U5339">
        <v>49</v>
      </c>
      <c r="W5339" t="s">
        <v>603</v>
      </c>
      <c r="X5339">
        <v>1</v>
      </c>
      <c r="Y5339">
        <f t="shared" si="629"/>
        <v>-32</v>
      </c>
      <c r="Z5339">
        <f t="shared" ca="1" si="630"/>
        <v>-10.624999499999998</v>
      </c>
      <c r="AA5339">
        <f t="shared" ca="1" si="631"/>
        <v>-21.375000500000002</v>
      </c>
      <c r="AB5339">
        <f t="shared" ca="1" si="632"/>
        <v>21.375000500000002</v>
      </c>
      <c r="AC5339" s="2">
        <v>21.375</v>
      </c>
      <c r="AD5339" s="7">
        <f>VLOOKUP(P5339,Weights!$A:$B,2,0)*AC5339</f>
        <v>21.375</v>
      </c>
      <c r="AE5339">
        <f t="shared" ca="1" si="633"/>
        <v>456.89064637500036</v>
      </c>
      <c r="AF5339" t="str">
        <f t="shared" si="634"/>
        <v>North Carolina</v>
      </c>
      <c r="AG5339" t="str">
        <f t="shared" ca="1" si="635"/>
        <v>North Carolina</v>
      </c>
    </row>
    <row r="5340" spans="15:33" x14ac:dyDescent="0.25">
      <c r="O5340" t="s">
        <v>3099</v>
      </c>
      <c r="P5340" s="6">
        <v>42066</v>
      </c>
      <c r="Q5340" t="s">
        <v>3073</v>
      </c>
      <c r="R5340" t="s">
        <v>3123</v>
      </c>
      <c r="S5340" t="s">
        <v>3721</v>
      </c>
      <c r="T5340">
        <v>62</v>
      </c>
      <c r="U5340">
        <v>45</v>
      </c>
      <c r="W5340" t="s">
        <v>1576</v>
      </c>
      <c r="X5340">
        <v>1</v>
      </c>
      <c r="Y5340">
        <f t="shared" si="629"/>
        <v>17</v>
      </c>
      <c r="Z5340">
        <f t="shared" ca="1" si="630"/>
        <v>5.6250000000000009</v>
      </c>
      <c r="AA5340">
        <f t="shared" ca="1" si="631"/>
        <v>11.375</v>
      </c>
      <c r="AB5340">
        <f t="shared" ca="1" si="632"/>
        <v>-11.375</v>
      </c>
      <c r="AC5340" s="2">
        <v>11.375</v>
      </c>
      <c r="AD5340" s="7">
        <f>VLOOKUP(P5340,Weights!$A:$B,2,0)*AC5340</f>
        <v>11.375</v>
      </c>
      <c r="AE5340">
        <f t="shared" ca="1" si="633"/>
        <v>129.390625</v>
      </c>
      <c r="AF5340" t="str">
        <f t="shared" si="634"/>
        <v>Holy Cross</v>
      </c>
      <c r="AG5340" t="str">
        <f t="shared" ca="1" si="635"/>
        <v>Holy Cross</v>
      </c>
    </row>
    <row r="5341" spans="15:33" x14ac:dyDescent="0.25">
      <c r="O5341" t="s">
        <v>3152</v>
      </c>
      <c r="P5341" s="6">
        <v>42066</v>
      </c>
      <c r="Q5341" t="s">
        <v>3073</v>
      </c>
      <c r="R5341" t="s">
        <v>3127</v>
      </c>
      <c r="S5341" t="s">
        <v>3720</v>
      </c>
      <c r="T5341">
        <v>77</v>
      </c>
      <c r="U5341">
        <v>63</v>
      </c>
      <c r="W5341" t="s">
        <v>444</v>
      </c>
      <c r="X5341">
        <v>1</v>
      </c>
      <c r="Y5341">
        <f t="shared" si="629"/>
        <v>-14</v>
      </c>
      <c r="Z5341">
        <f t="shared" ca="1" si="630"/>
        <v>-0.5</v>
      </c>
      <c r="AA5341">
        <f t="shared" ca="1" si="631"/>
        <v>-13.5</v>
      </c>
      <c r="AB5341">
        <f t="shared" ca="1" si="632"/>
        <v>13.5</v>
      </c>
      <c r="AC5341" s="2">
        <v>13.5</v>
      </c>
      <c r="AD5341" s="7">
        <f>VLOOKUP(P5341,Weights!$A:$B,2,0)*AC5341</f>
        <v>13.5</v>
      </c>
      <c r="AE5341">
        <f t="shared" ca="1" si="633"/>
        <v>182.25</v>
      </c>
      <c r="AF5341" t="str">
        <f t="shared" si="634"/>
        <v>Iowa</v>
      </c>
      <c r="AG5341" t="str">
        <f t="shared" ca="1" si="635"/>
        <v>Iowa</v>
      </c>
    </row>
    <row r="5342" spans="15:33" x14ac:dyDescent="0.25">
      <c r="O5342" t="s">
        <v>3709</v>
      </c>
      <c r="P5342" s="6">
        <v>42066</v>
      </c>
      <c r="Q5342" t="s">
        <v>3073</v>
      </c>
      <c r="R5342" t="s">
        <v>3385</v>
      </c>
      <c r="S5342" t="s">
        <v>3721</v>
      </c>
      <c r="T5342">
        <v>76</v>
      </c>
      <c r="U5342">
        <v>69</v>
      </c>
      <c r="V5342" t="s">
        <v>3722</v>
      </c>
      <c r="W5342" t="s">
        <v>853</v>
      </c>
      <c r="X5342">
        <v>1</v>
      </c>
      <c r="Y5342">
        <f t="shared" si="629"/>
        <v>7</v>
      </c>
      <c r="Z5342">
        <f t="shared" ca="1" si="630"/>
        <v>5.5</v>
      </c>
      <c r="AA5342">
        <f t="shared" ca="1" si="631"/>
        <v>1.5</v>
      </c>
      <c r="AB5342">
        <f t="shared" ca="1" si="632"/>
        <v>-1.5</v>
      </c>
      <c r="AC5342" s="2">
        <v>1.5</v>
      </c>
      <c r="AD5342" s="7">
        <f>VLOOKUP(P5342,Weights!$A:$B,2,0)*AC5342</f>
        <v>1.5</v>
      </c>
      <c r="AE5342">
        <f t="shared" ca="1" si="633"/>
        <v>2.25</v>
      </c>
      <c r="AF5342" t="str">
        <f t="shared" si="634"/>
        <v>Kansas</v>
      </c>
      <c r="AG5342" t="str">
        <f t="shared" ca="1" si="635"/>
        <v>Kansas</v>
      </c>
    </row>
    <row r="5343" spans="15:33" x14ac:dyDescent="0.25">
      <c r="O5343" t="s">
        <v>3169</v>
      </c>
      <c r="P5343" s="6">
        <v>42066</v>
      </c>
      <c r="Q5343" t="s">
        <v>3073</v>
      </c>
      <c r="R5343" t="s">
        <v>3122</v>
      </c>
      <c r="S5343" t="s">
        <v>3721</v>
      </c>
      <c r="T5343">
        <v>70</v>
      </c>
      <c r="U5343">
        <v>63</v>
      </c>
      <c r="W5343" t="s">
        <v>1957</v>
      </c>
      <c r="X5343">
        <v>1</v>
      </c>
      <c r="Y5343">
        <f t="shared" si="629"/>
        <v>7</v>
      </c>
      <c r="Z5343">
        <f t="shared" ca="1" si="630"/>
        <v>-2.875</v>
      </c>
      <c r="AA5343">
        <f t="shared" ca="1" si="631"/>
        <v>9.875</v>
      </c>
      <c r="AB5343">
        <f t="shared" ca="1" si="632"/>
        <v>-9.875</v>
      </c>
      <c r="AC5343" s="2">
        <v>9.875</v>
      </c>
      <c r="AD5343" s="7">
        <f>VLOOKUP(P5343,Weights!$A:$B,2,0)*AC5343</f>
        <v>9.875</v>
      </c>
      <c r="AE5343">
        <f t="shared" ca="1" si="633"/>
        <v>97.515625</v>
      </c>
      <c r="AF5343" t="str">
        <f t="shared" si="634"/>
        <v>Miami (OH)</v>
      </c>
      <c r="AG5343" t="str">
        <f t="shared" ca="1" si="635"/>
        <v>Akron</v>
      </c>
    </row>
    <row r="5344" spans="15:33" x14ac:dyDescent="0.25">
      <c r="O5344" t="s">
        <v>3235</v>
      </c>
      <c r="P5344" s="6">
        <v>42066</v>
      </c>
      <c r="Q5344" t="s">
        <v>3073</v>
      </c>
      <c r="R5344" t="s">
        <v>3260</v>
      </c>
      <c r="S5344" t="s">
        <v>3721</v>
      </c>
      <c r="T5344">
        <v>63</v>
      </c>
      <c r="U5344">
        <v>61</v>
      </c>
      <c r="W5344" t="s">
        <v>302</v>
      </c>
      <c r="X5344">
        <v>1</v>
      </c>
      <c r="Y5344">
        <f t="shared" si="629"/>
        <v>2</v>
      </c>
      <c r="Z5344">
        <f t="shared" ca="1" si="630"/>
        <v>0.12500001999999999</v>
      </c>
      <c r="AA5344">
        <f t="shared" ca="1" si="631"/>
        <v>1.8749999800000001</v>
      </c>
      <c r="AB5344">
        <f t="shared" ca="1" si="632"/>
        <v>-1.8749999800000001</v>
      </c>
      <c r="AC5344" s="2">
        <v>1.875</v>
      </c>
      <c r="AD5344" s="7">
        <f>VLOOKUP(P5344,Weights!$A:$B,2,0)*AC5344</f>
        <v>1.875</v>
      </c>
      <c r="AE5344">
        <f t="shared" ca="1" si="633"/>
        <v>3.5156249250000009</v>
      </c>
      <c r="AF5344" t="str">
        <f t="shared" si="634"/>
        <v>Missouri</v>
      </c>
      <c r="AG5344" t="str">
        <f t="shared" ca="1" si="635"/>
        <v>Missouri</v>
      </c>
    </row>
    <row r="5345" spans="15:33" x14ac:dyDescent="0.25">
      <c r="O5345" t="s">
        <v>3325</v>
      </c>
      <c r="P5345" s="6">
        <v>42066</v>
      </c>
      <c r="Q5345" t="s">
        <v>3073</v>
      </c>
      <c r="R5345" t="s">
        <v>3093</v>
      </c>
      <c r="S5345" t="s">
        <v>3721</v>
      </c>
      <c r="T5345">
        <v>56</v>
      </c>
      <c r="U5345">
        <v>52</v>
      </c>
      <c r="W5345" t="s">
        <v>1958</v>
      </c>
      <c r="X5345">
        <v>1</v>
      </c>
      <c r="Y5345">
        <f t="shared" si="629"/>
        <v>4</v>
      </c>
      <c r="Z5345">
        <f t="shared" ca="1" si="630"/>
        <v>0.25</v>
      </c>
      <c r="AA5345">
        <f t="shared" ca="1" si="631"/>
        <v>3.75</v>
      </c>
      <c r="AB5345">
        <f t="shared" ca="1" si="632"/>
        <v>-3.75</v>
      </c>
      <c r="AC5345" s="2">
        <v>3.75</v>
      </c>
      <c r="AD5345" s="7">
        <f>VLOOKUP(P5345,Weights!$A:$B,2,0)*AC5345</f>
        <v>3.75</v>
      </c>
      <c r="AE5345">
        <f t="shared" ca="1" si="633"/>
        <v>14.0625</v>
      </c>
      <c r="AF5345" t="str">
        <f t="shared" si="634"/>
        <v>Navy</v>
      </c>
      <c r="AG5345" t="str">
        <f t="shared" ca="1" si="635"/>
        <v>Navy</v>
      </c>
    </row>
    <row r="5346" spans="15:33" x14ac:dyDescent="0.25">
      <c r="O5346" t="s">
        <v>3278</v>
      </c>
      <c r="P5346" s="6">
        <v>42066</v>
      </c>
      <c r="Q5346" t="s">
        <v>3073</v>
      </c>
      <c r="R5346" t="s">
        <v>3294</v>
      </c>
      <c r="S5346" t="s">
        <v>3720</v>
      </c>
      <c r="T5346">
        <v>80</v>
      </c>
      <c r="U5346">
        <v>78</v>
      </c>
      <c r="W5346" t="s">
        <v>1064</v>
      </c>
      <c r="X5346">
        <v>1</v>
      </c>
      <c r="Y5346">
        <f t="shared" si="629"/>
        <v>-2</v>
      </c>
      <c r="Z5346">
        <f t="shared" ca="1" si="630"/>
        <v>1.75</v>
      </c>
      <c r="AA5346">
        <f t="shared" ca="1" si="631"/>
        <v>-3.75</v>
      </c>
      <c r="AB5346">
        <f t="shared" ca="1" si="632"/>
        <v>3.75</v>
      </c>
      <c r="AC5346" s="2">
        <v>3.75</v>
      </c>
      <c r="AD5346" s="7">
        <f>VLOOKUP(P5346,Weights!$A:$B,2,0)*AC5346</f>
        <v>3.75</v>
      </c>
      <c r="AE5346">
        <f t="shared" ca="1" si="633"/>
        <v>14.0625</v>
      </c>
      <c r="AF5346" t="str">
        <f t="shared" si="634"/>
        <v>Omaha</v>
      </c>
      <c r="AG5346" t="str">
        <f t="shared" ca="1" si="635"/>
        <v>North Dakota</v>
      </c>
    </row>
    <row r="5347" spans="15:33" x14ac:dyDescent="0.25">
      <c r="O5347" t="s">
        <v>3211</v>
      </c>
      <c r="P5347" s="6">
        <v>42066</v>
      </c>
      <c r="Q5347" t="s">
        <v>3073</v>
      </c>
      <c r="R5347" t="s">
        <v>3213</v>
      </c>
      <c r="S5347" t="s">
        <v>3721</v>
      </c>
      <c r="T5347">
        <v>81</v>
      </c>
      <c r="U5347">
        <v>67</v>
      </c>
      <c r="W5347" t="s">
        <v>780</v>
      </c>
      <c r="X5347">
        <v>1</v>
      </c>
      <c r="Y5347">
        <f t="shared" si="629"/>
        <v>14</v>
      </c>
      <c r="Z5347">
        <f t="shared" ca="1" si="630"/>
        <v>20.875000499999999</v>
      </c>
      <c r="AA5347">
        <f t="shared" ca="1" si="631"/>
        <v>-6.8750004999999987</v>
      </c>
      <c r="AB5347">
        <f t="shared" ca="1" si="632"/>
        <v>6.8750004999999987</v>
      </c>
      <c r="AC5347" s="2">
        <v>6.875</v>
      </c>
      <c r="AD5347" s="7">
        <f>VLOOKUP(P5347,Weights!$A:$B,2,0)*AC5347</f>
        <v>6.875</v>
      </c>
      <c r="AE5347">
        <f t="shared" ca="1" si="633"/>
        <v>47.265631875000231</v>
      </c>
      <c r="AF5347" t="str">
        <f t="shared" si="634"/>
        <v>North Florida</v>
      </c>
      <c r="AG5347" t="str">
        <f t="shared" ca="1" si="635"/>
        <v>North Florida</v>
      </c>
    </row>
    <row r="5348" spans="15:33" x14ac:dyDescent="0.25">
      <c r="O5348" t="s">
        <v>3103</v>
      </c>
      <c r="P5348" s="6">
        <v>42066</v>
      </c>
      <c r="Q5348" t="s">
        <v>3073</v>
      </c>
      <c r="R5348" t="s">
        <v>3110</v>
      </c>
      <c r="S5348" t="s">
        <v>3721</v>
      </c>
      <c r="T5348">
        <v>65</v>
      </c>
      <c r="U5348">
        <v>63</v>
      </c>
      <c r="W5348" t="s">
        <v>1575</v>
      </c>
      <c r="X5348">
        <v>1</v>
      </c>
      <c r="Y5348">
        <f t="shared" si="629"/>
        <v>2</v>
      </c>
      <c r="Z5348">
        <f t="shared" ca="1" si="630"/>
        <v>1.1250000200000001</v>
      </c>
      <c r="AA5348">
        <f t="shared" ca="1" si="631"/>
        <v>0.8749999799999999</v>
      </c>
      <c r="AB5348">
        <f t="shared" ca="1" si="632"/>
        <v>-0.8749999799999999</v>
      </c>
      <c r="AC5348" s="2">
        <v>0.875</v>
      </c>
      <c r="AD5348" s="7">
        <f>VLOOKUP(P5348,Weights!$A:$B,2,0)*AC5348</f>
        <v>0.875</v>
      </c>
      <c r="AE5348">
        <f t="shared" ca="1" si="633"/>
        <v>0.76562496500000021</v>
      </c>
      <c r="AF5348" t="str">
        <f t="shared" si="634"/>
        <v>Northern Illinois</v>
      </c>
      <c r="AG5348" t="str">
        <f t="shared" ca="1" si="635"/>
        <v>Northern Illinois</v>
      </c>
    </row>
    <row r="5349" spans="15:33" x14ac:dyDescent="0.25">
      <c r="O5349" t="s">
        <v>3214</v>
      </c>
      <c r="P5349" s="6">
        <v>42066</v>
      </c>
      <c r="Q5349" t="s">
        <v>3073</v>
      </c>
      <c r="R5349" t="s">
        <v>3215</v>
      </c>
      <c r="S5349" t="s">
        <v>3720</v>
      </c>
      <c r="T5349">
        <v>76</v>
      </c>
      <c r="U5349">
        <v>73</v>
      </c>
      <c r="V5349" t="s">
        <v>3722</v>
      </c>
      <c r="W5349" t="s">
        <v>789</v>
      </c>
      <c r="X5349">
        <v>1</v>
      </c>
      <c r="Y5349">
        <f t="shared" si="629"/>
        <v>-3</v>
      </c>
      <c r="Z5349">
        <f t="shared" ca="1" si="630"/>
        <v>4.7500004999999987</v>
      </c>
      <c r="AA5349">
        <f t="shared" ca="1" si="631"/>
        <v>-7.7500004999999987</v>
      </c>
      <c r="AB5349">
        <f t="shared" ca="1" si="632"/>
        <v>7.7500004999999987</v>
      </c>
      <c r="AC5349" s="2">
        <v>7.75</v>
      </c>
      <c r="AD5349" s="7">
        <f>VLOOKUP(P5349,Weights!$A:$B,2,0)*AC5349</f>
        <v>7.75</v>
      </c>
      <c r="AE5349">
        <f t="shared" ca="1" si="633"/>
        <v>60.062507750000229</v>
      </c>
      <c r="AF5349" t="str">
        <f t="shared" si="634"/>
        <v>Lipscomb</v>
      </c>
      <c r="AG5349" t="str">
        <f t="shared" ca="1" si="635"/>
        <v>Northern Kentucky</v>
      </c>
    </row>
    <row r="5350" spans="15:33" x14ac:dyDescent="0.25">
      <c r="O5350" t="s">
        <v>3203</v>
      </c>
      <c r="P5350" s="6">
        <v>42066</v>
      </c>
      <c r="Q5350" t="s">
        <v>3073</v>
      </c>
      <c r="R5350" t="s">
        <v>3153</v>
      </c>
      <c r="S5350" t="s">
        <v>3721</v>
      </c>
      <c r="T5350">
        <v>82</v>
      </c>
      <c r="U5350">
        <v>78</v>
      </c>
      <c r="V5350" t="s">
        <v>3723</v>
      </c>
      <c r="W5350" t="s">
        <v>1282</v>
      </c>
      <c r="X5350">
        <v>1</v>
      </c>
      <c r="Y5350">
        <f t="shared" si="629"/>
        <v>4</v>
      </c>
      <c r="Z5350">
        <f t="shared" ca="1" si="630"/>
        <v>0.87500000000000089</v>
      </c>
      <c r="AA5350">
        <f t="shared" ca="1" si="631"/>
        <v>3.1249999999999991</v>
      </c>
      <c r="AB5350">
        <f t="shared" ca="1" si="632"/>
        <v>-3.1249999999999991</v>
      </c>
      <c r="AC5350" s="2">
        <v>3.125</v>
      </c>
      <c r="AD5350" s="7">
        <f>VLOOKUP(P5350,Weights!$A:$B,2,0)*AC5350</f>
        <v>3.125</v>
      </c>
      <c r="AE5350">
        <f t="shared" ca="1" si="633"/>
        <v>9.7656249999999947</v>
      </c>
      <c r="AF5350" t="str">
        <f t="shared" si="634"/>
        <v>Northwestern</v>
      </c>
      <c r="AG5350" t="str">
        <f t="shared" ca="1" si="635"/>
        <v>Northwestern</v>
      </c>
    </row>
    <row r="5351" spans="15:33" x14ac:dyDescent="0.25">
      <c r="O5351" t="s">
        <v>3108</v>
      </c>
      <c r="P5351" s="6">
        <v>42066</v>
      </c>
      <c r="Q5351" t="s">
        <v>3073</v>
      </c>
      <c r="R5351" t="s">
        <v>3177</v>
      </c>
      <c r="S5351" t="s">
        <v>3720</v>
      </c>
      <c r="T5351">
        <v>60</v>
      </c>
      <c r="U5351">
        <v>50</v>
      </c>
      <c r="W5351" t="s">
        <v>703</v>
      </c>
      <c r="X5351">
        <v>1</v>
      </c>
      <c r="Y5351">
        <f t="shared" si="629"/>
        <v>-10</v>
      </c>
      <c r="Z5351">
        <f t="shared" ca="1" si="630"/>
        <v>-9.3749995199999994</v>
      </c>
      <c r="AA5351">
        <f t="shared" ca="1" si="631"/>
        <v>-0.62500048000000064</v>
      </c>
      <c r="AB5351">
        <f t="shared" ca="1" si="632"/>
        <v>0.62500048000000064</v>
      </c>
      <c r="AC5351" s="2">
        <v>0.625</v>
      </c>
      <c r="AD5351" s="7">
        <f>VLOOKUP(P5351,Weights!$A:$B,2,0)*AC5351</f>
        <v>0.625</v>
      </c>
      <c r="AE5351">
        <f t="shared" ca="1" si="633"/>
        <v>0.39062560000023122</v>
      </c>
      <c r="AF5351" t="str">
        <f t="shared" si="634"/>
        <v>Maryland</v>
      </c>
      <c r="AG5351" t="str">
        <f t="shared" ca="1" si="635"/>
        <v>Maryland</v>
      </c>
    </row>
    <row r="5352" spans="15:33" x14ac:dyDescent="0.25">
      <c r="O5352" t="s">
        <v>3212</v>
      </c>
      <c r="P5352" s="6">
        <v>42066</v>
      </c>
      <c r="Q5352" t="s">
        <v>3073</v>
      </c>
      <c r="R5352" t="s">
        <v>3129</v>
      </c>
      <c r="S5352" t="s">
        <v>3721</v>
      </c>
      <c r="T5352">
        <v>90</v>
      </c>
      <c r="U5352">
        <v>54</v>
      </c>
      <c r="W5352" t="s">
        <v>803</v>
      </c>
      <c r="X5352">
        <v>1</v>
      </c>
      <c r="Y5352">
        <f t="shared" si="629"/>
        <v>36</v>
      </c>
      <c r="Z5352">
        <f t="shared" ca="1" si="630"/>
        <v>21.250000499999999</v>
      </c>
      <c r="AA5352">
        <f t="shared" ca="1" si="631"/>
        <v>14.749999500000001</v>
      </c>
      <c r="AB5352">
        <f t="shared" ca="1" si="632"/>
        <v>-14.749999500000001</v>
      </c>
      <c r="AC5352" s="2">
        <v>14.75</v>
      </c>
      <c r="AD5352" s="7">
        <f>VLOOKUP(P5352,Weights!$A:$B,2,0)*AC5352</f>
        <v>14.75</v>
      </c>
      <c r="AE5352">
        <f t="shared" ca="1" si="633"/>
        <v>217.56248525000029</v>
      </c>
      <c r="AF5352" t="str">
        <f t="shared" si="634"/>
        <v>South Carolina Upstate</v>
      </c>
      <c r="AG5352" t="str">
        <f t="shared" ca="1" si="635"/>
        <v>South Carolina Upstate</v>
      </c>
    </row>
    <row r="5353" spans="15:33" x14ac:dyDescent="0.25">
      <c r="O5353" t="s">
        <v>3162</v>
      </c>
      <c r="P5353" s="6">
        <v>42066</v>
      </c>
      <c r="Q5353" t="s">
        <v>3073</v>
      </c>
      <c r="R5353" t="s">
        <v>3179</v>
      </c>
      <c r="S5353" t="s">
        <v>3721</v>
      </c>
      <c r="T5353">
        <v>60</v>
      </c>
      <c r="U5353">
        <v>57</v>
      </c>
      <c r="W5353" t="s">
        <v>1354</v>
      </c>
      <c r="X5353">
        <v>1</v>
      </c>
      <c r="Y5353">
        <f t="shared" si="629"/>
        <v>3</v>
      </c>
      <c r="Z5353">
        <f t="shared" ca="1" si="630"/>
        <v>3.125</v>
      </c>
      <c r="AA5353">
        <f t="shared" ca="1" si="631"/>
        <v>-0.125</v>
      </c>
      <c r="AB5353">
        <f t="shared" ca="1" si="632"/>
        <v>0.125</v>
      </c>
      <c r="AC5353" s="2">
        <v>0.125</v>
      </c>
      <c r="AD5353" s="7">
        <f>VLOOKUP(P5353,Weights!$A:$B,2,0)*AC5353</f>
        <v>0.125</v>
      </c>
      <c r="AE5353">
        <f t="shared" ca="1" si="633"/>
        <v>1.5625E-2</v>
      </c>
      <c r="AF5353" t="str">
        <f t="shared" si="634"/>
        <v>UIC</v>
      </c>
      <c r="AG5353" t="str">
        <f t="shared" ca="1" si="635"/>
        <v>UIC</v>
      </c>
    </row>
    <row r="5354" spans="15:33" x14ac:dyDescent="0.25">
      <c r="O5354" t="s">
        <v>3097</v>
      </c>
      <c r="P5354" s="6">
        <v>42067</v>
      </c>
      <c r="Q5354" t="s">
        <v>3073</v>
      </c>
      <c r="R5354" t="s">
        <v>3088</v>
      </c>
      <c r="S5354" t="s">
        <v>3721</v>
      </c>
      <c r="T5354">
        <v>83</v>
      </c>
      <c r="U5354">
        <v>66</v>
      </c>
      <c r="W5354" t="s">
        <v>27</v>
      </c>
      <c r="X5354">
        <v>1</v>
      </c>
      <c r="Y5354">
        <f t="shared" si="629"/>
        <v>17</v>
      </c>
      <c r="Z5354">
        <f t="shared" ca="1" si="630"/>
        <v>19.500000499999999</v>
      </c>
      <c r="AA5354">
        <f t="shared" ca="1" si="631"/>
        <v>-2.5000004999999987</v>
      </c>
      <c r="AB5354">
        <f t="shared" ca="1" si="632"/>
        <v>2.5000004999999987</v>
      </c>
      <c r="AC5354" s="2">
        <v>2.5</v>
      </c>
      <c r="AD5354" s="7">
        <f>VLOOKUP(P5354,Weights!$A:$B,2,0)*AC5354</f>
        <v>2.5</v>
      </c>
      <c r="AE5354">
        <f t="shared" ca="1" si="633"/>
        <v>6.2500025000002433</v>
      </c>
      <c r="AF5354" t="str">
        <f t="shared" si="634"/>
        <v>Albany</v>
      </c>
      <c r="AG5354" t="str">
        <f t="shared" ca="1" si="635"/>
        <v>Albany</v>
      </c>
    </row>
    <row r="5355" spans="15:33" x14ac:dyDescent="0.25">
      <c r="O5355" t="s">
        <v>3106</v>
      </c>
      <c r="P5355" s="6">
        <v>42067</v>
      </c>
      <c r="Q5355" t="s">
        <v>3073</v>
      </c>
      <c r="R5355" t="s">
        <v>3109</v>
      </c>
      <c r="S5355" t="s">
        <v>3721</v>
      </c>
      <c r="T5355">
        <v>91</v>
      </c>
      <c r="U5355">
        <v>85</v>
      </c>
      <c r="V5355" t="s">
        <v>3723</v>
      </c>
      <c r="W5355" t="s">
        <v>2231</v>
      </c>
      <c r="X5355">
        <v>1</v>
      </c>
      <c r="Y5355">
        <f t="shared" si="629"/>
        <v>6</v>
      </c>
      <c r="Z5355">
        <f t="shared" ca="1" si="630"/>
        <v>2.875</v>
      </c>
      <c r="AA5355">
        <f t="shared" ca="1" si="631"/>
        <v>3.125</v>
      </c>
      <c r="AB5355">
        <f t="shared" ca="1" si="632"/>
        <v>-3.125</v>
      </c>
      <c r="AC5355" s="2">
        <v>3.125</v>
      </c>
      <c r="AD5355" s="7">
        <f>VLOOKUP(P5355,Weights!$A:$B,2,0)*AC5355</f>
        <v>3.125</v>
      </c>
      <c r="AE5355">
        <f t="shared" ca="1" si="633"/>
        <v>9.765625</v>
      </c>
      <c r="AF5355" t="str">
        <f t="shared" si="634"/>
        <v>Bryant</v>
      </c>
      <c r="AG5355" t="str">
        <f t="shared" ca="1" si="635"/>
        <v>Bryant</v>
      </c>
    </row>
    <row r="5356" spans="15:33" x14ac:dyDescent="0.25">
      <c r="O5356" t="s">
        <v>3312</v>
      </c>
      <c r="P5356" s="6">
        <v>42067</v>
      </c>
      <c r="Q5356" t="s">
        <v>3074</v>
      </c>
      <c r="R5356" t="s">
        <v>3306</v>
      </c>
      <c r="S5356" t="s">
        <v>3720</v>
      </c>
      <c r="T5356">
        <v>72</v>
      </c>
      <c r="U5356">
        <v>64</v>
      </c>
      <c r="W5356" t="s">
        <v>1139</v>
      </c>
      <c r="X5356">
        <v>1</v>
      </c>
      <c r="Y5356">
        <f t="shared" si="629"/>
        <v>-8</v>
      </c>
      <c r="Z5356">
        <f t="shared" ca="1" si="630"/>
        <v>-5.0000000000000009</v>
      </c>
      <c r="AA5356">
        <f t="shared" ca="1" si="631"/>
        <v>-2.9999999999999991</v>
      </c>
      <c r="AB5356">
        <f t="shared" ca="1" si="632"/>
        <v>2.9999999999999991</v>
      </c>
      <c r="AC5356" s="2">
        <v>3</v>
      </c>
      <c r="AD5356" s="7">
        <f>VLOOKUP(P5356,Weights!$A:$B,2,0)*AC5356</f>
        <v>3</v>
      </c>
      <c r="AE5356">
        <f t="shared" ca="1" si="633"/>
        <v>8.9999999999999947</v>
      </c>
      <c r="AF5356" t="str">
        <f t="shared" si="634"/>
        <v>Gardner-Webb</v>
      </c>
      <c r="AG5356" t="str">
        <f t="shared" ca="1" si="635"/>
        <v>Gardner-Webb</v>
      </c>
    </row>
    <row r="5357" spans="15:33" x14ac:dyDescent="0.25">
      <c r="O5357" t="s">
        <v>3704</v>
      </c>
      <c r="P5357" s="6">
        <v>42067</v>
      </c>
      <c r="Q5357" t="s">
        <v>3073</v>
      </c>
      <c r="R5357" t="s">
        <v>3200</v>
      </c>
      <c r="S5357" t="s">
        <v>3721</v>
      </c>
      <c r="T5357">
        <v>94</v>
      </c>
      <c r="U5357">
        <v>51</v>
      </c>
      <c r="W5357" t="s">
        <v>581</v>
      </c>
      <c r="X5357">
        <v>1</v>
      </c>
      <c r="Y5357">
        <f t="shared" si="629"/>
        <v>43</v>
      </c>
      <c r="Z5357">
        <f t="shared" ca="1" si="630"/>
        <v>22.874999499999998</v>
      </c>
      <c r="AA5357">
        <f t="shared" ca="1" si="631"/>
        <v>20.125000500000002</v>
      </c>
      <c r="AB5357">
        <f t="shared" ca="1" si="632"/>
        <v>-20.125000500000002</v>
      </c>
      <c r="AC5357" s="2">
        <v>20.125</v>
      </c>
      <c r="AD5357" s="7">
        <f>VLOOKUP(P5357,Weights!$A:$B,2,0)*AC5357</f>
        <v>20.125</v>
      </c>
      <c r="AE5357">
        <f t="shared" ca="1" si="633"/>
        <v>405.01564512500033</v>
      </c>
      <c r="AF5357" t="str">
        <f t="shared" si="634"/>
        <v>Duke</v>
      </c>
      <c r="AG5357" t="str">
        <f t="shared" ca="1" si="635"/>
        <v>Duke</v>
      </c>
    </row>
    <row r="5358" spans="15:33" x14ac:dyDescent="0.25">
      <c r="O5358" t="s">
        <v>3337</v>
      </c>
      <c r="P5358" s="6">
        <v>42067</v>
      </c>
      <c r="Q5358" t="s">
        <v>3074</v>
      </c>
      <c r="R5358" t="s">
        <v>3374</v>
      </c>
      <c r="S5358" t="s">
        <v>3721</v>
      </c>
      <c r="T5358">
        <v>78</v>
      </c>
      <c r="U5358">
        <v>66</v>
      </c>
      <c r="W5358" t="s">
        <v>2310</v>
      </c>
      <c r="X5358">
        <v>1</v>
      </c>
      <c r="Y5358">
        <f t="shared" si="629"/>
        <v>12</v>
      </c>
      <c r="Z5358">
        <f t="shared" ca="1" si="630"/>
        <v>3</v>
      </c>
      <c r="AA5358">
        <f t="shared" ca="1" si="631"/>
        <v>9</v>
      </c>
      <c r="AB5358">
        <f t="shared" ca="1" si="632"/>
        <v>-9</v>
      </c>
      <c r="AC5358" s="2">
        <v>9</v>
      </c>
      <c r="AD5358" s="7">
        <f>VLOOKUP(P5358,Weights!$A:$B,2,0)*AC5358</f>
        <v>9</v>
      </c>
      <c r="AE5358">
        <f t="shared" ca="1" si="633"/>
        <v>81</v>
      </c>
      <c r="AF5358" t="str">
        <f t="shared" si="634"/>
        <v>Eastern Illinois</v>
      </c>
      <c r="AG5358" t="str">
        <f t="shared" ca="1" si="635"/>
        <v>Eastern Illinois</v>
      </c>
    </row>
    <row r="5359" spans="15:33" x14ac:dyDescent="0.25">
      <c r="O5359" t="s">
        <v>3118</v>
      </c>
      <c r="P5359" s="6">
        <v>42067</v>
      </c>
      <c r="Q5359" t="s">
        <v>3073</v>
      </c>
      <c r="R5359" t="s">
        <v>3120</v>
      </c>
      <c r="S5359" t="s">
        <v>3720</v>
      </c>
      <c r="T5359">
        <v>81</v>
      </c>
      <c r="U5359">
        <v>66</v>
      </c>
      <c r="W5359" t="s">
        <v>414</v>
      </c>
      <c r="X5359">
        <v>1</v>
      </c>
      <c r="Y5359">
        <f t="shared" si="629"/>
        <v>-15</v>
      </c>
      <c r="Z5359">
        <f t="shared" ca="1" si="630"/>
        <v>-0.6249999799999999</v>
      </c>
      <c r="AA5359">
        <f t="shared" ca="1" si="631"/>
        <v>-14.37500002</v>
      </c>
      <c r="AB5359">
        <f t="shared" ca="1" si="632"/>
        <v>14.37500002</v>
      </c>
      <c r="AC5359" s="2">
        <v>14.375</v>
      </c>
      <c r="AD5359" s="7">
        <f>VLOOKUP(P5359,Weights!$A:$B,2,0)*AC5359</f>
        <v>14.375</v>
      </c>
      <c r="AE5359">
        <f t="shared" ca="1" si="633"/>
        <v>206.640625575</v>
      </c>
      <c r="AF5359" t="str">
        <f t="shared" si="634"/>
        <v>Duquesne</v>
      </c>
      <c r="AG5359" t="str">
        <f t="shared" ca="1" si="635"/>
        <v>Duquesne</v>
      </c>
    </row>
    <row r="5360" spans="15:33" x14ac:dyDescent="0.25">
      <c r="O5360" t="s">
        <v>3329</v>
      </c>
      <c r="P5360" s="6">
        <v>42067</v>
      </c>
      <c r="Q5360" t="s">
        <v>3073</v>
      </c>
      <c r="R5360" t="s">
        <v>3339</v>
      </c>
      <c r="S5360" t="s">
        <v>3721</v>
      </c>
      <c r="T5360">
        <v>68</v>
      </c>
      <c r="U5360">
        <v>66</v>
      </c>
      <c r="W5360" t="s">
        <v>2193</v>
      </c>
      <c r="X5360">
        <v>1</v>
      </c>
      <c r="Y5360">
        <f t="shared" si="629"/>
        <v>2</v>
      </c>
      <c r="Z5360">
        <f t="shared" ca="1" si="630"/>
        <v>2.5</v>
      </c>
      <c r="AA5360">
        <f t="shared" ca="1" si="631"/>
        <v>-0.5</v>
      </c>
      <c r="AB5360">
        <f t="shared" ca="1" si="632"/>
        <v>0.5</v>
      </c>
      <c r="AC5360" s="2">
        <v>0.5</v>
      </c>
      <c r="AD5360" s="7">
        <f>VLOOKUP(P5360,Weights!$A:$B,2,0)*AC5360</f>
        <v>0.5</v>
      </c>
      <c r="AE5360">
        <f t="shared" ca="1" si="633"/>
        <v>0.25</v>
      </c>
      <c r="AF5360" t="str">
        <f t="shared" si="634"/>
        <v>Fresno St</v>
      </c>
      <c r="AG5360" t="str">
        <f t="shared" ca="1" si="635"/>
        <v>Fresno St</v>
      </c>
    </row>
    <row r="5361" spans="15:33" x14ac:dyDescent="0.25">
      <c r="O5361" t="s">
        <v>3167</v>
      </c>
      <c r="P5361" s="6">
        <v>42067</v>
      </c>
      <c r="Q5361" t="s">
        <v>3073</v>
      </c>
      <c r="R5361" t="s">
        <v>3126</v>
      </c>
      <c r="S5361" t="s">
        <v>3720</v>
      </c>
      <c r="T5361">
        <v>67</v>
      </c>
      <c r="U5361">
        <v>51</v>
      </c>
      <c r="W5361" t="s">
        <v>425</v>
      </c>
      <c r="X5361">
        <v>1</v>
      </c>
      <c r="Y5361">
        <f t="shared" si="629"/>
        <v>-16</v>
      </c>
      <c r="Z5361">
        <f t="shared" ca="1" si="630"/>
        <v>-6.000000019999999</v>
      </c>
      <c r="AA5361">
        <f t="shared" ca="1" si="631"/>
        <v>-9.9999999800000019</v>
      </c>
      <c r="AB5361">
        <f t="shared" ca="1" si="632"/>
        <v>9.9999999800000019</v>
      </c>
      <c r="AC5361" s="2">
        <v>10</v>
      </c>
      <c r="AD5361" s="7">
        <f>VLOOKUP(P5361,Weights!$A:$B,2,0)*AC5361</f>
        <v>10</v>
      </c>
      <c r="AE5361">
        <f t="shared" ca="1" si="633"/>
        <v>99.999999600000038</v>
      </c>
      <c r="AF5361" t="str">
        <f t="shared" si="634"/>
        <v>George Washington</v>
      </c>
      <c r="AG5361" t="str">
        <f t="shared" ca="1" si="635"/>
        <v>George Washington</v>
      </c>
    </row>
    <row r="5362" spans="15:33" x14ac:dyDescent="0.25">
      <c r="O5362" t="s">
        <v>3208</v>
      </c>
      <c r="P5362" s="6">
        <v>42067</v>
      </c>
      <c r="Q5362" t="s">
        <v>3073</v>
      </c>
      <c r="R5362" t="s">
        <v>3133</v>
      </c>
      <c r="S5362" t="s">
        <v>3720</v>
      </c>
      <c r="T5362">
        <v>98</v>
      </c>
      <c r="U5362">
        <v>90</v>
      </c>
      <c r="W5362" t="s">
        <v>1361</v>
      </c>
      <c r="X5362">
        <v>1</v>
      </c>
      <c r="Y5362">
        <f t="shared" si="629"/>
        <v>-8</v>
      </c>
      <c r="Z5362">
        <f t="shared" ca="1" si="630"/>
        <v>3.3750000000000009</v>
      </c>
      <c r="AA5362">
        <f t="shared" ca="1" si="631"/>
        <v>-11.375</v>
      </c>
      <c r="AB5362">
        <f t="shared" ca="1" si="632"/>
        <v>11.375</v>
      </c>
      <c r="AC5362" s="2">
        <v>11.375</v>
      </c>
      <c r="AD5362" s="7">
        <f>VLOOKUP(P5362,Weights!$A:$B,2,0)*AC5362</f>
        <v>11.375</v>
      </c>
      <c r="AE5362">
        <f t="shared" ca="1" si="633"/>
        <v>129.390625</v>
      </c>
      <c r="AF5362" t="str">
        <f t="shared" si="634"/>
        <v>UC Santa Barbara</v>
      </c>
      <c r="AG5362" t="str">
        <f t="shared" ca="1" si="635"/>
        <v>Hawaii</v>
      </c>
    </row>
    <row r="5363" spans="15:33" x14ac:dyDescent="0.25">
      <c r="O5363" t="s">
        <v>3227</v>
      </c>
      <c r="P5363" s="6">
        <v>42067</v>
      </c>
      <c r="Q5363" t="s">
        <v>3073</v>
      </c>
      <c r="R5363" t="s">
        <v>3134</v>
      </c>
      <c r="S5363" t="s">
        <v>3721</v>
      </c>
      <c r="T5363">
        <v>69</v>
      </c>
      <c r="U5363">
        <v>57</v>
      </c>
      <c r="W5363" t="s">
        <v>444</v>
      </c>
      <c r="X5363">
        <v>1</v>
      </c>
      <c r="Y5363">
        <f t="shared" si="629"/>
        <v>12</v>
      </c>
      <c r="Z5363">
        <f t="shared" ca="1" si="630"/>
        <v>6.2499999999999991</v>
      </c>
      <c r="AA5363">
        <f t="shared" ca="1" si="631"/>
        <v>5.7500000000000009</v>
      </c>
      <c r="AB5363">
        <f t="shared" ca="1" si="632"/>
        <v>-5.7500000000000009</v>
      </c>
      <c r="AC5363" s="2">
        <v>5.75</v>
      </c>
      <c r="AD5363" s="7">
        <f>VLOOKUP(P5363,Weights!$A:$B,2,0)*AC5363</f>
        <v>5.75</v>
      </c>
      <c r="AE5363">
        <f t="shared" ca="1" si="633"/>
        <v>33.062500000000007</v>
      </c>
      <c r="AF5363" t="str">
        <f t="shared" si="634"/>
        <v>Illinois</v>
      </c>
      <c r="AG5363" t="str">
        <f t="shared" ca="1" si="635"/>
        <v>Illinois</v>
      </c>
    </row>
    <row r="5364" spans="15:33" x14ac:dyDescent="0.25">
      <c r="O5364" t="s">
        <v>3307</v>
      </c>
      <c r="P5364" s="6">
        <v>42067</v>
      </c>
      <c r="Q5364" t="s">
        <v>3074</v>
      </c>
      <c r="R5364" t="s">
        <v>3305</v>
      </c>
      <c r="S5364" t="s">
        <v>3720</v>
      </c>
      <c r="T5364">
        <v>80</v>
      </c>
      <c r="U5364">
        <v>70</v>
      </c>
      <c r="W5364" t="s">
        <v>1182</v>
      </c>
      <c r="X5364">
        <v>1</v>
      </c>
      <c r="Y5364">
        <f t="shared" si="629"/>
        <v>-10</v>
      </c>
      <c r="Z5364">
        <f t="shared" ca="1" si="630"/>
        <v>-9.2500004999999987</v>
      </c>
      <c r="AA5364">
        <f t="shared" ca="1" si="631"/>
        <v>-0.74999950000000126</v>
      </c>
      <c r="AB5364">
        <f t="shared" ca="1" si="632"/>
        <v>0.74999950000000126</v>
      </c>
      <c r="AC5364" s="2">
        <v>0.75</v>
      </c>
      <c r="AD5364" s="7">
        <f>VLOOKUP(P5364,Weights!$A:$B,2,0)*AC5364</f>
        <v>0.75</v>
      </c>
      <c r="AE5364">
        <f t="shared" ca="1" si="633"/>
        <v>0.56249925000025192</v>
      </c>
      <c r="AF5364" t="str">
        <f t="shared" si="634"/>
        <v>UNC Asheville</v>
      </c>
      <c r="AG5364" t="str">
        <f t="shared" ca="1" si="635"/>
        <v>UNC Asheville</v>
      </c>
    </row>
    <row r="5365" spans="15:33" x14ac:dyDescent="0.25">
      <c r="O5365" t="s">
        <v>3309</v>
      </c>
      <c r="P5365" s="6">
        <v>42067</v>
      </c>
      <c r="Q5365" t="s">
        <v>3074</v>
      </c>
      <c r="R5365" t="s">
        <v>3303</v>
      </c>
      <c r="S5365" t="s">
        <v>3721</v>
      </c>
      <c r="T5365">
        <v>65</v>
      </c>
      <c r="U5365">
        <v>61</v>
      </c>
      <c r="W5365" t="s">
        <v>1196</v>
      </c>
      <c r="X5365">
        <v>1</v>
      </c>
      <c r="Y5365">
        <f t="shared" si="629"/>
        <v>4</v>
      </c>
      <c r="Z5365">
        <f t="shared" ca="1" si="630"/>
        <v>3.625</v>
      </c>
      <c r="AA5365">
        <f t="shared" ca="1" si="631"/>
        <v>0.375</v>
      </c>
      <c r="AB5365">
        <f t="shared" ca="1" si="632"/>
        <v>-0.375</v>
      </c>
      <c r="AC5365" s="2">
        <v>0.375</v>
      </c>
      <c r="AD5365" s="7">
        <f>VLOOKUP(P5365,Weights!$A:$B,2,0)*AC5365</f>
        <v>0.375</v>
      </c>
      <c r="AE5365">
        <f t="shared" ca="1" si="633"/>
        <v>0.140625</v>
      </c>
      <c r="AF5365" t="str">
        <f t="shared" si="634"/>
        <v>Longwood</v>
      </c>
      <c r="AG5365" t="str">
        <f t="shared" ca="1" si="635"/>
        <v>Longwood</v>
      </c>
    </row>
    <row r="5366" spans="15:33" x14ac:dyDescent="0.25">
      <c r="O5366" t="s">
        <v>3711</v>
      </c>
      <c r="P5366" s="6">
        <v>42067</v>
      </c>
      <c r="Q5366" t="s">
        <v>3073</v>
      </c>
      <c r="R5366" t="s">
        <v>3092</v>
      </c>
      <c r="S5366" t="s">
        <v>3720</v>
      </c>
      <c r="T5366">
        <v>71</v>
      </c>
      <c r="U5366">
        <v>59</v>
      </c>
      <c r="W5366" t="s">
        <v>620</v>
      </c>
      <c r="X5366">
        <v>1</v>
      </c>
      <c r="Y5366">
        <f t="shared" si="629"/>
        <v>-12</v>
      </c>
      <c r="Z5366">
        <f t="shared" ca="1" si="630"/>
        <v>-0.25</v>
      </c>
      <c r="AA5366">
        <f t="shared" ca="1" si="631"/>
        <v>-11.75</v>
      </c>
      <c r="AB5366">
        <f t="shared" ca="1" si="632"/>
        <v>11.75</v>
      </c>
      <c r="AC5366" s="2">
        <v>11.75</v>
      </c>
      <c r="AD5366" s="7">
        <f>VLOOKUP(P5366,Weights!$A:$B,2,0)*AC5366</f>
        <v>11.75</v>
      </c>
      <c r="AE5366">
        <f t="shared" ca="1" si="633"/>
        <v>138.0625</v>
      </c>
      <c r="AF5366" t="str">
        <f t="shared" si="634"/>
        <v>Notre Dame</v>
      </c>
      <c r="AG5366" t="str">
        <f t="shared" ca="1" si="635"/>
        <v>Notre Dame</v>
      </c>
    </row>
    <row r="5367" spans="15:33" x14ac:dyDescent="0.25">
      <c r="O5367" t="s">
        <v>3183</v>
      </c>
      <c r="P5367" s="6">
        <v>42067</v>
      </c>
      <c r="Q5367" t="s">
        <v>3073</v>
      </c>
      <c r="R5367" t="s">
        <v>3251</v>
      </c>
      <c r="S5367" t="s">
        <v>3720</v>
      </c>
      <c r="T5367">
        <v>78</v>
      </c>
      <c r="U5367">
        <v>63</v>
      </c>
      <c r="W5367" t="s">
        <v>976</v>
      </c>
      <c r="X5367">
        <v>1</v>
      </c>
      <c r="Y5367">
        <f t="shared" si="629"/>
        <v>-15</v>
      </c>
      <c r="Z5367">
        <f t="shared" ca="1" si="630"/>
        <v>6.4999999999999991</v>
      </c>
      <c r="AA5367">
        <f t="shared" ca="1" si="631"/>
        <v>-21.5</v>
      </c>
      <c r="AB5367">
        <f t="shared" ca="1" si="632"/>
        <v>21.5</v>
      </c>
      <c r="AC5367" s="2">
        <v>21.5</v>
      </c>
      <c r="AD5367" s="7">
        <f>VLOOKUP(P5367,Weights!$A:$B,2,0)*AC5367</f>
        <v>21.5</v>
      </c>
      <c r="AE5367">
        <f t="shared" ca="1" si="633"/>
        <v>462.25</v>
      </c>
      <c r="AF5367" t="str">
        <f t="shared" si="634"/>
        <v>Tennessee</v>
      </c>
      <c r="AG5367" t="str">
        <f t="shared" ca="1" si="635"/>
        <v>LSU</v>
      </c>
    </row>
    <row r="5368" spans="15:33" x14ac:dyDescent="0.25">
      <c r="O5368" t="s">
        <v>3254</v>
      </c>
      <c r="P5368" s="6">
        <v>42067</v>
      </c>
      <c r="Q5368" t="s">
        <v>3073</v>
      </c>
      <c r="R5368" t="s">
        <v>3201</v>
      </c>
      <c r="S5368" t="s">
        <v>3720</v>
      </c>
      <c r="T5368">
        <v>67</v>
      </c>
      <c r="U5368">
        <v>51</v>
      </c>
      <c r="W5368" t="s">
        <v>256</v>
      </c>
      <c r="X5368">
        <v>1</v>
      </c>
      <c r="Y5368">
        <f t="shared" si="629"/>
        <v>-16</v>
      </c>
      <c r="Z5368">
        <f t="shared" ca="1" si="630"/>
        <v>-1.4999994999999995</v>
      </c>
      <c r="AA5368">
        <f t="shared" ca="1" si="631"/>
        <v>-14.500000500000001</v>
      </c>
      <c r="AB5368">
        <f t="shared" ca="1" si="632"/>
        <v>14.500000500000001</v>
      </c>
      <c r="AC5368" s="2">
        <v>14.5</v>
      </c>
      <c r="AD5368" s="7">
        <f>VLOOKUP(P5368,Weights!$A:$B,2,0)*AC5368</f>
        <v>14.5</v>
      </c>
      <c r="AE5368">
        <f t="shared" ca="1" si="633"/>
        <v>210.25001450000028</v>
      </c>
      <c r="AF5368" t="str">
        <f t="shared" si="634"/>
        <v>St. John's</v>
      </c>
      <c r="AG5368" t="str">
        <f t="shared" ca="1" si="635"/>
        <v>St. John's</v>
      </c>
    </row>
    <row r="5369" spans="15:33" x14ac:dyDescent="0.25">
      <c r="O5369" t="s">
        <v>3165</v>
      </c>
      <c r="P5369" s="6">
        <v>42067</v>
      </c>
      <c r="Q5369" t="s">
        <v>3073</v>
      </c>
      <c r="R5369" t="s">
        <v>3166</v>
      </c>
      <c r="S5369" t="s">
        <v>3720</v>
      </c>
      <c r="T5369">
        <v>56</v>
      </c>
      <c r="U5369">
        <v>53</v>
      </c>
      <c r="W5369" t="s">
        <v>469</v>
      </c>
      <c r="X5369">
        <v>1</v>
      </c>
      <c r="Y5369">
        <f t="shared" si="629"/>
        <v>-3</v>
      </c>
      <c r="Z5369">
        <f t="shared" ca="1" si="630"/>
        <v>0.37500000000000089</v>
      </c>
      <c r="AA5369">
        <f t="shared" ca="1" si="631"/>
        <v>-3.3750000000000009</v>
      </c>
      <c r="AB5369">
        <f t="shared" ca="1" si="632"/>
        <v>3.3750000000000009</v>
      </c>
      <c r="AC5369" s="2">
        <v>3.375</v>
      </c>
      <c r="AD5369" s="7">
        <f>VLOOKUP(P5369,Weights!$A:$B,2,0)*AC5369</f>
        <v>3.375</v>
      </c>
      <c r="AE5369">
        <f t="shared" ca="1" si="633"/>
        <v>11.390625000000005</v>
      </c>
      <c r="AF5369" t="str">
        <f t="shared" si="634"/>
        <v>Richmond</v>
      </c>
      <c r="AG5369" t="str">
        <f t="shared" ca="1" si="635"/>
        <v>Massachusetts</v>
      </c>
    </row>
    <row r="5370" spans="15:33" x14ac:dyDescent="0.25">
      <c r="O5370" t="s">
        <v>3323</v>
      </c>
      <c r="P5370" s="6">
        <v>42067</v>
      </c>
      <c r="Q5370" t="s">
        <v>3073</v>
      </c>
      <c r="R5370" t="s">
        <v>3206</v>
      </c>
      <c r="S5370" t="s">
        <v>3721</v>
      </c>
      <c r="T5370">
        <v>72</v>
      </c>
      <c r="U5370">
        <v>66</v>
      </c>
      <c r="W5370" t="s">
        <v>1211</v>
      </c>
      <c r="X5370">
        <v>1</v>
      </c>
      <c r="Y5370">
        <f t="shared" si="629"/>
        <v>6</v>
      </c>
      <c r="Z5370">
        <f t="shared" ca="1" si="630"/>
        <v>5.9999999999999982</v>
      </c>
      <c r="AA5370">
        <f t="shared" ca="1" si="631"/>
        <v>0</v>
      </c>
      <c r="AB5370">
        <f t="shared" ca="1" si="632"/>
        <v>0</v>
      </c>
      <c r="AC5370" s="2">
        <v>0</v>
      </c>
      <c r="AD5370" s="7">
        <f>VLOOKUP(P5370,Weights!$A:$B,2,0)*AC5370</f>
        <v>0</v>
      </c>
      <c r="AE5370">
        <f t="shared" ca="1" si="633"/>
        <v>0</v>
      </c>
      <c r="AF5370" t="str">
        <f t="shared" si="634"/>
        <v>Michigan St</v>
      </c>
      <c r="AG5370" t="str">
        <f t="shared" ca="1" si="635"/>
        <v>Michigan St</v>
      </c>
    </row>
    <row r="5371" spans="15:33" x14ac:dyDescent="0.25">
      <c r="O5371" t="s">
        <v>3238</v>
      </c>
      <c r="P5371" s="6">
        <v>42067</v>
      </c>
      <c r="Q5371" t="s">
        <v>3074</v>
      </c>
      <c r="R5371" t="s">
        <v>3397</v>
      </c>
      <c r="S5371" t="s">
        <v>3721</v>
      </c>
      <c r="T5371">
        <v>79</v>
      </c>
      <c r="U5371">
        <v>74</v>
      </c>
      <c r="W5371" t="s">
        <v>1373</v>
      </c>
      <c r="X5371">
        <v>1</v>
      </c>
      <c r="Y5371">
        <f t="shared" si="629"/>
        <v>5</v>
      </c>
      <c r="Z5371">
        <f t="shared" ca="1" si="630"/>
        <v>5</v>
      </c>
      <c r="AA5371">
        <f t="shared" ca="1" si="631"/>
        <v>0</v>
      </c>
      <c r="AB5371">
        <f t="shared" ca="1" si="632"/>
        <v>0</v>
      </c>
      <c r="AC5371" s="2">
        <v>0</v>
      </c>
      <c r="AD5371" s="7">
        <f>VLOOKUP(P5371,Weights!$A:$B,2,0)*AC5371</f>
        <v>0</v>
      </c>
      <c r="AE5371">
        <f t="shared" ca="1" si="633"/>
        <v>0</v>
      </c>
      <c r="AF5371" t="str">
        <f t="shared" si="634"/>
        <v>Morehead St</v>
      </c>
      <c r="AG5371" t="str">
        <f t="shared" ca="1" si="635"/>
        <v>Morehead St</v>
      </c>
    </row>
    <row r="5372" spans="15:33" x14ac:dyDescent="0.25">
      <c r="O5372" t="s">
        <v>3096</v>
      </c>
      <c r="P5372" s="6">
        <v>42067</v>
      </c>
      <c r="Q5372" t="s">
        <v>3073</v>
      </c>
      <c r="R5372" t="s">
        <v>3078</v>
      </c>
      <c r="S5372" t="s">
        <v>3720</v>
      </c>
      <c r="T5372">
        <v>73</v>
      </c>
      <c r="U5372">
        <v>58</v>
      </c>
      <c r="W5372" t="s">
        <v>2126</v>
      </c>
      <c r="X5372">
        <v>1</v>
      </c>
      <c r="Y5372">
        <f t="shared" si="629"/>
        <v>-15</v>
      </c>
      <c r="Z5372">
        <f t="shared" ca="1" si="630"/>
        <v>4.375</v>
      </c>
      <c r="AA5372">
        <f t="shared" ca="1" si="631"/>
        <v>-19.375</v>
      </c>
      <c r="AB5372">
        <f t="shared" ca="1" si="632"/>
        <v>19.375</v>
      </c>
      <c r="AC5372" s="2">
        <v>19.375</v>
      </c>
      <c r="AD5372" s="7">
        <f>VLOOKUP(P5372,Weights!$A:$B,2,0)*AC5372</f>
        <v>19.375</v>
      </c>
      <c r="AE5372">
        <f t="shared" ca="1" si="633"/>
        <v>375.390625</v>
      </c>
      <c r="AF5372" t="str">
        <f t="shared" si="634"/>
        <v>St. Francis (PA)</v>
      </c>
      <c r="AG5372" t="str">
        <f t="shared" ca="1" si="635"/>
        <v>Mt. St. Mary's</v>
      </c>
    </row>
    <row r="5373" spans="15:33" x14ac:dyDescent="0.25">
      <c r="O5373" t="s">
        <v>3090</v>
      </c>
      <c r="P5373" s="6">
        <v>42067</v>
      </c>
      <c r="Q5373" t="s">
        <v>3073</v>
      </c>
      <c r="R5373" t="s">
        <v>3393</v>
      </c>
      <c r="S5373" t="s">
        <v>3721</v>
      </c>
      <c r="T5373">
        <v>71</v>
      </c>
      <c r="U5373">
        <v>62</v>
      </c>
      <c r="W5373" t="s">
        <v>1602</v>
      </c>
      <c r="X5373">
        <v>1</v>
      </c>
      <c r="Y5373">
        <f t="shared" si="629"/>
        <v>9</v>
      </c>
      <c r="Z5373">
        <f t="shared" ca="1" si="630"/>
        <v>8.9999999800000001</v>
      </c>
      <c r="AA5373">
        <f t="shared" ca="1" si="631"/>
        <v>1.9999999878450581E-8</v>
      </c>
      <c r="AB5373">
        <f t="shared" ca="1" si="632"/>
        <v>-1.9999999878450581E-8</v>
      </c>
      <c r="AC5373" s="2">
        <v>0</v>
      </c>
      <c r="AD5373" s="7">
        <f>VLOOKUP(P5373,Weights!$A:$B,2,0)*AC5373</f>
        <v>0</v>
      </c>
      <c r="AE5373">
        <f t="shared" ca="1" si="633"/>
        <v>3.9999999513802324E-16</v>
      </c>
      <c r="AF5373" t="str">
        <f t="shared" si="634"/>
        <v>N.J.I.T.</v>
      </c>
      <c r="AG5373" t="str">
        <f t="shared" ca="1" si="635"/>
        <v>N.J.I.T.</v>
      </c>
    </row>
    <row r="5374" spans="15:33" x14ac:dyDescent="0.25">
      <c r="O5374" t="s">
        <v>3328</v>
      </c>
      <c r="P5374" s="6">
        <v>42067</v>
      </c>
      <c r="Q5374" t="s">
        <v>3073</v>
      </c>
      <c r="R5374" t="s">
        <v>3279</v>
      </c>
      <c r="S5374" t="s">
        <v>3720</v>
      </c>
      <c r="T5374">
        <v>78</v>
      </c>
      <c r="U5374">
        <v>62</v>
      </c>
      <c r="W5374" t="s">
        <v>2202</v>
      </c>
      <c r="X5374">
        <v>1</v>
      </c>
      <c r="Y5374">
        <f t="shared" si="629"/>
        <v>-16</v>
      </c>
      <c r="Z5374">
        <f t="shared" ca="1" si="630"/>
        <v>-13.625</v>
      </c>
      <c r="AA5374">
        <f t="shared" ca="1" si="631"/>
        <v>-2.375</v>
      </c>
      <c r="AB5374">
        <f t="shared" ca="1" si="632"/>
        <v>2.375</v>
      </c>
      <c r="AC5374" s="2">
        <v>2.375</v>
      </c>
      <c r="AD5374" s="7">
        <f>VLOOKUP(P5374,Weights!$A:$B,2,0)*AC5374</f>
        <v>2.375</v>
      </c>
      <c r="AE5374">
        <f t="shared" ca="1" si="633"/>
        <v>5.640625</v>
      </c>
      <c r="AF5374" t="str">
        <f t="shared" si="634"/>
        <v>Colorado St</v>
      </c>
      <c r="AG5374" t="str">
        <f t="shared" ca="1" si="635"/>
        <v>Colorado St</v>
      </c>
    </row>
    <row r="5375" spans="15:33" x14ac:dyDescent="0.25">
      <c r="O5375" t="s">
        <v>3083</v>
      </c>
      <c r="P5375" s="6">
        <v>42067</v>
      </c>
      <c r="Q5375" t="s">
        <v>3073</v>
      </c>
      <c r="R5375" t="s">
        <v>3086</v>
      </c>
      <c r="S5375" t="s">
        <v>3721</v>
      </c>
      <c r="T5375">
        <v>67</v>
      </c>
      <c r="U5375">
        <v>63</v>
      </c>
      <c r="V5375" t="s">
        <v>3722</v>
      </c>
      <c r="W5375" t="s">
        <v>112</v>
      </c>
      <c r="X5375">
        <v>1</v>
      </c>
      <c r="Y5375">
        <f t="shared" si="629"/>
        <v>4</v>
      </c>
      <c r="Z5375">
        <f t="shared" ca="1" si="630"/>
        <v>7.8749999800000001</v>
      </c>
      <c r="AA5375">
        <f t="shared" ca="1" si="631"/>
        <v>-3.8749999800000001</v>
      </c>
      <c r="AB5375">
        <f t="shared" ca="1" si="632"/>
        <v>3.8749999800000001</v>
      </c>
      <c r="AC5375" s="2">
        <v>3.875</v>
      </c>
      <c r="AD5375" s="7">
        <f>VLOOKUP(P5375,Weights!$A:$B,2,0)*AC5375</f>
        <v>3.875</v>
      </c>
      <c r="AE5375">
        <f t="shared" ca="1" si="633"/>
        <v>15.015624845000001</v>
      </c>
      <c r="AF5375" t="str">
        <f t="shared" si="634"/>
        <v>New Hampshire</v>
      </c>
      <c r="AG5375" t="str">
        <f t="shared" ca="1" si="635"/>
        <v>New Hampshire</v>
      </c>
    </row>
    <row r="5376" spans="15:33" x14ac:dyDescent="0.25">
      <c r="O5376" t="s">
        <v>3246</v>
      </c>
      <c r="P5376" s="6">
        <v>42067</v>
      </c>
      <c r="Q5376" t="s">
        <v>3073</v>
      </c>
      <c r="R5376" t="s">
        <v>3244</v>
      </c>
      <c r="S5376" t="s">
        <v>3721</v>
      </c>
      <c r="T5376">
        <v>82</v>
      </c>
      <c r="U5376">
        <v>70</v>
      </c>
      <c r="W5376" t="s">
        <v>877</v>
      </c>
      <c r="X5376">
        <v>1</v>
      </c>
      <c r="Y5376">
        <f t="shared" si="629"/>
        <v>12</v>
      </c>
      <c r="Z5376">
        <f t="shared" ca="1" si="630"/>
        <v>6.1249999999999982</v>
      </c>
      <c r="AA5376">
        <f t="shared" ca="1" si="631"/>
        <v>5.8750000000000018</v>
      </c>
      <c r="AB5376">
        <f t="shared" ca="1" si="632"/>
        <v>-5.8750000000000018</v>
      </c>
      <c r="AC5376" s="2">
        <v>5.875</v>
      </c>
      <c r="AD5376" s="7">
        <f>VLOOKUP(P5376,Weights!$A:$B,2,0)*AC5376</f>
        <v>5.875</v>
      </c>
      <c r="AE5376">
        <f t="shared" ca="1" si="633"/>
        <v>34.515625000000021</v>
      </c>
      <c r="AF5376" t="str">
        <f t="shared" si="634"/>
        <v>Oklahoma St</v>
      </c>
      <c r="AG5376" t="str">
        <f t="shared" ca="1" si="635"/>
        <v>Oklahoma St</v>
      </c>
    </row>
    <row r="5377" spans="15:33" x14ac:dyDescent="0.25">
      <c r="O5377" t="s">
        <v>3258</v>
      </c>
      <c r="P5377" s="6">
        <v>42067</v>
      </c>
      <c r="Q5377" t="s">
        <v>3073</v>
      </c>
      <c r="R5377" t="s">
        <v>3295</v>
      </c>
      <c r="S5377" t="s">
        <v>3720</v>
      </c>
      <c r="T5377">
        <v>65</v>
      </c>
      <c r="U5377">
        <v>62</v>
      </c>
      <c r="W5377" t="s">
        <v>2380</v>
      </c>
      <c r="X5377">
        <v>1</v>
      </c>
      <c r="Y5377">
        <f t="shared" si="629"/>
        <v>-3</v>
      </c>
      <c r="Z5377">
        <f t="shared" ca="1" si="630"/>
        <v>-5.7499995000000004</v>
      </c>
      <c r="AA5377">
        <f t="shared" ca="1" si="631"/>
        <v>2.7499995000000004</v>
      </c>
      <c r="AB5377">
        <f t="shared" ca="1" si="632"/>
        <v>-2.7499995000000004</v>
      </c>
      <c r="AC5377" s="2">
        <v>2.75</v>
      </c>
      <c r="AD5377" s="7">
        <f>VLOOKUP(P5377,Weights!$A:$B,2,0)*AC5377</f>
        <v>2.75</v>
      </c>
      <c r="AE5377">
        <f t="shared" ca="1" si="633"/>
        <v>7.5624972500002521</v>
      </c>
      <c r="AF5377" t="str">
        <f t="shared" si="634"/>
        <v>Oregon</v>
      </c>
      <c r="AG5377" t="str">
        <f t="shared" ca="1" si="635"/>
        <v>Oregon</v>
      </c>
    </row>
    <row r="5378" spans="15:33" x14ac:dyDescent="0.25">
      <c r="O5378" t="s">
        <v>3174</v>
      </c>
      <c r="P5378" s="6">
        <v>42067</v>
      </c>
      <c r="Q5378" t="s">
        <v>3073</v>
      </c>
      <c r="R5378" t="s">
        <v>3324</v>
      </c>
      <c r="S5378" t="s">
        <v>3720</v>
      </c>
      <c r="T5378">
        <v>77</v>
      </c>
      <c r="U5378">
        <v>67</v>
      </c>
      <c r="W5378" t="s">
        <v>1302</v>
      </c>
      <c r="X5378">
        <v>1</v>
      </c>
      <c r="Y5378">
        <f t="shared" ref="Y5378:Y5441" si="636">X5378*IF(S5378="W",(T5378-U5378),U5378-T5378)</f>
        <v>-10</v>
      </c>
      <c r="Z5378">
        <f t="shared" ref="Z5378:Z5441" ca="1" si="637">X5378*(IF(Q5378="A",-HomeEdge,IF(Q5378="H",HomeEdge,0))+VLOOKUP(O5378,TmList,2,0)-VLOOKUP(R5378,TmList,2,0))</f>
        <v>-6.3749994999999977</v>
      </c>
      <c r="AA5378">
        <f t="shared" ref="AA5378:AA5441" ca="1" si="638">Y5378-Z5378</f>
        <v>-3.6250005000000023</v>
      </c>
      <c r="AB5378">
        <f t="shared" ref="AB5378:AB5441" ca="1" si="639">-AA5378</f>
        <v>3.6250005000000023</v>
      </c>
      <c r="AC5378" s="2">
        <v>3.625</v>
      </c>
      <c r="AD5378" s="7">
        <f>VLOOKUP(P5378,Weights!$A:$B,2,0)*AC5378</f>
        <v>3.625</v>
      </c>
      <c r="AE5378">
        <f t="shared" ref="AE5378:AE5441" ca="1" si="640">AA5378^2</f>
        <v>13.140628625000266</v>
      </c>
      <c r="AF5378" t="str">
        <f t="shared" si="634"/>
        <v>Ohio State</v>
      </c>
      <c r="AG5378" t="str">
        <f t="shared" ca="1" si="635"/>
        <v>Ohio State</v>
      </c>
    </row>
    <row r="5379" spans="15:33" x14ac:dyDescent="0.25">
      <c r="O5379" t="s">
        <v>3192</v>
      </c>
      <c r="P5379" s="6">
        <v>42067</v>
      </c>
      <c r="Q5379" t="s">
        <v>3073</v>
      </c>
      <c r="R5379" t="s">
        <v>3194</v>
      </c>
      <c r="S5379" t="s">
        <v>3720</v>
      </c>
      <c r="T5379">
        <v>67</v>
      </c>
      <c r="U5379">
        <v>63</v>
      </c>
      <c r="W5379" t="s">
        <v>676</v>
      </c>
      <c r="X5379">
        <v>1</v>
      </c>
      <c r="Y5379">
        <f t="shared" si="636"/>
        <v>-4</v>
      </c>
      <c r="Z5379">
        <f t="shared" ca="1" si="637"/>
        <v>-3.9999994999999995</v>
      </c>
      <c r="AA5379">
        <f t="shared" ca="1" si="638"/>
        <v>-5.0000000051397819E-7</v>
      </c>
      <c r="AB5379">
        <f t="shared" ca="1" si="639"/>
        <v>5.0000000051397819E-7</v>
      </c>
      <c r="AC5379" s="2">
        <v>0</v>
      </c>
      <c r="AD5379" s="7">
        <f>VLOOKUP(P5379,Weights!$A:$B,2,0)*AC5379</f>
        <v>0</v>
      </c>
      <c r="AE5379">
        <f t="shared" ca="1" si="640"/>
        <v>2.5000000051397819E-13</v>
      </c>
      <c r="AF5379" t="str">
        <f t="shared" ref="AF5379:AF5442" si="641">IF(Y5379&gt;0,O5379,R5379)</f>
        <v>Miami (FL)</v>
      </c>
      <c r="AG5379" t="str">
        <f t="shared" ref="AG5379:AG5442" ca="1" si="642">IF(Z5379&gt;0,O5379,R5379)</f>
        <v>Miami (FL)</v>
      </c>
    </row>
    <row r="5380" spans="15:33" x14ac:dyDescent="0.25">
      <c r="O5380" t="s">
        <v>3175</v>
      </c>
      <c r="P5380" s="6">
        <v>42067</v>
      </c>
      <c r="Q5380" t="s">
        <v>3073</v>
      </c>
      <c r="R5380" t="s">
        <v>3380</v>
      </c>
      <c r="S5380" t="s">
        <v>3721</v>
      </c>
      <c r="T5380">
        <v>91</v>
      </c>
      <c r="U5380">
        <v>68</v>
      </c>
      <c r="W5380" t="s">
        <v>2258</v>
      </c>
      <c r="X5380">
        <v>1</v>
      </c>
      <c r="Y5380">
        <f t="shared" si="636"/>
        <v>23</v>
      </c>
      <c r="Z5380">
        <f t="shared" ca="1" si="637"/>
        <v>13.5</v>
      </c>
      <c r="AA5380">
        <f t="shared" ca="1" si="638"/>
        <v>9.5</v>
      </c>
      <c r="AB5380">
        <f t="shared" ca="1" si="639"/>
        <v>-9.5</v>
      </c>
      <c r="AC5380" s="2">
        <v>9.5</v>
      </c>
      <c r="AD5380" s="7">
        <f>VLOOKUP(P5380,Weights!$A:$B,2,0)*AC5380</f>
        <v>9.5</v>
      </c>
      <c r="AE5380">
        <f t="shared" ca="1" si="640"/>
        <v>90.25</v>
      </c>
      <c r="AF5380" t="str">
        <f t="shared" si="641"/>
        <v>Robert Morris</v>
      </c>
      <c r="AG5380" t="str">
        <f t="shared" ca="1" si="642"/>
        <v>Robert Morris</v>
      </c>
    </row>
    <row r="5381" spans="15:33" x14ac:dyDescent="0.25">
      <c r="O5381" t="s">
        <v>3130</v>
      </c>
      <c r="P5381" s="6">
        <v>42067</v>
      </c>
      <c r="Q5381" t="s">
        <v>3073</v>
      </c>
      <c r="R5381" t="s">
        <v>3168</v>
      </c>
      <c r="S5381" t="s">
        <v>3721</v>
      </c>
      <c r="T5381">
        <v>55</v>
      </c>
      <c r="U5381">
        <v>50</v>
      </c>
      <c r="W5381" t="s">
        <v>504</v>
      </c>
      <c r="X5381">
        <v>1</v>
      </c>
      <c r="Y5381">
        <f t="shared" si="636"/>
        <v>5</v>
      </c>
      <c r="Z5381">
        <f t="shared" ca="1" si="637"/>
        <v>-0.75000001999999988</v>
      </c>
      <c r="AA5381">
        <f t="shared" ca="1" si="638"/>
        <v>5.7500000199999999</v>
      </c>
      <c r="AB5381">
        <f t="shared" ca="1" si="639"/>
        <v>-5.7500000199999999</v>
      </c>
      <c r="AC5381" s="2">
        <v>5.75</v>
      </c>
      <c r="AD5381" s="7">
        <f>VLOOKUP(P5381,Weights!$A:$B,2,0)*AC5381</f>
        <v>5.75</v>
      </c>
      <c r="AE5381">
        <f t="shared" ca="1" si="640"/>
        <v>33.062500229999998</v>
      </c>
      <c r="AF5381" t="str">
        <f t="shared" si="641"/>
        <v>Saint Joseph's</v>
      </c>
      <c r="AG5381" t="str">
        <f t="shared" ca="1" si="642"/>
        <v>La Salle</v>
      </c>
    </row>
    <row r="5382" spans="15:33" x14ac:dyDescent="0.25">
      <c r="O5382" t="s">
        <v>3131</v>
      </c>
      <c r="P5382" s="6">
        <v>42067</v>
      </c>
      <c r="Q5382" t="s">
        <v>3073</v>
      </c>
      <c r="R5382" t="s">
        <v>3171</v>
      </c>
      <c r="S5382" t="s">
        <v>3720</v>
      </c>
      <c r="T5382">
        <v>64</v>
      </c>
      <c r="U5382">
        <v>48</v>
      </c>
      <c r="W5382" t="s">
        <v>518</v>
      </c>
      <c r="X5382">
        <v>1</v>
      </c>
      <c r="Y5382">
        <f t="shared" si="636"/>
        <v>-16</v>
      </c>
      <c r="Z5382">
        <f t="shared" ca="1" si="637"/>
        <v>-7.75</v>
      </c>
      <c r="AA5382">
        <f t="shared" ca="1" si="638"/>
        <v>-8.25</v>
      </c>
      <c r="AB5382">
        <f t="shared" ca="1" si="639"/>
        <v>8.25</v>
      </c>
      <c r="AC5382" s="2">
        <v>8.25</v>
      </c>
      <c r="AD5382" s="7">
        <f>VLOOKUP(P5382,Weights!$A:$B,2,0)*AC5382</f>
        <v>8.25</v>
      </c>
      <c r="AE5382">
        <f t="shared" ca="1" si="640"/>
        <v>68.0625</v>
      </c>
      <c r="AF5382" t="str">
        <f t="shared" si="641"/>
        <v>St. Bonaventure</v>
      </c>
      <c r="AG5382" t="str">
        <f t="shared" ca="1" si="642"/>
        <v>St. Bonaventure</v>
      </c>
    </row>
    <row r="5383" spans="15:33" x14ac:dyDescent="0.25">
      <c r="O5383" t="s">
        <v>3717</v>
      </c>
      <c r="P5383" s="6">
        <v>42067</v>
      </c>
      <c r="Q5383" t="s">
        <v>3073</v>
      </c>
      <c r="R5383" t="s">
        <v>3280</v>
      </c>
      <c r="S5383" t="s">
        <v>3720</v>
      </c>
      <c r="T5383">
        <v>68</v>
      </c>
      <c r="U5383">
        <v>51</v>
      </c>
      <c r="W5383" t="s">
        <v>3007</v>
      </c>
      <c r="X5383">
        <v>1</v>
      </c>
      <c r="Y5383">
        <f t="shared" si="636"/>
        <v>-17</v>
      </c>
      <c r="Z5383">
        <f t="shared" ca="1" si="637"/>
        <v>-23.625000499999999</v>
      </c>
      <c r="AA5383">
        <f t="shared" ca="1" si="638"/>
        <v>6.6250004999999987</v>
      </c>
      <c r="AB5383">
        <f t="shared" ca="1" si="639"/>
        <v>-6.6250004999999987</v>
      </c>
      <c r="AC5383" s="2">
        <v>6.625</v>
      </c>
      <c r="AD5383" s="7">
        <f>VLOOKUP(P5383,Weights!$A:$B,2,0)*AC5383</f>
        <v>6.625</v>
      </c>
      <c r="AE5383">
        <f t="shared" ca="1" si="640"/>
        <v>43.890631625000232</v>
      </c>
      <c r="AF5383" t="str">
        <f t="shared" si="641"/>
        <v>Boise State</v>
      </c>
      <c r="AG5383" t="str">
        <f t="shared" ca="1" si="642"/>
        <v>Boise State</v>
      </c>
    </row>
    <row r="5384" spans="15:33" x14ac:dyDescent="0.25">
      <c r="O5384" t="s">
        <v>3105</v>
      </c>
      <c r="P5384" s="6">
        <v>42067</v>
      </c>
      <c r="Q5384" t="s">
        <v>3073</v>
      </c>
      <c r="R5384" t="s">
        <v>3075</v>
      </c>
      <c r="S5384" t="s">
        <v>3720</v>
      </c>
      <c r="T5384">
        <v>79</v>
      </c>
      <c r="U5384">
        <v>66</v>
      </c>
      <c r="W5384" t="s">
        <v>966</v>
      </c>
      <c r="X5384">
        <v>1</v>
      </c>
      <c r="Y5384">
        <f t="shared" si="636"/>
        <v>-13</v>
      </c>
      <c r="Z5384">
        <f t="shared" ca="1" si="637"/>
        <v>-0.99999950000000126</v>
      </c>
      <c r="AA5384">
        <f t="shared" ca="1" si="638"/>
        <v>-12.000000499999999</v>
      </c>
      <c r="AB5384">
        <f t="shared" ca="1" si="639"/>
        <v>12.000000499999999</v>
      </c>
      <c r="AC5384" s="2">
        <v>12</v>
      </c>
      <c r="AD5384" s="7">
        <f>VLOOKUP(P5384,Weights!$A:$B,2,0)*AC5384</f>
        <v>12</v>
      </c>
      <c r="AE5384">
        <f t="shared" ca="1" si="640"/>
        <v>144.00001200000023</v>
      </c>
      <c r="AF5384" t="str">
        <f t="shared" si="641"/>
        <v>Providence</v>
      </c>
      <c r="AG5384" t="str">
        <f t="shared" ca="1" si="642"/>
        <v>Providence</v>
      </c>
    </row>
    <row r="5385" spans="15:33" x14ac:dyDescent="0.25">
      <c r="O5385" t="s">
        <v>3145</v>
      </c>
      <c r="P5385" s="6">
        <v>42067</v>
      </c>
      <c r="Q5385" t="s">
        <v>3073</v>
      </c>
      <c r="R5385" t="s">
        <v>3138</v>
      </c>
      <c r="S5385" t="s">
        <v>3721</v>
      </c>
      <c r="T5385">
        <v>74</v>
      </c>
      <c r="U5385">
        <v>45</v>
      </c>
      <c r="W5385" t="s">
        <v>302</v>
      </c>
      <c r="X5385">
        <v>1</v>
      </c>
      <c r="Y5385">
        <f t="shared" si="636"/>
        <v>29</v>
      </c>
      <c r="Z5385">
        <f t="shared" ca="1" si="637"/>
        <v>3</v>
      </c>
      <c r="AA5385">
        <f t="shared" ca="1" si="638"/>
        <v>26</v>
      </c>
      <c r="AB5385">
        <f t="shared" ca="1" si="639"/>
        <v>-26</v>
      </c>
      <c r="AC5385" s="2">
        <v>26</v>
      </c>
      <c r="AD5385" s="7">
        <f>VLOOKUP(P5385,Weights!$A:$B,2,0)*AC5385</f>
        <v>26</v>
      </c>
      <c r="AE5385">
        <f t="shared" ca="1" si="640"/>
        <v>676</v>
      </c>
      <c r="AF5385" t="str">
        <f t="shared" si="641"/>
        <v>South Florida</v>
      </c>
      <c r="AG5385" t="str">
        <f t="shared" ca="1" si="642"/>
        <v>South Florida</v>
      </c>
    </row>
    <row r="5386" spans="15:33" x14ac:dyDescent="0.25">
      <c r="O5386" t="s">
        <v>3354</v>
      </c>
      <c r="P5386" s="6">
        <v>42067</v>
      </c>
      <c r="Q5386" t="s">
        <v>3073</v>
      </c>
      <c r="R5386" t="s">
        <v>3107</v>
      </c>
      <c r="S5386" t="s">
        <v>3721</v>
      </c>
      <c r="T5386">
        <v>79</v>
      </c>
      <c r="U5386">
        <v>70</v>
      </c>
      <c r="W5386" t="s">
        <v>2285</v>
      </c>
      <c r="X5386">
        <v>1</v>
      </c>
      <c r="Y5386">
        <f t="shared" si="636"/>
        <v>9</v>
      </c>
      <c r="Z5386">
        <f t="shared" ca="1" si="637"/>
        <v>8.9999999800000001</v>
      </c>
      <c r="AA5386">
        <f t="shared" ca="1" si="638"/>
        <v>1.9999999878450581E-8</v>
      </c>
      <c r="AB5386">
        <f t="shared" ca="1" si="639"/>
        <v>-1.9999999878450581E-8</v>
      </c>
      <c r="AC5386" s="2">
        <v>0</v>
      </c>
      <c r="AD5386" s="7">
        <f>VLOOKUP(P5386,Weights!$A:$B,2,0)*AC5386</f>
        <v>0</v>
      </c>
      <c r="AE5386">
        <f t="shared" ca="1" si="640"/>
        <v>3.9999999513802324E-16</v>
      </c>
      <c r="AF5386" t="str">
        <f t="shared" si="641"/>
        <v>St. Francis BRK</v>
      </c>
      <c r="AG5386" t="str">
        <f t="shared" ca="1" si="642"/>
        <v>St. Francis BRK</v>
      </c>
    </row>
    <row r="5387" spans="15:33" x14ac:dyDescent="0.25">
      <c r="O5387" t="s">
        <v>3085</v>
      </c>
      <c r="P5387" s="6">
        <v>42067</v>
      </c>
      <c r="Q5387" t="s">
        <v>3073</v>
      </c>
      <c r="R5387" t="s">
        <v>3089</v>
      </c>
      <c r="S5387" t="s">
        <v>3721</v>
      </c>
      <c r="T5387">
        <v>62</v>
      </c>
      <c r="U5387">
        <v>57</v>
      </c>
      <c r="W5387" t="s">
        <v>128</v>
      </c>
      <c r="X5387">
        <v>1</v>
      </c>
      <c r="Y5387">
        <f t="shared" si="636"/>
        <v>5</v>
      </c>
      <c r="Z5387">
        <f t="shared" ca="1" si="637"/>
        <v>19.000000499999999</v>
      </c>
      <c r="AA5387">
        <f t="shared" ca="1" si="638"/>
        <v>-14.000000499999999</v>
      </c>
      <c r="AB5387">
        <f t="shared" ca="1" si="639"/>
        <v>14.000000499999999</v>
      </c>
      <c r="AC5387" s="2">
        <v>14</v>
      </c>
      <c r="AD5387" s="7">
        <f>VLOOKUP(P5387,Weights!$A:$B,2,0)*AC5387</f>
        <v>14</v>
      </c>
      <c r="AE5387">
        <f t="shared" ca="1" si="640"/>
        <v>196.00001400000022</v>
      </c>
      <c r="AF5387" t="str">
        <f t="shared" si="641"/>
        <v>Stony Brook</v>
      </c>
      <c r="AG5387" t="str">
        <f t="shared" ca="1" si="642"/>
        <v>Stony Brook</v>
      </c>
    </row>
    <row r="5388" spans="15:33" x14ac:dyDescent="0.25">
      <c r="O5388" t="s">
        <v>3142</v>
      </c>
      <c r="P5388" s="6">
        <v>42067</v>
      </c>
      <c r="Q5388" t="s">
        <v>3073</v>
      </c>
      <c r="R5388" t="s">
        <v>3141</v>
      </c>
      <c r="S5388" t="s">
        <v>3720</v>
      </c>
      <c r="T5388">
        <v>68</v>
      </c>
      <c r="U5388">
        <v>63</v>
      </c>
      <c r="V5388" t="s">
        <v>3722</v>
      </c>
      <c r="W5388" t="s">
        <v>332</v>
      </c>
      <c r="X5388">
        <v>1</v>
      </c>
      <c r="Y5388">
        <f t="shared" si="636"/>
        <v>-5</v>
      </c>
      <c r="Z5388">
        <f t="shared" ca="1" si="637"/>
        <v>2.25</v>
      </c>
      <c r="AA5388">
        <f t="shared" ca="1" si="638"/>
        <v>-7.25</v>
      </c>
      <c r="AB5388">
        <f t="shared" ca="1" si="639"/>
        <v>7.25</v>
      </c>
      <c r="AC5388" s="2">
        <v>7.25</v>
      </c>
      <c r="AD5388" s="7">
        <f>VLOOKUP(P5388,Weights!$A:$B,2,0)*AC5388</f>
        <v>7.25</v>
      </c>
      <c r="AE5388">
        <f t="shared" ca="1" si="640"/>
        <v>52.5625</v>
      </c>
      <c r="AF5388" t="str">
        <f t="shared" si="641"/>
        <v>Houston</v>
      </c>
      <c r="AG5388" t="str">
        <f t="shared" ca="1" si="642"/>
        <v>Tulane</v>
      </c>
    </row>
    <row r="5389" spans="15:33" x14ac:dyDescent="0.25">
      <c r="O5389" t="s">
        <v>3143</v>
      </c>
      <c r="P5389" s="6">
        <v>42067</v>
      </c>
      <c r="Q5389" t="s">
        <v>3073</v>
      </c>
      <c r="R5389" t="s">
        <v>3113</v>
      </c>
      <c r="S5389" t="s">
        <v>3720</v>
      </c>
      <c r="T5389">
        <v>56</v>
      </c>
      <c r="U5389">
        <v>47</v>
      </c>
      <c r="W5389" t="s">
        <v>346</v>
      </c>
      <c r="X5389">
        <v>1</v>
      </c>
      <c r="Y5389">
        <f t="shared" si="636"/>
        <v>-9</v>
      </c>
      <c r="Z5389">
        <f t="shared" ca="1" si="637"/>
        <v>-1.3749999999999991</v>
      </c>
      <c r="AA5389">
        <f t="shared" ca="1" si="638"/>
        <v>-7.6250000000000009</v>
      </c>
      <c r="AB5389">
        <f t="shared" ca="1" si="639"/>
        <v>7.6250000000000009</v>
      </c>
      <c r="AC5389" s="2">
        <v>7.625</v>
      </c>
      <c r="AD5389" s="7">
        <f>VLOOKUP(P5389,Weights!$A:$B,2,0)*AC5389</f>
        <v>7.625</v>
      </c>
      <c r="AE5389">
        <f t="shared" ca="1" si="640"/>
        <v>58.140625000000014</v>
      </c>
      <c r="AF5389" t="str">
        <f t="shared" si="641"/>
        <v>Cincinnati</v>
      </c>
      <c r="AG5389" t="str">
        <f t="shared" ca="1" si="642"/>
        <v>Cincinnati</v>
      </c>
    </row>
    <row r="5390" spans="15:33" x14ac:dyDescent="0.25">
      <c r="O5390" t="s">
        <v>3282</v>
      </c>
      <c r="P5390" s="6">
        <v>42067</v>
      </c>
      <c r="Q5390" t="s">
        <v>3073</v>
      </c>
      <c r="R5390" t="s">
        <v>3132</v>
      </c>
      <c r="S5390" t="s">
        <v>3721</v>
      </c>
      <c r="T5390">
        <v>85</v>
      </c>
      <c r="U5390">
        <v>74</v>
      </c>
      <c r="W5390" t="s">
        <v>1970</v>
      </c>
      <c r="X5390">
        <v>1</v>
      </c>
      <c r="Y5390">
        <f t="shared" si="636"/>
        <v>11</v>
      </c>
      <c r="Z5390">
        <f t="shared" ca="1" si="637"/>
        <v>12.374999500000001</v>
      </c>
      <c r="AA5390">
        <f t="shared" ca="1" si="638"/>
        <v>-1.3749995000000013</v>
      </c>
      <c r="AB5390">
        <f t="shared" ca="1" si="639"/>
        <v>1.3749995000000013</v>
      </c>
      <c r="AC5390" s="2">
        <v>1.375</v>
      </c>
      <c r="AD5390" s="7">
        <f>VLOOKUP(P5390,Weights!$A:$B,2,0)*AC5390</f>
        <v>1.375</v>
      </c>
      <c r="AE5390">
        <f t="shared" ca="1" si="640"/>
        <v>1.8906236250002535</v>
      </c>
      <c r="AF5390" t="str">
        <f t="shared" si="641"/>
        <v>UCLA</v>
      </c>
      <c r="AG5390" t="str">
        <f t="shared" ca="1" si="642"/>
        <v>UCLA</v>
      </c>
    </row>
    <row r="5391" spans="15:33" x14ac:dyDescent="0.25">
      <c r="O5391" t="s">
        <v>3077</v>
      </c>
      <c r="P5391" s="6">
        <v>42067</v>
      </c>
      <c r="Q5391" t="s">
        <v>3073</v>
      </c>
      <c r="R5391" t="s">
        <v>3343</v>
      </c>
      <c r="S5391" t="s">
        <v>3720</v>
      </c>
      <c r="T5391">
        <v>60</v>
      </c>
      <c r="U5391">
        <v>58</v>
      </c>
      <c r="W5391" t="s">
        <v>2214</v>
      </c>
      <c r="X5391">
        <v>1</v>
      </c>
      <c r="Y5391">
        <f t="shared" si="636"/>
        <v>-2</v>
      </c>
      <c r="Z5391">
        <f t="shared" ca="1" si="637"/>
        <v>-1.9999994999999995</v>
      </c>
      <c r="AA5391">
        <f t="shared" ca="1" si="638"/>
        <v>-5.0000000051397819E-7</v>
      </c>
      <c r="AB5391">
        <f t="shared" ca="1" si="639"/>
        <v>5.0000000051397819E-7</v>
      </c>
      <c r="AC5391" s="2">
        <v>0</v>
      </c>
      <c r="AD5391" s="7">
        <f>VLOOKUP(P5391,Weights!$A:$B,2,0)*AC5391</f>
        <v>0</v>
      </c>
      <c r="AE5391">
        <f t="shared" ca="1" si="640"/>
        <v>2.5000000051397819E-13</v>
      </c>
      <c r="AF5391" t="str">
        <f t="shared" si="641"/>
        <v>San Diego St</v>
      </c>
      <c r="AG5391" t="str">
        <f t="shared" ca="1" si="642"/>
        <v>San Diego St</v>
      </c>
    </row>
    <row r="5392" spans="15:33" x14ac:dyDescent="0.25">
      <c r="O5392" t="s">
        <v>3365</v>
      </c>
      <c r="P5392" s="6">
        <v>42067</v>
      </c>
      <c r="Q5392" t="s">
        <v>3073</v>
      </c>
      <c r="R5392" t="s">
        <v>3241</v>
      </c>
      <c r="S5392" t="s">
        <v>3720</v>
      </c>
      <c r="T5392">
        <v>69</v>
      </c>
      <c r="U5392">
        <v>48</v>
      </c>
      <c r="W5392" t="s">
        <v>815</v>
      </c>
      <c r="X5392">
        <v>1</v>
      </c>
      <c r="Y5392">
        <f t="shared" si="636"/>
        <v>-21</v>
      </c>
      <c r="Z5392">
        <f t="shared" ca="1" si="637"/>
        <v>-17.500000499999999</v>
      </c>
      <c r="AA5392">
        <f t="shared" ca="1" si="638"/>
        <v>-3.4999995000000013</v>
      </c>
      <c r="AB5392">
        <f t="shared" ca="1" si="639"/>
        <v>3.4999995000000013</v>
      </c>
      <c r="AC5392" s="2">
        <v>3.5</v>
      </c>
      <c r="AD5392" s="7">
        <f>VLOOKUP(P5392,Weights!$A:$B,2,0)*AC5392</f>
        <v>3.5</v>
      </c>
      <c r="AE5392">
        <f t="shared" ca="1" si="640"/>
        <v>12.249996500000259</v>
      </c>
      <c r="AF5392" t="str">
        <f t="shared" si="641"/>
        <v>New Mexico St</v>
      </c>
      <c r="AG5392" t="str">
        <f t="shared" ca="1" si="642"/>
        <v>New Mexico St</v>
      </c>
    </row>
    <row r="5393" spans="15:33" x14ac:dyDescent="0.25">
      <c r="O5393" t="s">
        <v>3229</v>
      </c>
      <c r="P5393" s="6">
        <v>42067</v>
      </c>
      <c r="Q5393" t="s">
        <v>3073</v>
      </c>
      <c r="R5393" t="s">
        <v>3202</v>
      </c>
      <c r="S5393" t="s">
        <v>3721</v>
      </c>
      <c r="T5393">
        <v>66</v>
      </c>
      <c r="U5393">
        <v>56</v>
      </c>
      <c r="W5393" t="s">
        <v>992</v>
      </c>
      <c r="X5393">
        <v>1</v>
      </c>
      <c r="Y5393">
        <f t="shared" si="636"/>
        <v>10</v>
      </c>
      <c r="Z5393">
        <f t="shared" ca="1" si="637"/>
        <v>10.624999500000001</v>
      </c>
      <c r="AA5393">
        <f t="shared" ca="1" si="638"/>
        <v>-0.62499950000000126</v>
      </c>
      <c r="AB5393">
        <f t="shared" ca="1" si="639"/>
        <v>0.62499950000000126</v>
      </c>
      <c r="AC5393" s="2">
        <v>0.625</v>
      </c>
      <c r="AD5393" s="7">
        <f>VLOOKUP(P5393,Weights!$A:$B,2,0)*AC5393</f>
        <v>0.625</v>
      </c>
      <c r="AE5393">
        <f t="shared" ca="1" si="640"/>
        <v>0.3906243750002516</v>
      </c>
      <c r="AF5393" t="str">
        <f t="shared" si="641"/>
        <v>Vanderbilt</v>
      </c>
      <c r="AG5393" t="str">
        <f t="shared" ca="1" si="642"/>
        <v>Vanderbilt</v>
      </c>
    </row>
    <row r="5394" spans="15:33" x14ac:dyDescent="0.25">
      <c r="O5394" t="s">
        <v>3087</v>
      </c>
      <c r="P5394" s="6">
        <v>42067</v>
      </c>
      <c r="Q5394" t="s">
        <v>3073</v>
      </c>
      <c r="R5394" t="s">
        <v>3091</v>
      </c>
      <c r="S5394" t="s">
        <v>3721</v>
      </c>
      <c r="T5394">
        <v>66</v>
      </c>
      <c r="U5394">
        <v>39</v>
      </c>
      <c r="W5394" t="s">
        <v>185</v>
      </c>
      <c r="X5394">
        <v>1</v>
      </c>
      <c r="Y5394">
        <f t="shared" si="636"/>
        <v>27</v>
      </c>
      <c r="Z5394">
        <f t="shared" ca="1" si="637"/>
        <v>17.500000499999999</v>
      </c>
      <c r="AA5394">
        <f t="shared" ca="1" si="638"/>
        <v>9.4999995000000013</v>
      </c>
      <c r="AB5394">
        <f t="shared" ca="1" si="639"/>
        <v>-9.4999995000000013</v>
      </c>
      <c r="AC5394" s="2">
        <v>9.5</v>
      </c>
      <c r="AD5394" s="7">
        <f>VLOOKUP(P5394,Weights!$A:$B,2,0)*AC5394</f>
        <v>9.5</v>
      </c>
      <c r="AE5394">
        <f t="shared" ca="1" si="640"/>
        <v>90.24999050000028</v>
      </c>
      <c r="AF5394" t="str">
        <f t="shared" si="641"/>
        <v>Vermont</v>
      </c>
      <c r="AG5394" t="str">
        <f t="shared" ca="1" si="642"/>
        <v>Vermont</v>
      </c>
    </row>
    <row r="5395" spans="15:33" x14ac:dyDescent="0.25">
      <c r="O5395" t="s">
        <v>3242</v>
      </c>
      <c r="P5395" s="6">
        <v>42067</v>
      </c>
      <c r="Q5395" t="s">
        <v>3073</v>
      </c>
      <c r="R5395" t="s">
        <v>3276</v>
      </c>
      <c r="S5395" t="s">
        <v>3721</v>
      </c>
      <c r="T5395">
        <v>76</v>
      </c>
      <c r="U5395">
        <v>53</v>
      </c>
      <c r="W5395" t="s">
        <v>1291</v>
      </c>
      <c r="X5395">
        <v>1</v>
      </c>
      <c r="Y5395">
        <f t="shared" si="636"/>
        <v>23</v>
      </c>
      <c r="Z5395">
        <f t="shared" ca="1" si="637"/>
        <v>2.7499999800000001</v>
      </c>
      <c r="AA5395">
        <f t="shared" ca="1" si="638"/>
        <v>20.250000020000002</v>
      </c>
      <c r="AB5395">
        <f t="shared" ca="1" si="639"/>
        <v>-20.250000020000002</v>
      </c>
      <c r="AC5395" s="2">
        <v>20.25</v>
      </c>
      <c r="AD5395" s="7">
        <f>VLOOKUP(P5395,Weights!$A:$B,2,0)*AC5395</f>
        <v>20.25</v>
      </c>
      <c r="AE5395">
        <f t="shared" ca="1" si="640"/>
        <v>410.06250081000007</v>
      </c>
      <c r="AF5395" t="str">
        <f t="shared" si="641"/>
        <v>Wyoming</v>
      </c>
      <c r="AG5395" t="str">
        <f t="shared" ca="1" si="642"/>
        <v>Wyoming</v>
      </c>
    </row>
    <row r="5396" spans="15:33" x14ac:dyDescent="0.25">
      <c r="O5396" t="s">
        <v>3349</v>
      </c>
      <c r="P5396" s="6">
        <v>42068</v>
      </c>
      <c r="Q5396" t="s">
        <v>3073</v>
      </c>
      <c r="R5396" t="s">
        <v>3408</v>
      </c>
      <c r="S5396" t="s">
        <v>3721</v>
      </c>
      <c r="T5396">
        <v>67</v>
      </c>
      <c r="U5396">
        <v>64</v>
      </c>
      <c r="W5396" t="s">
        <v>2815</v>
      </c>
      <c r="X5396">
        <v>1</v>
      </c>
      <c r="Y5396">
        <f t="shared" si="636"/>
        <v>3</v>
      </c>
      <c r="Z5396">
        <f t="shared" ca="1" si="637"/>
        <v>-0.75</v>
      </c>
      <c r="AA5396">
        <f t="shared" ca="1" si="638"/>
        <v>3.75</v>
      </c>
      <c r="AB5396">
        <f t="shared" ca="1" si="639"/>
        <v>-3.75</v>
      </c>
      <c r="AC5396" s="2">
        <v>3.75</v>
      </c>
      <c r="AD5396" s="7">
        <f>VLOOKUP(P5396,Weights!$A:$B,2,0)*AC5396</f>
        <v>3.75</v>
      </c>
      <c r="AE5396">
        <f t="shared" ca="1" si="640"/>
        <v>14.0625</v>
      </c>
      <c r="AF5396" t="str">
        <f t="shared" si="641"/>
        <v>Appalachian St</v>
      </c>
      <c r="AG5396" t="str">
        <f t="shared" ca="1" si="642"/>
        <v>Texas State</v>
      </c>
    </row>
    <row r="5397" spans="15:33" x14ac:dyDescent="0.25">
      <c r="O5397" t="s">
        <v>3715</v>
      </c>
      <c r="P5397" s="6">
        <v>42068</v>
      </c>
      <c r="Q5397" t="s">
        <v>3073</v>
      </c>
      <c r="R5397" t="s">
        <v>3222</v>
      </c>
      <c r="S5397" t="s">
        <v>3721</v>
      </c>
      <c r="T5397">
        <v>99</v>
      </c>
      <c r="U5397">
        <v>60</v>
      </c>
      <c r="W5397" t="s">
        <v>1320</v>
      </c>
      <c r="X5397">
        <v>1</v>
      </c>
      <c r="Y5397">
        <f t="shared" si="636"/>
        <v>39</v>
      </c>
      <c r="Z5397">
        <f t="shared" ca="1" si="637"/>
        <v>17.874999499999998</v>
      </c>
      <c r="AA5397">
        <f t="shared" ca="1" si="638"/>
        <v>21.125000500000002</v>
      </c>
      <c r="AB5397">
        <f t="shared" ca="1" si="639"/>
        <v>-21.125000500000002</v>
      </c>
      <c r="AC5397" s="2">
        <v>21.125</v>
      </c>
      <c r="AD5397" s="7">
        <f>VLOOKUP(P5397,Weights!$A:$B,2,0)*AC5397</f>
        <v>21.125</v>
      </c>
      <c r="AE5397">
        <f t="shared" ca="1" si="640"/>
        <v>446.26564612500033</v>
      </c>
      <c r="AF5397" t="str">
        <f t="shared" si="641"/>
        <v>Arizona</v>
      </c>
      <c r="AG5397" t="str">
        <f t="shared" ca="1" si="642"/>
        <v>Arizona</v>
      </c>
    </row>
    <row r="5398" spans="15:33" x14ac:dyDescent="0.25">
      <c r="O5398" t="s">
        <v>3372</v>
      </c>
      <c r="P5398" s="6">
        <v>42068</v>
      </c>
      <c r="Q5398" t="s">
        <v>3073</v>
      </c>
      <c r="R5398" t="s">
        <v>3146</v>
      </c>
      <c r="S5398" t="s">
        <v>3721</v>
      </c>
      <c r="T5398">
        <v>67</v>
      </c>
      <c r="U5398">
        <v>62</v>
      </c>
      <c r="W5398" t="s">
        <v>2360</v>
      </c>
      <c r="X5398">
        <v>1</v>
      </c>
      <c r="Y5398">
        <f t="shared" si="636"/>
        <v>5</v>
      </c>
      <c r="Z5398">
        <f t="shared" ca="1" si="637"/>
        <v>0.62500050000000051</v>
      </c>
      <c r="AA5398">
        <f t="shared" ca="1" si="638"/>
        <v>4.3749994999999995</v>
      </c>
      <c r="AB5398">
        <f t="shared" ca="1" si="639"/>
        <v>-4.3749994999999995</v>
      </c>
      <c r="AC5398" s="2">
        <v>4.375</v>
      </c>
      <c r="AD5398" s="7">
        <f>VLOOKUP(P5398,Weights!$A:$B,2,0)*AC5398</f>
        <v>4.375</v>
      </c>
      <c r="AE5398">
        <f t="shared" ca="1" si="640"/>
        <v>19.140620625000246</v>
      </c>
      <c r="AF5398" t="str">
        <f t="shared" si="641"/>
        <v>Arizona St</v>
      </c>
      <c r="AG5398" t="str">
        <f t="shared" ca="1" si="642"/>
        <v>Arizona St</v>
      </c>
    </row>
    <row r="5399" spans="15:33" x14ac:dyDescent="0.25">
      <c r="O5399" t="s">
        <v>3359</v>
      </c>
      <c r="P5399" s="6">
        <v>42068</v>
      </c>
      <c r="Q5399" t="s">
        <v>3073</v>
      </c>
      <c r="R5399" t="s">
        <v>3360</v>
      </c>
      <c r="S5399" t="s">
        <v>3720</v>
      </c>
      <c r="T5399">
        <v>81</v>
      </c>
      <c r="U5399">
        <v>76</v>
      </c>
      <c r="W5399" t="s">
        <v>2830</v>
      </c>
      <c r="X5399">
        <v>1</v>
      </c>
      <c r="Y5399">
        <f t="shared" si="636"/>
        <v>-5</v>
      </c>
      <c r="Z5399">
        <f t="shared" ca="1" si="637"/>
        <v>4.125</v>
      </c>
      <c r="AA5399">
        <f t="shared" ca="1" si="638"/>
        <v>-9.125</v>
      </c>
      <c r="AB5399">
        <f t="shared" ca="1" si="639"/>
        <v>9.125</v>
      </c>
      <c r="AC5399" s="2">
        <v>9.125</v>
      </c>
      <c r="AD5399" s="7">
        <f>VLOOKUP(P5399,Weights!$A:$B,2,0)*AC5399</f>
        <v>9.125</v>
      </c>
      <c r="AE5399">
        <f t="shared" ca="1" si="640"/>
        <v>83.265625</v>
      </c>
      <c r="AF5399" t="str">
        <f t="shared" si="641"/>
        <v>South Alabama</v>
      </c>
      <c r="AG5399" t="str">
        <f t="shared" ca="1" si="642"/>
        <v>Arkansas St</v>
      </c>
    </row>
    <row r="5400" spans="15:33" x14ac:dyDescent="0.25">
      <c r="O5400" t="s">
        <v>3230</v>
      </c>
      <c r="P5400" s="6">
        <v>42068</v>
      </c>
      <c r="Q5400" t="s">
        <v>3074</v>
      </c>
      <c r="R5400" t="s">
        <v>3337</v>
      </c>
      <c r="S5400" t="s">
        <v>3721</v>
      </c>
      <c r="T5400">
        <v>97</v>
      </c>
      <c r="U5400">
        <v>64</v>
      </c>
      <c r="W5400" t="s">
        <v>2301</v>
      </c>
      <c r="X5400">
        <v>1</v>
      </c>
      <c r="Y5400">
        <f t="shared" si="636"/>
        <v>33</v>
      </c>
      <c r="Z5400">
        <f t="shared" ca="1" si="637"/>
        <v>0.99999998000000001</v>
      </c>
      <c r="AA5400">
        <f t="shared" ca="1" si="638"/>
        <v>32.000000020000002</v>
      </c>
      <c r="AB5400">
        <f t="shared" ca="1" si="639"/>
        <v>-32.000000020000002</v>
      </c>
      <c r="AC5400" s="2">
        <v>32</v>
      </c>
      <c r="AD5400" s="7">
        <f>VLOOKUP(P5400,Weights!$A:$B,2,0)*AC5400</f>
        <v>32</v>
      </c>
      <c r="AE5400">
        <f t="shared" ca="1" si="640"/>
        <v>1024.0000012800001</v>
      </c>
      <c r="AF5400" t="str">
        <f t="shared" si="641"/>
        <v>Belmont</v>
      </c>
      <c r="AG5400" t="str">
        <f t="shared" ca="1" si="642"/>
        <v>Belmont</v>
      </c>
    </row>
    <row r="5401" spans="15:33" x14ac:dyDescent="0.25">
      <c r="O5401" t="s">
        <v>3219</v>
      </c>
      <c r="P5401" s="6">
        <v>42068</v>
      </c>
      <c r="Q5401" t="s">
        <v>3073</v>
      </c>
      <c r="R5401" t="s">
        <v>3313</v>
      </c>
      <c r="S5401" t="s">
        <v>3721</v>
      </c>
      <c r="T5401">
        <v>72</v>
      </c>
      <c r="U5401">
        <v>62</v>
      </c>
      <c r="W5401" t="s">
        <v>1982</v>
      </c>
      <c r="X5401">
        <v>1</v>
      </c>
      <c r="Y5401">
        <f t="shared" si="636"/>
        <v>10</v>
      </c>
      <c r="Z5401">
        <f t="shared" ca="1" si="637"/>
        <v>2.75</v>
      </c>
      <c r="AA5401">
        <f t="shared" ca="1" si="638"/>
        <v>7.25</v>
      </c>
      <c r="AB5401">
        <f t="shared" ca="1" si="639"/>
        <v>-7.25</v>
      </c>
      <c r="AC5401" s="2">
        <v>7.25</v>
      </c>
      <c r="AD5401" s="7">
        <f>VLOOKUP(P5401,Weights!$A:$B,2,0)*AC5401</f>
        <v>7.25</v>
      </c>
      <c r="AE5401">
        <f t="shared" ca="1" si="640"/>
        <v>52.5625</v>
      </c>
      <c r="AF5401" t="str">
        <f t="shared" si="641"/>
        <v>Bethune-Cookman</v>
      </c>
      <c r="AG5401" t="str">
        <f t="shared" ca="1" si="642"/>
        <v>Bethune-Cookman</v>
      </c>
    </row>
    <row r="5402" spans="15:33" x14ac:dyDescent="0.25">
      <c r="O5402" t="s">
        <v>3376</v>
      </c>
      <c r="P5402" s="6">
        <v>42068</v>
      </c>
      <c r="Q5402" t="s">
        <v>3074</v>
      </c>
      <c r="R5402" t="s">
        <v>3288</v>
      </c>
      <c r="S5402" t="s">
        <v>3721</v>
      </c>
      <c r="T5402">
        <v>52</v>
      </c>
      <c r="U5402">
        <v>50</v>
      </c>
      <c r="V5402" t="s">
        <v>3722</v>
      </c>
      <c r="W5402" t="s">
        <v>1417</v>
      </c>
      <c r="X5402">
        <v>1</v>
      </c>
      <c r="Y5402">
        <f t="shared" si="636"/>
        <v>2</v>
      </c>
      <c r="Z5402">
        <f t="shared" ca="1" si="637"/>
        <v>2</v>
      </c>
      <c r="AA5402">
        <f t="shared" ca="1" si="638"/>
        <v>0</v>
      </c>
      <c r="AB5402">
        <f t="shared" ca="1" si="639"/>
        <v>0</v>
      </c>
      <c r="AC5402" s="2">
        <v>0</v>
      </c>
      <c r="AD5402" s="7">
        <f>VLOOKUP(P5402,Weights!$A:$B,2,0)*AC5402</f>
        <v>0</v>
      </c>
      <c r="AE5402">
        <f t="shared" ca="1" si="640"/>
        <v>0</v>
      </c>
      <c r="AF5402" t="str">
        <f t="shared" si="641"/>
        <v>Bradley</v>
      </c>
      <c r="AG5402" t="str">
        <f t="shared" ca="1" si="642"/>
        <v>Bradley</v>
      </c>
    </row>
    <row r="5403" spans="15:33" x14ac:dyDescent="0.25">
      <c r="O5403" t="s">
        <v>3079</v>
      </c>
      <c r="P5403" s="6">
        <v>42068</v>
      </c>
      <c r="Q5403" t="s">
        <v>3073</v>
      </c>
      <c r="R5403" t="s">
        <v>3099</v>
      </c>
      <c r="S5403" t="s">
        <v>3721</v>
      </c>
      <c r="T5403">
        <v>90</v>
      </c>
      <c r="U5403">
        <v>83</v>
      </c>
      <c r="V5403" t="s">
        <v>3722</v>
      </c>
      <c r="W5403" t="s">
        <v>2422</v>
      </c>
      <c r="X5403">
        <v>1</v>
      </c>
      <c r="Y5403">
        <f t="shared" si="636"/>
        <v>7</v>
      </c>
      <c r="Z5403">
        <f t="shared" ca="1" si="637"/>
        <v>7</v>
      </c>
      <c r="AA5403">
        <f t="shared" ca="1" si="638"/>
        <v>0</v>
      </c>
      <c r="AB5403">
        <f t="shared" ca="1" si="639"/>
        <v>0</v>
      </c>
      <c r="AC5403" s="2">
        <v>0</v>
      </c>
      <c r="AD5403" s="7">
        <f>VLOOKUP(P5403,Weights!$A:$B,2,0)*AC5403</f>
        <v>0</v>
      </c>
      <c r="AE5403">
        <f t="shared" ca="1" si="640"/>
        <v>0</v>
      </c>
      <c r="AF5403" t="str">
        <f t="shared" si="641"/>
        <v>Bucknell</v>
      </c>
      <c r="AG5403" t="str">
        <f t="shared" ca="1" si="642"/>
        <v>Bucknell</v>
      </c>
    </row>
    <row r="5404" spans="15:33" x14ac:dyDescent="0.25">
      <c r="O5404" t="s">
        <v>3205</v>
      </c>
      <c r="P5404" s="6">
        <v>42068</v>
      </c>
      <c r="Q5404" t="s">
        <v>3073</v>
      </c>
      <c r="R5404" t="s">
        <v>3204</v>
      </c>
      <c r="S5404" t="s">
        <v>3720</v>
      </c>
      <c r="T5404">
        <v>88</v>
      </c>
      <c r="U5404">
        <v>84</v>
      </c>
      <c r="V5404" t="s">
        <v>3722</v>
      </c>
      <c r="W5404" t="s">
        <v>241</v>
      </c>
      <c r="X5404">
        <v>1</v>
      </c>
      <c r="Y5404">
        <f t="shared" si="636"/>
        <v>-4</v>
      </c>
      <c r="Z5404">
        <f t="shared" ca="1" si="637"/>
        <v>4.625</v>
      </c>
      <c r="AA5404">
        <f t="shared" ca="1" si="638"/>
        <v>-8.625</v>
      </c>
      <c r="AB5404">
        <f t="shared" ca="1" si="639"/>
        <v>8.625</v>
      </c>
      <c r="AC5404" s="2">
        <v>8.625</v>
      </c>
      <c r="AD5404" s="7">
        <f>VLOOKUP(P5404,Weights!$A:$B,2,0)*AC5404</f>
        <v>8.625</v>
      </c>
      <c r="AE5404">
        <f t="shared" ca="1" si="640"/>
        <v>74.390625</v>
      </c>
      <c r="AF5404" t="str">
        <f t="shared" si="641"/>
        <v>Western Kentucky</v>
      </c>
      <c r="AG5404" t="str">
        <f t="shared" ca="1" si="642"/>
        <v>Charlotte</v>
      </c>
    </row>
    <row r="5405" spans="15:33" x14ac:dyDescent="0.25">
      <c r="O5405" t="s">
        <v>3076</v>
      </c>
      <c r="P5405" s="6">
        <v>42068</v>
      </c>
      <c r="Q5405" t="s">
        <v>3073</v>
      </c>
      <c r="R5405" t="s">
        <v>3325</v>
      </c>
      <c r="S5405" t="s">
        <v>3721</v>
      </c>
      <c r="T5405">
        <v>72</v>
      </c>
      <c r="U5405">
        <v>62</v>
      </c>
      <c r="W5405" t="s">
        <v>2434</v>
      </c>
      <c r="X5405">
        <v>1</v>
      </c>
      <c r="Y5405">
        <f t="shared" si="636"/>
        <v>10</v>
      </c>
      <c r="Z5405">
        <f t="shared" ca="1" si="637"/>
        <v>9.9999999800000001</v>
      </c>
      <c r="AA5405">
        <f t="shared" ca="1" si="638"/>
        <v>1.9999999878450581E-8</v>
      </c>
      <c r="AB5405">
        <f t="shared" ca="1" si="639"/>
        <v>-1.9999999878450581E-8</v>
      </c>
      <c r="AC5405" s="2">
        <v>0</v>
      </c>
      <c r="AD5405" s="7">
        <f>VLOOKUP(P5405,Weights!$A:$B,2,0)*AC5405</f>
        <v>0</v>
      </c>
      <c r="AE5405">
        <f t="shared" ca="1" si="640"/>
        <v>3.9999999513802324E-16</v>
      </c>
      <c r="AF5405" t="str">
        <f t="shared" si="641"/>
        <v>Colgate</v>
      </c>
      <c r="AG5405" t="str">
        <f t="shared" ca="1" si="642"/>
        <v>Colgate</v>
      </c>
    </row>
    <row r="5406" spans="15:33" x14ac:dyDescent="0.25">
      <c r="O5406" t="s">
        <v>3136</v>
      </c>
      <c r="P5406" s="6">
        <v>42068</v>
      </c>
      <c r="Q5406" t="s">
        <v>3073</v>
      </c>
      <c r="R5406" t="s">
        <v>3137</v>
      </c>
      <c r="S5406" t="s">
        <v>3720</v>
      </c>
      <c r="T5406">
        <v>54</v>
      </c>
      <c r="U5406">
        <v>53</v>
      </c>
      <c r="W5406" t="s">
        <v>227</v>
      </c>
      <c r="X5406">
        <v>1</v>
      </c>
      <c r="Y5406">
        <f t="shared" si="636"/>
        <v>-1</v>
      </c>
      <c r="Z5406">
        <f t="shared" ca="1" si="637"/>
        <v>3.2500000000000009</v>
      </c>
      <c r="AA5406">
        <f t="shared" ca="1" si="638"/>
        <v>-4.2500000000000009</v>
      </c>
      <c r="AB5406">
        <f t="shared" ca="1" si="639"/>
        <v>4.2500000000000009</v>
      </c>
      <c r="AC5406" s="2">
        <v>4.25</v>
      </c>
      <c r="AD5406" s="7">
        <f>VLOOKUP(P5406,Weights!$A:$B,2,0)*AC5406</f>
        <v>4.25</v>
      </c>
      <c r="AE5406">
        <f t="shared" ca="1" si="640"/>
        <v>18.062500000000007</v>
      </c>
      <c r="AF5406" t="str">
        <f t="shared" si="641"/>
        <v>Memphis</v>
      </c>
      <c r="AG5406" t="str">
        <f t="shared" ca="1" si="642"/>
        <v>Connecticut</v>
      </c>
    </row>
    <row r="5407" spans="15:33" x14ac:dyDescent="0.25">
      <c r="O5407" t="s">
        <v>3350</v>
      </c>
      <c r="P5407" s="6">
        <v>42068</v>
      </c>
      <c r="Q5407" t="s">
        <v>3073</v>
      </c>
      <c r="R5407" t="s">
        <v>3300</v>
      </c>
      <c r="S5407" t="s">
        <v>3720</v>
      </c>
      <c r="T5407">
        <v>104</v>
      </c>
      <c r="U5407">
        <v>92</v>
      </c>
      <c r="W5407" t="s">
        <v>1994</v>
      </c>
      <c r="X5407">
        <v>1</v>
      </c>
      <c r="Y5407">
        <f t="shared" si="636"/>
        <v>-12</v>
      </c>
      <c r="Z5407">
        <f t="shared" ca="1" si="637"/>
        <v>-4.0000004999999996</v>
      </c>
      <c r="AA5407">
        <f t="shared" ca="1" si="638"/>
        <v>-7.9999995000000004</v>
      </c>
      <c r="AB5407">
        <f t="shared" ca="1" si="639"/>
        <v>7.9999995000000004</v>
      </c>
      <c r="AC5407" s="2">
        <v>8</v>
      </c>
      <c r="AD5407" s="7">
        <f>VLOOKUP(P5407,Weights!$A:$B,2,0)*AC5407</f>
        <v>8</v>
      </c>
      <c r="AE5407">
        <f t="shared" ca="1" si="640"/>
        <v>63.999992000000255</v>
      </c>
      <c r="AF5407" t="str">
        <f t="shared" si="641"/>
        <v>Delaware St</v>
      </c>
      <c r="AG5407" t="str">
        <f t="shared" ca="1" si="642"/>
        <v>Delaware St</v>
      </c>
    </row>
    <row r="5408" spans="15:33" x14ac:dyDescent="0.25">
      <c r="O5408" t="s">
        <v>3172</v>
      </c>
      <c r="P5408" s="6">
        <v>42068</v>
      </c>
      <c r="Q5408" t="s">
        <v>3073</v>
      </c>
      <c r="R5408" t="s">
        <v>3180</v>
      </c>
      <c r="S5408" t="s">
        <v>3721</v>
      </c>
      <c r="T5408">
        <v>82</v>
      </c>
      <c r="U5408">
        <v>55</v>
      </c>
      <c r="W5408" t="s">
        <v>366</v>
      </c>
      <c r="X5408">
        <v>1</v>
      </c>
      <c r="Y5408">
        <f t="shared" si="636"/>
        <v>27</v>
      </c>
      <c r="Z5408">
        <f t="shared" ca="1" si="637"/>
        <v>4.6249999999999982</v>
      </c>
      <c r="AA5408">
        <f t="shared" ca="1" si="638"/>
        <v>22.375</v>
      </c>
      <c r="AB5408">
        <f t="shared" ca="1" si="639"/>
        <v>-22.375</v>
      </c>
      <c r="AC5408" s="2">
        <v>22.375</v>
      </c>
      <c r="AD5408" s="7">
        <f>VLOOKUP(P5408,Weights!$A:$B,2,0)*AC5408</f>
        <v>22.375</v>
      </c>
      <c r="AE5408">
        <f t="shared" ca="1" si="640"/>
        <v>500.640625</v>
      </c>
      <c r="AF5408" t="str">
        <f t="shared" si="641"/>
        <v>Davidson</v>
      </c>
      <c r="AG5408" t="str">
        <f t="shared" ca="1" si="642"/>
        <v>Davidson</v>
      </c>
    </row>
    <row r="5409" spans="15:33" x14ac:dyDescent="0.25">
      <c r="O5409" t="s">
        <v>3139</v>
      </c>
      <c r="P5409" s="6">
        <v>42068</v>
      </c>
      <c r="Q5409" t="s">
        <v>3073</v>
      </c>
      <c r="R5409" t="s">
        <v>3140</v>
      </c>
      <c r="S5409" t="s">
        <v>3720</v>
      </c>
      <c r="T5409">
        <v>70</v>
      </c>
      <c r="U5409">
        <v>56</v>
      </c>
      <c r="W5409" t="s">
        <v>241</v>
      </c>
      <c r="X5409">
        <v>1</v>
      </c>
      <c r="Y5409">
        <f t="shared" si="636"/>
        <v>-14</v>
      </c>
      <c r="Z5409">
        <f t="shared" ca="1" si="637"/>
        <v>-5.125</v>
      </c>
      <c r="AA5409">
        <f t="shared" ca="1" si="638"/>
        <v>-8.875</v>
      </c>
      <c r="AB5409">
        <f t="shared" ca="1" si="639"/>
        <v>8.875</v>
      </c>
      <c r="AC5409" s="2">
        <v>8.875</v>
      </c>
      <c r="AD5409" s="7">
        <f>VLOOKUP(P5409,Weights!$A:$B,2,0)*AC5409</f>
        <v>8.875</v>
      </c>
      <c r="AE5409">
        <f t="shared" ca="1" si="640"/>
        <v>78.765625</v>
      </c>
      <c r="AF5409" t="str">
        <f t="shared" si="641"/>
        <v>Temple</v>
      </c>
      <c r="AG5409" t="str">
        <f t="shared" ca="1" si="642"/>
        <v>Temple</v>
      </c>
    </row>
    <row r="5410" spans="15:33" x14ac:dyDescent="0.25">
      <c r="O5410" t="s">
        <v>3382</v>
      </c>
      <c r="P5410" s="6">
        <v>42068</v>
      </c>
      <c r="Q5410" t="s">
        <v>3074</v>
      </c>
      <c r="R5410" t="s">
        <v>3381</v>
      </c>
      <c r="S5410" t="s">
        <v>3720</v>
      </c>
      <c r="T5410">
        <v>63</v>
      </c>
      <c r="U5410">
        <v>33</v>
      </c>
      <c r="W5410" t="s">
        <v>1802</v>
      </c>
      <c r="X5410">
        <v>1</v>
      </c>
      <c r="Y5410">
        <f t="shared" si="636"/>
        <v>-30</v>
      </c>
      <c r="Z5410">
        <f t="shared" ca="1" si="637"/>
        <v>-7.1250000000000009</v>
      </c>
      <c r="AA5410">
        <f t="shared" ca="1" si="638"/>
        <v>-22.875</v>
      </c>
      <c r="AB5410">
        <f t="shared" ca="1" si="639"/>
        <v>22.875</v>
      </c>
      <c r="AC5410" s="2">
        <v>22.875</v>
      </c>
      <c r="AD5410" s="7">
        <f>VLOOKUP(P5410,Weights!$A:$B,2,0)*AC5410</f>
        <v>22.875</v>
      </c>
      <c r="AE5410">
        <f t="shared" ca="1" si="640"/>
        <v>523.265625</v>
      </c>
      <c r="AF5410" t="str">
        <f t="shared" si="641"/>
        <v>Saint Peter's</v>
      </c>
      <c r="AG5410" t="str">
        <f t="shared" ca="1" si="642"/>
        <v>Saint Peter's</v>
      </c>
    </row>
    <row r="5411" spans="15:33" x14ac:dyDescent="0.25">
      <c r="O5411" t="s">
        <v>3220</v>
      </c>
      <c r="P5411" s="6">
        <v>42068</v>
      </c>
      <c r="Q5411" t="s">
        <v>3073</v>
      </c>
      <c r="R5411" t="s">
        <v>3321</v>
      </c>
      <c r="S5411" t="s">
        <v>3721</v>
      </c>
      <c r="T5411">
        <v>64</v>
      </c>
      <c r="U5411">
        <v>57</v>
      </c>
      <c r="W5411" t="s">
        <v>2010</v>
      </c>
      <c r="X5411">
        <v>1</v>
      </c>
      <c r="Y5411">
        <f t="shared" si="636"/>
        <v>7</v>
      </c>
      <c r="Z5411">
        <f t="shared" ca="1" si="637"/>
        <v>-4.7500000000000018</v>
      </c>
      <c r="AA5411">
        <f t="shared" ca="1" si="638"/>
        <v>11.750000000000002</v>
      </c>
      <c r="AB5411">
        <f t="shared" ca="1" si="639"/>
        <v>-11.750000000000002</v>
      </c>
      <c r="AC5411" s="2">
        <v>11.75</v>
      </c>
      <c r="AD5411" s="7">
        <f>VLOOKUP(P5411,Weights!$A:$B,2,0)*AC5411</f>
        <v>11.75</v>
      </c>
      <c r="AE5411">
        <f t="shared" ca="1" si="640"/>
        <v>138.06250000000003</v>
      </c>
      <c r="AF5411" t="str">
        <f t="shared" si="641"/>
        <v>Florida A&amp;M</v>
      </c>
      <c r="AG5411" t="str">
        <f t="shared" ca="1" si="642"/>
        <v>Savannah St</v>
      </c>
    </row>
    <row r="5412" spans="15:33" x14ac:dyDescent="0.25">
      <c r="O5412" t="s">
        <v>3147</v>
      </c>
      <c r="P5412" s="6">
        <v>42068</v>
      </c>
      <c r="Q5412" t="s">
        <v>3073</v>
      </c>
      <c r="R5412" t="s">
        <v>3154</v>
      </c>
      <c r="S5412" t="s">
        <v>3721</v>
      </c>
      <c r="T5412">
        <v>62</v>
      </c>
      <c r="U5412">
        <v>59</v>
      </c>
      <c r="W5412" t="s">
        <v>1496</v>
      </c>
      <c r="X5412">
        <v>1</v>
      </c>
      <c r="Y5412">
        <f t="shared" si="636"/>
        <v>3</v>
      </c>
      <c r="Z5412">
        <f t="shared" ca="1" si="637"/>
        <v>-3.9999999800000001</v>
      </c>
      <c r="AA5412">
        <f t="shared" ca="1" si="638"/>
        <v>6.9999999800000001</v>
      </c>
      <c r="AB5412">
        <f t="shared" ca="1" si="639"/>
        <v>-6.9999999800000001</v>
      </c>
      <c r="AC5412" s="2">
        <v>7</v>
      </c>
      <c r="AD5412" s="7">
        <f>VLOOKUP(P5412,Weights!$A:$B,2,0)*AC5412</f>
        <v>7</v>
      </c>
      <c r="AE5412">
        <f t="shared" ca="1" si="640"/>
        <v>48.999999720000005</v>
      </c>
      <c r="AF5412" t="str">
        <f t="shared" si="641"/>
        <v>Florida Atlantic</v>
      </c>
      <c r="AG5412" t="str">
        <f t="shared" ca="1" si="642"/>
        <v>UAB</v>
      </c>
    </row>
    <row r="5413" spans="15:33" x14ac:dyDescent="0.25">
      <c r="O5413" t="s">
        <v>3221</v>
      </c>
      <c r="P5413" s="6">
        <v>42068</v>
      </c>
      <c r="Q5413" t="s">
        <v>3073</v>
      </c>
      <c r="R5413" t="s">
        <v>3212</v>
      </c>
      <c r="S5413" t="s">
        <v>3720</v>
      </c>
      <c r="T5413">
        <v>63</v>
      </c>
      <c r="U5413">
        <v>62</v>
      </c>
      <c r="W5413" t="s">
        <v>726</v>
      </c>
      <c r="X5413">
        <v>1</v>
      </c>
      <c r="Y5413">
        <f t="shared" si="636"/>
        <v>-1</v>
      </c>
      <c r="Z5413">
        <f t="shared" ca="1" si="637"/>
        <v>-3.375</v>
      </c>
      <c r="AA5413">
        <f t="shared" ca="1" si="638"/>
        <v>2.375</v>
      </c>
      <c r="AB5413">
        <f t="shared" ca="1" si="639"/>
        <v>-2.375</v>
      </c>
      <c r="AC5413" s="2">
        <v>2.375</v>
      </c>
      <c r="AD5413" s="7">
        <f>VLOOKUP(P5413,Weights!$A:$B,2,0)*AC5413</f>
        <v>2.375</v>
      </c>
      <c r="AE5413">
        <f t="shared" ca="1" si="640"/>
        <v>5.640625</v>
      </c>
      <c r="AF5413" t="str">
        <f t="shared" si="641"/>
        <v>South Carolina Upstate</v>
      </c>
      <c r="AG5413" t="str">
        <f t="shared" ca="1" si="642"/>
        <v>South Carolina Upstate</v>
      </c>
    </row>
    <row r="5414" spans="15:33" x14ac:dyDescent="0.25">
      <c r="O5414" t="s">
        <v>3225</v>
      </c>
      <c r="P5414" s="6">
        <v>42068</v>
      </c>
      <c r="Q5414" t="s">
        <v>3073</v>
      </c>
      <c r="R5414" t="s">
        <v>3290</v>
      </c>
      <c r="S5414" t="s">
        <v>3721</v>
      </c>
      <c r="T5414">
        <v>59</v>
      </c>
      <c r="U5414">
        <v>54</v>
      </c>
      <c r="W5414" t="s">
        <v>1500</v>
      </c>
      <c r="X5414">
        <v>1</v>
      </c>
      <c r="Y5414">
        <f t="shared" si="636"/>
        <v>5</v>
      </c>
      <c r="Z5414">
        <f t="shared" ca="1" si="637"/>
        <v>-1.875</v>
      </c>
      <c r="AA5414">
        <f t="shared" ca="1" si="638"/>
        <v>6.875</v>
      </c>
      <c r="AB5414">
        <f t="shared" ca="1" si="639"/>
        <v>-6.875</v>
      </c>
      <c r="AC5414" s="2">
        <v>6.875</v>
      </c>
      <c r="AD5414" s="7">
        <f>VLOOKUP(P5414,Weights!$A:$B,2,0)*AC5414</f>
        <v>6.875</v>
      </c>
      <c r="AE5414">
        <f t="shared" ca="1" si="640"/>
        <v>47.265625</v>
      </c>
      <c r="AF5414" t="str">
        <f t="shared" si="641"/>
        <v>Florida International</v>
      </c>
      <c r="AG5414" t="str">
        <f t="shared" ca="1" si="642"/>
        <v>Middle Tennessee</v>
      </c>
    </row>
    <row r="5415" spans="15:33" x14ac:dyDescent="0.25">
      <c r="O5415" t="s">
        <v>3355</v>
      </c>
      <c r="P5415" s="6">
        <v>42068</v>
      </c>
      <c r="Q5415" t="s">
        <v>3073</v>
      </c>
      <c r="R5415" t="s">
        <v>3299</v>
      </c>
      <c r="S5415" t="s">
        <v>3721</v>
      </c>
      <c r="T5415">
        <v>76</v>
      </c>
      <c r="U5415">
        <v>64</v>
      </c>
      <c r="W5415" t="s">
        <v>2848</v>
      </c>
      <c r="X5415">
        <v>1</v>
      </c>
      <c r="Y5415">
        <f t="shared" si="636"/>
        <v>12</v>
      </c>
      <c r="Z5415">
        <f t="shared" ca="1" si="637"/>
        <v>5.2500000199999999</v>
      </c>
      <c r="AA5415">
        <f t="shared" ca="1" si="638"/>
        <v>6.7499999800000001</v>
      </c>
      <c r="AB5415">
        <f t="shared" ca="1" si="639"/>
        <v>-6.7499999800000001</v>
      </c>
      <c r="AC5415" s="2">
        <v>6.75</v>
      </c>
      <c r="AD5415" s="7">
        <f>VLOOKUP(P5415,Weights!$A:$B,2,0)*AC5415</f>
        <v>6.75</v>
      </c>
      <c r="AE5415">
        <f t="shared" ca="1" si="640"/>
        <v>45.562499729999999</v>
      </c>
      <c r="AF5415" t="str">
        <f t="shared" si="641"/>
        <v>Georgia Southern</v>
      </c>
      <c r="AG5415" t="str">
        <f t="shared" ca="1" si="642"/>
        <v>Georgia Southern</v>
      </c>
    </row>
    <row r="5416" spans="15:33" x14ac:dyDescent="0.25">
      <c r="O5416" t="s">
        <v>3415</v>
      </c>
      <c r="P5416" s="6">
        <v>42068</v>
      </c>
      <c r="Q5416" t="s">
        <v>3073</v>
      </c>
      <c r="R5416" t="s">
        <v>3401</v>
      </c>
      <c r="S5416" t="s">
        <v>3720</v>
      </c>
      <c r="T5416">
        <v>78</v>
      </c>
      <c r="U5416">
        <v>46</v>
      </c>
      <c r="W5416" t="s">
        <v>2714</v>
      </c>
      <c r="X5416">
        <v>1</v>
      </c>
      <c r="Y5416">
        <f t="shared" si="636"/>
        <v>-32</v>
      </c>
      <c r="Z5416">
        <f t="shared" ca="1" si="637"/>
        <v>-15.000000500000002</v>
      </c>
      <c r="AA5416">
        <f t="shared" ca="1" si="638"/>
        <v>-16.999999499999998</v>
      </c>
      <c r="AB5416">
        <f t="shared" ca="1" si="639"/>
        <v>16.999999499999998</v>
      </c>
      <c r="AC5416" s="2">
        <v>17</v>
      </c>
      <c r="AD5416" s="7">
        <f>VLOOKUP(P5416,Weights!$A:$B,2,0)*AC5416</f>
        <v>17</v>
      </c>
      <c r="AE5416">
        <f t="shared" ca="1" si="640"/>
        <v>288.99998300000016</v>
      </c>
      <c r="AF5416" t="str">
        <f t="shared" si="641"/>
        <v>Alabama St</v>
      </c>
      <c r="AG5416" t="str">
        <f t="shared" ca="1" si="642"/>
        <v>Alabama St</v>
      </c>
    </row>
    <row r="5417" spans="15:33" x14ac:dyDescent="0.25">
      <c r="O5417" t="s">
        <v>3293</v>
      </c>
      <c r="P5417" s="6">
        <v>42068</v>
      </c>
      <c r="Q5417" t="s">
        <v>3073</v>
      </c>
      <c r="R5417" t="s">
        <v>3292</v>
      </c>
      <c r="S5417" t="s">
        <v>3720</v>
      </c>
      <c r="T5417">
        <v>80</v>
      </c>
      <c r="U5417">
        <v>69</v>
      </c>
      <c r="W5417" t="s">
        <v>2019</v>
      </c>
      <c r="X5417">
        <v>1</v>
      </c>
      <c r="Y5417">
        <f t="shared" si="636"/>
        <v>-11</v>
      </c>
      <c r="Z5417">
        <f t="shared" ca="1" si="637"/>
        <v>-5</v>
      </c>
      <c r="AA5417">
        <f t="shared" ca="1" si="638"/>
        <v>-6</v>
      </c>
      <c r="AB5417">
        <f t="shared" ca="1" si="639"/>
        <v>6</v>
      </c>
      <c r="AC5417" s="2">
        <v>6</v>
      </c>
      <c r="AD5417" s="7">
        <f>VLOOKUP(P5417,Weights!$A:$B,2,0)*AC5417</f>
        <v>6</v>
      </c>
      <c r="AE5417">
        <f t="shared" ca="1" si="640"/>
        <v>36</v>
      </c>
      <c r="AF5417" t="str">
        <f t="shared" si="641"/>
        <v>Norfolk St</v>
      </c>
      <c r="AG5417" t="str">
        <f t="shared" ca="1" si="642"/>
        <v>Norfolk St</v>
      </c>
    </row>
    <row r="5418" spans="15:33" x14ac:dyDescent="0.25">
      <c r="O5418" t="s">
        <v>3269</v>
      </c>
      <c r="P5418" s="6">
        <v>42068</v>
      </c>
      <c r="Q5418" t="s">
        <v>3073</v>
      </c>
      <c r="R5418" t="s">
        <v>3236</v>
      </c>
      <c r="S5418" t="s">
        <v>3720</v>
      </c>
      <c r="T5418">
        <v>85</v>
      </c>
      <c r="U5418">
        <v>81</v>
      </c>
      <c r="W5418" t="s">
        <v>1032</v>
      </c>
      <c r="X5418">
        <v>1</v>
      </c>
      <c r="Y5418">
        <f t="shared" si="636"/>
        <v>-4</v>
      </c>
      <c r="Z5418">
        <f t="shared" ca="1" si="637"/>
        <v>-9.125</v>
      </c>
      <c r="AA5418">
        <f t="shared" ca="1" si="638"/>
        <v>5.125</v>
      </c>
      <c r="AB5418">
        <f t="shared" ca="1" si="639"/>
        <v>-5.125</v>
      </c>
      <c r="AC5418" s="2">
        <v>5.125</v>
      </c>
      <c r="AD5418" s="7">
        <f>VLOOKUP(P5418,Weights!$A:$B,2,0)*AC5418</f>
        <v>5.125</v>
      </c>
      <c r="AE5418">
        <f t="shared" ca="1" si="640"/>
        <v>26.265625</v>
      </c>
      <c r="AF5418" t="str">
        <f t="shared" si="641"/>
        <v>Eastern Washington</v>
      </c>
      <c r="AG5418" t="str">
        <f t="shared" ca="1" si="642"/>
        <v>Eastern Washington</v>
      </c>
    </row>
    <row r="5419" spans="15:33" x14ac:dyDescent="0.25">
      <c r="O5419" t="s">
        <v>3406</v>
      </c>
      <c r="P5419" s="6">
        <v>42068</v>
      </c>
      <c r="Q5419" t="s">
        <v>3073</v>
      </c>
      <c r="R5419" t="s">
        <v>3173</v>
      </c>
      <c r="S5419" t="s">
        <v>3721</v>
      </c>
      <c r="T5419">
        <v>64</v>
      </c>
      <c r="U5419">
        <v>52</v>
      </c>
      <c r="W5419" t="s">
        <v>2605</v>
      </c>
      <c r="X5419">
        <v>1</v>
      </c>
      <c r="Y5419">
        <f t="shared" si="636"/>
        <v>12</v>
      </c>
      <c r="Z5419">
        <f t="shared" ca="1" si="637"/>
        <v>12.000000499999999</v>
      </c>
      <c r="AA5419">
        <f t="shared" ca="1" si="638"/>
        <v>-4.9999999873762135E-7</v>
      </c>
      <c r="AB5419">
        <f t="shared" ca="1" si="639"/>
        <v>4.9999999873762135E-7</v>
      </c>
      <c r="AC5419" s="2">
        <v>0</v>
      </c>
      <c r="AD5419" s="7">
        <f>VLOOKUP(P5419,Weights!$A:$B,2,0)*AC5419</f>
        <v>0</v>
      </c>
      <c r="AE5419">
        <f t="shared" ca="1" si="640"/>
        <v>2.4999999873762136E-13</v>
      </c>
      <c r="AF5419" t="str">
        <f t="shared" si="641"/>
        <v>Incarnate Word</v>
      </c>
      <c r="AG5419" t="str">
        <f t="shared" ca="1" si="642"/>
        <v>Incarnate Word</v>
      </c>
    </row>
    <row r="5420" spans="15:33" x14ac:dyDescent="0.25">
      <c r="O5420" t="s">
        <v>3348</v>
      </c>
      <c r="P5420" s="6">
        <v>42068</v>
      </c>
      <c r="Q5420" t="s">
        <v>3073</v>
      </c>
      <c r="R5420" t="s">
        <v>3400</v>
      </c>
      <c r="S5420" t="s">
        <v>3721</v>
      </c>
      <c r="T5420">
        <v>72</v>
      </c>
      <c r="U5420">
        <v>54</v>
      </c>
      <c r="W5420" t="s">
        <v>2725</v>
      </c>
      <c r="X5420">
        <v>1</v>
      </c>
      <c r="Y5420">
        <f t="shared" si="636"/>
        <v>18</v>
      </c>
      <c r="Z5420">
        <f t="shared" ca="1" si="637"/>
        <v>3.25</v>
      </c>
      <c r="AA5420">
        <f t="shared" ca="1" si="638"/>
        <v>14.75</v>
      </c>
      <c r="AB5420">
        <f t="shared" ca="1" si="639"/>
        <v>-14.75</v>
      </c>
      <c r="AC5420" s="2">
        <v>14.75</v>
      </c>
      <c r="AD5420" s="7">
        <f>VLOOKUP(P5420,Weights!$A:$B,2,0)*AC5420</f>
        <v>14.75</v>
      </c>
      <c r="AE5420">
        <f t="shared" ca="1" si="640"/>
        <v>217.5625</v>
      </c>
      <c r="AF5420" t="str">
        <f t="shared" si="641"/>
        <v>Jackson St</v>
      </c>
      <c r="AG5420" t="str">
        <f t="shared" ca="1" si="642"/>
        <v>Jackson St</v>
      </c>
    </row>
    <row r="5421" spans="15:33" x14ac:dyDescent="0.25">
      <c r="O5421" t="s">
        <v>3366</v>
      </c>
      <c r="P5421" s="6">
        <v>42068</v>
      </c>
      <c r="Q5421" t="s">
        <v>3073</v>
      </c>
      <c r="R5421" t="s">
        <v>3094</v>
      </c>
      <c r="S5421" t="s">
        <v>3721</v>
      </c>
      <c r="T5421">
        <v>89</v>
      </c>
      <c r="U5421">
        <v>64</v>
      </c>
      <c r="W5421" t="s">
        <v>2383</v>
      </c>
      <c r="X5421">
        <v>1</v>
      </c>
      <c r="Y5421">
        <f t="shared" si="636"/>
        <v>25</v>
      </c>
      <c r="Z5421">
        <f t="shared" ca="1" si="637"/>
        <v>3.25</v>
      </c>
      <c r="AA5421">
        <f t="shared" ca="1" si="638"/>
        <v>21.75</v>
      </c>
      <c r="AB5421">
        <f t="shared" ca="1" si="639"/>
        <v>-21.75</v>
      </c>
      <c r="AC5421" s="2">
        <v>21.75</v>
      </c>
      <c r="AD5421" s="7">
        <f>VLOOKUP(P5421,Weights!$A:$B,2,0)*AC5421</f>
        <v>21.75</v>
      </c>
      <c r="AE5421">
        <f t="shared" ca="1" si="640"/>
        <v>473.0625</v>
      </c>
      <c r="AF5421" t="str">
        <f t="shared" si="641"/>
        <v>Lafayette</v>
      </c>
      <c r="AG5421" t="str">
        <f t="shared" ca="1" si="642"/>
        <v>Lafayette</v>
      </c>
    </row>
    <row r="5422" spans="15:33" x14ac:dyDescent="0.25">
      <c r="O5422" t="s">
        <v>3362</v>
      </c>
      <c r="P5422" s="6">
        <v>42068</v>
      </c>
      <c r="Q5422" t="s">
        <v>3073</v>
      </c>
      <c r="R5422" t="s">
        <v>3263</v>
      </c>
      <c r="S5422" t="s">
        <v>3720</v>
      </c>
      <c r="T5422">
        <v>67</v>
      </c>
      <c r="U5422">
        <v>61</v>
      </c>
      <c r="W5422" t="s">
        <v>2613</v>
      </c>
      <c r="X5422">
        <v>1</v>
      </c>
      <c r="Y5422">
        <f t="shared" si="636"/>
        <v>-6</v>
      </c>
      <c r="Z5422">
        <f t="shared" ca="1" si="637"/>
        <v>-9.75</v>
      </c>
      <c r="AA5422">
        <f t="shared" ca="1" si="638"/>
        <v>3.75</v>
      </c>
      <c r="AB5422">
        <f t="shared" ca="1" si="639"/>
        <v>-3.75</v>
      </c>
      <c r="AC5422" s="2">
        <v>3.75</v>
      </c>
      <c r="AD5422" s="7">
        <f>VLOOKUP(P5422,Weights!$A:$B,2,0)*AC5422</f>
        <v>3.75</v>
      </c>
      <c r="AE5422">
        <f t="shared" ca="1" si="640"/>
        <v>14.0625</v>
      </c>
      <c r="AF5422" t="str">
        <f t="shared" si="641"/>
        <v>Sam Houston St</v>
      </c>
      <c r="AG5422" t="str">
        <f t="shared" ca="1" si="642"/>
        <v>Sam Houston St</v>
      </c>
    </row>
    <row r="5423" spans="15:33" x14ac:dyDescent="0.25">
      <c r="O5423" t="s">
        <v>3379</v>
      </c>
      <c r="P5423" s="6">
        <v>42068</v>
      </c>
      <c r="Q5423" t="s">
        <v>3073</v>
      </c>
      <c r="R5423" t="s">
        <v>3399</v>
      </c>
      <c r="S5423" t="s">
        <v>3720</v>
      </c>
      <c r="T5423">
        <v>68</v>
      </c>
      <c r="U5423">
        <v>62</v>
      </c>
      <c r="W5423" t="s">
        <v>2460</v>
      </c>
      <c r="X5423">
        <v>1</v>
      </c>
      <c r="Y5423">
        <f t="shared" si="636"/>
        <v>-6</v>
      </c>
      <c r="Z5423">
        <f t="shared" ca="1" si="637"/>
        <v>2.5</v>
      </c>
      <c r="AA5423">
        <f t="shared" ca="1" si="638"/>
        <v>-8.5</v>
      </c>
      <c r="AB5423">
        <f t="shared" ca="1" si="639"/>
        <v>8.5</v>
      </c>
      <c r="AC5423" s="2">
        <v>8.5</v>
      </c>
      <c r="AD5423" s="7">
        <f>VLOOKUP(P5423,Weights!$A:$B,2,0)*AC5423</f>
        <v>8.5</v>
      </c>
      <c r="AE5423">
        <f t="shared" ca="1" si="640"/>
        <v>72.25</v>
      </c>
      <c r="AF5423" t="str">
        <f t="shared" si="641"/>
        <v>American</v>
      </c>
      <c r="AG5423" t="str">
        <f t="shared" ca="1" si="642"/>
        <v>Lehigh</v>
      </c>
    </row>
    <row r="5424" spans="15:33" x14ac:dyDescent="0.25">
      <c r="O5424" t="s">
        <v>3250</v>
      </c>
      <c r="P5424" s="6">
        <v>42068</v>
      </c>
      <c r="Q5424" t="s">
        <v>3073</v>
      </c>
      <c r="R5424" t="s">
        <v>3283</v>
      </c>
      <c r="S5424" t="s">
        <v>3721</v>
      </c>
      <c r="T5424">
        <v>69</v>
      </c>
      <c r="U5424">
        <v>58</v>
      </c>
      <c r="W5424" t="s">
        <v>1372</v>
      </c>
      <c r="X5424">
        <v>1</v>
      </c>
      <c r="Y5424">
        <f t="shared" si="636"/>
        <v>11</v>
      </c>
      <c r="Z5424">
        <f t="shared" ca="1" si="637"/>
        <v>11</v>
      </c>
      <c r="AA5424">
        <f t="shared" ca="1" si="638"/>
        <v>0</v>
      </c>
      <c r="AB5424">
        <f t="shared" ca="1" si="639"/>
        <v>0</v>
      </c>
      <c r="AC5424" s="2">
        <v>0</v>
      </c>
      <c r="AD5424" s="7">
        <f>VLOOKUP(P5424,Weights!$A:$B,2,0)*AC5424</f>
        <v>0</v>
      </c>
      <c r="AE5424">
        <f t="shared" ca="1" si="640"/>
        <v>0</v>
      </c>
      <c r="AF5424" t="str">
        <f t="shared" si="641"/>
        <v>Long Beach St</v>
      </c>
      <c r="AG5424" t="str">
        <f t="shared" ca="1" si="642"/>
        <v>Long Beach St</v>
      </c>
    </row>
    <row r="5425" spans="15:33" x14ac:dyDescent="0.25">
      <c r="O5425" t="s">
        <v>3317</v>
      </c>
      <c r="P5425" s="6">
        <v>42068</v>
      </c>
      <c r="Q5425" t="s">
        <v>3073</v>
      </c>
      <c r="R5425" t="s">
        <v>3185</v>
      </c>
      <c r="S5425" t="s">
        <v>3721</v>
      </c>
      <c r="T5425">
        <v>72</v>
      </c>
      <c r="U5425">
        <v>61</v>
      </c>
      <c r="W5425" t="s">
        <v>1506</v>
      </c>
      <c r="X5425">
        <v>1</v>
      </c>
      <c r="Y5425">
        <f t="shared" si="636"/>
        <v>11</v>
      </c>
      <c r="Z5425">
        <f t="shared" ca="1" si="637"/>
        <v>16.875</v>
      </c>
      <c r="AA5425">
        <f t="shared" ca="1" si="638"/>
        <v>-5.875</v>
      </c>
      <c r="AB5425">
        <f t="shared" ca="1" si="639"/>
        <v>5.875</v>
      </c>
      <c r="AC5425" s="2">
        <v>5.875</v>
      </c>
      <c r="AD5425" s="7">
        <f>VLOOKUP(P5425,Weights!$A:$B,2,0)*AC5425</f>
        <v>5.875</v>
      </c>
      <c r="AE5425">
        <f t="shared" ca="1" si="640"/>
        <v>34.515625</v>
      </c>
      <c r="AF5425" t="str">
        <f t="shared" si="641"/>
        <v>Louisiana Tech</v>
      </c>
      <c r="AG5425" t="str">
        <f t="shared" ca="1" si="642"/>
        <v>Louisiana Tech</v>
      </c>
    </row>
    <row r="5426" spans="15:33" x14ac:dyDescent="0.25">
      <c r="O5426" t="s">
        <v>3188</v>
      </c>
      <c r="P5426" s="6">
        <v>42068</v>
      </c>
      <c r="Q5426" t="s">
        <v>3074</v>
      </c>
      <c r="R5426" t="s">
        <v>3098</v>
      </c>
      <c r="S5426" t="s">
        <v>3721</v>
      </c>
      <c r="T5426">
        <v>80</v>
      </c>
      <c r="U5426">
        <v>74</v>
      </c>
      <c r="W5426" t="s">
        <v>1802</v>
      </c>
      <c r="X5426">
        <v>1</v>
      </c>
      <c r="Y5426">
        <f t="shared" si="636"/>
        <v>6</v>
      </c>
      <c r="Z5426">
        <f t="shared" ca="1" si="637"/>
        <v>-9.1250004999999987</v>
      </c>
      <c r="AA5426">
        <f t="shared" ca="1" si="638"/>
        <v>15.125000499999999</v>
      </c>
      <c r="AB5426">
        <f t="shared" ca="1" si="639"/>
        <v>-15.125000499999999</v>
      </c>
      <c r="AC5426" s="2">
        <v>15.125</v>
      </c>
      <c r="AD5426" s="7">
        <f>VLOOKUP(P5426,Weights!$A:$B,2,0)*AC5426</f>
        <v>15.125</v>
      </c>
      <c r="AE5426">
        <f t="shared" ca="1" si="640"/>
        <v>228.7656401250002</v>
      </c>
      <c r="AF5426" t="str">
        <f t="shared" si="641"/>
        <v>Marist</v>
      </c>
      <c r="AG5426" t="str">
        <f t="shared" ca="1" si="642"/>
        <v>Quinnipiac</v>
      </c>
    </row>
    <row r="5427" spans="15:33" x14ac:dyDescent="0.25">
      <c r="O5427" t="s">
        <v>3125</v>
      </c>
      <c r="P5427" s="6">
        <v>42068</v>
      </c>
      <c r="Q5427" t="s">
        <v>3073</v>
      </c>
      <c r="R5427" t="s">
        <v>3341</v>
      </c>
      <c r="S5427" t="s">
        <v>3721</v>
      </c>
      <c r="T5427">
        <v>89</v>
      </c>
      <c r="U5427">
        <v>76</v>
      </c>
      <c r="W5427" t="s">
        <v>1614</v>
      </c>
      <c r="X5427">
        <v>1</v>
      </c>
      <c r="Y5427">
        <f t="shared" si="636"/>
        <v>13</v>
      </c>
      <c r="Z5427">
        <f t="shared" ca="1" si="637"/>
        <v>12.000000499999999</v>
      </c>
      <c r="AA5427">
        <f t="shared" ca="1" si="638"/>
        <v>0.99999950000000126</v>
      </c>
      <c r="AB5427">
        <f t="shared" ca="1" si="639"/>
        <v>-0.99999950000000126</v>
      </c>
      <c r="AC5427" s="2">
        <v>1</v>
      </c>
      <c r="AD5427" s="7">
        <f>VLOOKUP(P5427,Weights!$A:$B,2,0)*AC5427</f>
        <v>1</v>
      </c>
      <c r="AE5427">
        <f t="shared" ca="1" si="640"/>
        <v>0.99999900000025255</v>
      </c>
      <c r="AF5427" t="str">
        <f t="shared" si="641"/>
        <v>Maryland-Eastern Shore</v>
      </c>
      <c r="AG5427" t="str">
        <f t="shared" ca="1" si="642"/>
        <v>Maryland-Eastern Shore</v>
      </c>
    </row>
    <row r="5428" spans="15:33" x14ac:dyDescent="0.25">
      <c r="O5428" t="s">
        <v>3124</v>
      </c>
      <c r="P5428" s="6">
        <v>42068</v>
      </c>
      <c r="Q5428" t="s">
        <v>3073</v>
      </c>
      <c r="R5428" t="s">
        <v>3712</v>
      </c>
      <c r="S5428" t="s">
        <v>3720</v>
      </c>
      <c r="T5428">
        <v>76</v>
      </c>
      <c r="U5428">
        <v>63</v>
      </c>
      <c r="W5428" t="s">
        <v>1266</v>
      </c>
      <c r="X5428">
        <v>1</v>
      </c>
      <c r="Y5428">
        <f t="shared" si="636"/>
        <v>-13</v>
      </c>
      <c r="Z5428">
        <f t="shared" ca="1" si="637"/>
        <v>-5.8749999999999982</v>
      </c>
      <c r="AA5428">
        <f t="shared" ca="1" si="638"/>
        <v>-7.1250000000000018</v>
      </c>
      <c r="AB5428">
        <f t="shared" ca="1" si="639"/>
        <v>7.1250000000000018</v>
      </c>
      <c r="AC5428" s="2">
        <v>7.125</v>
      </c>
      <c r="AD5428" s="7">
        <f>VLOOKUP(P5428,Weights!$A:$B,2,0)*AC5428</f>
        <v>7.125</v>
      </c>
      <c r="AE5428">
        <f t="shared" ca="1" si="640"/>
        <v>50.765625000000028</v>
      </c>
      <c r="AF5428" t="str">
        <f t="shared" si="641"/>
        <v>Wisconsin</v>
      </c>
      <c r="AG5428" t="str">
        <f t="shared" ca="1" si="642"/>
        <v>Wisconsin</v>
      </c>
    </row>
    <row r="5429" spans="15:33" x14ac:dyDescent="0.25">
      <c r="O5429" t="s">
        <v>3394</v>
      </c>
      <c r="P5429" s="6">
        <v>42068</v>
      </c>
      <c r="Q5429" t="s">
        <v>3073</v>
      </c>
      <c r="R5429" t="s">
        <v>3412</v>
      </c>
      <c r="S5429" t="s">
        <v>3070</v>
      </c>
      <c r="W5429" t="s">
        <v>3070</v>
      </c>
      <c r="X5429">
        <v>0</v>
      </c>
      <c r="Y5429">
        <f t="shared" si="636"/>
        <v>0</v>
      </c>
      <c r="Z5429">
        <f t="shared" ca="1" si="637"/>
        <v>0</v>
      </c>
      <c r="AA5429">
        <f t="shared" ca="1" si="638"/>
        <v>0</v>
      </c>
      <c r="AB5429">
        <f t="shared" ca="1" si="639"/>
        <v>0</v>
      </c>
      <c r="AC5429" s="2">
        <v>0</v>
      </c>
      <c r="AD5429" s="7">
        <f>VLOOKUP(P5429,Weights!$A:$B,2,0)*AC5429</f>
        <v>0</v>
      </c>
      <c r="AE5429">
        <f t="shared" ca="1" si="640"/>
        <v>0</v>
      </c>
      <c r="AF5429" t="str">
        <f t="shared" si="641"/>
        <v>Arkansas-Pine Bluff</v>
      </c>
      <c r="AG5429" t="str">
        <f t="shared" ca="1" si="642"/>
        <v>Arkansas-Pine Bluff</v>
      </c>
    </row>
    <row r="5430" spans="15:33" x14ac:dyDescent="0.25">
      <c r="O5430" t="s">
        <v>3388</v>
      </c>
      <c r="P5430" s="6">
        <v>42068</v>
      </c>
      <c r="Q5430" t="s">
        <v>3074</v>
      </c>
      <c r="R5430" t="s">
        <v>3396</v>
      </c>
      <c r="S5430" t="s">
        <v>3720</v>
      </c>
      <c r="T5430">
        <v>55</v>
      </c>
      <c r="U5430">
        <v>48</v>
      </c>
      <c r="W5430" t="s">
        <v>2142</v>
      </c>
      <c r="X5430">
        <v>1</v>
      </c>
      <c r="Y5430">
        <f t="shared" si="636"/>
        <v>-7</v>
      </c>
      <c r="Z5430">
        <f t="shared" ca="1" si="637"/>
        <v>-0.875</v>
      </c>
      <c r="AA5430">
        <f t="shared" ca="1" si="638"/>
        <v>-6.125</v>
      </c>
      <c r="AB5430">
        <f t="shared" ca="1" si="639"/>
        <v>6.125</v>
      </c>
      <c r="AC5430" s="2">
        <v>6.125</v>
      </c>
      <c r="AD5430" s="7">
        <f>VLOOKUP(P5430,Weights!$A:$B,2,0)*AC5430</f>
        <v>6.125</v>
      </c>
      <c r="AE5430">
        <f t="shared" ca="1" si="640"/>
        <v>37.515625</v>
      </c>
      <c r="AF5430" t="str">
        <f t="shared" si="641"/>
        <v>Southern Illinois</v>
      </c>
      <c r="AG5430" t="str">
        <f t="shared" ca="1" si="642"/>
        <v>Southern Illinois</v>
      </c>
    </row>
    <row r="5431" spans="15:33" x14ac:dyDescent="0.25">
      <c r="O5431" t="s">
        <v>3238</v>
      </c>
      <c r="P5431" s="6">
        <v>42068</v>
      </c>
      <c r="Q5431" t="s">
        <v>3074</v>
      </c>
      <c r="R5431" t="s">
        <v>3318</v>
      </c>
      <c r="S5431" t="s">
        <v>3721</v>
      </c>
      <c r="T5431">
        <v>76</v>
      </c>
      <c r="U5431">
        <v>65</v>
      </c>
      <c r="W5431" t="s">
        <v>2322</v>
      </c>
      <c r="X5431">
        <v>1</v>
      </c>
      <c r="Y5431">
        <f t="shared" si="636"/>
        <v>11</v>
      </c>
      <c r="Z5431">
        <f t="shared" ca="1" si="637"/>
        <v>2.875</v>
      </c>
      <c r="AA5431">
        <f t="shared" ca="1" si="638"/>
        <v>8.125</v>
      </c>
      <c r="AB5431">
        <f t="shared" ca="1" si="639"/>
        <v>-8.125</v>
      </c>
      <c r="AC5431" s="2">
        <v>8.125</v>
      </c>
      <c r="AD5431" s="7">
        <f>VLOOKUP(P5431,Weights!$A:$B,2,0)*AC5431</f>
        <v>8.125</v>
      </c>
      <c r="AE5431">
        <f t="shared" ca="1" si="640"/>
        <v>66.015625</v>
      </c>
      <c r="AF5431" t="str">
        <f t="shared" si="641"/>
        <v>Morehead St</v>
      </c>
      <c r="AG5431" t="str">
        <f t="shared" ca="1" si="642"/>
        <v>Morehead St</v>
      </c>
    </row>
    <row r="5432" spans="15:33" x14ac:dyDescent="0.25">
      <c r="O5432" t="s">
        <v>3405</v>
      </c>
      <c r="P5432" s="6">
        <v>42068</v>
      </c>
      <c r="Q5432" t="s">
        <v>3073</v>
      </c>
      <c r="R5432" t="s">
        <v>3322</v>
      </c>
      <c r="S5432" t="s">
        <v>3721</v>
      </c>
      <c r="T5432">
        <v>85</v>
      </c>
      <c r="U5432">
        <v>79</v>
      </c>
      <c r="W5432" t="s">
        <v>2623</v>
      </c>
      <c r="X5432">
        <v>1</v>
      </c>
      <c r="Y5432">
        <f t="shared" si="636"/>
        <v>6</v>
      </c>
      <c r="Z5432">
        <f t="shared" ca="1" si="637"/>
        <v>6.1250004999999996</v>
      </c>
      <c r="AA5432">
        <f t="shared" ca="1" si="638"/>
        <v>-0.12500049999999963</v>
      </c>
      <c r="AB5432">
        <f t="shared" ca="1" si="639"/>
        <v>0.12500049999999963</v>
      </c>
      <c r="AC5432" s="2">
        <v>0.125</v>
      </c>
      <c r="AD5432" s="7">
        <f>VLOOKUP(P5432,Weights!$A:$B,2,0)*AC5432</f>
        <v>0.125</v>
      </c>
      <c r="AE5432">
        <f t="shared" ca="1" si="640"/>
        <v>1.5625125000249908E-2</v>
      </c>
      <c r="AF5432" t="str">
        <f t="shared" si="641"/>
        <v>New Orleans</v>
      </c>
      <c r="AG5432" t="str">
        <f t="shared" ca="1" si="642"/>
        <v>New Orleans</v>
      </c>
    </row>
    <row r="5433" spans="15:33" x14ac:dyDescent="0.25">
      <c r="O5433" t="s">
        <v>3082</v>
      </c>
      <c r="P5433" s="6">
        <v>42068</v>
      </c>
      <c r="Q5433" t="s">
        <v>3074</v>
      </c>
      <c r="R5433" t="s">
        <v>3080</v>
      </c>
      <c r="S5433" t="s">
        <v>3720</v>
      </c>
      <c r="T5433">
        <v>71</v>
      </c>
      <c r="U5433">
        <v>54</v>
      </c>
      <c r="W5433" t="s">
        <v>1872</v>
      </c>
      <c r="X5433">
        <v>1</v>
      </c>
      <c r="Y5433">
        <f t="shared" si="636"/>
        <v>-17</v>
      </c>
      <c r="Z5433">
        <f t="shared" ca="1" si="637"/>
        <v>-6.2500004999999996</v>
      </c>
      <c r="AA5433">
        <f t="shared" ca="1" si="638"/>
        <v>-10.749999500000001</v>
      </c>
      <c r="AB5433">
        <f t="shared" ca="1" si="639"/>
        <v>10.749999500000001</v>
      </c>
      <c r="AC5433" s="2">
        <v>10.75</v>
      </c>
      <c r="AD5433" s="7">
        <f>VLOOKUP(P5433,Weights!$A:$B,2,0)*AC5433</f>
        <v>10.75</v>
      </c>
      <c r="AE5433">
        <f t="shared" ca="1" si="640"/>
        <v>115.56248925000028</v>
      </c>
      <c r="AF5433" t="str">
        <f t="shared" si="641"/>
        <v>Siena</v>
      </c>
      <c r="AG5433" t="str">
        <f t="shared" ca="1" si="642"/>
        <v>Siena</v>
      </c>
    </row>
    <row r="5434" spans="15:33" x14ac:dyDescent="0.25">
      <c r="O5434" t="s">
        <v>3407</v>
      </c>
      <c r="P5434" s="6">
        <v>42068</v>
      </c>
      <c r="Q5434" t="s">
        <v>3073</v>
      </c>
      <c r="R5434" t="s">
        <v>3314</v>
      </c>
      <c r="S5434" t="s">
        <v>3721</v>
      </c>
      <c r="T5434">
        <v>77</v>
      </c>
      <c r="U5434">
        <v>70</v>
      </c>
      <c r="W5434" t="s">
        <v>2633</v>
      </c>
      <c r="X5434">
        <v>1</v>
      </c>
      <c r="Y5434">
        <f t="shared" si="636"/>
        <v>7</v>
      </c>
      <c r="Z5434">
        <f t="shared" ca="1" si="637"/>
        <v>3.5</v>
      </c>
      <c r="AA5434">
        <f t="shared" ca="1" si="638"/>
        <v>3.5</v>
      </c>
      <c r="AB5434">
        <f t="shared" ca="1" si="639"/>
        <v>-3.5</v>
      </c>
      <c r="AC5434" s="2">
        <v>3.5</v>
      </c>
      <c r="AD5434" s="7">
        <f>VLOOKUP(P5434,Weights!$A:$B,2,0)*AC5434</f>
        <v>3.5</v>
      </c>
      <c r="AE5434">
        <f t="shared" ca="1" si="640"/>
        <v>12.25</v>
      </c>
      <c r="AF5434" t="str">
        <f t="shared" si="641"/>
        <v>Nicholls St</v>
      </c>
      <c r="AG5434" t="str">
        <f t="shared" ca="1" si="642"/>
        <v>Nicholls St</v>
      </c>
    </row>
    <row r="5435" spans="15:33" x14ac:dyDescent="0.25">
      <c r="O5435" t="s">
        <v>3392</v>
      </c>
      <c r="P5435" s="6">
        <v>42068</v>
      </c>
      <c r="Q5435" t="s">
        <v>3073</v>
      </c>
      <c r="R5435" t="s">
        <v>3239</v>
      </c>
      <c r="S5435" t="s">
        <v>3721</v>
      </c>
      <c r="T5435">
        <v>69</v>
      </c>
      <c r="U5435">
        <v>58</v>
      </c>
      <c r="W5435" t="s">
        <v>2073</v>
      </c>
      <c r="X5435">
        <v>1</v>
      </c>
      <c r="Y5435">
        <f t="shared" si="636"/>
        <v>11</v>
      </c>
      <c r="Z5435">
        <f t="shared" ca="1" si="637"/>
        <v>20.250000499999999</v>
      </c>
      <c r="AA5435">
        <f t="shared" ca="1" si="638"/>
        <v>-9.2500004999999987</v>
      </c>
      <c r="AB5435">
        <f t="shared" ca="1" si="639"/>
        <v>9.2500004999999987</v>
      </c>
      <c r="AC5435" s="2">
        <v>9.25</v>
      </c>
      <c r="AD5435" s="7">
        <f>VLOOKUP(P5435,Weights!$A:$B,2,0)*AC5435</f>
        <v>9.25</v>
      </c>
      <c r="AE5435">
        <f t="shared" ca="1" si="640"/>
        <v>85.562509250000232</v>
      </c>
      <c r="AF5435" t="str">
        <f t="shared" si="641"/>
        <v>North Carolina Central</v>
      </c>
      <c r="AG5435" t="str">
        <f t="shared" ca="1" si="642"/>
        <v>North Carolina Central</v>
      </c>
    </row>
    <row r="5436" spans="15:33" x14ac:dyDescent="0.25">
      <c r="O5436" t="s">
        <v>3211</v>
      </c>
      <c r="P5436" s="6">
        <v>42068</v>
      </c>
      <c r="Q5436" t="s">
        <v>3073</v>
      </c>
      <c r="R5436" t="s">
        <v>3215</v>
      </c>
      <c r="S5436" t="s">
        <v>3721</v>
      </c>
      <c r="T5436">
        <v>71</v>
      </c>
      <c r="U5436">
        <v>57</v>
      </c>
      <c r="W5436" t="s">
        <v>781</v>
      </c>
      <c r="X5436">
        <v>1</v>
      </c>
      <c r="Y5436">
        <f t="shared" si="636"/>
        <v>14</v>
      </c>
      <c r="Z5436">
        <f t="shared" ca="1" si="637"/>
        <v>15.000000499999999</v>
      </c>
      <c r="AA5436">
        <f t="shared" ca="1" si="638"/>
        <v>-1.0000004999999987</v>
      </c>
      <c r="AB5436">
        <f t="shared" ca="1" si="639"/>
        <v>1.0000004999999987</v>
      </c>
      <c r="AC5436" s="2">
        <v>1</v>
      </c>
      <c r="AD5436" s="7">
        <f>VLOOKUP(P5436,Weights!$A:$B,2,0)*AC5436</f>
        <v>1</v>
      </c>
      <c r="AE5436">
        <f t="shared" ca="1" si="640"/>
        <v>1.0000010000002475</v>
      </c>
      <c r="AF5436" t="str">
        <f t="shared" si="641"/>
        <v>North Florida</v>
      </c>
      <c r="AG5436" t="str">
        <f t="shared" ca="1" si="642"/>
        <v>North Florida</v>
      </c>
    </row>
    <row r="5437" spans="15:33" x14ac:dyDescent="0.25">
      <c r="O5437" t="s">
        <v>3268</v>
      </c>
      <c r="P5437" s="6">
        <v>42068</v>
      </c>
      <c r="Q5437" t="s">
        <v>3073</v>
      </c>
      <c r="R5437" t="s">
        <v>3264</v>
      </c>
      <c r="S5437" t="s">
        <v>3721</v>
      </c>
      <c r="T5437">
        <v>58</v>
      </c>
      <c r="U5437">
        <v>51</v>
      </c>
      <c r="W5437" t="s">
        <v>1077</v>
      </c>
      <c r="X5437">
        <v>1</v>
      </c>
      <c r="Y5437">
        <f t="shared" si="636"/>
        <v>7</v>
      </c>
      <c r="Z5437">
        <f t="shared" ca="1" si="637"/>
        <v>5.75</v>
      </c>
      <c r="AA5437">
        <f t="shared" ca="1" si="638"/>
        <v>1.25</v>
      </c>
      <c r="AB5437">
        <f t="shared" ca="1" si="639"/>
        <v>-1.25</v>
      </c>
      <c r="AC5437" s="2">
        <v>1.25</v>
      </c>
      <c r="AD5437" s="7">
        <f>VLOOKUP(P5437,Weights!$A:$B,2,0)*AC5437</f>
        <v>1.25</v>
      </c>
      <c r="AE5437">
        <f t="shared" ca="1" si="640"/>
        <v>1.5625</v>
      </c>
      <c r="AF5437" t="str">
        <f t="shared" si="641"/>
        <v>Northern Arizona</v>
      </c>
      <c r="AG5437" t="str">
        <f t="shared" ca="1" si="642"/>
        <v>Northern Arizona</v>
      </c>
    </row>
    <row r="5438" spans="15:33" x14ac:dyDescent="0.25">
      <c r="O5438" t="s">
        <v>3186</v>
      </c>
      <c r="P5438" s="6">
        <v>42068</v>
      </c>
      <c r="Q5438" t="s">
        <v>3073</v>
      </c>
      <c r="R5438" t="s">
        <v>3326</v>
      </c>
      <c r="S5438" t="s">
        <v>3721</v>
      </c>
      <c r="T5438">
        <v>67</v>
      </c>
      <c r="U5438">
        <v>50</v>
      </c>
      <c r="W5438" t="s">
        <v>1534</v>
      </c>
      <c r="X5438">
        <v>1</v>
      </c>
      <c r="Y5438">
        <f t="shared" si="636"/>
        <v>17</v>
      </c>
      <c r="Z5438">
        <f t="shared" ca="1" si="637"/>
        <v>20.375</v>
      </c>
      <c r="AA5438">
        <f t="shared" ca="1" si="638"/>
        <v>-3.375</v>
      </c>
      <c r="AB5438">
        <f t="shared" ca="1" si="639"/>
        <v>3.375</v>
      </c>
      <c r="AC5438" s="2">
        <v>3.375</v>
      </c>
      <c r="AD5438" s="7">
        <f>VLOOKUP(P5438,Weights!$A:$B,2,0)*AC5438</f>
        <v>3.375</v>
      </c>
      <c r="AE5438">
        <f t="shared" ca="1" si="640"/>
        <v>11.390625</v>
      </c>
      <c r="AF5438" t="str">
        <f t="shared" si="641"/>
        <v>Old Dominion</v>
      </c>
      <c r="AG5438" t="str">
        <f t="shared" ca="1" si="642"/>
        <v>Old Dominion</v>
      </c>
    </row>
    <row r="5439" spans="15:33" x14ac:dyDescent="0.25">
      <c r="O5439" t="s">
        <v>3413</v>
      </c>
      <c r="P5439" s="6">
        <v>42068</v>
      </c>
      <c r="Q5439" t="s">
        <v>3073</v>
      </c>
      <c r="R5439" t="s">
        <v>3356</v>
      </c>
      <c r="S5439" t="s">
        <v>3720</v>
      </c>
      <c r="T5439">
        <v>77</v>
      </c>
      <c r="U5439">
        <v>73</v>
      </c>
      <c r="W5439" t="s">
        <v>2738</v>
      </c>
      <c r="X5439">
        <v>1</v>
      </c>
      <c r="Y5439">
        <f t="shared" si="636"/>
        <v>-4</v>
      </c>
      <c r="Z5439">
        <f t="shared" ca="1" si="637"/>
        <v>2.2499999999999991</v>
      </c>
      <c r="AA5439">
        <f t="shared" ca="1" si="638"/>
        <v>-6.2499999999999991</v>
      </c>
      <c r="AB5439">
        <f t="shared" ca="1" si="639"/>
        <v>6.2499999999999991</v>
      </c>
      <c r="AC5439" s="2">
        <v>6.25</v>
      </c>
      <c r="AD5439" s="7">
        <f>VLOOKUP(P5439,Weights!$A:$B,2,0)*AC5439</f>
        <v>6.25</v>
      </c>
      <c r="AE5439">
        <f t="shared" ca="1" si="640"/>
        <v>39.062499999999986</v>
      </c>
      <c r="AF5439" t="str">
        <f t="shared" si="641"/>
        <v>Southern</v>
      </c>
      <c r="AG5439" t="str">
        <f t="shared" ca="1" si="642"/>
        <v>Prairie View</v>
      </c>
    </row>
    <row r="5440" spans="15:33" x14ac:dyDescent="0.25">
      <c r="O5440" t="s">
        <v>3199</v>
      </c>
      <c r="P5440" s="6">
        <v>42068</v>
      </c>
      <c r="Q5440" t="s">
        <v>3073</v>
      </c>
      <c r="R5440" t="s">
        <v>3170</v>
      </c>
      <c r="S5440" t="s">
        <v>3720</v>
      </c>
      <c r="T5440">
        <v>78</v>
      </c>
      <c r="U5440">
        <v>74</v>
      </c>
      <c r="W5440" t="s">
        <v>332</v>
      </c>
      <c r="X5440">
        <v>1</v>
      </c>
      <c r="Y5440">
        <f t="shared" si="636"/>
        <v>-4</v>
      </c>
      <c r="Z5440">
        <f t="shared" ca="1" si="637"/>
        <v>-2.6249994999999995</v>
      </c>
      <c r="AA5440">
        <f t="shared" ca="1" si="638"/>
        <v>-1.3750005000000005</v>
      </c>
      <c r="AB5440">
        <f t="shared" ca="1" si="639"/>
        <v>1.3750005000000005</v>
      </c>
      <c r="AC5440" s="2">
        <v>1.375</v>
      </c>
      <c r="AD5440" s="7">
        <f>VLOOKUP(P5440,Weights!$A:$B,2,0)*AC5440</f>
        <v>1.375</v>
      </c>
      <c r="AE5440">
        <f t="shared" ca="1" si="640"/>
        <v>1.8906263750002514</v>
      </c>
      <c r="AF5440" t="str">
        <f t="shared" si="641"/>
        <v>Arkansas</v>
      </c>
      <c r="AG5440" t="str">
        <f t="shared" ca="1" si="642"/>
        <v>Arkansas</v>
      </c>
    </row>
    <row r="5441" spans="15:33" x14ac:dyDescent="0.25">
      <c r="O5441" t="s">
        <v>3267</v>
      </c>
      <c r="P5441" s="6">
        <v>42068</v>
      </c>
      <c r="Q5441" t="s">
        <v>3073</v>
      </c>
      <c r="R5441" t="s">
        <v>3265</v>
      </c>
      <c r="S5441" t="s">
        <v>3721</v>
      </c>
      <c r="T5441">
        <v>69</v>
      </c>
      <c r="U5441">
        <v>65</v>
      </c>
      <c r="W5441" t="s">
        <v>1124</v>
      </c>
      <c r="X5441">
        <v>1</v>
      </c>
      <c r="Y5441">
        <f t="shared" si="636"/>
        <v>4</v>
      </c>
      <c r="Z5441">
        <f t="shared" ca="1" si="637"/>
        <v>-3.0000000000000009</v>
      </c>
      <c r="AA5441">
        <f t="shared" ca="1" si="638"/>
        <v>7.0000000000000009</v>
      </c>
      <c r="AB5441">
        <f t="shared" ca="1" si="639"/>
        <v>-7.0000000000000009</v>
      </c>
      <c r="AC5441" s="2">
        <v>7</v>
      </c>
      <c r="AD5441" s="7">
        <f>VLOOKUP(P5441,Weights!$A:$B,2,0)*AC5441</f>
        <v>7</v>
      </c>
      <c r="AE5441">
        <f t="shared" ca="1" si="640"/>
        <v>49.000000000000014</v>
      </c>
      <c r="AF5441" t="str">
        <f t="shared" si="641"/>
        <v>Southern Utah</v>
      </c>
      <c r="AG5441" t="str">
        <f t="shared" ca="1" si="642"/>
        <v>Sacramento St</v>
      </c>
    </row>
    <row r="5442" spans="15:33" x14ac:dyDescent="0.25">
      <c r="O5442" t="s">
        <v>3336</v>
      </c>
      <c r="P5442" s="6">
        <v>42068</v>
      </c>
      <c r="Q5442" t="s">
        <v>3073</v>
      </c>
      <c r="R5442" t="s">
        <v>3357</v>
      </c>
      <c r="S5442" t="s">
        <v>3721</v>
      </c>
      <c r="T5442">
        <v>92</v>
      </c>
      <c r="U5442">
        <v>66</v>
      </c>
      <c r="W5442" t="s">
        <v>2659</v>
      </c>
      <c r="X5442">
        <v>1</v>
      </c>
      <c r="Y5442">
        <f t="shared" ref="Y5442:Y5505" si="643">X5442*IF(S5442="W",(T5442-U5442),U5442-T5442)</f>
        <v>26</v>
      </c>
      <c r="Z5442">
        <f t="shared" ref="Z5442:Z5505" ca="1" si="644">X5442*(IF(Q5442="A",-HomeEdge,IF(Q5442="H",HomeEdge,0))+VLOOKUP(O5442,TmList,2,0)-VLOOKUP(R5442,TmList,2,0))</f>
        <v>15</v>
      </c>
      <c r="AA5442">
        <f t="shared" ref="AA5442:AA5505" ca="1" si="645">Y5442-Z5442</f>
        <v>11</v>
      </c>
      <c r="AB5442">
        <f t="shared" ref="AB5442:AB5505" ca="1" si="646">-AA5442</f>
        <v>-11</v>
      </c>
      <c r="AC5442" s="2">
        <v>11</v>
      </c>
      <c r="AD5442" s="7">
        <f>VLOOKUP(P5442,Weights!$A:$B,2,0)*AC5442</f>
        <v>11</v>
      </c>
      <c r="AE5442">
        <f t="shared" ref="AE5442:AE5505" ca="1" si="647">AA5442^2</f>
        <v>121</v>
      </c>
      <c r="AF5442" t="str">
        <f t="shared" si="641"/>
        <v>Stephen F. Austin</v>
      </c>
      <c r="AG5442" t="str">
        <f t="shared" ca="1" si="642"/>
        <v>Stephen F. Austin</v>
      </c>
    </row>
    <row r="5443" spans="15:33" x14ac:dyDescent="0.25">
      <c r="O5443" t="s">
        <v>3364</v>
      </c>
      <c r="P5443" s="6">
        <v>42068</v>
      </c>
      <c r="Q5443" t="s">
        <v>3073</v>
      </c>
      <c r="R5443" t="s">
        <v>3404</v>
      </c>
      <c r="S5443" t="s">
        <v>3721</v>
      </c>
      <c r="T5443">
        <v>85</v>
      </c>
      <c r="U5443">
        <v>72</v>
      </c>
      <c r="W5443" t="s">
        <v>2667</v>
      </c>
      <c r="X5443">
        <v>1</v>
      </c>
      <c r="Y5443">
        <f t="shared" si="643"/>
        <v>13</v>
      </c>
      <c r="Z5443">
        <f t="shared" ca="1" si="644"/>
        <v>8.2500004999999987</v>
      </c>
      <c r="AA5443">
        <f t="shared" ca="1" si="645"/>
        <v>4.7499995000000013</v>
      </c>
      <c r="AB5443">
        <f t="shared" ca="1" si="646"/>
        <v>-4.7499995000000013</v>
      </c>
      <c r="AC5443" s="2">
        <v>4.75</v>
      </c>
      <c r="AD5443" s="7">
        <f>VLOOKUP(P5443,Weights!$A:$B,2,0)*AC5443</f>
        <v>4.75</v>
      </c>
      <c r="AE5443">
        <f t="shared" ca="1" si="647"/>
        <v>22.562495250000261</v>
      </c>
      <c r="AF5443" t="str">
        <f t="shared" ref="AF5443:AF5506" si="648">IF(Y5443&gt;0,O5443,R5443)</f>
        <v>Texas A&amp;M-CC</v>
      </c>
      <c r="AG5443" t="str">
        <f t="shared" ref="AG5443:AG5506" ca="1" si="649">IF(Z5443&gt;0,O5443,R5443)</f>
        <v>Texas A&amp;M-CC</v>
      </c>
    </row>
    <row r="5444" spans="15:33" x14ac:dyDescent="0.25">
      <c r="O5444" t="s">
        <v>3409</v>
      </c>
      <c r="P5444" s="6">
        <v>42068</v>
      </c>
      <c r="Q5444" t="s">
        <v>3073</v>
      </c>
      <c r="R5444" t="s">
        <v>3414</v>
      </c>
      <c r="S5444" t="s">
        <v>3721</v>
      </c>
      <c r="T5444">
        <v>94</v>
      </c>
      <c r="U5444">
        <v>73</v>
      </c>
      <c r="W5444" t="s">
        <v>2758</v>
      </c>
      <c r="X5444">
        <v>1</v>
      </c>
      <c r="Y5444">
        <f t="shared" si="643"/>
        <v>21</v>
      </c>
      <c r="Z5444">
        <f t="shared" ca="1" si="644"/>
        <v>18.625000500000002</v>
      </c>
      <c r="AA5444">
        <f t="shared" ca="1" si="645"/>
        <v>2.3749994999999977</v>
      </c>
      <c r="AB5444">
        <f t="shared" ca="1" si="646"/>
        <v>-2.3749994999999977</v>
      </c>
      <c r="AC5444" s="2">
        <v>2.375</v>
      </c>
      <c r="AD5444" s="7">
        <f>VLOOKUP(P5444,Weights!$A:$B,2,0)*AC5444</f>
        <v>2.375</v>
      </c>
      <c r="AE5444">
        <f t="shared" ca="1" si="647"/>
        <v>5.6406226250002387</v>
      </c>
      <c r="AF5444" t="str">
        <f t="shared" si="648"/>
        <v>Texas Southern</v>
      </c>
      <c r="AG5444" t="str">
        <f t="shared" ca="1" si="649"/>
        <v>Texas Southern</v>
      </c>
    </row>
    <row r="5445" spans="15:33" x14ac:dyDescent="0.25">
      <c r="O5445" t="s">
        <v>3331</v>
      </c>
      <c r="P5445" s="6">
        <v>42068</v>
      </c>
      <c r="Q5445" t="s">
        <v>3073</v>
      </c>
      <c r="R5445" t="s">
        <v>3296</v>
      </c>
      <c r="S5445" t="s">
        <v>3721</v>
      </c>
      <c r="T5445">
        <v>61</v>
      </c>
      <c r="U5445">
        <v>59</v>
      </c>
      <c r="W5445" t="s">
        <v>1377</v>
      </c>
      <c r="X5445">
        <v>1</v>
      </c>
      <c r="Y5445">
        <f t="shared" si="643"/>
        <v>2</v>
      </c>
      <c r="Z5445">
        <f t="shared" ca="1" si="644"/>
        <v>10.125</v>
      </c>
      <c r="AA5445">
        <f t="shared" ca="1" si="645"/>
        <v>-8.125</v>
      </c>
      <c r="AB5445">
        <f t="shared" ca="1" si="646"/>
        <v>8.125</v>
      </c>
      <c r="AC5445" s="2">
        <v>8.125</v>
      </c>
      <c r="AD5445" s="7">
        <f>VLOOKUP(P5445,Weights!$A:$B,2,0)*AC5445</f>
        <v>8.125</v>
      </c>
      <c r="AE5445">
        <f t="shared" ca="1" si="647"/>
        <v>66.015625</v>
      </c>
      <c r="AF5445" t="str">
        <f t="shared" si="648"/>
        <v>UC Davis</v>
      </c>
      <c r="AG5445" t="str">
        <f t="shared" ca="1" si="649"/>
        <v>UC Davis</v>
      </c>
    </row>
    <row r="5446" spans="15:33" x14ac:dyDescent="0.25">
      <c r="O5446" t="s">
        <v>3297</v>
      </c>
      <c r="P5446" s="6">
        <v>42068</v>
      </c>
      <c r="Q5446" t="s">
        <v>3073</v>
      </c>
      <c r="R5446" t="s">
        <v>3332</v>
      </c>
      <c r="S5446" t="s">
        <v>3721</v>
      </c>
      <c r="T5446">
        <v>68</v>
      </c>
      <c r="U5446">
        <v>62</v>
      </c>
      <c r="W5446" t="s">
        <v>1388</v>
      </c>
      <c r="X5446">
        <v>1</v>
      </c>
      <c r="Y5446">
        <f t="shared" si="643"/>
        <v>6</v>
      </c>
      <c r="Z5446">
        <f t="shared" ca="1" si="644"/>
        <v>17.125</v>
      </c>
      <c r="AA5446">
        <f t="shared" ca="1" si="645"/>
        <v>-11.125</v>
      </c>
      <c r="AB5446">
        <f t="shared" ca="1" si="646"/>
        <v>11.125</v>
      </c>
      <c r="AC5446" s="2">
        <v>11.125</v>
      </c>
      <c r="AD5446" s="7">
        <f>VLOOKUP(P5446,Weights!$A:$B,2,0)*AC5446</f>
        <v>11.125</v>
      </c>
      <c r="AE5446">
        <f t="shared" ca="1" si="647"/>
        <v>123.765625</v>
      </c>
      <c r="AF5446" t="str">
        <f t="shared" si="648"/>
        <v>UC Irvine</v>
      </c>
      <c r="AG5446" t="str">
        <f t="shared" ca="1" si="649"/>
        <v>UC Irvine</v>
      </c>
    </row>
    <row r="5447" spans="15:33" x14ac:dyDescent="0.25">
      <c r="O5447" t="s">
        <v>3358</v>
      </c>
      <c r="P5447" s="6">
        <v>42068</v>
      </c>
      <c r="Q5447" t="s">
        <v>3073</v>
      </c>
      <c r="R5447" t="s">
        <v>3160</v>
      </c>
      <c r="S5447" t="s">
        <v>3721</v>
      </c>
      <c r="T5447">
        <v>75</v>
      </c>
      <c r="U5447">
        <v>69</v>
      </c>
      <c r="W5447" t="s">
        <v>2881</v>
      </c>
      <c r="X5447">
        <v>1</v>
      </c>
      <c r="Y5447">
        <f t="shared" si="643"/>
        <v>6</v>
      </c>
      <c r="Z5447">
        <f t="shared" ca="1" si="644"/>
        <v>10.25</v>
      </c>
      <c r="AA5447">
        <f t="shared" ca="1" si="645"/>
        <v>-4.25</v>
      </c>
      <c r="AB5447">
        <f t="shared" ca="1" si="646"/>
        <v>4.25</v>
      </c>
      <c r="AC5447" s="2">
        <v>4.25</v>
      </c>
      <c r="AD5447" s="7">
        <f>VLOOKUP(P5447,Weights!$A:$B,2,0)*AC5447</f>
        <v>4.25</v>
      </c>
      <c r="AE5447">
        <f t="shared" ca="1" si="647"/>
        <v>18.0625</v>
      </c>
      <c r="AF5447" t="str">
        <f t="shared" si="648"/>
        <v>UL Lafayette</v>
      </c>
      <c r="AG5447" t="str">
        <f t="shared" ca="1" si="649"/>
        <v>UL Lafayette</v>
      </c>
    </row>
    <row r="5448" spans="15:33" x14ac:dyDescent="0.25">
      <c r="O5448" t="s">
        <v>3411</v>
      </c>
      <c r="P5448" s="6">
        <v>42068</v>
      </c>
      <c r="Q5448" t="s">
        <v>3073</v>
      </c>
      <c r="R5448" t="s">
        <v>3363</v>
      </c>
      <c r="S5448" t="s">
        <v>3720</v>
      </c>
      <c r="T5448">
        <v>58</v>
      </c>
      <c r="U5448">
        <v>50</v>
      </c>
      <c r="W5448" t="s">
        <v>2883</v>
      </c>
      <c r="X5448">
        <v>1</v>
      </c>
      <c r="Y5448">
        <f t="shared" si="643"/>
        <v>-8</v>
      </c>
      <c r="Z5448">
        <f t="shared" ca="1" si="644"/>
        <v>-5.625</v>
      </c>
      <c r="AA5448">
        <f t="shared" ca="1" si="645"/>
        <v>-2.375</v>
      </c>
      <c r="AB5448">
        <f t="shared" ca="1" si="646"/>
        <v>2.375</v>
      </c>
      <c r="AC5448" s="2">
        <v>2.375</v>
      </c>
      <c r="AD5448" s="7">
        <f>VLOOKUP(P5448,Weights!$A:$B,2,0)*AC5448</f>
        <v>2.375</v>
      </c>
      <c r="AE5448">
        <f t="shared" ca="1" si="647"/>
        <v>5.640625</v>
      </c>
      <c r="AF5448" t="str">
        <f t="shared" si="648"/>
        <v>Georgia St</v>
      </c>
      <c r="AG5448" t="str">
        <f t="shared" ca="1" si="649"/>
        <v>Georgia St</v>
      </c>
    </row>
    <row r="5449" spans="15:33" x14ac:dyDescent="0.25">
      <c r="O5449" t="s">
        <v>3298</v>
      </c>
      <c r="P5449" s="6">
        <v>42068</v>
      </c>
      <c r="Q5449" t="s">
        <v>3073</v>
      </c>
      <c r="R5449" t="s">
        <v>3352</v>
      </c>
      <c r="S5449" t="s">
        <v>3720</v>
      </c>
      <c r="T5449">
        <v>76</v>
      </c>
      <c r="U5449">
        <v>74</v>
      </c>
      <c r="W5449" t="s">
        <v>1575</v>
      </c>
      <c r="X5449">
        <v>1</v>
      </c>
      <c r="Y5449">
        <f t="shared" si="643"/>
        <v>-2</v>
      </c>
      <c r="Z5449">
        <f t="shared" ca="1" si="644"/>
        <v>0.24999999999999911</v>
      </c>
      <c r="AA5449">
        <f t="shared" ca="1" si="645"/>
        <v>-2.2499999999999991</v>
      </c>
      <c r="AB5449">
        <f t="shared" ca="1" si="646"/>
        <v>2.2499999999999991</v>
      </c>
      <c r="AC5449" s="2">
        <v>2.25</v>
      </c>
      <c r="AD5449" s="7">
        <f>VLOOKUP(P5449,Weights!$A:$B,2,0)*AC5449</f>
        <v>2.25</v>
      </c>
      <c r="AE5449">
        <f t="shared" ca="1" si="647"/>
        <v>5.0624999999999964</v>
      </c>
      <c r="AF5449" t="str">
        <f t="shared" si="648"/>
        <v>Rice</v>
      </c>
      <c r="AG5449" t="str">
        <f t="shared" ca="1" si="649"/>
        <v>UT San Antonio</v>
      </c>
    </row>
    <row r="5450" spans="15:33" x14ac:dyDescent="0.25">
      <c r="O5450" t="s">
        <v>3353</v>
      </c>
      <c r="P5450" s="6">
        <v>42068</v>
      </c>
      <c r="Q5450" t="s">
        <v>3073</v>
      </c>
      <c r="R5450" t="s">
        <v>3256</v>
      </c>
      <c r="S5450" t="s">
        <v>3721</v>
      </c>
      <c r="T5450">
        <v>83</v>
      </c>
      <c r="U5450">
        <v>60</v>
      </c>
      <c r="W5450" t="s">
        <v>1585</v>
      </c>
      <c r="X5450">
        <v>1</v>
      </c>
      <c r="Y5450">
        <f t="shared" si="643"/>
        <v>23</v>
      </c>
      <c r="Z5450">
        <f t="shared" ca="1" si="644"/>
        <v>14.625</v>
      </c>
      <c r="AA5450">
        <f t="shared" ca="1" si="645"/>
        <v>8.375</v>
      </c>
      <c r="AB5450">
        <f t="shared" ca="1" si="646"/>
        <v>-8.375</v>
      </c>
      <c r="AC5450" s="2">
        <v>8.375</v>
      </c>
      <c r="AD5450" s="7">
        <f>VLOOKUP(P5450,Weights!$A:$B,2,0)*AC5450</f>
        <v>8.375</v>
      </c>
      <c r="AE5450">
        <f t="shared" ca="1" si="647"/>
        <v>70.140625</v>
      </c>
      <c r="AF5450" t="str">
        <f t="shared" si="648"/>
        <v>UTEP</v>
      </c>
      <c r="AG5450" t="str">
        <f t="shared" ca="1" si="649"/>
        <v>UTEP</v>
      </c>
    </row>
    <row r="5451" spans="15:33" x14ac:dyDescent="0.25">
      <c r="O5451" t="s">
        <v>3395</v>
      </c>
      <c r="P5451" s="6">
        <v>42068</v>
      </c>
      <c r="Q5451" t="s">
        <v>3073</v>
      </c>
      <c r="R5451" t="s">
        <v>3231</v>
      </c>
      <c r="S5451" t="s">
        <v>3720</v>
      </c>
      <c r="T5451">
        <v>64</v>
      </c>
      <c r="U5451">
        <v>47</v>
      </c>
      <c r="W5451" t="s">
        <v>2398</v>
      </c>
      <c r="X5451">
        <v>1</v>
      </c>
      <c r="Y5451">
        <f t="shared" si="643"/>
        <v>-17</v>
      </c>
      <c r="Z5451">
        <f t="shared" ca="1" si="644"/>
        <v>-0.625</v>
      </c>
      <c r="AA5451">
        <f t="shared" ca="1" si="645"/>
        <v>-16.375</v>
      </c>
      <c r="AB5451">
        <f t="shared" ca="1" si="646"/>
        <v>16.375</v>
      </c>
      <c r="AC5451" s="2">
        <v>16.375</v>
      </c>
      <c r="AD5451" s="7">
        <f>VLOOKUP(P5451,Weights!$A:$B,2,0)*AC5451</f>
        <v>16.375</v>
      </c>
      <c r="AE5451">
        <f t="shared" ca="1" si="647"/>
        <v>268.140625</v>
      </c>
      <c r="AF5451" t="str">
        <f t="shared" si="648"/>
        <v>Colorado</v>
      </c>
      <c r="AG5451" t="str">
        <f t="shared" ca="1" si="649"/>
        <v>Colorado</v>
      </c>
    </row>
    <row r="5452" spans="15:33" x14ac:dyDescent="0.25">
      <c r="O5452" t="s">
        <v>3271</v>
      </c>
      <c r="P5452" s="6">
        <v>42068</v>
      </c>
      <c r="Q5452" t="s">
        <v>3073</v>
      </c>
      <c r="R5452" t="s">
        <v>3287</v>
      </c>
      <c r="S5452" t="s">
        <v>3720</v>
      </c>
      <c r="T5452">
        <v>67</v>
      </c>
      <c r="U5452">
        <v>59</v>
      </c>
      <c r="W5452" t="s">
        <v>2405</v>
      </c>
      <c r="X5452">
        <v>1</v>
      </c>
      <c r="Y5452">
        <f t="shared" si="643"/>
        <v>-8</v>
      </c>
      <c r="Z5452">
        <f t="shared" ca="1" si="644"/>
        <v>-15.749999519999999</v>
      </c>
      <c r="AA5452">
        <f t="shared" ca="1" si="645"/>
        <v>7.7499995199999994</v>
      </c>
      <c r="AB5452">
        <f t="shared" ca="1" si="646"/>
        <v>-7.7499995199999994</v>
      </c>
      <c r="AC5452" s="2">
        <v>7.75</v>
      </c>
      <c r="AD5452" s="7">
        <f>VLOOKUP(P5452,Weights!$A:$B,2,0)*AC5452</f>
        <v>7.75</v>
      </c>
      <c r="AE5452">
        <f t="shared" ca="1" si="647"/>
        <v>60.062492560000223</v>
      </c>
      <c r="AF5452" t="str">
        <f t="shared" si="648"/>
        <v>Utah</v>
      </c>
      <c r="AG5452" t="str">
        <f t="shared" ca="1" si="649"/>
        <v>Utah</v>
      </c>
    </row>
    <row r="5453" spans="15:33" x14ac:dyDescent="0.25">
      <c r="O5453" t="s">
        <v>3270</v>
      </c>
      <c r="P5453" s="6">
        <v>42068</v>
      </c>
      <c r="Q5453" t="s">
        <v>3073</v>
      </c>
      <c r="R5453" t="s">
        <v>3237</v>
      </c>
      <c r="S5453" t="s">
        <v>3721</v>
      </c>
      <c r="T5453">
        <v>74</v>
      </c>
      <c r="U5453">
        <v>63</v>
      </c>
      <c r="W5453" t="s">
        <v>1018</v>
      </c>
      <c r="X5453">
        <v>1</v>
      </c>
      <c r="Y5453">
        <f t="shared" si="643"/>
        <v>11</v>
      </c>
      <c r="Z5453">
        <f t="shared" ca="1" si="644"/>
        <v>0.375</v>
      </c>
      <c r="AA5453">
        <f t="shared" ca="1" si="645"/>
        <v>10.625</v>
      </c>
      <c r="AB5453">
        <f t="shared" ca="1" si="646"/>
        <v>-10.625</v>
      </c>
      <c r="AC5453" s="2">
        <v>10.625</v>
      </c>
      <c r="AD5453" s="7">
        <f>VLOOKUP(P5453,Weights!$A:$B,2,0)*AC5453</f>
        <v>10.625</v>
      </c>
      <c r="AE5453">
        <f t="shared" ca="1" si="647"/>
        <v>112.890625</v>
      </c>
      <c r="AF5453" t="str">
        <f t="shared" si="648"/>
        <v>Weber State</v>
      </c>
      <c r="AG5453" t="str">
        <f t="shared" ca="1" si="649"/>
        <v>Weber State</v>
      </c>
    </row>
    <row r="5454" spans="15:33" x14ac:dyDescent="0.25">
      <c r="O5454" t="s">
        <v>3316</v>
      </c>
      <c r="P5454" s="6">
        <v>42069</v>
      </c>
      <c r="Q5454" t="s">
        <v>3073</v>
      </c>
      <c r="R5454" t="s">
        <v>3103</v>
      </c>
      <c r="S5454" t="s">
        <v>3720</v>
      </c>
      <c r="T5454">
        <v>71</v>
      </c>
      <c r="U5454">
        <v>67</v>
      </c>
      <c r="V5454" t="s">
        <v>3722</v>
      </c>
      <c r="W5454" t="s">
        <v>1924</v>
      </c>
      <c r="X5454">
        <v>1</v>
      </c>
      <c r="Y5454">
        <f t="shared" si="643"/>
        <v>-4</v>
      </c>
      <c r="Z5454">
        <f t="shared" ca="1" si="644"/>
        <v>-0.5</v>
      </c>
      <c r="AA5454">
        <f t="shared" ca="1" si="645"/>
        <v>-3.5</v>
      </c>
      <c r="AB5454">
        <f t="shared" ca="1" si="646"/>
        <v>3.5</v>
      </c>
      <c r="AC5454" s="2">
        <v>3.5</v>
      </c>
      <c r="AD5454" s="7">
        <f>VLOOKUP(P5454,Weights!$A:$B,2,0)*AC5454</f>
        <v>3.5</v>
      </c>
      <c r="AE5454">
        <f t="shared" ca="1" si="647"/>
        <v>12.25</v>
      </c>
      <c r="AF5454" t="str">
        <f t="shared" si="648"/>
        <v>Northern Illinois</v>
      </c>
      <c r="AG5454" t="str">
        <f t="shared" ca="1" si="649"/>
        <v>Northern Illinois</v>
      </c>
    </row>
    <row r="5455" spans="15:33" x14ac:dyDescent="0.25">
      <c r="O5455" t="s">
        <v>3403</v>
      </c>
      <c r="P5455" s="6">
        <v>42069</v>
      </c>
      <c r="Q5455" t="s">
        <v>3073</v>
      </c>
      <c r="R5455" t="s">
        <v>3247</v>
      </c>
      <c r="S5455" t="s">
        <v>3721</v>
      </c>
      <c r="T5455">
        <v>77</v>
      </c>
      <c r="U5455">
        <v>74</v>
      </c>
      <c r="W5455" t="s">
        <v>829</v>
      </c>
      <c r="X5455">
        <v>1</v>
      </c>
      <c r="Y5455">
        <f t="shared" si="643"/>
        <v>3</v>
      </c>
      <c r="Z5455">
        <f t="shared" ca="1" si="644"/>
        <v>16.249999499999998</v>
      </c>
      <c r="AA5455">
        <f t="shared" ca="1" si="645"/>
        <v>-13.249999499999998</v>
      </c>
      <c r="AB5455">
        <f t="shared" ca="1" si="646"/>
        <v>13.249999499999998</v>
      </c>
      <c r="AC5455" s="2">
        <v>13.25</v>
      </c>
      <c r="AD5455" s="7">
        <f>VLOOKUP(P5455,Weights!$A:$B,2,0)*AC5455</f>
        <v>13.25</v>
      </c>
      <c r="AE5455">
        <f t="shared" ca="1" si="647"/>
        <v>175.56248675000018</v>
      </c>
      <c r="AF5455" t="str">
        <f t="shared" si="648"/>
        <v>Baylor</v>
      </c>
      <c r="AG5455" t="str">
        <f t="shared" ca="1" si="649"/>
        <v>Baylor</v>
      </c>
    </row>
    <row r="5456" spans="15:33" x14ac:dyDescent="0.25">
      <c r="O5456" t="s">
        <v>3230</v>
      </c>
      <c r="P5456" s="6">
        <v>42069</v>
      </c>
      <c r="Q5456" t="s">
        <v>3074</v>
      </c>
      <c r="R5456" t="s">
        <v>3377</v>
      </c>
      <c r="S5456" t="s">
        <v>3721</v>
      </c>
      <c r="T5456">
        <v>53</v>
      </c>
      <c r="U5456">
        <v>52</v>
      </c>
      <c r="W5456" t="s">
        <v>2302</v>
      </c>
      <c r="X5456">
        <v>1</v>
      </c>
      <c r="Y5456">
        <f t="shared" si="643"/>
        <v>1</v>
      </c>
      <c r="Z5456">
        <f t="shared" ca="1" si="644"/>
        <v>-0.25</v>
      </c>
      <c r="AA5456">
        <f t="shared" ca="1" si="645"/>
        <v>1.25</v>
      </c>
      <c r="AB5456">
        <f t="shared" ca="1" si="646"/>
        <v>-1.25</v>
      </c>
      <c r="AC5456" s="2">
        <v>1.25</v>
      </c>
      <c r="AD5456" s="7">
        <f>VLOOKUP(P5456,Weights!$A:$B,2,0)*AC5456</f>
        <v>1.25</v>
      </c>
      <c r="AE5456">
        <f t="shared" ca="1" si="647"/>
        <v>1.5625</v>
      </c>
      <c r="AF5456" t="str">
        <f t="shared" si="648"/>
        <v>Belmont</v>
      </c>
      <c r="AG5456" t="str">
        <f t="shared" ca="1" si="649"/>
        <v>Eastern Kentucky</v>
      </c>
    </row>
    <row r="5457" spans="15:33" x14ac:dyDescent="0.25">
      <c r="O5457" t="s">
        <v>3376</v>
      </c>
      <c r="P5457" s="6">
        <v>42069</v>
      </c>
      <c r="Q5457" t="s">
        <v>3074</v>
      </c>
      <c r="R5457" t="s">
        <v>3178</v>
      </c>
      <c r="S5457" t="s">
        <v>3720</v>
      </c>
      <c r="T5457">
        <v>71</v>
      </c>
      <c r="U5457">
        <v>46</v>
      </c>
      <c r="W5457" t="s">
        <v>1418</v>
      </c>
      <c r="X5457">
        <v>1</v>
      </c>
      <c r="Y5457">
        <f t="shared" si="643"/>
        <v>-25</v>
      </c>
      <c r="Z5457">
        <f t="shared" ca="1" si="644"/>
        <v>-14.124999500000001</v>
      </c>
      <c r="AA5457">
        <f t="shared" ca="1" si="645"/>
        <v>-10.875000499999999</v>
      </c>
      <c r="AB5457">
        <f t="shared" ca="1" si="646"/>
        <v>10.875000499999999</v>
      </c>
      <c r="AC5457" s="2">
        <v>10.875</v>
      </c>
      <c r="AD5457" s="7">
        <f>VLOOKUP(P5457,Weights!$A:$B,2,0)*AC5457</f>
        <v>10.875</v>
      </c>
      <c r="AE5457">
        <f t="shared" ca="1" si="647"/>
        <v>118.26563587500023</v>
      </c>
      <c r="AF5457" t="str">
        <f t="shared" si="648"/>
        <v>Northern Iowa</v>
      </c>
      <c r="AG5457" t="str">
        <f t="shared" ca="1" si="649"/>
        <v>Northern Iowa</v>
      </c>
    </row>
    <row r="5458" spans="15:33" x14ac:dyDescent="0.25">
      <c r="O5458" t="s">
        <v>3284</v>
      </c>
      <c r="P5458" s="6">
        <v>42069</v>
      </c>
      <c r="Q5458" t="s">
        <v>3073</v>
      </c>
      <c r="R5458" t="s">
        <v>3367</v>
      </c>
      <c r="S5458" t="s">
        <v>3721</v>
      </c>
      <c r="T5458">
        <v>77</v>
      </c>
      <c r="U5458">
        <v>75</v>
      </c>
      <c r="W5458" t="s">
        <v>866</v>
      </c>
      <c r="X5458">
        <v>1</v>
      </c>
      <c r="Y5458">
        <f t="shared" si="643"/>
        <v>2</v>
      </c>
      <c r="Z5458">
        <f t="shared" ca="1" si="644"/>
        <v>7.1249999999999991</v>
      </c>
      <c r="AA5458">
        <f t="shared" ca="1" si="645"/>
        <v>-5.1249999999999991</v>
      </c>
      <c r="AB5458">
        <f t="shared" ca="1" si="646"/>
        <v>5.1249999999999991</v>
      </c>
      <c r="AC5458" s="2">
        <v>5.125</v>
      </c>
      <c r="AD5458" s="7">
        <f>VLOOKUP(P5458,Weights!$A:$B,2,0)*AC5458</f>
        <v>5.125</v>
      </c>
      <c r="AE5458">
        <f t="shared" ca="1" si="647"/>
        <v>26.265624999999989</v>
      </c>
      <c r="AF5458" t="str">
        <f t="shared" si="648"/>
        <v>Buffalo</v>
      </c>
      <c r="AG5458" t="str">
        <f t="shared" ca="1" si="649"/>
        <v>Buffalo</v>
      </c>
    </row>
    <row r="5459" spans="15:33" x14ac:dyDescent="0.25">
      <c r="O5459" t="s">
        <v>3164</v>
      </c>
      <c r="P5459" s="6">
        <v>42069</v>
      </c>
      <c r="Q5459" t="s">
        <v>3074</v>
      </c>
      <c r="R5459" t="s">
        <v>3181</v>
      </c>
      <c r="S5459" t="s">
        <v>3721</v>
      </c>
      <c r="T5459">
        <v>56</v>
      </c>
      <c r="U5459">
        <v>48</v>
      </c>
      <c r="W5459" t="s">
        <v>1417</v>
      </c>
      <c r="X5459">
        <v>1</v>
      </c>
      <c r="Y5459">
        <f t="shared" si="643"/>
        <v>8</v>
      </c>
      <c r="Z5459">
        <f t="shared" ca="1" si="644"/>
        <v>-1.25</v>
      </c>
      <c r="AA5459">
        <f t="shared" ca="1" si="645"/>
        <v>9.25</v>
      </c>
      <c r="AB5459">
        <f t="shared" ca="1" si="646"/>
        <v>-9.25</v>
      </c>
      <c r="AC5459" s="2">
        <v>9.25</v>
      </c>
      <c r="AD5459" s="7">
        <f>VLOOKUP(P5459,Weights!$A:$B,2,0)*AC5459</f>
        <v>9.25</v>
      </c>
      <c r="AE5459">
        <f t="shared" ca="1" si="647"/>
        <v>85.5625</v>
      </c>
      <c r="AF5459" t="str">
        <f t="shared" si="648"/>
        <v>Charleston</v>
      </c>
      <c r="AG5459" t="str">
        <f t="shared" ca="1" si="649"/>
        <v>Drexel</v>
      </c>
    </row>
    <row r="5460" spans="15:33" x14ac:dyDescent="0.25">
      <c r="O5460" t="s">
        <v>3301</v>
      </c>
      <c r="P5460" s="6">
        <v>42069</v>
      </c>
      <c r="Q5460" t="s">
        <v>3074</v>
      </c>
      <c r="R5460" t="s">
        <v>3309</v>
      </c>
      <c r="S5460" t="s">
        <v>3720</v>
      </c>
      <c r="T5460">
        <v>68</v>
      </c>
      <c r="U5460">
        <v>60</v>
      </c>
      <c r="W5460" t="s">
        <v>1153</v>
      </c>
      <c r="X5460">
        <v>1</v>
      </c>
      <c r="Y5460">
        <f t="shared" si="643"/>
        <v>-8</v>
      </c>
      <c r="Z5460">
        <f t="shared" ca="1" si="644"/>
        <v>9.7500004799999989</v>
      </c>
      <c r="AA5460">
        <f t="shared" ca="1" si="645"/>
        <v>-17.750000479999997</v>
      </c>
      <c r="AB5460">
        <f t="shared" ca="1" si="646"/>
        <v>17.750000479999997</v>
      </c>
      <c r="AC5460" s="2">
        <v>17.75</v>
      </c>
      <c r="AD5460" s="7">
        <f>VLOOKUP(P5460,Weights!$A:$B,2,0)*AC5460</f>
        <v>17.75</v>
      </c>
      <c r="AE5460">
        <f t="shared" ca="1" si="647"/>
        <v>315.0625170400001</v>
      </c>
      <c r="AF5460" t="str">
        <f t="shared" si="648"/>
        <v>Longwood</v>
      </c>
      <c r="AG5460" t="str">
        <f t="shared" ca="1" si="649"/>
        <v>Charleston Southern</v>
      </c>
    </row>
    <row r="5461" spans="15:33" x14ac:dyDescent="0.25">
      <c r="O5461" t="s">
        <v>3373</v>
      </c>
      <c r="P5461" s="6">
        <v>42069</v>
      </c>
      <c r="Q5461" t="s">
        <v>3074</v>
      </c>
      <c r="R5461" t="s">
        <v>3156</v>
      </c>
      <c r="S5461" t="s">
        <v>3721</v>
      </c>
      <c r="T5461">
        <v>70</v>
      </c>
      <c r="U5461">
        <v>53</v>
      </c>
      <c r="W5461" t="s">
        <v>1614</v>
      </c>
      <c r="X5461">
        <v>1</v>
      </c>
      <c r="Y5461">
        <f t="shared" si="643"/>
        <v>17</v>
      </c>
      <c r="Z5461">
        <f t="shared" ca="1" si="644"/>
        <v>2.1250000199999999</v>
      </c>
      <c r="AA5461">
        <f t="shared" ca="1" si="645"/>
        <v>14.87499998</v>
      </c>
      <c r="AB5461">
        <f t="shared" ca="1" si="646"/>
        <v>-14.87499998</v>
      </c>
      <c r="AC5461" s="2">
        <v>14.875</v>
      </c>
      <c r="AD5461" s="7">
        <f>VLOOKUP(P5461,Weights!$A:$B,2,0)*AC5461</f>
        <v>14.875</v>
      </c>
      <c r="AE5461">
        <f t="shared" ca="1" si="647"/>
        <v>221.26562440500001</v>
      </c>
      <c r="AF5461" t="str">
        <f t="shared" si="648"/>
        <v>Cleveland St</v>
      </c>
      <c r="AG5461" t="str">
        <f t="shared" ca="1" si="649"/>
        <v>Cleveland St</v>
      </c>
    </row>
    <row r="5462" spans="15:33" x14ac:dyDescent="0.25">
      <c r="O5462" t="s">
        <v>3308</v>
      </c>
      <c r="P5462" s="6">
        <v>42069</v>
      </c>
      <c r="Q5462" t="s">
        <v>3074</v>
      </c>
      <c r="R5462" t="s">
        <v>3305</v>
      </c>
      <c r="S5462" t="s">
        <v>3721</v>
      </c>
      <c r="T5462">
        <v>74</v>
      </c>
      <c r="U5462">
        <v>57</v>
      </c>
      <c r="W5462" t="s">
        <v>539</v>
      </c>
      <c r="X5462">
        <v>1</v>
      </c>
      <c r="Y5462">
        <f t="shared" si="643"/>
        <v>17</v>
      </c>
      <c r="Z5462">
        <f t="shared" ca="1" si="644"/>
        <v>8.875</v>
      </c>
      <c r="AA5462">
        <f t="shared" ca="1" si="645"/>
        <v>8.125</v>
      </c>
      <c r="AB5462">
        <f t="shared" ca="1" si="646"/>
        <v>-8.125</v>
      </c>
      <c r="AC5462" s="2">
        <v>8.125</v>
      </c>
      <c r="AD5462" s="7">
        <f>VLOOKUP(P5462,Weights!$A:$B,2,0)*AC5462</f>
        <v>8.125</v>
      </c>
      <c r="AE5462">
        <f t="shared" ca="1" si="647"/>
        <v>66.015625</v>
      </c>
      <c r="AF5462" t="str">
        <f t="shared" si="648"/>
        <v>Coastal Carolina</v>
      </c>
      <c r="AG5462" t="str">
        <f t="shared" ca="1" si="649"/>
        <v>Coastal Carolina</v>
      </c>
    </row>
    <row r="5463" spans="15:33" x14ac:dyDescent="0.25">
      <c r="O5463" t="s">
        <v>3104</v>
      </c>
      <c r="P5463" s="6">
        <v>42069</v>
      </c>
      <c r="Q5463" t="s">
        <v>3073</v>
      </c>
      <c r="R5463" t="s">
        <v>3121</v>
      </c>
      <c r="S5463" t="s">
        <v>3721</v>
      </c>
      <c r="T5463">
        <v>75</v>
      </c>
      <c r="U5463">
        <v>69</v>
      </c>
      <c r="W5463" t="s">
        <v>1732</v>
      </c>
      <c r="X5463">
        <v>1</v>
      </c>
      <c r="Y5463">
        <f t="shared" si="643"/>
        <v>6</v>
      </c>
      <c r="Z5463">
        <f t="shared" ca="1" si="644"/>
        <v>3.5</v>
      </c>
      <c r="AA5463">
        <f t="shared" ca="1" si="645"/>
        <v>2.5</v>
      </c>
      <c r="AB5463">
        <f t="shared" ca="1" si="646"/>
        <v>-2.5</v>
      </c>
      <c r="AC5463" s="2">
        <v>2.5</v>
      </c>
      <c r="AD5463" s="7">
        <f>VLOOKUP(P5463,Weights!$A:$B,2,0)*AC5463</f>
        <v>2.5</v>
      </c>
      <c r="AE5463">
        <f t="shared" ca="1" si="647"/>
        <v>6.25</v>
      </c>
      <c r="AF5463" t="str">
        <f t="shared" si="648"/>
        <v>Dartmouth</v>
      </c>
      <c r="AG5463" t="str">
        <f t="shared" ca="1" si="649"/>
        <v>Dartmouth</v>
      </c>
    </row>
    <row r="5464" spans="15:33" x14ac:dyDescent="0.25">
      <c r="O5464" t="s">
        <v>3315</v>
      </c>
      <c r="P5464" s="6">
        <v>42069</v>
      </c>
      <c r="Q5464" t="s">
        <v>3073</v>
      </c>
      <c r="R5464" t="s">
        <v>3289</v>
      </c>
      <c r="S5464" t="s">
        <v>3721</v>
      </c>
      <c r="T5464">
        <v>85</v>
      </c>
      <c r="U5464">
        <v>59</v>
      </c>
      <c r="W5464" t="s">
        <v>903</v>
      </c>
      <c r="X5464">
        <v>1</v>
      </c>
      <c r="Y5464">
        <f t="shared" si="643"/>
        <v>26</v>
      </c>
      <c r="Z5464">
        <f t="shared" ca="1" si="644"/>
        <v>-2.7500000230000001</v>
      </c>
      <c r="AA5464">
        <f t="shared" ca="1" si="645"/>
        <v>28.750000022999998</v>
      </c>
      <c r="AB5464">
        <f t="shared" ca="1" si="646"/>
        <v>-28.750000022999998</v>
      </c>
      <c r="AC5464" s="2">
        <v>28.75</v>
      </c>
      <c r="AD5464" s="7">
        <f>VLOOKUP(P5464,Weights!$A:$B,2,0)*AC5464</f>
        <v>28.75</v>
      </c>
      <c r="AE5464">
        <f t="shared" ca="1" si="647"/>
        <v>826.56250132249988</v>
      </c>
      <c r="AF5464" t="str">
        <f t="shared" si="648"/>
        <v>Eastern Michigan</v>
      </c>
      <c r="AG5464" t="str">
        <f t="shared" ca="1" si="649"/>
        <v>Toledo</v>
      </c>
    </row>
    <row r="5465" spans="15:33" x14ac:dyDescent="0.25">
      <c r="O5465" t="s">
        <v>3345</v>
      </c>
      <c r="P5465" s="6">
        <v>42069</v>
      </c>
      <c r="Q5465" t="s">
        <v>3074</v>
      </c>
      <c r="R5465" t="s">
        <v>3182</v>
      </c>
      <c r="S5465" t="s">
        <v>3721</v>
      </c>
      <c r="T5465">
        <v>74</v>
      </c>
      <c r="U5465">
        <v>69</v>
      </c>
      <c r="V5465" t="s">
        <v>3722</v>
      </c>
      <c r="W5465" t="s">
        <v>1445</v>
      </c>
      <c r="X5465">
        <v>1</v>
      </c>
      <c r="Y5465">
        <f t="shared" si="643"/>
        <v>5</v>
      </c>
      <c r="Z5465">
        <f t="shared" ca="1" si="644"/>
        <v>1.375</v>
      </c>
      <c r="AA5465">
        <f t="shared" ca="1" si="645"/>
        <v>3.625</v>
      </c>
      <c r="AB5465">
        <f t="shared" ca="1" si="646"/>
        <v>-3.625</v>
      </c>
      <c r="AC5465" s="2">
        <v>3.625</v>
      </c>
      <c r="AD5465" s="7">
        <f>VLOOKUP(P5465,Weights!$A:$B,2,0)*AC5465</f>
        <v>3.625</v>
      </c>
      <c r="AE5465">
        <f t="shared" ca="1" si="647"/>
        <v>13.140625</v>
      </c>
      <c r="AF5465" t="str">
        <f t="shared" si="648"/>
        <v>Elon</v>
      </c>
      <c r="AG5465" t="str">
        <f t="shared" ca="1" si="649"/>
        <v>Elon</v>
      </c>
    </row>
    <row r="5466" spans="15:33" x14ac:dyDescent="0.25">
      <c r="O5466" t="s">
        <v>3378</v>
      </c>
      <c r="P5466" s="6">
        <v>42069</v>
      </c>
      <c r="Q5466" t="s">
        <v>3074</v>
      </c>
      <c r="R5466" t="s">
        <v>3193</v>
      </c>
      <c r="S5466" t="s">
        <v>3720</v>
      </c>
      <c r="T5466">
        <v>71</v>
      </c>
      <c r="U5466">
        <v>67</v>
      </c>
      <c r="W5466" t="s">
        <v>993</v>
      </c>
      <c r="X5466">
        <v>1</v>
      </c>
      <c r="Y5466">
        <f t="shared" si="643"/>
        <v>-4</v>
      </c>
      <c r="Z5466">
        <f t="shared" ca="1" si="644"/>
        <v>-3.75</v>
      </c>
      <c r="AA5466">
        <f t="shared" ca="1" si="645"/>
        <v>-0.25</v>
      </c>
      <c r="AB5466">
        <f t="shared" ca="1" si="646"/>
        <v>0.25</v>
      </c>
      <c r="AC5466" s="2">
        <v>0.25</v>
      </c>
      <c r="AD5466" s="7">
        <f>VLOOKUP(P5466,Weights!$A:$B,2,0)*AC5466</f>
        <v>0.25</v>
      </c>
      <c r="AE5466">
        <f t="shared" ca="1" si="647"/>
        <v>6.25E-2</v>
      </c>
      <c r="AF5466" t="str">
        <f t="shared" si="648"/>
        <v>Illinois St</v>
      </c>
      <c r="AG5466" t="str">
        <f t="shared" ca="1" si="649"/>
        <v>Illinois St</v>
      </c>
    </row>
    <row r="5467" spans="15:33" x14ac:dyDescent="0.25">
      <c r="O5467" t="s">
        <v>3338</v>
      </c>
      <c r="P5467" s="6">
        <v>42069</v>
      </c>
      <c r="Q5467" t="s">
        <v>3074</v>
      </c>
      <c r="R5467" t="s">
        <v>3391</v>
      </c>
      <c r="S5467" t="s">
        <v>3721</v>
      </c>
      <c r="T5467">
        <v>73</v>
      </c>
      <c r="U5467">
        <v>56</v>
      </c>
      <c r="W5467" t="s">
        <v>2203</v>
      </c>
      <c r="X5467">
        <v>1</v>
      </c>
      <c r="Y5467">
        <f t="shared" si="643"/>
        <v>17</v>
      </c>
      <c r="Z5467">
        <f t="shared" ca="1" si="644"/>
        <v>5.5000000000000009</v>
      </c>
      <c r="AA5467">
        <f t="shared" ca="1" si="645"/>
        <v>11.5</v>
      </c>
      <c r="AB5467">
        <f t="shared" ca="1" si="646"/>
        <v>-11.5</v>
      </c>
      <c r="AC5467" s="2">
        <v>11.5</v>
      </c>
      <c r="AD5467" s="7">
        <f>VLOOKUP(P5467,Weights!$A:$B,2,0)*AC5467</f>
        <v>11.5</v>
      </c>
      <c r="AE5467">
        <f t="shared" ca="1" si="647"/>
        <v>132.25</v>
      </c>
      <c r="AF5467" t="str">
        <f t="shared" si="648"/>
        <v>Furman</v>
      </c>
      <c r="AG5467" t="str">
        <f t="shared" ca="1" si="649"/>
        <v>Furman</v>
      </c>
    </row>
    <row r="5468" spans="15:33" x14ac:dyDescent="0.25">
      <c r="O5468" t="s">
        <v>3306</v>
      </c>
      <c r="P5468" s="6">
        <v>42069</v>
      </c>
      <c r="Q5468" t="s">
        <v>3074</v>
      </c>
      <c r="R5468" t="s">
        <v>3302</v>
      </c>
      <c r="S5468" t="s">
        <v>3721</v>
      </c>
      <c r="T5468">
        <v>72</v>
      </c>
      <c r="U5468">
        <v>71</v>
      </c>
      <c r="V5468" t="s">
        <v>3722</v>
      </c>
      <c r="W5468" t="s">
        <v>1168</v>
      </c>
      <c r="X5468">
        <v>1</v>
      </c>
      <c r="Y5468">
        <f t="shared" si="643"/>
        <v>1</v>
      </c>
      <c r="Z5468">
        <f t="shared" ca="1" si="644"/>
        <v>-5.875</v>
      </c>
      <c r="AA5468">
        <f t="shared" ca="1" si="645"/>
        <v>6.875</v>
      </c>
      <c r="AB5468">
        <f t="shared" ca="1" si="646"/>
        <v>-6.875</v>
      </c>
      <c r="AC5468" s="2">
        <v>6.875</v>
      </c>
      <c r="AD5468" s="7">
        <f>VLOOKUP(P5468,Weights!$A:$B,2,0)*AC5468</f>
        <v>6.875</v>
      </c>
      <c r="AE5468">
        <f t="shared" ca="1" si="647"/>
        <v>47.265625</v>
      </c>
      <c r="AF5468" t="str">
        <f t="shared" si="648"/>
        <v>Gardner-Webb</v>
      </c>
      <c r="AG5468" t="str">
        <f t="shared" ca="1" si="649"/>
        <v>High Point</v>
      </c>
    </row>
    <row r="5469" spans="15:33" x14ac:dyDescent="0.25">
      <c r="O5469" t="s">
        <v>3151</v>
      </c>
      <c r="P5469" s="6">
        <v>42069</v>
      </c>
      <c r="Q5469" t="s">
        <v>3073</v>
      </c>
      <c r="R5469" t="s">
        <v>3081</v>
      </c>
      <c r="S5469" t="s">
        <v>3720</v>
      </c>
      <c r="T5469">
        <v>62</v>
      </c>
      <c r="U5469">
        <v>52</v>
      </c>
      <c r="W5469" t="s">
        <v>1739</v>
      </c>
      <c r="X5469">
        <v>1</v>
      </c>
      <c r="Y5469">
        <f t="shared" si="643"/>
        <v>-10</v>
      </c>
      <c r="Z5469">
        <f t="shared" ca="1" si="644"/>
        <v>3.7500000000000009</v>
      </c>
      <c r="AA5469">
        <f t="shared" ca="1" si="645"/>
        <v>-13.75</v>
      </c>
      <c r="AB5469">
        <f t="shared" ca="1" si="646"/>
        <v>13.75</v>
      </c>
      <c r="AC5469" s="2">
        <v>13.75</v>
      </c>
      <c r="AD5469" s="7">
        <f>VLOOKUP(P5469,Weights!$A:$B,2,0)*AC5469</f>
        <v>13.75</v>
      </c>
      <c r="AE5469">
        <f t="shared" ca="1" si="647"/>
        <v>189.0625</v>
      </c>
      <c r="AF5469" t="str">
        <f t="shared" si="648"/>
        <v>Yale</v>
      </c>
      <c r="AG5469" t="str">
        <f t="shared" ca="1" si="649"/>
        <v>Harvard</v>
      </c>
    </row>
    <row r="5470" spans="15:33" x14ac:dyDescent="0.25">
      <c r="O5470" t="s">
        <v>3190</v>
      </c>
      <c r="P5470" s="6">
        <v>42069</v>
      </c>
      <c r="Q5470" t="s">
        <v>3074</v>
      </c>
      <c r="R5470" t="s">
        <v>3158</v>
      </c>
      <c r="S5470" t="s">
        <v>3720</v>
      </c>
      <c r="T5470">
        <v>81</v>
      </c>
      <c r="U5470">
        <v>53</v>
      </c>
      <c r="W5470" t="s">
        <v>2127</v>
      </c>
      <c r="X5470">
        <v>1</v>
      </c>
      <c r="Y5470">
        <f t="shared" si="643"/>
        <v>-28</v>
      </c>
      <c r="Z5470">
        <f t="shared" ca="1" si="644"/>
        <v>-2.8750000199999999</v>
      </c>
      <c r="AA5470">
        <f t="shared" ca="1" si="645"/>
        <v>-25.124999979999998</v>
      </c>
      <c r="AB5470">
        <f t="shared" ca="1" si="646"/>
        <v>25.124999979999998</v>
      </c>
      <c r="AC5470" s="2">
        <v>25.125</v>
      </c>
      <c r="AD5470" s="7">
        <f>VLOOKUP(P5470,Weights!$A:$B,2,0)*AC5470</f>
        <v>25.125</v>
      </c>
      <c r="AE5470">
        <f t="shared" ca="1" si="647"/>
        <v>631.26562399499994</v>
      </c>
      <c r="AF5470" t="str">
        <f t="shared" si="648"/>
        <v>Loyola (Chi)</v>
      </c>
      <c r="AG5470" t="str">
        <f t="shared" ca="1" si="649"/>
        <v>Loyola (Chi)</v>
      </c>
    </row>
    <row r="5471" spans="15:33" x14ac:dyDescent="0.25">
      <c r="O5471" t="s">
        <v>3375</v>
      </c>
      <c r="P5471" s="6">
        <v>42069</v>
      </c>
      <c r="Q5471" t="s">
        <v>3073</v>
      </c>
      <c r="R5471" t="s">
        <v>3122</v>
      </c>
      <c r="S5471" t="s">
        <v>3721</v>
      </c>
      <c r="T5471">
        <v>79</v>
      </c>
      <c r="U5471">
        <v>77</v>
      </c>
      <c r="W5471" t="s">
        <v>1212</v>
      </c>
      <c r="X5471">
        <v>1</v>
      </c>
      <c r="Y5471">
        <f t="shared" si="643"/>
        <v>2</v>
      </c>
      <c r="Z5471">
        <f t="shared" ca="1" si="644"/>
        <v>2</v>
      </c>
      <c r="AA5471">
        <f t="shared" ca="1" si="645"/>
        <v>0</v>
      </c>
      <c r="AB5471">
        <f t="shared" ca="1" si="646"/>
        <v>0</v>
      </c>
      <c r="AC5471" s="2">
        <v>0</v>
      </c>
      <c r="AD5471" s="7">
        <f>VLOOKUP(P5471,Weights!$A:$B,2,0)*AC5471</f>
        <v>0</v>
      </c>
      <c r="AE5471">
        <f t="shared" ca="1" si="647"/>
        <v>0</v>
      </c>
      <c r="AF5471" t="str">
        <f t="shared" si="648"/>
        <v>Kent State</v>
      </c>
      <c r="AG5471" t="str">
        <f t="shared" ca="1" si="649"/>
        <v>Kent State</v>
      </c>
    </row>
    <row r="5472" spans="15:33" x14ac:dyDescent="0.25">
      <c r="O5472" t="s">
        <v>3340</v>
      </c>
      <c r="P5472" s="6">
        <v>42069</v>
      </c>
      <c r="Q5472" t="s">
        <v>3074</v>
      </c>
      <c r="R5472" t="s">
        <v>3330</v>
      </c>
      <c r="S5472" t="s">
        <v>3720</v>
      </c>
      <c r="T5472">
        <v>85</v>
      </c>
      <c r="U5472">
        <v>54</v>
      </c>
      <c r="W5472" t="s">
        <v>2916</v>
      </c>
      <c r="X5472">
        <v>1</v>
      </c>
      <c r="Y5472">
        <f t="shared" si="643"/>
        <v>-31</v>
      </c>
      <c r="Z5472">
        <f t="shared" ca="1" si="644"/>
        <v>-0.625</v>
      </c>
      <c r="AA5472">
        <f t="shared" ca="1" si="645"/>
        <v>-30.375</v>
      </c>
      <c r="AB5472">
        <f t="shared" ca="1" si="646"/>
        <v>30.375</v>
      </c>
      <c r="AC5472" s="2">
        <v>30.375</v>
      </c>
      <c r="AD5472" s="7">
        <f>VLOOKUP(P5472,Weights!$A:$B,2,0)*AC5472</f>
        <v>30.375</v>
      </c>
      <c r="AE5472">
        <f t="shared" ca="1" si="647"/>
        <v>922.640625</v>
      </c>
      <c r="AF5472" t="str">
        <f t="shared" si="648"/>
        <v>Santa Clara</v>
      </c>
      <c r="AG5472" t="str">
        <f t="shared" ca="1" si="649"/>
        <v>Santa Clara</v>
      </c>
    </row>
    <row r="5473" spans="15:33" x14ac:dyDescent="0.25">
      <c r="O5473" t="s">
        <v>3394</v>
      </c>
      <c r="P5473" s="6">
        <v>42069</v>
      </c>
      <c r="Q5473" t="s">
        <v>3073</v>
      </c>
      <c r="R5473" t="s">
        <v>3412</v>
      </c>
      <c r="S5473" t="s">
        <v>3720</v>
      </c>
      <c r="T5473">
        <v>94</v>
      </c>
      <c r="U5473">
        <v>75</v>
      </c>
      <c r="W5473" t="s">
        <v>2732</v>
      </c>
      <c r="X5473">
        <v>1</v>
      </c>
      <c r="Y5473">
        <f t="shared" si="643"/>
        <v>-19</v>
      </c>
      <c r="Z5473">
        <f t="shared" ca="1" si="644"/>
        <v>-2.7500000000000018</v>
      </c>
      <c r="AA5473">
        <f t="shared" ca="1" si="645"/>
        <v>-16.25</v>
      </c>
      <c r="AB5473">
        <f t="shared" ca="1" si="646"/>
        <v>16.25</v>
      </c>
      <c r="AC5473" s="2">
        <v>16.25</v>
      </c>
      <c r="AD5473" s="7">
        <f>VLOOKUP(P5473,Weights!$A:$B,2,0)*AC5473</f>
        <v>16.25</v>
      </c>
      <c r="AE5473">
        <f t="shared" ca="1" si="647"/>
        <v>264.0625</v>
      </c>
      <c r="AF5473" t="str">
        <f t="shared" si="648"/>
        <v>Arkansas-Pine Bluff</v>
      </c>
      <c r="AG5473" t="str">
        <f t="shared" ca="1" si="649"/>
        <v>Arkansas-Pine Bluff</v>
      </c>
    </row>
    <row r="5474" spans="15:33" x14ac:dyDescent="0.25">
      <c r="O5474" t="s">
        <v>3238</v>
      </c>
      <c r="P5474" s="6">
        <v>42069</v>
      </c>
      <c r="Q5474" t="s">
        <v>3074</v>
      </c>
      <c r="R5474" t="s">
        <v>3150</v>
      </c>
      <c r="S5474" t="s">
        <v>3720</v>
      </c>
      <c r="T5474">
        <v>80</v>
      </c>
      <c r="U5474">
        <v>77</v>
      </c>
      <c r="W5474" t="s">
        <v>2323</v>
      </c>
      <c r="X5474">
        <v>1</v>
      </c>
      <c r="Y5474">
        <f t="shared" si="643"/>
        <v>-3</v>
      </c>
      <c r="Z5474">
        <f t="shared" ca="1" si="644"/>
        <v>-3</v>
      </c>
      <c r="AA5474">
        <f t="shared" ca="1" si="645"/>
        <v>0</v>
      </c>
      <c r="AB5474">
        <f t="shared" ca="1" si="646"/>
        <v>0</v>
      </c>
      <c r="AC5474" s="2">
        <v>0</v>
      </c>
      <c r="AD5474" s="7">
        <f>VLOOKUP(P5474,Weights!$A:$B,2,0)*AC5474</f>
        <v>0</v>
      </c>
      <c r="AE5474">
        <f t="shared" ca="1" si="647"/>
        <v>0</v>
      </c>
      <c r="AF5474" t="str">
        <f t="shared" si="648"/>
        <v>Murray St</v>
      </c>
      <c r="AG5474" t="str">
        <f t="shared" ca="1" si="649"/>
        <v>Murray St</v>
      </c>
    </row>
    <row r="5475" spans="15:33" x14ac:dyDescent="0.25">
      <c r="O5475" t="s">
        <v>3369</v>
      </c>
      <c r="P5475" s="6">
        <v>42069</v>
      </c>
      <c r="Q5475" t="s">
        <v>3074</v>
      </c>
      <c r="R5475" t="s">
        <v>3162</v>
      </c>
      <c r="S5475" t="s">
        <v>3720</v>
      </c>
      <c r="T5475">
        <v>72</v>
      </c>
      <c r="U5475">
        <v>69</v>
      </c>
      <c r="W5475" t="s">
        <v>1662</v>
      </c>
      <c r="X5475">
        <v>1</v>
      </c>
      <c r="Y5475">
        <f t="shared" si="643"/>
        <v>-3</v>
      </c>
      <c r="Z5475">
        <f t="shared" ca="1" si="644"/>
        <v>9.1249999800000001</v>
      </c>
      <c r="AA5475">
        <f t="shared" ca="1" si="645"/>
        <v>-12.12499998</v>
      </c>
      <c r="AB5475">
        <f t="shared" ca="1" si="646"/>
        <v>12.12499998</v>
      </c>
      <c r="AC5475" s="2">
        <v>12.125</v>
      </c>
      <c r="AD5475" s="7">
        <f>VLOOKUP(P5475,Weights!$A:$B,2,0)*AC5475</f>
        <v>12.125</v>
      </c>
      <c r="AE5475">
        <f t="shared" ca="1" si="647"/>
        <v>147.01562451500001</v>
      </c>
      <c r="AF5475" t="str">
        <f t="shared" si="648"/>
        <v>UIC</v>
      </c>
      <c r="AG5475" t="str">
        <f t="shared" ca="1" si="649"/>
        <v>Oakland</v>
      </c>
    </row>
    <row r="5476" spans="15:33" x14ac:dyDescent="0.25">
      <c r="O5476" t="s">
        <v>3191</v>
      </c>
      <c r="P5476" s="6">
        <v>42069</v>
      </c>
      <c r="Q5476" t="s">
        <v>3073</v>
      </c>
      <c r="R5476" t="s">
        <v>3169</v>
      </c>
      <c r="S5476" t="s">
        <v>3721</v>
      </c>
      <c r="T5476">
        <v>95</v>
      </c>
      <c r="U5476">
        <v>65</v>
      </c>
      <c r="W5476" t="s">
        <v>1968</v>
      </c>
      <c r="X5476">
        <v>1</v>
      </c>
      <c r="Y5476">
        <f t="shared" si="643"/>
        <v>30</v>
      </c>
      <c r="Z5476">
        <f t="shared" ca="1" si="644"/>
        <v>-0.875</v>
      </c>
      <c r="AA5476">
        <f t="shared" ca="1" si="645"/>
        <v>30.875</v>
      </c>
      <c r="AB5476">
        <f t="shared" ca="1" si="646"/>
        <v>-30.875</v>
      </c>
      <c r="AC5476" s="2">
        <v>30.875</v>
      </c>
      <c r="AD5476" s="7">
        <f>VLOOKUP(P5476,Weights!$A:$B,2,0)*AC5476</f>
        <v>30.875</v>
      </c>
      <c r="AE5476">
        <f t="shared" ca="1" si="647"/>
        <v>953.265625</v>
      </c>
      <c r="AF5476" t="str">
        <f t="shared" si="648"/>
        <v>Ohio</v>
      </c>
      <c r="AG5476" t="str">
        <f t="shared" ca="1" si="649"/>
        <v>Miami (OH)</v>
      </c>
    </row>
    <row r="5477" spans="15:33" x14ac:dyDescent="0.25">
      <c r="O5477" t="s">
        <v>3390</v>
      </c>
      <c r="P5477" s="6">
        <v>42069</v>
      </c>
      <c r="Q5477" t="s">
        <v>3074</v>
      </c>
      <c r="R5477" t="s">
        <v>3262</v>
      </c>
      <c r="S5477" t="s">
        <v>3720</v>
      </c>
      <c r="T5477">
        <v>62</v>
      </c>
      <c r="U5477">
        <v>58</v>
      </c>
      <c r="W5477" t="s">
        <v>2480</v>
      </c>
      <c r="X5477">
        <v>1</v>
      </c>
      <c r="Y5477">
        <f t="shared" si="643"/>
        <v>-4</v>
      </c>
      <c r="Z5477">
        <f t="shared" ca="1" si="644"/>
        <v>-3.9999999800000001</v>
      </c>
      <c r="AA5477">
        <f t="shared" ca="1" si="645"/>
        <v>-1.9999999878450581E-8</v>
      </c>
      <c r="AB5477">
        <f t="shared" ca="1" si="646"/>
        <v>1.9999999878450581E-8</v>
      </c>
      <c r="AC5477" s="2">
        <v>0</v>
      </c>
      <c r="AD5477" s="7">
        <f>VLOOKUP(P5477,Weights!$A:$B,2,0)*AC5477</f>
        <v>0</v>
      </c>
      <c r="AE5477">
        <f t="shared" ca="1" si="647"/>
        <v>3.9999999513802324E-16</v>
      </c>
      <c r="AF5477" t="str">
        <f t="shared" si="648"/>
        <v>San Francisco</v>
      </c>
      <c r="AG5477" t="str">
        <f t="shared" ca="1" si="649"/>
        <v>San Francisco</v>
      </c>
    </row>
    <row r="5478" spans="15:33" x14ac:dyDescent="0.25">
      <c r="O5478" t="s">
        <v>3259</v>
      </c>
      <c r="P5478" s="6">
        <v>42069</v>
      </c>
      <c r="Q5478" t="s">
        <v>3073</v>
      </c>
      <c r="R5478" t="s">
        <v>3116</v>
      </c>
      <c r="S5478" t="s">
        <v>3721</v>
      </c>
      <c r="T5478">
        <v>54</v>
      </c>
      <c r="U5478">
        <v>46</v>
      </c>
      <c r="W5478" t="s">
        <v>1751</v>
      </c>
      <c r="X5478">
        <v>1</v>
      </c>
      <c r="Y5478">
        <f t="shared" si="643"/>
        <v>8</v>
      </c>
      <c r="Z5478">
        <f t="shared" ca="1" si="644"/>
        <v>-6.25</v>
      </c>
      <c r="AA5478">
        <f t="shared" ca="1" si="645"/>
        <v>14.25</v>
      </c>
      <c r="AB5478">
        <f t="shared" ca="1" si="646"/>
        <v>-14.25</v>
      </c>
      <c r="AC5478" s="2">
        <v>14.25</v>
      </c>
      <c r="AD5478" s="7">
        <f>VLOOKUP(P5478,Weights!$A:$B,2,0)*AC5478</f>
        <v>14.25</v>
      </c>
      <c r="AE5478">
        <f t="shared" ca="1" si="647"/>
        <v>203.0625</v>
      </c>
      <c r="AF5478" t="str">
        <f t="shared" si="648"/>
        <v>Pennsylvania</v>
      </c>
      <c r="AG5478" t="str">
        <f t="shared" ca="1" si="649"/>
        <v>Columbia</v>
      </c>
    </row>
    <row r="5479" spans="15:33" x14ac:dyDescent="0.25">
      <c r="O5479" t="s">
        <v>3114</v>
      </c>
      <c r="P5479" s="6">
        <v>42069</v>
      </c>
      <c r="Q5479" t="s">
        <v>3073</v>
      </c>
      <c r="R5479" t="s">
        <v>3119</v>
      </c>
      <c r="S5479" t="s">
        <v>3721</v>
      </c>
      <c r="T5479">
        <v>66</v>
      </c>
      <c r="U5479">
        <v>53</v>
      </c>
      <c r="W5479" t="s">
        <v>1760</v>
      </c>
      <c r="X5479">
        <v>1</v>
      </c>
      <c r="Y5479">
        <f t="shared" si="643"/>
        <v>13</v>
      </c>
      <c r="Z5479">
        <f t="shared" ca="1" si="644"/>
        <v>5.375</v>
      </c>
      <c r="AA5479">
        <f t="shared" ca="1" si="645"/>
        <v>7.625</v>
      </c>
      <c r="AB5479">
        <f t="shared" ca="1" si="646"/>
        <v>-7.625</v>
      </c>
      <c r="AC5479" s="2">
        <v>7.625</v>
      </c>
      <c r="AD5479" s="7">
        <f>VLOOKUP(P5479,Weights!$A:$B,2,0)*AC5479</f>
        <v>7.625</v>
      </c>
      <c r="AE5479">
        <f t="shared" ca="1" si="647"/>
        <v>58.140625</v>
      </c>
      <c r="AF5479" t="str">
        <f t="shared" si="648"/>
        <v>Princeton</v>
      </c>
      <c r="AG5479" t="str">
        <f t="shared" ca="1" si="649"/>
        <v>Princeton</v>
      </c>
    </row>
    <row r="5480" spans="15:33" x14ac:dyDescent="0.25">
      <c r="O5480" t="s">
        <v>3311</v>
      </c>
      <c r="P5480" s="6">
        <v>42069</v>
      </c>
      <c r="Q5480" t="s">
        <v>3074</v>
      </c>
      <c r="R5480" t="s">
        <v>3304</v>
      </c>
      <c r="S5480" t="s">
        <v>3720</v>
      </c>
      <c r="T5480">
        <v>67</v>
      </c>
      <c r="U5480">
        <v>66</v>
      </c>
      <c r="W5480" t="s">
        <v>1213</v>
      </c>
      <c r="X5480">
        <v>1</v>
      </c>
      <c r="Y5480">
        <f t="shared" si="643"/>
        <v>-1</v>
      </c>
      <c r="Z5480">
        <f t="shared" ca="1" si="644"/>
        <v>1.875</v>
      </c>
      <c r="AA5480">
        <f t="shared" ca="1" si="645"/>
        <v>-2.875</v>
      </c>
      <c r="AB5480">
        <f t="shared" ca="1" si="646"/>
        <v>2.875</v>
      </c>
      <c r="AC5480" s="2">
        <v>2.875</v>
      </c>
      <c r="AD5480" s="7">
        <f>VLOOKUP(P5480,Weights!$A:$B,2,0)*AC5480</f>
        <v>2.875</v>
      </c>
      <c r="AE5480">
        <f t="shared" ca="1" si="647"/>
        <v>8.265625</v>
      </c>
      <c r="AF5480" t="str">
        <f t="shared" si="648"/>
        <v>Winthrop</v>
      </c>
      <c r="AG5480" t="str">
        <f t="shared" ca="1" si="649"/>
        <v>Radford</v>
      </c>
    </row>
    <row r="5481" spans="15:33" x14ac:dyDescent="0.25">
      <c r="O5481" t="s">
        <v>3218</v>
      </c>
      <c r="P5481" s="6">
        <v>42069</v>
      </c>
      <c r="Q5481" t="s">
        <v>3074</v>
      </c>
      <c r="R5481" t="s">
        <v>3207</v>
      </c>
      <c r="S5481" t="s">
        <v>3720</v>
      </c>
      <c r="T5481">
        <v>81</v>
      </c>
      <c r="U5481">
        <v>76</v>
      </c>
      <c r="W5481" t="s">
        <v>2554</v>
      </c>
      <c r="X5481">
        <v>1</v>
      </c>
      <c r="Y5481">
        <f t="shared" si="643"/>
        <v>-5</v>
      </c>
      <c r="Z5481">
        <f t="shared" ca="1" si="644"/>
        <v>3.1250000000000009</v>
      </c>
      <c r="AA5481">
        <f t="shared" ca="1" si="645"/>
        <v>-8.125</v>
      </c>
      <c r="AB5481">
        <f t="shared" ca="1" si="646"/>
        <v>8.125</v>
      </c>
      <c r="AC5481" s="2">
        <v>8.125</v>
      </c>
      <c r="AD5481" s="7">
        <f>VLOOKUP(P5481,Weights!$A:$B,2,0)*AC5481</f>
        <v>8.125</v>
      </c>
      <c r="AE5481">
        <f t="shared" ca="1" si="647"/>
        <v>66.015625</v>
      </c>
      <c r="AF5481" t="str">
        <f t="shared" si="648"/>
        <v>UNC Greensboro</v>
      </c>
      <c r="AG5481" t="str">
        <f t="shared" ca="1" si="649"/>
        <v>Samford</v>
      </c>
    </row>
    <row r="5482" spans="15:33" x14ac:dyDescent="0.25">
      <c r="O5482" t="s">
        <v>3396</v>
      </c>
      <c r="P5482" s="6">
        <v>42069</v>
      </c>
      <c r="Q5482" t="s">
        <v>3074</v>
      </c>
      <c r="R5482" t="s">
        <v>3706</v>
      </c>
      <c r="S5482" t="s">
        <v>3720</v>
      </c>
      <c r="T5482">
        <v>56</v>
      </c>
      <c r="U5482">
        <v>45</v>
      </c>
      <c r="W5482" t="s">
        <v>2160</v>
      </c>
      <c r="X5482">
        <v>1</v>
      </c>
      <c r="Y5482">
        <f t="shared" si="643"/>
        <v>-11</v>
      </c>
      <c r="Z5482">
        <f t="shared" ca="1" si="644"/>
        <v>-18.749999500000001</v>
      </c>
      <c r="AA5482">
        <f t="shared" ca="1" si="645"/>
        <v>7.7499995000000013</v>
      </c>
      <c r="AB5482">
        <f t="shared" ca="1" si="646"/>
        <v>-7.7499995000000013</v>
      </c>
      <c r="AC5482" s="2">
        <v>7.75</v>
      </c>
      <c r="AD5482" s="7">
        <f>VLOOKUP(P5482,Weights!$A:$B,2,0)*AC5482</f>
        <v>7.75</v>
      </c>
      <c r="AE5482">
        <f t="shared" ca="1" si="647"/>
        <v>60.062492250000268</v>
      </c>
      <c r="AF5482" t="str">
        <f t="shared" si="648"/>
        <v>Wichita St</v>
      </c>
      <c r="AG5482" t="str">
        <f t="shared" ca="1" si="649"/>
        <v>Wichita St</v>
      </c>
    </row>
    <row r="5483" spans="15:33" x14ac:dyDescent="0.25">
      <c r="O5483" t="s">
        <v>3110</v>
      </c>
      <c r="P5483" s="6">
        <v>42069</v>
      </c>
      <c r="Q5483" t="s">
        <v>3073</v>
      </c>
      <c r="R5483" t="s">
        <v>3102</v>
      </c>
      <c r="S5483" t="s">
        <v>3721</v>
      </c>
      <c r="T5483">
        <v>74</v>
      </c>
      <c r="U5483">
        <v>62</v>
      </c>
      <c r="W5483" t="s">
        <v>646</v>
      </c>
      <c r="X5483">
        <v>1</v>
      </c>
      <c r="Y5483">
        <f t="shared" si="643"/>
        <v>12</v>
      </c>
      <c r="Z5483">
        <f t="shared" ca="1" si="644"/>
        <v>-6.8749995200000003</v>
      </c>
      <c r="AA5483">
        <f t="shared" ca="1" si="645"/>
        <v>18.874999519999999</v>
      </c>
      <c r="AB5483">
        <f t="shared" ca="1" si="646"/>
        <v>-18.874999519999999</v>
      </c>
      <c r="AC5483" s="2">
        <v>18.875</v>
      </c>
      <c r="AD5483" s="7">
        <f>VLOOKUP(P5483,Weights!$A:$B,2,0)*AC5483</f>
        <v>18.875</v>
      </c>
      <c r="AE5483">
        <f t="shared" ca="1" si="647"/>
        <v>356.26560688000023</v>
      </c>
      <c r="AF5483" t="str">
        <f t="shared" si="648"/>
        <v>Western Michigan</v>
      </c>
      <c r="AG5483" t="str">
        <f t="shared" ca="1" si="649"/>
        <v>Central Michigan</v>
      </c>
    </row>
    <row r="5484" spans="15:33" x14ac:dyDescent="0.25">
      <c r="O5484" t="s">
        <v>3349</v>
      </c>
      <c r="P5484" s="6">
        <v>42070</v>
      </c>
      <c r="Q5484" t="s">
        <v>3073</v>
      </c>
      <c r="R5484" t="s">
        <v>3299</v>
      </c>
      <c r="S5484" t="s">
        <v>3721</v>
      </c>
      <c r="T5484">
        <v>72</v>
      </c>
      <c r="U5484">
        <v>60</v>
      </c>
      <c r="W5484" t="s">
        <v>2816</v>
      </c>
      <c r="X5484">
        <v>1</v>
      </c>
      <c r="Y5484">
        <f t="shared" si="643"/>
        <v>12</v>
      </c>
      <c r="Z5484">
        <f t="shared" ca="1" si="644"/>
        <v>-3.7499999800000001</v>
      </c>
      <c r="AA5484">
        <f t="shared" ca="1" si="645"/>
        <v>15.74999998</v>
      </c>
      <c r="AB5484">
        <f t="shared" ca="1" si="646"/>
        <v>-15.74999998</v>
      </c>
      <c r="AC5484" s="2">
        <v>15.75</v>
      </c>
      <c r="AD5484" s="7">
        <f>VLOOKUP(P5484,Weights!$A:$B,2,0)*AC5484</f>
        <v>15.75</v>
      </c>
      <c r="AE5484">
        <f t="shared" ca="1" si="647"/>
        <v>248.06249937000001</v>
      </c>
      <c r="AF5484" t="str">
        <f t="shared" si="648"/>
        <v>Appalachian St</v>
      </c>
      <c r="AG5484" t="str">
        <f t="shared" ca="1" si="649"/>
        <v>UT-Arlington</v>
      </c>
    </row>
    <row r="5485" spans="15:33" x14ac:dyDescent="0.25">
      <c r="O5485" t="s">
        <v>3715</v>
      </c>
      <c r="P5485" s="6">
        <v>42070</v>
      </c>
      <c r="Q5485" t="s">
        <v>3073</v>
      </c>
      <c r="R5485" t="s">
        <v>3146</v>
      </c>
      <c r="S5485" t="s">
        <v>3721</v>
      </c>
      <c r="T5485">
        <v>91</v>
      </c>
      <c r="U5485">
        <v>69</v>
      </c>
      <c r="W5485" t="s">
        <v>1321</v>
      </c>
      <c r="X5485">
        <v>1</v>
      </c>
      <c r="Y5485">
        <f t="shared" si="643"/>
        <v>22</v>
      </c>
      <c r="Z5485">
        <f t="shared" ca="1" si="644"/>
        <v>13.749999999999998</v>
      </c>
      <c r="AA5485">
        <f t="shared" ca="1" si="645"/>
        <v>8.2500000000000018</v>
      </c>
      <c r="AB5485">
        <f t="shared" ca="1" si="646"/>
        <v>-8.2500000000000018</v>
      </c>
      <c r="AC5485" s="2">
        <v>8.25</v>
      </c>
      <c r="AD5485" s="7">
        <f>VLOOKUP(P5485,Weights!$A:$B,2,0)*AC5485</f>
        <v>8.25</v>
      </c>
      <c r="AE5485">
        <f t="shared" ca="1" si="647"/>
        <v>68.062500000000028</v>
      </c>
      <c r="AF5485" t="str">
        <f t="shared" si="648"/>
        <v>Arizona</v>
      </c>
      <c r="AG5485" t="str">
        <f t="shared" ca="1" si="649"/>
        <v>Arizona</v>
      </c>
    </row>
    <row r="5486" spans="15:33" x14ac:dyDescent="0.25">
      <c r="O5486" t="s">
        <v>3372</v>
      </c>
      <c r="P5486" s="6">
        <v>42070</v>
      </c>
      <c r="Q5486" t="s">
        <v>3073</v>
      </c>
      <c r="R5486" t="s">
        <v>3222</v>
      </c>
      <c r="S5486" t="s">
        <v>3721</v>
      </c>
      <c r="T5486">
        <v>74</v>
      </c>
      <c r="U5486">
        <v>70</v>
      </c>
      <c r="W5486" t="s">
        <v>2361</v>
      </c>
      <c r="X5486">
        <v>1</v>
      </c>
      <c r="Y5486">
        <f t="shared" si="643"/>
        <v>4</v>
      </c>
      <c r="Z5486">
        <f t="shared" ca="1" si="644"/>
        <v>4.7500000000000009</v>
      </c>
      <c r="AA5486">
        <f t="shared" ca="1" si="645"/>
        <v>-0.75000000000000089</v>
      </c>
      <c r="AB5486">
        <f t="shared" ca="1" si="646"/>
        <v>0.75000000000000089</v>
      </c>
      <c r="AC5486" s="2">
        <v>0.75</v>
      </c>
      <c r="AD5486" s="7">
        <f>VLOOKUP(P5486,Weights!$A:$B,2,0)*AC5486</f>
        <v>0.75</v>
      </c>
      <c r="AE5486">
        <f t="shared" ca="1" si="647"/>
        <v>0.56250000000000133</v>
      </c>
      <c r="AF5486" t="str">
        <f t="shared" si="648"/>
        <v>Arizona St</v>
      </c>
      <c r="AG5486" t="str">
        <f t="shared" ca="1" si="649"/>
        <v>Arizona St</v>
      </c>
    </row>
    <row r="5487" spans="15:33" x14ac:dyDescent="0.25">
      <c r="O5487" t="s">
        <v>3170</v>
      </c>
      <c r="P5487" s="6">
        <v>42070</v>
      </c>
      <c r="Q5487" t="s">
        <v>3073</v>
      </c>
      <c r="R5487" t="s">
        <v>3183</v>
      </c>
      <c r="S5487" t="s">
        <v>3720</v>
      </c>
      <c r="T5487">
        <v>81</v>
      </c>
      <c r="U5487">
        <v>78</v>
      </c>
      <c r="W5487" t="s">
        <v>854</v>
      </c>
      <c r="X5487">
        <v>1</v>
      </c>
      <c r="Y5487">
        <f t="shared" si="643"/>
        <v>-3</v>
      </c>
      <c r="Z5487">
        <f t="shared" ca="1" si="644"/>
        <v>5.9999995000000013</v>
      </c>
      <c r="AA5487">
        <f t="shared" ca="1" si="645"/>
        <v>-8.9999995000000013</v>
      </c>
      <c r="AB5487">
        <f t="shared" ca="1" si="646"/>
        <v>8.9999995000000013</v>
      </c>
      <c r="AC5487" s="2">
        <v>9</v>
      </c>
      <c r="AD5487" s="7">
        <f>VLOOKUP(P5487,Weights!$A:$B,2,0)*AC5487</f>
        <v>9</v>
      </c>
      <c r="AE5487">
        <f t="shared" ca="1" si="647"/>
        <v>80.999991000000279</v>
      </c>
      <c r="AF5487" t="str">
        <f t="shared" si="648"/>
        <v>LSU</v>
      </c>
      <c r="AG5487" t="str">
        <f t="shared" ca="1" si="649"/>
        <v>Arkansas</v>
      </c>
    </row>
    <row r="5488" spans="15:33" x14ac:dyDescent="0.25">
      <c r="O5488" t="s">
        <v>3359</v>
      </c>
      <c r="P5488" s="6">
        <v>42070</v>
      </c>
      <c r="Q5488" t="s">
        <v>3073</v>
      </c>
      <c r="R5488" t="s">
        <v>3358</v>
      </c>
      <c r="S5488" t="s">
        <v>3720</v>
      </c>
      <c r="T5488">
        <v>81</v>
      </c>
      <c r="U5488">
        <v>57</v>
      </c>
      <c r="W5488" t="s">
        <v>2831</v>
      </c>
      <c r="X5488">
        <v>1</v>
      </c>
      <c r="Y5488">
        <f t="shared" si="643"/>
        <v>-24</v>
      </c>
      <c r="Z5488">
        <f t="shared" ca="1" si="644"/>
        <v>-6.875</v>
      </c>
      <c r="AA5488">
        <f t="shared" ca="1" si="645"/>
        <v>-17.125</v>
      </c>
      <c r="AB5488">
        <f t="shared" ca="1" si="646"/>
        <v>17.125</v>
      </c>
      <c r="AC5488" s="2">
        <v>17.125</v>
      </c>
      <c r="AD5488" s="7">
        <f>VLOOKUP(P5488,Weights!$A:$B,2,0)*AC5488</f>
        <v>17.125</v>
      </c>
      <c r="AE5488">
        <f t="shared" ca="1" si="647"/>
        <v>293.265625</v>
      </c>
      <c r="AF5488" t="str">
        <f t="shared" si="648"/>
        <v>UL Lafayette</v>
      </c>
      <c r="AG5488" t="str">
        <f t="shared" ca="1" si="649"/>
        <v>UL Lafayette</v>
      </c>
    </row>
    <row r="5489" spans="15:33" x14ac:dyDescent="0.25">
      <c r="O5489" t="s">
        <v>3260</v>
      </c>
      <c r="P5489" s="6">
        <v>42070</v>
      </c>
      <c r="Q5489" t="s">
        <v>3073</v>
      </c>
      <c r="R5489" t="s">
        <v>3111</v>
      </c>
      <c r="S5489" t="s">
        <v>3720</v>
      </c>
      <c r="T5489">
        <v>64</v>
      </c>
      <c r="U5489">
        <v>61</v>
      </c>
      <c r="W5489" t="s">
        <v>2480</v>
      </c>
      <c r="X5489">
        <v>1</v>
      </c>
      <c r="Y5489">
        <f t="shared" si="643"/>
        <v>-3</v>
      </c>
      <c r="Z5489">
        <f t="shared" ca="1" si="644"/>
        <v>-7.1249995200000003</v>
      </c>
      <c r="AA5489">
        <f t="shared" ca="1" si="645"/>
        <v>4.1249995200000003</v>
      </c>
      <c r="AB5489">
        <f t="shared" ca="1" si="646"/>
        <v>-4.1249995200000003</v>
      </c>
      <c r="AC5489" s="2">
        <v>4.125</v>
      </c>
      <c r="AD5489" s="7">
        <f>VLOOKUP(P5489,Weights!$A:$B,2,0)*AC5489</f>
        <v>4.125</v>
      </c>
      <c r="AE5489">
        <f t="shared" ca="1" si="647"/>
        <v>17.015621040000234</v>
      </c>
      <c r="AF5489" t="str">
        <f t="shared" si="648"/>
        <v>Georgia</v>
      </c>
      <c r="AG5489" t="str">
        <f t="shared" ca="1" si="649"/>
        <v>Georgia</v>
      </c>
    </row>
    <row r="5490" spans="15:33" x14ac:dyDescent="0.25">
      <c r="O5490" t="s">
        <v>3230</v>
      </c>
      <c r="P5490" s="6">
        <v>42070</v>
      </c>
      <c r="Q5490" t="s">
        <v>3074</v>
      </c>
      <c r="R5490" t="s">
        <v>3150</v>
      </c>
      <c r="S5490" t="s">
        <v>3721</v>
      </c>
      <c r="T5490">
        <v>88</v>
      </c>
      <c r="U5490">
        <v>87</v>
      </c>
      <c r="W5490" t="s">
        <v>2303</v>
      </c>
      <c r="X5490">
        <v>1</v>
      </c>
      <c r="Y5490">
        <f t="shared" si="643"/>
        <v>1</v>
      </c>
      <c r="Z5490">
        <f t="shared" ca="1" si="644"/>
        <v>-5.1250000199999999</v>
      </c>
      <c r="AA5490">
        <f t="shared" ca="1" si="645"/>
        <v>6.1250000199999999</v>
      </c>
      <c r="AB5490">
        <f t="shared" ca="1" si="646"/>
        <v>-6.1250000199999999</v>
      </c>
      <c r="AC5490" s="2">
        <v>6.125</v>
      </c>
      <c r="AD5490" s="7">
        <f>VLOOKUP(P5490,Weights!$A:$B,2,0)*AC5490</f>
        <v>6.125</v>
      </c>
      <c r="AE5490">
        <f t="shared" ca="1" si="647"/>
        <v>37.515625244999995</v>
      </c>
      <c r="AF5490" t="str">
        <f t="shared" si="648"/>
        <v>Belmont</v>
      </c>
      <c r="AG5490" t="str">
        <f t="shared" ca="1" si="649"/>
        <v>Murray St</v>
      </c>
    </row>
    <row r="5491" spans="15:33" x14ac:dyDescent="0.25">
      <c r="O5491" t="s">
        <v>3280</v>
      </c>
      <c r="P5491" s="6">
        <v>42070</v>
      </c>
      <c r="Q5491" t="s">
        <v>3073</v>
      </c>
      <c r="R5491" t="s">
        <v>3329</v>
      </c>
      <c r="S5491" t="s">
        <v>3721</v>
      </c>
      <c r="T5491">
        <v>71</v>
      </c>
      <c r="U5491">
        <v>52</v>
      </c>
      <c r="W5491" t="s">
        <v>2176</v>
      </c>
      <c r="X5491">
        <v>1</v>
      </c>
      <c r="Y5491">
        <f t="shared" si="643"/>
        <v>19</v>
      </c>
      <c r="Z5491">
        <f t="shared" ca="1" si="644"/>
        <v>15.75</v>
      </c>
      <c r="AA5491">
        <f t="shared" ca="1" si="645"/>
        <v>3.25</v>
      </c>
      <c r="AB5491">
        <f t="shared" ca="1" si="646"/>
        <v>-3.25</v>
      </c>
      <c r="AC5491" s="2">
        <v>3.25</v>
      </c>
      <c r="AD5491" s="7">
        <f>VLOOKUP(P5491,Weights!$A:$B,2,0)*AC5491</f>
        <v>3.25</v>
      </c>
      <c r="AE5491">
        <f t="shared" ca="1" si="647"/>
        <v>10.5625</v>
      </c>
      <c r="AF5491" t="str">
        <f t="shared" si="648"/>
        <v>Boise State</v>
      </c>
      <c r="AG5491" t="str">
        <f t="shared" ca="1" si="649"/>
        <v>Boise State</v>
      </c>
    </row>
    <row r="5492" spans="15:33" x14ac:dyDescent="0.25">
      <c r="O5492" t="s">
        <v>3095</v>
      </c>
      <c r="P5492" s="6">
        <v>42070</v>
      </c>
      <c r="Q5492" t="s">
        <v>3073</v>
      </c>
      <c r="R5492" t="s">
        <v>3200</v>
      </c>
      <c r="S5492" t="s">
        <v>3721</v>
      </c>
      <c r="T5492">
        <v>79</v>
      </c>
      <c r="U5492">
        <v>61</v>
      </c>
      <c r="W5492" t="s">
        <v>257</v>
      </c>
      <c r="X5492">
        <v>1</v>
      </c>
      <c r="Y5492">
        <f t="shared" si="643"/>
        <v>18</v>
      </c>
      <c r="Z5492">
        <f t="shared" ca="1" si="644"/>
        <v>3.25</v>
      </c>
      <c r="AA5492">
        <f t="shared" ca="1" si="645"/>
        <v>14.75</v>
      </c>
      <c r="AB5492">
        <f t="shared" ca="1" si="646"/>
        <v>-14.75</v>
      </c>
      <c r="AC5492" s="2">
        <v>14.75</v>
      </c>
      <c r="AD5492" s="7">
        <f>VLOOKUP(P5492,Weights!$A:$B,2,0)*AC5492</f>
        <v>14.75</v>
      </c>
      <c r="AE5492">
        <f t="shared" ca="1" si="647"/>
        <v>217.5625</v>
      </c>
      <c r="AF5492" t="str">
        <f t="shared" si="648"/>
        <v>Boston College</v>
      </c>
      <c r="AG5492" t="str">
        <f t="shared" ca="1" si="649"/>
        <v>Boston College</v>
      </c>
    </row>
    <row r="5493" spans="15:33" x14ac:dyDescent="0.25">
      <c r="O5493" t="s">
        <v>3184</v>
      </c>
      <c r="P5493" s="6">
        <v>42070</v>
      </c>
      <c r="Q5493" t="s">
        <v>3074</v>
      </c>
      <c r="R5493" t="s">
        <v>3330</v>
      </c>
      <c r="S5493" t="s">
        <v>3721</v>
      </c>
      <c r="T5493">
        <v>78</v>
      </c>
      <c r="U5493">
        <v>76</v>
      </c>
      <c r="W5493" t="s">
        <v>2894</v>
      </c>
      <c r="X5493">
        <v>1</v>
      </c>
      <c r="Y5493">
        <f t="shared" si="643"/>
        <v>2</v>
      </c>
      <c r="Z5493">
        <f t="shared" ca="1" si="644"/>
        <v>13.249999500000001</v>
      </c>
      <c r="AA5493">
        <f t="shared" ca="1" si="645"/>
        <v>-11.249999500000001</v>
      </c>
      <c r="AB5493">
        <f t="shared" ca="1" si="646"/>
        <v>11.249999500000001</v>
      </c>
      <c r="AC5493" s="2">
        <v>11.25</v>
      </c>
      <c r="AD5493" s="7">
        <f>VLOOKUP(P5493,Weights!$A:$B,2,0)*AC5493</f>
        <v>11.25</v>
      </c>
      <c r="AE5493">
        <f t="shared" ca="1" si="647"/>
        <v>126.56248875000028</v>
      </c>
      <c r="AF5493" t="str">
        <f t="shared" si="648"/>
        <v>BYU</v>
      </c>
      <c r="AG5493" t="str">
        <f t="shared" ca="1" si="649"/>
        <v>BYU</v>
      </c>
    </row>
    <row r="5494" spans="15:33" x14ac:dyDescent="0.25">
      <c r="O5494" t="s">
        <v>3115</v>
      </c>
      <c r="P5494" s="6">
        <v>42070</v>
      </c>
      <c r="Q5494" t="s">
        <v>3074</v>
      </c>
      <c r="R5494" t="s">
        <v>3327</v>
      </c>
      <c r="S5494" t="s">
        <v>3720</v>
      </c>
      <c r="T5494">
        <v>60</v>
      </c>
      <c r="U5494">
        <v>54</v>
      </c>
      <c r="W5494" t="s">
        <v>1787</v>
      </c>
      <c r="X5494">
        <v>1</v>
      </c>
      <c r="Y5494">
        <f t="shared" si="643"/>
        <v>-6</v>
      </c>
      <c r="Z5494">
        <f t="shared" ca="1" si="644"/>
        <v>3.5</v>
      </c>
      <c r="AA5494">
        <f t="shared" ca="1" si="645"/>
        <v>-9.5</v>
      </c>
      <c r="AB5494">
        <f t="shared" ca="1" si="646"/>
        <v>9.5</v>
      </c>
      <c r="AC5494" s="2">
        <v>9.5</v>
      </c>
      <c r="AD5494" s="7">
        <f>VLOOKUP(P5494,Weights!$A:$B,2,0)*AC5494</f>
        <v>9.5</v>
      </c>
      <c r="AE5494">
        <f t="shared" ca="1" si="647"/>
        <v>90.25</v>
      </c>
      <c r="AF5494" t="str">
        <f t="shared" si="648"/>
        <v>Monmouth</v>
      </c>
      <c r="AG5494" t="str">
        <f t="shared" ca="1" si="649"/>
        <v>Canisius</v>
      </c>
    </row>
    <row r="5495" spans="15:33" x14ac:dyDescent="0.25">
      <c r="O5495" t="s">
        <v>3164</v>
      </c>
      <c r="P5495" s="6">
        <v>42070</v>
      </c>
      <c r="Q5495" t="s">
        <v>3074</v>
      </c>
      <c r="R5495" t="s">
        <v>3148</v>
      </c>
      <c r="S5495" t="s">
        <v>3720</v>
      </c>
      <c r="T5495">
        <v>79</v>
      </c>
      <c r="U5495">
        <v>53</v>
      </c>
      <c r="W5495" t="s">
        <v>1418</v>
      </c>
      <c r="X5495">
        <v>1</v>
      </c>
      <c r="Y5495">
        <f t="shared" si="643"/>
        <v>-26</v>
      </c>
      <c r="Z5495">
        <f t="shared" ca="1" si="644"/>
        <v>-5.1249999800000001</v>
      </c>
      <c r="AA5495">
        <f t="shared" ca="1" si="645"/>
        <v>-20.875000020000002</v>
      </c>
      <c r="AB5495">
        <f t="shared" ca="1" si="646"/>
        <v>20.875000020000002</v>
      </c>
      <c r="AC5495" s="2">
        <v>20.875</v>
      </c>
      <c r="AD5495" s="7">
        <f>VLOOKUP(P5495,Weights!$A:$B,2,0)*AC5495</f>
        <v>20.875</v>
      </c>
      <c r="AE5495">
        <f t="shared" ca="1" si="647"/>
        <v>435.76562583500009</v>
      </c>
      <c r="AF5495" t="str">
        <f t="shared" si="648"/>
        <v>UNC Wilmington</v>
      </c>
      <c r="AG5495" t="str">
        <f t="shared" ca="1" si="649"/>
        <v>UNC Wilmington</v>
      </c>
    </row>
    <row r="5496" spans="15:33" x14ac:dyDescent="0.25">
      <c r="O5496" t="s">
        <v>3205</v>
      </c>
      <c r="P5496" s="6">
        <v>42070</v>
      </c>
      <c r="Q5496" t="s">
        <v>3073</v>
      </c>
      <c r="R5496" t="s">
        <v>3326</v>
      </c>
      <c r="S5496" t="s">
        <v>3721</v>
      </c>
      <c r="T5496">
        <v>86</v>
      </c>
      <c r="U5496">
        <v>73</v>
      </c>
      <c r="W5496" t="s">
        <v>1487</v>
      </c>
      <c r="X5496">
        <v>1</v>
      </c>
      <c r="Y5496">
        <f t="shared" si="643"/>
        <v>13</v>
      </c>
      <c r="Z5496">
        <f t="shared" ca="1" si="644"/>
        <v>12.999999980000002</v>
      </c>
      <c r="AA5496">
        <f t="shared" ca="1" si="645"/>
        <v>1.9999998102093741E-8</v>
      </c>
      <c r="AB5496">
        <f t="shared" ca="1" si="646"/>
        <v>-1.9999998102093741E-8</v>
      </c>
      <c r="AC5496" s="2">
        <v>0</v>
      </c>
      <c r="AD5496" s="7">
        <f>VLOOKUP(P5496,Weights!$A:$B,2,0)*AC5496</f>
        <v>0</v>
      </c>
      <c r="AE5496">
        <f t="shared" ca="1" si="647"/>
        <v>3.9999992408375325E-16</v>
      </c>
      <c r="AF5496" t="str">
        <f t="shared" si="648"/>
        <v>Charlotte</v>
      </c>
      <c r="AG5496" t="str">
        <f t="shared" ca="1" si="649"/>
        <v>Charlotte</v>
      </c>
    </row>
    <row r="5497" spans="15:33" x14ac:dyDescent="0.25">
      <c r="O5497" t="s">
        <v>3234</v>
      </c>
      <c r="P5497" s="6">
        <v>42070</v>
      </c>
      <c r="Q5497" t="s">
        <v>3074</v>
      </c>
      <c r="R5497" t="s">
        <v>3338</v>
      </c>
      <c r="S5497" t="s">
        <v>3720</v>
      </c>
      <c r="T5497">
        <v>69</v>
      </c>
      <c r="U5497">
        <v>67</v>
      </c>
      <c r="W5497" t="s">
        <v>2285</v>
      </c>
      <c r="X5497">
        <v>1</v>
      </c>
      <c r="Y5497">
        <f t="shared" si="643"/>
        <v>-2</v>
      </c>
      <c r="Z5497">
        <f t="shared" ca="1" si="644"/>
        <v>3.8749999800000001</v>
      </c>
      <c r="AA5497">
        <f t="shared" ca="1" si="645"/>
        <v>-5.8749999800000001</v>
      </c>
      <c r="AB5497">
        <f t="shared" ca="1" si="646"/>
        <v>5.8749999800000001</v>
      </c>
      <c r="AC5497" s="2">
        <v>5.875</v>
      </c>
      <c r="AD5497" s="7">
        <f>VLOOKUP(P5497,Weights!$A:$B,2,0)*AC5497</f>
        <v>5.875</v>
      </c>
      <c r="AE5497">
        <f t="shared" ca="1" si="647"/>
        <v>34.515624764999998</v>
      </c>
      <c r="AF5497" t="str">
        <f t="shared" si="648"/>
        <v>Furman</v>
      </c>
      <c r="AG5497" t="str">
        <f t="shared" ca="1" si="649"/>
        <v>Chattanooga</v>
      </c>
    </row>
    <row r="5498" spans="15:33" x14ac:dyDescent="0.25">
      <c r="O5498" t="s">
        <v>3373</v>
      </c>
      <c r="P5498" s="6">
        <v>42070</v>
      </c>
      <c r="Q5498" t="s">
        <v>3074</v>
      </c>
      <c r="R5498" t="s">
        <v>3368</v>
      </c>
      <c r="S5498" t="s">
        <v>3720</v>
      </c>
      <c r="T5498">
        <v>60</v>
      </c>
      <c r="U5498">
        <v>55</v>
      </c>
      <c r="W5498" t="s">
        <v>1615</v>
      </c>
      <c r="X5498">
        <v>1</v>
      </c>
      <c r="Y5498">
        <f t="shared" si="643"/>
        <v>-5</v>
      </c>
      <c r="Z5498">
        <f t="shared" ca="1" si="644"/>
        <v>-3</v>
      </c>
      <c r="AA5498">
        <f t="shared" ca="1" si="645"/>
        <v>-2</v>
      </c>
      <c r="AB5498">
        <f t="shared" ca="1" si="646"/>
        <v>2</v>
      </c>
      <c r="AC5498" s="2">
        <v>2</v>
      </c>
      <c r="AD5498" s="7">
        <f>VLOOKUP(P5498,Weights!$A:$B,2,0)*AC5498</f>
        <v>2</v>
      </c>
      <c r="AE5498">
        <f t="shared" ca="1" si="647"/>
        <v>4</v>
      </c>
      <c r="AF5498" t="str">
        <f t="shared" si="648"/>
        <v>Valparaiso</v>
      </c>
      <c r="AG5498" t="str">
        <f t="shared" ca="1" si="649"/>
        <v>Valparaiso</v>
      </c>
    </row>
    <row r="5499" spans="15:33" x14ac:dyDescent="0.25">
      <c r="O5499" t="s">
        <v>3308</v>
      </c>
      <c r="P5499" s="6">
        <v>42070</v>
      </c>
      <c r="Q5499" t="s">
        <v>3074</v>
      </c>
      <c r="R5499" t="s">
        <v>3306</v>
      </c>
      <c r="S5499" t="s">
        <v>3721</v>
      </c>
      <c r="T5499">
        <v>73</v>
      </c>
      <c r="U5499">
        <v>70</v>
      </c>
      <c r="W5499" t="s">
        <v>1156</v>
      </c>
      <c r="X5499">
        <v>1</v>
      </c>
      <c r="Y5499">
        <f t="shared" si="643"/>
        <v>3</v>
      </c>
      <c r="Z5499">
        <f t="shared" ca="1" si="644"/>
        <v>7.75</v>
      </c>
      <c r="AA5499">
        <f t="shared" ca="1" si="645"/>
        <v>-4.75</v>
      </c>
      <c r="AB5499">
        <f t="shared" ca="1" si="646"/>
        <v>4.75</v>
      </c>
      <c r="AC5499" s="2">
        <v>4.75</v>
      </c>
      <c r="AD5499" s="7">
        <f>VLOOKUP(P5499,Weights!$A:$B,2,0)*AC5499</f>
        <v>4.75</v>
      </c>
      <c r="AE5499">
        <f t="shared" ca="1" si="647"/>
        <v>22.5625</v>
      </c>
      <c r="AF5499" t="str">
        <f t="shared" si="648"/>
        <v>Coastal Carolina</v>
      </c>
      <c r="AG5499" t="str">
        <f t="shared" ca="1" si="649"/>
        <v>Coastal Carolina</v>
      </c>
    </row>
    <row r="5500" spans="15:33" x14ac:dyDescent="0.25">
      <c r="O5500" t="s">
        <v>3252</v>
      </c>
      <c r="P5500" s="6">
        <v>42070</v>
      </c>
      <c r="Q5500" t="s">
        <v>3073</v>
      </c>
      <c r="R5500" t="s">
        <v>3210</v>
      </c>
      <c r="S5500" t="s">
        <v>3720</v>
      </c>
      <c r="T5500">
        <v>74</v>
      </c>
      <c r="U5500">
        <v>73</v>
      </c>
      <c r="W5500" t="s">
        <v>546</v>
      </c>
      <c r="X5500">
        <v>1</v>
      </c>
      <c r="Y5500">
        <f t="shared" si="643"/>
        <v>-1</v>
      </c>
      <c r="Z5500">
        <f t="shared" ca="1" si="644"/>
        <v>-3.2499994999999995</v>
      </c>
      <c r="AA5500">
        <f t="shared" ca="1" si="645"/>
        <v>2.2499994999999995</v>
      </c>
      <c r="AB5500">
        <f t="shared" ca="1" si="646"/>
        <v>-2.2499994999999995</v>
      </c>
      <c r="AC5500" s="2">
        <v>2.25</v>
      </c>
      <c r="AD5500" s="7">
        <f>VLOOKUP(P5500,Weights!$A:$B,2,0)*AC5500</f>
        <v>2.25</v>
      </c>
      <c r="AE5500">
        <f t="shared" ca="1" si="647"/>
        <v>5.0624977500002473</v>
      </c>
      <c r="AF5500" t="str">
        <f t="shared" si="648"/>
        <v>Xavier</v>
      </c>
      <c r="AG5500" t="str">
        <f t="shared" ca="1" si="649"/>
        <v>Xavier</v>
      </c>
    </row>
    <row r="5501" spans="15:33" x14ac:dyDescent="0.25">
      <c r="O5501" t="s">
        <v>3332</v>
      </c>
      <c r="P5501" s="6">
        <v>42070</v>
      </c>
      <c r="Q5501" t="s">
        <v>3073</v>
      </c>
      <c r="R5501" t="s">
        <v>3208</v>
      </c>
      <c r="S5501" t="s">
        <v>3720</v>
      </c>
      <c r="T5501">
        <v>91</v>
      </c>
      <c r="U5501">
        <v>70</v>
      </c>
      <c r="W5501" t="s">
        <v>1340</v>
      </c>
      <c r="X5501">
        <v>1</v>
      </c>
      <c r="Y5501">
        <f t="shared" si="643"/>
        <v>-21</v>
      </c>
      <c r="Z5501">
        <f t="shared" ca="1" si="644"/>
        <v>-10</v>
      </c>
      <c r="AA5501">
        <f t="shared" ca="1" si="645"/>
        <v>-11</v>
      </c>
      <c r="AB5501">
        <f t="shared" ca="1" si="646"/>
        <v>11</v>
      </c>
      <c r="AC5501" s="2">
        <v>11</v>
      </c>
      <c r="AD5501" s="7">
        <f>VLOOKUP(P5501,Weights!$A:$B,2,0)*AC5501</f>
        <v>11</v>
      </c>
      <c r="AE5501">
        <f t="shared" ca="1" si="647"/>
        <v>121</v>
      </c>
      <c r="AF5501" t="str">
        <f t="shared" si="648"/>
        <v>Hawaii</v>
      </c>
      <c r="AG5501" t="str">
        <f t="shared" ca="1" si="649"/>
        <v>Hawaii</v>
      </c>
    </row>
    <row r="5502" spans="15:33" x14ac:dyDescent="0.25">
      <c r="O5502" t="s">
        <v>3104</v>
      </c>
      <c r="P5502" s="6">
        <v>42070</v>
      </c>
      <c r="Q5502" t="s">
        <v>3073</v>
      </c>
      <c r="R5502" t="s">
        <v>3081</v>
      </c>
      <c r="S5502" t="s">
        <v>3721</v>
      </c>
      <c r="T5502">
        <v>59</v>
      </c>
      <c r="U5502">
        <v>58</v>
      </c>
      <c r="W5502" t="s">
        <v>1398</v>
      </c>
      <c r="X5502">
        <v>1</v>
      </c>
      <c r="Y5502">
        <f t="shared" si="643"/>
        <v>1</v>
      </c>
      <c r="Z5502">
        <f t="shared" ca="1" si="644"/>
        <v>-7.5</v>
      </c>
      <c r="AA5502">
        <f t="shared" ca="1" si="645"/>
        <v>8.5</v>
      </c>
      <c r="AB5502">
        <f t="shared" ca="1" si="646"/>
        <v>-8.5</v>
      </c>
      <c r="AC5502" s="2">
        <v>8.5</v>
      </c>
      <c r="AD5502" s="7">
        <f>VLOOKUP(P5502,Weights!$A:$B,2,0)*AC5502</f>
        <v>8.5</v>
      </c>
      <c r="AE5502">
        <f t="shared" ca="1" si="647"/>
        <v>72.25</v>
      </c>
      <c r="AF5502" t="str">
        <f t="shared" si="648"/>
        <v>Dartmouth</v>
      </c>
      <c r="AG5502" t="str">
        <f t="shared" ca="1" si="649"/>
        <v>Yale</v>
      </c>
    </row>
    <row r="5503" spans="15:33" x14ac:dyDescent="0.25">
      <c r="O5503" t="s">
        <v>3157</v>
      </c>
      <c r="P5503" s="6">
        <v>42070</v>
      </c>
      <c r="Q5503" t="s">
        <v>3074</v>
      </c>
      <c r="R5503" t="s">
        <v>3346</v>
      </c>
      <c r="S5503" t="s">
        <v>3720</v>
      </c>
      <c r="T5503">
        <v>67</v>
      </c>
      <c r="U5503">
        <v>64</v>
      </c>
      <c r="W5503" t="s">
        <v>1430</v>
      </c>
      <c r="X5503">
        <v>1</v>
      </c>
      <c r="Y5503">
        <f t="shared" si="643"/>
        <v>-3</v>
      </c>
      <c r="Z5503">
        <f t="shared" ca="1" si="644"/>
        <v>-8.25</v>
      </c>
      <c r="AA5503">
        <f t="shared" ca="1" si="645"/>
        <v>5.25</v>
      </c>
      <c r="AB5503">
        <f t="shared" ca="1" si="646"/>
        <v>-5.25</v>
      </c>
      <c r="AC5503" s="2">
        <v>5.25</v>
      </c>
      <c r="AD5503" s="7">
        <f>VLOOKUP(P5503,Weights!$A:$B,2,0)*AC5503</f>
        <v>5.25</v>
      </c>
      <c r="AE5503">
        <f t="shared" ca="1" si="647"/>
        <v>27.5625</v>
      </c>
      <c r="AF5503" t="str">
        <f t="shared" si="648"/>
        <v>Northeastern</v>
      </c>
      <c r="AG5503" t="str">
        <f t="shared" ca="1" si="649"/>
        <v>Northeastern</v>
      </c>
    </row>
    <row r="5504" spans="15:33" x14ac:dyDescent="0.25">
      <c r="O5504" t="s">
        <v>3189</v>
      </c>
      <c r="P5504" s="6">
        <v>42070</v>
      </c>
      <c r="Q5504" t="s">
        <v>3074</v>
      </c>
      <c r="R5504" t="s">
        <v>3224</v>
      </c>
      <c r="S5504" t="s">
        <v>3720</v>
      </c>
      <c r="T5504">
        <v>61</v>
      </c>
      <c r="U5504">
        <v>50</v>
      </c>
      <c r="W5504" t="s">
        <v>2762</v>
      </c>
      <c r="X5504">
        <v>1</v>
      </c>
      <c r="Y5504">
        <f t="shared" si="643"/>
        <v>-11</v>
      </c>
      <c r="Z5504">
        <f t="shared" ca="1" si="644"/>
        <v>-1.9999999800000001</v>
      </c>
      <c r="AA5504">
        <f t="shared" ca="1" si="645"/>
        <v>-9.0000000199999999</v>
      </c>
      <c r="AB5504">
        <f t="shared" ca="1" si="646"/>
        <v>9.0000000199999999</v>
      </c>
      <c r="AC5504" s="2">
        <v>9</v>
      </c>
      <c r="AD5504" s="7">
        <f>VLOOKUP(P5504,Weights!$A:$B,2,0)*AC5504</f>
        <v>9</v>
      </c>
      <c r="AE5504">
        <f t="shared" ca="1" si="647"/>
        <v>81.000000360000001</v>
      </c>
      <c r="AF5504" t="str">
        <f t="shared" si="648"/>
        <v>North Dakota St</v>
      </c>
      <c r="AG5504" t="str">
        <f t="shared" ca="1" si="649"/>
        <v>North Dakota St</v>
      </c>
    </row>
    <row r="5505" spans="15:33" x14ac:dyDescent="0.25">
      <c r="O5505" t="s">
        <v>3120</v>
      </c>
      <c r="P5505" s="6">
        <v>42070</v>
      </c>
      <c r="Q5505" t="s">
        <v>3073</v>
      </c>
      <c r="R5505" t="s">
        <v>3172</v>
      </c>
      <c r="S5505" t="s">
        <v>3720</v>
      </c>
      <c r="T5505">
        <v>107</v>
      </c>
      <c r="U5505">
        <v>78</v>
      </c>
      <c r="W5505" t="s">
        <v>401</v>
      </c>
      <c r="X5505">
        <v>1</v>
      </c>
      <c r="Y5505">
        <f t="shared" si="643"/>
        <v>-29</v>
      </c>
      <c r="Z5505">
        <f t="shared" ca="1" si="644"/>
        <v>-10.499999519999999</v>
      </c>
      <c r="AA5505">
        <f t="shared" ca="1" si="645"/>
        <v>-18.500000480000001</v>
      </c>
      <c r="AB5505">
        <f t="shared" ca="1" si="646"/>
        <v>18.500000480000001</v>
      </c>
      <c r="AC5505" s="2">
        <v>18.5</v>
      </c>
      <c r="AD5505" s="7">
        <f>VLOOKUP(P5505,Weights!$A:$B,2,0)*AC5505</f>
        <v>18.5</v>
      </c>
      <c r="AE5505">
        <f t="shared" ca="1" si="647"/>
        <v>342.25001776000028</v>
      </c>
      <c r="AF5505" t="str">
        <f t="shared" si="648"/>
        <v>Davidson</v>
      </c>
      <c r="AG5505" t="str">
        <f t="shared" ca="1" si="649"/>
        <v>Davidson</v>
      </c>
    </row>
    <row r="5506" spans="15:33" x14ac:dyDescent="0.25">
      <c r="O5506" t="s">
        <v>3319</v>
      </c>
      <c r="P5506" s="6">
        <v>42070</v>
      </c>
      <c r="Q5506" t="s">
        <v>3074</v>
      </c>
      <c r="R5506" t="s">
        <v>3370</v>
      </c>
      <c r="S5506" t="s">
        <v>3720</v>
      </c>
      <c r="T5506">
        <v>67</v>
      </c>
      <c r="U5506">
        <v>61</v>
      </c>
      <c r="V5506" t="s">
        <v>3722</v>
      </c>
      <c r="W5506" t="s">
        <v>563</v>
      </c>
      <c r="X5506">
        <v>1</v>
      </c>
      <c r="Y5506">
        <f t="shared" ref="Y5506:Y5569" si="650">X5506*IF(S5506="W",(T5506-U5506),U5506-T5506)</f>
        <v>-6</v>
      </c>
      <c r="Z5506">
        <f t="shared" ref="Z5506:Z5569" ca="1" si="651">X5506*(IF(Q5506="A",-HomeEdge,IF(Q5506="H",HomeEdge,0))+VLOOKUP(O5506,TmList,2,0)-VLOOKUP(R5506,TmList,2,0))</f>
        <v>3.25</v>
      </c>
      <c r="AA5506">
        <f t="shared" ref="AA5506:AA5569" ca="1" si="652">Y5506-Z5506</f>
        <v>-9.25</v>
      </c>
      <c r="AB5506">
        <f t="shared" ref="AB5506:AB5569" ca="1" si="653">-AA5506</f>
        <v>9.25</v>
      </c>
      <c r="AC5506" s="2">
        <v>9.25</v>
      </c>
      <c r="AD5506" s="7">
        <f>VLOOKUP(P5506,Weights!$A:$B,2,0)*AC5506</f>
        <v>9.25</v>
      </c>
      <c r="AE5506">
        <f t="shared" ref="AE5506:AE5569" ca="1" si="654">AA5506^2</f>
        <v>85.5625</v>
      </c>
      <c r="AF5506" t="str">
        <f t="shared" si="648"/>
        <v>Western Carolina</v>
      </c>
      <c r="AG5506" t="str">
        <f t="shared" ca="1" si="649"/>
        <v>East Tennessee St</v>
      </c>
    </row>
    <row r="5507" spans="15:33" x14ac:dyDescent="0.25">
      <c r="O5507" t="s">
        <v>3345</v>
      </c>
      <c r="P5507" s="6">
        <v>42070</v>
      </c>
      <c r="Q5507" t="s">
        <v>3074</v>
      </c>
      <c r="R5507" t="s">
        <v>3344</v>
      </c>
      <c r="S5507" t="s">
        <v>3720</v>
      </c>
      <c r="T5507">
        <v>72</v>
      </c>
      <c r="U5507">
        <v>59</v>
      </c>
      <c r="W5507" t="s">
        <v>1446</v>
      </c>
      <c r="X5507">
        <v>1</v>
      </c>
      <c r="Y5507">
        <f t="shared" si="650"/>
        <v>-13</v>
      </c>
      <c r="Z5507">
        <f t="shared" ca="1" si="651"/>
        <v>-9</v>
      </c>
      <c r="AA5507">
        <f t="shared" ca="1" si="652"/>
        <v>-4</v>
      </c>
      <c r="AB5507">
        <f t="shared" ca="1" si="653"/>
        <v>4</v>
      </c>
      <c r="AC5507" s="2">
        <v>4</v>
      </c>
      <c r="AD5507" s="7">
        <f>VLOOKUP(P5507,Weights!$A:$B,2,0)*AC5507</f>
        <v>4</v>
      </c>
      <c r="AE5507">
        <f t="shared" ca="1" si="654"/>
        <v>16</v>
      </c>
      <c r="AF5507" t="str">
        <f t="shared" ref="AF5507:AF5570" si="655">IF(Y5507&gt;0,O5507,R5507)</f>
        <v>William &amp; Mary</v>
      </c>
      <c r="AG5507" t="str">
        <f t="shared" ref="AG5507:AG5570" ca="1" si="656">IF(Z5507&gt;0,O5507,R5507)</f>
        <v>William &amp; Mary</v>
      </c>
    </row>
    <row r="5508" spans="15:33" x14ac:dyDescent="0.25">
      <c r="O5508" t="s">
        <v>3147</v>
      </c>
      <c r="P5508" s="6">
        <v>42070</v>
      </c>
      <c r="Q5508" t="s">
        <v>3073</v>
      </c>
      <c r="R5508" t="s">
        <v>3290</v>
      </c>
      <c r="S5508" t="s">
        <v>3720</v>
      </c>
      <c r="T5508">
        <v>77</v>
      </c>
      <c r="U5508">
        <v>54</v>
      </c>
      <c r="W5508" t="s">
        <v>1497</v>
      </c>
      <c r="X5508">
        <v>1</v>
      </c>
      <c r="Y5508">
        <f t="shared" si="650"/>
        <v>-23</v>
      </c>
      <c r="Z5508">
        <f t="shared" ca="1" si="651"/>
        <v>-1.875</v>
      </c>
      <c r="AA5508">
        <f t="shared" ca="1" si="652"/>
        <v>-21.125</v>
      </c>
      <c r="AB5508">
        <f t="shared" ca="1" si="653"/>
        <v>21.125</v>
      </c>
      <c r="AC5508" s="2">
        <v>21.125</v>
      </c>
      <c r="AD5508" s="7">
        <f>VLOOKUP(P5508,Weights!$A:$B,2,0)*AC5508</f>
        <v>21.125</v>
      </c>
      <c r="AE5508">
        <f t="shared" ca="1" si="654"/>
        <v>446.265625</v>
      </c>
      <c r="AF5508" t="str">
        <f t="shared" si="655"/>
        <v>Middle Tennessee</v>
      </c>
      <c r="AG5508" t="str">
        <f t="shared" ca="1" si="656"/>
        <v>Middle Tennessee</v>
      </c>
    </row>
    <row r="5509" spans="15:33" x14ac:dyDescent="0.25">
      <c r="O5509" t="s">
        <v>3225</v>
      </c>
      <c r="P5509" s="6">
        <v>42070</v>
      </c>
      <c r="Q5509" t="s">
        <v>3073</v>
      </c>
      <c r="R5509" t="s">
        <v>3154</v>
      </c>
      <c r="S5509" t="s">
        <v>3721</v>
      </c>
      <c r="T5509">
        <v>70</v>
      </c>
      <c r="U5509">
        <v>66</v>
      </c>
      <c r="W5509" t="s">
        <v>858</v>
      </c>
      <c r="X5509">
        <v>1</v>
      </c>
      <c r="Y5509">
        <f t="shared" si="650"/>
        <v>4</v>
      </c>
      <c r="Z5509">
        <f t="shared" ca="1" si="651"/>
        <v>-3.9999999800000001</v>
      </c>
      <c r="AA5509">
        <f t="shared" ca="1" si="652"/>
        <v>7.9999999800000001</v>
      </c>
      <c r="AB5509">
        <f t="shared" ca="1" si="653"/>
        <v>-7.9999999800000001</v>
      </c>
      <c r="AC5509" s="2">
        <v>8</v>
      </c>
      <c r="AD5509" s="7">
        <f>VLOOKUP(P5509,Weights!$A:$B,2,0)*AC5509</f>
        <v>8</v>
      </c>
      <c r="AE5509">
        <f t="shared" ca="1" si="654"/>
        <v>63.999999680000002</v>
      </c>
      <c r="AF5509" t="str">
        <f t="shared" si="655"/>
        <v>Florida International</v>
      </c>
      <c r="AG5509" t="str">
        <f t="shared" ca="1" si="656"/>
        <v>UAB</v>
      </c>
    </row>
    <row r="5510" spans="15:33" x14ac:dyDescent="0.25">
      <c r="O5510" t="s">
        <v>3161</v>
      </c>
      <c r="P5510" s="6">
        <v>42070</v>
      </c>
      <c r="Q5510" t="s">
        <v>3073</v>
      </c>
      <c r="R5510" t="s">
        <v>3192</v>
      </c>
      <c r="S5510" t="s">
        <v>3721</v>
      </c>
      <c r="T5510">
        <v>61</v>
      </c>
      <c r="U5510">
        <v>52</v>
      </c>
      <c r="W5510" t="s">
        <v>461</v>
      </c>
      <c r="X5510">
        <v>1</v>
      </c>
      <c r="Y5510">
        <f t="shared" si="650"/>
        <v>9</v>
      </c>
      <c r="Z5510">
        <f t="shared" ca="1" si="651"/>
        <v>4.0000000000000009</v>
      </c>
      <c r="AA5510">
        <f t="shared" ca="1" si="652"/>
        <v>4.9999999999999991</v>
      </c>
      <c r="AB5510">
        <f t="shared" ca="1" si="653"/>
        <v>-4.9999999999999991</v>
      </c>
      <c r="AC5510" s="2">
        <v>5</v>
      </c>
      <c r="AD5510" s="7">
        <f>VLOOKUP(P5510,Weights!$A:$B,2,0)*AC5510</f>
        <v>5</v>
      </c>
      <c r="AE5510">
        <f t="shared" ca="1" si="654"/>
        <v>24.999999999999993</v>
      </c>
      <c r="AF5510" t="str">
        <f t="shared" si="655"/>
        <v>Florida St</v>
      </c>
      <c r="AG5510" t="str">
        <f t="shared" ca="1" si="656"/>
        <v>Florida St</v>
      </c>
    </row>
    <row r="5511" spans="15:33" x14ac:dyDescent="0.25">
      <c r="O5511" t="s">
        <v>3126</v>
      </c>
      <c r="P5511" s="6">
        <v>42070</v>
      </c>
      <c r="Q5511" t="s">
        <v>3073</v>
      </c>
      <c r="R5511" t="s">
        <v>3165</v>
      </c>
      <c r="S5511" t="s">
        <v>3721</v>
      </c>
      <c r="T5511">
        <v>87</v>
      </c>
      <c r="U5511">
        <v>65</v>
      </c>
      <c r="W5511" t="s">
        <v>445</v>
      </c>
      <c r="X5511">
        <v>1</v>
      </c>
      <c r="Y5511">
        <f t="shared" si="650"/>
        <v>22</v>
      </c>
      <c r="Z5511">
        <f t="shared" ca="1" si="651"/>
        <v>6.2499999999999991</v>
      </c>
      <c r="AA5511">
        <f t="shared" ca="1" si="652"/>
        <v>15.75</v>
      </c>
      <c r="AB5511">
        <f t="shared" ca="1" si="653"/>
        <v>-15.75</v>
      </c>
      <c r="AC5511" s="2">
        <v>15.75</v>
      </c>
      <c r="AD5511" s="7">
        <f>VLOOKUP(P5511,Weights!$A:$B,2,0)*AC5511</f>
        <v>15.75</v>
      </c>
      <c r="AE5511">
        <f t="shared" ca="1" si="654"/>
        <v>248.0625</v>
      </c>
      <c r="AF5511" t="str">
        <f t="shared" si="655"/>
        <v>George Washington</v>
      </c>
      <c r="AG5511" t="str">
        <f t="shared" ca="1" si="656"/>
        <v>George Washington</v>
      </c>
    </row>
    <row r="5512" spans="15:33" x14ac:dyDescent="0.25">
      <c r="O5512" t="s">
        <v>3249</v>
      </c>
      <c r="P5512" s="6">
        <v>42070</v>
      </c>
      <c r="Q5512" t="s">
        <v>3073</v>
      </c>
      <c r="R5512" t="s">
        <v>3105</v>
      </c>
      <c r="S5512" t="s">
        <v>3721</v>
      </c>
      <c r="T5512">
        <v>73</v>
      </c>
      <c r="U5512">
        <v>67</v>
      </c>
      <c r="W5512" t="s">
        <v>946</v>
      </c>
      <c r="X5512">
        <v>1</v>
      </c>
      <c r="Y5512">
        <f t="shared" si="650"/>
        <v>6</v>
      </c>
      <c r="Z5512">
        <f t="shared" ca="1" si="651"/>
        <v>5.9999995000000013</v>
      </c>
      <c r="AA5512">
        <f t="shared" ca="1" si="652"/>
        <v>4.9999999873762135E-7</v>
      </c>
      <c r="AB5512">
        <f t="shared" ca="1" si="653"/>
        <v>-4.9999999873762135E-7</v>
      </c>
      <c r="AC5512" s="2">
        <v>0</v>
      </c>
      <c r="AD5512" s="7">
        <f>VLOOKUP(P5512,Weights!$A:$B,2,0)*AC5512</f>
        <v>0</v>
      </c>
      <c r="AE5512">
        <f t="shared" ca="1" si="654"/>
        <v>2.4999999873762136E-13</v>
      </c>
      <c r="AF5512" t="str">
        <f t="shared" si="655"/>
        <v>Georgetown</v>
      </c>
      <c r="AG5512" t="str">
        <f t="shared" ca="1" si="656"/>
        <v>Georgetown</v>
      </c>
    </row>
    <row r="5513" spans="15:33" x14ac:dyDescent="0.25">
      <c r="O5513" t="s">
        <v>3363</v>
      </c>
      <c r="P5513" s="6">
        <v>42070</v>
      </c>
      <c r="Q5513" t="s">
        <v>3073</v>
      </c>
      <c r="R5513" t="s">
        <v>3355</v>
      </c>
      <c r="S5513" t="s">
        <v>3721</v>
      </c>
      <c r="T5513">
        <v>72</v>
      </c>
      <c r="U5513">
        <v>55</v>
      </c>
      <c r="W5513" t="s">
        <v>2855</v>
      </c>
      <c r="X5513">
        <v>1</v>
      </c>
      <c r="Y5513">
        <f t="shared" si="650"/>
        <v>17</v>
      </c>
      <c r="Z5513">
        <f t="shared" ca="1" si="651"/>
        <v>9.125</v>
      </c>
      <c r="AA5513">
        <f t="shared" ca="1" si="652"/>
        <v>7.875</v>
      </c>
      <c r="AB5513">
        <f t="shared" ca="1" si="653"/>
        <v>-7.875</v>
      </c>
      <c r="AC5513" s="2">
        <v>7.875</v>
      </c>
      <c r="AD5513" s="7">
        <f>VLOOKUP(P5513,Weights!$A:$B,2,0)*AC5513</f>
        <v>7.875</v>
      </c>
      <c r="AE5513">
        <f t="shared" ca="1" si="654"/>
        <v>62.015625</v>
      </c>
      <c r="AF5513" t="str">
        <f t="shared" si="655"/>
        <v>Georgia St</v>
      </c>
      <c r="AG5513" t="str">
        <f t="shared" ca="1" si="656"/>
        <v>Georgia St</v>
      </c>
    </row>
    <row r="5514" spans="15:33" x14ac:dyDescent="0.25">
      <c r="O5514" t="s">
        <v>3707</v>
      </c>
      <c r="P5514" s="6">
        <v>42070</v>
      </c>
      <c r="Q5514" t="s">
        <v>3074</v>
      </c>
      <c r="R5514" t="s">
        <v>3262</v>
      </c>
      <c r="S5514" t="s">
        <v>3721</v>
      </c>
      <c r="T5514">
        <v>81</v>
      </c>
      <c r="U5514">
        <v>72</v>
      </c>
      <c r="W5514" t="s">
        <v>2908</v>
      </c>
      <c r="X5514">
        <v>1</v>
      </c>
      <c r="Y5514">
        <f t="shared" si="650"/>
        <v>9</v>
      </c>
      <c r="Z5514">
        <f t="shared" ca="1" si="651"/>
        <v>20.624999519999999</v>
      </c>
      <c r="AA5514">
        <f t="shared" ca="1" si="652"/>
        <v>-11.624999519999999</v>
      </c>
      <c r="AB5514">
        <f t="shared" ca="1" si="653"/>
        <v>11.624999519999999</v>
      </c>
      <c r="AC5514" s="2">
        <v>11.625</v>
      </c>
      <c r="AD5514" s="7">
        <f>VLOOKUP(P5514,Weights!$A:$B,2,0)*AC5514</f>
        <v>11.625</v>
      </c>
      <c r="AE5514">
        <f t="shared" ca="1" si="654"/>
        <v>135.14061384000021</v>
      </c>
      <c r="AF5514" t="str">
        <f t="shared" si="655"/>
        <v>Gonzaga</v>
      </c>
      <c r="AG5514" t="str">
        <f t="shared" ca="1" si="656"/>
        <v>Gonzaga</v>
      </c>
    </row>
    <row r="5515" spans="15:33" x14ac:dyDescent="0.25">
      <c r="O5515" t="s">
        <v>3415</v>
      </c>
      <c r="P5515" s="6">
        <v>42070</v>
      </c>
      <c r="Q5515" t="s">
        <v>3073</v>
      </c>
      <c r="R5515" t="s">
        <v>3400</v>
      </c>
      <c r="S5515" t="s">
        <v>3720</v>
      </c>
      <c r="T5515">
        <v>70</v>
      </c>
      <c r="U5515">
        <v>66</v>
      </c>
      <c r="W5515" t="s">
        <v>2715</v>
      </c>
      <c r="X5515">
        <v>1</v>
      </c>
      <c r="Y5515">
        <f t="shared" si="650"/>
        <v>-4</v>
      </c>
      <c r="Z5515">
        <f t="shared" ca="1" si="651"/>
        <v>-10.875000000000002</v>
      </c>
      <c r="AA5515">
        <f t="shared" ca="1" si="652"/>
        <v>6.8750000000000018</v>
      </c>
      <c r="AB5515">
        <f t="shared" ca="1" si="653"/>
        <v>-6.8750000000000018</v>
      </c>
      <c r="AC5515" s="2">
        <v>6.875</v>
      </c>
      <c r="AD5515" s="7">
        <f>VLOOKUP(P5515,Weights!$A:$B,2,0)*AC5515</f>
        <v>6.875</v>
      </c>
      <c r="AE5515">
        <f t="shared" ca="1" si="654"/>
        <v>47.265625000000021</v>
      </c>
      <c r="AF5515" t="str">
        <f t="shared" si="655"/>
        <v>Alabama A&amp;M</v>
      </c>
      <c r="AG5515" t="str">
        <f t="shared" ca="1" si="656"/>
        <v>Alabama A&amp;M</v>
      </c>
    </row>
    <row r="5516" spans="15:33" x14ac:dyDescent="0.25">
      <c r="O5516" t="s">
        <v>3275</v>
      </c>
      <c r="P5516" s="6">
        <v>42070</v>
      </c>
      <c r="Q5516" t="s">
        <v>3073</v>
      </c>
      <c r="R5516" t="s">
        <v>3261</v>
      </c>
      <c r="S5516" t="s">
        <v>3721</v>
      </c>
      <c r="T5516">
        <v>83</v>
      </c>
      <c r="U5516">
        <v>70</v>
      </c>
      <c r="W5516" t="s">
        <v>2969</v>
      </c>
      <c r="X5516">
        <v>1</v>
      </c>
      <c r="Y5516">
        <f t="shared" si="650"/>
        <v>13</v>
      </c>
      <c r="Z5516">
        <f t="shared" ca="1" si="651"/>
        <v>2.2499999999999991</v>
      </c>
      <c r="AA5516">
        <f t="shared" ca="1" si="652"/>
        <v>10.75</v>
      </c>
      <c r="AB5516">
        <f t="shared" ca="1" si="653"/>
        <v>-10.75</v>
      </c>
      <c r="AC5516" s="2">
        <v>10.75</v>
      </c>
      <c r="AD5516" s="7">
        <f>VLOOKUP(P5516,Weights!$A:$B,2,0)*AC5516</f>
        <v>10.75</v>
      </c>
      <c r="AE5516">
        <f t="shared" ca="1" si="654"/>
        <v>115.5625</v>
      </c>
      <c r="AF5516" t="str">
        <f t="shared" si="655"/>
        <v>Grand Canyon</v>
      </c>
      <c r="AG5516" t="str">
        <f t="shared" ca="1" si="656"/>
        <v>Grand Canyon</v>
      </c>
    </row>
    <row r="5517" spans="15:33" x14ac:dyDescent="0.25">
      <c r="O5517" t="s">
        <v>3371</v>
      </c>
      <c r="P5517" s="6">
        <v>42070</v>
      </c>
      <c r="Q5517" t="s">
        <v>3074</v>
      </c>
      <c r="R5517" t="s">
        <v>3162</v>
      </c>
      <c r="S5517" t="s">
        <v>3721</v>
      </c>
      <c r="T5517">
        <v>70</v>
      </c>
      <c r="U5517">
        <v>56</v>
      </c>
      <c r="W5517" t="s">
        <v>1639</v>
      </c>
      <c r="X5517">
        <v>1</v>
      </c>
      <c r="Y5517">
        <f t="shared" si="650"/>
        <v>14</v>
      </c>
      <c r="Z5517">
        <f t="shared" ca="1" si="651"/>
        <v>13.125</v>
      </c>
      <c r="AA5517">
        <f t="shared" ca="1" si="652"/>
        <v>0.875</v>
      </c>
      <c r="AB5517">
        <f t="shared" ca="1" si="653"/>
        <v>-0.875</v>
      </c>
      <c r="AC5517" s="2">
        <v>0.875</v>
      </c>
      <c r="AD5517" s="7">
        <f>VLOOKUP(P5517,Weights!$A:$B,2,0)*AC5517</f>
        <v>0.875</v>
      </c>
      <c r="AE5517">
        <f t="shared" ca="1" si="654"/>
        <v>0.765625</v>
      </c>
      <c r="AF5517" t="str">
        <f t="shared" si="655"/>
        <v>Green Bay</v>
      </c>
      <c r="AG5517" t="str">
        <f t="shared" ca="1" si="656"/>
        <v>Green Bay</v>
      </c>
    </row>
    <row r="5518" spans="15:33" x14ac:dyDescent="0.25">
      <c r="O5518" t="s">
        <v>3151</v>
      </c>
      <c r="P5518" s="6">
        <v>42070</v>
      </c>
      <c r="Q5518" t="s">
        <v>3073</v>
      </c>
      <c r="R5518" t="s">
        <v>3121</v>
      </c>
      <c r="S5518" t="s">
        <v>3721</v>
      </c>
      <c r="T5518">
        <v>72</v>
      </c>
      <c r="U5518">
        <v>62</v>
      </c>
      <c r="W5518" t="s">
        <v>1740</v>
      </c>
      <c r="X5518">
        <v>1</v>
      </c>
      <c r="Y5518">
        <f t="shared" si="650"/>
        <v>10</v>
      </c>
      <c r="Z5518">
        <f t="shared" ca="1" si="651"/>
        <v>14.75</v>
      </c>
      <c r="AA5518">
        <f t="shared" ca="1" si="652"/>
        <v>-4.75</v>
      </c>
      <c r="AB5518">
        <f t="shared" ca="1" si="653"/>
        <v>4.75</v>
      </c>
      <c r="AC5518" s="2">
        <v>4.75</v>
      </c>
      <c r="AD5518" s="7">
        <f>VLOOKUP(P5518,Weights!$A:$B,2,0)*AC5518</f>
        <v>4.75</v>
      </c>
      <c r="AE5518">
        <f t="shared" ca="1" si="654"/>
        <v>22.5625</v>
      </c>
      <c r="AF5518" t="str">
        <f t="shared" si="655"/>
        <v>Harvard</v>
      </c>
      <c r="AG5518" t="str">
        <f t="shared" ca="1" si="656"/>
        <v>Harvard</v>
      </c>
    </row>
    <row r="5519" spans="15:33" x14ac:dyDescent="0.25">
      <c r="O5519" t="s">
        <v>3112</v>
      </c>
      <c r="P5519" s="6">
        <v>42070</v>
      </c>
      <c r="Q5519" t="s">
        <v>3074</v>
      </c>
      <c r="R5519" t="s">
        <v>3187</v>
      </c>
      <c r="S5519" t="s">
        <v>3721</v>
      </c>
      <c r="T5519">
        <v>74</v>
      </c>
      <c r="U5519">
        <v>57</v>
      </c>
      <c r="W5519" t="s">
        <v>1449</v>
      </c>
      <c r="X5519">
        <v>1</v>
      </c>
      <c r="Y5519">
        <f t="shared" si="650"/>
        <v>17</v>
      </c>
      <c r="Z5519">
        <f t="shared" ca="1" si="651"/>
        <v>5.875</v>
      </c>
      <c r="AA5519">
        <f t="shared" ca="1" si="652"/>
        <v>11.125</v>
      </c>
      <c r="AB5519">
        <f t="shared" ca="1" si="653"/>
        <v>-11.125</v>
      </c>
      <c r="AC5519" s="2">
        <v>11.125</v>
      </c>
      <c r="AD5519" s="7">
        <f>VLOOKUP(P5519,Weights!$A:$B,2,0)*AC5519</f>
        <v>11.125</v>
      </c>
      <c r="AE5519">
        <f t="shared" ca="1" si="654"/>
        <v>123.765625</v>
      </c>
      <c r="AF5519" t="str">
        <f t="shared" si="655"/>
        <v>Hofstra</v>
      </c>
      <c r="AG5519" t="str">
        <f t="shared" ca="1" si="656"/>
        <v>Hofstra</v>
      </c>
    </row>
    <row r="5520" spans="15:33" x14ac:dyDescent="0.25">
      <c r="O5520" t="s">
        <v>3404</v>
      </c>
      <c r="P5520" s="6">
        <v>42070</v>
      </c>
      <c r="Q5520" t="s">
        <v>3073</v>
      </c>
      <c r="R5520" t="s">
        <v>3406</v>
      </c>
      <c r="S5520" t="s">
        <v>3721</v>
      </c>
      <c r="T5520">
        <v>78</v>
      </c>
      <c r="U5520">
        <v>77</v>
      </c>
      <c r="V5520" t="s">
        <v>3722</v>
      </c>
      <c r="W5520" t="s">
        <v>2595</v>
      </c>
      <c r="X5520">
        <v>1</v>
      </c>
      <c r="Y5520">
        <f t="shared" si="650"/>
        <v>1</v>
      </c>
      <c r="Z5520">
        <f t="shared" ca="1" si="651"/>
        <v>-2.7500004999999996</v>
      </c>
      <c r="AA5520">
        <f t="shared" ca="1" si="652"/>
        <v>3.7500004999999996</v>
      </c>
      <c r="AB5520">
        <f t="shared" ca="1" si="653"/>
        <v>-3.7500004999999996</v>
      </c>
      <c r="AC5520" s="2">
        <v>3.75</v>
      </c>
      <c r="AD5520" s="7">
        <f>VLOOKUP(P5520,Weights!$A:$B,2,0)*AC5520</f>
        <v>3.75</v>
      </c>
      <c r="AE5520">
        <f t="shared" ca="1" si="654"/>
        <v>14.062503750000246</v>
      </c>
      <c r="AF5520" t="str">
        <f t="shared" si="655"/>
        <v>Houston Baptist</v>
      </c>
      <c r="AG5520" t="str">
        <f t="shared" ca="1" si="656"/>
        <v>Incarnate Word</v>
      </c>
    </row>
    <row r="5521" spans="15:33" x14ac:dyDescent="0.25">
      <c r="O5521" t="s">
        <v>3269</v>
      </c>
      <c r="P5521" s="6">
        <v>42070</v>
      </c>
      <c r="Q5521" t="s">
        <v>3073</v>
      </c>
      <c r="R5521" t="s">
        <v>3237</v>
      </c>
      <c r="S5521" t="s">
        <v>3721</v>
      </c>
      <c r="T5521">
        <v>67</v>
      </c>
      <c r="U5521">
        <v>65</v>
      </c>
      <c r="W5521" t="s">
        <v>1033</v>
      </c>
      <c r="X5521">
        <v>1</v>
      </c>
      <c r="Y5521">
        <f t="shared" si="650"/>
        <v>2</v>
      </c>
      <c r="Z5521">
        <f t="shared" ca="1" si="651"/>
        <v>-3.0000000000000009</v>
      </c>
      <c r="AA5521">
        <f t="shared" ca="1" si="652"/>
        <v>5.0000000000000009</v>
      </c>
      <c r="AB5521">
        <f t="shared" ca="1" si="653"/>
        <v>-5.0000000000000009</v>
      </c>
      <c r="AC5521" s="2">
        <v>5</v>
      </c>
      <c r="AD5521" s="7">
        <f>VLOOKUP(P5521,Weights!$A:$B,2,0)*AC5521</f>
        <v>5</v>
      </c>
      <c r="AE5521">
        <f t="shared" ca="1" si="654"/>
        <v>25.000000000000007</v>
      </c>
      <c r="AF5521" t="str">
        <f t="shared" si="655"/>
        <v>Idaho State</v>
      </c>
      <c r="AG5521" t="str">
        <f t="shared" ca="1" si="656"/>
        <v>Idaho</v>
      </c>
    </row>
    <row r="5522" spans="15:33" x14ac:dyDescent="0.25">
      <c r="O5522" t="s">
        <v>3193</v>
      </c>
      <c r="P5522" s="6">
        <v>42070</v>
      </c>
      <c r="Q5522" t="s">
        <v>3074</v>
      </c>
      <c r="R5522" t="s">
        <v>3706</v>
      </c>
      <c r="S5522" t="s">
        <v>3721</v>
      </c>
      <c r="T5522">
        <v>65</v>
      </c>
      <c r="U5522">
        <v>62</v>
      </c>
      <c r="W5522" t="s">
        <v>2115</v>
      </c>
      <c r="X5522">
        <v>1</v>
      </c>
      <c r="Y5522">
        <f t="shared" si="650"/>
        <v>3</v>
      </c>
      <c r="Z5522">
        <f t="shared" ca="1" si="651"/>
        <v>-9.6249995000000013</v>
      </c>
      <c r="AA5522">
        <f t="shared" ca="1" si="652"/>
        <v>12.624999500000001</v>
      </c>
      <c r="AB5522">
        <f t="shared" ca="1" si="653"/>
        <v>-12.624999500000001</v>
      </c>
      <c r="AC5522" s="2">
        <v>12.625</v>
      </c>
      <c r="AD5522" s="7">
        <f>VLOOKUP(P5522,Weights!$A:$B,2,0)*AC5522</f>
        <v>12.625</v>
      </c>
      <c r="AE5522">
        <f t="shared" ca="1" si="654"/>
        <v>159.39061237500027</v>
      </c>
      <c r="AF5522" t="str">
        <f t="shared" si="655"/>
        <v>Illinois St</v>
      </c>
      <c r="AG5522" t="str">
        <f t="shared" ca="1" si="656"/>
        <v>Wichita St</v>
      </c>
    </row>
    <row r="5523" spans="15:33" x14ac:dyDescent="0.25">
      <c r="O5523" t="s">
        <v>3152</v>
      </c>
      <c r="P5523" s="6">
        <v>42070</v>
      </c>
      <c r="Q5523" t="s">
        <v>3073</v>
      </c>
      <c r="R5523" t="s">
        <v>3323</v>
      </c>
      <c r="S5523" t="s">
        <v>3720</v>
      </c>
      <c r="T5523">
        <v>74</v>
      </c>
      <c r="U5523">
        <v>72</v>
      </c>
      <c r="W5523" t="s">
        <v>993</v>
      </c>
      <c r="X5523">
        <v>1</v>
      </c>
      <c r="Y5523">
        <f t="shared" si="650"/>
        <v>-2</v>
      </c>
      <c r="Z5523">
        <f t="shared" ca="1" si="651"/>
        <v>-3.2499999999999982</v>
      </c>
      <c r="AA5523">
        <f t="shared" ca="1" si="652"/>
        <v>1.2499999999999982</v>
      </c>
      <c r="AB5523">
        <f t="shared" ca="1" si="653"/>
        <v>-1.2499999999999982</v>
      </c>
      <c r="AC5523" s="2">
        <v>1.25</v>
      </c>
      <c r="AD5523" s="7">
        <f>VLOOKUP(P5523,Weights!$A:$B,2,0)*AC5523</f>
        <v>1.25</v>
      </c>
      <c r="AE5523">
        <f t="shared" ca="1" si="654"/>
        <v>1.5624999999999956</v>
      </c>
      <c r="AF5523" t="str">
        <f t="shared" si="655"/>
        <v>Michigan St</v>
      </c>
      <c r="AG5523" t="str">
        <f t="shared" ca="1" si="656"/>
        <v>Michigan St</v>
      </c>
    </row>
    <row r="5524" spans="15:33" x14ac:dyDescent="0.25">
      <c r="O5524" t="s">
        <v>3209</v>
      </c>
      <c r="P5524" s="6">
        <v>42070</v>
      </c>
      <c r="Q5524" t="s">
        <v>3074</v>
      </c>
      <c r="R5524" t="s">
        <v>3080</v>
      </c>
      <c r="S5524" t="s">
        <v>3721</v>
      </c>
      <c r="T5524">
        <v>74</v>
      </c>
      <c r="U5524">
        <v>71</v>
      </c>
      <c r="W5524" t="s">
        <v>1816</v>
      </c>
      <c r="X5524">
        <v>1</v>
      </c>
      <c r="Y5524">
        <f t="shared" si="650"/>
        <v>3</v>
      </c>
      <c r="Z5524">
        <f t="shared" ca="1" si="651"/>
        <v>8.25</v>
      </c>
      <c r="AA5524">
        <f t="shared" ca="1" si="652"/>
        <v>-5.25</v>
      </c>
      <c r="AB5524">
        <f t="shared" ca="1" si="653"/>
        <v>5.25</v>
      </c>
      <c r="AC5524" s="2">
        <v>5.25</v>
      </c>
      <c r="AD5524" s="7">
        <f>VLOOKUP(P5524,Weights!$A:$B,2,0)*AC5524</f>
        <v>5.25</v>
      </c>
      <c r="AE5524">
        <f t="shared" ca="1" si="654"/>
        <v>27.5625</v>
      </c>
      <c r="AF5524" t="str">
        <f t="shared" si="655"/>
        <v>Iona</v>
      </c>
      <c r="AG5524" t="str">
        <f t="shared" ca="1" si="656"/>
        <v>Iona</v>
      </c>
    </row>
    <row r="5525" spans="15:33" x14ac:dyDescent="0.25">
      <c r="O5525" t="s">
        <v>3127</v>
      </c>
      <c r="P5525" s="6">
        <v>42070</v>
      </c>
      <c r="Q5525" t="s">
        <v>3073</v>
      </c>
      <c r="R5525" t="s">
        <v>3203</v>
      </c>
      <c r="S5525" t="s">
        <v>3721</v>
      </c>
      <c r="T5525">
        <v>69</v>
      </c>
      <c r="U5525">
        <v>52</v>
      </c>
      <c r="W5525" t="s">
        <v>1212</v>
      </c>
      <c r="X5525">
        <v>1</v>
      </c>
      <c r="Y5525">
        <f t="shared" si="650"/>
        <v>17</v>
      </c>
      <c r="Z5525">
        <f t="shared" ca="1" si="651"/>
        <v>12.249999499999998</v>
      </c>
      <c r="AA5525">
        <f t="shared" ca="1" si="652"/>
        <v>4.7500005000000023</v>
      </c>
      <c r="AB5525">
        <f t="shared" ca="1" si="653"/>
        <v>-4.7500005000000023</v>
      </c>
      <c r="AC5525" s="2">
        <v>4.75</v>
      </c>
      <c r="AD5525" s="7">
        <f>VLOOKUP(P5525,Weights!$A:$B,2,0)*AC5525</f>
        <v>4.75</v>
      </c>
      <c r="AE5525">
        <f t="shared" ca="1" si="654"/>
        <v>22.562504750000272</v>
      </c>
      <c r="AF5525" t="str">
        <f t="shared" si="655"/>
        <v>Iowa</v>
      </c>
      <c r="AG5525" t="str">
        <f t="shared" ca="1" si="656"/>
        <v>Iowa</v>
      </c>
    </row>
    <row r="5526" spans="15:33" x14ac:dyDescent="0.25">
      <c r="O5526" t="s">
        <v>3348</v>
      </c>
      <c r="P5526" s="6">
        <v>42070</v>
      </c>
      <c r="Q5526" t="s">
        <v>3073</v>
      </c>
      <c r="R5526" t="s">
        <v>3401</v>
      </c>
      <c r="S5526" t="s">
        <v>3720</v>
      </c>
      <c r="T5526">
        <v>62</v>
      </c>
      <c r="U5526">
        <v>42</v>
      </c>
      <c r="W5526" t="s">
        <v>2726</v>
      </c>
      <c r="X5526">
        <v>1</v>
      </c>
      <c r="Y5526">
        <f t="shared" si="650"/>
        <v>-20</v>
      </c>
      <c r="Z5526">
        <f t="shared" ca="1" si="651"/>
        <v>-0.87500049999999963</v>
      </c>
      <c r="AA5526">
        <f t="shared" ca="1" si="652"/>
        <v>-19.124999500000001</v>
      </c>
      <c r="AB5526">
        <f t="shared" ca="1" si="653"/>
        <v>19.124999500000001</v>
      </c>
      <c r="AC5526" s="2">
        <v>19.125</v>
      </c>
      <c r="AD5526" s="7">
        <f>VLOOKUP(P5526,Weights!$A:$B,2,0)*AC5526</f>
        <v>19.125</v>
      </c>
      <c r="AE5526">
        <f t="shared" ca="1" si="654"/>
        <v>365.76560587500029</v>
      </c>
      <c r="AF5526" t="str">
        <f t="shared" si="655"/>
        <v>Alabama St</v>
      </c>
      <c r="AG5526" t="str">
        <f t="shared" ca="1" si="656"/>
        <v>Alabama St</v>
      </c>
    </row>
    <row r="5527" spans="15:33" x14ac:dyDescent="0.25">
      <c r="O5527" t="s">
        <v>3713</v>
      </c>
      <c r="P5527" s="6">
        <v>42070</v>
      </c>
      <c r="Q5527" t="s">
        <v>3073</v>
      </c>
      <c r="R5527" t="s">
        <v>3144</v>
      </c>
      <c r="S5527" t="s">
        <v>3721</v>
      </c>
      <c r="T5527">
        <v>67</v>
      </c>
      <c r="U5527">
        <v>50</v>
      </c>
      <c r="W5527" t="s">
        <v>2494</v>
      </c>
      <c r="X5527">
        <v>1</v>
      </c>
      <c r="Y5527">
        <f t="shared" si="650"/>
        <v>17</v>
      </c>
      <c r="Z5527">
        <f t="shared" ca="1" si="651"/>
        <v>18.124999500000001</v>
      </c>
      <c r="AA5527">
        <f t="shared" ca="1" si="652"/>
        <v>-1.1249995000000013</v>
      </c>
      <c r="AB5527">
        <f t="shared" ca="1" si="653"/>
        <v>1.1249995000000013</v>
      </c>
      <c r="AC5527" s="2">
        <v>1.125</v>
      </c>
      <c r="AD5527" s="7">
        <f>VLOOKUP(P5527,Weights!$A:$B,2,0)*AC5527</f>
        <v>1.125</v>
      </c>
      <c r="AE5527">
        <f t="shared" ca="1" si="654"/>
        <v>1.2656238750002529</v>
      </c>
      <c r="AF5527" t="str">
        <f t="shared" si="655"/>
        <v>Kentucky</v>
      </c>
      <c r="AG5527" t="str">
        <f t="shared" ca="1" si="656"/>
        <v>Kentucky</v>
      </c>
    </row>
    <row r="5528" spans="15:33" x14ac:dyDescent="0.25">
      <c r="O5528" t="s">
        <v>3168</v>
      </c>
      <c r="P5528" s="6">
        <v>42070</v>
      </c>
      <c r="Q5528" t="s">
        <v>3073</v>
      </c>
      <c r="R5528" t="s">
        <v>3176</v>
      </c>
      <c r="S5528" t="s">
        <v>3721</v>
      </c>
      <c r="T5528">
        <v>55</v>
      </c>
      <c r="U5528">
        <v>53</v>
      </c>
      <c r="W5528" t="s">
        <v>461</v>
      </c>
      <c r="X5528">
        <v>1</v>
      </c>
      <c r="Y5528">
        <f t="shared" si="650"/>
        <v>2</v>
      </c>
      <c r="Z5528">
        <f t="shared" ca="1" si="651"/>
        <v>-2.3749999999999991</v>
      </c>
      <c r="AA5528">
        <f t="shared" ca="1" si="652"/>
        <v>4.3749999999999991</v>
      </c>
      <c r="AB5528">
        <f t="shared" ca="1" si="653"/>
        <v>-4.3749999999999991</v>
      </c>
      <c r="AC5528" s="2">
        <v>4.375</v>
      </c>
      <c r="AD5528" s="7">
        <f>VLOOKUP(P5528,Weights!$A:$B,2,0)*AC5528</f>
        <v>4.375</v>
      </c>
      <c r="AE5528">
        <f t="shared" ca="1" si="654"/>
        <v>19.140624999999993</v>
      </c>
      <c r="AF5528" t="str">
        <f t="shared" si="655"/>
        <v>La Salle</v>
      </c>
      <c r="AG5528" t="str">
        <f t="shared" ca="1" si="656"/>
        <v>Dayton</v>
      </c>
    </row>
    <row r="5529" spans="15:33" x14ac:dyDescent="0.25">
      <c r="O5529" t="s">
        <v>3309</v>
      </c>
      <c r="P5529" s="6">
        <v>42070</v>
      </c>
      <c r="Q5529" t="s">
        <v>3074</v>
      </c>
      <c r="R5529" t="s">
        <v>3304</v>
      </c>
      <c r="S5529" t="s">
        <v>3720</v>
      </c>
      <c r="T5529">
        <v>71</v>
      </c>
      <c r="U5529">
        <v>58</v>
      </c>
      <c r="W5529" t="s">
        <v>1198</v>
      </c>
      <c r="X5529">
        <v>1</v>
      </c>
      <c r="Y5529">
        <f t="shared" si="650"/>
        <v>-13</v>
      </c>
      <c r="Z5529">
        <f t="shared" ca="1" si="651"/>
        <v>-6.8750004999999996</v>
      </c>
      <c r="AA5529">
        <f t="shared" ca="1" si="652"/>
        <v>-6.1249995000000004</v>
      </c>
      <c r="AB5529">
        <f t="shared" ca="1" si="653"/>
        <v>6.1249995000000004</v>
      </c>
      <c r="AC5529" s="2">
        <v>6.125</v>
      </c>
      <c r="AD5529" s="7">
        <f>VLOOKUP(P5529,Weights!$A:$B,2,0)*AC5529</f>
        <v>6.125</v>
      </c>
      <c r="AE5529">
        <f t="shared" ca="1" si="654"/>
        <v>37.515618875000257</v>
      </c>
      <c r="AF5529" t="str">
        <f t="shared" si="655"/>
        <v>Winthrop</v>
      </c>
      <c r="AG5529" t="str">
        <f t="shared" ca="1" si="656"/>
        <v>Winthrop</v>
      </c>
    </row>
    <row r="5530" spans="15:33" x14ac:dyDescent="0.25">
      <c r="O5530" t="s">
        <v>3711</v>
      </c>
      <c r="P5530" s="6">
        <v>42070</v>
      </c>
      <c r="Q5530" t="s">
        <v>3073</v>
      </c>
      <c r="R5530" t="s">
        <v>3710</v>
      </c>
      <c r="S5530" t="s">
        <v>3721</v>
      </c>
      <c r="T5530">
        <v>59</v>
      </c>
      <c r="U5530">
        <v>57</v>
      </c>
      <c r="W5530" t="s">
        <v>621</v>
      </c>
      <c r="X5530">
        <v>1</v>
      </c>
      <c r="Y5530">
        <f t="shared" si="650"/>
        <v>2</v>
      </c>
      <c r="Z5530">
        <f t="shared" ca="1" si="651"/>
        <v>-2.75</v>
      </c>
      <c r="AA5530">
        <f t="shared" ca="1" si="652"/>
        <v>4.75</v>
      </c>
      <c r="AB5530">
        <f t="shared" ca="1" si="653"/>
        <v>-4.75</v>
      </c>
      <c r="AC5530" s="2">
        <v>4.75</v>
      </c>
      <c r="AD5530" s="7">
        <f>VLOOKUP(P5530,Weights!$A:$B,2,0)*AC5530</f>
        <v>4.75</v>
      </c>
      <c r="AE5530">
        <f t="shared" ca="1" si="654"/>
        <v>22.5625</v>
      </c>
      <c r="AF5530" t="str">
        <f t="shared" si="655"/>
        <v>Louisville</v>
      </c>
      <c r="AG5530" t="str">
        <f t="shared" ca="1" si="656"/>
        <v>Virginia</v>
      </c>
    </row>
    <row r="5531" spans="15:33" x14ac:dyDescent="0.25">
      <c r="O5531" t="s">
        <v>3158</v>
      </c>
      <c r="P5531" s="6">
        <v>42070</v>
      </c>
      <c r="Q5531" t="s">
        <v>3074</v>
      </c>
      <c r="R5531" t="s">
        <v>3178</v>
      </c>
      <c r="S5531" t="s">
        <v>3720</v>
      </c>
      <c r="T5531">
        <v>63</v>
      </c>
      <c r="U5531">
        <v>49</v>
      </c>
      <c r="W5531" t="s">
        <v>677</v>
      </c>
      <c r="X5531">
        <v>1</v>
      </c>
      <c r="Y5531">
        <f t="shared" si="650"/>
        <v>-14</v>
      </c>
      <c r="Z5531">
        <f t="shared" ca="1" si="651"/>
        <v>-7.9999995000000004</v>
      </c>
      <c r="AA5531">
        <f t="shared" ca="1" si="652"/>
        <v>-6.0000004999999996</v>
      </c>
      <c r="AB5531">
        <f t="shared" ca="1" si="653"/>
        <v>6.0000004999999996</v>
      </c>
      <c r="AC5531" s="2">
        <v>6</v>
      </c>
      <c r="AD5531" s="7">
        <f>VLOOKUP(P5531,Weights!$A:$B,2,0)*AC5531</f>
        <v>6</v>
      </c>
      <c r="AE5531">
        <f t="shared" ca="1" si="654"/>
        <v>36.000006000000248</v>
      </c>
      <c r="AF5531" t="str">
        <f t="shared" si="655"/>
        <v>Northern Iowa</v>
      </c>
      <c r="AG5531" t="str">
        <f t="shared" ca="1" si="656"/>
        <v>Northern Iowa</v>
      </c>
    </row>
    <row r="5532" spans="15:33" x14ac:dyDescent="0.25">
      <c r="O5532" t="s">
        <v>3384</v>
      </c>
      <c r="P5532" s="6">
        <v>42070</v>
      </c>
      <c r="Q5532" t="s">
        <v>3074</v>
      </c>
      <c r="R5532" t="s">
        <v>3188</v>
      </c>
      <c r="S5532" t="s">
        <v>3721</v>
      </c>
      <c r="T5532">
        <v>74</v>
      </c>
      <c r="U5532">
        <v>58</v>
      </c>
      <c r="W5532" t="s">
        <v>1833</v>
      </c>
      <c r="X5532">
        <v>1</v>
      </c>
      <c r="Y5532">
        <f t="shared" si="650"/>
        <v>16</v>
      </c>
      <c r="Z5532">
        <f t="shared" ca="1" si="651"/>
        <v>10.250000479999999</v>
      </c>
      <c r="AA5532">
        <f t="shared" ca="1" si="652"/>
        <v>5.7499995200000011</v>
      </c>
      <c r="AB5532">
        <f t="shared" ca="1" si="653"/>
        <v>-5.7499995200000011</v>
      </c>
      <c r="AC5532" s="2">
        <v>5.75</v>
      </c>
      <c r="AD5532" s="7">
        <f>VLOOKUP(P5532,Weights!$A:$B,2,0)*AC5532</f>
        <v>5.75</v>
      </c>
      <c r="AE5532">
        <f t="shared" ca="1" si="654"/>
        <v>33.062494480000247</v>
      </c>
      <c r="AF5532" t="str">
        <f t="shared" si="655"/>
        <v>Manhattan</v>
      </c>
      <c r="AG5532" t="str">
        <f t="shared" ca="1" si="656"/>
        <v>Manhattan</v>
      </c>
    </row>
    <row r="5533" spans="15:33" x14ac:dyDescent="0.25">
      <c r="O5533" t="s">
        <v>3254</v>
      </c>
      <c r="P5533" s="6">
        <v>42070</v>
      </c>
      <c r="Q5533" t="s">
        <v>3073</v>
      </c>
      <c r="R5533" t="s">
        <v>3255</v>
      </c>
      <c r="S5533" t="s">
        <v>3721</v>
      </c>
      <c r="T5533">
        <v>58</v>
      </c>
      <c r="U5533">
        <v>48</v>
      </c>
      <c r="W5533" t="s">
        <v>257</v>
      </c>
      <c r="X5533">
        <v>1</v>
      </c>
      <c r="Y5533">
        <f t="shared" si="650"/>
        <v>10</v>
      </c>
      <c r="Z5533">
        <f t="shared" ca="1" si="651"/>
        <v>4.3750000000000009</v>
      </c>
      <c r="AA5533">
        <f t="shared" ca="1" si="652"/>
        <v>5.6249999999999991</v>
      </c>
      <c r="AB5533">
        <f t="shared" ca="1" si="653"/>
        <v>-5.6249999999999991</v>
      </c>
      <c r="AC5533" s="2">
        <v>5.625</v>
      </c>
      <c r="AD5533" s="7">
        <f>VLOOKUP(P5533,Weights!$A:$B,2,0)*AC5533</f>
        <v>5.625</v>
      </c>
      <c r="AE5533">
        <f t="shared" ca="1" si="654"/>
        <v>31.640624999999989</v>
      </c>
      <c r="AF5533" t="str">
        <f t="shared" si="655"/>
        <v>Marquette</v>
      </c>
      <c r="AG5533" t="str">
        <f t="shared" ca="1" si="656"/>
        <v>Marquette</v>
      </c>
    </row>
    <row r="5534" spans="15:33" x14ac:dyDescent="0.25">
      <c r="O5534" t="s">
        <v>3223</v>
      </c>
      <c r="P5534" s="6">
        <v>42070</v>
      </c>
      <c r="Q5534" t="s">
        <v>3074</v>
      </c>
      <c r="R5534" t="s">
        <v>3351</v>
      </c>
      <c r="S5534" t="s">
        <v>3721</v>
      </c>
      <c r="T5534">
        <v>89</v>
      </c>
      <c r="U5534">
        <v>61</v>
      </c>
      <c r="W5534" t="s">
        <v>2259</v>
      </c>
      <c r="X5534">
        <v>1</v>
      </c>
      <c r="Y5534">
        <f t="shared" si="650"/>
        <v>28</v>
      </c>
      <c r="Z5534">
        <f t="shared" ca="1" si="651"/>
        <v>5.8749999800000001</v>
      </c>
      <c r="AA5534">
        <f t="shared" ca="1" si="652"/>
        <v>22.125000020000002</v>
      </c>
      <c r="AB5534">
        <f t="shared" ca="1" si="653"/>
        <v>-22.125000020000002</v>
      </c>
      <c r="AC5534" s="2">
        <v>22.125</v>
      </c>
      <c r="AD5534" s="7">
        <f>VLOOKUP(P5534,Weights!$A:$B,2,0)*AC5534</f>
        <v>22.125</v>
      </c>
      <c r="AE5534">
        <f t="shared" ca="1" si="654"/>
        <v>489.51562588500008</v>
      </c>
      <c r="AF5534" t="str">
        <f t="shared" si="655"/>
        <v>Mercer</v>
      </c>
      <c r="AG5534" t="str">
        <f t="shared" ca="1" si="656"/>
        <v>Mercer</v>
      </c>
    </row>
    <row r="5535" spans="15:33" x14ac:dyDescent="0.25">
      <c r="O5535" t="s">
        <v>3153</v>
      </c>
      <c r="P5535" s="6">
        <v>42070</v>
      </c>
      <c r="Q5535" t="s">
        <v>3073</v>
      </c>
      <c r="R5535" t="s">
        <v>3108</v>
      </c>
      <c r="S5535" t="s">
        <v>3721</v>
      </c>
      <c r="T5535">
        <v>79</v>
      </c>
      <c r="U5535">
        <v>69</v>
      </c>
      <c r="W5535" t="s">
        <v>1252</v>
      </c>
      <c r="X5535">
        <v>1</v>
      </c>
      <c r="Y5535">
        <f t="shared" si="650"/>
        <v>10</v>
      </c>
      <c r="Z5535">
        <f t="shared" ca="1" si="651"/>
        <v>10.000000020000002</v>
      </c>
      <c r="AA5535">
        <f t="shared" ca="1" si="652"/>
        <v>-2.000000165480742E-8</v>
      </c>
      <c r="AB5535">
        <f t="shared" ca="1" si="653"/>
        <v>2.000000165480742E-8</v>
      </c>
      <c r="AC5535" s="2">
        <v>0</v>
      </c>
      <c r="AD5535" s="7">
        <f>VLOOKUP(P5535,Weights!$A:$B,2,0)*AC5535</f>
        <v>0</v>
      </c>
      <c r="AE5535">
        <f t="shared" ca="1" si="654"/>
        <v>4.0000006619229954E-16</v>
      </c>
      <c r="AF5535" t="str">
        <f t="shared" si="655"/>
        <v>Michigan</v>
      </c>
      <c r="AG5535" t="str">
        <f t="shared" ca="1" si="656"/>
        <v>Michigan</v>
      </c>
    </row>
    <row r="5536" spans="15:33" x14ac:dyDescent="0.25">
      <c r="O5536" t="s">
        <v>3202</v>
      </c>
      <c r="P5536" s="6">
        <v>42070</v>
      </c>
      <c r="Q5536" t="s">
        <v>3073</v>
      </c>
      <c r="R5536" t="s">
        <v>3235</v>
      </c>
      <c r="S5536" t="s">
        <v>3721</v>
      </c>
      <c r="T5536">
        <v>52</v>
      </c>
      <c r="U5536">
        <v>43</v>
      </c>
      <c r="W5536" t="s">
        <v>242</v>
      </c>
      <c r="X5536">
        <v>1</v>
      </c>
      <c r="Y5536">
        <f t="shared" si="650"/>
        <v>9</v>
      </c>
      <c r="Z5536">
        <f t="shared" ca="1" si="651"/>
        <v>7.75</v>
      </c>
      <c r="AA5536">
        <f t="shared" ca="1" si="652"/>
        <v>1.25</v>
      </c>
      <c r="AB5536">
        <f t="shared" ca="1" si="653"/>
        <v>-1.25</v>
      </c>
      <c r="AC5536" s="2">
        <v>1.25</v>
      </c>
      <c r="AD5536" s="7">
        <f>VLOOKUP(P5536,Weights!$A:$B,2,0)*AC5536</f>
        <v>1.25</v>
      </c>
      <c r="AE5536">
        <f t="shared" ca="1" si="654"/>
        <v>1.5625</v>
      </c>
      <c r="AF5536" t="str">
        <f t="shared" si="655"/>
        <v>Mississippi St</v>
      </c>
      <c r="AG5536" t="str">
        <f t="shared" ca="1" si="656"/>
        <v>Mississippi St</v>
      </c>
    </row>
    <row r="5537" spans="15:33" x14ac:dyDescent="0.25">
      <c r="O5537" t="s">
        <v>3266</v>
      </c>
      <c r="P5537" s="6">
        <v>42070</v>
      </c>
      <c r="Q5537" t="s">
        <v>3073</v>
      </c>
      <c r="R5537" t="s">
        <v>3163</v>
      </c>
      <c r="S5537" t="s">
        <v>3720</v>
      </c>
      <c r="T5537">
        <v>70</v>
      </c>
      <c r="U5537">
        <v>54</v>
      </c>
      <c r="W5537" t="s">
        <v>1033</v>
      </c>
      <c r="X5537">
        <v>1</v>
      </c>
      <c r="Y5537">
        <f t="shared" si="650"/>
        <v>-16</v>
      </c>
      <c r="Z5537">
        <f t="shared" ca="1" si="651"/>
        <v>-8.7500004799999989</v>
      </c>
      <c r="AA5537">
        <f t="shared" ca="1" si="652"/>
        <v>-7.2499995200000011</v>
      </c>
      <c r="AB5537">
        <f t="shared" ca="1" si="653"/>
        <v>7.2499995200000011</v>
      </c>
      <c r="AC5537" s="2">
        <v>7.25</v>
      </c>
      <c r="AD5537" s="7">
        <f>VLOOKUP(P5537,Weights!$A:$B,2,0)*AC5537</f>
        <v>7.25</v>
      </c>
      <c r="AE5537">
        <f t="shared" ca="1" si="654"/>
        <v>52.562493040000248</v>
      </c>
      <c r="AF5537" t="str">
        <f t="shared" si="655"/>
        <v>Montana</v>
      </c>
      <c r="AG5537" t="str">
        <f t="shared" ca="1" si="656"/>
        <v>Montana</v>
      </c>
    </row>
    <row r="5538" spans="15:33" x14ac:dyDescent="0.25">
      <c r="O5538" t="s">
        <v>3135</v>
      </c>
      <c r="P5538" s="6">
        <v>42070</v>
      </c>
      <c r="Q5538" t="s">
        <v>3073</v>
      </c>
      <c r="R5538" t="s">
        <v>3195</v>
      </c>
      <c r="S5538" t="s">
        <v>3721</v>
      </c>
      <c r="T5538">
        <v>71</v>
      </c>
      <c r="U5538">
        <v>57</v>
      </c>
      <c r="W5538" t="s">
        <v>646</v>
      </c>
      <c r="X5538">
        <v>1</v>
      </c>
      <c r="Y5538">
        <f t="shared" si="650"/>
        <v>14</v>
      </c>
      <c r="Z5538">
        <f t="shared" ca="1" si="651"/>
        <v>7.4999994999999995</v>
      </c>
      <c r="AA5538">
        <f t="shared" ca="1" si="652"/>
        <v>6.5000005000000005</v>
      </c>
      <c r="AB5538">
        <f t="shared" ca="1" si="653"/>
        <v>-6.5000005000000005</v>
      </c>
      <c r="AC5538" s="2">
        <v>6.5</v>
      </c>
      <c r="AD5538" s="7">
        <f>VLOOKUP(P5538,Weights!$A:$B,2,0)*AC5538</f>
        <v>6.5</v>
      </c>
      <c r="AE5538">
        <f t="shared" ca="1" si="654"/>
        <v>42.250006500000254</v>
      </c>
      <c r="AF5538" t="str">
        <f t="shared" si="655"/>
        <v>NC State</v>
      </c>
      <c r="AG5538" t="str">
        <f t="shared" ca="1" si="656"/>
        <v>NC State</v>
      </c>
    </row>
    <row r="5539" spans="15:33" x14ac:dyDescent="0.25">
      <c r="O5539" t="s">
        <v>3274</v>
      </c>
      <c r="P5539" s="6">
        <v>42070</v>
      </c>
      <c r="Q5539" t="s">
        <v>3073</v>
      </c>
      <c r="R5539" t="s">
        <v>3242</v>
      </c>
      <c r="S5539" t="s">
        <v>3721</v>
      </c>
      <c r="T5539">
        <v>52</v>
      </c>
      <c r="U5539">
        <v>49</v>
      </c>
      <c r="V5539" t="s">
        <v>3722</v>
      </c>
      <c r="W5539" t="s">
        <v>2208</v>
      </c>
      <c r="X5539">
        <v>1</v>
      </c>
      <c r="Y5539">
        <f t="shared" si="650"/>
        <v>3</v>
      </c>
      <c r="Z5539">
        <f t="shared" ca="1" si="651"/>
        <v>2.875</v>
      </c>
      <c r="AA5539">
        <f t="shared" ca="1" si="652"/>
        <v>0.125</v>
      </c>
      <c r="AB5539">
        <f t="shared" ca="1" si="653"/>
        <v>-0.125</v>
      </c>
      <c r="AC5539" s="2">
        <v>0.125</v>
      </c>
      <c r="AD5539" s="7">
        <f>VLOOKUP(P5539,Weights!$A:$B,2,0)*AC5539</f>
        <v>0.125</v>
      </c>
      <c r="AE5539">
        <f t="shared" ca="1" si="654"/>
        <v>1.5625E-2</v>
      </c>
      <c r="AF5539" t="str">
        <f t="shared" si="655"/>
        <v>New Mexico</v>
      </c>
      <c r="AG5539" t="str">
        <f t="shared" ca="1" si="656"/>
        <v>New Mexico</v>
      </c>
    </row>
    <row r="5540" spans="15:33" x14ac:dyDescent="0.25">
      <c r="O5540" t="s">
        <v>3241</v>
      </c>
      <c r="P5540" s="6">
        <v>42070</v>
      </c>
      <c r="Q5540" t="s">
        <v>3073</v>
      </c>
      <c r="R5540" t="s">
        <v>3257</v>
      </c>
      <c r="S5540" t="s">
        <v>3721</v>
      </c>
      <c r="T5540">
        <v>61</v>
      </c>
      <c r="U5540">
        <v>57</v>
      </c>
      <c r="W5540" t="s">
        <v>2976</v>
      </c>
      <c r="X5540">
        <v>1</v>
      </c>
      <c r="Y5540">
        <f t="shared" si="650"/>
        <v>4</v>
      </c>
      <c r="Z5540">
        <f t="shared" ca="1" si="651"/>
        <v>21.750000499999999</v>
      </c>
      <c r="AA5540">
        <f t="shared" ca="1" si="652"/>
        <v>-17.750000499999999</v>
      </c>
      <c r="AB5540">
        <f t="shared" ca="1" si="653"/>
        <v>17.750000499999999</v>
      </c>
      <c r="AC5540" s="2">
        <v>17.75</v>
      </c>
      <c r="AD5540" s="7">
        <f>VLOOKUP(P5540,Weights!$A:$B,2,0)*AC5540</f>
        <v>17.75</v>
      </c>
      <c r="AE5540">
        <f t="shared" ca="1" si="654"/>
        <v>315.06251775000021</v>
      </c>
      <c r="AF5540" t="str">
        <f t="shared" si="655"/>
        <v>New Mexico St</v>
      </c>
      <c r="AG5540" t="str">
        <f t="shared" ca="1" si="656"/>
        <v>New Mexico St</v>
      </c>
    </row>
    <row r="5541" spans="15:33" x14ac:dyDescent="0.25">
      <c r="O5541" t="s">
        <v>3705</v>
      </c>
      <c r="P5541" s="6">
        <v>42070</v>
      </c>
      <c r="Q5541" t="s">
        <v>3073</v>
      </c>
      <c r="R5541" t="s">
        <v>3704</v>
      </c>
      <c r="S5541" t="s">
        <v>3720</v>
      </c>
      <c r="T5541">
        <v>84</v>
      </c>
      <c r="U5541">
        <v>77</v>
      </c>
      <c r="W5541" t="s">
        <v>654</v>
      </c>
      <c r="X5541">
        <v>1</v>
      </c>
      <c r="Y5541">
        <f t="shared" si="650"/>
        <v>-7</v>
      </c>
      <c r="Z5541">
        <f t="shared" ca="1" si="651"/>
        <v>-2.125</v>
      </c>
      <c r="AA5541">
        <f t="shared" ca="1" si="652"/>
        <v>-4.875</v>
      </c>
      <c r="AB5541">
        <f t="shared" ca="1" si="653"/>
        <v>4.875</v>
      </c>
      <c r="AC5541" s="2">
        <v>4.875</v>
      </c>
      <c r="AD5541" s="7">
        <f>VLOOKUP(P5541,Weights!$A:$B,2,0)*AC5541</f>
        <v>4.875</v>
      </c>
      <c r="AE5541">
        <f t="shared" ca="1" si="654"/>
        <v>23.765625</v>
      </c>
      <c r="AF5541" t="str">
        <f t="shared" si="655"/>
        <v>Duke</v>
      </c>
      <c r="AG5541" t="str">
        <f t="shared" ca="1" si="656"/>
        <v>Duke</v>
      </c>
    </row>
    <row r="5542" spans="15:33" x14ac:dyDescent="0.25">
      <c r="O5542" t="s">
        <v>3268</v>
      </c>
      <c r="P5542" s="6">
        <v>42070</v>
      </c>
      <c r="Q5542" t="s">
        <v>3073</v>
      </c>
      <c r="R5542" t="s">
        <v>3265</v>
      </c>
      <c r="S5542" t="s">
        <v>3721</v>
      </c>
      <c r="T5542">
        <v>70</v>
      </c>
      <c r="U5542">
        <v>68</v>
      </c>
      <c r="W5542" t="s">
        <v>1078</v>
      </c>
      <c r="X5542">
        <v>1</v>
      </c>
      <c r="Y5542">
        <f t="shared" si="650"/>
        <v>2</v>
      </c>
      <c r="Z5542">
        <f t="shared" ca="1" si="651"/>
        <v>3.25</v>
      </c>
      <c r="AA5542">
        <f t="shared" ca="1" si="652"/>
        <v>-1.25</v>
      </c>
      <c r="AB5542">
        <f t="shared" ca="1" si="653"/>
        <v>1.25</v>
      </c>
      <c r="AC5542" s="2">
        <v>1.25</v>
      </c>
      <c r="AD5542" s="7">
        <f>VLOOKUP(P5542,Weights!$A:$B,2,0)*AC5542</f>
        <v>1.25</v>
      </c>
      <c r="AE5542">
        <f t="shared" ca="1" si="654"/>
        <v>1.5625</v>
      </c>
      <c r="AF5542" t="str">
        <f t="shared" si="655"/>
        <v>Northern Arizona</v>
      </c>
      <c r="AG5542" t="str">
        <f t="shared" ca="1" si="656"/>
        <v>Northern Arizona</v>
      </c>
    </row>
    <row r="5543" spans="15:33" x14ac:dyDescent="0.25">
      <c r="O5543" t="s">
        <v>3243</v>
      </c>
      <c r="P5543" s="6">
        <v>42070</v>
      </c>
      <c r="Q5543" t="s">
        <v>3073</v>
      </c>
      <c r="R5543" t="s">
        <v>3278</v>
      </c>
      <c r="S5543" t="s">
        <v>3721</v>
      </c>
      <c r="T5543">
        <v>72</v>
      </c>
      <c r="U5543">
        <v>71</v>
      </c>
      <c r="W5543" t="s">
        <v>1088</v>
      </c>
      <c r="X5543">
        <v>1</v>
      </c>
      <c r="Y5543">
        <f t="shared" si="650"/>
        <v>1</v>
      </c>
      <c r="Z5543">
        <f t="shared" ca="1" si="651"/>
        <v>6.5</v>
      </c>
      <c r="AA5543">
        <f t="shared" ca="1" si="652"/>
        <v>-5.5</v>
      </c>
      <c r="AB5543">
        <f t="shared" ca="1" si="653"/>
        <v>5.5</v>
      </c>
      <c r="AC5543" s="2">
        <v>5.5</v>
      </c>
      <c r="AD5543" s="7">
        <f>VLOOKUP(P5543,Weights!$A:$B,2,0)*AC5543</f>
        <v>5.5</v>
      </c>
      <c r="AE5543">
        <f t="shared" ca="1" si="654"/>
        <v>30.25</v>
      </c>
      <c r="AF5543" t="str">
        <f t="shared" si="655"/>
        <v>Northern Colorado</v>
      </c>
      <c r="AG5543" t="str">
        <f t="shared" ca="1" si="656"/>
        <v>Northern Colorado</v>
      </c>
    </row>
    <row r="5544" spans="15:33" x14ac:dyDescent="0.25">
      <c r="O5544" t="s">
        <v>3357</v>
      </c>
      <c r="P5544" s="6">
        <v>42070</v>
      </c>
      <c r="Q5544" t="s">
        <v>3073</v>
      </c>
      <c r="R5544" t="s">
        <v>3405</v>
      </c>
      <c r="S5544" t="s">
        <v>3721</v>
      </c>
      <c r="T5544">
        <v>88</v>
      </c>
      <c r="U5544">
        <v>78</v>
      </c>
      <c r="W5544" t="s">
        <v>2636</v>
      </c>
      <c r="X5544">
        <v>1</v>
      </c>
      <c r="Y5544">
        <f t="shared" si="650"/>
        <v>10</v>
      </c>
      <c r="Z5544">
        <f t="shared" ca="1" si="651"/>
        <v>7.25</v>
      </c>
      <c r="AA5544">
        <f t="shared" ca="1" si="652"/>
        <v>2.75</v>
      </c>
      <c r="AB5544">
        <f t="shared" ca="1" si="653"/>
        <v>-2.75</v>
      </c>
      <c r="AC5544" s="2">
        <v>2.75</v>
      </c>
      <c r="AD5544" s="7">
        <f>VLOOKUP(P5544,Weights!$A:$B,2,0)*AC5544</f>
        <v>2.75</v>
      </c>
      <c r="AE5544">
        <f t="shared" ca="1" si="654"/>
        <v>7.5625</v>
      </c>
      <c r="AF5544" t="str">
        <f t="shared" si="655"/>
        <v>Northwestern St</v>
      </c>
      <c r="AG5544" t="str">
        <f t="shared" ca="1" si="656"/>
        <v>Northwestern St</v>
      </c>
    </row>
    <row r="5545" spans="15:33" x14ac:dyDescent="0.25">
      <c r="O5545" t="s">
        <v>3092</v>
      </c>
      <c r="P5545" s="6">
        <v>42070</v>
      </c>
      <c r="Q5545" t="s">
        <v>3073</v>
      </c>
      <c r="R5545" t="s">
        <v>3197</v>
      </c>
      <c r="S5545" t="s">
        <v>3721</v>
      </c>
      <c r="T5545">
        <v>81</v>
      </c>
      <c r="U5545">
        <v>67</v>
      </c>
      <c r="W5545" t="s">
        <v>667</v>
      </c>
      <c r="X5545">
        <v>1</v>
      </c>
      <c r="Y5545">
        <f t="shared" si="650"/>
        <v>14</v>
      </c>
      <c r="Z5545">
        <f t="shared" ca="1" si="651"/>
        <v>16.249999499999998</v>
      </c>
      <c r="AA5545">
        <f t="shared" ca="1" si="652"/>
        <v>-2.2499994999999977</v>
      </c>
      <c r="AB5545">
        <f t="shared" ca="1" si="653"/>
        <v>2.2499994999999977</v>
      </c>
      <c r="AC5545" s="2">
        <v>2.25</v>
      </c>
      <c r="AD5545" s="7">
        <f>VLOOKUP(P5545,Weights!$A:$B,2,0)*AC5545</f>
        <v>2.25</v>
      </c>
      <c r="AE5545">
        <f t="shared" ca="1" si="654"/>
        <v>5.0624977500002393</v>
      </c>
      <c r="AF5545" t="str">
        <f t="shared" si="655"/>
        <v>Notre Dame</v>
      </c>
      <c r="AG5545" t="str">
        <f t="shared" ca="1" si="656"/>
        <v>Notre Dame</v>
      </c>
    </row>
    <row r="5546" spans="15:33" x14ac:dyDescent="0.25">
      <c r="O5546" t="s">
        <v>3702</v>
      </c>
      <c r="P5546" s="6">
        <v>42070</v>
      </c>
      <c r="Q5546" t="s">
        <v>3073</v>
      </c>
      <c r="R5546" t="s">
        <v>3709</v>
      </c>
      <c r="S5546" t="s">
        <v>3721</v>
      </c>
      <c r="T5546">
        <v>75</v>
      </c>
      <c r="U5546">
        <v>73</v>
      </c>
      <c r="W5546" t="s">
        <v>866</v>
      </c>
      <c r="X5546">
        <v>1</v>
      </c>
      <c r="Y5546">
        <f t="shared" si="650"/>
        <v>2</v>
      </c>
      <c r="Z5546">
        <f t="shared" ca="1" si="651"/>
        <v>0</v>
      </c>
      <c r="AA5546">
        <f t="shared" ca="1" si="652"/>
        <v>2</v>
      </c>
      <c r="AB5546">
        <f t="shared" ca="1" si="653"/>
        <v>-2</v>
      </c>
      <c r="AC5546" s="2">
        <v>2</v>
      </c>
      <c r="AD5546" s="7">
        <f>VLOOKUP(P5546,Weights!$A:$B,2,0)*AC5546</f>
        <v>2</v>
      </c>
      <c r="AE5546">
        <f t="shared" ca="1" si="654"/>
        <v>4</v>
      </c>
      <c r="AF5546" t="str">
        <f t="shared" si="655"/>
        <v>Oklahoma</v>
      </c>
      <c r="AG5546" t="str">
        <f t="shared" ca="1" si="656"/>
        <v>Kansas</v>
      </c>
    </row>
    <row r="5547" spans="15:33" x14ac:dyDescent="0.25">
      <c r="O5547" t="s">
        <v>3186</v>
      </c>
      <c r="P5547" s="6">
        <v>42070</v>
      </c>
      <c r="Q5547" t="s">
        <v>3073</v>
      </c>
      <c r="R5547" t="s">
        <v>3204</v>
      </c>
      <c r="S5547" t="s">
        <v>3721</v>
      </c>
      <c r="T5547">
        <v>75</v>
      </c>
      <c r="U5547">
        <v>52</v>
      </c>
      <c r="W5547" t="s">
        <v>1535</v>
      </c>
      <c r="X5547">
        <v>1</v>
      </c>
      <c r="Y5547">
        <f t="shared" si="650"/>
        <v>23</v>
      </c>
      <c r="Z5547">
        <f t="shared" ca="1" si="651"/>
        <v>12.00000002</v>
      </c>
      <c r="AA5547">
        <f t="shared" ca="1" si="652"/>
        <v>10.99999998</v>
      </c>
      <c r="AB5547">
        <f t="shared" ca="1" si="653"/>
        <v>-10.99999998</v>
      </c>
      <c r="AC5547" s="2">
        <v>11</v>
      </c>
      <c r="AD5547" s="7">
        <f>VLOOKUP(P5547,Weights!$A:$B,2,0)*AC5547</f>
        <v>11</v>
      </c>
      <c r="AE5547">
        <f t="shared" ca="1" si="654"/>
        <v>120.99999956000001</v>
      </c>
      <c r="AF5547" t="str">
        <f t="shared" si="655"/>
        <v>Old Dominion</v>
      </c>
      <c r="AG5547" t="str">
        <f t="shared" ca="1" si="656"/>
        <v>Old Dominion</v>
      </c>
    </row>
    <row r="5548" spans="15:33" x14ac:dyDescent="0.25">
      <c r="O5548" t="s">
        <v>3253</v>
      </c>
      <c r="P5548" s="6">
        <v>42070</v>
      </c>
      <c r="Q5548" t="s">
        <v>3073</v>
      </c>
      <c r="R5548" t="s">
        <v>3229</v>
      </c>
      <c r="S5548" t="s">
        <v>3720</v>
      </c>
      <c r="T5548">
        <v>86</v>
      </c>
      <c r="U5548">
        <v>77</v>
      </c>
      <c r="W5548" t="s">
        <v>2114</v>
      </c>
      <c r="X5548">
        <v>1</v>
      </c>
      <c r="Y5548">
        <f t="shared" si="650"/>
        <v>-9</v>
      </c>
      <c r="Z5548">
        <f t="shared" ca="1" si="651"/>
        <v>2.3750004999999987</v>
      </c>
      <c r="AA5548">
        <f t="shared" ca="1" si="652"/>
        <v>-11.375000499999999</v>
      </c>
      <c r="AB5548">
        <f t="shared" ca="1" si="653"/>
        <v>11.375000499999999</v>
      </c>
      <c r="AC5548" s="2">
        <v>11.375</v>
      </c>
      <c r="AD5548" s="7">
        <f>VLOOKUP(P5548,Weights!$A:$B,2,0)*AC5548</f>
        <v>11.375</v>
      </c>
      <c r="AE5548">
        <f t="shared" ca="1" si="654"/>
        <v>129.39063637500021</v>
      </c>
      <c r="AF5548" t="str">
        <f t="shared" si="655"/>
        <v>Vanderbilt</v>
      </c>
      <c r="AG5548" t="str">
        <f t="shared" ca="1" si="656"/>
        <v>Ole Miss</v>
      </c>
    </row>
    <row r="5549" spans="15:33" x14ac:dyDescent="0.25">
      <c r="O5549" t="s">
        <v>3259</v>
      </c>
      <c r="P5549" s="6">
        <v>42070</v>
      </c>
      <c r="Q5549" t="s">
        <v>3073</v>
      </c>
      <c r="R5549" t="s">
        <v>3119</v>
      </c>
      <c r="S5549" t="s">
        <v>3721</v>
      </c>
      <c r="T5549">
        <v>79</v>
      </c>
      <c r="U5549">
        <v>72</v>
      </c>
      <c r="W5549" t="s">
        <v>1752</v>
      </c>
      <c r="X5549">
        <v>1</v>
      </c>
      <c r="Y5549">
        <f t="shared" si="650"/>
        <v>7</v>
      </c>
      <c r="Z5549">
        <f t="shared" ca="1" si="651"/>
        <v>-2.875</v>
      </c>
      <c r="AA5549">
        <f t="shared" ca="1" si="652"/>
        <v>9.875</v>
      </c>
      <c r="AB5549">
        <f t="shared" ca="1" si="653"/>
        <v>-9.875</v>
      </c>
      <c r="AC5549" s="2">
        <v>9.875</v>
      </c>
      <c r="AD5549" s="7">
        <f>VLOOKUP(P5549,Weights!$A:$B,2,0)*AC5549</f>
        <v>9.875</v>
      </c>
      <c r="AE5549">
        <f t="shared" ca="1" si="654"/>
        <v>97.515625</v>
      </c>
      <c r="AF5549" t="str">
        <f t="shared" si="655"/>
        <v>Pennsylvania</v>
      </c>
      <c r="AG5549" t="str">
        <f t="shared" ca="1" si="656"/>
        <v>Cornell</v>
      </c>
    </row>
    <row r="5550" spans="15:33" x14ac:dyDescent="0.25">
      <c r="O5550" t="s">
        <v>3334</v>
      </c>
      <c r="P5550" s="6">
        <v>42070</v>
      </c>
      <c r="Q5550" t="s">
        <v>3074</v>
      </c>
      <c r="R5550" t="s">
        <v>3389</v>
      </c>
      <c r="S5550" t="s">
        <v>3721</v>
      </c>
      <c r="T5550">
        <v>50</v>
      </c>
      <c r="U5550">
        <v>47</v>
      </c>
      <c r="W5550" t="s">
        <v>2923</v>
      </c>
      <c r="X5550">
        <v>1</v>
      </c>
      <c r="Y5550">
        <f t="shared" si="650"/>
        <v>3</v>
      </c>
      <c r="Z5550">
        <f t="shared" ca="1" si="651"/>
        <v>0.625</v>
      </c>
      <c r="AA5550">
        <f t="shared" ca="1" si="652"/>
        <v>2.375</v>
      </c>
      <c r="AB5550">
        <f t="shared" ca="1" si="653"/>
        <v>-2.375</v>
      </c>
      <c r="AC5550" s="2">
        <v>2.375</v>
      </c>
      <c r="AD5550" s="7">
        <f>VLOOKUP(P5550,Weights!$A:$B,2,0)*AC5550</f>
        <v>2.375</v>
      </c>
      <c r="AE5550">
        <f t="shared" ca="1" si="654"/>
        <v>5.640625</v>
      </c>
      <c r="AF5550" t="str">
        <f t="shared" si="655"/>
        <v>Pepperdine</v>
      </c>
      <c r="AG5550" t="str">
        <f t="shared" ca="1" si="656"/>
        <v>Pepperdine</v>
      </c>
    </row>
    <row r="5551" spans="15:33" x14ac:dyDescent="0.25">
      <c r="O5551" t="s">
        <v>3286</v>
      </c>
      <c r="P5551" s="6">
        <v>42070</v>
      </c>
      <c r="Q5551" t="s">
        <v>3074</v>
      </c>
      <c r="R5551" t="s">
        <v>3291</v>
      </c>
      <c r="S5551" t="s">
        <v>3721</v>
      </c>
      <c r="T5551">
        <v>69</v>
      </c>
      <c r="U5551">
        <v>52</v>
      </c>
      <c r="W5551" t="s">
        <v>2370</v>
      </c>
      <c r="X5551">
        <v>1</v>
      </c>
      <c r="Y5551">
        <f t="shared" si="650"/>
        <v>17</v>
      </c>
      <c r="Z5551">
        <f t="shared" ca="1" si="651"/>
        <v>-5.2499999999999991</v>
      </c>
      <c r="AA5551">
        <f t="shared" ca="1" si="652"/>
        <v>22.25</v>
      </c>
      <c r="AB5551">
        <f t="shared" ca="1" si="653"/>
        <v>-22.25</v>
      </c>
      <c r="AC5551" s="2">
        <v>22.25</v>
      </c>
      <c r="AD5551" s="7">
        <f>VLOOKUP(P5551,Weights!$A:$B,2,0)*AC5551</f>
        <v>22.25</v>
      </c>
      <c r="AE5551">
        <f t="shared" ca="1" si="654"/>
        <v>495.0625</v>
      </c>
      <c r="AF5551" t="str">
        <f t="shared" si="655"/>
        <v>Portland</v>
      </c>
      <c r="AG5551" t="str">
        <f t="shared" ca="1" si="656"/>
        <v>Saint Mary's</v>
      </c>
    </row>
    <row r="5552" spans="15:33" x14ac:dyDescent="0.25">
      <c r="O5552" t="s">
        <v>3413</v>
      </c>
      <c r="P5552" s="6">
        <v>42070</v>
      </c>
      <c r="Q5552" t="s">
        <v>3073</v>
      </c>
      <c r="R5552" t="s">
        <v>3414</v>
      </c>
      <c r="S5552" t="s">
        <v>3721</v>
      </c>
      <c r="T5552">
        <v>83</v>
      </c>
      <c r="U5552">
        <v>80</v>
      </c>
      <c r="W5552" t="s">
        <v>2739</v>
      </c>
      <c r="X5552">
        <v>1</v>
      </c>
      <c r="Y5552">
        <f t="shared" si="650"/>
        <v>3</v>
      </c>
      <c r="Z5552">
        <f t="shared" ca="1" si="651"/>
        <v>13.625000500000001</v>
      </c>
      <c r="AA5552">
        <f t="shared" ca="1" si="652"/>
        <v>-10.625000500000001</v>
      </c>
      <c r="AB5552">
        <f t="shared" ca="1" si="653"/>
        <v>10.625000500000001</v>
      </c>
      <c r="AC5552" s="2">
        <v>10.625</v>
      </c>
      <c r="AD5552" s="7">
        <f>VLOOKUP(P5552,Weights!$A:$B,2,0)*AC5552</f>
        <v>10.625</v>
      </c>
      <c r="AE5552">
        <f t="shared" ca="1" si="654"/>
        <v>112.89063562500026</v>
      </c>
      <c r="AF5552" t="str">
        <f t="shared" si="655"/>
        <v>Prairie View</v>
      </c>
      <c r="AG5552" t="str">
        <f t="shared" ca="1" si="656"/>
        <v>Prairie View</v>
      </c>
    </row>
    <row r="5553" spans="15:33" x14ac:dyDescent="0.25">
      <c r="O5553" t="s">
        <v>3114</v>
      </c>
      <c r="P5553" s="6">
        <v>42070</v>
      </c>
      <c r="Q5553" t="s">
        <v>3073</v>
      </c>
      <c r="R5553" t="s">
        <v>3116</v>
      </c>
      <c r="S5553" t="s">
        <v>3721</v>
      </c>
      <c r="T5553">
        <v>85</v>
      </c>
      <c r="U5553">
        <v>83</v>
      </c>
      <c r="W5553" t="s">
        <v>1761</v>
      </c>
      <c r="X5553">
        <v>1</v>
      </c>
      <c r="Y5553">
        <f t="shared" si="650"/>
        <v>2</v>
      </c>
      <c r="Z5553">
        <f t="shared" ca="1" si="651"/>
        <v>2</v>
      </c>
      <c r="AA5553">
        <f t="shared" ca="1" si="652"/>
        <v>0</v>
      </c>
      <c r="AB5553">
        <f t="shared" ca="1" si="653"/>
        <v>0</v>
      </c>
      <c r="AC5553" s="2">
        <v>0</v>
      </c>
      <c r="AD5553" s="7">
        <f>VLOOKUP(P5553,Weights!$A:$B,2,0)*AC5553</f>
        <v>0</v>
      </c>
      <c r="AE5553">
        <f t="shared" ca="1" si="654"/>
        <v>0</v>
      </c>
      <c r="AF5553" t="str">
        <f t="shared" si="655"/>
        <v>Princeton</v>
      </c>
      <c r="AG5553" t="str">
        <f t="shared" ca="1" si="656"/>
        <v>Princeton</v>
      </c>
    </row>
    <row r="5554" spans="15:33" x14ac:dyDescent="0.25">
      <c r="O5554" t="s">
        <v>3075</v>
      </c>
      <c r="P5554" s="6">
        <v>42070</v>
      </c>
      <c r="Q5554" t="s">
        <v>3073</v>
      </c>
      <c r="R5554" t="s">
        <v>3101</v>
      </c>
      <c r="S5554" t="s">
        <v>3720</v>
      </c>
      <c r="T5554">
        <v>68</v>
      </c>
      <c r="U5554">
        <v>64</v>
      </c>
      <c r="W5554" t="s">
        <v>654</v>
      </c>
      <c r="X5554">
        <v>1</v>
      </c>
      <c r="Y5554">
        <f t="shared" si="650"/>
        <v>-4</v>
      </c>
      <c r="Z5554">
        <f t="shared" ca="1" si="651"/>
        <v>0.125</v>
      </c>
      <c r="AA5554">
        <f t="shared" ca="1" si="652"/>
        <v>-4.125</v>
      </c>
      <c r="AB5554">
        <f t="shared" ca="1" si="653"/>
        <v>4.125</v>
      </c>
      <c r="AC5554" s="2">
        <v>4.125</v>
      </c>
      <c r="AD5554" s="7">
        <f>VLOOKUP(P5554,Weights!$A:$B,2,0)*AC5554</f>
        <v>4.125</v>
      </c>
      <c r="AE5554">
        <f t="shared" ca="1" si="654"/>
        <v>17.015625</v>
      </c>
      <c r="AF5554" t="str">
        <f t="shared" si="655"/>
        <v>Butler</v>
      </c>
      <c r="AG5554" t="str">
        <f t="shared" ca="1" si="656"/>
        <v>Providence</v>
      </c>
    </row>
    <row r="5555" spans="15:33" x14ac:dyDescent="0.25">
      <c r="O5555" t="s">
        <v>3206</v>
      </c>
      <c r="P5555" s="6">
        <v>42070</v>
      </c>
      <c r="Q5555" t="s">
        <v>3073</v>
      </c>
      <c r="R5555" t="s">
        <v>3227</v>
      </c>
      <c r="S5555" t="s">
        <v>3721</v>
      </c>
      <c r="T5555">
        <v>63</v>
      </c>
      <c r="U5555">
        <v>58</v>
      </c>
      <c r="W5555" t="s">
        <v>1312</v>
      </c>
      <c r="X5555">
        <v>1</v>
      </c>
      <c r="Y5555">
        <f t="shared" si="650"/>
        <v>5</v>
      </c>
      <c r="Z5555">
        <f t="shared" ca="1" si="651"/>
        <v>7.8749994999999995</v>
      </c>
      <c r="AA5555">
        <f t="shared" ca="1" si="652"/>
        <v>-2.8749994999999995</v>
      </c>
      <c r="AB5555">
        <f t="shared" ca="1" si="653"/>
        <v>2.8749994999999995</v>
      </c>
      <c r="AC5555" s="2">
        <v>2.875</v>
      </c>
      <c r="AD5555" s="7">
        <f>VLOOKUP(P5555,Weights!$A:$B,2,0)*AC5555</f>
        <v>2.875</v>
      </c>
      <c r="AE5555">
        <f t="shared" ca="1" si="654"/>
        <v>8.2656221250002471</v>
      </c>
      <c r="AF5555" t="str">
        <f t="shared" si="655"/>
        <v>Purdue</v>
      </c>
      <c r="AG5555" t="str">
        <f t="shared" ca="1" si="656"/>
        <v>Purdue</v>
      </c>
    </row>
    <row r="5556" spans="15:33" x14ac:dyDescent="0.25">
      <c r="O5556" t="s">
        <v>3117</v>
      </c>
      <c r="P5556" s="6">
        <v>42070</v>
      </c>
      <c r="Q5556" t="s">
        <v>3073</v>
      </c>
      <c r="R5556" t="s">
        <v>3130</v>
      </c>
      <c r="S5556" t="s">
        <v>3721</v>
      </c>
      <c r="T5556">
        <v>78</v>
      </c>
      <c r="U5556">
        <v>68</v>
      </c>
      <c r="W5556" t="s">
        <v>483</v>
      </c>
      <c r="X5556">
        <v>1</v>
      </c>
      <c r="Y5556">
        <f t="shared" si="650"/>
        <v>10</v>
      </c>
      <c r="Z5556">
        <f t="shared" ca="1" si="651"/>
        <v>11.37500002</v>
      </c>
      <c r="AA5556">
        <f t="shared" ca="1" si="652"/>
        <v>-1.3750000199999999</v>
      </c>
      <c r="AB5556">
        <f t="shared" ca="1" si="653"/>
        <v>1.3750000199999999</v>
      </c>
      <c r="AC5556" s="2">
        <v>1.375</v>
      </c>
      <c r="AD5556" s="7">
        <f>VLOOKUP(P5556,Weights!$A:$B,2,0)*AC5556</f>
        <v>1.375</v>
      </c>
      <c r="AE5556">
        <f t="shared" ca="1" si="654"/>
        <v>1.8906250550000001</v>
      </c>
      <c r="AF5556" t="str">
        <f t="shared" si="655"/>
        <v>Rhode Island</v>
      </c>
      <c r="AG5556" t="str">
        <f t="shared" ca="1" si="656"/>
        <v>Rhode Island</v>
      </c>
    </row>
    <row r="5557" spans="15:33" x14ac:dyDescent="0.25">
      <c r="O5557" t="s">
        <v>3166</v>
      </c>
      <c r="P5557" s="6">
        <v>42070</v>
      </c>
      <c r="Q5557" t="s">
        <v>3073</v>
      </c>
      <c r="R5557" t="s">
        <v>3131</v>
      </c>
      <c r="S5557" t="s">
        <v>3721</v>
      </c>
      <c r="T5557">
        <v>67</v>
      </c>
      <c r="U5557">
        <v>51</v>
      </c>
      <c r="W5557" t="s">
        <v>487</v>
      </c>
      <c r="X5557">
        <v>1</v>
      </c>
      <c r="Y5557">
        <f t="shared" si="650"/>
        <v>16</v>
      </c>
      <c r="Z5557">
        <f t="shared" ca="1" si="651"/>
        <v>16</v>
      </c>
      <c r="AA5557">
        <f t="shared" ca="1" si="652"/>
        <v>0</v>
      </c>
      <c r="AB5557">
        <f t="shared" ca="1" si="653"/>
        <v>0</v>
      </c>
      <c r="AC5557" s="2">
        <v>0</v>
      </c>
      <c r="AD5557" s="7">
        <f>VLOOKUP(P5557,Weights!$A:$B,2,0)*AC5557</f>
        <v>0</v>
      </c>
      <c r="AE5557">
        <f t="shared" ca="1" si="654"/>
        <v>0</v>
      </c>
      <c r="AF5557" t="str">
        <f t="shared" si="655"/>
        <v>Richmond</v>
      </c>
      <c r="AG5557" t="str">
        <f t="shared" ca="1" si="656"/>
        <v>Richmond</v>
      </c>
    </row>
    <row r="5558" spans="15:33" x14ac:dyDescent="0.25">
      <c r="O5558" t="s">
        <v>3383</v>
      </c>
      <c r="P5558" s="6">
        <v>42070</v>
      </c>
      <c r="Q5558" t="s">
        <v>3074</v>
      </c>
      <c r="R5558" t="s">
        <v>3381</v>
      </c>
      <c r="S5558" t="s">
        <v>3720</v>
      </c>
      <c r="T5558">
        <v>68</v>
      </c>
      <c r="U5558">
        <v>59</v>
      </c>
      <c r="W5558" t="s">
        <v>1892</v>
      </c>
      <c r="X5558">
        <v>1</v>
      </c>
      <c r="Y5558">
        <f t="shared" si="650"/>
        <v>-9</v>
      </c>
      <c r="Z5558">
        <f t="shared" ca="1" si="651"/>
        <v>0.25</v>
      </c>
      <c r="AA5558">
        <f t="shared" ca="1" si="652"/>
        <v>-9.25</v>
      </c>
      <c r="AB5558">
        <f t="shared" ca="1" si="653"/>
        <v>9.25</v>
      </c>
      <c r="AC5558" s="2">
        <v>9.25</v>
      </c>
      <c r="AD5558" s="7">
        <f>VLOOKUP(P5558,Weights!$A:$B,2,0)*AC5558</f>
        <v>9.25</v>
      </c>
      <c r="AE5558">
        <f t="shared" ca="1" si="654"/>
        <v>85.5625</v>
      </c>
      <c r="AF5558" t="str">
        <f t="shared" si="655"/>
        <v>Saint Peter's</v>
      </c>
      <c r="AG5558" t="str">
        <f t="shared" ca="1" si="656"/>
        <v>Rider</v>
      </c>
    </row>
    <row r="5559" spans="15:33" x14ac:dyDescent="0.25">
      <c r="O5559" t="s">
        <v>3175</v>
      </c>
      <c r="P5559" s="6">
        <v>42070</v>
      </c>
      <c r="Q5559" t="s">
        <v>3073</v>
      </c>
      <c r="R5559" t="s">
        <v>3106</v>
      </c>
      <c r="S5559" t="s">
        <v>3721</v>
      </c>
      <c r="T5559">
        <v>66</v>
      </c>
      <c r="U5559">
        <v>53</v>
      </c>
      <c r="W5559" t="s">
        <v>2259</v>
      </c>
      <c r="X5559">
        <v>1</v>
      </c>
      <c r="Y5559">
        <f t="shared" si="650"/>
        <v>13</v>
      </c>
      <c r="Z5559">
        <f t="shared" ca="1" si="651"/>
        <v>8.25</v>
      </c>
      <c r="AA5559">
        <f t="shared" ca="1" si="652"/>
        <v>4.75</v>
      </c>
      <c r="AB5559">
        <f t="shared" ca="1" si="653"/>
        <v>-4.75</v>
      </c>
      <c r="AC5559" s="2">
        <v>4.75</v>
      </c>
      <c r="AD5559" s="7">
        <f>VLOOKUP(P5559,Weights!$A:$B,2,0)*AC5559</f>
        <v>4.75</v>
      </c>
      <c r="AE5559">
        <f t="shared" ca="1" si="654"/>
        <v>22.5625</v>
      </c>
      <c r="AF5559" t="str">
        <f t="shared" si="655"/>
        <v>Robert Morris</v>
      </c>
      <c r="AG5559" t="str">
        <f t="shared" ca="1" si="656"/>
        <v>Robert Morris</v>
      </c>
    </row>
    <row r="5560" spans="15:33" x14ac:dyDescent="0.25">
      <c r="O5560" t="s">
        <v>3343</v>
      </c>
      <c r="P5560" s="6">
        <v>42070</v>
      </c>
      <c r="Q5560" t="s">
        <v>3073</v>
      </c>
      <c r="R5560" t="s">
        <v>3328</v>
      </c>
      <c r="S5560" t="s">
        <v>3721</v>
      </c>
      <c r="T5560">
        <v>67</v>
      </c>
      <c r="U5560">
        <v>43</v>
      </c>
      <c r="W5560" t="s">
        <v>2176</v>
      </c>
      <c r="X5560">
        <v>1</v>
      </c>
      <c r="Y5560">
        <f t="shared" si="650"/>
        <v>24</v>
      </c>
      <c r="Z5560">
        <f t="shared" ca="1" si="651"/>
        <v>21.749999500000001</v>
      </c>
      <c r="AA5560">
        <f t="shared" ca="1" si="652"/>
        <v>2.2500004999999987</v>
      </c>
      <c r="AB5560">
        <f t="shared" ca="1" si="653"/>
        <v>-2.2500004999999987</v>
      </c>
      <c r="AC5560" s="2">
        <v>2.25</v>
      </c>
      <c r="AD5560" s="7">
        <f>VLOOKUP(P5560,Weights!$A:$B,2,0)*AC5560</f>
        <v>2.25</v>
      </c>
      <c r="AE5560">
        <f t="shared" ca="1" si="654"/>
        <v>5.0625022500002439</v>
      </c>
      <c r="AF5560" t="str">
        <f t="shared" si="655"/>
        <v>San Diego St</v>
      </c>
      <c r="AG5560" t="str">
        <f t="shared" ca="1" si="656"/>
        <v>San Diego St</v>
      </c>
    </row>
    <row r="5561" spans="15:33" x14ac:dyDescent="0.25">
      <c r="O5561" t="s">
        <v>3717</v>
      </c>
      <c r="P5561" s="6">
        <v>42070</v>
      </c>
      <c r="Q5561" t="s">
        <v>3073</v>
      </c>
      <c r="R5561" t="s">
        <v>3077</v>
      </c>
      <c r="S5561" t="s">
        <v>3720</v>
      </c>
      <c r="T5561">
        <v>71</v>
      </c>
      <c r="U5561">
        <v>58</v>
      </c>
      <c r="W5561" t="s">
        <v>3008</v>
      </c>
      <c r="X5561">
        <v>1</v>
      </c>
      <c r="Y5561">
        <f t="shared" si="650"/>
        <v>-13</v>
      </c>
      <c r="Z5561">
        <f t="shared" ca="1" si="651"/>
        <v>-19.500000500000002</v>
      </c>
      <c r="AA5561">
        <f t="shared" ca="1" si="652"/>
        <v>6.5000005000000023</v>
      </c>
      <c r="AB5561">
        <f t="shared" ca="1" si="653"/>
        <v>-6.5000005000000023</v>
      </c>
      <c r="AC5561" s="2">
        <v>6.5</v>
      </c>
      <c r="AD5561" s="7">
        <f>VLOOKUP(P5561,Weights!$A:$B,2,0)*AC5561</f>
        <v>6.5</v>
      </c>
      <c r="AE5561">
        <f t="shared" ca="1" si="654"/>
        <v>42.250006500000282</v>
      </c>
      <c r="AF5561" t="str">
        <f t="shared" si="655"/>
        <v>UNLV</v>
      </c>
      <c r="AG5561" t="str">
        <f t="shared" ca="1" si="656"/>
        <v>UNLV</v>
      </c>
    </row>
    <row r="5562" spans="15:33" x14ac:dyDescent="0.25">
      <c r="O5562" t="s">
        <v>3322</v>
      </c>
      <c r="P5562" s="6">
        <v>42070</v>
      </c>
      <c r="Q5562" t="s">
        <v>3073</v>
      </c>
      <c r="R5562" t="s">
        <v>3407</v>
      </c>
      <c r="S5562" t="s">
        <v>3720</v>
      </c>
      <c r="T5562">
        <v>75</v>
      </c>
      <c r="U5562">
        <v>69</v>
      </c>
      <c r="W5562" t="s">
        <v>2103</v>
      </c>
      <c r="X5562">
        <v>1</v>
      </c>
      <c r="Y5562">
        <f t="shared" si="650"/>
        <v>-6</v>
      </c>
      <c r="Z5562">
        <f t="shared" ca="1" si="651"/>
        <v>9.1250000000000018</v>
      </c>
      <c r="AA5562">
        <f t="shared" ca="1" si="652"/>
        <v>-15.125000000000002</v>
      </c>
      <c r="AB5562">
        <f t="shared" ca="1" si="653"/>
        <v>15.125000000000002</v>
      </c>
      <c r="AC5562" s="2">
        <v>15.125</v>
      </c>
      <c r="AD5562" s="7">
        <f>VLOOKUP(P5562,Weights!$A:$B,2,0)*AC5562</f>
        <v>15.125</v>
      </c>
      <c r="AE5562">
        <f t="shared" ca="1" si="654"/>
        <v>228.76562500000006</v>
      </c>
      <c r="AF5562" t="str">
        <f t="shared" si="655"/>
        <v>Nicholls St</v>
      </c>
      <c r="AG5562" t="str">
        <f t="shared" ca="1" si="656"/>
        <v>SE Louisiana</v>
      </c>
    </row>
    <row r="5563" spans="15:33" x14ac:dyDescent="0.25">
      <c r="O5563" t="s">
        <v>3360</v>
      </c>
      <c r="P5563" s="6">
        <v>42070</v>
      </c>
      <c r="Q5563" t="s">
        <v>3073</v>
      </c>
      <c r="R5563" t="s">
        <v>3402</v>
      </c>
      <c r="S5563" t="s">
        <v>3721</v>
      </c>
      <c r="T5563">
        <v>96</v>
      </c>
      <c r="U5563">
        <v>93</v>
      </c>
      <c r="W5563" t="s">
        <v>2860</v>
      </c>
      <c r="X5563">
        <v>1</v>
      </c>
      <c r="Y5563">
        <f t="shared" si="650"/>
        <v>3</v>
      </c>
      <c r="Z5563">
        <f t="shared" ca="1" si="651"/>
        <v>3</v>
      </c>
      <c r="AA5563">
        <f t="shared" ca="1" si="652"/>
        <v>0</v>
      </c>
      <c r="AB5563">
        <f t="shared" ca="1" si="653"/>
        <v>0</v>
      </c>
      <c r="AC5563" s="2">
        <v>0</v>
      </c>
      <c r="AD5563" s="7">
        <f>VLOOKUP(P5563,Weights!$A:$B,2,0)*AC5563</f>
        <v>0</v>
      </c>
      <c r="AE5563">
        <f t="shared" ca="1" si="654"/>
        <v>0</v>
      </c>
      <c r="AF5563" t="str">
        <f t="shared" si="655"/>
        <v>South Alabama</v>
      </c>
      <c r="AG5563" t="str">
        <f t="shared" ca="1" si="656"/>
        <v>South Alabama</v>
      </c>
    </row>
    <row r="5564" spans="15:33" x14ac:dyDescent="0.25">
      <c r="O5564" t="s">
        <v>3273</v>
      </c>
      <c r="P5564" s="6">
        <v>42070</v>
      </c>
      <c r="Q5564" t="s">
        <v>3074</v>
      </c>
      <c r="R5564" t="s">
        <v>3272</v>
      </c>
      <c r="S5564" t="s">
        <v>3721</v>
      </c>
      <c r="T5564">
        <v>87</v>
      </c>
      <c r="U5564">
        <v>50</v>
      </c>
      <c r="W5564" t="s">
        <v>2781</v>
      </c>
      <c r="X5564">
        <v>1</v>
      </c>
      <c r="Y5564">
        <f t="shared" si="650"/>
        <v>37</v>
      </c>
      <c r="Z5564">
        <f t="shared" ca="1" si="651"/>
        <v>16.125000499999999</v>
      </c>
      <c r="AA5564">
        <f t="shared" ca="1" si="652"/>
        <v>20.874999500000001</v>
      </c>
      <c r="AB5564">
        <f t="shared" ca="1" si="653"/>
        <v>-20.874999500000001</v>
      </c>
      <c r="AC5564" s="2">
        <v>20.875</v>
      </c>
      <c r="AD5564" s="7">
        <f>VLOOKUP(P5564,Weights!$A:$B,2,0)*AC5564</f>
        <v>20.875</v>
      </c>
      <c r="AE5564">
        <f t="shared" ca="1" si="654"/>
        <v>435.76560412500032</v>
      </c>
      <c r="AF5564" t="str">
        <f t="shared" si="655"/>
        <v>South Dakota St</v>
      </c>
      <c r="AG5564" t="str">
        <f t="shared" ca="1" si="656"/>
        <v>South Dakota St</v>
      </c>
    </row>
    <row r="5565" spans="15:33" x14ac:dyDescent="0.25">
      <c r="O5565" t="s">
        <v>3145</v>
      </c>
      <c r="P5565" s="6">
        <v>42070</v>
      </c>
      <c r="Q5565" t="s">
        <v>3073</v>
      </c>
      <c r="R5565" t="s">
        <v>3142</v>
      </c>
      <c r="S5565" t="s">
        <v>3720</v>
      </c>
      <c r="T5565">
        <v>67</v>
      </c>
      <c r="U5565">
        <v>63</v>
      </c>
      <c r="W5565" t="s">
        <v>303</v>
      </c>
      <c r="X5565">
        <v>1</v>
      </c>
      <c r="Y5565">
        <f t="shared" si="650"/>
        <v>-4</v>
      </c>
      <c r="Z5565">
        <f t="shared" ca="1" si="651"/>
        <v>1.25</v>
      </c>
      <c r="AA5565">
        <f t="shared" ca="1" si="652"/>
        <v>-5.25</v>
      </c>
      <c r="AB5565">
        <f t="shared" ca="1" si="653"/>
        <v>5.25</v>
      </c>
      <c r="AC5565" s="2">
        <v>5.25</v>
      </c>
      <c r="AD5565" s="7">
        <f>VLOOKUP(P5565,Weights!$A:$B,2,0)*AC5565</f>
        <v>5.25</v>
      </c>
      <c r="AE5565">
        <f t="shared" ca="1" si="654"/>
        <v>27.5625</v>
      </c>
      <c r="AF5565" t="str">
        <f t="shared" si="655"/>
        <v>Tulane</v>
      </c>
      <c r="AG5565" t="str">
        <f t="shared" ca="1" si="656"/>
        <v>South Florida</v>
      </c>
    </row>
    <row r="5566" spans="15:33" x14ac:dyDescent="0.25">
      <c r="O5566" t="s">
        <v>3267</v>
      </c>
      <c r="P5566" s="6">
        <v>42070</v>
      </c>
      <c r="Q5566" t="s">
        <v>3073</v>
      </c>
      <c r="R5566" t="s">
        <v>3264</v>
      </c>
      <c r="S5566" t="s">
        <v>3720</v>
      </c>
      <c r="T5566">
        <v>86</v>
      </c>
      <c r="U5566">
        <v>73</v>
      </c>
      <c r="W5566" t="s">
        <v>1125</v>
      </c>
      <c r="X5566">
        <v>1</v>
      </c>
      <c r="Y5566">
        <f t="shared" si="650"/>
        <v>-13</v>
      </c>
      <c r="Z5566">
        <f t="shared" ca="1" si="651"/>
        <v>-0.50000000000000089</v>
      </c>
      <c r="AA5566">
        <f t="shared" ca="1" si="652"/>
        <v>-12.5</v>
      </c>
      <c r="AB5566">
        <f t="shared" ca="1" si="653"/>
        <v>12.5</v>
      </c>
      <c r="AC5566" s="2">
        <v>12.5</v>
      </c>
      <c r="AD5566" s="7">
        <f>VLOOKUP(P5566,Weights!$A:$B,2,0)*AC5566</f>
        <v>12.5</v>
      </c>
      <c r="AE5566">
        <f t="shared" ca="1" si="654"/>
        <v>156.25</v>
      </c>
      <c r="AF5566" t="str">
        <f t="shared" si="655"/>
        <v>Portland St</v>
      </c>
      <c r="AG5566" t="str">
        <f t="shared" ca="1" si="656"/>
        <v>Portland St</v>
      </c>
    </row>
    <row r="5567" spans="15:33" x14ac:dyDescent="0.25">
      <c r="O5567" t="s">
        <v>3171</v>
      </c>
      <c r="P5567" s="6">
        <v>42070</v>
      </c>
      <c r="Q5567" t="s">
        <v>3073</v>
      </c>
      <c r="R5567" t="s">
        <v>3118</v>
      </c>
      <c r="S5567" t="s">
        <v>3721</v>
      </c>
      <c r="T5567">
        <v>66</v>
      </c>
      <c r="U5567">
        <v>52</v>
      </c>
      <c r="W5567" t="s">
        <v>526</v>
      </c>
      <c r="X5567">
        <v>1</v>
      </c>
      <c r="Y5567">
        <f t="shared" si="650"/>
        <v>14</v>
      </c>
      <c r="Z5567">
        <f t="shared" ca="1" si="651"/>
        <v>13</v>
      </c>
      <c r="AA5567">
        <f t="shared" ca="1" si="652"/>
        <v>1</v>
      </c>
      <c r="AB5567">
        <f t="shared" ca="1" si="653"/>
        <v>-1</v>
      </c>
      <c r="AC5567" s="2">
        <v>1</v>
      </c>
      <c r="AD5567" s="7">
        <f>VLOOKUP(P5567,Weights!$A:$B,2,0)*AC5567</f>
        <v>1</v>
      </c>
      <c r="AE5567">
        <f t="shared" ca="1" si="654"/>
        <v>1</v>
      </c>
      <c r="AF5567" t="str">
        <f t="shared" si="655"/>
        <v>St. Bonaventure</v>
      </c>
      <c r="AG5567" t="str">
        <f t="shared" ca="1" si="656"/>
        <v>St. Bonaventure</v>
      </c>
    </row>
    <row r="5568" spans="15:33" x14ac:dyDescent="0.25">
      <c r="O5568" t="s">
        <v>3354</v>
      </c>
      <c r="P5568" s="6">
        <v>42070</v>
      </c>
      <c r="Q5568" t="s">
        <v>3073</v>
      </c>
      <c r="R5568" t="s">
        <v>3078</v>
      </c>
      <c r="S5568" t="s">
        <v>3721</v>
      </c>
      <c r="T5568">
        <v>62</v>
      </c>
      <c r="U5568">
        <v>48</v>
      </c>
      <c r="W5568" t="s">
        <v>2286</v>
      </c>
      <c r="X5568">
        <v>1</v>
      </c>
      <c r="Y5568">
        <f t="shared" si="650"/>
        <v>14</v>
      </c>
      <c r="Z5568">
        <f t="shared" ca="1" si="651"/>
        <v>6.6249999800000001</v>
      </c>
      <c r="AA5568">
        <f t="shared" ca="1" si="652"/>
        <v>7.3750000199999999</v>
      </c>
      <c r="AB5568">
        <f t="shared" ca="1" si="653"/>
        <v>-7.3750000199999999</v>
      </c>
      <c r="AC5568" s="2">
        <v>7.375</v>
      </c>
      <c r="AD5568" s="7">
        <f>VLOOKUP(P5568,Weights!$A:$B,2,0)*AC5568</f>
        <v>7.375</v>
      </c>
      <c r="AE5568">
        <f t="shared" ca="1" si="654"/>
        <v>54.390625295</v>
      </c>
      <c r="AF5568" t="str">
        <f t="shared" si="655"/>
        <v>St. Francis BRK</v>
      </c>
      <c r="AG5568" t="str">
        <f t="shared" ca="1" si="656"/>
        <v>St. Francis BRK</v>
      </c>
    </row>
    <row r="5569" spans="15:33" x14ac:dyDescent="0.25">
      <c r="O5569" t="s">
        <v>3336</v>
      </c>
      <c r="P5569" s="6">
        <v>42070</v>
      </c>
      <c r="Q5569" t="s">
        <v>3073</v>
      </c>
      <c r="R5569" t="s">
        <v>3263</v>
      </c>
      <c r="S5569" t="s">
        <v>3721</v>
      </c>
      <c r="T5569">
        <v>64</v>
      </c>
      <c r="U5569">
        <v>55</v>
      </c>
      <c r="W5569" t="s">
        <v>2660</v>
      </c>
      <c r="X5569">
        <v>1</v>
      </c>
      <c r="Y5569">
        <f t="shared" si="650"/>
        <v>9</v>
      </c>
      <c r="Z5569">
        <f t="shared" ca="1" si="651"/>
        <v>5.3749999999999991</v>
      </c>
      <c r="AA5569">
        <f t="shared" ca="1" si="652"/>
        <v>3.6250000000000009</v>
      </c>
      <c r="AB5569">
        <f t="shared" ca="1" si="653"/>
        <v>-3.6250000000000009</v>
      </c>
      <c r="AC5569" s="2">
        <v>3.625</v>
      </c>
      <c r="AD5569" s="7">
        <f>VLOOKUP(P5569,Weights!$A:$B,2,0)*AC5569</f>
        <v>3.625</v>
      </c>
      <c r="AE5569">
        <f t="shared" ca="1" si="654"/>
        <v>13.140625000000007</v>
      </c>
      <c r="AF5569" t="str">
        <f t="shared" si="655"/>
        <v>Stephen F. Austin</v>
      </c>
      <c r="AG5569" t="str">
        <f t="shared" ca="1" si="656"/>
        <v>Stephen F. Austin</v>
      </c>
    </row>
    <row r="5570" spans="15:33" x14ac:dyDescent="0.25">
      <c r="O5570" t="s">
        <v>3244</v>
      </c>
      <c r="P5570" s="6">
        <v>42070</v>
      </c>
      <c r="Q5570" t="s">
        <v>3073</v>
      </c>
      <c r="R5570" t="s">
        <v>3714</v>
      </c>
      <c r="S5570" t="s">
        <v>3720</v>
      </c>
      <c r="T5570">
        <v>89</v>
      </c>
      <c r="U5570">
        <v>76</v>
      </c>
      <c r="W5570" t="s">
        <v>889</v>
      </c>
      <c r="X5570">
        <v>1</v>
      </c>
      <c r="Y5570">
        <f t="shared" ref="Y5570:Y5633" si="657">X5570*IF(S5570="W",(T5570-U5570),U5570-T5570)</f>
        <v>-13</v>
      </c>
      <c r="Z5570">
        <f t="shared" ref="Z5570:Z5633" ca="1" si="658">X5570*(IF(Q5570="A",-HomeEdge,IF(Q5570="H",HomeEdge,0))+VLOOKUP(O5570,TmList,2,0)-VLOOKUP(R5570,TmList,2,0))</f>
        <v>-5.2499999999999982</v>
      </c>
      <c r="AA5570">
        <f t="shared" ref="AA5570:AA5633" ca="1" si="659">Y5570-Z5570</f>
        <v>-7.7500000000000018</v>
      </c>
      <c r="AB5570">
        <f t="shared" ref="AB5570:AB5633" ca="1" si="660">-AA5570</f>
        <v>7.7500000000000018</v>
      </c>
      <c r="AC5570" s="2">
        <v>7.75</v>
      </c>
      <c r="AD5570" s="7">
        <f>VLOOKUP(P5570,Weights!$A:$B,2,0)*AC5570</f>
        <v>7.75</v>
      </c>
      <c r="AE5570">
        <f t="shared" ref="AE5570:AE5633" ca="1" si="661">AA5570^2</f>
        <v>60.062500000000028</v>
      </c>
      <c r="AF5570" t="str">
        <f t="shared" si="655"/>
        <v>Iowa State</v>
      </c>
      <c r="AG5570" t="str">
        <f t="shared" ca="1" si="656"/>
        <v>Iowa State</v>
      </c>
    </row>
    <row r="5571" spans="15:33" x14ac:dyDescent="0.25">
      <c r="O5571" t="s">
        <v>3140</v>
      </c>
      <c r="P5571" s="6">
        <v>42070</v>
      </c>
      <c r="Q5571" t="s">
        <v>3073</v>
      </c>
      <c r="R5571" t="s">
        <v>3136</v>
      </c>
      <c r="S5571" t="s">
        <v>3721</v>
      </c>
      <c r="T5571">
        <v>75</v>
      </c>
      <c r="U5571">
        <v>63</v>
      </c>
      <c r="W5571" t="s">
        <v>212</v>
      </c>
      <c r="X5571">
        <v>1</v>
      </c>
      <c r="Y5571">
        <f t="shared" si="657"/>
        <v>12</v>
      </c>
      <c r="Z5571">
        <f t="shared" ca="1" si="658"/>
        <v>1.5</v>
      </c>
      <c r="AA5571">
        <f t="shared" ca="1" si="659"/>
        <v>10.5</v>
      </c>
      <c r="AB5571">
        <f t="shared" ca="1" si="660"/>
        <v>-10.5</v>
      </c>
      <c r="AC5571" s="2">
        <v>10.5</v>
      </c>
      <c r="AD5571" s="7">
        <f>VLOOKUP(P5571,Weights!$A:$B,2,0)*AC5571</f>
        <v>10.5</v>
      </c>
      <c r="AE5571">
        <f t="shared" ca="1" si="661"/>
        <v>110.25</v>
      </c>
      <c r="AF5571" t="str">
        <f t="shared" ref="AF5571:AF5634" si="662">IF(Y5571&gt;0,O5571,R5571)</f>
        <v>Temple</v>
      </c>
      <c r="AG5571" t="str">
        <f t="shared" ref="AG5571:AG5634" ca="1" si="663">IF(Z5571&gt;0,O5571,R5571)</f>
        <v>Temple</v>
      </c>
    </row>
    <row r="5572" spans="15:33" x14ac:dyDescent="0.25">
      <c r="O5572" t="s">
        <v>3251</v>
      </c>
      <c r="P5572" s="6">
        <v>42070</v>
      </c>
      <c r="Q5572" t="s">
        <v>3073</v>
      </c>
      <c r="R5572" t="s">
        <v>3199</v>
      </c>
      <c r="S5572" t="s">
        <v>3720</v>
      </c>
      <c r="T5572">
        <v>60</v>
      </c>
      <c r="U5572">
        <v>49</v>
      </c>
      <c r="W5572" t="s">
        <v>2208</v>
      </c>
      <c r="X5572">
        <v>1</v>
      </c>
      <c r="Y5572">
        <f t="shared" si="657"/>
        <v>-11</v>
      </c>
      <c r="Z5572">
        <f t="shared" ca="1" si="658"/>
        <v>2.6250000000000009</v>
      </c>
      <c r="AA5572">
        <f t="shared" ca="1" si="659"/>
        <v>-13.625</v>
      </c>
      <c r="AB5572">
        <f t="shared" ca="1" si="660"/>
        <v>13.625</v>
      </c>
      <c r="AC5572" s="2">
        <v>13.625</v>
      </c>
      <c r="AD5572" s="7">
        <f>VLOOKUP(P5572,Weights!$A:$B,2,0)*AC5572</f>
        <v>13.625</v>
      </c>
      <c r="AE5572">
        <f t="shared" ca="1" si="661"/>
        <v>185.640625</v>
      </c>
      <c r="AF5572" t="str">
        <f t="shared" si="662"/>
        <v>South Carolina</v>
      </c>
      <c r="AG5572" t="str">
        <f t="shared" ca="1" si="663"/>
        <v>Tennessee</v>
      </c>
    </row>
    <row r="5573" spans="15:33" x14ac:dyDescent="0.25">
      <c r="O5573" t="s">
        <v>3248</v>
      </c>
      <c r="P5573" s="6">
        <v>42070</v>
      </c>
      <c r="Q5573" t="s">
        <v>3073</v>
      </c>
      <c r="R5573" t="s">
        <v>3245</v>
      </c>
      <c r="S5573" t="s">
        <v>3721</v>
      </c>
      <c r="T5573">
        <v>62</v>
      </c>
      <c r="U5573">
        <v>49</v>
      </c>
      <c r="W5573" t="s">
        <v>903</v>
      </c>
      <c r="X5573">
        <v>1</v>
      </c>
      <c r="Y5573">
        <f t="shared" si="657"/>
        <v>13</v>
      </c>
      <c r="Z5573">
        <f t="shared" ca="1" si="658"/>
        <v>10.249999499999999</v>
      </c>
      <c r="AA5573">
        <f t="shared" ca="1" si="659"/>
        <v>2.7500005000000005</v>
      </c>
      <c r="AB5573">
        <f t="shared" ca="1" si="660"/>
        <v>-2.7500005000000005</v>
      </c>
      <c r="AC5573" s="2">
        <v>2.75</v>
      </c>
      <c r="AD5573" s="7">
        <f>VLOOKUP(P5573,Weights!$A:$B,2,0)*AC5573</f>
        <v>2.75</v>
      </c>
      <c r="AE5573">
        <f t="shared" ca="1" si="661"/>
        <v>7.5625027500002524</v>
      </c>
      <c r="AF5573" t="str">
        <f t="shared" si="662"/>
        <v>Texas</v>
      </c>
      <c r="AG5573" t="str">
        <f t="shared" ca="1" si="663"/>
        <v>Texas</v>
      </c>
    </row>
    <row r="5574" spans="15:33" x14ac:dyDescent="0.25">
      <c r="O5574" t="s">
        <v>3100</v>
      </c>
      <c r="P5574" s="6">
        <v>42070</v>
      </c>
      <c r="Q5574" t="s">
        <v>3073</v>
      </c>
      <c r="R5574" t="s">
        <v>3155</v>
      </c>
      <c r="S5574" t="s">
        <v>3720</v>
      </c>
      <c r="T5574">
        <v>61</v>
      </c>
      <c r="U5574">
        <v>60</v>
      </c>
      <c r="W5574" t="s">
        <v>1929</v>
      </c>
      <c r="X5574">
        <v>1</v>
      </c>
      <c r="Y5574">
        <f t="shared" si="657"/>
        <v>-1</v>
      </c>
      <c r="Z5574">
        <f t="shared" ca="1" si="658"/>
        <v>3.8750000000000009</v>
      </c>
      <c r="AA5574">
        <f t="shared" ca="1" si="659"/>
        <v>-4.8750000000000009</v>
      </c>
      <c r="AB5574">
        <f t="shared" ca="1" si="660"/>
        <v>4.8750000000000009</v>
      </c>
      <c r="AC5574" s="2">
        <v>4.875</v>
      </c>
      <c r="AD5574" s="7">
        <f>VLOOKUP(P5574,Weights!$A:$B,2,0)*AC5574</f>
        <v>4.875</v>
      </c>
      <c r="AE5574">
        <f t="shared" ca="1" si="661"/>
        <v>23.765625000000007</v>
      </c>
      <c r="AF5574" t="str">
        <f t="shared" si="662"/>
        <v>Alabama</v>
      </c>
      <c r="AG5574" t="str">
        <f t="shared" ca="1" si="663"/>
        <v>Texas A&amp;M</v>
      </c>
    </row>
    <row r="5575" spans="15:33" x14ac:dyDescent="0.25">
      <c r="O5575" t="s">
        <v>3364</v>
      </c>
      <c r="P5575" s="6">
        <v>42070</v>
      </c>
      <c r="Q5575" t="s">
        <v>3073</v>
      </c>
      <c r="R5575" t="s">
        <v>3173</v>
      </c>
      <c r="S5575" t="s">
        <v>3721</v>
      </c>
      <c r="T5575">
        <v>58</v>
      </c>
      <c r="U5575">
        <v>27</v>
      </c>
      <c r="W5575" t="s">
        <v>2668</v>
      </c>
      <c r="X5575">
        <v>1</v>
      </c>
      <c r="Y5575">
        <f t="shared" si="657"/>
        <v>31</v>
      </c>
      <c r="Z5575">
        <f t="shared" ca="1" si="658"/>
        <v>11.250000499999999</v>
      </c>
      <c r="AA5575">
        <f t="shared" ca="1" si="659"/>
        <v>19.749999500000001</v>
      </c>
      <c r="AB5575">
        <f t="shared" ca="1" si="660"/>
        <v>-19.749999500000001</v>
      </c>
      <c r="AC5575" s="2">
        <v>19.75</v>
      </c>
      <c r="AD5575" s="7">
        <f>VLOOKUP(P5575,Weights!$A:$B,2,0)*AC5575</f>
        <v>19.75</v>
      </c>
      <c r="AE5575">
        <f t="shared" ca="1" si="661"/>
        <v>390.06248025000031</v>
      </c>
      <c r="AF5575" t="str">
        <f t="shared" si="662"/>
        <v>Texas A&amp;M-CC</v>
      </c>
      <c r="AG5575" t="str">
        <f t="shared" ca="1" si="663"/>
        <v>Texas A&amp;M-CC</v>
      </c>
    </row>
    <row r="5576" spans="15:33" x14ac:dyDescent="0.25">
      <c r="O5576" t="s">
        <v>3409</v>
      </c>
      <c r="P5576" s="6">
        <v>42070</v>
      </c>
      <c r="Q5576" t="s">
        <v>3073</v>
      </c>
      <c r="R5576" t="s">
        <v>3356</v>
      </c>
      <c r="S5576" t="s">
        <v>3721</v>
      </c>
      <c r="T5576">
        <v>88</v>
      </c>
      <c r="U5576">
        <v>78</v>
      </c>
      <c r="W5576" t="s">
        <v>2759</v>
      </c>
      <c r="X5576">
        <v>1</v>
      </c>
      <c r="Y5576">
        <f t="shared" si="657"/>
        <v>10</v>
      </c>
      <c r="Z5576">
        <f t="shared" ca="1" si="658"/>
        <v>7.25</v>
      </c>
      <c r="AA5576">
        <f t="shared" ca="1" si="659"/>
        <v>2.75</v>
      </c>
      <c r="AB5576">
        <f t="shared" ca="1" si="660"/>
        <v>-2.75</v>
      </c>
      <c r="AC5576" s="2">
        <v>2.75</v>
      </c>
      <c r="AD5576" s="7">
        <f>VLOOKUP(P5576,Weights!$A:$B,2,0)*AC5576</f>
        <v>2.75</v>
      </c>
      <c r="AE5576">
        <f t="shared" ca="1" si="661"/>
        <v>7.5625</v>
      </c>
      <c r="AF5576" t="str">
        <f t="shared" si="662"/>
        <v>Texas Southern</v>
      </c>
      <c r="AG5576" t="str">
        <f t="shared" ca="1" si="663"/>
        <v>Texas Southern</v>
      </c>
    </row>
    <row r="5577" spans="15:33" x14ac:dyDescent="0.25">
      <c r="O5577" t="s">
        <v>3331</v>
      </c>
      <c r="P5577" s="6">
        <v>42070</v>
      </c>
      <c r="Q5577" t="s">
        <v>3073</v>
      </c>
      <c r="R5577" t="s">
        <v>3297</v>
      </c>
      <c r="S5577" t="s">
        <v>3721</v>
      </c>
      <c r="T5577">
        <v>80</v>
      </c>
      <c r="U5577">
        <v>61</v>
      </c>
      <c r="W5577" t="s">
        <v>1378</v>
      </c>
      <c r="X5577">
        <v>1</v>
      </c>
      <c r="Y5577">
        <f t="shared" si="657"/>
        <v>19</v>
      </c>
      <c r="Z5577">
        <f t="shared" ca="1" si="658"/>
        <v>1.125</v>
      </c>
      <c r="AA5577">
        <f t="shared" ca="1" si="659"/>
        <v>17.875</v>
      </c>
      <c r="AB5577">
        <f t="shared" ca="1" si="660"/>
        <v>-17.875</v>
      </c>
      <c r="AC5577" s="2">
        <v>17.875</v>
      </c>
      <c r="AD5577" s="7">
        <f>VLOOKUP(P5577,Weights!$A:$B,2,0)*AC5577</f>
        <v>17.875</v>
      </c>
      <c r="AE5577">
        <f t="shared" ca="1" si="661"/>
        <v>319.515625</v>
      </c>
      <c r="AF5577" t="str">
        <f t="shared" si="662"/>
        <v>UC Davis</v>
      </c>
      <c r="AG5577" t="str">
        <f t="shared" ca="1" si="663"/>
        <v>UC Davis</v>
      </c>
    </row>
    <row r="5578" spans="15:33" x14ac:dyDescent="0.25">
      <c r="O5578" t="s">
        <v>3296</v>
      </c>
      <c r="P5578" s="6">
        <v>42070</v>
      </c>
      <c r="Q5578" t="s">
        <v>3073</v>
      </c>
      <c r="R5578" t="s">
        <v>3250</v>
      </c>
      <c r="S5578" t="s">
        <v>3720</v>
      </c>
      <c r="T5578">
        <v>59</v>
      </c>
      <c r="U5578">
        <v>58</v>
      </c>
      <c r="W5578" t="s">
        <v>74</v>
      </c>
      <c r="X5578">
        <v>1</v>
      </c>
      <c r="Y5578">
        <f t="shared" si="657"/>
        <v>-1</v>
      </c>
      <c r="Z5578">
        <f t="shared" ca="1" si="658"/>
        <v>-1</v>
      </c>
      <c r="AA5578">
        <f t="shared" ca="1" si="659"/>
        <v>0</v>
      </c>
      <c r="AB5578">
        <f t="shared" ca="1" si="660"/>
        <v>0</v>
      </c>
      <c r="AC5578" s="2">
        <v>0</v>
      </c>
      <c r="AD5578" s="7">
        <f>VLOOKUP(P5578,Weights!$A:$B,2,0)*AC5578</f>
        <v>0</v>
      </c>
      <c r="AE5578">
        <f t="shared" ca="1" si="661"/>
        <v>0</v>
      </c>
      <c r="AF5578" t="str">
        <f t="shared" si="662"/>
        <v>Long Beach St</v>
      </c>
      <c r="AG5578" t="str">
        <f t="shared" ca="1" si="663"/>
        <v>Long Beach St</v>
      </c>
    </row>
    <row r="5579" spans="15:33" x14ac:dyDescent="0.25">
      <c r="O5579" t="s">
        <v>3133</v>
      </c>
      <c r="P5579" s="6">
        <v>42070</v>
      </c>
      <c r="Q5579" t="s">
        <v>3073</v>
      </c>
      <c r="R5579" t="s">
        <v>3333</v>
      </c>
      <c r="S5579" t="s">
        <v>3721</v>
      </c>
      <c r="T5579">
        <v>64</v>
      </c>
      <c r="U5579">
        <v>56</v>
      </c>
      <c r="W5579" t="s">
        <v>1389</v>
      </c>
      <c r="X5579">
        <v>1</v>
      </c>
      <c r="Y5579">
        <f t="shared" si="657"/>
        <v>8</v>
      </c>
      <c r="Z5579">
        <f t="shared" ca="1" si="658"/>
        <v>8.0000000200000017</v>
      </c>
      <c r="AA5579">
        <f t="shared" ca="1" si="659"/>
        <v>-2.000000165480742E-8</v>
      </c>
      <c r="AB5579">
        <f t="shared" ca="1" si="660"/>
        <v>2.000000165480742E-8</v>
      </c>
      <c r="AC5579" s="2">
        <v>0</v>
      </c>
      <c r="AD5579" s="7">
        <f>VLOOKUP(P5579,Weights!$A:$B,2,0)*AC5579</f>
        <v>0</v>
      </c>
      <c r="AE5579">
        <f t="shared" ca="1" si="661"/>
        <v>4.0000006619229954E-16</v>
      </c>
      <c r="AF5579" t="str">
        <f t="shared" si="662"/>
        <v>UC Santa Barbara</v>
      </c>
      <c r="AG5579" t="str">
        <f t="shared" ca="1" si="663"/>
        <v>UC Santa Barbara</v>
      </c>
    </row>
    <row r="5580" spans="15:33" x14ac:dyDescent="0.25">
      <c r="O5580" t="s">
        <v>3411</v>
      </c>
      <c r="P5580" s="6">
        <v>42070</v>
      </c>
      <c r="Q5580" t="s">
        <v>3073</v>
      </c>
      <c r="R5580" t="s">
        <v>3408</v>
      </c>
      <c r="S5580" t="s">
        <v>3721</v>
      </c>
      <c r="T5580">
        <v>56</v>
      </c>
      <c r="U5580">
        <v>53</v>
      </c>
      <c r="W5580" t="s">
        <v>2884</v>
      </c>
      <c r="X5580">
        <v>1</v>
      </c>
      <c r="Y5580">
        <f t="shared" si="657"/>
        <v>3</v>
      </c>
      <c r="Z5580">
        <f t="shared" ca="1" si="658"/>
        <v>5.5</v>
      </c>
      <c r="AA5580">
        <f t="shared" ca="1" si="659"/>
        <v>-2.5</v>
      </c>
      <c r="AB5580">
        <f t="shared" ca="1" si="660"/>
        <v>2.5</v>
      </c>
      <c r="AC5580" s="2">
        <v>2.5</v>
      </c>
      <c r="AD5580" s="7">
        <f>VLOOKUP(P5580,Weights!$A:$B,2,0)*AC5580</f>
        <v>2.5</v>
      </c>
      <c r="AE5580">
        <f t="shared" ca="1" si="661"/>
        <v>6.25</v>
      </c>
      <c r="AF5580" t="str">
        <f t="shared" si="662"/>
        <v>UL Monroe</v>
      </c>
      <c r="AG5580" t="str">
        <f t="shared" ca="1" si="663"/>
        <v>UL Monroe</v>
      </c>
    </row>
    <row r="5581" spans="15:33" x14ac:dyDescent="0.25">
      <c r="O5581" t="s">
        <v>3207</v>
      </c>
      <c r="P5581" s="6">
        <v>42070</v>
      </c>
      <c r="Q5581" t="s">
        <v>3074</v>
      </c>
      <c r="R5581" t="s">
        <v>3310</v>
      </c>
      <c r="S5581" t="s">
        <v>3720</v>
      </c>
      <c r="T5581">
        <v>70</v>
      </c>
      <c r="U5581">
        <v>52</v>
      </c>
      <c r="W5581" t="s">
        <v>2559</v>
      </c>
      <c r="X5581">
        <v>1</v>
      </c>
      <c r="Y5581">
        <f t="shared" si="657"/>
        <v>-18</v>
      </c>
      <c r="Z5581">
        <f t="shared" ca="1" si="658"/>
        <v>-11.875</v>
      </c>
      <c r="AA5581">
        <f t="shared" ca="1" si="659"/>
        <v>-6.125</v>
      </c>
      <c r="AB5581">
        <f t="shared" ca="1" si="660"/>
        <v>6.125</v>
      </c>
      <c r="AC5581" s="2">
        <v>6.125</v>
      </c>
      <c r="AD5581" s="7">
        <f>VLOOKUP(P5581,Weights!$A:$B,2,0)*AC5581</f>
        <v>6.125</v>
      </c>
      <c r="AE5581">
        <f t="shared" ca="1" si="661"/>
        <v>37.515625</v>
      </c>
      <c r="AF5581" t="str">
        <f t="shared" si="662"/>
        <v>Wofford</v>
      </c>
      <c r="AG5581" t="str">
        <f t="shared" ca="1" si="663"/>
        <v>Wofford</v>
      </c>
    </row>
    <row r="5582" spans="15:33" x14ac:dyDescent="0.25">
      <c r="O5582" t="s">
        <v>3365</v>
      </c>
      <c r="P5582" s="6">
        <v>42070</v>
      </c>
      <c r="Q5582" t="s">
        <v>3073</v>
      </c>
      <c r="R5582" t="s">
        <v>3240</v>
      </c>
      <c r="S5582" t="s">
        <v>3721</v>
      </c>
      <c r="T5582">
        <v>53</v>
      </c>
      <c r="U5582">
        <v>51</v>
      </c>
      <c r="W5582" t="s">
        <v>2991</v>
      </c>
      <c r="X5582">
        <v>1</v>
      </c>
      <c r="Y5582">
        <f t="shared" si="657"/>
        <v>2</v>
      </c>
      <c r="Z5582">
        <f t="shared" ca="1" si="658"/>
        <v>-4.5000004999999996</v>
      </c>
      <c r="AA5582">
        <f t="shared" ca="1" si="659"/>
        <v>6.5000004999999996</v>
      </c>
      <c r="AB5582">
        <f t="shared" ca="1" si="660"/>
        <v>-6.5000004999999996</v>
      </c>
      <c r="AC5582" s="2">
        <v>6.5</v>
      </c>
      <c r="AD5582" s="7">
        <f>VLOOKUP(P5582,Weights!$A:$B,2,0)*AC5582</f>
        <v>6.5</v>
      </c>
      <c r="AE5582">
        <f t="shared" ca="1" si="661"/>
        <v>42.250006500000246</v>
      </c>
      <c r="AF5582" t="str">
        <f t="shared" si="662"/>
        <v>UT Pan American</v>
      </c>
      <c r="AG5582" t="str">
        <f t="shared" ca="1" si="663"/>
        <v>UMKC</v>
      </c>
    </row>
    <row r="5583" spans="15:33" x14ac:dyDescent="0.25">
      <c r="O5583" t="s">
        <v>3298</v>
      </c>
      <c r="P5583" s="6">
        <v>42070</v>
      </c>
      <c r="Q5583" t="s">
        <v>3073</v>
      </c>
      <c r="R5583" t="s">
        <v>3256</v>
      </c>
      <c r="S5583" t="s">
        <v>3721</v>
      </c>
      <c r="T5583">
        <v>69</v>
      </c>
      <c r="U5583">
        <v>68</v>
      </c>
      <c r="W5583" t="s">
        <v>1576</v>
      </c>
      <c r="X5583">
        <v>1</v>
      </c>
      <c r="Y5583">
        <f t="shared" si="657"/>
        <v>1</v>
      </c>
      <c r="Z5583">
        <f t="shared" ca="1" si="658"/>
        <v>0.99999999999999911</v>
      </c>
      <c r="AA5583">
        <f t="shared" ca="1" si="659"/>
        <v>0</v>
      </c>
      <c r="AB5583">
        <f t="shared" ca="1" si="660"/>
        <v>0</v>
      </c>
      <c r="AC5583" s="2">
        <v>0</v>
      </c>
      <c r="AD5583" s="7">
        <f>VLOOKUP(P5583,Weights!$A:$B,2,0)*AC5583</f>
        <v>0</v>
      </c>
      <c r="AE5583">
        <f t="shared" ca="1" si="661"/>
        <v>0</v>
      </c>
      <c r="AF5583" t="str">
        <f t="shared" si="662"/>
        <v>UT San Antonio</v>
      </c>
      <c r="AG5583" t="str">
        <f t="shared" ca="1" si="663"/>
        <v>UT San Antonio</v>
      </c>
    </row>
    <row r="5584" spans="15:33" x14ac:dyDescent="0.25">
      <c r="O5584" t="s">
        <v>3276</v>
      </c>
      <c r="P5584" s="6">
        <v>42070</v>
      </c>
      <c r="Q5584" t="s">
        <v>3073</v>
      </c>
      <c r="R5584" t="s">
        <v>3279</v>
      </c>
      <c r="S5584" t="s">
        <v>3720</v>
      </c>
      <c r="T5584">
        <v>75</v>
      </c>
      <c r="U5584">
        <v>70</v>
      </c>
      <c r="W5584" t="s">
        <v>2217</v>
      </c>
      <c r="X5584">
        <v>1</v>
      </c>
      <c r="Y5584">
        <f t="shared" si="657"/>
        <v>-5</v>
      </c>
      <c r="Z5584">
        <f t="shared" ca="1" si="658"/>
        <v>-4.1249999999999991</v>
      </c>
      <c r="AA5584">
        <f t="shared" ca="1" si="659"/>
        <v>-0.87500000000000089</v>
      </c>
      <c r="AB5584">
        <f t="shared" ca="1" si="660"/>
        <v>0.87500000000000089</v>
      </c>
      <c r="AC5584" s="2">
        <v>0.875</v>
      </c>
      <c r="AD5584" s="7">
        <f>VLOOKUP(P5584,Weights!$A:$B,2,0)*AC5584</f>
        <v>0.875</v>
      </c>
      <c r="AE5584">
        <f t="shared" ca="1" si="661"/>
        <v>0.76562500000000155</v>
      </c>
      <c r="AF5584" t="str">
        <f t="shared" si="662"/>
        <v>Colorado St</v>
      </c>
      <c r="AG5584" t="str">
        <f t="shared" ca="1" si="663"/>
        <v>Colorado St</v>
      </c>
    </row>
    <row r="5585" spans="15:33" x14ac:dyDescent="0.25">
      <c r="O5585" t="s">
        <v>3277</v>
      </c>
      <c r="P5585" s="6">
        <v>42070</v>
      </c>
      <c r="Q5585" t="s">
        <v>3073</v>
      </c>
      <c r="R5585" t="s">
        <v>3342</v>
      </c>
      <c r="S5585" t="s">
        <v>3721</v>
      </c>
      <c r="T5585">
        <v>74</v>
      </c>
      <c r="U5585">
        <v>69</v>
      </c>
      <c r="W5585" t="s">
        <v>2999</v>
      </c>
      <c r="X5585">
        <v>1</v>
      </c>
      <c r="Y5585">
        <f t="shared" si="657"/>
        <v>5</v>
      </c>
      <c r="Z5585">
        <f t="shared" ca="1" si="658"/>
        <v>0.12499999999999911</v>
      </c>
      <c r="AA5585">
        <f t="shared" ca="1" si="659"/>
        <v>4.8750000000000009</v>
      </c>
      <c r="AB5585">
        <f t="shared" ca="1" si="660"/>
        <v>-4.8750000000000009</v>
      </c>
      <c r="AC5585" s="2">
        <v>4.875</v>
      </c>
      <c r="AD5585" s="7">
        <f>VLOOKUP(P5585,Weights!$A:$B,2,0)*AC5585</f>
        <v>4.875</v>
      </c>
      <c r="AE5585">
        <f t="shared" ca="1" si="661"/>
        <v>23.765625000000007</v>
      </c>
      <c r="AF5585" t="str">
        <f t="shared" si="662"/>
        <v>Utah Valley</v>
      </c>
      <c r="AG5585" t="str">
        <f t="shared" ca="1" si="663"/>
        <v>Utah Valley</v>
      </c>
    </row>
    <row r="5586" spans="15:33" x14ac:dyDescent="0.25">
      <c r="O5586" t="s">
        <v>3353</v>
      </c>
      <c r="P5586" s="6">
        <v>42070</v>
      </c>
      <c r="Q5586" t="s">
        <v>3073</v>
      </c>
      <c r="R5586" t="s">
        <v>3352</v>
      </c>
      <c r="S5586" t="s">
        <v>3721</v>
      </c>
      <c r="T5586">
        <v>68</v>
      </c>
      <c r="U5586">
        <v>65</v>
      </c>
      <c r="W5586" t="s">
        <v>1586</v>
      </c>
      <c r="X5586">
        <v>1</v>
      </c>
      <c r="Y5586">
        <f t="shared" si="657"/>
        <v>3</v>
      </c>
      <c r="Z5586">
        <f t="shared" ca="1" si="658"/>
        <v>13.875</v>
      </c>
      <c r="AA5586">
        <f t="shared" ca="1" si="659"/>
        <v>-10.875</v>
      </c>
      <c r="AB5586">
        <f t="shared" ca="1" si="660"/>
        <v>10.875</v>
      </c>
      <c r="AC5586" s="2">
        <v>10.875</v>
      </c>
      <c r="AD5586" s="7">
        <f>VLOOKUP(P5586,Weights!$A:$B,2,0)*AC5586</f>
        <v>10.875</v>
      </c>
      <c r="AE5586">
        <f t="shared" ca="1" si="661"/>
        <v>118.265625</v>
      </c>
      <c r="AF5586" t="str">
        <f t="shared" si="662"/>
        <v>UTEP</v>
      </c>
      <c r="AG5586" t="str">
        <f t="shared" ca="1" si="663"/>
        <v>UTEP</v>
      </c>
    </row>
    <row r="5587" spans="15:33" x14ac:dyDescent="0.25">
      <c r="O5587" t="s">
        <v>3708</v>
      </c>
      <c r="P5587" s="6">
        <v>42070</v>
      </c>
      <c r="Q5587" t="s">
        <v>3073</v>
      </c>
      <c r="R5587" t="s">
        <v>3201</v>
      </c>
      <c r="S5587" t="s">
        <v>3721</v>
      </c>
      <c r="T5587">
        <v>105</v>
      </c>
      <c r="U5587">
        <v>68</v>
      </c>
      <c r="W5587" t="s">
        <v>985</v>
      </c>
      <c r="X5587">
        <v>1</v>
      </c>
      <c r="Y5587">
        <f t="shared" si="657"/>
        <v>37</v>
      </c>
      <c r="Z5587">
        <f t="shared" ca="1" si="658"/>
        <v>14.249999999999998</v>
      </c>
      <c r="AA5587">
        <f t="shared" ca="1" si="659"/>
        <v>22.75</v>
      </c>
      <c r="AB5587">
        <f t="shared" ca="1" si="660"/>
        <v>-22.75</v>
      </c>
      <c r="AC5587" s="2">
        <v>22.75</v>
      </c>
      <c r="AD5587" s="7">
        <f>VLOOKUP(P5587,Weights!$A:$B,2,0)*AC5587</f>
        <v>22.75</v>
      </c>
      <c r="AE5587">
        <f t="shared" ca="1" si="661"/>
        <v>517.5625</v>
      </c>
      <c r="AF5587" t="str">
        <f t="shared" si="662"/>
        <v>Villanova</v>
      </c>
      <c r="AG5587" t="str">
        <f t="shared" ca="1" si="663"/>
        <v>Villanova</v>
      </c>
    </row>
    <row r="5588" spans="15:33" x14ac:dyDescent="0.25">
      <c r="O5588" t="s">
        <v>3180</v>
      </c>
      <c r="P5588" s="6">
        <v>42070</v>
      </c>
      <c r="Q5588" t="s">
        <v>3073</v>
      </c>
      <c r="R5588" t="s">
        <v>3167</v>
      </c>
      <c r="S5588" t="s">
        <v>3721</v>
      </c>
      <c r="T5588">
        <v>71</v>
      </c>
      <c r="U5588">
        <v>60</v>
      </c>
      <c r="W5588" t="s">
        <v>539</v>
      </c>
      <c r="X5588">
        <v>1</v>
      </c>
      <c r="Y5588">
        <f t="shared" si="657"/>
        <v>11</v>
      </c>
      <c r="Z5588">
        <f t="shared" ca="1" si="658"/>
        <v>15.874999520000001</v>
      </c>
      <c r="AA5588">
        <f t="shared" ca="1" si="659"/>
        <v>-4.8749995200000011</v>
      </c>
      <c r="AB5588">
        <f t="shared" ca="1" si="660"/>
        <v>4.8749995200000011</v>
      </c>
      <c r="AC5588" s="2">
        <v>4.875</v>
      </c>
      <c r="AD5588" s="7">
        <f>VLOOKUP(P5588,Weights!$A:$B,2,0)*AC5588</f>
        <v>4.875</v>
      </c>
      <c r="AE5588">
        <f t="shared" ca="1" si="661"/>
        <v>23.765620320000242</v>
      </c>
      <c r="AF5588" t="str">
        <f t="shared" si="662"/>
        <v>Virginia Commonwealth</v>
      </c>
      <c r="AG5588" t="str">
        <f t="shared" ca="1" si="663"/>
        <v>Virginia Commonwealth</v>
      </c>
    </row>
    <row r="5589" spans="15:33" x14ac:dyDescent="0.25">
      <c r="O5589" t="s">
        <v>3198</v>
      </c>
      <c r="P5589" s="6">
        <v>42070</v>
      </c>
      <c r="Q5589" t="s">
        <v>3073</v>
      </c>
      <c r="R5589" t="s">
        <v>3194</v>
      </c>
      <c r="S5589" t="s">
        <v>3720</v>
      </c>
      <c r="T5589">
        <v>82</v>
      </c>
      <c r="U5589">
        <v>61</v>
      </c>
      <c r="W5589" t="s">
        <v>704</v>
      </c>
      <c r="X5589">
        <v>1</v>
      </c>
      <c r="Y5589">
        <f t="shared" si="657"/>
        <v>-21</v>
      </c>
      <c r="Z5589">
        <f t="shared" ca="1" si="658"/>
        <v>-6.8749995000000004</v>
      </c>
      <c r="AA5589">
        <f t="shared" ca="1" si="659"/>
        <v>-14.125000499999999</v>
      </c>
      <c r="AB5589">
        <f t="shared" ca="1" si="660"/>
        <v>14.125000499999999</v>
      </c>
      <c r="AC5589" s="2">
        <v>14.125</v>
      </c>
      <c r="AD5589" s="7">
        <f>VLOOKUP(P5589,Weights!$A:$B,2,0)*AC5589</f>
        <v>14.125</v>
      </c>
      <c r="AE5589">
        <f t="shared" ca="1" si="661"/>
        <v>199.51563912500021</v>
      </c>
      <c r="AF5589" t="str">
        <f t="shared" si="662"/>
        <v>Miami (FL)</v>
      </c>
      <c r="AG5589" t="str">
        <f t="shared" ca="1" si="663"/>
        <v>Miami (FL)</v>
      </c>
    </row>
    <row r="5590" spans="15:33" x14ac:dyDescent="0.25">
      <c r="O5590" t="s">
        <v>3395</v>
      </c>
      <c r="P5590" s="6">
        <v>42070</v>
      </c>
      <c r="Q5590" t="s">
        <v>3073</v>
      </c>
      <c r="R5590" t="s">
        <v>3287</v>
      </c>
      <c r="S5590" t="s">
        <v>3721</v>
      </c>
      <c r="T5590">
        <v>77</v>
      </c>
      <c r="U5590">
        <v>68</v>
      </c>
      <c r="W5590" t="s">
        <v>2399</v>
      </c>
      <c r="X5590">
        <v>1</v>
      </c>
      <c r="Y5590">
        <f t="shared" si="657"/>
        <v>9</v>
      </c>
      <c r="Z5590">
        <f t="shared" ca="1" si="658"/>
        <v>-11.499999499999998</v>
      </c>
      <c r="AA5590">
        <f t="shared" ca="1" si="659"/>
        <v>20.499999499999998</v>
      </c>
      <c r="AB5590">
        <f t="shared" ca="1" si="660"/>
        <v>-20.499999499999998</v>
      </c>
      <c r="AC5590" s="2">
        <v>20.5</v>
      </c>
      <c r="AD5590" s="7">
        <f>VLOOKUP(P5590,Weights!$A:$B,2,0)*AC5590</f>
        <v>20.5</v>
      </c>
      <c r="AE5590">
        <f t="shared" ca="1" si="661"/>
        <v>420.24997950000017</v>
      </c>
      <c r="AF5590" t="str">
        <f t="shared" si="662"/>
        <v>Washington</v>
      </c>
      <c r="AG5590" t="str">
        <f t="shared" ca="1" si="663"/>
        <v>Utah</v>
      </c>
    </row>
    <row r="5591" spans="15:33" x14ac:dyDescent="0.25">
      <c r="O5591" t="s">
        <v>3271</v>
      </c>
      <c r="P5591" s="6">
        <v>42070</v>
      </c>
      <c r="Q5591" t="s">
        <v>3073</v>
      </c>
      <c r="R5591" t="s">
        <v>3231</v>
      </c>
      <c r="S5591" t="s">
        <v>3721</v>
      </c>
      <c r="T5591">
        <v>96</v>
      </c>
      <c r="U5591">
        <v>91</v>
      </c>
      <c r="V5591" t="s">
        <v>3722</v>
      </c>
      <c r="W5591" t="s">
        <v>505</v>
      </c>
      <c r="X5591">
        <v>1</v>
      </c>
      <c r="Y5591">
        <f t="shared" si="657"/>
        <v>5</v>
      </c>
      <c r="Z5591">
        <f t="shared" ca="1" si="658"/>
        <v>-4.8750000199999999</v>
      </c>
      <c r="AA5591">
        <f t="shared" ca="1" si="659"/>
        <v>9.8750000199999999</v>
      </c>
      <c r="AB5591">
        <f t="shared" ca="1" si="660"/>
        <v>-9.8750000199999999</v>
      </c>
      <c r="AC5591" s="2">
        <v>9.875</v>
      </c>
      <c r="AD5591" s="7">
        <f>VLOOKUP(P5591,Weights!$A:$B,2,0)*AC5591</f>
        <v>9.875</v>
      </c>
      <c r="AE5591">
        <f t="shared" ca="1" si="661"/>
        <v>97.515625395000001</v>
      </c>
      <c r="AF5591" t="str">
        <f t="shared" si="662"/>
        <v>Washington St</v>
      </c>
      <c r="AG5591" t="str">
        <f t="shared" ca="1" si="663"/>
        <v>Colorado</v>
      </c>
    </row>
    <row r="5592" spans="15:33" x14ac:dyDescent="0.25">
      <c r="O5592" t="s">
        <v>3270</v>
      </c>
      <c r="P5592" s="6">
        <v>42070</v>
      </c>
      <c r="Q5592" t="s">
        <v>3073</v>
      </c>
      <c r="R5592" t="s">
        <v>3236</v>
      </c>
      <c r="S5592" t="s">
        <v>3720</v>
      </c>
      <c r="T5592">
        <v>79</v>
      </c>
      <c r="U5592">
        <v>71</v>
      </c>
      <c r="V5592" t="s">
        <v>3722</v>
      </c>
      <c r="W5592" t="s">
        <v>1019</v>
      </c>
      <c r="X5592">
        <v>1</v>
      </c>
      <c r="Y5592">
        <f t="shared" si="657"/>
        <v>-8</v>
      </c>
      <c r="Z5592">
        <f t="shared" ca="1" si="658"/>
        <v>-5.75</v>
      </c>
      <c r="AA5592">
        <f t="shared" ca="1" si="659"/>
        <v>-2.25</v>
      </c>
      <c r="AB5592">
        <f t="shared" ca="1" si="660"/>
        <v>2.25</v>
      </c>
      <c r="AC5592" s="2">
        <v>2.25</v>
      </c>
      <c r="AD5592" s="7">
        <f>VLOOKUP(P5592,Weights!$A:$B,2,0)*AC5592</f>
        <v>2.25</v>
      </c>
      <c r="AE5592">
        <f t="shared" ca="1" si="661"/>
        <v>5.0625</v>
      </c>
      <c r="AF5592" t="str">
        <f t="shared" si="662"/>
        <v>Eastern Washington</v>
      </c>
      <c r="AG5592" t="str">
        <f t="shared" ca="1" si="663"/>
        <v>Eastern Washington</v>
      </c>
    </row>
    <row r="5593" spans="15:33" x14ac:dyDescent="0.25">
      <c r="O5593" t="s">
        <v>3385</v>
      </c>
      <c r="P5593" s="6">
        <v>42070</v>
      </c>
      <c r="Q5593" t="s">
        <v>3073</v>
      </c>
      <c r="R5593" t="s">
        <v>3246</v>
      </c>
      <c r="S5593" t="s">
        <v>3721</v>
      </c>
      <c r="T5593">
        <v>81</v>
      </c>
      <c r="U5593">
        <v>72</v>
      </c>
      <c r="W5593" t="s">
        <v>829</v>
      </c>
      <c r="X5593">
        <v>1</v>
      </c>
      <c r="Y5593">
        <f t="shared" si="657"/>
        <v>9</v>
      </c>
      <c r="Z5593">
        <f t="shared" ca="1" si="658"/>
        <v>7.2499999999999982</v>
      </c>
      <c r="AA5593">
        <f t="shared" ca="1" si="659"/>
        <v>1.7500000000000018</v>
      </c>
      <c r="AB5593">
        <f t="shared" ca="1" si="660"/>
        <v>-1.7500000000000018</v>
      </c>
      <c r="AC5593" s="2">
        <v>1.75</v>
      </c>
      <c r="AD5593" s="7">
        <f>VLOOKUP(P5593,Weights!$A:$B,2,0)*AC5593</f>
        <v>1.75</v>
      </c>
      <c r="AE5593">
        <f t="shared" ca="1" si="661"/>
        <v>3.0625000000000062</v>
      </c>
      <c r="AF5593" t="str">
        <f t="shared" si="662"/>
        <v>West Virginia</v>
      </c>
      <c r="AG5593" t="str">
        <f t="shared" ca="1" si="663"/>
        <v>West Virginia</v>
      </c>
    </row>
    <row r="5594" spans="15:33" x14ac:dyDescent="0.25">
      <c r="O5594" t="s">
        <v>3097</v>
      </c>
      <c r="P5594" s="6">
        <v>42071</v>
      </c>
      <c r="Q5594" t="s">
        <v>3073</v>
      </c>
      <c r="R5594" t="s">
        <v>3083</v>
      </c>
      <c r="S5594" t="s">
        <v>3721</v>
      </c>
      <c r="T5594">
        <v>60</v>
      </c>
      <c r="U5594">
        <v>58</v>
      </c>
      <c r="W5594" t="s">
        <v>28</v>
      </c>
      <c r="X5594">
        <v>1</v>
      </c>
      <c r="Y5594">
        <f t="shared" si="657"/>
        <v>2</v>
      </c>
      <c r="Z5594">
        <f t="shared" ca="1" si="658"/>
        <v>5.2500000199999999</v>
      </c>
      <c r="AA5594">
        <f t="shared" ca="1" si="659"/>
        <v>-3.2500000199999999</v>
      </c>
      <c r="AB5594">
        <f t="shared" ca="1" si="660"/>
        <v>3.2500000199999999</v>
      </c>
      <c r="AC5594" s="2">
        <v>3.25</v>
      </c>
      <c r="AD5594" s="7">
        <f>VLOOKUP(P5594,Weights!$A:$B,2,0)*AC5594</f>
        <v>3.25</v>
      </c>
      <c r="AE5594">
        <f t="shared" ca="1" si="661"/>
        <v>10.56250013</v>
      </c>
      <c r="AF5594" t="str">
        <f t="shared" si="662"/>
        <v>Albany</v>
      </c>
      <c r="AG5594" t="str">
        <f t="shared" ca="1" si="663"/>
        <v>Albany</v>
      </c>
    </row>
    <row r="5595" spans="15:33" x14ac:dyDescent="0.25">
      <c r="O5595" t="s">
        <v>3079</v>
      </c>
      <c r="P5595" s="6">
        <v>42071</v>
      </c>
      <c r="Q5595" t="s">
        <v>3073</v>
      </c>
      <c r="R5595" t="s">
        <v>3366</v>
      </c>
      <c r="S5595" t="s">
        <v>3720</v>
      </c>
      <c r="T5595">
        <v>80</v>
      </c>
      <c r="U5595">
        <v>74</v>
      </c>
      <c r="W5595" t="s">
        <v>2423</v>
      </c>
      <c r="X5595">
        <v>1</v>
      </c>
      <c r="Y5595">
        <f t="shared" si="657"/>
        <v>-6</v>
      </c>
      <c r="Z5595">
        <f t="shared" ca="1" si="658"/>
        <v>4.875</v>
      </c>
      <c r="AA5595">
        <f t="shared" ca="1" si="659"/>
        <v>-10.875</v>
      </c>
      <c r="AB5595">
        <f t="shared" ca="1" si="660"/>
        <v>10.875</v>
      </c>
      <c r="AC5595" s="2">
        <v>10.875</v>
      </c>
      <c r="AD5595" s="7">
        <f>VLOOKUP(P5595,Weights!$A:$B,2,0)*AC5595</f>
        <v>10.875</v>
      </c>
      <c r="AE5595">
        <f t="shared" ca="1" si="661"/>
        <v>118.265625</v>
      </c>
      <c r="AF5595" t="str">
        <f t="shared" si="662"/>
        <v>Lafayette</v>
      </c>
      <c r="AG5595" t="str">
        <f t="shared" ca="1" si="663"/>
        <v>Bucknell</v>
      </c>
    </row>
    <row r="5596" spans="15:33" x14ac:dyDescent="0.25">
      <c r="O5596" t="s">
        <v>3113</v>
      </c>
      <c r="P5596" s="6">
        <v>42071</v>
      </c>
      <c r="Q5596" t="s">
        <v>3073</v>
      </c>
      <c r="R5596" t="s">
        <v>3137</v>
      </c>
      <c r="S5596" t="s">
        <v>3721</v>
      </c>
      <c r="T5596">
        <v>77</v>
      </c>
      <c r="U5596">
        <v>65</v>
      </c>
      <c r="W5596" t="s">
        <v>212</v>
      </c>
      <c r="X5596">
        <v>1</v>
      </c>
      <c r="Y5596">
        <f t="shared" si="657"/>
        <v>12</v>
      </c>
      <c r="Z5596">
        <f t="shared" ca="1" si="658"/>
        <v>5.7499999999999991</v>
      </c>
      <c r="AA5596">
        <f t="shared" ca="1" si="659"/>
        <v>6.2500000000000009</v>
      </c>
      <c r="AB5596">
        <f t="shared" ca="1" si="660"/>
        <v>-6.2500000000000009</v>
      </c>
      <c r="AC5596" s="2">
        <v>6.25</v>
      </c>
      <c r="AD5596" s="7">
        <f>VLOOKUP(P5596,Weights!$A:$B,2,0)*AC5596</f>
        <v>6.25</v>
      </c>
      <c r="AE5596">
        <f t="shared" ca="1" si="661"/>
        <v>39.062500000000014</v>
      </c>
      <c r="AF5596" t="str">
        <f t="shared" si="662"/>
        <v>Cincinnati</v>
      </c>
      <c r="AG5596" t="str">
        <f t="shared" ca="1" si="663"/>
        <v>Cincinnati</v>
      </c>
    </row>
    <row r="5597" spans="15:33" x14ac:dyDescent="0.25">
      <c r="O5597" t="s">
        <v>3308</v>
      </c>
      <c r="P5597" s="6">
        <v>42071</v>
      </c>
      <c r="Q5597" t="s">
        <v>3074</v>
      </c>
      <c r="R5597" t="s">
        <v>3304</v>
      </c>
      <c r="S5597" t="s">
        <v>3721</v>
      </c>
      <c r="T5597">
        <v>81</v>
      </c>
      <c r="U5597">
        <v>70</v>
      </c>
      <c r="W5597" t="s">
        <v>1157</v>
      </c>
      <c r="X5597">
        <v>1</v>
      </c>
      <c r="Y5597">
        <f t="shared" si="657"/>
        <v>11</v>
      </c>
      <c r="Z5597">
        <f t="shared" ca="1" si="658"/>
        <v>7.875</v>
      </c>
      <c r="AA5597">
        <f t="shared" ca="1" si="659"/>
        <v>3.125</v>
      </c>
      <c r="AB5597">
        <f t="shared" ca="1" si="660"/>
        <v>-3.125</v>
      </c>
      <c r="AC5597" s="2">
        <v>3.125</v>
      </c>
      <c r="AD5597" s="7">
        <f>VLOOKUP(P5597,Weights!$A:$B,2,0)*AC5597</f>
        <v>3.125</v>
      </c>
      <c r="AE5597">
        <f t="shared" ca="1" si="661"/>
        <v>9.765625</v>
      </c>
      <c r="AF5597" t="str">
        <f t="shared" si="662"/>
        <v>Coastal Carolina</v>
      </c>
      <c r="AG5597" t="str">
        <f t="shared" ca="1" si="663"/>
        <v>Coastal Carolina</v>
      </c>
    </row>
    <row r="5598" spans="15:33" x14ac:dyDescent="0.25">
      <c r="O5598" t="s">
        <v>3076</v>
      </c>
      <c r="P5598" s="6">
        <v>42071</v>
      </c>
      <c r="Q5598" t="s">
        <v>3073</v>
      </c>
      <c r="R5598" t="s">
        <v>3399</v>
      </c>
      <c r="S5598" t="s">
        <v>3720</v>
      </c>
      <c r="T5598">
        <v>73</v>
      </c>
      <c r="U5598">
        <v>62</v>
      </c>
      <c r="W5598" t="s">
        <v>2435</v>
      </c>
      <c r="X5598">
        <v>1</v>
      </c>
      <c r="Y5598">
        <f t="shared" si="657"/>
        <v>-11</v>
      </c>
      <c r="Z5598">
        <f t="shared" ca="1" si="658"/>
        <v>6.3749999800000001</v>
      </c>
      <c r="AA5598">
        <f t="shared" ca="1" si="659"/>
        <v>-17.374999979999998</v>
      </c>
      <c r="AB5598">
        <f t="shared" ca="1" si="660"/>
        <v>17.374999979999998</v>
      </c>
      <c r="AC5598" s="2">
        <v>17.375</v>
      </c>
      <c r="AD5598" s="7">
        <f>VLOOKUP(P5598,Weights!$A:$B,2,0)*AC5598</f>
        <v>17.375</v>
      </c>
      <c r="AE5598">
        <f t="shared" ca="1" si="661"/>
        <v>301.89062430499996</v>
      </c>
      <c r="AF5598" t="str">
        <f t="shared" si="662"/>
        <v>American</v>
      </c>
      <c r="AG5598" t="str">
        <f t="shared" ca="1" si="663"/>
        <v>Colgate</v>
      </c>
    </row>
    <row r="5599" spans="15:33" x14ac:dyDescent="0.25">
      <c r="O5599" t="s">
        <v>3338</v>
      </c>
      <c r="P5599" s="6">
        <v>42071</v>
      </c>
      <c r="Q5599" t="s">
        <v>3074</v>
      </c>
      <c r="R5599" t="s">
        <v>3223</v>
      </c>
      <c r="S5599" t="s">
        <v>3721</v>
      </c>
      <c r="T5599">
        <v>52</v>
      </c>
      <c r="U5599">
        <v>49</v>
      </c>
      <c r="W5599" t="s">
        <v>2547</v>
      </c>
      <c r="X5599">
        <v>1</v>
      </c>
      <c r="Y5599">
        <f t="shared" si="657"/>
        <v>3</v>
      </c>
      <c r="Z5599">
        <f t="shared" ca="1" si="658"/>
        <v>-2.6249999800000001</v>
      </c>
      <c r="AA5599">
        <f t="shared" ca="1" si="659"/>
        <v>5.6249999800000001</v>
      </c>
      <c r="AB5599">
        <f t="shared" ca="1" si="660"/>
        <v>-5.6249999800000001</v>
      </c>
      <c r="AC5599" s="2">
        <v>5.625</v>
      </c>
      <c r="AD5599" s="7">
        <f>VLOOKUP(P5599,Weights!$A:$B,2,0)*AC5599</f>
        <v>5.625</v>
      </c>
      <c r="AE5599">
        <f t="shared" ca="1" si="661"/>
        <v>31.640624775000003</v>
      </c>
      <c r="AF5599" t="str">
        <f t="shared" si="662"/>
        <v>Furman</v>
      </c>
      <c r="AG5599" t="str">
        <f t="shared" ca="1" si="663"/>
        <v>Mercer</v>
      </c>
    </row>
    <row r="5600" spans="15:33" x14ac:dyDescent="0.25">
      <c r="O5600" t="s">
        <v>3112</v>
      </c>
      <c r="P5600" s="6">
        <v>42071</v>
      </c>
      <c r="Q5600" t="s">
        <v>3074</v>
      </c>
      <c r="R5600" t="s">
        <v>3344</v>
      </c>
      <c r="S5600" t="s">
        <v>3720</v>
      </c>
      <c r="T5600">
        <v>92</v>
      </c>
      <c r="U5600">
        <v>91</v>
      </c>
      <c r="V5600" t="s">
        <v>3723</v>
      </c>
      <c r="W5600" t="s">
        <v>1168</v>
      </c>
      <c r="X5600">
        <v>1</v>
      </c>
      <c r="Y5600">
        <f t="shared" si="657"/>
        <v>-1</v>
      </c>
      <c r="Z5600">
        <f t="shared" ca="1" si="658"/>
        <v>-1</v>
      </c>
      <c r="AA5600">
        <f t="shared" ca="1" si="659"/>
        <v>0</v>
      </c>
      <c r="AB5600">
        <f t="shared" ca="1" si="660"/>
        <v>0</v>
      </c>
      <c r="AC5600" s="2">
        <v>0</v>
      </c>
      <c r="AD5600" s="7">
        <f>VLOOKUP(P5600,Weights!$A:$B,2,0)*AC5600</f>
        <v>0</v>
      </c>
      <c r="AE5600">
        <f t="shared" ca="1" si="661"/>
        <v>0</v>
      </c>
      <c r="AF5600" t="str">
        <f t="shared" si="662"/>
        <v>William &amp; Mary</v>
      </c>
      <c r="AG5600" t="str">
        <f t="shared" ca="1" si="663"/>
        <v>William &amp; Mary</v>
      </c>
    </row>
    <row r="5601" spans="15:33" x14ac:dyDescent="0.25">
      <c r="O5601" t="s">
        <v>3141</v>
      </c>
      <c r="P5601" s="6">
        <v>42071</v>
      </c>
      <c r="Q5601" t="s">
        <v>3073</v>
      </c>
      <c r="R5601" t="s">
        <v>3139</v>
      </c>
      <c r="S5601" t="s">
        <v>3721</v>
      </c>
      <c r="T5601">
        <v>72</v>
      </c>
      <c r="U5601">
        <v>54</v>
      </c>
      <c r="W5601" t="s">
        <v>257</v>
      </c>
      <c r="X5601">
        <v>1</v>
      </c>
      <c r="Y5601">
        <f t="shared" si="657"/>
        <v>18</v>
      </c>
      <c r="Z5601">
        <f t="shared" ca="1" si="658"/>
        <v>2.375</v>
      </c>
      <c r="AA5601">
        <f t="shared" ca="1" si="659"/>
        <v>15.625</v>
      </c>
      <c r="AB5601">
        <f t="shared" ca="1" si="660"/>
        <v>-15.625</v>
      </c>
      <c r="AC5601" s="2">
        <v>15.625</v>
      </c>
      <c r="AD5601" s="7">
        <f>VLOOKUP(P5601,Weights!$A:$B,2,0)*AC5601</f>
        <v>15.625</v>
      </c>
      <c r="AE5601">
        <f t="shared" ca="1" si="661"/>
        <v>244.140625</v>
      </c>
      <c r="AF5601" t="str">
        <f t="shared" si="662"/>
        <v>Houston</v>
      </c>
      <c r="AG5601" t="str">
        <f t="shared" ca="1" si="663"/>
        <v>Houston</v>
      </c>
    </row>
    <row r="5602" spans="15:33" x14ac:dyDescent="0.25">
      <c r="O5602" t="s">
        <v>3193</v>
      </c>
      <c r="P5602" s="6">
        <v>42071</v>
      </c>
      <c r="Q5602" t="s">
        <v>3074</v>
      </c>
      <c r="R5602" t="s">
        <v>3178</v>
      </c>
      <c r="S5602" t="s">
        <v>3720</v>
      </c>
      <c r="T5602">
        <v>69</v>
      </c>
      <c r="U5602">
        <v>60</v>
      </c>
      <c r="W5602" t="s">
        <v>2116</v>
      </c>
      <c r="X5602">
        <v>1</v>
      </c>
      <c r="Y5602">
        <f t="shared" si="657"/>
        <v>-9</v>
      </c>
      <c r="Z5602">
        <f t="shared" ca="1" si="658"/>
        <v>-4.1249995000000004</v>
      </c>
      <c r="AA5602">
        <f t="shared" ca="1" si="659"/>
        <v>-4.8750004999999996</v>
      </c>
      <c r="AB5602">
        <f t="shared" ca="1" si="660"/>
        <v>4.8750004999999996</v>
      </c>
      <c r="AC5602" s="2">
        <v>4.875</v>
      </c>
      <c r="AD5602" s="7">
        <f>VLOOKUP(P5602,Weights!$A:$B,2,0)*AC5602</f>
        <v>4.875</v>
      </c>
      <c r="AE5602">
        <f t="shared" ca="1" si="661"/>
        <v>23.765629875000247</v>
      </c>
      <c r="AF5602" t="str">
        <f t="shared" si="662"/>
        <v>Northern Iowa</v>
      </c>
      <c r="AG5602" t="str">
        <f t="shared" ca="1" si="663"/>
        <v>Northern Iowa</v>
      </c>
    </row>
    <row r="5603" spans="15:33" x14ac:dyDescent="0.25">
      <c r="O5603" t="s">
        <v>3209</v>
      </c>
      <c r="P5603" s="6">
        <v>42071</v>
      </c>
      <c r="Q5603" t="s">
        <v>3074</v>
      </c>
      <c r="R5603" t="s">
        <v>3327</v>
      </c>
      <c r="S5603" t="s">
        <v>3721</v>
      </c>
      <c r="T5603">
        <v>95</v>
      </c>
      <c r="U5603">
        <v>77</v>
      </c>
      <c r="W5603" t="s">
        <v>1817</v>
      </c>
      <c r="X5603">
        <v>1</v>
      </c>
      <c r="Y5603">
        <f t="shared" si="657"/>
        <v>18</v>
      </c>
      <c r="Z5603">
        <f t="shared" ca="1" si="658"/>
        <v>4.75</v>
      </c>
      <c r="AA5603">
        <f t="shared" ca="1" si="659"/>
        <v>13.25</v>
      </c>
      <c r="AB5603">
        <f t="shared" ca="1" si="660"/>
        <v>-13.25</v>
      </c>
      <c r="AC5603" s="2">
        <v>13.25</v>
      </c>
      <c r="AD5603" s="7">
        <f>VLOOKUP(P5603,Weights!$A:$B,2,0)*AC5603</f>
        <v>13.25</v>
      </c>
      <c r="AE5603">
        <f t="shared" ca="1" si="661"/>
        <v>175.5625</v>
      </c>
      <c r="AF5603" t="str">
        <f t="shared" si="662"/>
        <v>Iona</v>
      </c>
      <c r="AG5603" t="str">
        <f t="shared" ca="1" si="663"/>
        <v>Iona</v>
      </c>
    </row>
    <row r="5604" spans="15:33" x14ac:dyDescent="0.25">
      <c r="O5604" t="s">
        <v>3217</v>
      </c>
      <c r="P5604" s="6">
        <v>42071</v>
      </c>
      <c r="Q5604" t="s">
        <v>3074</v>
      </c>
      <c r="R5604" t="s">
        <v>3285</v>
      </c>
      <c r="S5604" t="s">
        <v>3720</v>
      </c>
      <c r="T5604">
        <v>82</v>
      </c>
      <c r="U5604">
        <v>73</v>
      </c>
      <c r="W5604" t="s">
        <v>2764</v>
      </c>
      <c r="X5604">
        <v>1</v>
      </c>
      <c r="Y5604">
        <f t="shared" si="657"/>
        <v>-9</v>
      </c>
      <c r="Z5604">
        <f t="shared" ca="1" si="658"/>
        <v>0.375</v>
      </c>
      <c r="AA5604">
        <f t="shared" ca="1" si="659"/>
        <v>-9.375</v>
      </c>
      <c r="AB5604">
        <f t="shared" ca="1" si="660"/>
        <v>9.375</v>
      </c>
      <c r="AC5604" s="2">
        <v>9.375</v>
      </c>
      <c r="AD5604" s="7">
        <f>VLOOKUP(P5604,Weights!$A:$B,2,0)*AC5604</f>
        <v>9.375</v>
      </c>
      <c r="AE5604">
        <f t="shared" ca="1" si="661"/>
        <v>87.890625</v>
      </c>
      <c r="AF5604" t="str">
        <f t="shared" si="662"/>
        <v>South Dakota</v>
      </c>
      <c r="AG5604" t="str">
        <f t="shared" ca="1" si="663"/>
        <v>IPFW</v>
      </c>
    </row>
    <row r="5605" spans="15:33" x14ac:dyDescent="0.25">
      <c r="O5605" t="s">
        <v>3386</v>
      </c>
      <c r="P5605" s="6">
        <v>42071</v>
      </c>
      <c r="Q5605" t="s">
        <v>3074</v>
      </c>
      <c r="R5605" t="s">
        <v>3159</v>
      </c>
      <c r="S5605" t="s">
        <v>3720</v>
      </c>
      <c r="T5605">
        <v>58</v>
      </c>
      <c r="U5605">
        <v>56</v>
      </c>
      <c r="W5605" t="s">
        <v>2774</v>
      </c>
      <c r="X5605">
        <v>1</v>
      </c>
      <c r="Y5605">
        <f t="shared" si="657"/>
        <v>-2</v>
      </c>
      <c r="Z5605">
        <f t="shared" ca="1" si="658"/>
        <v>-3.875</v>
      </c>
      <c r="AA5605">
        <f t="shared" ca="1" si="659"/>
        <v>1.875</v>
      </c>
      <c r="AB5605">
        <f t="shared" ca="1" si="660"/>
        <v>-1.875</v>
      </c>
      <c r="AC5605" s="2">
        <v>1.875</v>
      </c>
      <c r="AD5605" s="7">
        <f>VLOOKUP(P5605,Weights!$A:$B,2,0)*AC5605</f>
        <v>1.875</v>
      </c>
      <c r="AE5605">
        <f t="shared" ca="1" si="661"/>
        <v>3.515625</v>
      </c>
      <c r="AF5605" t="str">
        <f t="shared" si="662"/>
        <v>Oral Roberts</v>
      </c>
      <c r="AG5605" t="str">
        <f t="shared" ca="1" si="663"/>
        <v>Oral Roberts</v>
      </c>
    </row>
    <row r="5606" spans="15:33" x14ac:dyDescent="0.25">
      <c r="O5606" t="s">
        <v>3384</v>
      </c>
      <c r="P5606" s="6">
        <v>42071</v>
      </c>
      <c r="Q5606" t="s">
        <v>3074</v>
      </c>
      <c r="R5606" t="s">
        <v>3381</v>
      </c>
      <c r="S5606" t="s">
        <v>3721</v>
      </c>
      <c r="T5606">
        <v>65</v>
      </c>
      <c r="U5606">
        <v>48</v>
      </c>
      <c r="W5606" t="s">
        <v>1834</v>
      </c>
      <c r="X5606">
        <v>1</v>
      </c>
      <c r="Y5606">
        <f t="shared" si="657"/>
        <v>17</v>
      </c>
      <c r="Z5606">
        <f t="shared" ca="1" si="658"/>
        <v>1.8749999799999999</v>
      </c>
      <c r="AA5606">
        <f t="shared" ca="1" si="659"/>
        <v>15.12500002</v>
      </c>
      <c r="AB5606">
        <f t="shared" ca="1" si="660"/>
        <v>-15.12500002</v>
      </c>
      <c r="AC5606" s="2">
        <v>15.125</v>
      </c>
      <c r="AD5606" s="7">
        <f>VLOOKUP(P5606,Weights!$A:$B,2,0)*AC5606</f>
        <v>15.125</v>
      </c>
      <c r="AE5606">
        <f t="shared" ca="1" si="661"/>
        <v>228.765625605</v>
      </c>
      <c r="AF5606" t="str">
        <f t="shared" si="662"/>
        <v>Manhattan</v>
      </c>
      <c r="AG5606" t="str">
        <f t="shared" ca="1" si="663"/>
        <v>Manhattan</v>
      </c>
    </row>
    <row r="5607" spans="15:33" x14ac:dyDescent="0.25">
      <c r="O5607" t="s">
        <v>3387</v>
      </c>
      <c r="P5607" s="6">
        <v>42071</v>
      </c>
      <c r="Q5607" t="s">
        <v>3073</v>
      </c>
      <c r="R5607" t="s">
        <v>3314</v>
      </c>
      <c r="S5607" t="s">
        <v>3721</v>
      </c>
      <c r="T5607">
        <v>70</v>
      </c>
      <c r="U5607">
        <v>68</v>
      </c>
      <c r="W5607" t="s">
        <v>1576</v>
      </c>
      <c r="X5607">
        <v>1</v>
      </c>
      <c r="Y5607">
        <f t="shared" si="657"/>
        <v>2</v>
      </c>
      <c r="Z5607">
        <f t="shared" ca="1" si="658"/>
        <v>11.250000500000001</v>
      </c>
      <c r="AA5607">
        <f t="shared" ca="1" si="659"/>
        <v>-9.2500005000000005</v>
      </c>
      <c r="AB5607">
        <f t="shared" ca="1" si="660"/>
        <v>9.2500005000000005</v>
      </c>
      <c r="AC5607" s="2">
        <v>9.25</v>
      </c>
      <c r="AD5607" s="7">
        <f>VLOOKUP(P5607,Weights!$A:$B,2,0)*AC5607</f>
        <v>9.25</v>
      </c>
      <c r="AE5607">
        <f t="shared" ca="1" si="661"/>
        <v>85.562509250000261</v>
      </c>
      <c r="AF5607" t="str">
        <f t="shared" si="662"/>
        <v>McNeese St</v>
      </c>
      <c r="AG5607" t="str">
        <f t="shared" ca="1" si="663"/>
        <v>McNeese St</v>
      </c>
    </row>
    <row r="5608" spans="15:33" x14ac:dyDescent="0.25">
      <c r="O5608" t="s">
        <v>3124</v>
      </c>
      <c r="P5608" s="6">
        <v>42071</v>
      </c>
      <c r="Q5608" t="s">
        <v>3073</v>
      </c>
      <c r="R5608" t="s">
        <v>3174</v>
      </c>
      <c r="S5608" t="s">
        <v>3720</v>
      </c>
      <c r="T5608">
        <v>79</v>
      </c>
      <c r="U5608">
        <v>76</v>
      </c>
      <c r="W5608" t="s">
        <v>1267</v>
      </c>
      <c r="X5608">
        <v>1</v>
      </c>
      <c r="Y5608">
        <f t="shared" si="657"/>
        <v>-3</v>
      </c>
      <c r="Z5608">
        <f t="shared" ca="1" si="658"/>
        <v>7.9999995000000004</v>
      </c>
      <c r="AA5608">
        <f t="shared" ca="1" si="659"/>
        <v>-10.999999500000001</v>
      </c>
      <c r="AB5608">
        <f t="shared" ca="1" si="660"/>
        <v>10.999999500000001</v>
      </c>
      <c r="AC5608" s="2">
        <v>11</v>
      </c>
      <c r="AD5608" s="7">
        <f>VLOOKUP(P5608,Weights!$A:$B,2,0)*AC5608</f>
        <v>11</v>
      </c>
      <c r="AE5608">
        <f t="shared" ca="1" si="661"/>
        <v>120.99998900000028</v>
      </c>
      <c r="AF5608" t="str">
        <f t="shared" si="662"/>
        <v>Penn State</v>
      </c>
      <c r="AG5608" t="str">
        <f t="shared" ca="1" si="663"/>
        <v>Minnesota</v>
      </c>
    </row>
    <row r="5609" spans="15:33" x14ac:dyDescent="0.25">
      <c r="O5609" t="s">
        <v>3134</v>
      </c>
      <c r="P5609" s="6">
        <v>42071</v>
      </c>
      <c r="Q5609" t="s">
        <v>3073</v>
      </c>
      <c r="R5609" t="s">
        <v>3177</v>
      </c>
      <c r="S5609" t="s">
        <v>3720</v>
      </c>
      <c r="T5609">
        <v>64</v>
      </c>
      <c r="U5609">
        <v>61</v>
      </c>
      <c r="W5609" t="s">
        <v>1274</v>
      </c>
      <c r="X5609">
        <v>1</v>
      </c>
      <c r="Y5609">
        <f t="shared" si="657"/>
        <v>-3</v>
      </c>
      <c r="Z5609">
        <f t="shared" ca="1" si="658"/>
        <v>-3.6249994999999995</v>
      </c>
      <c r="AA5609">
        <f t="shared" ca="1" si="659"/>
        <v>0.62499949999999949</v>
      </c>
      <c r="AB5609">
        <f t="shared" ca="1" si="660"/>
        <v>-0.62499949999999949</v>
      </c>
      <c r="AC5609" s="2">
        <v>0.625</v>
      </c>
      <c r="AD5609" s="7">
        <f>VLOOKUP(P5609,Weights!$A:$B,2,0)*AC5609</f>
        <v>0.625</v>
      </c>
      <c r="AE5609">
        <f t="shared" ca="1" si="661"/>
        <v>0.39062437500024938</v>
      </c>
      <c r="AF5609" t="str">
        <f t="shared" si="662"/>
        <v>Maryland</v>
      </c>
      <c r="AG5609" t="str">
        <f t="shared" ca="1" si="663"/>
        <v>Maryland</v>
      </c>
    </row>
    <row r="5610" spans="15:33" x14ac:dyDescent="0.25">
      <c r="O5610" t="s">
        <v>3211</v>
      </c>
      <c r="P5610" s="6">
        <v>42071</v>
      </c>
      <c r="Q5610" t="s">
        <v>3073</v>
      </c>
      <c r="R5610" t="s">
        <v>3212</v>
      </c>
      <c r="S5610" t="s">
        <v>3721</v>
      </c>
      <c r="T5610">
        <v>63</v>
      </c>
      <c r="U5610">
        <v>57</v>
      </c>
      <c r="W5610" t="s">
        <v>782</v>
      </c>
      <c r="X5610">
        <v>1</v>
      </c>
      <c r="Y5610">
        <f t="shared" si="657"/>
        <v>6</v>
      </c>
      <c r="Z5610">
        <f t="shared" ca="1" si="658"/>
        <v>0</v>
      </c>
      <c r="AA5610">
        <f t="shared" ca="1" si="659"/>
        <v>6</v>
      </c>
      <c r="AB5610">
        <f t="shared" ca="1" si="660"/>
        <v>-6</v>
      </c>
      <c r="AC5610" s="2">
        <v>6</v>
      </c>
      <c r="AD5610" s="7">
        <f>VLOOKUP(P5610,Weights!$A:$B,2,0)*AC5610</f>
        <v>6</v>
      </c>
      <c r="AE5610">
        <f t="shared" ca="1" si="661"/>
        <v>36</v>
      </c>
      <c r="AF5610" t="str">
        <f t="shared" si="662"/>
        <v>North Florida</v>
      </c>
      <c r="AG5610" t="str">
        <f t="shared" ca="1" si="663"/>
        <v>South Carolina Upstate</v>
      </c>
    </row>
    <row r="5611" spans="15:33" x14ac:dyDescent="0.25">
      <c r="O5611" t="s">
        <v>3346</v>
      </c>
      <c r="P5611" s="6">
        <v>42071</v>
      </c>
      <c r="Q5611" t="s">
        <v>3074</v>
      </c>
      <c r="R5611" t="s">
        <v>3148</v>
      </c>
      <c r="S5611" t="s">
        <v>3721</v>
      </c>
      <c r="T5611">
        <v>78</v>
      </c>
      <c r="U5611">
        <v>71</v>
      </c>
      <c r="W5611" t="s">
        <v>1464</v>
      </c>
      <c r="X5611">
        <v>1</v>
      </c>
      <c r="Y5611">
        <f t="shared" si="657"/>
        <v>7</v>
      </c>
      <c r="Z5611">
        <f t="shared" ca="1" si="658"/>
        <v>3.0000000199999999</v>
      </c>
      <c r="AA5611">
        <f t="shared" ca="1" si="659"/>
        <v>3.9999999800000001</v>
      </c>
      <c r="AB5611">
        <f t="shared" ca="1" si="660"/>
        <v>-3.9999999800000001</v>
      </c>
      <c r="AC5611" s="2">
        <v>4</v>
      </c>
      <c r="AD5611" s="7">
        <f>VLOOKUP(P5611,Weights!$A:$B,2,0)*AC5611</f>
        <v>4</v>
      </c>
      <c r="AE5611">
        <f t="shared" ca="1" si="661"/>
        <v>15.999999840000001</v>
      </c>
      <c r="AF5611" t="str">
        <f t="shared" si="662"/>
        <v>Northeastern</v>
      </c>
      <c r="AG5611" t="str">
        <f t="shared" ca="1" si="663"/>
        <v>Northeastern</v>
      </c>
    </row>
    <row r="5612" spans="15:33" x14ac:dyDescent="0.25">
      <c r="O5612" t="s">
        <v>3324</v>
      </c>
      <c r="P5612" s="6">
        <v>42071</v>
      </c>
      <c r="Q5612" t="s">
        <v>3073</v>
      </c>
      <c r="R5612" t="s">
        <v>3712</v>
      </c>
      <c r="S5612" t="s">
        <v>3720</v>
      </c>
      <c r="T5612">
        <v>72</v>
      </c>
      <c r="U5612">
        <v>48</v>
      </c>
      <c r="W5612" t="s">
        <v>1292</v>
      </c>
      <c r="X5612">
        <v>1</v>
      </c>
      <c r="Y5612">
        <f t="shared" si="657"/>
        <v>-24</v>
      </c>
      <c r="Z5612">
        <f t="shared" ca="1" si="658"/>
        <v>-1.25</v>
      </c>
      <c r="AA5612">
        <f t="shared" ca="1" si="659"/>
        <v>-22.75</v>
      </c>
      <c r="AB5612">
        <f t="shared" ca="1" si="660"/>
        <v>22.75</v>
      </c>
      <c r="AC5612" s="2">
        <v>22.75</v>
      </c>
      <c r="AD5612" s="7">
        <f>VLOOKUP(P5612,Weights!$A:$B,2,0)*AC5612</f>
        <v>22.75</v>
      </c>
      <c r="AE5612">
        <f t="shared" ca="1" si="661"/>
        <v>517.5625</v>
      </c>
      <c r="AF5612" t="str">
        <f t="shared" si="662"/>
        <v>Wisconsin</v>
      </c>
      <c r="AG5612" t="str">
        <f t="shared" ca="1" si="663"/>
        <v>Wisconsin</v>
      </c>
    </row>
    <row r="5613" spans="15:33" x14ac:dyDescent="0.25">
      <c r="O5613" t="s">
        <v>3149</v>
      </c>
      <c r="P5613" s="6">
        <v>42071</v>
      </c>
      <c r="Q5613" t="s">
        <v>3073</v>
      </c>
      <c r="R5613" t="s">
        <v>3143</v>
      </c>
      <c r="S5613" t="s">
        <v>3721</v>
      </c>
      <c r="T5613">
        <v>67</v>
      </c>
      <c r="U5613">
        <v>62</v>
      </c>
      <c r="W5613" t="s">
        <v>286</v>
      </c>
      <c r="X5613">
        <v>1</v>
      </c>
      <c r="Y5613">
        <f t="shared" si="657"/>
        <v>5</v>
      </c>
      <c r="Z5613">
        <f t="shared" ca="1" si="658"/>
        <v>7.7499999999999991</v>
      </c>
      <c r="AA5613">
        <f t="shared" ca="1" si="659"/>
        <v>-2.7499999999999991</v>
      </c>
      <c r="AB5613">
        <f t="shared" ca="1" si="660"/>
        <v>2.7499999999999991</v>
      </c>
      <c r="AC5613" s="2">
        <v>2.75</v>
      </c>
      <c r="AD5613" s="7">
        <f>VLOOKUP(P5613,Weights!$A:$B,2,0)*AC5613</f>
        <v>2.75</v>
      </c>
      <c r="AE5613">
        <f t="shared" ca="1" si="661"/>
        <v>7.5624999999999947</v>
      </c>
      <c r="AF5613" t="str">
        <f t="shared" si="662"/>
        <v>SMU</v>
      </c>
      <c r="AG5613" t="str">
        <f t="shared" ca="1" si="663"/>
        <v>SMU</v>
      </c>
    </row>
    <row r="5614" spans="15:33" x14ac:dyDescent="0.25">
      <c r="O5614" t="s">
        <v>3087</v>
      </c>
      <c r="P5614" s="6">
        <v>42071</v>
      </c>
      <c r="Q5614" t="s">
        <v>3073</v>
      </c>
      <c r="R5614" t="s">
        <v>3085</v>
      </c>
      <c r="S5614" t="s">
        <v>3720</v>
      </c>
      <c r="T5614">
        <v>79</v>
      </c>
      <c r="U5614">
        <v>77</v>
      </c>
      <c r="W5614" t="s">
        <v>186</v>
      </c>
      <c r="X5614">
        <v>1</v>
      </c>
      <c r="Y5614">
        <f t="shared" si="657"/>
        <v>-2</v>
      </c>
      <c r="Z5614">
        <f t="shared" ca="1" si="658"/>
        <v>1.75</v>
      </c>
      <c r="AA5614">
        <f t="shared" ca="1" si="659"/>
        <v>-3.75</v>
      </c>
      <c r="AB5614">
        <f t="shared" ca="1" si="660"/>
        <v>3.75</v>
      </c>
      <c r="AC5614" s="2">
        <v>3.75</v>
      </c>
      <c r="AD5614" s="7">
        <f>VLOOKUP(P5614,Weights!$A:$B,2,0)*AC5614</f>
        <v>3.75</v>
      </c>
      <c r="AE5614">
        <f t="shared" ca="1" si="661"/>
        <v>14.0625</v>
      </c>
      <c r="AF5614" t="str">
        <f t="shared" si="662"/>
        <v>Stony Brook</v>
      </c>
      <c r="AG5614" t="str">
        <f t="shared" ca="1" si="663"/>
        <v>Vermont</v>
      </c>
    </row>
    <row r="5615" spans="15:33" x14ac:dyDescent="0.25">
      <c r="O5615" t="s">
        <v>3370</v>
      </c>
      <c r="P5615" s="6">
        <v>42071</v>
      </c>
      <c r="Q5615" t="s">
        <v>3074</v>
      </c>
      <c r="R5615" t="s">
        <v>3310</v>
      </c>
      <c r="S5615" t="s">
        <v>3720</v>
      </c>
      <c r="T5615">
        <v>73</v>
      </c>
      <c r="U5615">
        <v>61</v>
      </c>
      <c r="W5615" t="s">
        <v>2267</v>
      </c>
      <c r="X5615">
        <v>1</v>
      </c>
      <c r="Y5615">
        <f t="shared" si="657"/>
        <v>-12</v>
      </c>
      <c r="Z5615">
        <f t="shared" ca="1" si="658"/>
        <v>-8.125</v>
      </c>
      <c r="AA5615">
        <f t="shared" ca="1" si="659"/>
        <v>-3.875</v>
      </c>
      <c r="AB5615">
        <f t="shared" ca="1" si="660"/>
        <v>3.875</v>
      </c>
      <c r="AC5615" s="2">
        <v>3.875</v>
      </c>
      <c r="AD5615" s="7">
        <f>VLOOKUP(P5615,Weights!$A:$B,2,0)*AC5615</f>
        <v>3.875</v>
      </c>
      <c r="AE5615">
        <f t="shared" ca="1" si="661"/>
        <v>15.015625</v>
      </c>
      <c r="AF5615" t="str">
        <f t="shared" si="662"/>
        <v>Wofford</v>
      </c>
      <c r="AG5615" t="str">
        <f t="shared" ca="1" si="663"/>
        <v>Wofford</v>
      </c>
    </row>
    <row r="5616" spans="15:33" x14ac:dyDescent="0.25">
      <c r="O5616" t="s">
        <v>3122</v>
      </c>
      <c r="P5616" s="6">
        <v>42072</v>
      </c>
      <c r="Q5616" t="s">
        <v>3073</v>
      </c>
      <c r="R5616" t="s">
        <v>3103</v>
      </c>
      <c r="S5616" t="s">
        <v>3721</v>
      </c>
      <c r="T5616">
        <v>76</v>
      </c>
      <c r="U5616">
        <v>52</v>
      </c>
      <c r="W5616" t="s">
        <v>1918</v>
      </c>
      <c r="X5616">
        <v>1</v>
      </c>
      <c r="Y5616">
        <f t="shared" si="657"/>
        <v>24</v>
      </c>
      <c r="Z5616">
        <f t="shared" ca="1" si="658"/>
        <v>8.375</v>
      </c>
      <c r="AA5616">
        <f t="shared" ca="1" si="659"/>
        <v>15.625</v>
      </c>
      <c r="AB5616">
        <f t="shared" ca="1" si="660"/>
        <v>-15.625</v>
      </c>
      <c r="AC5616" s="2">
        <v>15.625</v>
      </c>
      <c r="AD5616" s="7">
        <f>VLOOKUP(P5616,Weights!$A:$B,2,0)*AC5616</f>
        <v>15.625</v>
      </c>
      <c r="AE5616">
        <f t="shared" ca="1" si="661"/>
        <v>244.140625</v>
      </c>
      <c r="AF5616" t="str">
        <f t="shared" si="662"/>
        <v>Akron</v>
      </c>
      <c r="AG5616" t="str">
        <f t="shared" ca="1" si="663"/>
        <v>Akron</v>
      </c>
    </row>
    <row r="5617" spans="15:33" x14ac:dyDescent="0.25">
      <c r="O5617" t="s">
        <v>3367</v>
      </c>
      <c r="P5617" s="6">
        <v>42072</v>
      </c>
      <c r="Q5617" t="s">
        <v>3073</v>
      </c>
      <c r="R5617" t="s">
        <v>3316</v>
      </c>
      <c r="S5617" t="s">
        <v>3721</v>
      </c>
      <c r="T5617">
        <v>88</v>
      </c>
      <c r="U5617">
        <v>75</v>
      </c>
      <c r="W5617" t="s">
        <v>1929</v>
      </c>
      <c r="X5617">
        <v>1</v>
      </c>
      <c r="Y5617">
        <f t="shared" si="657"/>
        <v>13</v>
      </c>
      <c r="Z5617">
        <f t="shared" ca="1" si="658"/>
        <v>13.625</v>
      </c>
      <c r="AA5617">
        <f t="shared" ca="1" si="659"/>
        <v>-0.625</v>
      </c>
      <c r="AB5617">
        <f t="shared" ca="1" si="660"/>
        <v>0.625</v>
      </c>
      <c r="AC5617" s="2">
        <v>0.625</v>
      </c>
      <c r="AD5617" s="7">
        <f>VLOOKUP(P5617,Weights!$A:$B,2,0)*AC5617</f>
        <v>0.625</v>
      </c>
      <c r="AE5617">
        <f t="shared" ca="1" si="661"/>
        <v>0.390625</v>
      </c>
      <c r="AF5617" t="str">
        <f t="shared" si="662"/>
        <v>Bowling Green</v>
      </c>
      <c r="AG5617" t="str">
        <f t="shared" ca="1" si="663"/>
        <v>Bowling Green</v>
      </c>
    </row>
    <row r="5618" spans="15:33" x14ac:dyDescent="0.25">
      <c r="O5618" t="s">
        <v>3184</v>
      </c>
      <c r="P5618" s="6">
        <v>42072</v>
      </c>
      <c r="Q5618" t="s">
        <v>3074</v>
      </c>
      <c r="R5618" t="s">
        <v>3286</v>
      </c>
      <c r="S5618" t="s">
        <v>3721</v>
      </c>
      <c r="T5618">
        <v>84</v>
      </c>
      <c r="U5618">
        <v>70</v>
      </c>
      <c r="W5618" t="s">
        <v>2895</v>
      </c>
      <c r="X5618">
        <v>1</v>
      </c>
      <c r="Y5618">
        <f t="shared" si="657"/>
        <v>14</v>
      </c>
      <c r="Z5618">
        <f t="shared" ca="1" si="658"/>
        <v>8.2499995000000013</v>
      </c>
      <c r="AA5618">
        <f t="shared" ca="1" si="659"/>
        <v>5.7500004999999987</v>
      </c>
      <c r="AB5618">
        <f t="shared" ca="1" si="660"/>
        <v>-5.7500004999999987</v>
      </c>
      <c r="AC5618" s="2">
        <v>5.75</v>
      </c>
      <c r="AD5618" s="7">
        <f>VLOOKUP(P5618,Weights!$A:$B,2,0)*AC5618</f>
        <v>5.75</v>
      </c>
      <c r="AE5618">
        <f t="shared" ca="1" si="661"/>
        <v>33.062505750000234</v>
      </c>
      <c r="AF5618" t="str">
        <f t="shared" si="662"/>
        <v>BYU</v>
      </c>
      <c r="AG5618" t="str">
        <f t="shared" ca="1" si="663"/>
        <v>BYU</v>
      </c>
    </row>
    <row r="5619" spans="15:33" x14ac:dyDescent="0.25">
      <c r="O5619" t="s">
        <v>3300</v>
      </c>
      <c r="P5619" s="6">
        <v>42072</v>
      </c>
      <c r="Q5619" t="s">
        <v>3074</v>
      </c>
      <c r="R5619" t="s">
        <v>3321</v>
      </c>
      <c r="S5619" t="s">
        <v>3721</v>
      </c>
      <c r="T5619">
        <v>64</v>
      </c>
      <c r="U5619">
        <v>58</v>
      </c>
      <c r="W5619" t="s">
        <v>1998</v>
      </c>
      <c r="X5619">
        <v>1</v>
      </c>
      <c r="Y5619">
        <f t="shared" si="657"/>
        <v>6</v>
      </c>
      <c r="Z5619">
        <f t="shared" ca="1" si="658"/>
        <v>8.1250004999999987</v>
      </c>
      <c r="AA5619">
        <f t="shared" ca="1" si="659"/>
        <v>-2.1250004999999987</v>
      </c>
      <c r="AB5619">
        <f t="shared" ca="1" si="660"/>
        <v>2.1250004999999987</v>
      </c>
      <c r="AC5619" s="2">
        <v>2.125</v>
      </c>
      <c r="AD5619" s="7">
        <f>VLOOKUP(P5619,Weights!$A:$B,2,0)*AC5619</f>
        <v>2.125</v>
      </c>
      <c r="AE5619">
        <f t="shared" ca="1" si="661"/>
        <v>4.5156271250002442</v>
      </c>
      <c r="AF5619" t="str">
        <f t="shared" si="662"/>
        <v>Delaware St</v>
      </c>
      <c r="AG5619" t="str">
        <f t="shared" ca="1" si="663"/>
        <v>Delaware St</v>
      </c>
    </row>
    <row r="5620" spans="15:33" x14ac:dyDescent="0.25">
      <c r="O5620" t="s">
        <v>3315</v>
      </c>
      <c r="P5620" s="6">
        <v>42072</v>
      </c>
      <c r="Q5620" t="s">
        <v>3073</v>
      </c>
      <c r="R5620" t="s">
        <v>3169</v>
      </c>
      <c r="S5620" t="s">
        <v>3721</v>
      </c>
      <c r="T5620">
        <v>62</v>
      </c>
      <c r="U5620">
        <v>61</v>
      </c>
      <c r="V5620" t="s">
        <v>3722</v>
      </c>
      <c r="W5620" t="s">
        <v>1948</v>
      </c>
      <c r="X5620">
        <v>1</v>
      </c>
      <c r="Y5620">
        <f t="shared" si="657"/>
        <v>1</v>
      </c>
      <c r="Z5620">
        <f t="shared" ca="1" si="658"/>
        <v>5.7499999769999999</v>
      </c>
      <c r="AA5620">
        <f t="shared" ca="1" si="659"/>
        <v>-4.7499999769999999</v>
      </c>
      <c r="AB5620">
        <f t="shared" ca="1" si="660"/>
        <v>4.7499999769999999</v>
      </c>
      <c r="AC5620" s="2">
        <v>4.75</v>
      </c>
      <c r="AD5620" s="7">
        <f>VLOOKUP(P5620,Weights!$A:$B,2,0)*AC5620</f>
        <v>4.75</v>
      </c>
      <c r="AE5620">
        <f t="shared" ca="1" si="661"/>
        <v>22.562499781499998</v>
      </c>
      <c r="AF5620" t="str">
        <f t="shared" si="662"/>
        <v>Eastern Michigan</v>
      </c>
      <c r="AG5620" t="str">
        <f t="shared" ca="1" si="663"/>
        <v>Eastern Michigan</v>
      </c>
    </row>
    <row r="5621" spans="15:33" x14ac:dyDescent="0.25">
      <c r="O5621" t="s">
        <v>3338</v>
      </c>
      <c r="P5621" s="6">
        <v>42072</v>
      </c>
      <c r="Q5621" t="s">
        <v>3074</v>
      </c>
      <c r="R5621" t="s">
        <v>3310</v>
      </c>
      <c r="S5621" t="s">
        <v>3720</v>
      </c>
      <c r="T5621">
        <v>67</v>
      </c>
      <c r="U5621">
        <v>64</v>
      </c>
      <c r="W5621" t="s">
        <v>1197</v>
      </c>
      <c r="X5621">
        <v>1</v>
      </c>
      <c r="Y5621">
        <f t="shared" si="657"/>
        <v>-3</v>
      </c>
      <c r="Z5621">
        <f t="shared" ca="1" si="658"/>
        <v>-7.25</v>
      </c>
      <c r="AA5621">
        <f t="shared" ca="1" si="659"/>
        <v>4.25</v>
      </c>
      <c r="AB5621">
        <f t="shared" ca="1" si="660"/>
        <v>-4.25</v>
      </c>
      <c r="AC5621" s="2">
        <v>4.25</v>
      </c>
      <c r="AD5621" s="7">
        <f>VLOOKUP(P5621,Weights!$A:$B,2,0)*AC5621</f>
        <v>4.25</v>
      </c>
      <c r="AE5621">
        <f t="shared" ca="1" si="661"/>
        <v>18.0625</v>
      </c>
      <c r="AF5621" t="str">
        <f t="shared" si="662"/>
        <v>Wofford</v>
      </c>
      <c r="AG5621" t="str">
        <f t="shared" ca="1" si="663"/>
        <v>Wofford</v>
      </c>
    </row>
    <row r="5622" spans="15:33" x14ac:dyDescent="0.25">
      <c r="O5622" t="s">
        <v>3707</v>
      </c>
      <c r="P5622" s="6">
        <v>42072</v>
      </c>
      <c r="Q5622" t="s">
        <v>3074</v>
      </c>
      <c r="R5622" t="s">
        <v>3334</v>
      </c>
      <c r="S5622" t="s">
        <v>3721</v>
      </c>
      <c r="T5622">
        <v>79</v>
      </c>
      <c r="U5622">
        <v>61</v>
      </c>
      <c r="W5622" t="s">
        <v>2909</v>
      </c>
      <c r="X5622">
        <v>1</v>
      </c>
      <c r="Y5622">
        <f t="shared" si="657"/>
        <v>18</v>
      </c>
      <c r="Z5622">
        <f t="shared" ca="1" si="658"/>
        <v>16.499999499999998</v>
      </c>
      <c r="AA5622">
        <f t="shared" ca="1" si="659"/>
        <v>1.5000005000000023</v>
      </c>
      <c r="AB5622">
        <f t="shared" ca="1" si="660"/>
        <v>-1.5000005000000023</v>
      </c>
      <c r="AC5622" s="2">
        <v>1.5</v>
      </c>
      <c r="AD5622" s="7">
        <f>VLOOKUP(P5622,Weights!$A:$B,2,0)*AC5622</f>
        <v>1.5</v>
      </c>
      <c r="AE5622">
        <f t="shared" ca="1" si="661"/>
        <v>2.2500015000002569</v>
      </c>
      <c r="AF5622" t="str">
        <f t="shared" si="662"/>
        <v>Gonzaga</v>
      </c>
      <c r="AG5622" t="str">
        <f t="shared" ca="1" si="663"/>
        <v>Gonzaga</v>
      </c>
    </row>
    <row r="5623" spans="15:33" x14ac:dyDescent="0.25">
      <c r="O5623" t="s">
        <v>3293</v>
      </c>
      <c r="P5623" s="6">
        <v>42072</v>
      </c>
      <c r="Q5623" t="s">
        <v>3074</v>
      </c>
      <c r="R5623" t="s">
        <v>3341</v>
      </c>
      <c r="S5623" t="s">
        <v>3721</v>
      </c>
      <c r="T5623">
        <v>91</v>
      </c>
      <c r="U5623">
        <v>71</v>
      </c>
      <c r="W5623" t="s">
        <v>2020</v>
      </c>
      <c r="X5623">
        <v>1</v>
      </c>
      <c r="Y5623">
        <f t="shared" si="657"/>
        <v>20</v>
      </c>
      <c r="Z5623">
        <f t="shared" ca="1" si="658"/>
        <v>7.8750004999999996</v>
      </c>
      <c r="AA5623">
        <f t="shared" ca="1" si="659"/>
        <v>12.124999500000001</v>
      </c>
      <c r="AB5623">
        <f t="shared" ca="1" si="660"/>
        <v>-12.124999500000001</v>
      </c>
      <c r="AC5623" s="2">
        <v>12.125</v>
      </c>
      <c r="AD5623" s="7">
        <f>VLOOKUP(P5623,Weights!$A:$B,2,0)*AC5623</f>
        <v>12.125</v>
      </c>
      <c r="AE5623">
        <f t="shared" ca="1" si="661"/>
        <v>147.01561287500027</v>
      </c>
      <c r="AF5623" t="str">
        <f t="shared" si="662"/>
        <v>Hampton</v>
      </c>
      <c r="AG5623" t="str">
        <f t="shared" ca="1" si="663"/>
        <v>Hampton</v>
      </c>
    </row>
    <row r="5624" spans="15:33" x14ac:dyDescent="0.25">
      <c r="O5624" t="s">
        <v>3209</v>
      </c>
      <c r="P5624" s="6">
        <v>42072</v>
      </c>
      <c r="Q5624" t="s">
        <v>3074</v>
      </c>
      <c r="R5624" t="s">
        <v>3384</v>
      </c>
      <c r="S5624" t="s">
        <v>3720</v>
      </c>
      <c r="T5624">
        <v>79</v>
      </c>
      <c r="U5624">
        <v>69</v>
      </c>
      <c r="W5624" t="s">
        <v>1818</v>
      </c>
      <c r="X5624">
        <v>1</v>
      </c>
      <c r="Y5624">
        <f t="shared" si="657"/>
        <v>-10</v>
      </c>
      <c r="Z5624">
        <f t="shared" ca="1" si="658"/>
        <v>3.3750000199999999</v>
      </c>
      <c r="AA5624">
        <f t="shared" ca="1" si="659"/>
        <v>-13.37500002</v>
      </c>
      <c r="AB5624">
        <f t="shared" ca="1" si="660"/>
        <v>13.37500002</v>
      </c>
      <c r="AC5624" s="2">
        <v>13.375</v>
      </c>
      <c r="AD5624" s="7">
        <f>VLOOKUP(P5624,Weights!$A:$B,2,0)*AC5624</f>
        <v>13.375</v>
      </c>
      <c r="AE5624">
        <f t="shared" ca="1" si="661"/>
        <v>178.890625535</v>
      </c>
      <c r="AF5624" t="str">
        <f t="shared" si="662"/>
        <v>Manhattan</v>
      </c>
      <c r="AG5624" t="str">
        <f t="shared" ca="1" si="663"/>
        <v>Iona</v>
      </c>
    </row>
    <row r="5625" spans="15:33" x14ac:dyDescent="0.25">
      <c r="O5625" t="s">
        <v>3224</v>
      </c>
      <c r="P5625" s="6">
        <v>42072</v>
      </c>
      <c r="Q5625" t="s">
        <v>3074</v>
      </c>
      <c r="R5625" t="s">
        <v>3159</v>
      </c>
      <c r="S5625" t="s">
        <v>3721</v>
      </c>
      <c r="T5625">
        <v>60</v>
      </c>
      <c r="U5625">
        <v>56</v>
      </c>
      <c r="W5625" t="s">
        <v>2781</v>
      </c>
      <c r="X5625">
        <v>1</v>
      </c>
      <c r="Y5625">
        <f t="shared" si="657"/>
        <v>4</v>
      </c>
      <c r="Z5625">
        <f t="shared" ca="1" si="658"/>
        <v>1.9999999800000001</v>
      </c>
      <c r="AA5625">
        <f t="shared" ca="1" si="659"/>
        <v>2.0000000199999999</v>
      </c>
      <c r="AB5625">
        <f t="shared" ca="1" si="660"/>
        <v>-2.0000000199999999</v>
      </c>
      <c r="AC5625" s="2">
        <v>2</v>
      </c>
      <c r="AD5625" s="7">
        <f>VLOOKUP(P5625,Weights!$A:$B,2,0)*AC5625</f>
        <v>2</v>
      </c>
      <c r="AE5625">
        <f t="shared" ca="1" si="661"/>
        <v>4.0000000799999995</v>
      </c>
      <c r="AF5625" t="str">
        <f t="shared" si="662"/>
        <v>North Dakota St</v>
      </c>
      <c r="AG5625" t="str">
        <f t="shared" ca="1" si="663"/>
        <v>North Dakota St</v>
      </c>
    </row>
    <row r="5626" spans="15:33" x14ac:dyDescent="0.25">
      <c r="O5626" t="s">
        <v>3346</v>
      </c>
      <c r="P5626" s="6">
        <v>42072</v>
      </c>
      <c r="Q5626" t="s">
        <v>3074</v>
      </c>
      <c r="R5626" t="s">
        <v>3344</v>
      </c>
      <c r="S5626" t="s">
        <v>3721</v>
      </c>
      <c r="T5626">
        <v>72</v>
      </c>
      <c r="U5626">
        <v>61</v>
      </c>
      <c r="W5626" t="s">
        <v>1465</v>
      </c>
      <c r="X5626">
        <v>1</v>
      </c>
      <c r="Y5626">
        <f t="shared" si="657"/>
        <v>11</v>
      </c>
      <c r="Z5626">
        <f t="shared" ca="1" si="658"/>
        <v>-2.625</v>
      </c>
      <c r="AA5626">
        <f t="shared" ca="1" si="659"/>
        <v>13.625</v>
      </c>
      <c r="AB5626">
        <f t="shared" ca="1" si="660"/>
        <v>-13.625</v>
      </c>
      <c r="AC5626" s="2">
        <v>13.625</v>
      </c>
      <c r="AD5626" s="7">
        <f>VLOOKUP(P5626,Weights!$A:$B,2,0)*AC5626</f>
        <v>13.625</v>
      </c>
      <c r="AE5626">
        <f t="shared" ca="1" si="661"/>
        <v>185.640625</v>
      </c>
      <c r="AF5626" t="str">
        <f t="shared" si="662"/>
        <v>Northeastern</v>
      </c>
      <c r="AG5626" t="str">
        <f t="shared" ca="1" si="663"/>
        <v>William &amp; Mary</v>
      </c>
    </row>
    <row r="5627" spans="15:33" x14ac:dyDescent="0.25">
      <c r="O5627" t="s">
        <v>3285</v>
      </c>
      <c r="P5627" s="6">
        <v>42072</v>
      </c>
      <c r="Q5627" t="s">
        <v>3074</v>
      </c>
      <c r="R5627" t="s">
        <v>3273</v>
      </c>
      <c r="S5627" t="s">
        <v>3720</v>
      </c>
      <c r="T5627">
        <v>78</v>
      </c>
      <c r="U5627">
        <v>65</v>
      </c>
      <c r="W5627" t="s">
        <v>2800</v>
      </c>
      <c r="X5627">
        <v>1</v>
      </c>
      <c r="Y5627">
        <f t="shared" si="657"/>
        <v>-13</v>
      </c>
      <c r="Z5627">
        <f t="shared" ca="1" si="658"/>
        <v>-7.25</v>
      </c>
      <c r="AA5627">
        <f t="shared" ca="1" si="659"/>
        <v>-5.75</v>
      </c>
      <c r="AB5627">
        <f t="shared" ca="1" si="660"/>
        <v>5.75</v>
      </c>
      <c r="AC5627" s="2">
        <v>5.75</v>
      </c>
      <c r="AD5627" s="7">
        <f>VLOOKUP(P5627,Weights!$A:$B,2,0)*AC5627</f>
        <v>5.75</v>
      </c>
      <c r="AE5627">
        <f t="shared" ca="1" si="661"/>
        <v>33.0625</v>
      </c>
      <c r="AF5627" t="str">
        <f t="shared" si="662"/>
        <v>South Dakota St</v>
      </c>
      <c r="AG5627" t="str">
        <f t="shared" ca="1" si="663"/>
        <v>South Dakota St</v>
      </c>
    </row>
    <row r="5628" spans="15:33" x14ac:dyDescent="0.25">
      <c r="O5628" t="s">
        <v>3110</v>
      </c>
      <c r="P5628" s="6">
        <v>42072</v>
      </c>
      <c r="Q5628" t="s">
        <v>3073</v>
      </c>
      <c r="R5628" t="s">
        <v>3191</v>
      </c>
      <c r="S5628" t="s">
        <v>3721</v>
      </c>
      <c r="T5628">
        <v>82</v>
      </c>
      <c r="U5628">
        <v>74</v>
      </c>
      <c r="W5628" t="s">
        <v>1449</v>
      </c>
      <c r="X5628">
        <v>1</v>
      </c>
      <c r="Y5628">
        <f t="shared" si="657"/>
        <v>8</v>
      </c>
      <c r="Z5628">
        <f t="shared" ca="1" si="658"/>
        <v>9.8749999800000001</v>
      </c>
      <c r="AA5628">
        <f t="shared" ca="1" si="659"/>
        <v>-1.8749999800000001</v>
      </c>
      <c r="AB5628">
        <f t="shared" ca="1" si="660"/>
        <v>1.8749999800000001</v>
      </c>
      <c r="AC5628" s="2">
        <v>1.875</v>
      </c>
      <c r="AD5628" s="7">
        <f>VLOOKUP(P5628,Weights!$A:$B,2,0)*AC5628</f>
        <v>1.875</v>
      </c>
      <c r="AE5628">
        <f t="shared" ca="1" si="661"/>
        <v>3.5156249250000009</v>
      </c>
      <c r="AF5628" t="str">
        <f t="shared" si="662"/>
        <v>Western Michigan</v>
      </c>
      <c r="AG5628" t="str">
        <f t="shared" ca="1" si="663"/>
        <v>Western Michigan</v>
      </c>
    </row>
    <row r="5629" spans="15:33" x14ac:dyDescent="0.25">
      <c r="O5629" t="s">
        <v>3414</v>
      </c>
      <c r="P5629" s="6">
        <v>42073</v>
      </c>
      <c r="Q5629" t="s">
        <v>3074</v>
      </c>
      <c r="R5629" t="s">
        <v>3415</v>
      </c>
      <c r="S5629" t="s">
        <v>3721</v>
      </c>
      <c r="T5629">
        <v>66</v>
      </c>
      <c r="U5629">
        <v>52</v>
      </c>
      <c r="W5629" t="s">
        <v>2696</v>
      </c>
      <c r="X5629">
        <v>1</v>
      </c>
      <c r="Y5629">
        <f t="shared" si="657"/>
        <v>14</v>
      </c>
      <c r="Z5629">
        <f t="shared" ca="1" si="658"/>
        <v>7.25</v>
      </c>
      <c r="AA5629">
        <f t="shared" ca="1" si="659"/>
        <v>6.75</v>
      </c>
      <c r="AB5629">
        <f t="shared" ca="1" si="660"/>
        <v>-6.75</v>
      </c>
      <c r="AC5629" s="2">
        <v>6.75</v>
      </c>
      <c r="AD5629" s="7">
        <f>VLOOKUP(P5629,Weights!$A:$B,2,0)*AC5629</f>
        <v>6.75</v>
      </c>
      <c r="AE5629">
        <f t="shared" ca="1" si="661"/>
        <v>45.5625</v>
      </c>
      <c r="AF5629" t="str">
        <f t="shared" si="662"/>
        <v>Alcorn St</v>
      </c>
      <c r="AG5629" t="str">
        <f t="shared" ca="1" si="663"/>
        <v>Alcorn St</v>
      </c>
    </row>
    <row r="5630" spans="15:33" x14ac:dyDescent="0.25">
      <c r="O5630" t="s">
        <v>3219</v>
      </c>
      <c r="P5630" s="6">
        <v>42073</v>
      </c>
      <c r="Q5630" t="s">
        <v>3074</v>
      </c>
      <c r="R5630" t="s">
        <v>3350</v>
      </c>
      <c r="S5630" t="s">
        <v>3720</v>
      </c>
      <c r="T5630">
        <v>64</v>
      </c>
      <c r="U5630">
        <v>60</v>
      </c>
      <c r="W5630" t="s">
        <v>1983</v>
      </c>
      <c r="X5630">
        <v>1</v>
      </c>
      <c r="Y5630">
        <f t="shared" si="657"/>
        <v>-4</v>
      </c>
      <c r="Z5630">
        <f t="shared" ca="1" si="658"/>
        <v>-0.25</v>
      </c>
      <c r="AA5630">
        <f t="shared" ca="1" si="659"/>
        <v>-3.75</v>
      </c>
      <c r="AB5630">
        <f t="shared" ca="1" si="660"/>
        <v>3.75</v>
      </c>
      <c r="AC5630" s="2">
        <v>3.75</v>
      </c>
      <c r="AD5630" s="7">
        <f>VLOOKUP(P5630,Weights!$A:$B,2,0)*AC5630</f>
        <v>3.75</v>
      </c>
      <c r="AE5630">
        <f t="shared" ca="1" si="661"/>
        <v>14.0625</v>
      </c>
      <c r="AF5630" t="str">
        <f t="shared" si="662"/>
        <v>Coppin St</v>
      </c>
      <c r="AG5630" t="str">
        <f t="shared" ca="1" si="663"/>
        <v>Coppin St</v>
      </c>
    </row>
    <row r="5631" spans="15:33" x14ac:dyDescent="0.25">
      <c r="O5631" t="s">
        <v>3095</v>
      </c>
      <c r="P5631" s="6">
        <v>42073</v>
      </c>
      <c r="Q5631" t="s">
        <v>3074</v>
      </c>
      <c r="R5631" t="s">
        <v>3196</v>
      </c>
      <c r="S5631" t="s">
        <v>3721</v>
      </c>
      <c r="T5631">
        <v>66</v>
      </c>
      <c r="U5631">
        <v>65</v>
      </c>
      <c r="W5631" t="s">
        <v>546</v>
      </c>
      <c r="X5631">
        <v>1</v>
      </c>
      <c r="Y5631">
        <f t="shared" si="657"/>
        <v>1</v>
      </c>
      <c r="Z5631">
        <f t="shared" ca="1" si="658"/>
        <v>-0.625</v>
      </c>
      <c r="AA5631">
        <f t="shared" ca="1" si="659"/>
        <v>1.625</v>
      </c>
      <c r="AB5631">
        <f t="shared" ca="1" si="660"/>
        <v>-1.625</v>
      </c>
      <c r="AC5631" s="2">
        <v>1.625</v>
      </c>
      <c r="AD5631" s="7">
        <f>VLOOKUP(P5631,Weights!$A:$B,2,0)*AC5631</f>
        <v>1.625</v>
      </c>
      <c r="AE5631">
        <f t="shared" ca="1" si="661"/>
        <v>2.640625</v>
      </c>
      <c r="AF5631" t="str">
        <f t="shared" si="662"/>
        <v>Boston College</v>
      </c>
      <c r="AG5631" t="str">
        <f t="shared" ca="1" si="663"/>
        <v>Georgia Tech</v>
      </c>
    </row>
    <row r="5632" spans="15:33" x14ac:dyDescent="0.25">
      <c r="O5632" t="s">
        <v>3184</v>
      </c>
      <c r="P5632" s="6">
        <v>42073</v>
      </c>
      <c r="Q5632" t="s">
        <v>3074</v>
      </c>
      <c r="R5632" t="s">
        <v>3707</v>
      </c>
      <c r="S5632" t="s">
        <v>3720</v>
      </c>
      <c r="T5632">
        <v>91</v>
      </c>
      <c r="U5632">
        <v>75</v>
      </c>
      <c r="W5632" t="s">
        <v>2896</v>
      </c>
      <c r="X5632">
        <v>1</v>
      </c>
      <c r="Y5632">
        <f t="shared" si="657"/>
        <v>-16</v>
      </c>
      <c r="Z5632">
        <f t="shared" ca="1" si="658"/>
        <v>-9.1249999999999982</v>
      </c>
      <c r="AA5632">
        <f t="shared" ca="1" si="659"/>
        <v>-6.8750000000000018</v>
      </c>
      <c r="AB5632">
        <f t="shared" ca="1" si="660"/>
        <v>6.8750000000000018</v>
      </c>
      <c r="AC5632" s="2">
        <v>6.875</v>
      </c>
      <c r="AD5632" s="7">
        <f>VLOOKUP(P5632,Weights!$A:$B,2,0)*AC5632</f>
        <v>6.875</v>
      </c>
      <c r="AE5632">
        <f t="shared" ca="1" si="661"/>
        <v>47.265625000000021</v>
      </c>
      <c r="AF5632" t="str">
        <f t="shared" si="662"/>
        <v>Gonzaga</v>
      </c>
      <c r="AG5632" t="str">
        <f t="shared" ca="1" si="663"/>
        <v>Gonzaga</v>
      </c>
    </row>
    <row r="5633" spans="15:33" x14ac:dyDescent="0.25">
      <c r="O5633" t="s">
        <v>3239</v>
      </c>
      <c r="P5633" s="6">
        <v>42073</v>
      </c>
      <c r="Q5633" t="s">
        <v>3074</v>
      </c>
      <c r="R5633" t="s">
        <v>3313</v>
      </c>
      <c r="S5633" t="s">
        <v>3720</v>
      </c>
      <c r="T5633">
        <v>63</v>
      </c>
      <c r="U5633">
        <v>54</v>
      </c>
      <c r="W5633" t="s">
        <v>2064</v>
      </c>
      <c r="X5633">
        <v>1</v>
      </c>
      <c r="Y5633">
        <f t="shared" si="657"/>
        <v>-9</v>
      </c>
      <c r="Z5633">
        <f t="shared" ca="1" si="658"/>
        <v>-0.75</v>
      </c>
      <c r="AA5633">
        <f t="shared" ca="1" si="659"/>
        <v>-8.25</v>
      </c>
      <c r="AB5633">
        <f t="shared" ca="1" si="660"/>
        <v>8.25</v>
      </c>
      <c r="AC5633" s="2">
        <v>8.25</v>
      </c>
      <c r="AD5633" s="7">
        <f>VLOOKUP(P5633,Weights!$A:$B,2,0)*AC5633</f>
        <v>8.25</v>
      </c>
      <c r="AE5633">
        <f t="shared" ca="1" si="661"/>
        <v>68.0625</v>
      </c>
      <c r="AF5633" t="str">
        <f t="shared" si="662"/>
        <v>South Carolina St</v>
      </c>
      <c r="AG5633" t="str">
        <f t="shared" ca="1" si="663"/>
        <v>South Carolina St</v>
      </c>
    </row>
    <row r="5634" spans="15:33" x14ac:dyDescent="0.25">
      <c r="O5634" t="s">
        <v>3224</v>
      </c>
      <c r="P5634" s="6">
        <v>42073</v>
      </c>
      <c r="Q5634" t="s">
        <v>3074</v>
      </c>
      <c r="R5634" t="s">
        <v>3273</v>
      </c>
      <c r="S5634" t="s">
        <v>3721</v>
      </c>
      <c r="T5634">
        <v>57</v>
      </c>
      <c r="U5634">
        <v>56</v>
      </c>
      <c r="W5634" t="s">
        <v>2782</v>
      </c>
      <c r="X5634">
        <v>1</v>
      </c>
      <c r="Y5634">
        <f t="shared" ref="Y5634:Y5697" si="664">X5634*IF(S5634="W",(T5634-U5634),U5634-T5634)</f>
        <v>1</v>
      </c>
      <c r="Z5634">
        <f t="shared" ref="Z5634:Z5697" ca="1" si="665">X5634*(IF(Q5634="A",-HomeEdge,IF(Q5634="H",HomeEdge,0))+VLOOKUP(O5634,TmList,2,0)-VLOOKUP(R5634,TmList,2,0))</f>
        <v>-6.0000000199999999</v>
      </c>
      <c r="AA5634">
        <f t="shared" ref="AA5634:AA5697" ca="1" si="666">Y5634-Z5634</f>
        <v>7.0000000199999999</v>
      </c>
      <c r="AB5634">
        <f t="shared" ref="AB5634:AB5697" ca="1" si="667">-AA5634</f>
        <v>-7.0000000199999999</v>
      </c>
      <c r="AC5634" s="2">
        <v>7</v>
      </c>
      <c r="AD5634" s="7">
        <f>VLOOKUP(P5634,Weights!$A:$B,2,0)*AC5634</f>
        <v>7</v>
      </c>
      <c r="AE5634">
        <f t="shared" ref="AE5634:AE5697" ca="1" si="668">AA5634^2</f>
        <v>49.000000280000002</v>
      </c>
      <c r="AF5634" t="str">
        <f t="shared" si="662"/>
        <v>North Dakota St</v>
      </c>
      <c r="AG5634" t="str">
        <f t="shared" ca="1" si="663"/>
        <v>South Dakota St</v>
      </c>
    </row>
    <row r="5635" spans="15:33" x14ac:dyDescent="0.25">
      <c r="O5635" t="s">
        <v>3259</v>
      </c>
      <c r="P5635" s="6">
        <v>42073</v>
      </c>
      <c r="Q5635" t="s">
        <v>3073</v>
      </c>
      <c r="R5635" t="s">
        <v>3114</v>
      </c>
      <c r="S5635" t="s">
        <v>3720</v>
      </c>
      <c r="T5635">
        <v>73</v>
      </c>
      <c r="U5635">
        <v>52</v>
      </c>
      <c r="W5635" t="s">
        <v>1753</v>
      </c>
      <c r="X5635">
        <v>1</v>
      </c>
      <c r="Y5635">
        <f t="shared" si="664"/>
        <v>-21</v>
      </c>
      <c r="Z5635">
        <f t="shared" ca="1" si="665"/>
        <v>-5.125</v>
      </c>
      <c r="AA5635">
        <f t="shared" ca="1" si="666"/>
        <v>-15.875</v>
      </c>
      <c r="AB5635">
        <f t="shared" ca="1" si="667"/>
        <v>15.875</v>
      </c>
      <c r="AC5635" s="2">
        <v>15.875</v>
      </c>
      <c r="AD5635" s="7">
        <f>VLOOKUP(P5635,Weights!$A:$B,2,0)*AC5635</f>
        <v>15.875</v>
      </c>
      <c r="AE5635">
        <f t="shared" ca="1" si="668"/>
        <v>252.015625</v>
      </c>
      <c r="AF5635" t="str">
        <f t="shared" ref="AF5635:AF5698" si="669">IF(Y5635&gt;0,O5635,R5635)</f>
        <v>Princeton</v>
      </c>
      <c r="AG5635" t="str">
        <f t="shared" ref="AG5635:AG5698" ca="1" si="670">IF(Z5635&gt;0,O5635,R5635)</f>
        <v>Princeton</v>
      </c>
    </row>
    <row r="5636" spans="15:33" x14ac:dyDescent="0.25">
      <c r="O5636" t="s">
        <v>3354</v>
      </c>
      <c r="P5636" s="6">
        <v>42073</v>
      </c>
      <c r="Q5636" t="s">
        <v>3073</v>
      </c>
      <c r="R5636" t="s">
        <v>3175</v>
      </c>
      <c r="S5636" t="s">
        <v>3720</v>
      </c>
      <c r="T5636">
        <v>66</v>
      </c>
      <c r="U5636">
        <v>63</v>
      </c>
      <c r="W5636" t="s">
        <v>2287</v>
      </c>
      <c r="X5636">
        <v>1</v>
      </c>
      <c r="Y5636">
        <f t="shared" si="664"/>
        <v>-3</v>
      </c>
      <c r="Z5636">
        <f t="shared" ca="1" si="665"/>
        <v>1.9999999800000001</v>
      </c>
      <c r="AA5636">
        <f t="shared" ca="1" si="666"/>
        <v>-4.9999999800000001</v>
      </c>
      <c r="AB5636">
        <f t="shared" ca="1" si="667"/>
        <v>4.9999999800000001</v>
      </c>
      <c r="AC5636" s="2">
        <v>5</v>
      </c>
      <c r="AD5636" s="7">
        <f>VLOOKUP(P5636,Weights!$A:$B,2,0)*AC5636</f>
        <v>5</v>
      </c>
      <c r="AE5636">
        <f t="shared" ca="1" si="668"/>
        <v>24.999999800000001</v>
      </c>
      <c r="AF5636" t="str">
        <f t="shared" si="669"/>
        <v>Robert Morris</v>
      </c>
      <c r="AG5636" t="str">
        <f t="shared" ca="1" si="670"/>
        <v>St. Francis BRK</v>
      </c>
    </row>
    <row r="5637" spans="15:33" x14ac:dyDescent="0.25">
      <c r="O5637" t="s">
        <v>3368</v>
      </c>
      <c r="P5637" s="6">
        <v>42073</v>
      </c>
      <c r="Q5637" t="s">
        <v>3073</v>
      </c>
      <c r="R5637" t="s">
        <v>3371</v>
      </c>
      <c r="S5637" t="s">
        <v>3721</v>
      </c>
      <c r="T5637">
        <v>54</v>
      </c>
      <c r="U5637">
        <v>44</v>
      </c>
      <c r="W5637" t="s">
        <v>1682</v>
      </c>
      <c r="X5637">
        <v>1</v>
      </c>
      <c r="Y5637">
        <f t="shared" si="664"/>
        <v>10</v>
      </c>
      <c r="Z5637">
        <f t="shared" ca="1" si="665"/>
        <v>3.125</v>
      </c>
      <c r="AA5637">
        <f t="shared" ca="1" si="666"/>
        <v>6.875</v>
      </c>
      <c r="AB5637">
        <f t="shared" ca="1" si="667"/>
        <v>-6.875</v>
      </c>
      <c r="AC5637" s="2">
        <v>6.875</v>
      </c>
      <c r="AD5637" s="7">
        <f>VLOOKUP(P5637,Weights!$A:$B,2,0)*AC5637</f>
        <v>6.875</v>
      </c>
      <c r="AE5637">
        <f t="shared" ca="1" si="668"/>
        <v>47.265625</v>
      </c>
      <c r="AF5637" t="str">
        <f t="shared" si="669"/>
        <v>Valparaiso</v>
      </c>
      <c r="AG5637" t="str">
        <f t="shared" ca="1" si="670"/>
        <v>Valparaiso</v>
      </c>
    </row>
    <row r="5638" spans="15:33" x14ac:dyDescent="0.25">
      <c r="O5638" t="s">
        <v>3198</v>
      </c>
      <c r="P5638" s="6">
        <v>42073</v>
      </c>
      <c r="Q5638" t="s">
        <v>3074</v>
      </c>
      <c r="R5638" t="s">
        <v>3200</v>
      </c>
      <c r="S5638" t="s">
        <v>3721</v>
      </c>
      <c r="T5638">
        <v>81</v>
      </c>
      <c r="U5638">
        <v>80</v>
      </c>
      <c r="W5638" t="s">
        <v>705</v>
      </c>
      <c r="X5638">
        <v>1</v>
      </c>
      <c r="Y5638">
        <f t="shared" si="664"/>
        <v>1</v>
      </c>
      <c r="Z5638">
        <f t="shared" ca="1" si="665"/>
        <v>-0.875</v>
      </c>
      <c r="AA5638">
        <f t="shared" ca="1" si="666"/>
        <v>1.875</v>
      </c>
      <c r="AB5638">
        <f t="shared" ca="1" si="667"/>
        <v>-1.875</v>
      </c>
      <c r="AC5638" s="2">
        <v>1.875</v>
      </c>
      <c r="AD5638" s="7">
        <f>VLOOKUP(P5638,Weights!$A:$B,2,0)*AC5638</f>
        <v>1.875</v>
      </c>
      <c r="AE5638">
        <f t="shared" ca="1" si="668"/>
        <v>3.515625</v>
      </c>
      <c r="AF5638" t="str">
        <f t="shared" si="669"/>
        <v>Virginia Tech</v>
      </c>
      <c r="AG5638" t="str">
        <f t="shared" ca="1" si="670"/>
        <v>Wake Forest</v>
      </c>
    </row>
    <row r="5639" spans="15:33" x14ac:dyDescent="0.25">
      <c r="O5639" t="s">
        <v>3339</v>
      </c>
      <c r="P5639" s="6">
        <v>42074</v>
      </c>
      <c r="Q5639" t="s">
        <v>3074</v>
      </c>
      <c r="R5639" t="s">
        <v>3274</v>
      </c>
      <c r="S5639" t="s">
        <v>3721</v>
      </c>
      <c r="T5639">
        <v>68</v>
      </c>
      <c r="U5639">
        <v>61</v>
      </c>
      <c r="W5639" t="s">
        <v>3050</v>
      </c>
      <c r="X5639">
        <v>1</v>
      </c>
      <c r="Y5639">
        <f t="shared" si="664"/>
        <v>7</v>
      </c>
      <c r="Z5639">
        <f t="shared" ca="1" si="665"/>
        <v>-3.2499999800000001</v>
      </c>
      <c r="AA5639">
        <f t="shared" ca="1" si="666"/>
        <v>10.24999998</v>
      </c>
      <c r="AB5639">
        <f t="shared" ca="1" si="667"/>
        <v>-10.24999998</v>
      </c>
      <c r="AC5639" s="2">
        <v>10.25</v>
      </c>
      <c r="AD5639" s="7">
        <f>VLOOKUP(P5639,Weights!$A:$B,2,0)*AC5639</f>
        <v>10.25</v>
      </c>
      <c r="AE5639">
        <f t="shared" ca="1" si="668"/>
        <v>105.06249959</v>
      </c>
      <c r="AF5639" t="str">
        <f t="shared" si="669"/>
        <v>Air Force</v>
      </c>
      <c r="AG5639" t="str">
        <f t="shared" ca="1" si="670"/>
        <v>New Mexico</v>
      </c>
    </row>
    <row r="5640" spans="15:33" x14ac:dyDescent="0.25">
      <c r="O5640" t="s">
        <v>3122</v>
      </c>
      <c r="P5640" s="6">
        <v>42074</v>
      </c>
      <c r="Q5640" t="s">
        <v>3074</v>
      </c>
      <c r="R5640" t="s">
        <v>3110</v>
      </c>
      <c r="S5640" t="s">
        <v>3721</v>
      </c>
      <c r="T5640">
        <v>58</v>
      </c>
      <c r="U5640">
        <v>45</v>
      </c>
      <c r="W5640" t="s">
        <v>3043</v>
      </c>
      <c r="X5640">
        <v>1</v>
      </c>
      <c r="Y5640">
        <f t="shared" si="664"/>
        <v>13</v>
      </c>
      <c r="Z5640">
        <f t="shared" ca="1" si="665"/>
        <v>3.2500000199999999</v>
      </c>
      <c r="AA5640">
        <f t="shared" ca="1" si="666"/>
        <v>9.7499999800000001</v>
      </c>
      <c r="AB5640">
        <f t="shared" ca="1" si="667"/>
        <v>-9.7499999800000001</v>
      </c>
      <c r="AC5640" s="2">
        <v>9.75</v>
      </c>
      <c r="AD5640" s="7">
        <f>VLOOKUP(P5640,Weights!$A:$B,2,0)*AC5640</f>
        <v>9.75</v>
      </c>
      <c r="AE5640">
        <f t="shared" ca="1" si="668"/>
        <v>95.062499610000003</v>
      </c>
      <c r="AF5640" t="str">
        <f t="shared" si="669"/>
        <v>Akron</v>
      </c>
      <c r="AG5640" t="str">
        <f t="shared" ca="1" si="670"/>
        <v>Akron</v>
      </c>
    </row>
    <row r="5641" spans="15:33" x14ac:dyDescent="0.25">
      <c r="O5641" t="s">
        <v>3401</v>
      </c>
      <c r="P5641" s="6">
        <v>42074</v>
      </c>
      <c r="Q5641" t="s">
        <v>3074</v>
      </c>
      <c r="R5641" t="s">
        <v>3394</v>
      </c>
      <c r="S5641" t="s">
        <v>3721</v>
      </c>
      <c r="T5641">
        <v>93</v>
      </c>
      <c r="U5641">
        <v>81</v>
      </c>
      <c r="W5641" t="s">
        <v>3061</v>
      </c>
      <c r="X5641">
        <v>1</v>
      </c>
      <c r="Y5641">
        <f t="shared" si="664"/>
        <v>12</v>
      </c>
      <c r="Z5641">
        <f t="shared" ca="1" si="665"/>
        <v>12.000000500000002</v>
      </c>
      <c r="AA5641">
        <f t="shared" ca="1" si="666"/>
        <v>-5.0000000229033503E-7</v>
      </c>
      <c r="AB5641">
        <f t="shared" ca="1" si="667"/>
        <v>5.0000000229033503E-7</v>
      </c>
      <c r="AC5641" s="2">
        <v>0</v>
      </c>
      <c r="AD5641" s="7">
        <f>VLOOKUP(P5641,Weights!$A:$B,2,0)*AC5641</f>
        <v>0</v>
      </c>
      <c r="AE5641">
        <f t="shared" ca="1" si="668"/>
        <v>2.5000000229033503E-13</v>
      </c>
      <c r="AF5641" t="str">
        <f t="shared" si="669"/>
        <v>Alabama St</v>
      </c>
      <c r="AG5641" t="str">
        <f t="shared" ca="1" si="670"/>
        <v>Alabama St</v>
      </c>
    </row>
    <row r="5642" spans="15:33" x14ac:dyDescent="0.25">
      <c r="O5642" t="s">
        <v>3414</v>
      </c>
      <c r="P5642" s="6">
        <v>42074</v>
      </c>
      <c r="Q5642" t="s">
        <v>3074</v>
      </c>
      <c r="R5642" t="s">
        <v>3409</v>
      </c>
      <c r="S5642" t="s">
        <v>3720</v>
      </c>
      <c r="T5642">
        <v>95</v>
      </c>
      <c r="U5642">
        <v>74</v>
      </c>
      <c r="W5642" t="s">
        <v>3062</v>
      </c>
      <c r="X5642">
        <v>1</v>
      </c>
      <c r="Y5642">
        <f t="shared" si="664"/>
        <v>-21</v>
      </c>
      <c r="Z5642">
        <f t="shared" ca="1" si="665"/>
        <v>-15.500000500000002</v>
      </c>
      <c r="AA5642">
        <f t="shared" ca="1" si="666"/>
        <v>-5.4999994999999977</v>
      </c>
      <c r="AB5642">
        <f t="shared" ca="1" si="667"/>
        <v>5.4999994999999977</v>
      </c>
      <c r="AC5642" s="2">
        <v>5.5</v>
      </c>
      <c r="AD5642" s="7">
        <f>VLOOKUP(P5642,Weights!$A:$B,2,0)*AC5642</f>
        <v>5.5</v>
      </c>
      <c r="AE5642">
        <f t="shared" ca="1" si="668"/>
        <v>30.249994500000223</v>
      </c>
      <c r="AF5642" t="str">
        <f t="shared" si="669"/>
        <v>Texas Southern</v>
      </c>
      <c r="AG5642" t="str">
        <f t="shared" ca="1" si="670"/>
        <v>Texas Southern</v>
      </c>
    </row>
    <row r="5643" spans="15:33" x14ac:dyDescent="0.25">
      <c r="O5643" t="s">
        <v>3372</v>
      </c>
      <c r="P5643" s="6">
        <v>42074</v>
      </c>
      <c r="Q5643" t="s">
        <v>3074</v>
      </c>
      <c r="R5643" t="s">
        <v>3132</v>
      </c>
      <c r="S5643" t="s">
        <v>3720</v>
      </c>
      <c r="T5643">
        <v>67</v>
      </c>
      <c r="U5643">
        <v>64</v>
      </c>
      <c r="W5643" t="s">
        <v>3039</v>
      </c>
      <c r="X5643">
        <v>1</v>
      </c>
      <c r="Y5643">
        <f t="shared" si="664"/>
        <v>-3</v>
      </c>
      <c r="Z5643">
        <f t="shared" ca="1" si="665"/>
        <v>4.875</v>
      </c>
      <c r="AA5643">
        <f t="shared" ca="1" si="666"/>
        <v>-7.875</v>
      </c>
      <c r="AB5643">
        <f t="shared" ca="1" si="667"/>
        <v>7.875</v>
      </c>
      <c r="AC5643" s="2">
        <v>7.875</v>
      </c>
      <c r="AD5643" s="7">
        <f>VLOOKUP(P5643,Weights!$A:$B,2,0)*AC5643</f>
        <v>7.875</v>
      </c>
      <c r="AE5643">
        <f t="shared" ca="1" si="668"/>
        <v>62.015625</v>
      </c>
      <c r="AF5643" t="str">
        <f t="shared" si="669"/>
        <v>USC</v>
      </c>
      <c r="AG5643" t="str">
        <f t="shared" ca="1" si="670"/>
        <v>Arizona St</v>
      </c>
    </row>
    <row r="5644" spans="15:33" x14ac:dyDescent="0.25">
      <c r="O5644" t="s">
        <v>3260</v>
      </c>
      <c r="P5644" s="6">
        <v>42074</v>
      </c>
      <c r="Q5644" t="s">
        <v>3074</v>
      </c>
      <c r="R5644" t="s">
        <v>3202</v>
      </c>
      <c r="S5644" t="s">
        <v>3721</v>
      </c>
      <c r="T5644">
        <v>74</v>
      </c>
      <c r="U5644">
        <v>68</v>
      </c>
      <c r="W5644" t="s">
        <v>3017</v>
      </c>
      <c r="X5644">
        <v>1</v>
      </c>
      <c r="Y5644">
        <f t="shared" si="664"/>
        <v>6</v>
      </c>
      <c r="Z5644">
        <f t="shared" ca="1" si="665"/>
        <v>-1.6250000199999999</v>
      </c>
      <c r="AA5644">
        <f t="shared" ca="1" si="666"/>
        <v>7.6250000199999999</v>
      </c>
      <c r="AB5644">
        <f t="shared" ca="1" si="667"/>
        <v>-7.6250000199999999</v>
      </c>
      <c r="AC5644" s="2">
        <v>7.625</v>
      </c>
      <c r="AD5644" s="7">
        <f>VLOOKUP(P5644,Weights!$A:$B,2,0)*AC5644</f>
        <v>7.625</v>
      </c>
      <c r="AE5644">
        <f t="shared" ca="1" si="668"/>
        <v>58.140625305</v>
      </c>
      <c r="AF5644" t="str">
        <f t="shared" si="669"/>
        <v>Auburn</v>
      </c>
      <c r="AG5644" t="str">
        <f t="shared" ca="1" si="670"/>
        <v>Mississippi St</v>
      </c>
    </row>
    <row r="5645" spans="15:33" x14ac:dyDescent="0.25">
      <c r="O5645" t="s">
        <v>3095</v>
      </c>
      <c r="P5645" s="6">
        <v>42074</v>
      </c>
      <c r="Q5645" t="s">
        <v>3074</v>
      </c>
      <c r="R5645" t="s">
        <v>3705</v>
      </c>
      <c r="S5645" t="s">
        <v>3720</v>
      </c>
      <c r="T5645">
        <v>81</v>
      </c>
      <c r="U5645">
        <v>63</v>
      </c>
      <c r="W5645" t="s">
        <v>3017</v>
      </c>
      <c r="X5645">
        <v>1</v>
      </c>
      <c r="Y5645">
        <f t="shared" si="664"/>
        <v>-18</v>
      </c>
      <c r="Z5645">
        <f t="shared" ca="1" si="665"/>
        <v>-14.374999499999998</v>
      </c>
      <c r="AA5645">
        <f t="shared" ca="1" si="666"/>
        <v>-3.6250005000000023</v>
      </c>
      <c r="AB5645">
        <f t="shared" ca="1" si="667"/>
        <v>3.6250005000000023</v>
      </c>
      <c r="AC5645" s="2">
        <v>3.625</v>
      </c>
      <c r="AD5645" s="7">
        <f>VLOOKUP(P5645,Weights!$A:$B,2,0)*AC5645</f>
        <v>3.625</v>
      </c>
      <c r="AE5645">
        <f t="shared" ca="1" si="668"/>
        <v>13.140628625000266</v>
      </c>
      <c r="AF5645" t="str">
        <f t="shared" si="669"/>
        <v>North Carolina</v>
      </c>
      <c r="AG5645" t="str">
        <f t="shared" ca="1" si="670"/>
        <v>North Carolina</v>
      </c>
    </row>
    <row r="5646" spans="15:33" x14ac:dyDescent="0.25">
      <c r="O5646" t="s">
        <v>3367</v>
      </c>
      <c r="P5646" s="6">
        <v>42074</v>
      </c>
      <c r="Q5646" t="s">
        <v>3074</v>
      </c>
      <c r="R5646" t="s">
        <v>3315</v>
      </c>
      <c r="S5646" t="s">
        <v>3720</v>
      </c>
      <c r="T5646">
        <v>73</v>
      </c>
      <c r="U5646">
        <v>67</v>
      </c>
      <c r="W5646" t="s">
        <v>2114</v>
      </c>
      <c r="X5646">
        <v>1</v>
      </c>
      <c r="Y5646">
        <f t="shared" si="664"/>
        <v>-6</v>
      </c>
      <c r="Z5646">
        <f t="shared" ca="1" si="665"/>
        <v>5.0000000230000001</v>
      </c>
      <c r="AA5646">
        <f t="shared" ca="1" si="666"/>
        <v>-11.000000023</v>
      </c>
      <c r="AB5646">
        <f t="shared" ca="1" si="667"/>
        <v>11.000000023</v>
      </c>
      <c r="AC5646" s="2">
        <v>11</v>
      </c>
      <c r="AD5646" s="7">
        <f>VLOOKUP(P5646,Weights!$A:$B,2,0)*AC5646</f>
        <v>11</v>
      </c>
      <c r="AE5646">
        <f t="shared" ca="1" si="668"/>
        <v>121.00000050600001</v>
      </c>
      <c r="AF5646" t="str">
        <f t="shared" si="669"/>
        <v>Eastern Michigan</v>
      </c>
      <c r="AG5646" t="str">
        <f t="shared" ca="1" si="670"/>
        <v>Bowling Green</v>
      </c>
    </row>
    <row r="5647" spans="15:33" x14ac:dyDescent="0.25">
      <c r="O5647" t="s">
        <v>3222</v>
      </c>
      <c r="P5647" s="6">
        <v>42074</v>
      </c>
      <c r="Q5647" t="s">
        <v>3074</v>
      </c>
      <c r="R5647" t="s">
        <v>3271</v>
      </c>
      <c r="S5647" t="s">
        <v>3721</v>
      </c>
      <c r="T5647">
        <v>84</v>
      </c>
      <c r="U5647">
        <v>59</v>
      </c>
      <c r="W5647" t="s">
        <v>3056</v>
      </c>
      <c r="X5647">
        <v>1</v>
      </c>
      <c r="Y5647">
        <f t="shared" si="664"/>
        <v>25</v>
      </c>
      <c r="Z5647">
        <f t="shared" ca="1" si="665"/>
        <v>7.0000000199999999</v>
      </c>
      <c r="AA5647">
        <f t="shared" ca="1" si="666"/>
        <v>17.999999979999998</v>
      </c>
      <c r="AB5647">
        <f t="shared" ca="1" si="667"/>
        <v>-17.999999979999998</v>
      </c>
      <c r="AC5647" s="2">
        <v>18</v>
      </c>
      <c r="AD5647" s="7">
        <f>VLOOKUP(P5647,Weights!$A:$B,2,0)*AC5647</f>
        <v>18</v>
      </c>
      <c r="AE5647">
        <f t="shared" ca="1" si="668"/>
        <v>323.99999927999994</v>
      </c>
      <c r="AF5647" t="str">
        <f t="shared" si="669"/>
        <v>California</v>
      </c>
      <c r="AG5647" t="str">
        <f t="shared" ca="1" si="670"/>
        <v>California</v>
      </c>
    </row>
    <row r="5648" spans="15:33" x14ac:dyDescent="0.25">
      <c r="O5648" t="s">
        <v>3205</v>
      </c>
      <c r="P5648" s="6">
        <v>42074</v>
      </c>
      <c r="Q5648" t="s">
        <v>3074</v>
      </c>
      <c r="R5648" t="s">
        <v>3290</v>
      </c>
      <c r="S5648" t="s">
        <v>3720</v>
      </c>
      <c r="T5648">
        <v>63</v>
      </c>
      <c r="U5648">
        <v>60</v>
      </c>
      <c r="W5648" t="s">
        <v>2944</v>
      </c>
      <c r="X5648">
        <v>1</v>
      </c>
      <c r="Y5648">
        <f t="shared" si="664"/>
        <v>-3</v>
      </c>
      <c r="Z5648">
        <f t="shared" ca="1" si="665"/>
        <v>2.6249999800000001</v>
      </c>
      <c r="AA5648">
        <f t="shared" ca="1" si="666"/>
        <v>-5.6249999800000001</v>
      </c>
      <c r="AB5648">
        <f t="shared" ca="1" si="667"/>
        <v>5.6249999800000001</v>
      </c>
      <c r="AC5648" s="2">
        <v>5.625</v>
      </c>
      <c r="AD5648" s="7">
        <f>VLOOKUP(P5648,Weights!$A:$B,2,0)*AC5648</f>
        <v>5.625</v>
      </c>
      <c r="AE5648">
        <f t="shared" ca="1" si="668"/>
        <v>31.640624775000003</v>
      </c>
      <c r="AF5648" t="str">
        <f t="shared" si="669"/>
        <v>Middle Tennessee</v>
      </c>
      <c r="AG5648" t="str">
        <f t="shared" ca="1" si="670"/>
        <v>Charlotte</v>
      </c>
    </row>
    <row r="5649" spans="15:33" x14ac:dyDescent="0.25">
      <c r="O5649" t="s">
        <v>3197</v>
      </c>
      <c r="P5649" s="6">
        <v>42074</v>
      </c>
      <c r="Q5649" t="s">
        <v>3074</v>
      </c>
      <c r="R5649" t="s">
        <v>3161</v>
      </c>
      <c r="S5649" t="s">
        <v>3720</v>
      </c>
      <c r="T5649">
        <v>76</v>
      </c>
      <c r="U5649">
        <v>73</v>
      </c>
      <c r="W5649" t="s">
        <v>461</v>
      </c>
      <c r="X5649">
        <v>1</v>
      </c>
      <c r="Y5649">
        <f t="shared" si="664"/>
        <v>-3</v>
      </c>
      <c r="Z5649">
        <f t="shared" ca="1" si="665"/>
        <v>-1.625</v>
      </c>
      <c r="AA5649">
        <f t="shared" ca="1" si="666"/>
        <v>-1.375</v>
      </c>
      <c r="AB5649">
        <f t="shared" ca="1" si="667"/>
        <v>1.375</v>
      </c>
      <c r="AC5649" s="2">
        <v>1.375</v>
      </c>
      <c r="AD5649" s="7">
        <f>VLOOKUP(P5649,Weights!$A:$B,2,0)*AC5649</f>
        <v>1.375</v>
      </c>
      <c r="AE5649">
        <f t="shared" ca="1" si="668"/>
        <v>1.890625</v>
      </c>
      <c r="AF5649" t="str">
        <f t="shared" si="669"/>
        <v>Florida St</v>
      </c>
      <c r="AG5649" t="str">
        <f t="shared" ca="1" si="670"/>
        <v>Florida St</v>
      </c>
    </row>
    <row r="5650" spans="15:33" x14ac:dyDescent="0.25">
      <c r="O5650" t="s">
        <v>3231</v>
      </c>
      <c r="P5650" s="6">
        <v>42074</v>
      </c>
      <c r="Q5650" t="s">
        <v>3074</v>
      </c>
      <c r="R5650" t="s">
        <v>3258</v>
      </c>
      <c r="S5650" t="s">
        <v>3721</v>
      </c>
      <c r="T5650">
        <v>78</v>
      </c>
      <c r="U5650">
        <v>71</v>
      </c>
      <c r="W5650" t="s">
        <v>3053</v>
      </c>
      <c r="X5650">
        <v>1</v>
      </c>
      <c r="Y5650">
        <f t="shared" si="664"/>
        <v>7</v>
      </c>
      <c r="Z5650">
        <f t="shared" ca="1" si="665"/>
        <v>6.125</v>
      </c>
      <c r="AA5650">
        <f t="shared" ca="1" si="666"/>
        <v>0.875</v>
      </c>
      <c r="AB5650">
        <f t="shared" ca="1" si="667"/>
        <v>-0.875</v>
      </c>
      <c r="AC5650" s="2">
        <v>0.875</v>
      </c>
      <c r="AD5650" s="7">
        <f>VLOOKUP(P5650,Weights!$A:$B,2,0)*AC5650</f>
        <v>0.875</v>
      </c>
      <c r="AE5650">
        <f t="shared" ca="1" si="668"/>
        <v>0.765625</v>
      </c>
      <c r="AF5650" t="str">
        <f t="shared" si="669"/>
        <v>Colorado</v>
      </c>
      <c r="AG5650" t="str">
        <f t="shared" ca="1" si="670"/>
        <v>Colorado</v>
      </c>
    </row>
    <row r="5651" spans="15:33" x14ac:dyDescent="0.25">
      <c r="O5651" t="s">
        <v>3350</v>
      </c>
      <c r="P5651" s="6">
        <v>42074</v>
      </c>
      <c r="Q5651" t="s">
        <v>3074</v>
      </c>
      <c r="R5651" t="s">
        <v>3392</v>
      </c>
      <c r="S5651" t="s">
        <v>3720</v>
      </c>
      <c r="T5651">
        <v>91</v>
      </c>
      <c r="U5651">
        <v>43</v>
      </c>
      <c r="W5651" t="s">
        <v>3047</v>
      </c>
      <c r="X5651">
        <v>1</v>
      </c>
      <c r="Y5651">
        <f t="shared" si="664"/>
        <v>-48</v>
      </c>
      <c r="Z5651">
        <f t="shared" ca="1" si="665"/>
        <v>-16.500000499999999</v>
      </c>
      <c r="AA5651">
        <f t="shared" ca="1" si="666"/>
        <v>-31.499999500000001</v>
      </c>
      <c r="AB5651">
        <f t="shared" ca="1" si="667"/>
        <v>31.499999500000001</v>
      </c>
      <c r="AC5651" s="2">
        <v>31.5</v>
      </c>
      <c r="AD5651" s="7">
        <f>VLOOKUP(P5651,Weights!$A:$B,2,0)*AC5651</f>
        <v>31.5</v>
      </c>
      <c r="AE5651">
        <f t="shared" ca="1" si="668"/>
        <v>992.24996850000036</v>
      </c>
      <c r="AF5651" t="str">
        <f t="shared" si="669"/>
        <v>North Carolina Central</v>
      </c>
      <c r="AG5651" t="str">
        <f t="shared" ca="1" si="670"/>
        <v>North Carolina Central</v>
      </c>
    </row>
    <row r="5652" spans="15:33" x14ac:dyDescent="0.25">
      <c r="O5652" t="s">
        <v>3252</v>
      </c>
      <c r="P5652" s="6">
        <v>42074</v>
      </c>
      <c r="Q5652" t="s">
        <v>3074</v>
      </c>
      <c r="R5652" t="s">
        <v>3255</v>
      </c>
      <c r="S5652" t="s">
        <v>3721</v>
      </c>
      <c r="T5652">
        <v>78</v>
      </c>
      <c r="U5652">
        <v>63</v>
      </c>
      <c r="W5652" t="s">
        <v>3027</v>
      </c>
      <c r="X5652">
        <v>1</v>
      </c>
      <c r="Y5652">
        <f t="shared" si="664"/>
        <v>15</v>
      </c>
      <c r="Z5652">
        <f t="shared" ca="1" si="665"/>
        <v>1.625</v>
      </c>
      <c r="AA5652">
        <f t="shared" ca="1" si="666"/>
        <v>13.375</v>
      </c>
      <c r="AB5652">
        <f t="shared" ca="1" si="667"/>
        <v>-13.375</v>
      </c>
      <c r="AC5652" s="2">
        <v>13.375</v>
      </c>
      <c r="AD5652" s="7">
        <f>VLOOKUP(P5652,Weights!$A:$B,2,0)*AC5652</f>
        <v>13.375</v>
      </c>
      <c r="AE5652">
        <f t="shared" ca="1" si="668"/>
        <v>178.890625</v>
      </c>
      <c r="AF5652" t="str">
        <f t="shared" si="669"/>
        <v>Creighton</v>
      </c>
      <c r="AG5652" t="str">
        <f t="shared" ca="1" si="670"/>
        <v>Creighton</v>
      </c>
    </row>
    <row r="5653" spans="15:33" x14ac:dyDescent="0.25">
      <c r="O5653" t="s">
        <v>3120</v>
      </c>
      <c r="P5653" s="6">
        <v>42074</v>
      </c>
      <c r="Q5653" t="s">
        <v>3074</v>
      </c>
      <c r="R5653" t="s">
        <v>3131</v>
      </c>
      <c r="S5653" t="s">
        <v>3721</v>
      </c>
      <c r="T5653">
        <v>61</v>
      </c>
      <c r="U5653">
        <v>55</v>
      </c>
      <c r="W5653" t="s">
        <v>3012</v>
      </c>
      <c r="X5653">
        <v>1</v>
      </c>
      <c r="Y5653">
        <f t="shared" si="664"/>
        <v>6</v>
      </c>
      <c r="Z5653">
        <f t="shared" ca="1" si="665"/>
        <v>4.7499999800000001</v>
      </c>
      <c r="AA5653">
        <f t="shared" ca="1" si="666"/>
        <v>1.2500000199999999</v>
      </c>
      <c r="AB5653">
        <f t="shared" ca="1" si="667"/>
        <v>-1.2500000199999999</v>
      </c>
      <c r="AC5653" s="2">
        <v>1.25</v>
      </c>
      <c r="AD5653" s="7">
        <f>VLOOKUP(P5653,Weights!$A:$B,2,0)*AC5653</f>
        <v>1.25</v>
      </c>
      <c r="AE5653">
        <f t="shared" ca="1" si="668"/>
        <v>1.5625000500000001</v>
      </c>
      <c r="AF5653" t="str">
        <f t="shared" si="669"/>
        <v>Duquesne</v>
      </c>
      <c r="AG5653" t="str">
        <f t="shared" ca="1" si="670"/>
        <v>Duquesne</v>
      </c>
    </row>
    <row r="5654" spans="15:33" x14ac:dyDescent="0.25">
      <c r="O5654" t="s">
        <v>3225</v>
      </c>
      <c r="P5654" s="6">
        <v>42074</v>
      </c>
      <c r="Q5654" t="s">
        <v>3074</v>
      </c>
      <c r="R5654" t="s">
        <v>3298</v>
      </c>
      <c r="S5654" t="s">
        <v>3721</v>
      </c>
      <c r="T5654">
        <v>57</v>
      </c>
      <c r="U5654">
        <v>54</v>
      </c>
      <c r="W5654" t="s">
        <v>1501</v>
      </c>
      <c r="X5654">
        <v>1</v>
      </c>
      <c r="Y5654">
        <f t="shared" si="664"/>
        <v>3</v>
      </c>
      <c r="Z5654">
        <f t="shared" ca="1" si="665"/>
        <v>2.8750000000000009</v>
      </c>
      <c r="AA5654">
        <f t="shared" ca="1" si="666"/>
        <v>0.12499999999999911</v>
      </c>
      <c r="AB5654">
        <f t="shared" ca="1" si="667"/>
        <v>-0.12499999999999911</v>
      </c>
      <c r="AC5654" s="2">
        <v>0.125</v>
      </c>
      <c r="AD5654" s="7">
        <f>VLOOKUP(P5654,Weights!$A:$B,2,0)*AC5654</f>
        <v>0.125</v>
      </c>
      <c r="AE5654">
        <f t="shared" ca="1" si="668"/>
        <v>1.5624999999999778E-2</v>
      </c>
      <c r="AF5654" t="str">
        <f t="shared" si="669"/>
        <v>Florida International</v>
      </c>
      <c r="AG5654" t="str">
        <f t="shared" ca="1" si="670"/>
        <v>Florida International</v>
      </c>
    </row>
    <row r="5655" spans="15:33" x14ac:dyDescent="0.25">
      <c r="O5655" t="s">
        <v>3118</v>
      </c>
      <c r="P5655" s="6">
        <v>42074</v>
      </c>
      <c r="Q5655" t="s">
        <v>3074</v>
      </c>
      <c r="R5655" t="s">
        <v>3167</v>
      </c>
      <c r="S5655" t="s">
        <v>3721</v>
      </c>
      <c r="T5655">
        <v>71</v>
      </c>
      <c r="U5655">
        <v>65</v>
      </c>
      <c r="W5655" t="s">
        <v>3013</v>
      </c>
      <c r="X5655">
        <v>1</v>
      </c>
      <c r="Y5655">
        <f t="shared" si="664"/>
        <v>6</v>
      </c>
      <c r="Z5655">
        <f t="shared" ca="1" si="665"/>
        <v>-3.1249999800000001</v>
      </c>
      <c r="AA5655">
        <f t="shared" ca="1" si="666"/>
        <v>9.1249999800000001</v>
      </c>
      <c r="AB5655">
        <f t="shared" ca="1" si="667"/>
        <v>-9.1249999800000001</v>
      </c>
      <c r="AC5655" s="2">
        <v>9.125</v>
      </c>
      <c r="AD5655" s="7">
        <f>VLOOKUP(P5655,Weights!$A:$B,2,0)*AC5655</f>
        <v>9.125</v>
      </c>
      <c r="AE5655">
        <f t="shared" ca="1" si="668"/>
        <v>83.265624635000009</v>
      </c>
      <c r="AF5655" t="str">
        <f t="shared" si="669"/>
        <v>Fordham</v>
      </c>
      <c r="AG5655" t="str">
        <f t="shared" ca="1" si="670"/>
        <v>George Mason</v>
      </c>
    </row>
    <row r="5656" spans="15:33" x14ac:dyDescent="0.25">
      <c r="O5656" t="s">
        <v>3245</v>
      </c>
      <c r="P5656" s="6">
        <v>42074</v>
      </c>
      <c r="Q5656" t="s">
        <v>3074</v>
      </c>
      <c r="R5656" t="s">
        <v>3244</v>
      </c>
      <c r="S5656" t="s">
        <v>3720</v>
      </c>
      <c r="T5656">
        <v>67</v>
      </c>
      <c r="U5656">
        <v>65</v>
      </c>
      <c r="W5656" t="s">
        <v>3025</v>
      </c>
      <c r="X5656">
        <v>1</v>
      </c>
      <c r="Y5656">
        <f t="shared" si="664"/>
        <v>-2</v>
      </c>
      <c r="Z5656">
        <f t="shared" ca="1" si="665"/>
        <v>-1.9999995000000013</v>
      </c>
      <c r="AA5656">
        <f t="shared" ca="1" si="666"/>
        <v>-4.9999999873762135E-7</v>
      </c>
      <c r="AB5656">
        <f t="shared" ca="1" si="667"/>
        <v>4.9999999873762135E-7</v>
      </c>
      <c r="AC5656" s="2">
        <v>0</v>
      </c>
      <c r="AD5656" s="7">
        <f>VLOOKUP(P5656,Weights!$A:$B,2,0)*AC5656</f>
        <v>0</v>
      </c>
      <c r="AE5656">
        <f t="shared" ca="1" si="668"/>
        <v>2.4999999873762136E-13</v>
      </c>
      <c r="AF5656" t="str">
        <f t="shared" si="669"/>
        <v>TCU</v>
      </c>
      <c r="AG5656" t="str">
        <f t="shared" ca="1" si="670"/>
        <v>TCU</v>
      </c>
    </row>
    <row r="5657" spans="15:33" x14ac:dyDescent="0.25">
      <c r="O5657" t="s">
        <v>3366</v>
      </c>
      <c r="P5657" s="6">
        <v>42074</v>
      </c>
      <c r="Q5657" t="s">
        <v>3073</v>
      </c>
      <c r="R5657" t="s">
        <v>3399</v>
      </c>
      <c r="S5657" t="s">
        <v>3721</v>
      </c>
      <c r="T5657">
        <v>65</v>
      </c>
      <c r="U5657">
        <v>63</v>
      </c>
      <c r="W5657" t="s">
        <v>3029</v>
      </c>
      <c r="X5657">
        <v>1</v>
      </c>
      <c r="Y5657">
        <f t="shared" si="664"/>
        <v>2</v>
      </c>
      <c r="Z5657">
        <f t="shared" ca="1" si="665"/>
        <v>2.75</v>
      </c>
      <c r="AA5657">
        <f t="shared" ca="1" si="666"/>
        <v>-0.75</v>
      </c>
      <c r="AB5657">
        <f t="shared" ca="1" si="667"/>
        <v>0.75</v>
      </c>
      <c r="AC5657" s="2">
        <v>0.75</v>
      </c>
      <c r="AD5657" s="7">
        <f>VLOOKUP(P5657,Weights!$A:$B,2,0)*AC5657</f>
        <v>0.75</v>
      </c>
      <c r="AE5657">
        <f t="shared" ca="1" si="668"/>
        <v>0.5625</v>
      </c>
      <c r="AF5657" t="str">
        <f t="shared" si="669"/>
        <v>Lafayette</v>
      </c>
      <c r="AG5657" t="str">
        <f t="shared" ca="1" si="670"/>
        <v>Lafayette</v>
      </c>
    </row>
    <row r="5658" spans="15:33" x14ac:dyDescent="0.25">
      <c r="O5658" t="s">
        <v>3254</v>
      </c>
      <c r="P5658" s="6">
        <v>42074</v>
      </c>
      <c r="Q5658" t="s">
        <v>3074</v>
      </c>
      <c r="R5658" t="s">
        <v>3105</v>
      </c>
      <c r="S5658" t="s">
        <v>3721</v>
      </c>
      <c r="T5658">
        <v>78</v>
      </c>
      <c r="U5658">
        <v>56</v>
      </c>
      <c r="W5658" t="s">
        <v>546</v>
      </c>
      <c r="X5658">
        <v>1</v>
      </c>
      <c r="Y5658">
        <f t="shared" si="664"/>
        <v>22</v>
      </c>
      <c r="Z5658">
        <f t="shared" ca="1" si="665"/>
        <v>-2.4999999999999991</v>
      </c>
      <c r="AA5658">
        <f t="shared" ca="1" si="666"/>
        <v>24.5</v>
      </c>
      <c r="AB5658">
        <f t="shared" ca="1" si="667"/>
        <v>-24.5</v>
      </c>
      <c r="AC5658" s="2">
        <v>24.5</v>
      </c>
      <c r="AD5658" s="7">
        <f>VLOOKUP(P5658,Weights!$A:$B,2,0)*AC5658</f>
        <v>24.5</v>
      </c>
      <c r="AE5658">
        <f t="shared" ca="1" si="668"/>
        <v>600.25</v>
      </c>
      <c r="AF5658" t="str">
        <f t="shared" si="669"/>
        <v>Marquette</v>
      </c>
      <c r="AG5658" t="str">
        <f t="shared" ca="1" si="670"/>
        <v>Seton Hall</v>
      </c>
    </row>
    <row r="5659" spans="15:33" x14ac:dyDescent="0.25">
      <c r="O5659" t="s">
        <v>3326</v>
      </c>
      <c r="P5659" s="6">
        <v>42074</v>
      </c>
      <c r="Q5659" t="s">
        <v>3074</v>
      </c>
      <c r="R5659" t="s">
        <v>3204</v>
      </c>
      <c r="S5659" t="s">
        <v>3720</v>
      </c>
      <c r="T5659">
        <v>59</v>
      </c>
      <c r="U5659">
        <v>45</v>
      </c>
      <c r="W5659" t="s">
        <v>3038</v>
      </c>
      <c r="X5659">
        <v>1</v>
      </c>
      <c r="Y5659">
        <f t="shared" si="664"/>
        <v>-14</v>
      </c>
      <c r="Z5659">
        <f t="shared" ca="1" si="665"/>
        <v>-8.3749999800000001</v>
      </c>
      <c r="AA5659">
        <f t="shared" ca="1" si="666"/>
        <v>-5.6250000199999999</v>
      </c>
      <c r="AB5659">
        <f t="shared" ca="1" si="667"/>
        <v>5.6250000199999999</v>
      </c>
      <c r="AC5659" s="2">
        <v>5.625</v>
      </c>
      <c r="AD5659" s="7">
        <f>VLOOKUP(P5659,Weights!$A:$B,2,0)*AC5659</f>
        <v>5.625</v>
      </c>
      <c r="AE5659">
        <f t="shared" ca="1" si="668"/>
        <v>31.640625224999997</v>
      </c>
      <c r="AF5659" t="str">
        <f t="shared" si="669"/>
        <v>Western Kentucky</v>
      </c>
      <c r="AG5659" t="str">
        <f t="shared" ca="1" si="670"/>
        <v>Western Kentucky</v>
      </c>
    </row>
    <row r="5660" spans="15:33" x14ac:dyDescent="0.25">
      <c r="O5660" t="s">
        <v>3387</v>
      </c>
      <c r="P5660" s="6">
        <v>42074</v>
      </c>
      <c r="Q5660" t="s">
        <v>3074</v>
      </c>
      <c r="R5660" t="s">
        <v>3322</v>
      </c>
      <c r="S5660" t="s">
        <v>3721</v>
      </c>
      <c r="T5660">
        <v>62</v>
      </c>
      <c r="U5660">
        <v>60</v>
      </c>
      <c r="V5660" t="s">
        <v>3722</v>
      </c>
      <c r="W5660" t="s">
        <v>1252</v>
      </c>
      <c r="X5660">
        <v>1</v>
      </c>
      <c r="Y5660">
        <f t="shared" si="664"/>
        <v>2</v>
      </c>
      <c r="Z5660">
        <f t="shared" ca="1" si="665"/>
        <v>1.7500004999999987</v>
      </c>
      <c r="AA5660">
        <f t="shared" ca="1" si="666"/>
        <v>0.24999950000000126</v>
      </c>
      <c r="AB5660">
        <f t="shared" ca="1" si="667"/>
        <v>-0.24999950000000126</v>
      </c>
      <c r="AC5660" s="2">
        <v>0.25</v>
      </c>
      <c r="AD5660" s="7">
        <f>VLOOKUP(P5660,Weights!$A:$B,2,0)*AC5660</f>
        <v>0.25</v>
      </c>
      <c r="AE5660">
        <f t="shared" ca="1" si="668"/>
        <v>6.2499750000250633E-2</v>
      </c>
      <c r="AF5660" t="str">
        <f t="shared" si="669"/>
        <v>McNeese St</v>
      </c>
      <c r="AG5660" t="str">
        <f t="shared" ca="1" si="670"/>
        <v>McNeese St</v>
      </c>
    </row>
    <row r="5661" spans="15:33" x14ac:dyDescent="0.25">
      <c r="O5661" t="s">
        <v>3194</v>
      </c>
      <c r="P5661" s="6">
        <v>42074</v>
      </c>
      <c r="Q5661" t="s">
        <v>3074</v>
      </c>
      <c r="R5661" t="s">
        <v>3198</v>
      </c>
      <c r="S5661" t="s">
        <v>3721</v>
      </c>
      <c r="T5661">
        <v>59</v>
      </c>
      <c r="U5661">
        <v>49</v>
      </c>
      <c r="W5661" t="s">
        <v>3014</v>
      </c>
      <c r="X5661">
        <v>1</v>
      </c>
      <c r="Y5661">
        <f t="shared" si="664"/>
        <v>10</v>
      </c>
      <c r="Z5661">
        <f t="shared" ca="1" si="665"/>
        <v>9.9999995000000013</v>
      </c>
      <c r="AA5661">
        <f t="shared" ca="1" si="666"/>
        <v>4.9999999873762135E-7</v>
      </c>
      <c r="AB5661">
        <f t="shared" ca="1" si="667"/>
        <v>-4.9999999873762135E-7</v>
      </c>
      <c r="AC5661" s="2">
        <v>0</v>
      </c>
      <c r="AD5661" s="7">
        <f>VLOOKUP(P5661,Weights!$A:$B,2,0)*AC5661</f>
        <v>0</v>
      </c>
      <c r="AE5661">
        <f t="shared" ca="1" si="668"/>
        <v>2.4999999873762136E-13</v>
      </c>
      <c r="AF5661" t="str">
        <f t="shared" si="669"/>
        <v>Miami (FL)</v>
      </c>
      <c r="AG5661" t="str">
        <f t="shared" ca="1" si="670"/>
        <v>Miami (FL)</v>
      </c>
    </row>
    <row r="5662" spans="15:33" x14ac:dyDescent="0.25">
      <c r="O5662" t="s">
        <v>3124</v>
      </c>
      <c r="P5662" s="6">
        <v>42074</v>
      </c>
      <c r="Q5662" t="s">
        <v>3074</v>
      </c>
      <c r="R5662" t="s">
        <v>3108</v>
      </c>
      <c r="S5662" t="s">
        <v>3721</v>
      </c>
      <c r="T5662">
        <v>80</v>
      </c>
      <c r="U5662">
        <v>68</v>
      </c>
      <c r="W5662" t="s">
        <v>3032</v>
      </c>
      <c r="X5662">
        <v>1</v>
      </c>
      <c r="Y5662">
        <f t="shared" si="664"/>
        <v>12</v>
      </c>
      <c r="Z5662">
        <f t="shared" ca="1" si="665"/>
        <v>11.999999520000001</v>
      </c>
      <c r="AA5662">
        <f t="shared" ca="1" si="666"/>
        <v>4.7999999885917077E-7</v>
      </c>
      <c r="AB5662">
        <f t="shared" ca="1" si="667"/>
        <v>-4.7999999885917077E-7</v>
      </c>
      <c r="AC5662" s="2">
        <v>0</v>
      </c>
      <c r="AD5662" s="7">
        <f>VLOOKUP(P5662,Weights!$A:$B,2,0)*AC5662</f>
        <v>0</v>
      </c>
      <c r="AE5662">
        <f t="shared" ca="1" si="668"/>
        <v>2.3039999890480394E-13</v>
      </c>
      <c r="AF5662" t="str">
        <f t="shared" si="669"/>
        <v>Minnesota</v>
      </c>
      <c r="AG5662" t="str">
        <f t="shared" ca="1" si="670"/>
        <v>Minnesota</v>
      </c>
    </row>
    <row r="5663" spans="15:33" x14ac:dyDescent="0.25">
      <c r="O5663" t="s">
        <v>3235</v>
      </c>
      <c r="P5663" s="6">
        <v>42074</v>
      </c>
      <c r="Q5663" t="s">
        <v>3074</v>
      </c>
      <c r="R5663" t="s">
        <v>3199</v>
      </c>
      <c r="S5663" t="s">
        <v>3720</v>
      </c>
      <c r="T5663">
        <v>63</v>
      </c>
      <c r="U5663">
        <v>54</v>
      </c>
      <c r="W5663" t="s">
        <v>1417</v>
      </c>
      <c r="X5663">
        <v>1</v>
      </c>
      <c r="Y5663">
        <f t="shared" si="664"/>
        <v>-9</v>
      </c>
      <c r="Z5663">
        <f t="shared" ca="1" si="665"/>
        <v>-8.375</v>
      </c>
      <c r="AA5663">
        <f t="shared" ca="1" si="666"/>
        <v>-0.625</v>
      </c>
      <c r="AB5663">
        <f t="shared" ca="1" si="667"/>
        <v>0.625</v>
      </c>
      <c r="AC5663" s="2">
        <v>0.625</v>
      </c>
      <c r="AD5663" s="7">
        <f>VLOOKUP(P5663,Weights!$A:$B,2,0)*AC5663</f>
        <v>0.625</v>
      </c>
      <c r="AE5663">
        <f t="shared" ca="1" si="668"/>
        <v>0.390625</v>
      </c>
      <c r="AF5663" t="str">
        <f t="shared" si="669"/>
        <v>South Carolina</v>
      </c>
      <c r="AG5663" t="str">
        <f t="shared" ca="1" si="670"/>
        <v>South Carolina</v>
      </c>
    </row>
    <row r="5664" spans="15:33" x14ac:dyDescent="0.25">
      <c r="O5664" t="s">
        <v>3135</v>
      </c>
      <c r="P5664" s="6">
        <v>42074</v>
      </c>
      <c r="Q5664" t="s">
        <v>3074</v>
      </c>
      <c r="R5664" t="s">
        <v>3192</v>
      </c>
      <c r="S5664" t="s">
        <v>3721</v>
      </c>
      <c r="T5664">
        <v>81</v>
      </c>
      <c r="U5664">
        <v>70</v>
      </c>
      <c r="W5664" t="s">
        <v>1449</v>
      </c>
      <c r="X5664">
        <v>1</v>
      </c>
      <c r="Y5664">
        <f t="shared" si="664"/>
        <v>11</v>
      </c>
      <c r="Z5664">
        <f t="shared" ca="1" si="665"/>
        <v>7.3749995000000004</v>
      </c>
      <c r="AA5664">
        <f t="shared" ca="1" si="666"/>
        <v>3.6250004999999996</v>
      </c>
      <c r="AB5664">
        <f t="shared" ca="1" si="667"/>
        <v>-3.6250004999999996</v>
      </c>
      <c r="AC5664" s="2">
        <v>3.625</v>
      </c>
      <c r="AD5664" s="7">
        <f>VLOOKUP(P5664,Weights!$A:$B,2,0)*AC5664</f>
        <v>3.625</v>
      </c>
      <c r="AE5664">
        <f t="shared" ca="1" si="668"/>
        <v>13.140628625000247</v>
      </c>
      <c r="AF5664" t="str">
        <f t="shared" si="669"/>
        <v>NC State</v>
      </c>
      <c r="AG5664" t="str">
        <f t="shared" ca="1" si="670"/>
        <v>NC State</v>
      </c>
    </row>
    <row r="5665" spans="15:33" x14ac:dyDescent="0.25">
      <c r="O5665" t="s">
        <v>3134</v>
      </c>
      <c r="P5665" s="6">
        <v>42074</v>
      </c>
      <c r="Q5665" t="s">
        <v>3074</v>
      </c>
      <c r="R5665" t="s">
        <v>3174</v>
      </c>
      <c r="S5665" t="s">
        <v>3720</v>
      </c>
      <c r="T5665">
        <v>68</v>
      </c>
      <c r="U5665">
        <v>65</v>
      </c>
      <c r="W5665" t="s">
        <v>715</v>
      </c>
      <c r="X5665">
        <v>1</v>
      </c>
      <c r="Y5665">
        <f t="shared" si="664"/>
        <v>-3</v>
      </c>
      <c r="Z5665">
        <f t="shared" ca="1" si="665"/>
        <v>-1.375</v>
      </c>
      <c r="AA5665">
        <f t="shared" ca="1" si="666"/>
        <v>-1.625</v>
      </c>
      <c r="AB5665">
        <f t="shared" ca="1" si="667"/>
        <v>1.625</v>
      </c>
      <c r="AC5665" s="2">
        <v>1.625</v>
      </c>
      <c r="AD5665" s="7">
        <f>VLOOKUP(P5665,Weights!$A:$B,2,0)*AC5665</f>
        <v>1.625</v>
      </c>
      <c r="AE5665">
        <f t="shared" ca="1" si="668"/>
        <v>2.640625</v>
      </c>
      <c r="AF5665" t="str">
        <f t="shared" si="669"/>
        <v>Penn State</v>
      </c>
      <c r="AG5665" t="str">
        <f t="shared" ca="1" si="670"/>
        <v>Penn State</v>
      </c>
    </row>
    <row r="5666" spans="15:33" x14ac:dyDescent="0.25">
      <c r="O5666" t="s">
        <v>3328</v>
      </c>
      <c r="P5666" s="6">
        <v>42074</v>
      </c>
      <c r="Q5666" t="s">
        <v>3074</v>
      </c>
      <c r="R5666" t="s">
        <v>3077</v>
      </c>
      <c r="S5666" t="s">
        <v>3720</v>
      </c>
      <c r="T5666">
        <v>67</v>
      </c>
      <c r="U5666">
        <v>46</v>
      </c>
      <c r="W5666" t="s">
        <v>1195</v>
      </c>
      <c r="X5666">
        <v>1</v>
      </c>
      <c r="Y5666">
        <f t="shared" si="664"/>
        <v>-21</v>
      </c>
      <c r="Z5666">
        <f t="shared" ca="1" si="665"/>
        <v>-13.5</v>
      </c>
      <c r="AA5666">
        <f t="shared" ca="1" si="666"/>
        <v>-7.5</v>
      </c>
      <c r="AB5666">
        <f t="shared" ca="1" si="667"/>
        <v>7.5</v>
      </c>
      <c r="AC5666" s="2">
        <v>7.5</v>
      </c>
      <c r="AD5666" s="7">
        <f>VLOOKUP(P5666,Weights!$A:$B,2,0)*AC5666</f>
        <v>7.5</v>
      </c>
      <c r="AE5666">
        <f t="shared" ca="1" si="668"/>
        <v>56.25</v>
      </c>
      <c r="AF5666" t="str">
        <f t="shared" si="669"/>
        <v>UNLV</v>
      </c>
      <c r="AG5666" t="str">
        <f t="shared" ca="1" si="670"/>
        <v>UNLV</v>
      </c>
    </row>
    <row r="5667" spans="15:33" x14ac:dyDescent="0.25">
      <c r="O5667" t="s">
        <v>3405</v>
      </c>
      <c r="P5667" s="6">
        <v>42074</v>
      </c>
      <c r="Q5667" t="s">
        <v>3074</v>
      </c>
      <c r="R5667" t="s">
        <v>3407</v>
      </c>
      <c r="S5667" t="s">
        <v>3721</v>
      </c>
      <c r="T5667">
        <v>82</v>
      </c>
      <c r="U5667">
        <v>73</v>
      </c>
      <c r="W5667" t="s">
        <v>3059</v>
      </c>
      <c r="X5667">
        <v>1</v>
      </c>
      <c r="Y5667">
        <f t="shared" si="664"/>
        <v>9</v>
      </c>
      <c r="Z5667">
        <f t="shared" ca="1" si="665"/>
        <v>9.0000005000000023</v>
      </c>
      <c r="AA5667">
        <f t="shared" ca="1" si="666"/>
        <v>-5.0000000229033503E-7</v>
      </c>
      <c r="AB5667">
        <f t="shared" ca="1" si="667"/>
        <v>5.0000000229033503E-7</v>
      </c>
      <c r="AC5667" s="2">
        <v>0</v>
      </c>
      <c r="AD5667" s="7">
        <f>VLOOKUP(P5667,Weights!$A:$B,2,0)*AC5667</f>
        <v>0</v>
      </c>
      <c r="AE5667">
        <f t="shared" ca="1" si="668"/>
        <v>2.5000000229033503E-13</v>
      </c>
      <c r="AF5667" t="str">
        <f t="shared" si="669"/>
        <v>New Orleans</v>
      </c>
      <c r="AG5667" t="str">
        <f t="shared" ca="1" si="670"/>
        <v>New Orleans</v>
      </c>
    </row>
    <row r="5668" spans="15:33" x14ac:dyDescent="0.25">
      <c r="O5668" t="s">
        <v>3292</v>
      </c>
      <c r="P5668" s="6">
        <v>42074</v>
      </c>
      <c r="Q5668" t="s">
        <v>3074</v>
      </c>
      <c r="R5668" t="s">
        <v>3313</v>
      </c>
      <c r="S5668" t="s">
        <v>3721</v>
      </c>
      <c r="T5668">
        <v>68</v>
      </c>
      <c r="U5668">
        <v>54</v>
      </c>
      <c r="W5668" t="s">
        <v>3049</v>
      </c>
      <c r="X5668">
        <v>1</v>
      </c>
      <c r="Y5668">
        <f t="shared" si="664"/>
        <v>14</v>
      </c>
      <c r="Z5668">
        <f t="shared" ca="1" si="665"/>
        <v>13.875000499999999</v>
      </c>
      <c r="AA5668">
        <f t="shared" ca="1" si="666"/>
        <v>0.12499950000000126</v>
      </c>
      <c r="AB5668">
        <f t="shared" ca="1" si="667"/>
        <v>-0.12499950000000126</v>
      </c>
      <c r="AC5668" s="2">
        <v>0.125</v>
      </c>
      <c r="AD5668" s="7">
        <f>VLOOKUP(P5668,Weights!$A:$B,2,0)*AC5668</f>
        <v>0.125</v>
      </c>
      <c r="AE5668">
        <f t="shared" ca="1" si="668"/>
        <v>1.5624875000250315E-2</v>
      </c>
      <c r="AF5668" t="str">
        <f t="shared" si="669"/>
        <v>Norfolk St</v>
      </c>
      <c r="AG5668" t="str">
        <f t="shared" ca="1" si="670"/>
        <v>Norfolk St</v>
      </c>
    </row>
    <row r="5669" spans="15:33" x14ac:dyDescent="0.25">
      <c r="O5669" t="s">
        <v>3256</v>
      </c>
      <c r="P5669" s="6">
        <v>42074</v>
      </c>
      <c r="Q5669" t="s">
        <v>3074</v>
      </c>
      <c r="R5669" t="s">
        <v>3352</v>
      </c>
      <c r="S5669" t="s">
        <v>3720</v>
      </c>
      <c r="T5669">
        <v>82</v>
      </c>
      <c r="U5669">
        <v>54</v>
      </c>
      <c r="W5669" t="s">
        <v>3041</v>
      </c>
      <c r="X5669">
        <v>1</v>
      </c>
      <c r="Y5669">
        <f t="shared" si="664"/>
        <v>-28</v>
      </c>
      <c r="Z5669">
        <f t="shared" ca="1" si="665"/>
        <v>-0.75</v>
      </c>
      <c r="AA5669">
        <f t="shared" ca="1" si="666"/>
        <v>-27.25</v>
      </c>
      <c r="AB5669">
        <f t="shared" ca="1" si="667"/>
        <v>27.25</v>
      </c>
      <c r="AC5669" s="2">
        <v>27.25</v>
      </c>
      <c r="AD5669" s="7">
        <f>VLOOKUP(P5669,Weights!$A:$B,2,0)*AC5669</f>
        <v>27.25</v>
      </c>
      <c r="AE5669">
        <f t="shared" ca="1" si="668"/>
        <v>742.5625</v>
      </c>
      <c r="AF5669" t="str">
        <f t="shared" si="669"/>
        <v>Rice</v>
      </c>
      <c r="AG5669" t="str">
        <f t="shared" ca="1" si="670"/>
        <v>Rice</v>
      </c>
    </row>
    <row r="5670" spans="15:33" x14ac:dyDescent="0.25">
      <c r="O5670" t="s">
        <v>3146</v>
      </c>
      <c r="P5670" s="6">
        <v>42074</v>
      </c>
      <c r="Q5670" t="s">
        <v>3074</v>
      </c>
      <c r="R5670" t="s">
        <v>3395</v>
      </c>
      <c r="S5670" t="s">
        <v>3721</v>
      </c>
      <c r="T5670">
        <v>71</v>
      </c>
      <c r="U5670">
        <v>69</v>
      </c>
      <c r="W5670" t="s">
        <v>993</v>
      </c>
      <c r="X5670">
        <v>1</v>
      </c>
      <c r="Y5670">
        <f t="shared" si="664"/>
        <v>2</v>
      </c>
      <c r="Z5670">
        <f t="shared" ca="1" si="665"/>
        <v>6.8749995000000004</v>
      </c>
      <c r="AA5670">
        <f t="shared" ca="1" si="666"/>
        <v>-4.8749995000000004</v>
      </c>
      <c r="AB5670">
        <f t="shared" ca="1" si="667"/>
        <v>4.8749995000000004</v>
      </c>
      <c r="AC5670" s="2">
        <v>4.875</v>
      </c>
      <c r="AD5670" s="7">
        <f>VLOOKUP(P5670,Weights!$A:$B,2,0)*AC5670</f>
        <v>4.875</v>
      </c>
      <c r="AE5670">
        <f t="shared" ca="1" si="668"/>
        <v>23.765620125000254</v>
      </c>
      <c r="AF5670" t="str">
        <f t="shared" si="669"/>
        <v>Stanford</v>
      </c>
      <c r="AG5670" t="str">
        <f t="shared" ca="1" si="670"/>
        <v>Stanford</v>
      </c>
    </row>
    <row r="5671" spans="15:33" x14ac:dyDescent="0.25">
      <c r="O5671" t="s">
        <v>3248</v>
      </c>
      <c r="P5671" s="6">
        <v>42074</v>
      </c>
      <c r="Q5671" t="s">
        <v>3074</v>
      </c>
      <c r="R5671" t="s">
        <v>3247</v>
      </c>
      <c r="S5671" t="s">
        <v>3721</v>
      </c>
      <c r="T5671">
        <v>65</v>
      </c>
      <c r="U5671">
        <v>53</v>
      </c>
      <c r="W5671" t="s">
        <v>1948</v>
      </c>
      <c r="X5671">
        <v>1</v>
      </c>
      <c r="Y5671">
        <f t="shared" si="664"/>
        <v>12</v>
      </c>
      <c r="Z5671">
        <f t="shared" ca="1" si="665"/>
        <v>11.999999499999998</v>
      </c>
      <c r="AA5671">
        <f t="shared" ca="1" si="666"/>
        <v>5.0000000229033503E-7</v>
      </c>
      <c r="AB5671">
        <f t="shared" ca="1" si="667"/>
        <v>-5.0000000229033503E-7</v>
      </c>
      <c r="AC5671" s="2">
        <v>0</v>
      </c>
      <c r="AD5671" s="7">
        <f>VLOOKUP(P5671,Weights!$A:$B,2,0)*AC5671</f>
        <v>0</v>
      </c>
      <c r="AE5671">
        <f t="shared" ca="1" si="668"/>
        <v>2.5000000229033503E-13</v>
      </c>
      <c r="AF5671" t="str">
        <f t="shared" si="669"/>
        <v>Texas</v>
      </c>
      <c r="AG5671" t="str">
        <f t="shared" ca="1" si="670"/>
        <v>Texas</v>
      </c>
    </row>
    <row r="5672" spans="15:33" x14ac:dyDescent="0.25">
      <c r="O5672" t="s">
        <v>3339</v>
      </c>
      <c r="P5672" s="6">
        <v>42075</v>
      </c>
      <c r="Q5672" t="s">
        <v>3074</v>
      </c>
      <c r="R5672" t="s">
        <v>3280</v>
      </c>
      <c r="S5672" t="s">
        <v>3720</v>
      </c>
      <c r="T5672">
        <v>80</v>
      </c>
      <c r="U5672">
        <v>68</v>
      </c>
      <c r="W5672" t="s">
        <v>1444</v>
      </c>
      <c r="X5672">
        <v>1</v>
      </c>
      <c r="Y5672">
        <f t="shared" si="664"/>
        <v>-12</v>
      </c>
      <c r="Z5672">
        <f t="shared" ca="1" si="665"/>
        <v>-12</v>
      </c>
      <c r="AA5672">
        <f t="shared" ca="1" si="666"/>
        <v>0</v>
      </c>
      <c r="AB5672">
        <f t="shared" ca="1" si="667"/>
        <v>0</v>
      </c>
      <c r="AC5672" s="2">
        <v>0</v>
      </c>
      <c r="AD5672" s="7">
        <f>VLOOKUP(P5672,Weights!$A:$B,2,0)*AC5672</f>
        <v>0</v>
      </c>
      <c r="AE5672">
        <f t="shared" ca="1" si="668"/>
        <v>0</v>
      </c>
      <c r="AF5672" t="str">
        <f t="shared" si="669"/>
        <v>Boise State</v>
      </c>
      <c r="AG5672" t="str">
        <f t="shared" ca="1" si="670"/>
        <v>Boise State</v>
      </c>
    </row>
    <row r="5673" spans="15:33" x14ac:dyDescent="0.25">
      <c r="O5673" t="s">
        <v>3122</v>
      </c>
      <c r="P5673" s="6">
        <v>42075</v>
      </c>
      <c r="Q5673" t="s">
        <v>3074</v>
      </c>
      <c r="R5673" t="s">
        <v>3375</v>
      </c>
      <c r="S5673" t="s">
        <v>3721</v>
      </c>
      <c r="T5673">
        <v>53</v>
      </c>
      <c r="U5673">
        <v>51</v>
      </c>
      <c r="W5673" t="s">
        <v>3044</v>
      </c>
      <c r="X5673">
        <v>1</v>
      </c>
      <c r="Y5673">
        <f t="shared" si="664"/>
        <v>2</v>
      </c>
      <c r="Z5673">
        <f t="shared" ca="1" si="665"/>
        <v>1.125</v>
      </c>
      <c r="AA5673">
        <f t="shared" ca="1" si="666"/>
        <v>0.875</v>
      </c>
      <c r="AB5673">
        <f t="shared" ca="1" si="667"/>
        <v>-0.875</v>
      </c>
      <c r="AC5673" s="2">
        <v>0.875</v>
      </c>
      <c r="AD5673" s="7">
        <f>VLOOKUP(P5673,Weights!$A:$B,2,0)*AC5673</f>
        <v>0.875</v>
      </c>
      <c r="AE5673">
        <f t="shared" ca="1" si="668"/>
        <v>0.765625</v>
      </c>
      <c r="AF5673" t="str">
        <f t="shared" si="669"/>
        <v>Akron</v>
      </c>
      <c r="AG5673" t="str">
        <f t="shared" ca="1" si="670"/>
        <v>Akron</v>
      </c>
    </row>
    <row r="5674" spans="15:33" x14ac:dyDescent="0.25">
      <c r="O5674" t="s">
        <v>3155</v>
      </c>
      <c r="P5674" s="6">
        <v>42075</v>
      </c>
      <c r="Q5674" t="s">
        <v>3074</v>
      </c>
      <c r="R5674" t="s">
        <v>3144</v>
      </c>
      <c r="S5674" t="s">
        <v>3720</v>
      </c>
      <c r="T5674">
        <v>69</v>
      </c>
      <c r="U5674">
        <v>61</v>
      </c>
      <c r="W5674" t="s">
        <v>3054</v>
      </c>
      <c r="X5674">
        <v>1</v>
      </c>
      <c r="Y5674">
        <f t="shared" si="664"/>
        <v>-8</v>
      </c>
      <c r="Z5674">
        <f t="shared" ca="1" si="665"/>
        <v>-2.8749999999999991</v>
      </c>
      <c r="AA5674">
        <f t="shared" ca="1" si="666"/>
        <v>-5.1250000000000009</v>
      </c>
      <c r="AB5674">
        <f t="shared" ca="1" si="667"/>
        <v>5.1250000000000009</v>
      </c>
      <c r="AC5674" s="2">
        <v>5.125</v>
      </c>
      <c r="AD5674" s="7">
        <f>VLOOKUP(P5674,Weights!$A:$B,2,0)*AC5674</f>
        <v>5.125</v>
      </c>
      <c r="AE5674">
        <f t="shared" ca="1" si="668"/>
        <v>26.265625000000011</v>
      </c>
      <c r="AF5674" t="str">
        <f t="shared" si="669"/>
        <v>Florida</v>
      </c>
      <c r="AG5674" t="str">
        <f t="shared" ca="1" si="670"/>
        <v>Florida</v>
      </c>
    </row>
    <row r="5675" spans="15:33" x14ac:dyDescent="0.25">
      <c r="O5675" t="s">
        <v>3400</v>
      </c>
      <c r="P5675" s="6">
        <v>42075</v>
      </c>
      <c r="Q5675" t="s">
        <v>3074</v>
      </c>
      <c r="R5675" t="s">
        <v>3356</v>
      </c>
      <c r="S5675" t="s">
        <v>3720</v>
      </c>
      <c r="T5675">
        <v>64</v>
      </c>
      <c r="U5675">
        <v>60</v>
      </c>
      <c r="W5675" t="s">
        <v>3060</v>
      </c>
      <c r="X5675">
        <v>1</v>
      </c>
      <c r="Y5675">
        <f t="shared" si="664"/>
        <v>-4</v>
      </c>
      <c r="Z5675">
        <f t="shared" ca="1" si="665"/>
        <v>-4.6250004999999996</v>
      </c>
      <c r="AA5675">
        <f t="shared" ca="1" si="666"/>
        <v>0.62500049999999963</v>
      </c>
      <c r="AB5675">
        <f t="shared" ca="1" si="667"/>
        <v>-0.62500049999999963</v>
      </c>
      <c r="AC5675" s="2">
        <v>0.625</v>
      </c>
      <c r="AD5675" s="7">
        <f>VLOOKUP(P5675,Weights!$A:$B,2,0)*AC5675</f>
        <v>0.625</v>
      </c>
      <c r="AE5675">
        <f t="shared" ca="1" si="668"/>
        <v>0.39062562500024955</v>
      </c>
      <c r="AF5675" t="str">
        <f t="shared" si="669"/>
        <v>Southern</v>
      </c>
      <c r="AG5675" t="str">
        <f t="shared" ca="1" si="670"/>
        <v>Southern</v>
      </c>
    </row>
    <row r="5676" spans="15:33" x14ac:dyDescent="0.25">
      <c r="O5676" t="s">
        <v>3715</v>
      </c>
      <c r="P5676" s="6">
        <v>42075</v>
      </c>
      <c r="Q5676" t="s">
        <v>3074</v>
      </c>
      <c r="R5676" t="s">
        <v>3222</v>
      </c>
      <c r="S5676" t="s">
        <v>3721</v>
      </c>
      <c r="T5676">
        <v>73</v>
      </c>
      <c r="U5676">
        <v>51</v>
      </c>
      <c r="W5676" t="s">
        <v>2152</v>
      </c>
      <c r="X5676">
        <v>1</v>
      </c>
      <c r="Y5676">
        <f t="shared" si="664"/>
        <v>22</v>
      </c>
      <c r="Z5676">
        <f t="shared" ca="1" si="665"/>
        <v>14.749999499999998</v>
      </c>
      <c r="AA5676">
        <f t="shared" ca="1" si="666"/>
        <v>7.2500005000000023</v>
      </c>
      <c r="AB5676">
        <f t="shared" ca="1" si="667"/>
        <v>-7.2500005000000023</v>
      </c>
      <c r="AC5676" s="2">
        <v>7.25</v>
      </c>
      <c r="AD5676" s="7">
        <f>VLOOKUP(P5676,Weights!$A:$B,2,0)*AC5676</f>
        <v>7.25</v>
      </c>
      <c r="AE5676">
        <f t="shared" ca="1" si="668"/>
        <v>52.56250725000028</v>
      </c>
      <c r="AF5676" t="str">
        <f t="shared" si="669"/>
        <v>Arizona</v>
      </c>
      <c r="AG5676" t="str">
        <f t="shared" ca="1" si="670"/>
        <v>Arizona</v>
      </c>
    </row>
    <row r="5677" spans="15:33" x14ac:dyDescent="0.25">
      <c r="O5677" t="s">
        <v>3160</v>
      </c>
      <c r="P5677" s="6">
        <v>42075</v>
      </c>
      <c r="Q5677" t="s">
        <v>3074</v>
      </c>
      <c r="R5677" t="s">
        <v>3360</v>
      </c>
      <c r="S5677" t="s">
        <v>3720</v>
      </c>
      <c r="T5677">
        <v>57</v>
      </c>
      <c r="U5677">
        <v>55</v>
      </c>
      <c r="W5677" t="s">
        <v>3064</v>
      </c>
      <c r="X5677">
        <v>1</v>
      </c>
      <c r="Y5677">
        <f t="shared" si="664"/>
        <v>-2</v>
      </c>
      <c r="Z5677">
        <f t="shared" ca="1" si="665"/>
        <v>3.875</v>
      </c>
      <c r="AA5677">
        <f t="shared" ca="1" si="666"/>
        <v>-5.875</v>
      </c>
      <c r="AB5677">
        <f t="shared" ca="1" si="667"/>
        <v>5.875</v>
      </c>
      <c r="AC5677" s="2">
        <v>5.875</v>
      </c>
      <c r="AD5677" s="7">
        <f>VLOOKUP(P5677,Weights!$A:$B,2,0)*AC5677</f>
        <v>5.875</v>
      </c>
      <c r="AE5677">
        <f t="shared" ca="1" si="668"/>
        <v>34.515625</v>
      </c>
      <c r="AF5677" t="str">
        <f t="shared" si="669"/>
        <v>South Alabama</v>
      </c>
      <c r="AG5677" t="str">
        <f t="shared" ca="1" si="670"/>
        <v>Arkansas-Little Rock</v>
      </c>
    </row>
    <row r="5678" spans="15:33" x14ac:dyDescent="0.25">
      <c r="O5678" t="s">
        <v>3260</v>
      </c>
      <c r="P5678" s="6">
        <v>42075</v>
      </c>
      <c r="Q5678" t="s">
        <v>3074</v>
      </c>
      <c r="R5678" t="s">
        <v>3100</v>
      </c>
      <c r="S5678" t="s">
        <v>3721</v>
      </c>
      <c r="T5678">
        <v>66</v>
      </c>
      <c r="U5678">
        <v>59</v>
      </c>
      <c r="W5678" t="s">
        <v>3028</v>
      </c>
      <c r="X5678">
        <v>1</v>
      </c>
      <c r="Y5678">
        <f t="shared" si="664"/>
        <v>7</v>
      </c>
      <c r="Z5678">
        <f t="shared" ca="1" si="665"/>
        <v>-6.8750000199999999</v>
      </c>
      <c r="AA5678">
        <f t="shared" ca="1" si="666"/>
        <v>13.87500002</v>
      </c>
      <c r="AB5678">
        <f t="shared" ca="1" si="667"/>
        <v>-13.87500002</v>
      </c>
      <c r="AC5678" s="2">
        <v>13.875</v>
      </c>
      <c r="AD5678" s="7">
        <f>VLOOKUP(P5678,Weights!$A:$B,2,0)*AC5678</f>
        <v>13.875</v>
      </c>
      <c r="AE5678">
        <f t="shared" ca="1" si="668"/>
        <v>192.51562555499999</v>
      </c>
      <c r="AF5678" t="str">
        <f t="shared" si="669"/>
        <v>Auburn</v>
      </c>
      <c r="AG5678" t="str">
        <f t="shared" ca="1" si="670"/>
        <v>Texas A&amp;M</v>
      </c>
    </row>
    <row r="5679" spans="15:33" x14ac:dyDescent="0.25">
      <c r="O5679" t="s">
        <v>3403</v>
      </c>
      <c r="P5679" s="6">
        <v>42075</v>
      </c>
      <c r="Q5679" t="s">
        <v>3074</v>
      </c>
      <c r="R5679" t="s">
        <v>3385</v>
      </c>
      <c r="S5679" t="s">
        <v>3721</v>
      </c>
      <c r="T5679">
        <v>80</v>
      </c>
      <c r="U5679">
        <v>70</v>
      </c>
      <c r="W5679" t="s">
        <v>3022</v>
      </c>
      <c r="X5679">
        <v>1</v>
      </c>
      <c r="Y5679">
        <f t="shared" si="664"/>
        <v>10</v>
      </c>
      <c r="Z5679">
        <f t="shared" ca="1" si="665"/>
        <v>-0.875</v>
      </c>
      <c r="AA5679">
        <f t="shared" ca="1" si="666"/>
        <v>10.875</v>
      </c>
      <c r="AB5679">
        <f t="shared" ca="1" si="667"/>
        <v>-10.875</v>
      </c>
      <c r="AC5679" s="2">
        <v>10.875</v>
      </c>
      <c r="AD5679" s="7">
        <f>VLOOKUP(P5679,Weights!$A:$B,2,0)*AC5679</f>
        <v>10.875</v>
      </c>
      <c r="AE5679">
        <f t="shared" ca="1" si="668"/>
        <v>118.265625</v>
      </c>
      <c r="AF5679" t="str">
        <f t="shared" si="669"/>
        <v>Baylor</v>
      </c>
      <c r="AG5679" t="str">
        <f t="shared" ca="1" si="670"/>
        <v>West Virginia</v>
      </c>
    </row>
    <row r="5680" spans="15:33" x14ac:dyDescent="0.25">
      <c r="O5680" t="s">
        <v>3101</v>
      </c>
      <c r="P5680" s="6">
        <v>42075</v>
      </c>
      <c r="Q5680" t="s">
        <v>3074</v>
      </c>
      <c r="R5680" t="s">
        <v>3210</v>
      </c>
      <c r="S5680" t="s">
        <v>3720</v>
      </c>
      <c r="T5680">
        <v>67</v>
      </c>
      <c r="U5680">
        <v>61</v>
      </c>
      <c r="V5680" t="s">
        <v>3722</v>
      </c>
      <c r="W5680" t="s">
        <v>3026</v>
      </c>
      <c r="X5680">
        <v>1</v>
      </c>
      <c r="Y5680">
        <f t="shared" si="664"/>
        <v>-6</v>
      </c>
      <c r="Z5680">
        <f t="shared" ca="1" si="665"/>
        <v>2.8749999999999982</v>
      </c>
      <c r="AA5680">
        <f t="shared" ca="1" si="666"/>
        <v>-8.8749999999999982</v>
      </c>
      <c r="AB5680">
        <f t="shared" ca="1" si="667"/>
        <v>8.8749999999999982</v>
      </c>
      <c r="AC5680" s="2">
        <v>8.875</v>
      </c>
      <c r="AD5680" s="7">
        <f>VLOOKUP(P5680,Weights!$A:$B,2,0)*AC5680</f>
        <v>8.875</v>
      </c>
      <c r="AE5680">
        <f t="shared" ca="1" si="668"/>
        <v>78.765624999999972</v>
      </c>
      <c r="AF5680" t="str">
        <f t="shared" si="669"/>
        <v>Xavier</v>
      </c>
      <c r="AG5680" t="str">
        <f t="shared" ca="1" si="670"/>
        <v>Butler</v>
      </c>
    </row>
    <row r="5681" spans="15:33" x14ac:dyDescent="0.25">
      <c r="O5681" t="s">
        <v>3333</v>
      </c>
      <c r="P5681" s="6">
        <v>42075</v>
      </c>
      <c r="Q5681" t="s">
        <v>3074</v>
      </c>
      <c r="R5681" t="s">
        <v>3133</v>
      </c>
      <c r="S5681" t="s">
        <v>3720</v>
      </c>
      <c r="T5681">
        <v>54</v>
      </c>
      <c r="U5681">
        <v>50</v>
      </c>
      <c r="W5681" t="s">
        <v>240</v>
      </c>
      <c r="X5681">
        <v>1</v>
      </c>
      <c r="Y5681">
        <f t="shared" si="664"/>
        <v>-4</v>
      </c>
      <c r="Z5681">
        <f t="shared" ca="1" si="665"/>
        <v>-4.8750000199999999</v>
      </c>
      <c r="AA5681">
        <f t="shared" ca="1" si="666"/>
        <v>0.87500001999999988</v>
      </c>
      <c r="AB5681">
        <f t="shared" ca="1" si="667"/>
        <v>-0.87500001999999988</v>
      </c>
      <c r="AC5681" s="2">
        <v>0.875</v>
      </c>
      <c r="AD5681" s="7">
        <f>VLOOKUP(P5681,Weights!$A:$B,2,0)*AC5681</f>
        <v>0.875</v>
      </c>
      <c r="AE5681">
        <f t="shared" ca="1" si="668"/>
        <v>0.76562503500000023</v>
      </c>
      <c r="AF5681" t="str">
        <f t="shared" si="669"/>
        <v>UC Santa Barbara</v>
      </c>
      <c r="AG5681" t="str">
        <f t="shared" ca="1" si="670"/>
        <v>UC Santa Barbara</v>
      </c>
    </row>
    <row r="5682" spans="15:33" x14ac:dyDescent="0.25">
      <c r="O5682" t="s">
        <v>3257</v>
      </c>
      <c r="P5682" s="6">
        <v>42075</v>
      </c>
      <c r="Q5682" t="s">
        <v>3074</v>
      </c>
      <c r="R5682" t="s">
        <v>3261</v>
      </c>
      <c r="S5682" t="s">
        <v>3720</v>
      </c>
      <c r="T5682">
        <v>49</v>
      </c>
      <c r="U5682">
        <v>45</v>
      </c>
      <c r="W5682" t="s">
        <v>3066</v>
      </c>
      <c r="X5682">
        <v>1</v>
      </c>
      <c r="Y5682">
        <f t="shared" si="664"/>
        <v>-4</v>
      </c>
      <c r="Z5682">
        <f t="shared" ca="1" si="665"/>
        <v>-5.0000004999999996</v>
      </c>
      <c r="AA5682">
        <f t="shared" ca="1" si="666"/>
        <v>1.0000004999999996</v>
      </c>
      <c r="AB5682">
        <f t="shared" ca="1" si="667"/>
        <v>-1.0000004999999996</v>
      </c>
      <c r="AC5682" s="2">
        <v>1</v>
      </c>
      <c r="AD5682" s="7">
        <f>VLOOKUP(P5682,Weights!$A:$B,2,0)*AC5682</f>
        <v>1</v>
      </c>
      <c r="AE5682">
        <f t="shared" ca="1" si="668"/>
        <v>1.0000010000002493</v>
      </c>
      <c r="AF5682" t="str">
        <f t="shared" si="669"/>
        <v>Seattle</v>
      </c>
      <c r="AG5682" t="str">
        <f t="shared" ca="1" si="670"/>
        <v>Seattle</v>
      </c>
    </row>
    <row r="5683" spans="15:33" x14ac:dyDescent="0.25">
      <c r="O5683" t="s">
        <v>3231</v>
      </c>
      <c r="P5683" s="6">
        <v>42075</v>
      </c>
      <c r="Q5683" t="s">
        <v>3074</v>
      </c>
      <c r="R5683" t="s">
        <v>3295</v>
      </c>
      <c r="S5683" t="s">
        <v>3720</v>
      </c>
      <c r="T5683">
        <v>93</v>
      </c>
      <c r="U5683">
        <v>85</v>
      </c>
      <c r="W5683" t="s">
        <v>3057</v>
      </c>
      <c r="X5683">
        <v>1</v>
      </c>
      <c r="Y5683">
        <f t="shared" si="664"/>
        <v>-8</v>
      </c>
      <c r="Z5683">
        <f t="shared" ca="1" si="665"/>
        <v>-2.7499995000000004</v>
      </c>
      <c r="AA5683">
        <f t="shared" ca="1" si="666"/>
        <v>-5.2500004999999996</v>
      </c>
      <c r="AB5683">
        <f t="shared" ca="1" si="667"/>
        <v>5.2500004999999996</v>
      </c>
      <c r="AC5683" s="2">
        <v>5.25</v>
      </c>
      <c r="AD5683" s="7">
        <f>VLOOKUP(P5683,Weights!$A:$B,2,0)*AC5683</f>
        <v>5.25</v>
      </c>
      <c r="AE5683">
        <f t="shared" ca="1" si="668"/>
        <v>27.562505250000246</v>
      </c>
      <c r="AF5683" t="str">
        <f t="shared" si="669"/>
        <v>Oregon</v>
      </c>
      <c r="AG5683" t="str">
        <f t="shared" ca="1" si="670"/>
        <v>Oregon</v>
      </c>
    </row>
    <row r="5684" spans="15:33" x14ac:dyDescent="0.25">
      <c r="O5684" t="s">
        <v>3279</v>
      </c>
      <c r="P5684" s="6">
        <v>42075</v>
      </c>
      <c r="Q5684" t="s">
        <v>3074</v>
      </c>
      <c r="R5684" t="s">
        <v>3329</v>
      </c>
      <c r="S5684" t="s">
        <v>3721</v>
      </c>
      <c r="T5684">
        <v>71</v>
      </c>
      <c r="U5684">
        <v>59</v>
      </c>
      <c r="W5684" t="s">
        <v>3052</v>
      </c>
      <c r="X5684">
        <v>1</v>
      </c>
      <c r="Y5684">
        <f t="shared" si="664"/>
        <v>12</v>
      </c>
      <c r="Z5684">
        <f t="shared" ca="1" si="665"/>
        <v>11.75</v>
      </c>
      <c r="AA5684">
        <f t="shared" ca="1" si="666"/>
        <v>0.25</v>
      </c>
      <c r="AB5684">
        <f t="shared" ca="1" si="667"/>
        <v>-0.25</v>
      </c>
      <c r="AC5684" s="2">
        <v>0.25</v>
      </c>
      <c r="AD5684" s="7">
        <f>VLOOKUP(P5684,Weights!$A:$B,2,0)*AC5684</f>
        <v>0.25</v>
      </c>
      <c r="AE5684">
        <f t="shared" ca="1" si="668"/>
        <v>6.25E-2</v>
      </c>
      <c r="AF5684" t="str">
        <f t="shared" si="669"/>
        <v>Colorado St</v>
      </c>
      <c r="AG5684" t="str">
        <f t="shared" ca="1" si="670"/>
        <v>Colorado St</v>
      </c>
    </row>
    <row r="5685" spans="15:33" x14ac:dyDescent="0.25">
      <c r="O5685" t="s">
        <v>3136</v>
      </c>
      <c r="P5685" s="6">
        <v>42075</v>
      </c>
      <c r="Q5685" t="s">
        <v>3074</v>
      </c>
      <c r="R5685" t="s">
        <v>3145</v>
      </c>
      <c r="S5685" t="s">
        <v>3721</v>
      </c>
      <c r="T5685">
        <v>69</v>
      </c>
      <c r="U5685">
        <v>43</v>
      </c>
      <c r="W5685" t="s">
        <v>275</v>
      </c>
      <c r="X5685">
        <v>1</v>
      </c>
      <c r="Y5685">
        <f t="shared" si="664"/>
        <v>26</v>
      </c>
      <c r="Z5685">
        <f t="shared" ca="1" si="665"/>
        <v>13.375</v>
      </c>
      <c r="AA5685">
        <f t="shared" ca="1" si="666"/>
        <v>12.625</v>
      </c>
      <c r="AB5685">
        <f t="shared" ca="1" si="667"/>
        <v>-12.625</v>
      </c>
      <c r="AC5685" s="2">
        <v>12.625</v>
      </c>
      <c r="AD5685" s="7">
        <f>VLOOKUP(P5685,Weights!$A:$B,2,0)*AC5685</f>
        <v>12.625</v>
      </c>
      <c r="AE5685">
        <f t="shared" ca="1" si="668"/>
        <v>159.390625</v>
      </c>
      <c r="AF5685" t="str">
        <f t="shared" si="669"/>
        <v>Connecticut</v>
      </c>
      <c r="AG5685" t="str">
        <f t="shared" ca="1" si="670"/>
        <v>Connecticut</v>
      </c>
    </row>
    <row r="5686" spans="15:33" x14ac:dyDescent="0.25">
      <c r="O5686" t="s">
        <v>3252</v>
      </c>
      <c r="P5686" s="6">
        <v>42075</v>
      </c>
      <c r="Q5686" t="s">
        <v>3074</v>
      </c>
      <c r="R5686" t="s">
        <v>3249</v>
      </c>
      <c r="S5686" t="s">
        <v>3720</v>
      </c>
      <c r="T5686">
        <v>60</v>
      </c>
      <c r="U5686">
        <v>55</v>
      </c>
      <c r="W5686" t="s">
        <v>3028</v>
      </c>
      <c r="X5686">
        <v>1</v>
      </c>
      <c r="Y5686">
        <f t="shared" si="664"/>
        <v>-5</v>
      </c>
      <c r="Z5686">
        <f t="shared" ca="1" si="665"/>
        <v>-4.9999995000000004</v>
      </c>
      <c r="AA5686">
        <f t="shared" ca="1" si="666"/>
        <v>-4.9999999962579977E-7</v>
      </c>
      <c r="AB5686">
        <f t="shared" ca="1" si="667"/>
        <v>4.9999999962579977E-7</v>
      </c>
      <c r="AC5686" s="2">
        <v>0</v>
      </c>
      <c r="AD5686" s="7">
        <f>VLOOKUP(P5686,Weights!$A:$B,2,0)*AC5686</f>
        <v>0</v>
      </c>
      <c r="AE5686">
        <f t="shared" ca="1" si="668"/>
        <v>2.4999999962579977E-13</v>
      </c>
      <c r="AF5686" t="str">
        <f t="shared" si="669"/>
        <v>Georgetown</v>
      </c>
      <c r="AG5686" t="str">
        <f t="shared" ca="1" si="670"/>
        <v>Georgetown</v>
      </c>
    </row>
    <row r="5687" spans="15:33" x14ac:dyDescent="0.25">
      <c r="O5687" t="s">
        <v>3283</v>
      </c>
      <c r="P5687" s="6">
        <v>42075</v>
      </c>
      <c r="Q5687" t="s">
        <v>3074</v>
      </c>
      <c r="R5687" t="s">
        <v>3331</v>
      </c>
      <c r="S5687" t="s">
        <v>3720</v>
      </c>
      <c r="T5687">
        <v>71</v>
      </c>
      <c r="U5687">
        <v>67</v>
      </c>
      <c r="W5687" t="s">
        <v>3034</v>
      </c>
      <c r="X5687">
        <v>1</v>
      </c>
      <c r="Y5687">
        <f t="shared" si="664"/>
        <v>-4</v>
      </c>
      <c r="Z5687">
        <f t="shared" ca="1" si="665"/>
        <v>-10.75</v>
      </c>
      <c r="AA5687">
        <f t="shared" ca="1" si="666"/>
        <v>6.75</v>
      </c>
      <c r="AB5687">
        <f t="shared" ca="1" si="667"/>
        <v>-6.75</v>
      </c>
      <c r="AC5687" s="2">
        <v>6.75</v>
      </c>
      <c r="AD5687" s="7">
        <f>VLOOKUP(P5687,Weights!$A:$B,2,0)*AC5687</f>
        <v>6.75</v>
      </c>
      <c r="AE5687">
        <f t="shared" ca="1" si="668"/>
        <v>45.5625</v>
      </c>
      <c r="AF5687" t="str">
        <f t="shared" si="669"/>
        <v>UC Davis</v>
      </c>
      <c r="AG5687" t="str">
        <f t="shared" ca="1" si="670"/>
        <v>UC Davis</v>
      </c>
    </row>
    <row r="5688" spans="15:33" x14ac:dyDescent="0.25">
      <c r="O5688" t="s">
        <v>3342</v>
      </c>
      <c r="P5688" s="6">
        <v>42075</v>
      </c>
      <c r="Q5688" t="s">
        <v>3074</v>
      </c>
      <c r="R5688" t="s">
        <v>3277</v>
      </c>
      <c r="S5688" t="s">
        <v>3721</v>
      </c>
      <c r="T5688">
        <v>55</v>
      </c>
      <c r="U5688">
        <v>40</v>
      </c>
      <c r="W5688" t="s">
        <v>3067</v>
      </c>
      <c r="X5688">
        <v>1</v>
      </c>
      <c r="Y5688">
        <f t="shared" si="664"/>
        <v>15</v>
      </c>
      <c r="Z5688">
        <f t="shared" ca="1" si="665"/>
        <v>3.0000000000000009</v>
      </c>
      <c r="AA5688">
        <f t="shared" ca="1" si="666"/>
        <v>12</v>
      </c>
      <c r="AB5688">
        <f t="shared" ca="1" si="667"/>
        <v>-12</v>
      </c>
      <c r="AC5688" s="2">
        <v>12</v>
      </c>
      <c r="AD5688" s="7">
        <f>VLOOKUP(P5688,Weights!$A:$B,2,0)*AC5688</f>
        <v>12</v>
      </c>
      <c r="AE5688">
        <f t="shared" ca="1" si="668"/>
        <v>144</v>
      </c>
      <c r="AF5688" t="str">
        <f t="shared" si="669"/>
        <v>CSU Bakersfield</v>
      </c>
      <c r="AG5688" t="str">
        <f t="shared" ca="1" si="670"/>
        <v>CSU Bakersfield</v>
      </c>
    </row>
    <row r="5689" spans="15:33" x14ac:dyDescent="0.25">
      <c r="O5689" t="s">
        <v>3300</v>
      </c>
      <c r="P5689" s="6">
        <v>42075</v>
      </c>
      <c r="Q5689" t="s">
        <v>3074</v>
      </c>
      <c r="R5689" t="s">
        <v>3393</v>
      </c>
      <c r="S5689" t="s">
        <v>3721</v>
      </c>
      <c r="T5689">
        <v>65</v>
      </c>
      <c r="U5689">
        <v>60</v>
      </c>
      <c r="W5689" t="s">
        <v>2800</v>
      </c>
      <c r="X5689">
        <v>1</v>
      </c>
      <c r="Y5689">
        <f t="shared" si="664"/>
        <v>5</v>
      </c>
      <c r="Z5689">
        <f t="shared" ca="1" si="665"/>
        <v>2.125</v>
      </c>
      <c r="AA5689">
        <f t="shared" ca="1" si="666"/>
        <v>2.875</v>
      </c>
      <c r="AB5689">
        <f t="shared" ca="1" si="667"/>
        <v>-2.875</v>
      </c>
      <c r="AC5689" s="2">
        <v>2.875</v>
      </c>
      <c r="AD5689" s="7">
        <f>VLOOKUP(P5689,Weights!$A:$B,2,0)*AC5689</f>
        <v>2.875</v>
      </c>
      <c r="AE5689">
        <f t="shared" ca="1" si="668"/>
        <v>8.265625</v>
      </c>
      <c r="AF5689" t="str">
        <f t="shared" si="669"/>
        <v>Delaware St</v>
      </c>
      <c r="AG5689" t="str">
        <f t="shared" ca="1" si="670"/>
        <v>Delaware St</v>
      </c>
    </row>
    <row r="5690" spans="15:33" x14ac:dyDescent="0.25">
      <c r="O5690" t="s">
        <v>3704</v>
      </c>
      <c r="P5690" s="6">
        <v>42075</v>
      </c>
      <c r="Q5690" t="s">
        <v>3074</v>
      </c>
      <c r="R5690" t="s">
        <v>3135</v>
      </c>
      <c r="S5690" t="s">
        <v>3721</v>
      </c>
      <c r="T5690">
        <v>77</v>
      </c>
      <c r="U5690">
        <v>53</v>
      </c>
      <c r="W5690" t="s">
        <v>3018</v>
      </c>
      <c r="X5690">
        <v>1</v>
      </c>
      <c r="Y5690">
        <f t="shared" si="664"/>
        <v>24</v>
      </c>
      <c r="Z5690">
        <f t="shared" ca="1" si="665"/>
        <v>10.374999999999998</v>
      </c>
      <c r="AA5690">
        <f t="shared" ca="1" si="666"/>
        <v>13.625000000000002</v>
      </c>
      <c r="AB5690">
        <f t="shared" ca="1" si="667"/>
        <v>-13.625000000000002</v>
      </c>
      <c r="AC5690" s="2">
        <v>13.625</v>
      </c>
      <c r="AD5690" s="7">
        <f>VLOOKUP(P5690,Weights!$A:$B,2,0)*AC5690</f>
        <v>13.625</v>
      </c>
      <c r="AE5690">
        <f t="shared" ca="1" si="668"/>
        <v>185.64062500000006</v>
      </c>
      <c r="AF5690" t="str">
        <f t="shared" si="669"/>
        <v>Duke</v>
      </c>
      <c r="AG5690" t="str">
        <f t="shared" ca="1" si="670"/>
        <v>Duke</v>
      </c>
    </row>
    <row r="5691" spans="15:33" x14ac:dyDescent="0.25">
      <c r="O5691" t="s">
        <v>3120</v>
      </c>
      <c r="P5691" s="6">
        <v>42075</v>
      </c>
      <c r="Q5691" t="s">
        <v>3074</v>
      </c>
      <c r="R5691" t="s">
        <v>3126</v>
      </c>
      <c r="S5691" t="s">
        <v>3720</v>
      </c>
      <c r="T5691">
        <v>73</v>
      </c>
      <c r="U5691">
        <v>55</v>
      </c>
      <c r="W5691" t="s">
        <v>937</v>
      </c>
      <c r="X5691">
        <v>1</v>
      </c>
      <c r="Y5691">
        <f t="shared" si="664"/>
        <v>-18</v>
      </c>
      <c r="Z5691">
        <f t="shared" ca="1" si="665"/>
        <v>-8.5000000199999999</v>
      </c>
      <c r="AA5691">
        <f t="shared" ca="1" si="666"/>
        <v>-9.4999999800000001</v>
      </c>
      <c r="AB5691">
        <f t="shared" ca="1" si="667"/>
        <v>9.4999999800000001</v>
      </c>
      <c r="AC5691" s="2">
        <v>9.5</v>
      </c>
      <c r="AD5691" s="7">
        <f>VLOOKUP(P5691,Weights!$A:$B,2,0)*AC5691</f>
        <v>9.5</v>
      </c>
      <c r="AE5691">
        <f t="shared" ca="1" si="668"/>
        <v>90.249999619999997</v>
      </c>
      <c r="AF5691" t="str">
        <f t="shared" si="669"/>
        <v>George Washington</v>
      </c>
      <c r="AG5691" t="str">
        <f t="shared" ca="1" si="670"/>
        <v>George Washington</v>
      </c>
    </row>
    <row r="5692" spans="15:33" x14ac:dyDescent="0.25">
      <c r="O5692" t="s">
        <v>3139</v>
      </c>
      <c r="P5692" s="6">
        <v>42075</v>
      </c>
      <c r="Q5692" t="s">
        <v>3074</v>
      </c>
      <c r="R5692" t="s">
        <v>3138</v>
      </c>
      <c r="S5692" t="s">
        <v>3721</v>
      </c>
      <c r="T5692">
        <v>81</v>
      </c>
      <c r="U5692">
        <v>80</v>
      </c>
      <c r="V5692" t="s">
        <v>3722</v>
      </c>
      <c r="W5692" t="s">
        <v>3009</v>
      </c>
      <c r="X5692">
        <v>1</v>
      </c>
      <c r="Y5692">
        <f t="shared" si="664"/>
        <v>1</v>
      </c>
      <c r="Z5692">
        <f t="shared" ca="1" si="665"/>
        <v>3.375</v>
      </c>
      <c r="AA5692">
        <f t="shared" ca="1" si="666"/>
        <v>-2.375</v>
      </c>
      <c r="AB5692">
        <f t="shared" ca="1" si="667"/>
        <v>2.375</v>
      </c>
      <c r="AC5692" s="2">
        <v>2.375</v>
      </c>
      <c r="AD5692" s="7">
        <f>VLOOKUP(P5692,Weights!$A:$B,2,0)*AC5692</f>
        <v>2.375</v>
      </c>
      <c r="AE5692">
        <f t="shared" ca="1" si="668"/>
        <v>5.640625</v>
      </c>
      <c r="AF5692" t="str">
        <f t="shared" si="669"/>
        <v>East Carolina</v>
      </c>
      <c r="AG5692" t="str">
        <f t="shared" ca="1" si="670"/>
        <v>East Carolina</v>
      </c>
    </row>
    <row r="5693" spans="15:33" x14ac:dyDescent="0.25">
      <c r="O5693" t="s">
        <v>3315</v>
      </c>
      <c r="P5693" s="6">
        <v>42075</v>
      </c>
      <c r="Q5693" t="s">
        <v>3074</v>
      </c>
      <c r="R5693" t="s">
        <v>3289</v>
      </c>
      <c r="S5693" t="s">
        <v>3720</v>
      </c>
      <c r="T5693">
        <v>78</v>
      </c>
      <c r="U5693">
        <v>67</v>
      </c>
      <c r="W5693" t="s">
        <v>3045</v>
      </c>
      <c r="X5693">
        <v>1</v>
      </c>
      <c r="Y5693">
        <f t="shared" si="664"/>
        <v>-11</v>
      </c>
      <c r="Z5693">
        <f t="shared" ca="1" si="665"/>
        <v>-5.8750000230000001</v>
      </c>
      <c r="AA5693">
        <f t="shared" ca="1" si="666"/>
        <v>-5.1249999769999999</v>
      </c>
      <c r="AB5693">
        <f t="shared" ca="1" si="667"/>
        <v>5.1249999769999999</v>
      </c>
      <c r="AC5693" s="2">
        <v>5.125</v>
      </c>
      <c r="AD5693" s="7">
        <f>VLOOKUP(P5693,Weights!$A:$B,2,0)*AC5693</f>
        <v>5.125</v>
      </c>
      <c r="AE5693">
        <f t="shared" ca="1" si="668"/>
        <v>26.265624764249999</v>
      </c>
      <c r="AF5693" t="str">
        <f t="shared" si="669"/>
        <v>Toledo</v>
      </c>
      <c r="AG5693" t="str">
        <f t="shared" ca="1" si="670"/>
        <v>Toledo</v>
      </c>
    </row>
    <row r="5694" spans="15:33" x14ac:dyDescent="0.25">
      <c r="O5694" t="s">
        <v>3236</v>
      </c>
      <c r="P5694" s="6">
        <v>42075</v>
      </c>
      <c r="Q5694" t="s">
        <v>3074</v>
      </c>
      <c r="R5694" t="s">
        <v>3237</v>
      </c>
      <c r="S5694" t="s">
        <v>3721</v>
      </c>
      <c r="T5694">
        <v>91</v>
      </c>
      <c r="U5694">
        <v>83</v>
      </c>
      <c r="W5694" t="s">
        <v>3030</v>
      </c>
      <c r="X5694">
        <v>1</v>
      </c>
      <c r="Y5694">
        <f t="shared" si="664"/>
        <v>8</v>
      </c>
      <c r="Z5694">
        <f t="shared" ca="1" si="665"/>
        <v>6.125</v>
      </c>
      <c r="AA5694">
        <f t="shared" ca="1" si="666"/>
        <v>1.875</v>
      </c>
      <c r="AB5694">
        <f t="shared" ca="1" si="667"/>
        <v>-1.875</v>
      </c>
      <c r="AC5694" s="2">
        <v>1.875</v>
      </c>
      <c r="AD5694" s="7">
        <f>VLOOKUP(P5694,Weights!$A:$B,2,0)*AC5694</f>
        <v>1.875</v>
      </c>
      <c r="AE5694">
        <f t="shared" ca="1" si="668"/>
        <v>3.515625</v>
      </c>
      <c r="AF5694" t="str">
        <f t="shared" si="669"/>
        <v>Eastern Washington</v>
      </c>
      <c r="AG5694" t="str">
        <f t="shared" ca="1" si="670"/>
        <v>Eastern Washington</v>
      </c>
    </row>
    <row r="5695" spans="15:33" x14ac:dyDescent="0.25">
      <c r="O5695" t="s">
        <v>3225</v>
      </c>
      <c r="P5695" s="6">
        <v>42075</v>
      </c>
      <c r="Q5695" t="s">
        <v>3074</v>
      </c>
      <c r="R5695" t="s">
        <v>3353</v>
      </c>
      <c r="S5695" t="s">
        <v>3720</v>
      </c>
      <c r="T5695">
        <v>83</v>
      </c>
      <c r="U5695">
        <v>71</v>
      </c>
      <c r="W5695" t="s">
        <v>3036</v>
      </c>
      <c r="X5695">
        <v>1</v>
      </c>
      <c r="Y5695">
        <f t="shared" si="664"/>
        <v>-12</v>
      </c>
      <c r="Z5695">
        <f t="shared" ca="1" si="665"/>
        <v>-10.75</v>
      </c>
      <c r="AA5695">
        <f t="shared" ca="1" si="666"/>
        <v>-1.25</v>
      </c>
      <c r="AB5695">
        <f t="shared" ca="1" si="667"/>
        <v>1.25</v>
      </c>
      <c r="AC5695" s="2">
        <v>1.25</v>
      </c>
      <c r="AD5695" s="7">
        <f>VLOOKUP(P5695,Weights!$A:$B,2,0)*AC5695</f>
        <v>1.25</v>
      </c>
      <c r="AE5695">
        <f t="shared" ca="1" si="668"/>
        <v>1.5625</v>
      </c>
      <c r="AF5695" t="str">
        <f t="shared" si="669"/>
        <v>UTEP</v>
      </c>
      <c r="AG5695" t="str">
        <f t="shared" ca="1" si="670"/>
        <v>UTEP</v>
      </c>
    </row>
    <row r="5696" spans="15:33" x14ac:dyDescent="0.25">
      <c r="O5696" t="s">
        <v>3161</v>
      </c>
      <c r="P5696" s="6">
        <v>42075</v>
      </c>
      <c r="Q5696" t="s">
        <v>3074</v>
      </c>
      <c r="R5696" t="s">
        <v>3710</v>
      </c>
      <c r="S5696" t="s">
        <v>3720</v>
      </c>
      <c r="T5696">
        <v>58</v>
      </c>
      <c r="U5696">
        <v>44</v>
      </c>
      <c r="W5696" t="s">
        <v>3015</v>
      </c>
      <c r="X5696">
        <v>1</v>
      </c>
      <c r="Y5696">
        <f t="shared" si="664"/>
        <v>-14</v>
      </c>
      <c r="Z5696">
        <f t="shared" ca="1" si="665"/>
        <v>-13.999999499999998</v>
      </c>
      <c r="AA5696">
        <f t="shared" ca="1" si="666"/>
        <v>-5.0000000229033503E-7</v>
      </c>
      <c r="AB5696">
        <f t="shared" ca="1" si="667"/>
        <v>5.0000000229033503E-7</v>
      </c>
      <c r="AC5696" s="2">
        <v>0</v>
      </c>
      <c r="AD5696" s="7">
        <f>VLOOKUP(P5696,Weights!$A:$B,2,0)*AC5696</f>
        <v>0</v>
      </c>
      <c r="AE5696">
        <f t="shared" ca="1" si="668"/>
        <v>2.5000000229033503E-13</v>
      </c>
      <c r="AF5696" t="str">
        <f t="shared" si="669"/>
        <v>Virginia</v>
      </c>
      <c r="AG5696" t="str">
        <f t="shared" ca="1" si="670"/>
        <v>Virginia</v>
      </c>
    </row>
    <row r="5697" spans="15:33" x14ac:dyDescent="0.25">
      <c r="O5697" t="s">
        <v>3118</v>
      </c>
      <c r="P5697" s="6">
        <v>42075</v>
      </c>
      <c r="Q5697" t="s">
        <v>3074</v>
      </c>
      <c r="R5697" t="s">
        <v>3180</v>
      </c>
      <c r="S5697" t="s">
        <v>3720</v>
      </c>
      <c r="T5697">
        <v>63</v>
      </c>
      <c r="U5697">
        <v>57</v>
      </c>
      <c r="W5697" t="s">
        <v>1138</v>
      </c>
      <c r="X5697">
        <v>1</v>
      </c>
      <c r="Y5697">
        <f t="shared" si="664"/>
        <v>-6</v>
      </c>
      <c r="Z5697">
        <f t="shared" ca="1" si="665"/>
        <v>-15.874999500000001</v>
      </c>
      <c r="AA5697">
        <f t="shared" ca="1" si="666"/>
        <v>9.8749995000000013</v>
      </c>
      <c r="AB5697">
        <f t="shared" ca="1" si="667"/>
        <v>-9.8749995000000013</v>
      </c>
      <c r="AC5697" s="2">
        <v>9.875</v>
      </c>
      <c r="AD5697" s="7">
        <f>VLOOKUP(P5697,Weights!$A:$B,2,0)*AC5697</f>
        <v>9.875</v>
      </c>
      <c r="AE5697">
        <f t="shared" ca="1" si="668"/>
        <v>97.515615125000281</v>
      </c>
      <c r="AF5697" t="str">
        <f t="shared" si="669"/>
        <v>Virginia Commonwealth</v>
      </c>
      <c r="AG5697" t="str">
        <f t="shared" ca="1" si="670"/>
        <v>Virginia Commonwealth</v>
      </c>
    </row>
    <row r="5698" spans="15:33" x14ac:dyDescent="0.25">
      <c r="O5698" t="s">
        <v>3293</v>
      </c>
      <c r="P5698" s="6">
        <v>42075</v>
      </c>
      <c r="Q5698" t="s">
        <v>3074</v>
      </c>
      <c r="R5698" t="s">
        <v>3125</v>
      </c>
      <c r="S5698" t="s">
        <v>3721</v>
      </c>
      <c r="T5698">
        <v>76</v>
      </c>
      <c r="U5698">
        <v>71</v>
      </c>
      <c r="W5698" t="s">
        <v>3048</v>
      </c>
      <c r="X5698">
        <v>1</v>
      </c>
      <c r="Y5698">
        <f t="shared" ref="Y5698:Y5731" si="671">X5698*IF(S5698="W",(T5698-U5698),U5698-T5698)</f>
        <v>5</v>
      </c>
      <c r="Z5698">
        <f t="shared" ref="Z5698:Z5761" ca="1" si="672">X5698*(IF(Q5698="A",-HomeEdge,IF(Q5698="H",HomeEdge,0))+VLOOKUP(O5698,TmList,2,0)-VLOOKUP(R5698,TmList,2,0))</f>
        <v>-1</v>
      </c>
      <c r="AA5698">
        <f t="shared" ref="AA5698:AA5761" ca="1" si="673">Y5698-Z5698</f>
        <v>6</v>
      </c>
      <c r="AB5698">
        <f t="shared" ref="AB5698:AB5761" ca="1" si="674">-AA5698</f>
        <v>-6</v>
      </c>
      <c r="AC5698" s="2">
        <v>6</v>
      </c>
      <c r="AD5698" s="7">
        <f>VLOOKUP(P5698,Weights!$A:$B,2,0)*AC5698</f>
        <v>6</v>
      </c>
      <c r="AE5698">
        <f t="shared" ref="AE5698:AE5761" ca="1" si="675">AA5698^2</f>
        <v>36</v>
      </c>
      <c r="AF5698" t="str">
        <f t="shared" si="669"/>
        <v>Hampton</v>
      </c>
      <c r="AG5698" t="str">
        <f t="shared" ca="1" si="670"/>
        <v>Maryland-Eastern Shore</v>
      </c>
    </row>
    <row r="5699" spans="15:33" x14ac:dyDescent="0.25">
      <c r="O5699" t="s">
        <v>3208</v>
      </c>
      <c r="P5699" s="6">
        <v>42075</v>
      </c>
      <c r="Q5699" t="s">
        <v>3074</v>
      </c>
      <c r="R5699" t="s">
        <v>3250</v>
      </c>
      <c r="S5699" t="s">
        <v>3721</v>
      </c>
      <c r="T5699">
        <v>79</v>
      </c>
      <c r="U5699">
        <v>72</v>
      </c>
      <c r="W5699" t="s">
        <v>3035</v>
      </c>
      <c r="X5699">
        <v>1</v>
      </c>
      <c r="Y5699">
        <f t="shared" si="671"/>
        <v>7</v>
      </c>
      <c r="Z5699">
        <f t="shared" ca="1" si="672"/>
        <v>4</v>
      </c>
      <c r="AA5699">
        <f t="shared" ca="1" si="673"/>
        <v>3</v>
      </c>
      <c r="AB5699">
        <f t="shared" ca="1" si="674"/>
        <v>-3</v>
      </c>
      <c r="AC5699" s="2">
        <v>3</v>
      </c>
      <c r="AD5699" s="7">
        <f>VLOOKUP(P5699,Weights!$A:$B,2,0)*AC5699</f>
        <v>3</v>
      </c>
      <c r="AE5699">
        <f t="shared" ca="1" si="675"/>
        <v>9</v>
      </c>
      <c r="AF5699" t="str">
        <f t="shared" ref="AF5699:AF5762" si="676">IF(Y5699&gt;0,O5699,R5699)</f>
        <v>Hawaii</v>
      </c>
      <c r="AG5699" t="str">
        <f t="shared" ref="AG5699:AG5762" ca="1" si="677">IF(Z5699&gt;0,O5699,R5699)</f>
        <v>Hawaii</v>
      </c>
    </row>
    <row r="5700" spans="15:33" x14ac:dyDescent="0.25">
      <c r="O5700" t="s">
        <v>3141</v>
      </c>
      <c r="P5700" s="6">
        <v>42075</v>
      </c>
      <c r="Q5700" t="s">
        <v>3074</v>
      </c>
      <c r="R5700" t="s">
        <v>3142</v>
      </c>
      <c r="S5700" t="s">
        <v>3721</v>
      </c>
      <c r="T5700">
        <v>66</v>
      </c>
      <c r="U5700">
        <v>60</v>
      </c>
      <c r="W5700" t="s">
        <v>546</v>
      </c>
      <c r="X5700">
        <v>1</v>
      </c>
      <c r="Y5700">
        <f t="shared" si="671"/>
        <v>6</v>
      </c>
      <c r="Z5700">
        <f t="shared" ca="1" si="672"/>
        <v>0.875</v>
      </c>
      <c r="AA5700">
        <f t="shared" ca="1" si="673"/>
        <v>5.125</v>
      </c>
      <c r="AB5700">
        <f t="shared" ca="1" si="674"/>
        <v>-5.125</v>
      </c>
      <c r="AC5700" s="2">
        <v>5.125</v>
      </c>
      <c r="AD5700" s="7">
        <f>VLOOKUP(P5700,Weights!$A:$B,2,0)*AC5700</f>
        <v>5.125</v>
      </c>
      <c r="AE5700">
        <f t="shared" ca="1" si="675"/>
        <v>26.265625</v>
      </c>
      <c r="AF5700" t="str">
        <f t="shared" si="676"/>
        <v>Houston</v>
      </c>
      <c r="AG5700" t="str">
        <f t="shared" ca="1" si="677"/>
        <v>Houston</v>
      </c>
    </row>
    <row r="5701" spans="15:33" x14ac:dyDescent="0.25">
      <c r="O5701" t="s">
        <v>3227</v>
      </c>
      <c r="P5701" s="6">
        <v>42075</v>
      </c>
      <c r="Q5701" t="s">
        <v>3074</v>
      </c>
      <c r="R5701" t="s">
        <v>3153</v>
      </c>
      <c r="S5701" t="s">
        <v>3720</v>
      </c>
      <c r="T5701">
        <v>73</v>
      </c>
      <c r="U5701">
        <v>55</v>
      </c>
      <c r="W5701" t="s">
        <v>1918</v>
      </c>
      <c r="X5701">
        <v>1</v>
      </c>
      <c r="Y5701">
        <f t="shared" si="671"/>
        <v>-18</v>
      </c>
      <c r="Z5701">
        <f t="shared" ca="1" si="672"/>
        <v>1.9999999999999991</v>
      </c>
      <c r="AA5701">
        <f t="shared" ca="1" si="673"/>
        <v>-20</v>
      </c>
      <c r="AB5701">
        <f t="shared" ca="1" si="674"/>
        <v>20</v>
      </c>
      <c r="AC5701" s="2">
        <v>20</v>
      </c>
      <c r="AD5701" s="7">
        <f>VLOOKUP(P5701,Weights!$A:$B,2,0)*AC5701</f>
        <v>20</v>
      </c>
      <c r="AE5701">
        <f t="shared" ca="1" si="675"/>
        <v>400</v>
      </c>
      <c r="AF5701" t="str">
        <f t="shared" si="676"/>
        <v>Michigan</v>
      </c>
      <c r="AG5701" t="str">
        <f t="shared" ca="1" si="677"/>
        <v>Illinois</v>
      </c>
    </row>
    <row r="5702" spans="15:33" x14ac:dyDescent="0.25">
      <c r="O5702" t="s">
        <v>3152</v>
      </c>
      <c r="P5702" s="6">
        <v>42075</v>
      </c>
      <c r="Q5702" t="s">
        <v>3074</v>
      </c>
      <c r="R5702" t="s">
        <v>3203</v>
      </c>
      <c r="S5702" t="s">
        <v>3721</v>
      </c>
      <c r="T5702">
        <v>71</v>
      </c>
      <c r="U5702">
        <v>56</v>
      </c>
      <c r="W5702" t="s">
        <v>3029</v>
      </c>
      <c r="X5702">
        <v>1</v>
      </c>
      <c r="Y5702">
        <f t="shared" si="671"/>
        <v>15</v>
      </c>
      <c r="Z5702">
        <f t="shared" ca="1" si="672"/>
        <v>5.4999995000000004</v>
      </c>
      <c r="AA5702">
        <f t="shared" ca="1" si="673"/>
        <v>9.5000004999999987</v>
      </c>
      <c r="AB5702">
        <f t="shared" ca="1" si="674"/>
        <v>-9.5000004999999987</v>
      </c>
      <c r="AC5702" s="2">
        <v>9.5</v>
      </c>
      <c r="AD5702" s="7">
        <f>VLOOKUP(P5702,Weights!$A:$B,2,0)*AC5702</f>
        <v>9.5</v>
      </c>
      <c r="AE5702">
        <f t="shared" ca="1" si="675"/>
        <v>90.250009500000232</v>
      </c>
      <c r="AF5702" t="str">
        <f t="shared" si="676"/>
        <v>Indiana</v>
      </c>
      <c r="AG5702" t="str">
        <f t="shared" ca="1" si="677"/>
        <v>Indiana</v>
      </c>
    </row>
    <row r="5703" spans="15:33" x14ac:dyDescent="0.25">
      <c r="O5703" t="s">
        <v>3127</v>
      </c>
      <c r="P5703" s="6">
        <v>42075</v>
      </c>
      <c r="Q5703" t="s">
        <v>3074</v>
      </c>
      <c r="R5703" t="s">
        <v>3174</v>
      </c>
      <c r="S5703" t="s">
        <v>3720</v>
      </c>
      <c r="T5703">
        <v>67</v>
      </c>
      <c r="U5703">
        <v>58</v>
      </c>
      <c r="W5703" t="s">
        <v>1213</v>
      </c>
      <c r="X5703">
        <v>1</v>
      </c>
      <c r="Y5703">
        <f t="shared" si="671"/>
        <v>-9</v>
      </c>
      <c r="Z5703">
        <f t="shared" ca="1" si="672"/>
        <v>6.6249995000000004</v>
      </c>
      <c r="AA5703">
        <f t="shared" ca="1" si="673"/>
        <v>-15.624999500000001</v>
      </c>
      <c r="AB5703">
        <f t="shared" ca="1" si="674"/>
        <v>15.624999500000001</v>
      </c>
      <c r="AC5703" s="2">
        <v>15.625</v>
      </c>
      <c r="AD5703" s="7">
        <f>VLOOKUP(P5703,Weights!$A:$B,2,0)*AC5703</f>
        <v>15.625</v>
      </c>
      <c r="AE5703">
        <f t="shared" ca="1" si="675"/>
        <v>244.14060937500028</v>
      </c>
      <c r="AF5703" t="str">
        <f t="shared" si="676"/>
        <v>Penn State</v>
      </c>
      <c r="AG5703" t="str">
        <f t="shared" ca="1" si="677"/>
        <v>Iowa</v>
      </c>
    </row>
    <row r="5704" spans="15:33" x14ac:dyDescent="0.25">
      <c r="O5704" t="s">
        <v>3714</v>
      </c>
      <c r="P5704" s="6">
        <v>42075</v>
      </c>
      <c r="Q5704" t="s">
        <v>3074</v>
      </c>
      <c r="R5704" t="s">
        <v>3248</v>
      </c>
      <c r="S5704" t="s">
        <v>3721</v>
      </c>
      <c r="T5704">
        <v>69</v>
      </c>
      <c r="U5704">
        <v>67</v>
      </c>
      <c r="W5704" t="s">
        <v>3023</v>
      </c>
      <c r="X5704">
        <v>1</v>
      </c>
      <c r="Y5704">
        <f t="shared" si="671"/>
        <v>2</v>
      </c>
      <c r="Z5704">
        <f t="shared" ca="1" si="672"/>
        <v>3.25</v>
      </c>
      <c r="AA5704">
        <f t="shared" ca="1" si="673"/>
        <v>-1.25</v>
      </c>
      <c r="AB5704">
        <f t="shared" ca="1" si="674"/>
        <v>1.25</v>
      </c>
      <c r="AC5704" s="2">
        <v>1.25</v>
      </c>
      <c r="AD5704" s="7">
        <f>VLOOKUP(P5704,Weights!$A:$B,2,0)*AC5704</f>
        <v>1.25</v>
      </c>
      <c r="AE5704">
        <f t="shared" ca="1" si="675"/>
        <v>1.5625</v>
      </c>
      <c r="AF5704" t="str">
        <f t="shared" si="676"/>
        <v>Iowa State</v>
      </c>
      <c r="AG5704" t="str">
        <f t="shared" ca="1" si="677"/>
        <v>Iowa State</v>
      </c>
    </row>
    <row r="5705" spans="15:33" x14ac:dyDescent="0.25">
      <c r="O5705" t="s">
        <v>3348</v>
      </c>
      <c r="P5705" s="6">
        <v>42075</v>
      </c>
      <c r="Q5705" t="s">
        <v>3074</v>
      </c>
      <c r="R5705" t="s">
        <v>3413</v>
      </c>
      <c r="S5705" t="s">
        <v>3720</v>
      </c>
      <c r="T5705">
        <v>62</v>
      </c>
      <c r="U5705">
        <v>56</v>
      </c>
      <c r="W5705" t="s">
        <v>3063</v>
      </c>
      <c r="X5705">
        <v>1</v>
      </c>
      <c r="Y5705">
        <f t="shared" si="671"/>
        <v>-6</v>
      </c>
      <c r="Z5705">
        <f t="shared" ca="1" si="672"/>
        <v>-3.6250004999999987</v>
      </c>
      <c r="AA5705">
        <f t="shared" ca="1" si="673"/>
        <v>-2.3749995000000013</v>
      </c>
      <c r="AB5705">
        <f t="shared" ca="1" si="674"/>
        <v>2.3749995000000013</v>
      </c>
      <c r="AC5705" s="2">
        <v>2.375</v>
      </c>
      <c r="AD5705" s="7">
        <f>VLOOKUP(P5705,Weights!$A:$B,2,0)*AC5705</f>
        <v>2.375</v>
      </c>
      <c r="AE5705">
        <f t="shared" ca="1" si="675"/>
        <v>5.6406226250002556</v>
      </c>
      <c r="AF5705" t="str">
        <f t="shared" si="676"/>
        <v>Prairie View</v>
      </c>
      <c r="AG5705" t="str">
        <f t="shared" ca="1" si="677"/>
        <v>Prairie View</v>
      </c>
    </row>
    <row r="5706" spans="15:33" x14ac:dyDescent="0.25">
      <c r="O5706" t="s">
        <v>3709</v>
      </c>
      <c r="P5706" s="6">
        <v>42075</v>
      </c>
      <c r="Q5706" t="s">
        <v>3074</v>
      </c>
      <c r="R5706" t="s">
        <v>3244</v>
      </c>
      <c r="S5706" t="s">
        <v>3721</v>
      </c>
      <c r="T5706">
        <v>64</v>
      </c>
      <c r="U5706">
        <v>59</v>
      </c>
      <c r="W5706" t="s">
        <v>3024</v>
      </c>
      <c r="X5706">
        <v>1</v>
      </c>
      <c r="Y5706">
        <f t="shared" si="671"/>
        <v>5</v>
      </c>
      <c r="Z5706">
        <f t="shared" ca="1" si="672"/>
        <v>9.4999999999999982</v>
      </c>
      <c r="AA5706">
        <f t="shared" ca="1" si="673"/>
        <v>-4.4999999999999982</v>
      </c>
      <c r="AB5706">
        <f t="shared" ca="1" si="674"/>
        <v>4.4999999999999982</v>
      </c>
      <c r="AC5706" s="2">
        <v>4.5</v>
      </c>
      <c r="AD5706" s="7">
        <f>VLOOKUP(P5706,Weights!$A:$B,2,0)*AC5706</f>
        <v>4.5</v>
      </c>
      <c r="AE5706">
        <f t="shared" ca="1" si="675"/>
        <v>20.249999999999986</v>
      </c>
      <c r="AF5706" t="str">
        <f t="shared" si="676"/>
        <v>Kansas</v>
      </c>
      <c r="AG5706" t="str">
        <f t="shared" ca="1" si="677"/>
        <v>Kansas</v>
      </c>
    </row>
    <row r="5707" spans="15:33" x14ac:dyDescent="0.25">
      <c r="O5707" t="s">
        <v>3168</v>
      </c>
      <c r="P5707" s="6">
        <v>42075</v>
      </c>
      <c r="Q5707" t="s">
        <v>3074</v>
      </c>
      <c r="R5707" t="s">
        <v>3165</v>
      </c>
      <c r="S5707" t="s">
        <v>3721</v>
      </c>
      <c r="T5707">
        <v>76</v>
      </c>
      <c r="U5707">
        <v>69</v>
      </c>
      <c r="W5707" t="s">
        <v>592</v>
      </c>
      <c r="X5707">
        <v>1</v>
      </c>
      <c r="Y5707">
        <f t="shared" si="671"/>
        <v>7</v>
      </c>
      <c r="Z5707">
        <f t="shared" ca="1" si="672"/>
        <v>-1.25</v>
      </c>
      <c r="AA5707">
        <f t="shared" ca="1" si="673"/>
        <v>8.25</v>
      </c>
      <c r="AB5707">
        <f t="shared" ca="1" si="674"/>
        <v>-8.25</v>
      </c>
      <c r="AC5707" s="2">
        <v>8.25</v>
      </c>
      <c r="AD5707" s="7">
        <f>VLOOKUP(P5707,Weights!$A:$B,2,0)*AC5707</f>
        <v>8.25</v>
      </c>
      <c r="AE5707">
        <f t="shared" ca="1" si="675"/>
        <v>68.0625</v>
      </c>
      <c r="AF5707" t="str">
        <f t="shared" si="676"/>
        <v>La Salle</v>
      </c>
      <c r="AG5707" t="str">
        <f t="shared" ca="1" si="677"/>
        <v>Massachusetts</v>
      </c>
    </row>
    <row r="5708" spans="15:33" x14ac:dyDescent="0.25">
      <c r="O5708" t="s">
        <v>3317</v>
      </c>
      <c r="P5708" s="6">
        <v>42075</v>
      </c>
      <c r="Q5708" t="s">
        <v>3074</v>
      </c>
      <c r="R5708" t="s">
        <v>3352</v>
      </c>
      <c r="S5708" t="s">
        <v>3721</v>
      </c>
      <c r="T5708">
        <v>70</v>
      </c>
      <c r="U5708">
        <v>64</v>
      </c>
      <c r="W5708" t="s">
        <v>3037</v>
      </c>
      <c r="X5708">
        <v>1</v>
      </c>
      <c r="Y5708">
        <f t="shared" si="671"/>
        <v>6</v>
      </c>
      <c r="Z5708">
        <f t="shared" ca="1" si="672"/>
        <v>11.75</v>
      </c>
      <c r="AA5708">
        <f t="shared" ca="1" si="673"/>
        <v>-5.75</v>
      </c>
      <c r="AB5708">
        <f t="shared" ca="1" si="674"/>
        <v>5.75</v>
      </c>
      <c r="AC5708" s="2">
        <v>5.75</v>
      </c>
      <c r="AD5708" s="7">
        <f>VLOOKUP(P5708,Weights!$A:$B,2,0)*AC5708</f>
        <v>5.75</v>
      </c>
      <c r="AE5708">
        <f t="shared" ca="1" si="675"/>
        <v>33.0625</v>
      </c>
      <c r="AF5708" t="str">
        <f t="shared" si="676"/>
        <v>Louisiana Tech</v>
      </c>
      <c r="AG5708" t="str">
        <f t="shared" ca="1" si="677"/>
        <v>Louisiana Tech</v>
      </c>
    </row>
    <row r="5709" spans="15:33" x14ac:dyDescent="0.25">
      <c r="O5709" t="s">
        <v>3711</v>
      </c>
      <c r="P5709" s="6">
        <v>42075</v>
      </c>
      <c r="Q5709" t="s">
        <v>3074</v>
      </c>
      <c r="R5709" t="s">
        <v>3705</v>
      </c>
      <c r="S5709" t="s">
        <v>3720</v>
      </c>
      <c r="T5709">
        <v>70</v>
      </c>
      <c r="U5709">
        <v>60</v>
      </c>
      <c r="W5709" t="s">
        <v>3019</v>
      </c>
      <c r="X5709">
        <v>1</v>
      </c>
      <c r="Y5709">
        <f t="shared" si="671"/>
        <v>-10</v>
      </c>
      <c r="Z5709">
        <f t="shared" ca="1" si="672"/>
        <v>-3.4999999999999982</v>
      </c>
      <c r="AA5709">
        <f t="shared" ca="1" si="673"/>
        <v>-6.5000000000000018</v>
      </c>
      <c r="AB5709">
        <f t="shared" ca="1" si="674"/>
        <v>6.5000000000000018</v>
      </c>
      <c r="AC5709" s="2">
        <v>6.5</v>
      </c>
      <c r="AD5709" s="7">
        <f>VLOOKUP(P5709,Weights!$A:$B,2,0)*AC5709</f>
        <v>6.5</v>
      </c>
      <c r="AE5709">
        <f t="shared" ca="1" si="675"/>
        <v>42.250000000000021</v>
      </c>
      <c r="AF5709" t="str">
        <f t="shared" si="676"/>
        <v>North Carolina</v>
      </c>
      <c r="AG5709" t="str">
        <f t="shared" ca="1" si="677"/>
        <v>North Carolina</v>
      </c>
    </row>
    <row r="5710" spans="15:33" x14ac:dyDescent="0.25">
      <c r="O5710" t="s">
        <v>3254</v>
      </c>
      <c r="P5710" s="6">
        <v>42075</v>
      </c>
      <c r="Q5710" t="s">
        <v>3074</v>
      </c>
      <c r="R5710" t="s">
        <v>3708</v>
      </c>
      <c r="S5710" t="s">
        <v>3720</v>
      </c>
      <c r="T5710">
        <v>84</v>
      </c>
      <c r="U5710">
        <v>49</v>
      </c>
      <c r="W5710" t="s">
        <v>3017</v>
      </c>
      <c r="X5710">
        <v>1</v>
      </c>
      <c r="Y5710">
        <f t="shared" si="671"/>
        <v>-35</v>
      </c>
      <c r="Z5710">
        <f t="shared" ca="1" si="672"/>
        <v>-15.749999499999998</v>
      </c>
      <c r="AA5710">
        <f t="shared" ca="1" si="673"/>
        <v>-19.250000500000002</v>
      </c>
      <c r="AB5710">
        <f t="shared" ca="1" si="674"/>
        <v>19.250000500000002</v>
      </c>
      <c r="AC5710" s="2">
        <v>19.25</v>
      </c>
      <c r="AD5710" s="7">
        <f>VLOOKUP(P5710,Weights!$A:$B,2,0)*AC5710</f>
        <v>19.25</v>
      </c>
      <c r="AE5710">
        <f t="shared" ca="1" si="675"/>
        <v>370.56251925000032</v>
      </c>
      <c r="AF5710" t="str">
        <f t="shared" si="676"/>
        <v>Villanova</v>
      </c>
      <c r="AG5710" t="str">
        <f t="shared" ca="1" si="677"/>
        <v>Villanova</v>
      </c>
    </row>
    <row r="5711" spans="15:33" x14ac:dyDescent="0.25">
      <c r="O5711" t="s">
        <v>3387</v>
      </c>
      <c r="P5711" s="6">
        <v>42075</v>
      </c>
      <c r="Q5711" t="s">
        <v>3074</v>
      </c>
      <c r="R5711" t="s">
        <v>3357</v>
      </c>
      <c r="S5711" t="s">
        <v>3720</v>
      </c>
      <c r="T5711">
        <v>96</v>
      </c>
      <c r="U5711">
        <v>89</v>
      </c>
      <c r="W5711" t="s">
        <v>858</v>
      </c>
      <c r="X5711">
        <v>1</v>
      </c>
      <c r="Y5711">
        <f t="shared" si="671"/>
        <v>-7</v>
      </c>
      <c r="Z5711">
        <f t="shared" ca="1" si="672"/>
        <v>-5.3750000000000009</v>
      </c>
      <c r="AA5711">
        <f t="shared" ca="1" si="673"/>
        <v>-1.6249999999999991</v>
      </c>
      <c r="AB5711">
        <f t="shared" ca="1" si="674"/>
        <v>1.6249999999999991</v>
      </c>
      <c r="AC5711" s="2">
        <v>1.625</v>
      </c>
      <c r="AD5711" s="7">
        <f>VLOOKUP(P5711,Weights!$A:$B,2,0)*AC5711</f>
        <v>1.625</v>
      </c>
      <c r="AE5711">
        <f t="shared" ca="1" si="675"/>
        <v>2.6406249999999973</v>
      </c>
      <c r="AF5711" t="str">
        <f t="shared" si="676"/>
        <v>Northwestern St</v>
      </c>
      <c r="AG5711" t="str">
        <f t="shared" ca="1" si="677"/>
        <v>Northwestern St</v>
      </c>
    </row>
    <row r="5712" spans="15:33" x14ac:dyDescent="0.25">
      <c r="O5712" t="s">
        <v>3194</v>
      </c>
      <c r="P5712" s="6">
        <v>42075</v>
      </c>
      <c r="Q5712" t="s">
        <v>3074</v>
      </c>
      <c r="R5712" t="s">
        <v>3092</v>
      </c>
      <c r="S5712" t="s">
        <v>3720</v>
      </c>
      <c r="T5712">
        <v>70</v>
      </c>
      <c r="U5712">
        <v>63</v>
      </c>
      <c r="W5712" t="s">
        <v>3020</v>
      </c>
      <c r="X5712">
        <v>1</v>
      </c>
      <c r="Y5712">
        <f t="shared" si="671"/>
        <v>-7</v>
      </c>
      <c r="Z5712">
        <f t="shared" ca="1" si="672"/>
        <v>-5.2499999999999982</v>
      </c>
      <c r="AA5712">
        <f t="shared" ca="1" si="673"/>
        <v>-1.7500000000000018</v>
      </c>
      <c r="AB5712">
        <f t="shared" ca="1" si="674"/>
        <v>1.7500000000000018</v>
      </c>
      <c r="AC5712" s="2">
        <v>1.75</v>
      </c>
      <c r="AD5712" s="7">
        <f>VLOOKUP(P5712,Weights!$A:$B,2,0)*AC5712</f>
        <v>1.75</v>
      </c>
      <c r="AE5712">
        <f t="shared" ca="1" si="675"/>
        <v>3.0625000000000062</v>
      </c>
      <c r="AF5712" t="str">
        <f t="shared" si="676"/>
        <v>Notre Dame</v>
      </c>
      <c r="AG5712" t="str">
        <f t="shared" ca="1" si="677"/>
        <v>Notre Dame</v>
      </c>
    </row>
    <row r="5713" spans="15:33" x14ac:dyDescent="0.25">
      <c r="O5713" t="s">
        <v>3290</v>
      </c>
      <c r="P5713" s="6">
        <v>42075</v>
      </c>
      <c r="Q5713" t="s">
        <v>3074</v>
      </c>
      <c r="R5713" t="s">
        <v>3186</v>
      </c>
      <c r="S5713" t="s">
        <v>3721</v>
      </c>
      <c r="T5713">
        <v>59</v>
      </c>
      <c r="U5713">
        <v>52</v>
      </c>
      <c r="W5713" t="s">
        <v>3040</v>
      </c>
      <c r="X5713">
        <v>1</v>
      </c>
      <c r="Y5713">
        <f t="shared" si="671"/>
        <v>7</v>
      </c>
      <c r="Z5713">
        <f t="shared" ca="1" si="672"/>
        <v>-10</v>
      </c>
      <c r="AA5713">
        <f t="shared" ca="1" si="673"/>
        <v>17</v>
      </c>
      <c r="AB5713">
        <f t="shared" ca="1" si="674"/>
        <v>-17</v>
      </c>
      <c r="AC5713" s="2">
        <v>17</v>
      </c>
      <c r="AD5713" s="7">
        <f>VLOOKUP(P5713,Weights!$A:$B,2,0)*AC5713</f>
        <v>17</v>
      </c>
      <c r="AE5713">
        <f t="shared" ca="1" si="675"/>
        <v>289</v>
      </c>
      <c r="AF5713" t="str">
        <f t="shared" si="676"/>
        <v>Middle Tennessee</v>
      </c>
      <c r="AG5713" t="str">
        <f t="shared" ca="1" si="677"/>
        <v>Old Dominion</v>
      </c>
    </row>
    <row r="5714" spans="15:33" x14ac:dyDescent="0.25">
      <c r="O5714" t="s">
        <v>3124</v>
      </c>
      <c r="P5714" s="6">
        <v>42075</v>
      </c>
      <c r="Q5714" t="s">
        <v>3074</v>
      </c>
      <c r="R5714" t="s">
        <v>3324</v>
      </c>
      <c r="S5714" t="s">
        <v>3720</v>
      </c>
      <c r="T5714">
        <v>79</v>
      </c>
      <c r="U5714">
        <v>73</v>
      </c>
      <c r="W5714" t="s">
        <v>3033</v>
      </c>
      <c r="X5714">
        <v>1</v>
      </c>
      <c r="Y5714">
        <f t="shared" si="671"/>
        <v>-6</v>
      </c>
      <c r="Z5714">
        <f t="shared" ca="1" si="672"/>
        <v>-4.6249999999999982</v>
      </c>
      <c r="AA5714">
        <f t="shared" ca="1" si="673"/>
        <v>-1.3750000000000018</v>
      </c>
      <c r="AB5714">
        <f t="shared" ca="1" si="674"/>
        <v>1.3750000000000018</v>
      </c>
      <c r="AC5714" s="2">
        <v>1.375</v>
      </c>
      <c r="AD5714" s="7">
        <f>VLOOKUP(P5714,Weights!$A:$B,2,0)*AC5714</f>
        <v>1.375</v>
      </c>
      <c r="AE5714">
        <f t="shared" ca="1" si="675"/>
        <v>1.8906250000000049</v>
      </c>
      <c r="AF5714" t="str">
        <f t="shared" si="676"/>
        <v>Ohio State</v>
      </c>
      <c r="AG5714" t="str">
        <f t="shared" ca="1" si="677"/>
        <v>Ohio State</v>
      </c>
    </row>
    <row r="5715" spans="15:33" x14ac:dyDescent="0.25">
      <c r="O5715" t="s">
        <v>3163</v>
      </c>
      <c r="P5715" s="6">
        <v>42075</v>
      </c>
      <c r="Q5715" t="s">
        <v>3074</v>
      </c>
      <c r="R5715" t="s">
        <v>3270</v>
      </c>
      <c r="S5715" t="s">
        <v>3721</v>
      </c>
      <c r="T5715">
        <v>76</v>
      </c>
      <c r="U5715">
        <v>73</v>
      </c>
      <c r="V5715" t="s">
        <v>3722</v>
      </c>
      <c r="W5715" t="s">
        <v>3031</v>
      </c>
      <c r="X5715">
        <v>1</v>
      </c>
      <c r="Y5715">
        <f t="shared" si="671"/>
        <v>3</v>
      </c>
      <c r="Z5715">
        <f t="shared" ca="1" si="672"/>
        <v>5.7499999800000001</v>
      </c>
      <c r="AA5715">
        <f t="shared" ca="1" si="673"/>
        <v>-2.7499999800000001</v>
      </c>
      <c r="AB5715">
        <f t="shared" ca="1" si="674"/>
        <v>2.7499999800000001</v>
      </c>
      <c r="AC5715" s="2">
        <v>2.75</v>
      </c>
      <c r="AD5715" s="7">
        <f>VLOOKUP(P5715,Weights!$A:$B,2,0)*AC5715</f>
        <v>2.75</v>
      </c>
      <c r="AE5715">
        <f t="shared" ca="1" si="675"/>
        <v>7.5624998900000007</v>
      </c>
      <c r="AF5715" t="str">
        <f t="shared" si="676"/>
        <v>Montana</v>
      </c>
      <c r="AG5715" t="str">
        <f t="shared" ca="1" si="677"/>
        <v>Montana</v>
      </c>
    </row>
    <row r="5716" spans="15:33" x14ac:dyDescent="0.25">
      <c r="O5716" t="s">
        <v>3405</v>
      </c>
      <c r="P5716" s="6">
        <v>42075</v>
      </c>
      <c r="Q5716" t="s">
        <v>3074</v>
      </c>
      <c r="R5716" t="s">
        <v>3364</v>
      </c>
      <c r="S5716" t="s">
        <v>3720</v>
      </c>
      <c r="T5716">
        <v>61</v>
      </c>
      <c r="U5716">
        <v>58</v>
      </c>
      <c r="W5716" t="s">
        <v>401</v>
      </c>
      <c r="X5716">
        <v>1</v>
      </c>
      <c r="Y5716">
        <f t="shared" si="671"/>
        <v>-3</v>
      </c>
      <c r="Z5716">
        <f t="shared" ca="1" si="672"/>
        <v>-3</v>
      </c>
      <c r="AA5716">
        <f t="shared" ca="1" si="673"/>
        <v>0</v>
      </c>
      <c r="AB5716">
        <f t="shared" ca="1" si="674"/>
        <v>0</v>
      </c>
      <c r="AC5716" s="2">
        <v>0</v>
      </c>
      <c r="AD5716" s="7">
        <f>VLOOKUP(P5716,Weights!$A:$B,2,0)*AC5716</f>
        <v>0</v>
      </c>
      <c r="AE5716">
        <f t="shared" ca="1" si="675"/>
        <v>0</v>
      </c>
      <c r="AF5716" t="str">
        <f t="shared" si="676"/>
        <v>Texas A&amp;M-CC</v>
      </c>
      <c r="AG5716" t="str">
        <f t="shared" ca="1" si="677"/>
        <v>Texas A&amp;M-CC</v>
      </c>
    </row>
    <row r="5717" spans="15:33" x14ac:dyDescent="0.25">
      <c r="O5717" t="s">
        <v>3268</v>
      </c>
      <c r="P5717" s="6">
        <v>42075</v>
      </c>
      <c r="Q5717" t="s">
        <v>3074</v>
      </c>
      <c r="R5717" t="s">
        <v>3243</v>
      </c>
      <c r="S5717" t="s">
        <v>3721</v>
      </c>
      <c r="T5717">
        <v>63</v>
      </c>
      <c r="U5717">
        <v>57</v>
      </c>
      <c r="W5717" t="s">
        <v>2422</v>
      </c>
      <c r="X5717">
        <v>1</v>
      </c>
      <c r="Y5717">
        <f t="shared" si="671"/>
        <v>6</v>
      </c>
      <c r="Z5717">
        <f t="shared" ca="1" si="672"/>
        <v>1.875</v>
      </c>
      <c r="AA5717">
        <f t="shared" ca="1" si="673"/>
        <v>4.125</v>
      </c>
      <c r="AB5717">
        <f t="shared" ca="1" si="674"/>
        <v>-4.125</v>
      </c>
      <c r="AC5717" s="2">
        <v>4.125</v>
      </c>
      <c r="AD5717" s="7">
        <f>VLOOKUP(P5717,Weights!$A:$B,2,0)*AC5717</f>
        <v>4.125</v>
      </c>
      <c r="AE5717">
        <f t="shared" ca="1" si="675"/>
        <v>17.015625</v>
      </c>
      <c r="AF5717" t="str">
        <f t="shared" si="676"/>
        <v>Northern Arizona</v>
      </c>
      <c r="AG5717" t="str">
        <f t="shared" ca="1" si="677"/>
        <v>Northern Arizona</v>
      </c>
    </row>
    <row r="5718" spans="15:33" x14ac:dyDescent="0.25">
      <c r="O5718" t="s">
        <v>3702</v>
      </c>
      <c r="P5718" s="6">
        <v>42075</v>
      </c>
      <c r="Q5718" t="s">
        <v>3074</v>
      </c>
      <c r="R5718" t="s">
        <v>3246</v>
      </c>
      <c r="S5718" t="s">
        <v>3721</v>
      </c>
      <c r="T5718">
        <v>64</v>
      </c>
      <c r="U5718">
        <v>49</v>
      </c>
      <c r="W5718" t="s">
        <v>539</v>
      </c>
      <c r="X5718">
        <v>1</v>
      </c>
      <c r="Y5718">
        <f t="shared" si="671"/>
        <v>15</v>
      </c>
      <c r="Z5718">
        <f t="shared" ca="1" si="672"/>
        <v>3.3749999999999982</v>
      </c>
      <c r="AA5718">
        <f t="shared" ca="1" si="673"/>
        <v>11.625000000000002</v>
      </c>
      <c r="AB5718">
        <f t="shared" ca="1" si="674"/>
        <v>-11.625000000000002</v>
      </c>
      <c r="AC5718" s="2">
        <v>11.625</v>
      </c>
      <c r="AD5718" s="7">
        <f>VLOOKUP(P5718,Weights!$A:$B,2,0)*AC5718</f>
        <v>11.625</v>
      </c>
      <c r="AE5718">
        <f t="shared" ca="1" si="675"/>
        <v>135.14062500000003</v>
      </c>
      <c r="AF5718" t="str">
        <f t="shared" si="676"/>
        <v>Oklahoma</v>
      </c>
      <c r="AG5718" t="str">
        <f t="shared" ca="1" si="677"/>
        <v>Oklahoma</v>
      </c>
    </row>
    <row r="5719" spans="15:33" x14ac:dyDescent="0.25">
      <c r="O5719" t="s">
        <v>3253</v>
      </c>
      <c r="P5719" s="6">
        <v>42075</v>
      </c>
      <c r="Q5719" t="s">
        <v>3074</v>
      </c>
      <c r="R5719" t="s">
        <v>3199</v>
      </c>
      <c r="S5719" t="s">
        <v>3720</v>
      </c>
      <c r="T5719">
        <v>60</v>
      </c>
      <c r="U5719">
        <v>58</v>
      </c>
      <c r="W5719" t="s">
        <v>3046</v>
      </c>
      <c r="X5719">
        <v>1</v>
      </c>
      <c r="Y5719">
        <f t="shared" si="671"/>
        <v>-2</v>
      </c>
      <c r="Z5719">
        <f t="shared" ca="1" si="672"/>
        <v>2.9999999999999991</v>
      </c>
      <c r="AA5719">
        <f t="shared" ca="1" si="673"/>
        <v>-4.9999999999999991</v>
      </c>
      <c r="AB5719">
        <f t="shared" ca="1" si="674"/>
        <v>4.9999999999999991</v>
      </c>
      <c r="AC5719" s="2">
        <v>5</v>
      </c>
      <c r="AD5719" s="7">
        <f>VLOOKUP(P5719,Weights!$A:$B,2,0)*AC5719</f>
        <v>5</v>
      </c>
      <c r="AE5719">
        <f t="shared" ca="1" si="675"/>
        <v>24.999999999999993</v>
      </c>
      <c r="AF5719" t="str">
        <f t="shared" si="676"/>
        <v>South Carolina</v>
      </c>
      <c r="AG5719" t="str">
        <f t="shared" ca="1" si="677"/>
        <v>Ole Miss</v>
      </c>
    </row>
    <row r="5720" spans="15:33" x14ac:dyDescent="0.25">
      <c r="O5720" t="s">
        <v>3264</v>
      </c>
      <c r="P5720" s="6">
        <v>42075</v>
      </c>
      <c r="Q5720" t="s">
        <v>3074</v>
      </c>
      <c r="R5720" t="s">
        <v>3265</v>
      </c>
      <c r="S5720" t="s">
        <v>3720</v>
      </c>
      <c r="T5720">
        <v>70</v>
      </c>
      <c r="U5720">
        <v>60</v>
      </c>
      <c r="W5720" t="s">
        <v>2275</v>
      </c>
      <c r="X5720">
        <v>1</v>
      </c>
      <c r="Y5720">
        <f t="shared" si="671"/>
        <v>-10</v>
      </c>
      <c r="Z5720">
        <f t="shared" ca="1" si="672"/>
        <v>-2.5</v>
      </c>
      <c r="AA5720">
        <f t="shared" ca="1" si="673"/>
        <v>-7.5</v>
      </c>
      <c r="AB5720">
        <f t="shared" ca="1" si="674"/>
        <v>7.5</v>
      </c>
      <c r="AC5720" s="2">
        <v>7.5</v>
      </c>
      <c r="AD5720" s="7">
        <f>VLOOKUP(P5720,Weights!$A:$B,2,0)*AC5720</f>
        <v>7.5</v>
      </c>
      <c r="AE5720">
        <f t="shared" ca="1" si="675"/>
        <v>56.25</v>
      </c>
      <c r="AF5720" t="str">
        <f t="shared" si="676"/>
        <v>Sacramento St</v>
      </c>
      <c r="AG5720" t="str">
        <f t="shared" ca="1" si="677"/>
        <v>Sacramento St</v>
      </c>
    </row>
    <row r="5721" spans="15:33" x14ac:dyDescent="0.25">
      <c r="O5721" t="s">
        <v>3075</v>
      </c>
      <c r="P5721" s="6">
        <v>42075</v>
      </c>
      <c r="Q5721" t="s">
        <v>3074</v>
      </c>
      <c r="R5721" t="s">
        <v>3201</v>
      </c>
      <c r="S5721" t="s">
        <v>3721</v>
      </c>
      <c r="T5721">
        <v>74</v>
      </c>
      <c r="U5721">
        <v>57</v>
      </c>
      <c r="W5721" t="s">
        <v>3021</v>
      </c>
      <c r="X5721">
        <v>1</v>
      </c>
      <c r="Y5721">
        <f t="shared" si="671"/>
        <v>17</v>
      </c>
      <c r="Z5721">
        <f t="shared" ca="1" si="672"/>
        <v>2</v>
      </c>
      <c r="AA5721">
        <f t="shared" ca="1" si="673"/>
        <v>15</v>
      </c>
      <c r="AB5721">
        <f t="shared" ca="1" si="674"/>
        <v>-15</v>
      </c>
      <c r="AC5721" s="2">
        <v>15</v>
      </c>
      <c r="AD5721" s="7">
        <f>VLOOKUP(P5721,Weights!$A:$B,2,0)*AC5721</f>
        <v>15</v>
      </c>
      <c r="AE5721">
        <f t="shared" ca="1" si="675"/>
        <v>225</v>
      </c>
      <c r="AF5721" t="str">
        <f t="shared" si="676"/>
        <v>Providence</v>
      </c>
      <c r="AG5721" t="str">
        <f t="shared" ca="1" si="677"/>
        <v>Providence</v>
      </c>
    </row>
    <row r="5722" spans="15:33" x14ac:dyDescent="0.25">
      <c r="O5722" t="s">
        <v>3130</v>
      </c>
      <c r="P5722" s="6">
        <v>42075</v>
      </c>
      <c r="Q5722" t="s">
        <v>3074</v>
      </c>
      <c r="R5722" t="s">
        <v>3171</v>
      </c>
      <c r="S5722" t="s">
        <v>3720</v>
      </c>
      <c r="T5722">
        <v>60</v>
      </c>
      <c r="U5722">
        <v>49</v>
      </c>
      <c r="W5722" t="s">
        <v>3016</v>
      </c>
      <c r="X5722">
        <v>1</v>
      </c>
      <c r="Y5722">
        <f t="shared" si="671"/>
        <v>-11</v>
      </c>
      <c r="Z5722">
        <f t="shared" ca="1" si="672"/>
        <v>-5.8750000199999999</v>
      </c>
      <c r="AA5722">
        <f t="shared" ca="1" si="673"/>
        <v>-5.1249999800000001</v>
      </c>
      <c r="AB5722">
        <f t="shared" ca="1" si="674"/>
        <v>5.1249999800000001</v>
      </c>
      <c r="AC5722" s="2">
        <v>5.125</v>
      </c>
      <c r="AD5722" s="7">
        <f>VLOOKUP(P5722,Weights!$A:$B,2,0)*AC5722</f>
        <v>5.125</v>
      </c>
      <c r="AE5722">
        <f t="shared" ca="1" si="675"/>
        <v>26.265624795000001</v>
      </c>
      <c r="AF5722" t="str">
        <f t="shared" si="676"/>
        <v>St. Bonaventure</v>
      </c>
      <c r="AG5722" t="str">
        <f t="shared" ca="1" si="677"/>
        <v>St. Bonaventure</v>
      </c>
    </row>
    <row r="5723" spans="15:33" x14ac:dyDescent="0.25">
      <c r="O5723" t="s">
        <v>3343</v>
      </c>
      <c r="P5723" s="6">
        <v>42075</v>
      </c>
      <c r="Q5723" t="s">
        <v>3074</v>
      </c>
      <c r="R5723" t="s">
        <v>3077</v>
      </c>
      <c r="S5723" t="s">
        <v>3721</v>
      </c>
      <c r="T5723">
        <v>67</v>
      </c>
      <c r="U5723">
        <v>64</v>
      </c>
      <c r="W5723" t="s">
        <v>3051</v>
      </c>
      <c r="X5723">
        <v>1</v>
      </c>
      <c r="Y5723">
        <f t="shared" si="671"/>
        <v>3</v>
      </c>
      <c r="Z5723">
        <f t="shared" ca="1" si="672"/>
        <v>5.1249995000000004</v>
      </c>
      <c r="AA5723">
        <f t="shared" ca="1" si="673"/>
        <v>-2.1249995000000004</v>
      </c>
      <c r="AB5723">
        <f t="shared" ca="1" si="674"/>
        <v>2.1249995000000004</v>
      </c>
      <c r="AC5723" s="2">
        <v>2.125</v>
      </c>
      <c r="AD5723" s="7">
        <f>VLOOKUP(P5723,Weights!$A:$B,2,0)*AC5723</f>
        <v>2.125</v>
      </c>
      <c r="AE5723">
        <f t="shared" ca="1" si="675"/>
        <v>4.5156228750002514</v>
      </c>
      <c r="AF5723" t="str">
        <f t="shared" si="676"/>
        <v>San Diego St</v>
      </c>
      <c r="AG5723" t="str">
        <f t="shared" ca="1" si="677"/>
        <v>San Diego St</v>
      </c>
    </row>
    <row r="5724" spans="15:33" x14ac:dyDescent="0.25">
      <c r="O5724" t="s">
        <v>3146</v>
      </c>
      <c r="P5724" s="6">
        <v>42075</v>
      </c>
      <c r="Q5724" t="s">
        <v>3074</v>
      </c>
      <c r="R5724" t="s">
        <v>3287</v>
      </c>
      <c r="S5724" t="s">
        <v>3720</v>
      </c>
      <c r="T5724">
        <v>80</v>
      </c>
      <c r="U5724">
        <v>56</v>
      </c>
      <c r="W5724" t="s">
        <v>1918</v>
      </c>
      <c r="X5724">
        <v>1</v>
      </c>
      <c r="Y5724">
        <f t="shared" si="671"/>
        <v>-24</v>
      </c>
      <c r="Z5724">
        <f t="shared" ca="1" si="672"/>
        <v>-7.7499999999999982</v>
      </c>
      <c r="AA5724">
        <f t="shared" ca="1" si="673"/>
        <v>-16.25</v>
      </c>
      <c r="AB5724">
        <f t="shared" ca="1" si="674"/>
        <v>16.25</v>
      </c>
      <c r="AC5724" s="2">
        <v>16.25</v>
      </c>
      <c r="AD5724" s="7">
        <f>VLOOKUP(P5724,Weights!$A:$B,2,0)*AC5724</f>
        <v>16.25</v>
      </c>
      <c r="AE5724">
        <f t="shared" ca="1" si="675"/>
        <v>264.0625</v>
      </c>
      <c r="AF5724" t="str">
        <f t="shared" si="676"/>
        <v>Utah</v>
      </c>
      <c r="AG5724" t="str">
        <f t="shared" ca="1" si="677"/>
        <v>Utah</v>
      </c>
    </row>
    <row r="5725" spans="15:33" x14ac:dyDescent="0.25">
      <c r="O5725" t="s">
        <v>3251</v>
      </c>
      <c r="P5725" s="6">
        <v>42075</v>
      </c>
      <c r="Q5725" t="s">
        <v>3074</v>
      </c>
      <c r="R5725" t="s">
        <v>3229</v>
      </c>
      <c r="S5725" t="s">
        <v>3721</v>
      </c>
      <c r="T5725">
        <v>67</v>
      </c>
      <c r="U5725">
        <v>61</v>
      </c>
      <c r="W5725" t="s">
        <v>3058</v>
      </c>
      <c r="X5725">
        <v>1</v>
      </c>
      <c r="Y5725">
        <f t="shared" si="671"/>
        <v>6</v>
      </c>
      <c r="Z5725">
        <f t="shared" ca="1" si="672"/>
        <v>-4.2499995000000004</v>
      </c>
      <c r="AA5725">
        <f t="shared" ca="1" si="673"/>
        <v>10.249999500000001</v>
      </c>
      <c r="AB5725">
        <f t="shared" ca="1" si="674"/>
        <v>-10.249999500000001</v>
      </c>
      <c r="AC5725" s="2">
        <v>10.25</v>
      </c>
      <c r="AD5725" s="7">
        <f>VLOOKUP(P5725,Weights!$A:$B,2,0)*AC5725</f>
        <v>10.25</v>
      </c>
      <c r="AE5725">
        <f t="shared" ca="1" si="675"/>
        <v>105.06248975000028</v>
      </c>
      <c r="AF5725" t="str">
        <f t="shared" si="676"/>
        <v>Tennessee</v>
      </c>
      <c r="AG5725" t="str">
        <f t="shared" ca="1" si="677"/>
        <v>Vanderbilt</v>
      </c>
    </row>
    <row r="5726" spans="15:33" x14ac:dyDescent="0.25">
      <c r="O5726" t="s">
        <v>3408</v>
      </c>
      <c r="P5726" s="6">
        <v>42075</v>
      </c>
      <c r="Q5726" t="s">
        <v>3074</v>
      </c>
      <c r="R5726" t="s">
        <v>3299</v>
      </c>
      <c r="S5726" t="s">
        <v>3721</v>
      </c>
      <c r="T5726">
        <v>68</v>
      </c>
      <c r="U5726">
        <v>62</v>
      </c>
      <c r="W5726" t="s">
        <v>3065</v>
      </c>
      <c r="X5726">
        <v>1</v>
      </c>
      <c r="Y5726">
        <f t="shared" si="671"/>
        <v>6</v>
      </c>
      <c r="Z5726">
        <f t="shared" ca="1" si="672"/>
        <v>-2.9999999800000001</v>
      </c>
      <c r="AA5726">
        <f t="shared" ca="1" si="673"/>
        <v>8.9999999800000001</v>
      </c>
      <c r="AB5726">
        <f t="shared" ca="1" si="674"/>
        <v>-8.9999999800000001</v>
      </c>
      <c r="AC5726" s="2">
        <v>9</v>
      </c>
      <c r="AD5726" s="7">
        <f>VLOOKUP(P5726,Weights!$A:$B,2,0)*AC5726</f>
        <v>9</v>
      </c>
      <c r="AE5726">
        <f t="shared" ca="1" si="675"/>
        <v>80.999999639999999</v>
      </c>
      <c r="AF5726" t="str">
        <f t="shared" si="676"/>
        <v>Texas State</v>
      </c>
      <c r="AG5726" t="str">
        <f t="shared" ca="1" si="677"/>
        <v>UT-Arlington</v>
      </c>
    </row>
    <row r="5727" spans="15:33" x14ac:dyDescent="0.25">
      <c r="O5727" t="s">
        <v>3154</v>
      </c>
      <c r="P5727" s="6">
        <v>42075</v>
      </c>
      <c r="Q5727" t="s">
        <v>3074</v>
      </c>
      <c r="R5727" t="s">
        <v>3204</v>
      </c>
      <c r="S5727" t="s">
        <v>3721</v>
      </c>
      <c r="T5727">
        <v>53</v>
      </c>
      <c r="U5727">
        <v>52</v>
      </c>
      <c r="W5727" t="s">
        <v>3042</v>
      </c>
      <c r="X5727">
        <v>1</v>
      </c>
      <c r="Y5727">
        <f t="shared" si="671"/>
        <v>1</v>
      </c>
      <c r="Z5727">
        <f t="shared" ca="1" si="672"/>
        <v>1</v>
      </c>
      <c r="AA5727">
        <f t="shared" ca="1" si="673"/>
        <v>0</v>
      </c>
      <c r="AB5727">
        <f t="shared" ca="1" si="674"/>
        <v>0</v>
      </c>
      <c r="AC5727" s="2">
        <v>0</v>
      </c>
      <c r="AD5727" s="7">
        <f>VLOOKUP(P5727,Weights!$A:$B,2,0)*AC5727</f>
        <v>0</v>
      </c>
      <c r="AE5727">
        <f t="shared" ca="1" si="675"/>
        <v>0</v>
      </c>
      <c r="AF5727" t="str">
        <f t="shared" si="676"/>
        <v>UAB</v>
      </c>
      <c r="AG5727" t="str">
        <f t="shared" ca="1" si="677"/>
        <v>UAB</v>
      </c>
    </row>
    <row r="5728" spans="15:33" x14ac:dyDescent="0.25">
      <c r="O5728" t="s">
        <v>3297</v>
      </c>
      <c r="P5728" s="6">
        <v>42075</v>
      </c>
      <c r="Q5728" t="s">
        <v>3074</v>
      </c>
      <c r="R5728" t="s">
        <v>3296</v>
      </c>
      <c r="S5728" t="s">
        <v>3721</v>
      </c>
      <c r="T5728">
        <v>63</v>
      </c>
      <c r="U5728">
        <v>54</v>
      </c>
      <c r="W5728" t="s">
        <v>113</v>
      </c>
      <c r="X5728">
        <v>1</v>
      </c>
      <c r="Y5728">
        <f t="shared" si="671"/>
        <v>9</v>
      </c>
      <c r="Z5728">
        <f t="shared" ca="1" si="672"/>
        <v>9</v>
      </c>
      <c r="AA5728">
        <f t="shared" ca="1" si="673"/>
        <v>0</v>
      </c>
      <c r="AB5728">
        <f t="shared" ca="1" si="674"/>
        <v>0</v>
      </c>
      <c r="AC5728" s="2">
        <v>0</v>
      </c>
      <c r="AD5728" s="7">
        <f>VLOOKUP(P5728,Weights!$A:$B,2,0)*AC5728</f>
        <v>0</v>
      </c>
      <c r="AE5728">
        <f t="shared" ca="1" si="675"/>
        <v>0</v>
      </c>
      <c r="AF5728" t="str">
        <f t="shared" si="676"/>
        <v>UC Irvine</v>
      </c>
      <c r="AG5728" t="str">
        <f t="shared" ca="1" si="677"/>
        <v>UC Irvine</v>
      </c>
    </row>
    <row r="5729" spans="15:33" x14ac:dyDescent="0.25">
      <c r="O5729" t="s">
        <v>3282</v>
      </c>
      <c r="P5729" s="6">
        <v>42075</v>
      </c>
      <c r="Q5729" t="s">
        <v>3074</v>
      </c>
      <c r="R5729" t="s">
        <v>3132</v>
      </c>
      <c r="S5729" t="s">
        <v>3721</v>
      </c>
      <c r="T5729">
        <v>96</v>
      </c>
      <c r="U5729">
        <v>70</v>
      </c>
      <c r="W5729" t="s">
        <v>3046</v>
      </c>
      <c r="X5729">
        <v>1</v>
      </c>
      <c r="Y5729">
        <f t="shared" si="671"/>
        <v>26</v>
      </c>
      <c r="Z5729">
        <f t="shared" ca="1" si="672"/>
        <v>9.2499995000000013</v>
      </c>
      <c r="AA5729">
        <f t="shared" ca="1" si="673"/>
        <v>16.750000499999999</v>
      </c>
      <c r="AB5729">
        <f t="shared" ca="1" si="674"/>
        <v>-16.750000499999999</v>
      </c>
      <c r="AC5729" s="2">
        <v>16.75</v>
      </c>
      <c r="AD5729" s="7">
        <f>VLOOKUP(P5729,Weights!$A:$B,2,0)*AC5729</f>
        <v>16.75</v>
      </c>
      <c r="AE5729">
        <f t="shared" ca="1" si="675"/>
        <v>280.56251675000021</v>
      </c>
      <c r="AF5729" t="str">
        <f t="shared" si="676"/>
        <v>UCLA</v>
      </c>
      <c r="AG5729" t="str">
        <f t="shared" ca="1" si="677"/>
        <v>UCLA</v>
      </c>
    </row>
    <row r="5730" spans="15:33" x14ac:dyDescent="0.25">
      <c r="O5730" t="s">
        <v>3240</v>
      </c>
      <c r="P5730" s="6">
        <v>42075</v>
      </c>
      <c r="Q5730" t="s">
        <v>3074</v>
      </c>
      <c r="R5730" t="s">
        <v>3365</v>
      </c>
      <c r="S5730" t="s">
        <v>3721</v>
      </c>
      <c r="T5730">
        <v>70</v>
      </c>
      <c r="U5730">
        <v>61</v>
      </c>
      <c r="W5730" t="s">
        <v>3068</v>
      </c>
      <c r="X5730">
        <v>1</v>
      </c>
      <c r="Y5730">
        <f t="shared" si="671"/>
        <v>9</v>
      </c>
      <c r="Z5730">
        <f t="shared" ca="1" si="672"/>
        <v>7.6250004999999996</v>
      </c>
      <c r="AA5730">
        <f t="shared" ca="1" si="673"/>
        <v>1.3749995000000004</v>
      </c>
      <c r="AB5730">
        <f t="shared" ca="1" si="674"/>
        <v>-1.3749995000000004</v>
      </c>
      <c r="AC5730" s="2">
        <v>1.375</v>
      </c>
      <c r="AD5730" s="7">
        <f>VLOOKUP(P5730,Weights!$A:$B,2,0)*AC5730</f>
        <v>1.375</v>
      </c>
      <c r="AE5730">
        <f t="shared" ca="1" si="675"/>
        <v>1.8906236250002511</v>
      </c>
      <c r="AF5730" t="str">
        <f t="shared" si="676"/>
        <v>UMKC</v>
      </c>
      <c r="AG5730" t="str">
        <f t="shared" ca="1" si="677"/>
        <v>UMKC</v>
      </c>
    </row>
    <row r="5731" spans="15:33" x14ac:dyDescent="0.25">
      <c r="O5731" t="s">
        <v>3276</v>
      </c>
      <c r="P5731" s="6">
        <v>42075</v>
      </c>
      <c r="Q5731" t="s">
        <v>3074</v>
      </c>
      <c r="R5731" t="s">
        <v>3242</v>
      </c>
      <c r="S5731" t="s">
        <v>3720</v>
      </c>
      <c r="T5731">
        <v>67</v>
      </c>
      <c r="U5731">
        <v>65</v>
      </c>
      <c r="W5731" t="s">
        <v>3055</v>
      </c>
      <c r="X5731">
        <v>1</v>
      </c>
      <c r="Y5731">
        <f t="shared" si="671"/>
        <v>-2</v>
      </c>
      <c r="Z5731">
        <f t="shared" ca="1" si="672"/>
        <v>0.37500001999999999</v>
      </c>
      <c r="AA5731">
        <f t="shared" ca="1" si="673"/>
        <v>-2.3750000199999999</v>
      </c>
      <c r="AB5731">
        <f t="shared" ca="1" si="674"/>
        <v>2.3750000199999999</v>
      </c>
      <c r="AC5731" s="2">
        <v>2.375</v>
      </c>
      <c r="AD5731" s="7">
        <f>VLOOKUP(P5731,Weights!$A:$B,2,0)*AC5731</f>
        <v>2.375</v>
      </c>
      <c r="AE5731">
        <f t="shared" ca="1" si="675"/>
        <v>5.6406250949999999</v>
      </c>
      <c r="AF5731" t="str">
        <f t="shared" si="676"/>
        <v>Wyoming</v>
      </c>
      <c r="AG5731" t="str">
        <f t="shared" ca="1" si="677"/>
        <v>Utah State</v>
      </c>
    </row>
    <row r="5732" spans="15:33" x14ac:dyDescent="0.25">
      <c r="O5732" t="s">
        <v>3122</v>
      </c>
      <c r="P5732" s="6">
        <v>42076</v>
      </c>
      <c r="Q5732" t="s">
        <v>3074</v>
      </c>
      <c r="R5732" t="s">
        <v>3284</v>
      </c>
      <c r="S5732" t="s">
        <v>3720</v>
      </c>
      <c r="T5732">
        <v>68</v>
      </c>
      <c r="U5732">
        <v>59</v>
      </c>
      <c r="W5732" t="s">
        <v>3759</v>
      </c>
      <c r="X5732">
        <v>1</v>
      </c>
      <c r="Y5732">
        <f t="shared" ref="Y5732:Y5795" si="678">X5732*IF(S5732="W",(T5732-U5732),U5732-T5732)</f>
        <v>-9</v>
      </c>
      <c r="Z5732">
        <f t="shared" ca="1" si="672"/>
        <v>-5.6249999999999991</v>
      </c>
      <c r="AA5732">
        <f t="shared" ca="1" si="673"/>
        <v>-3.3750000000000009</v>
      </c>
      <c r="AB5732">
        <f t="shared" ca="1" si="674"/>
        <v>3.3750000000000009</v>
      </c>
      <c r="AC5732" s="2">
        <v>3.375</v>
      </c>
      <c r="AD5732" s="7">
        <f>VLOOKUP(P5732,Weights!$A:$B,2,0)*AC5732</f>
        <v>3.375</v>
      </c>
      <c r="AE5732">
        <f t="shared" ca="1" si="675"/>
        <v>11.390625000000005</v>
      </c>
      <c r="AF5732" t="str">
        <f t="shared" si="676"/>
        <v>Buffalo</v>
      </c>
      <c r="AG5732" t="str">
        <f t="shared" ca="1" si="677"/>
        <v>Buffalo</v>
      </c>
    </row>
    <row r="5733" spans="15:33" x14ac:dyDescent="0.25">
      <c r="O5733" t="s">
        <v>3401</v>
      </c>
      <c r="P5733" s="6">
        <v>42076</v>
      </c>
      <c r="Q5733" t="s">
        <v>3074</v>
      </c>
      <c r="R5733" t="s">
        <v>3356</v>
      </c>
      <c r="S5733" t="s">
        <v>3720</v>
      </c>
      <c r="T5733">
        <v>68</v>
      </c>
      <c r="U5733">
        <v>66</v>
      </c>
      <c r="W5733" t="s">
        <v>3767</v>
      </c>
      <c r="X5733">
        <v>1</v>
      </c>
      <c r="Y5733">
        <f t="shared" si="678"/>
        <v>-2</v>
      </c>
      <c r="Z5733">
        <f t="shared" ca="1" si="672"/>
        <v>-0.5</v>
      </c>
      <c r="AA5733">
        <f t="shared" ca="1" si="673"/>
        <v>-1.5</v>
      </c>
      <c r="AB5733">
        <f t="shared" ca="1" si="674"/>
        <v>1.5</v>
      </c>
      <c r="AC5733" s="2">
        <v>1.5</v>
      </c>
      <c r="AD5733" s="7">
        <f>VLOOKUP(P5733,Weights!$A:$B,2,0)*AC5733</f>
        <v>1.5</v>
      </c>
      <c r="AE5733">
        <f t="shared" ca="1" si="675"/>
        <v>2.25</v>
      </c>
      <c r="AF5733" t="str">
        <f t="shared" si="676"/>
        <v>Southern</v>
      </c>
      <c r="AG5733" t="str">
        <f t="shared" ca="1" si="677"/>
        <v>Southern</v>
      </c>
    </row>
    <row r="5734" spans="15:33" x14ac:dyDescent="0.25">
      <c r="O5734" t="s">
        <v>3715</v>
      </c>
      <c r="P5734" s="6">
        <v>42076</v>
      </c>
      <c r="Q5734" t="s">
        <v>3074</v>
      </c>
      <c r="R5734" t="s">
        <v>3282</v>
      </c>
      <c r="S5734" t="s">
        <v>3721</v>
      </c>
      <c r="T5734">
        <v>70</v>
      </c>
      <c r="U5734">
        <v>64</v>
      </c>
      <c r="W5734" t="s">
        <v>3764</v>
      </c>
      <c r="X5734">
        <v>1</v>
      </c>
      <c r="Y5734">
        <f t="shared" si="678"/>
        <v>6</v>
      </c>
      <c r="Z5734">
        <f t="shared" ca="1" si="672"/>
        <v>8.7499999999999982</v>
      </c>
      <c r="AA5734">
        <f t="shared" ca="1" si="673"/>
        <v>-2.7499999999999982</v>
      </c>
      <c r="AB5734">
        <f t="shared" ca="1" si="674"/>
        <v>2.7499999999999982</v>
      </c>
      <c r="AC5734" s="2">
        <v>2.75</v>
      </c>
      <c r="AD5734" s="7">
        <f>VLOOKUP(P5734,Weights!$A:$B,2,0)*AC5734</f>
        <v>2.75</v>
      </c>
      <c r="AE5734">
        <f t="shared" ca="1" si="675"/>
        <v>7.5624999999999902</v>
      </c>
      <c r="AF5734" t="str">
        <f t="shared" si="676"/>
        <v>Arizona</v>
      </c>
      <c r="AG5734" t="str">
        <f t="shared" ca="1" si="677"/>
        <v>Arizona</v>
      </c>
    </row>
    <row r="5735" spans="15:33" x14ac:dyDescent="0.25">
      <c r="O5735" t="s">
        <v>3170</v>
      </c>
      <c r="P5735" s="6">
        <v>42076</v>
      </c>
      <c r="Q5735" t="s">
        <v>3074</v>
      </c>
      <c r="R5735" t="s">
        <v>3251</v>
      </c>
      <c r="S5735" t="s">
        <v>3721</v>
      </c>
      <c r="T5735">
        <v>80</v>
      </c>
      <c r="U5735">
        <v>72</v>
      </c>
      <c r="W5735" t="s">
        <v>3024</v>
      </c>
      <c r="X5735">
        <v>1</v>
      </c>
      <c r="Y5735">
        <f t="shared" si="678"/>
        <v>8</v>
      </c>
      <c r="Z5735">
        <f t="shared" ca="1" si="672"/>
        <v>6.2499995000000004</v>
      </c>
      <c r="AA5735">
        <f t="shared" ca="1" si="673"/>
        <v>1.7500004999999996</v>
      </c>
      <c r="AB5735">
        <f t="shared" ca="1" si="674"/>
        <v>-1.7500004999999996</v>
      </c>
      <c r="AC5735" s="2">
        <v>1.75</v>
      </c>
      <c r="AD5735" s="7">
        <f>VLOOKUP(P5735,Weights!$A:$B,2,0)*AC5735</f>
        <v>1.75</v>
      </c>
      <c r="AE5735">
        <f t="shared" ca="1" si="675"/>
        <v>3.0625017500002487</v>
      </c>
      <c r="AF5735" t="str">
        <f t="shared" si="676"/>
        <v>Arkansas</v>
      </c>
      <c r="AG5735" t="str">
        <f t="shared" ca="1" si="677"/>
        <v>Arkansas</v>
      </c>
    </row>
    <row r="5736" spans="15:33" x14ac:dyDescent="0.25">
      <c r="O5736" t="s">
        <v>3260</v>
      </c>
      <c r="P5736" s="6">
        <v>42076</v>
      </c>
      <c r="Q5736" t="s">
        <v>3074</v>
      </c>
      <c r="R5736" t="s">
        <v>3183</v>
      </c>
      <c r="S5736" t="s">
        <v>3721</v>
      </c>
      <c r="T5736">
        <v>73</v>
      </c>
      <c r="U5736">
        <v>70</v>
      </c>
      <c r="V5736" t="s">
        <v>3722</v>
      </c>
      <c r="W5736" t="s">
        <v>3765</v>
      </c>
      <c r="X5736">
        <v>1</v>
      </c>
      <c r="Y5736">
        <f t="shared" si="678"/>
        <v>3</v>
      </c>
      <c r="Z5736">
        <f t="shared" ca="1" si="672"/>
        <v>-8.2500000199999999</v>
      </c>
      <c r="AA5736">
        <f t="shared" ca="1" si="673"/>
        <v>11.25000002</v>
      </c>
      <c r="AB5736">
        <f t="shared" ca="1" si="674"/>
        <v>-11.25000002</v>
      </c>
      <c r="AC5736" s="2">
        <v>11.25</v>
      </c>
      <c r="AD5736" s="7">
        <f>VLOOKUP(P5736,Weights!$A:$B,2,0)*AC5736</f>
        <v>11.25</v>
      </c>
      <c r="AE5736">
        <f t="shared" ca="1" si="675"/>
        <v>126.56250045</v>
      </c>
      <c r="AF5736" t="str">
        <f t="shared" si="676"/>
        <v>Auburn</v>
      </c>
      <c r="AG5736" t="str">
        <f t="shared" ca="1" si="677"/>
        <v>LSU</v>
      </c>
    </row>
    <row r="5737" spans="15:33" x14ac:dyDescent="0.25">
      <c r="O5737" t="s">
        <v>3403</v>
      </c>
      <c r="P5737" s="6">
        <v>42076</v>
      </c>
      <c r="Q5737" t="s">
        <v>3074</v>
      </c>
      <c r="R5737" t="s">
        <v>3709</v>
      </c>
      <c r="S5737" t="s">
        <v>3720</v>
      </c>
      <c r="T5737">
        <v>62</v>
      </c>
      <c r="U5737">
        <v>52</v>
      </c>
      <c r="W5737" t="s">
        <v>3749</v>
      </c>
      <c r="X5737">
        <v>1</v>
      </c>
      <c r="Y5737">
        <f t="shared" si="678"/>
        <v>-10</v>
      </c>
      <c r="Z5737">
        <f t="shared" ca="1" si="672"/>
        <v>-3.25</v>
      </c>
      <c r="AA5737">
        <f t="shared" ca="1" si="673"/>
        <v>-6.75</v>
      </c>
      <c r="AB5737">
        <f t="shared" ca="1" si="674"/>
        <v>6.75</v>
      </c>
      <c r="AC5737" s="2">
        <v>6.75</v>
      </c>
      <c r="AD5737" s="7">
        <f>VLOOKUP(P5737,Weights!$A:$B,2,0)*AC5737</f>
        <v>6.75</v>
      </c>
      <c r="AE5737">
        <f t="shared" ca="1" si="675"/>
        <v>45.5625</v>
      </c>
      <c r="AF5737" t="str">
        <f t="shared" si="676"/>
        <v>Kansas</v>
      </c>
      <c r="AG5737" t="str">
        <f t="shared" ca="1" si="677"/>
        <v>Kansas</v>
      </c>
    </row>
    <row r="5738" spans="15:33" x14ac:dyDescent="0.25">
      <c r="O5738" t="s">
        <v>3280</v>
      </c>
      <c r="P5738" s="6">
        <v>42076</v>
      </c>
      <c r="Q5738" t="s">
        <v>3074</v>
      </c>
      <c r="R5738" t="s">
        <v>3242</v>
      </c>
      <c r="S5738" t="s">
        <v>3720</v>
      </c>
      <c r="T5738">
        <v>71</v>
      </c>
      <c r="U5738">
        <v>66</v>
      </c>
      <c r="V5738" t="s">
        <v>3722</v>
      </c>
      <c r="W5738" t="s">
        <v>3752</v>
      </c>
      <c r="X5738">
        <v>1</v>
      </c>
      <c r="Y5738">
        <f t="shared" si="678"/>
        <v>-5</v>
      </c>
      <c r="Z5738">
        <f t="shared" ca="1" si="672"/>
        <v>8.5000000199999999</v>
      </c>
      <c r="AA5738">
        <f t="shared" ca="1" si="673"/>
        <v>-13.50000002</v>
      </c>
      <c r="AB5738">
        <f t="shared" ca="1" si="674"/>
        <v>13.50000002</v>
      </c>
      <c r="AC5738" s="2">
        <v>13.5</v>
      </c>
      <c r="AD5738" s="7">
        <f>VLOOKUP(P5738,Weights!$A:$B,2,0)*AC5738</f>
        <v>13.5</v>
      </c>
      <c r="AE5738">
        <f t="shared" ca="1" si="675"/>
        <v>182.25000054</v>
      </c>
      <c r="AF5738" t="str">
        <f t="shared" si="676"/>
        <v>Wyoming</v>
      </c>
      <c r="AG5738" t="str">
        <f t="shared" ca="1" si="677"/>
        <v>Boise State</v>
      </c>
    </row>
    <row r="5739" spans="15:33" x14ac:dyDescent="0.25">
      <c r="O5739" t="s">
        <v>3102</v>
      </c>
      <c r="P5739" s="6">
        <v>42076</v>
      </c>
      <c r="Q5739" t="s">
        <v>3074</v>
      </c>
      <c r="R5739" t="s">
        <v>3289</v>
      </c>
      <c r="S5739" t="s">
        <v>3721</v>
      </c>
      <c r="T5739">
        <v>75</v>
      </c>
      <c r="U5739">
        <v>66</v>
      </c>
      <c r="W5739" t="s">
        <v>3760</v>
      </c>
      <c r="X5739">
        <v>1</v>
      </c>
      <c r="Y5739">
        <f t="shared" si="678"/>
        <v>9</v>
      </c>
      <c r="Z5739">
        <f t="shared" ca="1" si="672"/>
        <v>4.2499995000000004</v>
      </c>
      <c r="AA5739">
        <f t="shared" ca="1" si="673"/>
        <v>4.7500004999999996</v>
      </c>
      <c r="AB5739">
        <f t="shared" ca="1" si="674"/>
        <v>-4.7500004999999996</v>
      </c>
      <c r="AC5739" s="2">
        <v>4.75</v>
      </c>
      <c r="AD5739" s="7">
        <f>VLOOKUP(P5739,Weights!$A:$B,2,0)*AC5739</f>
        <v>4.75</v>
      </c>
      <c r="AE5739">
        <f t="shared" ca="1" si="675"/>
        <v>22.562504750000247</v>
      </c>
      <c r="AF5739" t="str">
        <f t="shared" si="676"/>
        <v>Central Michigan</v>
      </c>
      <c r="AG5739" t="str">
        <f t="shared" ca="1" si="677"/>
        <v>Central Michigan</v>
      </c>
    </row>
    <row r="5740" spans="15:33" x14ac:dyDescent="0.25">
      <c r="O5740" t="s">
        <v>3113</v>
      </c>
      <c r="P5740" s="6">
        <v>42076</v>
      </c>
      <c r="Q5740" t="s">
        <v>3074</v>
      </c>
      <c r="R5740" t="s">
        <v>3136</v>
      </c>
      <c r="S5740" t="s">
        <v>3720</v>
      </c>
      <c r="T5740">
        <v>57</v>
      </c>
      <c r="U5740">
        <v>54</v>
      </c>
      <c r="W5740" t="s">
        <v>3744</v>
      </c>
      <c r="X5740">
        <v>1</v>
      </c>
      <c r="Y5740">
        <f t="shared" si="678"/>
        <v>-3</v>
      </c>
      <c r="Z5740">
        <f t="shared" ca="1" si="672"/>
        <v>2.4999999999999991</v>
      </c>
      <c r="AA5740">
        <f t="shared" ca="1" si="673"/>
        <v>-5.4999999999999991</v>
      </c>
      <c r="AB5740">
        <f t="shared" ca="1" si="674"/>
        <v>5.4999999999999991</v>
      </c>
      <c r="AC5740" s="2">
        <v>5.5</v>
      </c>
      <c r="AD5740" s="7">
        <f>VLOOKUP(P5740,Weights!$A:$B,2,0)*AC5740</f>
        <v>5.5</v>
      </c>
      <c r="AE5740">
        <f t="shared" ca="1" si="675"/>
        <v>30.249999999999989</v>
      </c>
      <c r="AF5740" t="str">
        <f t="shared" si="676"/>
        <v>Connecticut</v>
      </c>
      <c r="AG5740" t="str">
        <f t="shared" ca="1" si="677"/>
        <v>Cincinnati</v>
      </c>
    </row>
    <row r="5741" spans="15:33" x14ac:dyDescent="0.25">
      <c r="O5741" t="s">
        <v>3279</v>
      </c>
      <c r="P5741" s="6">
        <v>42076</v>
      </c>
      <c r="Q5741" t="s">
        <v>3074</v>
      </c>
      <c r="R5741" t="s">
        <v>3343</v>
      </c>
      <c r="S5741" t="s">
        <v>3720</v>
      </c>
      <c r="T5741">
        <v>56</v>
      </c>
      <c r="U5741">
        <v>43</v>
      </c>
      <c r="W5741" t="s">
        <v>3763</v>
      </c>
      <c r="X5741">
        <v>1</v>
      </c>
      <c r="Y5741">
        <f t="shared" si="678"/>
        <v>-13</v>
      </c>
      <c r="Z5741">
        <f t="shared" ca="1" si="672"/>
        <v>-1.8749995000000013</v>
      </c>
      <c r="AA5741">
        <f t="shared" ca="1" si="673"/>
        <v>-11.125000499999999</v>
      </c>
      <c r="AB5741">
        <f t="shared" ca="1" si="674"/>
        <v>11.125000499999999</v>
      </c>
      <c r="AC5741" s="2">
        <v>11.125</v>
      </c>
      <c r="AD5741" s="7">
        <f>VLOOKUP(P5741,Weights!$A:$B,2,0)*AC5741</f>
        <v>11.125</v>
      </c>
      <c r="AE5741">
        <f t="shared" ca="1" si="675"/>
        <v>123.76563612500023</v>
      </c>
      <c r="AF5741" t="str">
        <f t="shared" si="676"/>
        <v>San Diego St</v>
      </c>
      <c r="AG5741" t="str">
        <f t="shared" ca="1" si="677"/>
        <v>San Diego St</v>
      </c>
    </row>
    <row r="5742" spans="15:33" x14ac:dyDescent="0.25">
      <c r="O5742" t="s">
        <v>3342</v>
      </c>
      <c r="P5742" s="6">
        <v>42076</v>
      </c>
      <c r="Q5742" t="s">
        <v>3074</v>
      </c>
      <c r="R5742" t="s">
        <v>3241</v>
      </c>
      <c r="S5742" t="s">
        <v>3720</v>
      </c>
      <c r="T5742">
        <v>57</v>
      </c>
      <c r="U5742">
        <v>53</v>
      </c>
      <c r="W5742" t="s">
        <v>3771</v>
      </c>
      <c r="X5742">
        <v>1</v>
      </c>
      <c r="Y5742">
        <f t="shared" si="678"/>
        <v>-4</v>
      </c>
      <c r="Z5742">
        <f t="shared" ca="1" si="672"/>
        <v>-12.875</v>
      </c>
      <c r="AA5742">
        <f t="shared" ca="1" si="673"/>
        <v>8.875</v>
      </c>
      <c r="AB5742">
        <f t="shared" ca="1" si="674"/>
        <v>-8.875</v>
      </c>
      <c r="AC5742" s="2">
        <v>8.875</v>
      </c>
      <c r="AD5742" s="7">
        <f>VLOOKUP(P5742,Weights!$A:$B,2,0)*AC5742</f>
        <v>8.875</v>
      </c>
      <c r="AE5742">
        <f t="shared" ca="1" si="675"/>
        <v>78.765625</v>
      </c>
      <c r="AF5742" t="str">
        <f t="shared" si="676"/>
        <v>New Mexico St</v>
      </c>
      <c r="AG5742" t="str">
        <f t="shared" ca="1" si="677"/>
        <v>New Mexico St</v>
      </c>
    </row>
    <row r="5743" spans="15:33" x14ac:dyDescent="0.25">
      <c r="O5743" t="s">
        <v>3172</v>
      </c>
      <c r="P5743" s="6">
        <v>42076</v>
      </c>
      <c r="Q5743" t="s">
        <v>3074</v>
      </c>
      <c r="R5743" t="s">
        <v>3168</v>
      </c>
      <c r="S5743" t="s">
        <v>3721</v>
      </c>
      <c r="T5743">
        <v>67</v>
      </c>
      <c r="U5743">
        <v>66</v>
      </c>
      <c r="W5743" t="s">
        <v>3011</v>
      </c>
      <c r="X5743">
        <v>1</v>
      </c>
      <c r="Y5743">
        <f t="shared" si="678"/>
        <v>1</v>
      </c>
      <c r="Z5743">
        <f t="shared" ca="1" si="672"/>
        <v>9.4999995000000013</v>
      </c>
      <c r="AA5743">
        <f t="shared" ca="1" si="673"/>
        <v>-8.4999995000000013</v>
      </c>
      <c r="AB5743">
        <f t="shared" ca="1" si="674"/>
        <v>8.4999995000000013</v>
      </c>
      <c r="AC5743" s="2">
        <v>8.5</v>
      </c>
      <c r="AD5743" s="7">
        <f>VLOOKUP(P5743,Weights!$A:$B,2,0)*AC5743</f>
        <v>8.5</v>
      </c>
      <c r="AE5743">
        <f t="shared" ca="1" si="675"/>
        <v>72.249991500000277</v>
      </c>
      <c r="AF5743" t="str">
        <f t="shared" si="676"/>
        <v>Davidson</v>
      </c>
      <c r="AG5743" t="str">
        <f t="shared" ca="1" si="677"/>
        <v>Davidson</v>
      </c>
    </row>
    <row r="5744" spans="15:33" x14ac:dyDescent="0.25">
      <c r="O5744" t="s">
        <v>3176</v>
      </c>
      <c r="P5744" s="6">
        <v>42076</v>
      </c>
      <c r="Q5744" t="s">
        <v>3074</v>
      </c>
      <c r="R5744" t="s">
        <v>3171</v>
      </c>
      <c r="S5744" t="s">
        <v>3721</v>
      </c>
      <c r="T5744">
        <v>75</v>
      </c>
      <c r="U5744">
        <v>71</v>
      </c>
      <c r="W5744" t="s">
        <v>854</v>
      </c>
      <c r="X5744">
        <v>1</v>
      </c>
      <c r="Y5744">
        <f t="shared" si="678"/>
        <v>4</v>
      </c>
      <c r="Z5744">
        <f t="shared" ca="1" si="672"/>
        <v>3.4999999999999991</v>
      </c>
      <c r="AA5744">
        <f t="shared" ca="1" si="673"/>
        <v>0.50000000000000089</v>
      </c>
      <c r="AB5744">
        <f t="shared" ca="1" si="674"/>
        <v>-0.50000000000000089</v>
      </c>
      <c r="AC5744" s="2">
        <v>0.5</v>
      </c>
      <c r="AD5744" s="7">
        <f>VLOOKUP(P5744,Weights!$A:$B,2,0)*AC5744</f>
        <v>0.5</v>
      </c>
      <c r="AE5744">
        <f t="shared" ca="1" si="675"/>
        <v>0.25000000000000089</v>
      </c>
      <c r="AF5744" t="str">
        <f t="shared" si="676"/>
        <v>Dayton</v>
      </c>
      <c r="AG5744" t="str">
        <f t="shared" ca="1" si="677"/>
        <v>Dayton</v>
      </c>
    </row>
    <row r="5745" spans="15:33" x14ac:dyDescent="0.25">
      <c r="O5745" t="s">
        <v>3300</v>
      </c>
      <c r="P5745" s="6">
        <v>42076</v>
      </c>
      <c r="Q5745" t="s">
        <v>3074</v>
      </c>
      <c r="R5745" t="s">
        <v>3392</v>
      </c>
      <c r="S5745" t="s">
        <v>3721</v>
      </c>
      <c r="T5745">
        <v>63</v>
      </c>
      <c r="U5745">
        <v>57</v>
      </c>
      <c r="W5745" t="s">
        <v>3761</v>
      </c>
      <c r="X5745">
        <v>1</v>
      </c>
      <c r="Y5745">
        <f t="shared" si="678"/>
        <v>6</v>
      </c>
      <c r="Z5745">
        <f t="shared" ca="1" si="672"/>
        <v>-9.375</v>
      </c>
      <c r="AA5745">
        <f t="shared" ca="1" si="673"/>
        <v>15.375</v>
      </c>
      <c r="AB5745">
        <f t="shared" ca="1" si="674"/>
        <v>-15.375</v>
      </c>
      <c r="AC5745" s="2">
        <v>15.375</v>
      </c>
      <c r="AD5745" s="7">
        <f>VLOOKUP(P5745,Weights!$A:$B,2,0)*AC5745</f>
        <v>15.375</v>
      </c>
      <c r="AE5745">
        <f t="shared" ca="1" si="675"/>
        <v>236.390625</v>
      </c>
      <c r="AF5745" t="str">
        <f t="shared" si="676"/>
        <v>Delaware St</v>
      </c>
      <c r="AG5745" t="str">
        <f t="shared" ca="1" si="677"/>
        <v>North Carolina Central</v>
      </c>
    </row>
    <row r="5746" spans="15:33" x14ac:dyDescent="0.25">
      <c r="O5746" t="s">
        <v>3704</v>
      </c>
      <c r="P5746" s="6">
        <v>42076</v>
      </c>
      <c r="Q5746" t="s">
        <v>3074</v>
      </c>
      <c r="R5746" t="s">
        <v>3092</v>
      </c>
      <c r="S5746" t="s">
        <v>3720</v>
      </c>
      <c r="T5746">
        <v>74</v>
      </c>
      <c r="U5746">
        <v>64</v>
      </c>
      <c r="W5746" t="s">
        <v>3747</v>
      </c>
      <c r="X5746">
        <v>1</v>
      </c>
      <c r="Y5746">
        <f t="shared" si="678"/>
        <v>-10</v>
      </c>
      <c r="Z5746">
        <f t="shared" ca="1" si="672"/>
        <v>5.375</v>
      </c>
      <c r="AA5746">
        <f t="shared" ca="1" si="673"/>
        <v>-15.375</v>
      </c>
      <c r="AB5746">
        <f t="shared" ca="1" si="674"/>
        <v>15.375</v>
      </c>
      <c r="AC5746" s="2">
        <v>15.375</v>
      </c>
      <c r="AD5746" s="7">
        <f>VLOOKUP(P5746,Weights!$A:$B,2,0)*AC5746</f>
        <v>15.375</v>
      </c>
      <c r="AE5746">
        <f t="shared" ca="1" si="675"/>
        <v>236.390625</v>
      </c>
      <c r="AF5746" t="str">
        <f t="shared" si="676"/>
        <v>Notre Dame</v>
      </c>
      <c r="AG5746" t="str">
        <f t="shared" ca="1" si="677"/>
        <v>Duke</v>
      </c>
    </row>
    <row r="5747" spans="15:33" x14ac:dyDescent="0.25">
      <c r="O5747" t="s">
        <v>3139</v>
      </c>
      <c r="P5747" s="6">
        <v>42076</v>
      </c>
      <c r="Q5747" t="s">
        <v>3074</v>
      </c>
      <c r="R5747" t="s">
        <v>3149</v>
      </c>
      <c r="S5747" t="s">
        <v>3720</v>
      </c>
      <c r="T5747">
        <v>74</v>
      </c>
      <c r="U5747">
        <v>68</v>
      </c>
      <c r="W5747" t="s">
        <v>3010</v>
      </c>
      <c r="X5747">
        <v>1</v>
      </c>
      <c r="Y5747">
        <f t="shared" si="678"/>
        <v>-6</v>
      </c>
      <c r="Z5747">
        <f t="shared" ca="1" si="672"/>
        <v>-12.5</v>
      </c>
      <c r="AA5747">
        <f t="shared" ca="1" si="673"/>
        <v>6.5</v>
      </c>
      <c r="AB5747">
        <f t="shared" ca="1" si="674"/>
        <v>-6.5</v>
      </c>
      <c r="AC5747" s="2">
        <v>6.5</v>
      </c>
      <c r="AD5747" s="7">
        <f>VLOOKUP(P5747,Weights!$A:$B,2,0)*AC5747</f>
        <v>6.5</v>
      </c>
      <c r="AE5747">
        <f t="shared" ca="1" si="675"/>
        <v>42.25</v>
      </c>
      <c r="AF5747" t="str">
        <f t="shared" si="676"/>
        <v>SMU</v>
      </c>
      <c r="AG5747" t="str">
        <f t="shared" ca="1" si="677"/>
        <v>SMU</v>
      </c>
    </row>
    <row r="5748" spans="15:33" x14ac:dyDescent="0.25">
      <c r="O5748" t="s">
        <v>3236</v>
      </c>
      <c r="P5748" s="6">
        <v>42076</v>
      </c>
      <c r="Q5748" t="s">
        <v>3074</v>
      </c>
      <c r="R5748" t="s">
        <v>3265</v>
      </c>
      <c r="S5748" t="s">
        <v>3721</v>
      </c>
      <c r="T5748">
        <v>91</v>
      </c>
      <c r="U5748">
        <v>83</v>
      </c>
      <c r="W5748" t="s">
        <v>3752</v>
      </c>
      <c r="X5748">
        <v>1</v>
      </c>
      <c r="Y5748">
        <f t="shared" si="678"/>
        <v>8</v>
      </c>
      <c r="Z5748">
        <f t="shared" ca="1" si="672"/>
        <v>5.25</v>
      </c>
      <c r="AA5748">
        <f t="shared" ca="1" si="673"/>
        <v>2.75</v>
      </c>
      <c r="AB5748">
        <f t="shared" ca="1" si="674"/>
        <v>-2.75</v>
      </c>
      <c r="AC5748" s="2">
        <v>2.75</v>
      </c>
      <c r="AD5748" s="7">
        <f>VLOOKUP(P5748,Weights!$A:$B,2,0)*AC5748</f>
        <v>2.75</v>
      </c>
      <c r="AE5748">
        <f t="shared" ca="1" si="675"/>
        <v>7.5625</v>
      </c>
      <c r="AF5748" t="str">
        <f t="shared" si="676"/>
        <v>Eastern Washington</v>
      </c>
      <c r="AG5748" t="str">
        <f t="shared" ca="1" si="677"/>
        <v>Eastern Washington</v>
      </c>
    </row>
    <row r="5749" spans="15:33" x14ac:dyDescent="0.25">
      <c r="O5749" t="s">
        <v>3144</v>
      </c>
      <c r="P5749" s="6">
        <v>42076</v>
      </c>
      <c r="Q5749" t="s">
        <v>3074</v>
      </c>
      <c r="R5749" t="s">
        <v>3713</v>
      </c>
      <c r="S5749" t="s">
        <v>3720</v>
      </c>
      <c r="T5749">
        <v>64</v>
      </c>
      <c r="U5749">
        <v>49</v>
      </c>
      <c r="W5749" t="s">
        <v>3036</v>
      </c>
      <c r="X5749">
        <v>1</v>
      </c>
      <c r="Y5749">
        <f t="shared" si="678"/>
        <v>-15</v>
      </c>
      <c r="Z5749">
        <f t="shared" ca="1" si="672"/>
        <v>-14.999999499999999</v>
      </c>
      <c r="AA5749">
        <f t="shared" ca="1" si="673"/>
        <v>-5.0000000051397819E-7</v>
      </c>
      <c r="AB5749">
        <f t="shared" ca="1" si="674"/>
        <v>5.0000000051397819E-7</v>
      </c>
      <c r="AC5749" s="2">
        <v>0</v>
      </c>
      <c r="AD5749" s="7">
        <f>VLOOKUP(P5749,Weights!$A:$B,2,0)*AC5749</f>
        <v>0</v>
      </c>
      <c r="AE5749">
        <f t="shared" ca="1" si="675"/>
        <v>2.5000000051397819E-13</v>
      </c>
      <c r="AF5749" t="str">
        <f t="shared" si="676"/>
        <v>Kentucky</v>
      </c>
      <c r="AG5749" t="str">
        <f t="shared" ca="1" si="677"/>
        <v>Kentucky</v>
      </c>
    </row>
    <row r="5750" spans="15:33" x14ac:dyDescent="0.25">
      <c r="O5750" t="s">
        <v>3126</v>
      </c>
      <c r="P5750" s="6">
        <v>42076</v>
      </c>
      <c r="Q5750" t="s">
        <v>3074</v>
      </c>
      <c r="R5750" t="s">
        <v>3117</v>
      </c>
      <c r="S5750" t="s">
        <v>3720</v>
      </c>
      <c r="T5750">
        <v>71</v>
      </c>
      <c r="U5750">
        <v>58</v>
      </c>
      <c r="W5750" t="s">
        <v>3020</v>
      </c>
      <c r="X5750">
        <v>1</v>
      </c>
      <c r="Y5750">
        <f t="shared" si="678"/>
        <v>-13</v>
      </c>
      <c r="Z5750">
        <f t="shared" ca="1" si="672"/>
        <v>0</v>
      </c>
      <c r="AA5750">
        <f t="shared" ca="1" si="673"/>
        <v>-13</v>
      </c>
      <c r="AB5750">
        <f t="shared" ca="1" si="674"/>
        <v>13</v>
      </c>
      <c r="AC5750" s="2">
        <v>13</v>
      </c>
      <c r="AD5750" s="7">
        <f>VLOOKUP(P5750,Weights!$A:$B,2,0)*AC5750</f>
        <v>13</v>
      </c>
      <c r="AE5750">
        <f t="shared" ca="1" si="675"/>
        <v>169</v>
      </c>
      <c r="AF5750" t="str">
        <f t="shared" si="676"/>
        <v>Rhode Island</v>
      </c>
      <c r="AG5750" t="str">
        <f t="shared" ca="1" si="677"/>
        <v>Rhode Island</v>
      </c>
    </row>
    <row r="5751" spans="15:33" x14ac:dyDescent="0.25">
      <c r="O5751" t="s">
        <v>3249</v>
      </c>
      <c r="P5751" s="6">
        <v>42076</v>
      </c>
      <c r="Q5751" t="s">
        <v>3074</v>
      </c>
      <c r="R5751" t="s">
        <v>3210</v>
      </c>
      <c r="S5751" t="s">
        <v>3720</v>
      </c>
      <c r="T5751">
        <v>65</v>
      </c>
      <c r="U5751">
        <v>63</v>
      </c>
      <c r="W5751" t="s">
        <v>1212</v>
      </c>
      <c r="X5751">
        <v>1</v>
      </c>
      <c r="Y5751">
        <f t="shared" si="678"/>
        <v>-2</v>
      </c>
      <c r="Z5751">
        <f t="shared" ca="1" si="672"/>
        <v>-1.375</v>
      </c>
      <c r="AA5751">
        <f t="shared" ca="1" si="673"/>
        <v>-0.625</v>
      </c>
      <c r="AB5751">
        <f t="shared" ca="1" si="674"/>
        <v>0.625</v>
      </c>
      <c r="AC5751" s="2">
        <v>0.625</v>
      </c>
      <c r="AD5751" s="7">
        <f>VLOOKUP(P5751,Weights!$A:$B,2,0)*AC5751</f>
        <v>0.625</v>
      </c>
      <c r="AE5751">
        <f t="shared" ca="1" si="675"/>
        <v>0.390625</v>
      </c>
      <c r="AF5751" t="str">
        <f t="shared" si="676"/>
        <v>Xavier</v>
      </c>
      <c r="AG5751" t="str">
        <f t="shared" ca="1" si="677"/>
        <v>Xavier</v>
      </c>
    </row>
    <row r="5752" spans="15:33" x14ac:dyDescent="0.25">
      <c r="O5752" t="s">
        <v>3111</v>
      </c>
      <c r="P5752" s="6">
        <v>42076</v>
      </c>
      <c r="Q5752" t="s">
        <v>3074</v>
      </c>
      <c r="R5752" t="s">
        <v>3199</v>
      </c>
      <c r="S5752" t="s">
        <v>3721</v>
      </c>
      <c r="T5752">
        <v>74</v>
      </c>
      <c r="U5752">
        <v>62</v>
      </c>
      <c r="W5752" t="s">
        <v>654</v>
      </c>
      <c r="X5752">
        <v>1</v>
      </c>
      <c r="Y5752">
        <f t="shared" si="678"/>
        <v>12</v>
      </c>
      <c r="Z5752">
        <f t="shared" ca="1" si="672"/>
        <v>4.8749995000000004</v>
      </c>
      <c r="AA5752">
        <f t="shared" ca="1" si="673"/>
        <v>7.1250004999999996</v>
      </c>
      <c r="AB5752">
        <f t="shared" ca="1" si="674"/>
        <v>-7.1250004999999996</v>
      </c>
      <c r="AC5752" s="2">
        <v>7.125</v>
      </c>
      <c r="AD5752" s="7">
        <f>VLOOKUP(P5752,Weights!$A:$B,2,0)*AC5752</f>
        <v>7.125</v>
      </c>
      <c r="AE5752">
        <f t="shared" ca="1" si="675"/>
        <v>50.765632125000245</v>
      </c>
      <c r="AF5752" t="str">
        <f t="shared" si="676"/>
        <v>Georgia</v>
      </c>
      <c r="AG5752" t="str">
        <f t="shared" ca="1" si="677"/>
        <v>Georgia</v>
      </c>
    </row>
    <row r="5753" spans="15:33" x14ac:dyDescent="0.25">
      <c r="O5753" t="s">
        <v>3293</v>
      </c>
      <c r="P5753" s="6">
        <v>42076</v>
      </c>
      <c r="Q5753" t="s">
        <v>3074</v>
      </c>
      <c r="R5753" t="s">
        <v>3292</v>
      </c>
      <c r="S5753" t="s">
        <v>3721</v>
      </c>
      <c r="T5753">
        <v>75</v>
      </c>
      <c r="U5753">
        <v>64</v>
      </c>
      <c r="W5753" t="s">
        <v>3762</v>
      </c>
      <c r="X5753">
        <v>1</v>
      </c>
      <c r="Y5753">
        <f t="shared" si="678"/>
        <v>11</v>
      </c>
      <c r="Z5753">
        <f t="shared" ca="1" si="672"/>
        <v>-8.125</v>
      </c>
      <c r="AA5753">
        <f t="shared" ca="1" si="673"/>
        <v>19.125</v>
      </c>
      <c r="AB5753">
        <f t="shared" ca="1" si="674"/>
        <v>-19.125</v>
      </c>
      <c r="AC5753" s="2">
        <v>19.125</v>
      </c>
      <c r="AD5753" s="7">
        <f>VLOOKUP(P5753,Weights!$A:$B,2,0)*AC5753</f>
        <v>19.125</v>
      </c>
      <c r="AE5753">
        <f t="shared" ca="1" si="675"/>
        <v>365.765625</v>
      </c>
      <c r="AF5753" t="str">
        <f t="shared" si="676"/>
        <v>Hampton</v>
      </c>
      <c r="AG5753" t="str">
        <f t="shared" ca="1" si="677"/>
        <v>Norfolk St</v>
      </c>
    </row>
    <row r="5754" spans="15:33" x14ac:dyDescent="0.25">
      <c r="O5754" t="s">
        <v>3208</v>
      </c>
      <c r="P5754" s="6">
        <v>42076</v>
      </c>
      <c r="Q5754" t="s">
        <v>3074</v>
      </c>
      <c r="R5754" t="s">
        <v>3331</v>
      </c>
      <c r="S5754" t="s">
        <v>3721</v>
      </c>
      <c r="T5754">
        <v>65</v>
      </c>
      <c r="U5754">
        <v>58</v>
      </c>
      <c r="W5754" t="s">
        <v>3755</v>
      </c>
      <c r="X5754">
        <v>1</v>
      </c>
      <c r="Y5754">
        <f t="shared" si="678"/>
        <v>7</v>
      </c>
      <c r="Z5754">
        <f t="shared" ca="1" si="672"/>
        <v>1.125</v>
      </c>
      <c r="AA5754">
        <f t="shared" ca="1" si="673"/>
        <v>5.875</v>
      </c>
      <c r="AB5754">
        <f t="shared" ca="1" si="674"/>
        <v>-5.875</v>
      </c>
      <c r="AC5754" s="2">
        <v>5.875</v>
      </c>
      <c r="AD5754" s="7">
        <f>VLOOKUP(P5754,Weights!$A:$B,2,0)*AC5754</f>
        <v>5.875</v>
      </c>
      <c r="AE5754">
        <f t="shared" ca="1" si="675"/>
        <v>34.515625</v>
      </c>
      <c r="AF5754" t="str">
        <f t="shared" si="676"/>
        <v>Hawaii</v>
      </c>
      <c r="AG5754" t="str">
        <f t="shared" ca="1" si="677"/>
        <v>Hawaii</v>
      </c>
    </row>
    <row r="5755" spans="15:33" x14ac:dyDescent="0.25">
      <c r="O5755" t="s">
        <v>3141</v>
      </c>
      <c r="P5755" s="6">
        <v>42076</v>
      </c>
      <c r="Q5755" t="s">
        <v>3074</v>
      </c>
      <c r="R5755" t="s">
        <v>3143</v>
      </c>
      <c r="S5755" t="s">
        <v>3720</v>
      </c>
      <c r="T5755">
        <v>59</v>
      </c>
      <c r="U5755">
        <v>51</v>
      </c>
      <c r="W5755" t="s">
        <v>3017</v>
      </c>
      <c r="X5755">
        <v>1</v>
      </c>
      <c r="Y5755">
        <f t="shared" si="678"/>
        <v>-8</v>
      </c>
      <c r="Z5755">
        <f t="shared" ca="1" si="672"/>
        <v>-8.625</v>
      </c>
      <c r="AA5755">
        <f t="shared" ca="1" si="673"/>
        <v>0.625</v>
      </c>
      <c r="AB5755">
        <f t="shared" ca="1" si="674"/>
        <v>-0.625</v>
      </c>
      <c r="AC5755" s="2">
        <v>0.625</v>
      </c>
      <c r="AD5755" s="7">
        <f>VLOOKUP(P5755,Weights!$A:$B,2,0)*AC5755</f>
        <v>0.625</v>
      </c>
      <c r="AE5755">
        <f t="shared" ca="1" si="675"/>
        <v>0.390625</v>
      </c>
      <c r="AF5755" t="str">
        <f t="shared" si="676"/>
        <v>Tulsa</v>
      </c>
      <c r="AG5755" t="str">
        <f t="shared" ca="1" si="677"/>
        <v>Tulsa</v>
      </c>
    </row>
    <row r="5756" spans="15:33" x14ac:dyDescent="0.25">
      <c r="O5756" t="s">
        <v>3152</v>
      </c>
      <c r="P5756" s="6">
        <v>42076</v>
      </c>
      <c r="Q5756" t="s">
        <v>3074</v>
      </c>
      <c r="R5756" t="s">
        <v>3177</v>
      </c>
      <c r="S5756" t="s">
        <v>3720</v>
      </c>
      <c r="T5756">
        <v>75</v>
      </c>
      <c r="U5756">
        <v>69</v>
      </c>
      <c r="W5756" t="s">
        <v>3043</v>
      </c>
      <c r="X5756">
        <v>1</v>
      </c>
      <c r="Y5756">
        <f t="shared" si="678"/>
        <v>-6</v>
      </c>
      <c r="Z5756">
        <f t="shared" ca="1" si="672"/>
        <v>-2.375</v>
      </c>
      <c r="AA5756">
        <f t="shared" ca="1" si="673"/>
        <v>-3.625</v>
      </c>
      <c r="AB5756">
        <f t="shared" ca="1" si="674"/>
        <v>3.625</v>
      </c>
      <c r="AC5756" s="2">
        <v>3.625</v>
      </c>
      <c r="AD5756" s="7">
        <f>VLOOKUP(P5756,Weights!$A:$B,2,0)*AC5756</f>
        <v>3.625</v>
      </c>
      <c r="AE5756">
        <f t="shared" ca="1" si="675"/>
        <v>13.140625</v>
      </c>
      <c r="AF5756" t="str">
        <f t="shared" si="676"/>
        <v>Maryland</v>
      </c>
      <c r="AG5756" t="str">
        <f t="shared" ca="1" si="677"/>
        <v>Maryland</v>
      </c>
    </row>
    <row r="5757" spans="15:33" x14ac:dyDescent="0.25">
      <c r="O5757" t="s">
        <v>3714</v>
      </c>
      <c r="P5757" s="6">
        <v>42076</v>
      </c>
      <c r="Q5757" t="s">
        <v>3074</v>
      </c>
      <c r="R5757" t="s">
        <v>3702</v>
      </c>
      <c r="S5757" t="s">
        <v>3721</v>
      </c>
      <c r="T5757">
        <v>67</v>
      </c>
      <c r="U5757">
        <v>65</v>
      </c>
      <c r="W5757" t="s">
        <v>3019</v>
      </c>
      <c r="X5757">
        <v>1</v>
      </c>
      <c r="Y5757">
        <f t="shared" si="678"/>
        <v>2</v>
      </c>
      <c r="Z5757">
        <f t="shared" ca="1" si="672"/>
        <v>2</v>
      </c>
      <c r="AA5757">
        <f t="shared" ca="1" si="673"/>
        <v>0</v>
      </c>
      <c r="AB5757">
        <f t="shared" ca="1" si="674"/>
        <v>0</v>
      </c>
      <c r="AC5757" s="2">
        <v>0</v>
      </c>
      <c r="AD5757" s="7">
        <f>VLOOKUP(P5757,Weights!$A:$B,2,0)*AC5757</f>
        <v>0</v>
      </c>
      <c r="AE5757">
        <f t="shared" ca="1" si="675"/>
        <v>0</v>
      </c>
      <c r="AF5757" t="str">
        <f t="shared" si="676"/>
        <v>Iowa State</v>
      </c>
      <c r="AG5757" t="str">
        <f t="shared" ca="1" si="677"/>
        <v>Iowa State</v>
      </c>
    </row>
    <row r="5758" spans="15:33" x14ac:dyDescent="0.25">
      <c r="O5758" t="s">
        <v>3317</v>
      </c>
      <c r="P5758" s="6">
        <v>42076</v>
      </c>
      <c r="Q5758" t="s">
        <v>3074</v>
      </c>
      <c r="R5758" t="s">
        <v>3154</v>
      </c>
      <c r="S5758" t="s">
        <v>3720</v>
      </c>
      <c r="T5758">
        <v>72</v>
      </c>
      <c r="U5758">
        <v>62</v>
      </c>
      <c r="V5758" t="s">
        <v>3722</v>
      </c>
      <c r="W5758" t="s">
        <v>3757</v>
      </c>
      <c r="X5758">
        <v>1</v>
      </c>
      <c r="Y5758">
        <f t="shared" si="678"/>
        <v>-10</v>
      </c>
      <c r="Z5758">
        <f t="shared" ca="1" si="672"/>
        <v>4.6250000199999999</v>
      </c>
      <c r="AA5758">
        <f t="shared" ca="1" si="673"/>
        <v>-14.62500002</v>
      </c>
      <c r="AB5758">
        <f t="shared" ca="1" si="674"/>
        <v>14.62500002</v>
      </c>
      <c r="AC5758" s="2">
        <v>14.625</v>
      </c>
      <c r="AD5758" s="7">
        <f>VLOOKUP(P5758,Weights!$A:$B,2,0)*AC5758</f>
        <v>14.625</v>
      </c>
      <c r="AE5758">
        <f t="shared" ca="1" si="675"/>
        <v>213.89062558500001</v>
      </c>
      <c r="AF5758" t="str">
        <f t="shared" si="676"/>
        <v>UAB</v>
      </c>
      <c r="AG5758" t="str">
        <f t="shared" ca="1" si="677"/>
        <v>Louisiana Tech</v>
      </c>
    </row>
    <row r="5759" spans="15:33" x14ac:dyDescent="0.25">
      <c r="O5759" t="s">
        <v>3137</v>
      </c>
      <c r="P5759" s="6">
        <v>42076</v>
      </c>
      <c r="Q5759" t="s">
        <v>3074</v>
      </c>
      <c r="R5759" t="s">
        <v>3140</v>
      </c>
      <c r="S5759" t="s">
        <v>3720</v>
      </c>
      <c r="T5759">
        <v>80</v>
      </c>
      <c r="U5759">
        <v>75</v>
      </c>
      <c r="W5759" t="s">
        <v>3745</v>
      </c>
      <c r="X5759">
        <v>1</v>
      </c>
      <c r="Y5759">
        <f t="shared" si="678"/>
        <v>-5</v>
      </c>
      <c r="Z5759">
        <f t="shared" ca="1" si="672"/>
        <v>1.5</v>
      </c>
      <c r="AA5759">
        <f t="shared" ca="1" si="673"/>
        <v>-6.5</v>
      </c>
      <c r="AB5759">
        <f t="shared" ca="1" si="674"/>
        <v>6.5</v>
      </c>
      <c r="AC5759" s="2">
        <v>6.5</v>
      </c>
      <c r="AD5759" s="7">
        <f>VLOOKUP(P5759,Weights!$A:$B,2,0)*AC5759</f>
        <v>6.5</v>
      </c>
      <c r="AE5759">
        <f t="shared" ca="1" si="675"/>
        <v>42.25</v>
      </c>
      <c r="AF5759" t="str">
        <f t="shared" si="676"/>
        <v>Temple</v>
      </c>
      <c r="AG5759" t="str">
        <f t="shared" ca="1" si="677"/>
        <v>Memphis</v>
      </c>
    </row>
    <row r="5760" spans="15:33" x14ac:dyDescent="0.25">
      <c r="O5760" t="s">
        <v>3153</v>
      </c>
      <c r="P5760" s="6">
        <v>42076</v>
      </c>
      <c r="Q5760" t="s">
        <v>3074</v>
      </c>
      <c r="R5760" t="s">
        <v>3712</v>
      </c>
      <c r="S5760" t="s">
        <v>3720</v>
      </c>
      <c r="T5760">
        <v>71</v>
      </c>
      <c r="U5760">
        <v>60</v>
      </c>
      <c r="W5760" t="s">
        <v>1501</v>
      </c>
      <c r="X5760">
        <v>1</v>
      </c>
      <c r="Y5760">
        <f t="shared" si="678"/>
        <v>-11</v>
      </c>
      <c r="Z5760">
        <f t="shared" ca="1" si="672"/>
        <v>-14.124999499999998</v>
      </c>
      <c r="AA5760">
        <f t="shared" ca="1" si="673"/>
        <v>3.1249994999999977</v>
      </c>
      <c r="AB5760">
        <f t="shared" ca="1" si="674"/>
        <v>-3.1249994999999977</v>
      </c>
      <c r="AC5760" s="2">
        <v>3.125</v>
      </c>
      <c r="AD5760" s="7">
        <f>VLOOKUP(P5760,Weights!$A:$B,2,0)*AC5760</f>
        <v>3.125</v>
      </c>
      <c r="AE5760">
        <f t="shared" ca="1" si="675"/>
        <v>9.7656218750002353</v>
      </c>
      <c r="AF5760" t="str">
        <f t="shared" si="676"/>
        <v>Wisconsin</v>
      </c>
      <c r="AG5760" t="str">
        <f t="shared" ca="1" si="677"/>
        <v>Wisconsin</v>
      </c>
    </row>
    <row r="5761" spans="15:33" x14ac:dyDescent="0.25">
      <c r="O5761" t="s">
        <v>3323</v>
      </c>
      <c r="P5761" s="6">
        <v>42076</v>
      </c>
      <c r="Q5761" t="s">
        <v>3074</v>
      </c>
      <c r="R5761" t="s">
        <v>3324</v>
      </c>
      <c r="S5761" t="s">
        <v>3721</v>
      </c>
      <c r="T5761">
        <v>76</v>
      </c>
      <c r="U5761">
        <v>67</v>
      </c>
      <c r="W5761" t="s">
        <v>3026</v>
      </c>
      <c r="X5761">
        <v>1</v>
      </c>
      <c r="Y5761">
        <f t="shared" si="678"/>
        <v>9</v>
      </c>
      <c r="Z5761">
        <f t="shared" ca="1" si="672"/>
        <v>-0.125</v>
      </c>
      <c r="AA5761">
        <f t="shared" ca="1" si="673"/>
        <v>9.125</v>
      </c>
      <c r="AB5761">
        <f t="shared" ca="1" si="674"/>
        <v>-9.125</v>
      </c>
      <c r="AC5761" s="2">
        <v>9.125</v>
      </c>
      <c r="AD5761" s="7">
        <f>VLOOKUP(P5761,Weights!$A:$B,2,0)*AC5761</f>
        <v>9.125</v>
      </c>
      <c r="AE5761">
        <f t="shared" ca="1" si="675"/>
        <v>83.265625</v>
      </c>
      <c r="AF5761" t="str">
        <f t="shared" si="676"/>
        <v>Michigan St</v>
      </c>
      <c r="AG5761" t="str">
        <f t="shared" ca="1" si="677"/>
        <v>Ohio State</v>
      </c>
    </row>
    <row r="5762" spans="15:33" x14ac:dyDescent="0.25">
      <c r="O5762" t="s">
        <v>3290</v>
      </c>
      <c r="P5762" s="6">
        <v>42076</v>
      </c>
      <c r="Q5762" t="s">
        <v>3074</v>
      </c>
      <c r="R5762" t="s">
        <v>3353</v>
      </c>
      <c r="S5762" t="s">
        <v>3721</v>
      </c>
      <c r="T5762">
        <v>53</v>
      </c>
      <c r="U5762">
        <v>50</v>
      </c>
      <c r="W5762" t="s">
        <v>3758</v>
      </c>
      <c r="X5762">
        <v>1</v>
      </c>
      <c r="Y5762">
        <f t="shared" si="678"/>
        <v>3</v>
      </c>
      <c r="Z5762">
        <f t="shared" ref="Z5762:Z5805" ca="1" si="679">X5762*(IF(Q5762="A",-HomeEdge,IF(Q5762="H",HomeEdge,0))+VLOOKUP(O5762,TmList,2,0)-VLOOKUP(R5762,TmList,2,0))</f>
        <v>-5.75</v>
      </c>
      <c r="AA5762">
        <f t="shared" ref="AA5762:AA5779" ca="1" si="680">Y5762-Z5762</f>
        <v>8.75</v>
      </c>
      <c r="AB5762">
        <f t="shared" ref="AB5762:AB5779" ca="1" si="681">-AA5762</f>
        <v>-8.75</v>
      </c>
      <c r="AC5762" s="2">
        <v>8.75</v>
      </c>
      <c r="AD5762" s="7">
        <f>VLOOKUP(P5762,Weights!$A:$B,2,0)*AC5762</f>
        <v>8.75</v>
      </c>
      <c r="AE5762">
        <f t="shared" ref="AE5762:AE5779" ca="1" si="682">AA5762^2</f>
        <v>76.5625</v>
      </c>
      <c r="AF5762" t="str">
        <f t="shared" si="676"/>
        <v>Middle Tennessee</v>
      </c>
      <c r="AG5762" t="str">
        <f t="shared" ca="1" si="677"/>
        <v>UTEP</v>
      </c>
    </row>
    <row r="5763" spans="15:33" x14ac:dyDescent="0.25">
      <c r="O5763" t="s">
        <v>3163</v>
      </c>
      <c r="P5763" s="6">
        <v>42076</v>
      </c>
      <c r="Q5763" t="s">
        <v>3074</v>
      </c>
      <c r="R5763" t="s">
        <v>3268</v>
      </c>
      <c r="S5763" t="s">
        <v>3721</v>
      </c>
      <c r="T5763">
        <v>61</v>
      </c>
      <c r="U5763">
        <v>59</v>
      </c>
      <c r="W5763" t="s">
        <v>3753</v>
      </c>
      <c r="X5763">
        <v>1</v>
      </c>
      <c r="Y5763">
        <f t="shared" si="678"/>
        <v>2</v>
      </c>
      <c r="Z5763">
        <f t="shared" ca="1" si="679"/>
        <v>1.9999999799999999</v>
      </c>
      <c r="AA5763">
        <f t="shared" ca="1" si="680"/>
        <v>2.0000000100495186E-8</v>
      </c>
      <c r="AB5763">
        <f t="shared" ca="1" si="681"/>
        <v>-2.0000000100495186E-8</v>
      </c>
      <c r="AC5763" s="2">
        <v>0</v>
      </c>
      <c r="AD5763" s="7">
        <f>VLOOKUP(P5763,Weights!$A:$B,2,0)*AC5763</f>
        <v>0</v>
      </c>
      <c r="AE5763">
        <f t="shared" ca="1" si="682"/>
        <v>4.0000000401980743E-16</v>
      </c>
      <c r="AF5763" t="str">
        <f t="shared" ref="AF5763:AF5805" si="683">IF(Y5763&gt;0,O5763,R5763)</f>
        <v>Montana</v>
      </c>
      <c r="AG5763" t="str">
        <f t="shared" ref="AG5763:AG5805" ca="1" si="684">IF(Z5763&gt;0,O5763,R5763)</f>
        <v>Montana</v>
      </c>
    </row>
    <row r="5764" spans="15:33" x14ac:dyDescent="0.25">
      <c r="O5764" t="s">
        <v>3705</v>
      </c>
      <c r="P5764" s="6">
        <v>42076</v>
      </c>
      <c r="Q5764" t="s">
        <v>3074</v>
      </c>
      <c r="R5764" t="s">
        <v>3710</v>
      </c>
      <c r="S5764" t="s">
        <v>3721</v>
      </c>
      <c r="T5764">
        <v>71</v>
      </c>
      <c r="U5764">
        <v>67</v>
      </c>
      <c r="W5764" t="s">
        <v>3748</v>
      </c>
      <c r="X5764">
        <v>1</v>
      </c>
      <c r="Y5764">
        <f t="shared" si="678"/>
        <v>4</v>
      </c>
      <c r="Z5764">
        <f t="shared" ca="1" si="679"/>
        <v>-2.375</v>
      </c>
      <c r="AA5764">
        <f t="shared" ca="1" si="680"/>
        <v>6.375</v>
      </c>
      <c r="AB5764">
        <f t="shared" ca="1" si="681"/>
        <v>-6.375</v>
      </c>
      <c r="AC5764" s="2">
        <v>6.375</v>
      </c>
      <c r="AD5764" s="7">
        <f>VLOOKUP(P5764,Weights!$A:$B,2,0)*AC5764</f>
        <v>6.375</v>
      </c>
      <c r="AE5764">
        <f t="shared" ca="1" si="682"/>
        <v>40.640625</v>
      </c>
      <c r="AF5764" t="str">
        <f t="shared" si="683"/>
        <v>North Carolina</v>
      </c>
      <c r="AG5764" t="str">
        <f t="shared" ca="1" si="684"/>
        <v>Virginia</v>
      </c>
    </row>
    <row r="5765" spans="15:33" x14ac:dyDescent="0.25">
      <c r="O5765" t="s">
        <v>3357</v>
      </c>
      <c r="P5765" s="6">
        <v>42076</v>
      </c>
      <c r="Q5765" t="s">
        <v>3074</v>
      </c>
      <c r="R5765" t="s">
        <v>3336</v>
      </c>
      <c r="S5765" t="s">
        <v>3720</v>
      </c>
      <c r="T5765">
        <v>91</v>
      </c>
      <c r="U5765">
        <v>79</v>
      </c>
      <c r="W5765" t="s">
        <v>3766</v>
      </c>
      <c r="X5765">
        <v>1</v>
      </c>
      <c r="Y5765">
        <f t="shared" si="678"/>
        <v>-12</v>
      </c>
      <c r="Z5765">
        <f t="shared" ca="1" si="679"/>
        <v>-11.875</v>
      </c>
      <c r="AA5765">
        <f t="shared" ca="1" si="680"/>
        <v>-0.125</v>
      </c>
      <c r="AB5765">
        <f t="shared" ca="1" si="681"/>
        <v>0.125</v>
      </c>
      <c r="AC5765" s="2">
        <v>0.125</v>
      </c>
      <c r="AD5765" s="7">
        <f>VLOOKUP(P5765,Weights!$A:$B,2,0)*AC5765</f>
        <v>0.125</v>
      </c>
      <c r="AE5765">
        <f t="shared" ca="1" si="682"/>
        <v>1.5625E-2</v>
      </c>
      <c r="AF5765" t="str">
        <f t="shared" si="683"/>
        <v>Stephen F. Austin</v>
      </c>
      <c r="AG5765" t="str">
        <f t="shared" ca="1" si="684"/>
        <v>Stephen F. Austin</v>
      </c>
    </row>
    <row r="5766" spans="15:33" x14ac:dyDescent="0.25">
      <c r="O5766" t="s">
        <v>3295</v>
      </c>
      <c r="P5766" s="6">
        <v>42076</v>
      </c>
      <c r="Q5766" t="s">
        <v>3074</v>
      </c>
      <c r="R5766" t="s">
        <v>3287</v>
      </c>
      <c r="S5766" t="s">
        <v>3721</v>
      </c>
      <c r="T5766">
        <v>67</v>
      </c>
      <c r="U5766">
        <v>64</v>
      </c>
      <c r="W5766" t="s">
        <v>2895</v>
      </c>
      <c r="X5766">
        <v>1</v>
      </c>
      <c r="Y5766">
        <f t="shared" si="678"/>
        <v>3</v>
      </c>
      <c r="Z5766">
        <f t="shared" ca="1" si="679"/>
        <v>-8.1249999999999982</v>
      </c>
      <c r="AA5766">
        <f t="shared" ca="1" si="680"/>
        <v>11.124999999999998</v>
      </c>
      <c r="AB5766">
        <f t="shared" ca="1" si="681"/>
        <v>-11.124999999999998</v>
      </c>
      <c r="AC5766" s="2">
        <v>11.125</v>
      </c>
      <c r="AD5766" s="7">
        <f>VLOOKUP(P5766,Weights!$A:$B,2,0)*AC5766</f>
        <v>11.125</v>
      </c>
      <c r="AE5766">
        <f t="shared" ca="1" si="682"/>
        <v>123.76562499999996</v>
      </c>
      <c r="AF5766" t="str">
        <f t="shared" si="683"/>
        <v>Oregon</v>
      </c>
      <c r="AG5766" t="str">
        <f t="shared" ca="1" si="684"/>
        <v>Utah</v>
      </c>
    </row>
    <row r="5767" spans="15:33" x14ac:dyDescent="0.25">
      <c r="O5767" t="s">
        <v>3174</v>
      </c>
      <c r="P5767" s="6">
        <v>42076</v>
      </c>
      <c r="Q5767" t="s">
        <v>3074</v>
      </c>
      <c r="R5767" t="s">
        <v>3206</v>
      </c>
      <c r="S5767" t="s">
        <v>3720</v>
      </c>
      <c r="T5767">
        <v>64</v>
      </c>
      <c r="U5767">
        <v>59</v>
      </c>
      <c r="W5767" t="s">
        <v>3754</v>
      </c>
      <c r="X5767">
        <v>1</v>
      </c>
      <c r="Y5767">
        <f t="shared" si="678"/>
        <v>-5</v>
      </c>
      <c r="Z5767">
        <f t="shared" ca="1" si="679"/>
        <v>-6.4999995000000004</v>
      </c>
      <c r="AA5767">
        <f t="shared" ca="1" si="680"/>
        <v>1.4999995000000004</v>
      </c>
      <c r="AB5767">
        <f t="shared" ca="1" si="681"/>
        <v>-1.4999995000000004</v>
      </c>
      <c r="AC5767" s="2">
        <v>1.5</v>
      </c>
      <c r="AD5767" s="7">
        <f>VLOOKUP(P5767,Weights!$A:$B,2,0)*AC5767</f>
        <v>1.5</v>
      </c>
      <c r="AE5767">
        <f t="shared" ca="1" si="682"/>
        <v>2.2499985000002511</v>
      </c>
      <c r="AF5767" t="str">
        <f t="shared" si="683"/>
        <v>Purdue</v>
      </c>
      <c r="AG5767" t="str">
        <f t="shared" ca="1" si="684"/>
        <v>Purdue</v>
      </c>
    </row>
    <row r="5768" spans="15:33" x14ac:dyDescent="0.25">
      <c r="O5768" t="s">
        <v>3413</v>
      </c>
      <c r="P5768" s="6">
        <v>42076</v>
      </c>
      <c r="Q5768" t="s">
        <v>3074</v>
      </c>
      <c r="R5768" t="s">
        <v>3409</v>
      </c>
      <c r="S5768" t="s">
        <v>3720</v>
      </c>
      <c r="T5768">
        <v>90</v>
      </c>
      <c r="U5768">
        <v>77</v>
      </c>
      <c r="W5768" t="s">
        <v>3768</v>
      </c>
      <c r="X5768">
        <v>1</v>
      </c>
      <c r="Y5768">
        <f t="shared" si="678"/>
        <v>-13</v>
      </c>
      <c r="Z5768">
        <f t="shared" ca="1" si="679"/>
        <v>-5.0000000000000009</v>
      </c>
      <c r="AA5768">
        <f t="shared" ca="1" si="680"/>
        <v>-7.9999999999999991</v>
      </c>
      <c r="AB5768">
        <f t="shared" ca="1" si="681"/>
        <v>7.9999999999999991</v>
      </c>
      <c r="AC5768" s="2">
        <v>8</v>
      </c>
      <c r="AD5768" s="7">
        <f>VLOOKUP(P5768,Weights!$A:$B,2,0)*AC5768</f>
        <v>8</v>
      </c>
      <c r="AE5768">
        <f t="shared" ca="1" si="682"/>
        <v>63.999999999999986</v>
      </c>
      <c r="AF5768" t="str">
        <f t="shared" si="683"/>
        <v>Texas Southern</v>
      </c>
      <c r="AG5768" t="str">
        <f t="shared" ca="1" si="684"/>
        <v>Texas Southern</v>
      </c>
    </row>
    <row r="5769" spans="15:33" x14ac:dyDescent="0.25">
      <c r="O5769" t="s">
        <v>3075</v>
      </c>
      <c r="P5769" s="6">
        <v>42076</v>
      </c>
      <c r="Q5769" t="s">
        <v>3074</v>
      </c>
      <c r="R5769" t="s">
        <v>3708</v>
      </c>
      <c r="S5769" t="s">
        <v>3720</v>
      </c>
      <c r="T5769">
        <v>63</v>
      </c>
      <c r="U5769">
        <v>61</v>
      </c>
      <c r="W5769" t="s">
        <v>3751</v>
      </c>
      <c r="X5769">
        <v>1</v>
      </c>
      <c r="Y5769">
        <f t="shared" si="678"/>
        <v>-2</v>
      </c>
      <c r="Z5769">
        <f t="shared" ca="1" si="679"/>
        <v>-9.1249999999999982</v>
      </c>
      <c r="AA5769">
        <f t="shared" ca="1" si="680"/>
        <v>7.1249999999999982</v>
      </c>
      <c r="AB5769">
        <f t="shared" ca="1" si="681"/>
        <v>-7.1249999999999982</v>
      </c>
      <c r="AC5769" s="2">
        <v>7.125</v>
      </c>
      <c r="AD5769" s="7">
        <f>VLOOKUP(P5769,Weights!$A:$B,2,0)*AC5769</f>
        <v>7.125</v>
      </c>
      <c r="AE5769">
        <f t="shared" ca="1" si="682"/>
        <v>50.765624999999972</v>
      </c>
      <c r="AF5769" t="str">
        <f t="shared" si="683"/>
        <v>Villanova</v>
      </c>
      <c r="AG5769" t="str">
        <f t="shared" ca="1" si="684"/>
        <v>Villanova</v>
      </c>
    </row>
    <row r="5770" spans="15:33" x14ac:dyDescent="0.25">
      <c r="O5770" t="s">
        <v>3166</v>
      </c>
      <c r="P5770" s="6">
        <v>42076</v>
      </c>
      <c r="Q5770" t="s">
        <v>3074</v>
      </c>
      <c r="R5770" t="s">
        <v>3180</v>
      </c>
      <c r="S5770" t="s">
        <v>3720</v>
      </c>
      <c r="T5770">
        <v>70</v>
      </c>
      <c r="U5770">
        <v>67</v>
      </c>
      <c r="W5770" t="s">
        <v>3746</v>
      </c>
      <c r="X5770">
        <v>1</v>
      </c>
      <c r="Y5770">
        <f t="shared" si="678"/>
        <v>-3</v>
      </c>
      <c r="Z5770">
        <f t="shared" ca="1" si="679"/>
        <v>-3.9999995000000004</v>
      </c>
      <c r="AA5770">
        <f t="shared" ca="1" si="680"/>
        <v>0.99999950000000037</v>
      </c>
      <c r="AB5770">
        <f t="shared" ca="1" si="681"/>
        <v>-0.99999950000000037</v>
      </c>
      <c r="AC5770" s="2">
        <v>1</v>
      </c>
      <c r="AD5770" s="7">
        <f>VLOOKUP(P5770,Weights!$A:$B,2,0)*AC5770</f>
        <v>1</v>
      </c>
      <c r="AE5770">
        <f t="shared" ca="1" si="682"/>
        <v>0.99999900000025077</v>
      </c>
      <c r="AF5770" t="str">
        <f t="shared" si="683"/>
        <v>Virginia Commonwealth</v>
      </c>
      <c r="AG5770" t="str">
        <f t="shared" ca="1" si="684"/>
        <v>Virginia Commonwealth</v>
      </c>
    </row>
    <row r="5771" spans="15:33" x14ac:dyDescent="0.25">
      <c r="O5771" t="s">
        <v>3263</v>
      </c>
      <c r="P5771" s="6">
        <v>42076</v>
      </c>
      <c r="Q5771" t="s">
        <v>3074</v>
      </c>
      <c r="R5771" t="s">
        <v>3364</v>
      </c>
      <c r="S5771" t="s">
        <v>3721</v>
      </c>
      <c r="T5771">
        <v>70</v>
      </c>
      <c r="U5771">
        <v>67</v>
      </c>
      <c r="W5771" t="s">
        <v>3037</v>
      </c>
      <c r="X5771">
        <v>1</v>
      </c>
      <c r="Y5771">
        <f t="shared" si="678"/>
        <v>3</v>
      </c>
      <c r="Z5771">
        <f t="shared" ca="1" si="679"/>
        <v>10.75</v>
      </c>
      <c r="AA5771">
        <f t="shared" ca="1" si="680"/>
        <v>-7.75</v>
      </c>
      <c r="AB5771">
        <f t="shared" ca="1" si="681"/>
        <v>7.75</v>
      </c>
      <c r="AC5771" s="2">
        <v>7.75</v>
      </c>
      <c r="AD5771" s="7">
        <f>VLOOKUP(P5771,Weights!$A:$B,2,0)*AC5771</f>
        <v>7.75</v>
      </c>
      <c r="AE5771">
        <f t="shared" ca="1" si="682"/>
        <v>60.0625</v>
      </c>
      <c r="AF5771" t="str">
        <f t="shared" si="683"/>
        <v>Sam Houston St</v>
      </c>
      <c r="AG5771" t="str">
        <f t="shared" ca="1" si="684"/>
        <v>Sam Houston St</v>
      </c>
    </row>
    <row r="5772" spans="15:33" x14ac:dyDescent="0.25">
      <c r="O5772" t="s">
        <v>3261</v>
      </c>
      <c r="P5772" s="6">
        <v>42076</v>
      </c>
      <c r="Q5772" t="s">
        <v>3074</v>
      </c>
      <c r="R5772" t="s">
        <v>3240</v>
      </c>
      <c r="S5772" t="s">
        <v>3721</v>
      </c>
      <c r="T5772">
        <v>69</v>
      </c>
      <c r="U5772">
        <v>63</v>
      </c>
      <c r="W5772" t="s">
        <v>3772</v>
      </c>
      <c r="X5772">
        <v>1</v>
      </c>
      <c r="Y5772">
        <f t="shared" si="678"/>
        <v>6</v>
      </c>
      <c r="Z5772">
        <f t="shared" ca="1" si="679"/>
        <v>-0.625</v>
      </c>
      <c r="AA5772">
        <f t="shared" ca="1" si="680"/>
        <v>6.625</v>
      </c>
      <c r="AB5772">
        <f t="shared" ca="1" si="681"/>
        <v>-6.625</v>
      </c>
      <c r="AC5772" s="2">
        <v>6.625</v>
      </c>
      <c r="AD5772" s="7">
        <f>VLOOKUP(P5772,Weights!$A:$B,2,0)*AC5772</f>
        <v>6.625</v>
      </c>
      <c r="AE5772">
        <f t="shared" ca="1" si="682"/>
        <v>43.890625</v>
      </c>
      <c r="AF5772" t="str">
        <f t="shared" si="683"/>
        <v>Seattle</v>
      </c>
      <c r="AG5772" t="str">
        <f t="shared" ca="1" si="684"/>
        <v>UMKC</v>
      </c>
    </row>
    <row r="5773" spans="15:33" x14ac:dyDescent="0.25">
      <c r="O5773" t="s">
        <v>3360</v>
      </c>
      <c r="P5773" s="6">
        <v>42076</v>
      </c>
      <c r="Q5773" t="s">
        <v>3074</v>
      </c>
      <c r="R5773" t="s">
        <v>3411</v>
      </c>
      <c r="S5773" t="s">
        <v>3720</v>
      </c>
      <c r="T5773">
        <v>77</v>
      </c>
      <c r="U5773">
        <v>59</v>
      </c>
      <c r="W5773" t="s">
        <v>3769</v>
      </c>
      <c r="X5773">
        <v>1</v>
      </c>
      <c r="Y5773">
        <f t="shared" si="678"/>
        <v>-18</v>
      </c>
      <c r="Z5773">
        <f t="shared" ca="1" si="679"/>
        <v>-6.25</v>
      </c>
      <c r="AA5773">
        <f t="shared" ca="1" si="680"/>
        <v>-11.75</v>
      </c>
      <c r="AB5773">
        <f t="shared" ca="1" si="681"/>
        <v>11.75</v>
      </c>
      <c r="AC5773" s="2">
        <v>11.75</v>
      </c>
      <c r="AD5773" s="7">
        <f>VLOOKUP(P5773,Weights!$A:$B,2,0)*AC5773</f>
        <v>11.75</v>
      </c>
      <c r="AE5773">
        <f t="shared" ca="1" si="682"/>
        <v>138.0625</v>
      </c>
      <c r="AF5773" t="str">
        <f t="shared" si="683"/>
        <v>UL Monroe</v>
      </c>
      <c r="AG5773" t="str">
        <f t="shared" ca="1" si="684"/>
        <v>UL Monroe</v>
      </c>
    </row>
    <row r="5774" spans="15:33" x14ac:dyDescent="0.25">
      <c r="O5774" t="s">
        <v>3408</v>
      </c>
      <c r="P5774" s="6">
        <v>42076</v>
      </c>
      <c r="Q5774" t="s">
        <v>3074</v>
      </c>
      <c r="R5774" t="s">
        <v>3358</v>
      </c>
      <c r="S5774" t="s">
        <v>3720</v>
      </c>
      <c r="T5774">
        <v>53</v>
      </c>
      <c r="U5774">
        <v>43</v>
      </c>
      <c r="W5774" t="s">
        <v>3770</v>
      </c>
      <c r="X5774">
        <v>1</v>
      </c>
      <c r="Y5774">
        <f t="shared" si="678"/>
        <v>-10</v>
      </c>
      <c r="Z5774">
        <f t="shared" ca="1" si="679"/>
        <v>-7.125</v>
      </c>
      <c r="AA5774">
        <f t="shared" ca="1" si="680"/>
        <v>-2.875</v>
      </c>
      <c r="AB5774">
        <f t="shared" ca="1" si="681"/>
        <v>2.875</v>
      </c>
      <c r="AC5774" s="2">
        <v>2.875</v>
      </c>
      <c r="AD5774" s="7">
        <f>VLOOKUP(P5774,Weights!$A:$B,2,0)*AC5774</f>
        <v>2.875</v>
      </c>
      <c r="AE5774">
        <f t="shared" ca="1" si="682"/>
        <v>8.265625</v>
      </c>
      <c r="AF5774" t="str">
        <f t="shared" si="683"/>
        <v>UL Lafayette</v>
      </c>
      <c r="AG5774" t="str">
        <f t="shared" ca="1" si="684"/>
        <v>UL Lafayette</v>
      </c>
    </row>
    <row r="5775" spans="15:33" x14ac:dyDescent="0.25">
      <c r="O5775" t="s">
        <v>3297</v>
      </c>
      <c r="P5775" s="6">
        <v>42076</v>
      </c>
      <c r="Q5775" t="s">
        <v>3074</v>
      </c>
      <c r="R5775" t="s">
        <v>3133</v>
      </c>
      <c r="S5775" t="s">
        <v>3721</v>
      </c>
      <c r="T5775">
        <v>72</v>
      </c>
      <c r="U5775">
        <v>63</v>
      </c>
      <c r="V5775" t="s">
        <v>3722</v>
      </c>
      <c r="W5775" t="s">
        <v>3756</v>
      </c>
      <c r="X5775">
        <v>1</v>
      </c>
      <c r="Y5775">
        <f t="shared" si="678"/>
        <v>9</v>
      </c>
      <c r="Z5775">
        <f t="shared" ca="1" si="679"/>
        <v>1.125</v>
      </c>
      <c r="AA5775">
        <f t="shared" ca="1" si="680"/>
        <v>7.875</v>
      </c>
      <c r="AB5775">
        <f t="shared" ca="1" si="681"/>
        <v>-7.875</v>
      </c>
      <c r="AC5775" s="2">
        <v>7.875</v>
      </c>
      <c r="AD5775" s="7">
        <f>VLOOKUP(P5775,Weights!$A:$B,2,0)*AC5775</f>
        <v>7.875</v>
      </c>
      <c r="AE5775">
        <f t="shared" ca="1" si="682"/>
        <v>62.015625</v>
      </c>
      <c r="AF5775" t="str">
        <f t="shared" si="683"/>
        <v>UC Irvine</v>
      </c>
      <c r="AG5775" t="str">
        <f t="shared" ca="1" si="684"/>
        <v>UC Irvine</v>
      </c>
    </row>
    <row r="5776" spans="15:33" x14ac:dyDescent="0.25">
      <c r="O5776" t="s">
        <v>3097</v>
      </c>
      <c r="P5776" s="6">
        <v>42077</v>
      </c>
      <c r="Q5776" t="s">
        <v>3073</v>
      </c>
      <c r="R5776" t="s">
        <v>3085</v>
      </c>
      <c r="S5776" t="s">
        <v>3721</v>
      </c>
      <c r="T5776">
        <v>51</v>
      </c>
      <c r="U5776">
        <v>50</v>
      </c>
      <c r="W5776" t="s">
        <v>3773</v>
      </c>
      <c r="X5776">
        <v>1</v>
      </c>
      <c r="Y5776">
        <f t="shared" si="678"/>
        <v>1</v>
      </c>
      <c r="Z5776">
        <f t="shared" ca="1" si="679"/>
        <v>1</v>
      </c>
      <c r="AA5776">
        <f t="shared" ca="1" si="680"/>
        <v>0</v>
      </c>
      <c r="AB5776">
        <f t="shared" ca="1" si="681"/>
        <v>0</v>
      </c>
      <c r="AC5776" s="2">
        <v>0</v>
      </c>
      <c r="AD5776" s="7">
        <f>VLOOKUP(P5776,Weights!$A:$B,2,0)*AC5776</f>
        <v>0</v>
      </c>
      <c r="AE5776">
        <f t="shared" ca="1" si="682"/>
        <v>0</v>
      </c>
      <c r="AF5776" t="str">
        <f t="shared" si="683"/>
        <v>Albany</v>
      </c>
      <c r="AG5776" t="str">
        <f t="shared" ca="1" si="684"/>
        <v>Albany</v>
      </c>
    </row>
    <row r="5777" spans="15:33" x14ac:dyDescent="0.25">
      <c r="O5777" t="s">
        <v>3715</v>
      </c>
      <c r="P5777" s="6">
        <v>42077</v>
      </c>
      <c r="Q5777" t="s">
        <v>3074</v>
      </c>
      <c r="R5777" t="s">
        <v>3295</v>
      </c>
      <c r="S5777" t="s">
        <v>3721</v>
      </c>
      <c r="T5777">
        <v>80</v>
      </c>
      <c r="U5777">
        <v>52</v>
      </c>
      <c r="W5777" t="s">
        <v>3786</v>
      </c>
      <c r="X5777">
        <v>1</v>
      </c>
      <c r="Y5777">
        <f t="shared" si="678"/>
        <v>28</v>
      </c>
      <c r="Z5777">
        <f t="shared" ca="1" si="679"/>
        <v>10.999999999999998</v>
      </c>
      <c r="AA5777">
        <f t="shared" ca="1" si="680"/>
        <v>17</v>
      </c>
      <c r="AB5777">
        <f t="shared" ca="1" si="681"/>
        <v>-17</v>
      </c>
      <c r="AC5777" s="2">
        <v>17</v>
      </c>
      <c r="AD5777" s="7">
        <f>VLOOKUP(P5777,Weights!$A:$B,2,0)*AC5777</f>
        <v>17</v>
      </c>
      <c r="AE5777">
        <f t="shared" ca="1" si="682"/>
        <v>289</v>
      </c>
      <c r="AF5777" t="str">
        <f t="shared" si="683"/>
        <v>Arizona</v>
      </c>
      <c r="AG5777" t="str">
        <f t="shared" ca="1" si="684"/>
        <v>Arizona</v>
      </c>
    </row>
    <row r="5778" spans="15:33" x14ac:dyDescent="0.25">
      <c r="O5778" t="s">
        <v>3170</v>
      </c>
      <c r="P5778" s="6">
        <v>42077</v>
      </c>
      <c r="Q5778" t="s">
        <v>3074</v>
      </c>
      <c r="R5778" t="s">
        <v>3111</v>
      </c>
      <c r="S5778" t="s">
        <v>3721</v>
      </c>
      <c r="T5778">
        <v>60</v>
      </c>
      <c r="U5778">
        <v>49</v>
      </c>
      <c r="W5778" t="s">
        <v>3750</v>
      </c>
      <c r="X5778">
        <v>1</v>
      </c>
      <c r="Y5778">
        <f t="shared" si="678"/>
        <v>11</v>
      </c>
      <c r="Z5778">
        <f t="shared" ca="1" si="679"/>
        <v>0.875</v>
      </c>
      <c r="AA5778">
        <f t="shared" ca="1" si="680"/>
        <v>10.125</v>
      </c>
      <c r="AB5778">
        <f t="shared" ca="1" si="681"/>
        <v>-10.125</v>
      </c>
      <c r="AC5778" s="2">
        <v>10.125</v>
      </c>
      <c r="AD5778" s="7">
        <f>VLOOKUP(P5778,Weights!$A:$B,2,0)*AC5778</f>
        <v>10.125</v>
      </c>
      <c r="AE5778">
        <f t="shared" ca="1" si="682"/>
        <v>102.515625</v>
      </c>
      <c r="AF5778" t="str">
        <f t="shared" si="683"/>
        <v>Arkansas</v>
      </c>
      <c r="AG5778" t="str">
        <f t="shared" ca="1" si="684"/>
        <v>Arkansas</v>
      </c>
    </row>
    <row r="5779" spans="15:33" x14ac:dyDescent="0.25">
      <c r="O5779" t="s">
        <v>3260</v>
      </c>
      <c r="P5779" s="6">
        <v>42077</v>
      </c>
      <c r="Q5779" t="s">
        <v>3074</v>
      </c>
      <c r="R5779" t="s">
        <v>3713</v>
      </c>
      <c r="S5779" t="s">
        <v>3720</v>
      </c>
      <c r="T5779">
        <v>91</v>
      </c>
      <c r="U5779">
        <v>67</v>
      </c>
      <c r="W5779" t="s">
        <v>3787</v>
      </c>
      <c r="X5779">
        <v>1</v>
      </c>
      <c r="Y5779">
        <f t="shared" si="678"/>
        <v>-24</v>
      </c>
      <c r="Z5779">
        <f t="shared" ca="1" si="679"/>
        <v>-23.999999519999999</v>
      </c>
      <c r="AA5779">
        <f t="shared" ca="1" si="680"/>
        <v>-4.8000000063552761E-7</v>
      </c>
      <c r="AB5779">
        <f t="shared" ca="1" si="681"/>
        <v>4.8000000063552761E-7</v>
      </c>
      <c r="AC5779" s="2">
        <v>0</v>
      </c>
      <c r="AD5779" s="7">
        <f>VLOOKUP(P5779,Weights!$A:$B,2,0)*AC5779</f>
        <v>0</v>
      </c>
      <c r="AE5779">
        <f t="shared" ca="1" si="682"/>
        <v>2.304000006101065E-13</v>
      </c>
      <c r="AF5779" t="str">
        <f t="shared" si="683"/>
        <v>Kentucky</v>
      </c>
      <c r="AG5779" t="str">
        <f t="shared" ca="1" si="684"/>
        <v>Kentucky</v>
      </c>
    </row>
    <row r="5780" spans="15:33" x14ac:dyDescent="0.25">
      <c r="O5780" t="s">
        <v>3284</v>
      </c>
      <c r="P5780" s="6">
        <v>42077</v>
      </c>
      <c r="Q5780" t="s">
        <v>3074</v>
      </c>
      <c r="R5780" t="s">
        <v>3102</v>
      </c>
      <c r="S5780" t="s">
        <v>3721</v>
      </c>
      <c r="T5780">
        <v>89</v>
      </c>
      <c r="U5780">
        <v>84</v>
      </c>
      <c r="W5780" t="s">
        <v>1156</v>
      </c>
      <c r="X5780">
        <v>1</v>
      </c>
      <c r="Y5780">
        <f t="shared" si="678"/>
        <v>5</v>
      </c>
      <c r="Z5780">
        <f t="shared" ca="1" si="679"/>
        <v>-1.1249995000000013</v>
      </c>
      <c r="AA5780">
        <f t="shared" ref="AA5780:AA5805" ca="1" si="685">Y5780-Z5780</f>
        <v>6.1249995000000013</v>
      </c>
      <c r="AB5780">
        <f t="shared" ref="AB5780:AB5805" ca="1" si="686">-AA5780</f>
        <v>-6.1249995000000013</v>
      </c>
      <c r="AC5780" s="2">
        <v>6.125</v>
      </c>
      <c r="AD5780" s="7">
        <f>VLOOKUP(P5780,Weights!$A:$B,2,0)*AC5780</f>
        <v>6.125</v>
      </c>
      <c r="AE5780">
        <f t="shared" ref="AE5780:AE5805" ca="1" si="687">AA5780^2</f>
        <v>37.515618875000264</v>
      </c>
      <c r="AF5780" t="str">
        <f t="shared" si="683"/>
        <v>Buffalo</v>
      </c>
      <c r="AG5780" t="str">
        <f t="shared" ca="1" si="684"/>
        <v>Central Michigan</v>
      </c>
    </row>
    <row r="5781" spans="15:33" x14ac:dyDescent="0.25">
      <c r="O5781" t="s">
        <v>3136</v>
      </c>
      <c r="P5781" s="6">
        <v>42077</v>
      </c>
      <c r="Q5781" t="s">
        <v>3074</v>
      </c>
      <c r="R5781" t="s">
        <v>3143</v>
      </c>
      <c r="S5781" t="s">
        <v>3721</v>
      </c>
      <c r="T5781">
        <v>47</v>
      </c>
      <c r="U5781">
        <v>42</v>
      </c>
      <c r="W5781" t="s">
        <v>1168</v>
      </c>
      <c r="X5781">
        <v>1</v>
      </c>
      <c r="Y5781">
        <f t="shared" si="678"/>
        <v>5</v>
      </c>
      <c r="Z5781">
        <f t="shared" ca="1" si="679"/>
        <v>2</v>
      </c>
      <c r="AA5781">
        <f t="shared" ca="1" si="685"/>
        <v>3</v>
      </c>
      <c r="AB5781">
        <f t="shared" ca="1" si="686"/>
        <v>-3</v>
      </c>
      <c r="AC5781" s="2">
        <v>3</v>
      </c>
      <c r="AD5781" s="7">
        <f>VLOOKUP(P5781,Weights!$A:$B,2,0)*AC5781</f>
        <v>3</v>
      </c>
      <c r="AE5781">
        <f t="shared" ca="1" si="687"/>
        <v>9</v>
      </c>
      <c r="AF5781" t="str">
        <f t="shared" si="683"/>
        <v>Connecticut</v>
      </c>
      <c r="AG5781" t="str">
        <f t="shared" ca="1" si="684"/>
        <v>Connecticut</v>
      </c>
    </row>
    <row r="5782" spans="15:33" x14ac:dyDescent="0.25">
      <c r="O5782" t="s">
        <v>3172</v>
      </c>
      <c r="P5782" s="6">
        <v>42077</v>
      </c>
      <c r="Q5782" t="s">
        <v>3074</v>
      </c>
      <c r="R5782" t="s">
        <v>3180</v>
      </c>
      <c r="S5782" t="s">
        <v>3720</v>
      </c>
      <c r="T5782">
        <v>93</v>
      </c>
      <c r="U5782">
        <v>73</v>
      </c>
      <c r="W5782" t="s">
        <v>2176</v>
      </c>
      <c r="X5782">
        <v>1</v>
      </c>
      <c r="Y5782">
        <f t="shared" si="678"/>
        <v>-20</v>
      </c>
      <c r="Z5782">
        <f t="shared" ca="1" si="679"/>
        <v>1.5</v>
      </c>
      <c r="AA5782">
        <f t="shared" ca="1" si="685"/>
        <v>-21.5</v>
      </c>
      <c r="AB5782">
        <f t="shared" ca="1" si="686"/>
        <v>21.5</v>
      </c>
      <c r="AC5782" s="2">
        <v>21.5</v>
      </c>
      <c r="AD5782" s="7">
        <f>VLOOKUP(P5782,Weights!$A:$B,2,0)*AC5782</f>
        <v>21.5</v>
      </c>
      <c r="AE5782">
        <f t="shared" ca="1" si="687"/>
        <v>462.25</v>
      </c>
      <c r="AF5782" t="str">
        <f t="shared" si="683"/>
        <v>Virginia Commonwealth</v>
      </c>
      <c r="AG5782" t="str">
        <f t="shared" ca="1" si="684"/>
        <v>Davidson</v>
      </c>
    </row>
    <row r="5783" spans="15:33" x14ac:dyDescent="0.25">
      <c r="O5783" t="s">
        <v>3176</v>
      </c>
      <c r="P5783" s="6">
        <v>42077</v>
      </c>
      <c r="Q5783" t="s">
        <v>3074</v>
      </c>
      <c r="R5783" t="s">
        <v>3117</v>
      </c>
      <c r="S5783" t="s">
        <v>3721</v>
      </c>
      <c r="T5783">
        <v>56</v>
      </c>
      <c r="U5783">
        <v>52</v>
      </c>
      <c r="W5783" t="s">
        <v>3024</v>
      </c>
      <c r="X5783">
        <v>1</v>
      </c>
      <c r="Y5783">
        <f t="shared" si="678"/>
        <v>4</v>
      </c>
      <c r="Z5783">
        <f t="shared" ca="1" si="679"/>
        <v>1.125</v>
      </c>
      <c r="AA5783">
        <f t="shared" ca="1" si="685"/>
        <v>2.875</v>
      </c>
      <c r="AB5783">
        <f t="shared" ca="1" si="686"/>
        <v>-2.875</v>
      </c>
      <c r="AC5783" s="2">
        <v>2.875</v>
      </c>
      <c r="AD5783" s="7">
        <f>VLOOKUP(P5783,Weights!$A:$B,2,0)*AC5783</f>
        <v>2.875</v>
      </c>
      <c r="AE5783">
        <f t="shared" ca="1" si="687"/>
        <v>8.265625</v>
      </c>
      <c r="AF5783" t="str">
        <f t="shared" si="683"/>
        <v>Dayton</v>
      </c>
      <c r="AG5783" t="str">
        <f t="shared" ca="1" si="684"/>
        <v>Dayton</v>
      </c>
    </row>
    <row r="5784" spans="15:33" x14ac:dyDescent="0.25">
      <c r="O5784" t="s">
        <v>3300</v>
      </c>
      <c r="P5784" s="6">
        <v>42077</v>
      </c>
      <c r="Q5784" t="s">
        <v>3074</v>
      </c>
      <c r="R5784" t="s">
        <v>3293</v>
      </c>
      <c r="S5784" t="s">
        <v>3720</v>
      </c>
      <c r="T5784">
        <v>82</v>
      </c>
      <c r="U5784">
        <v>61</v>
      </c>
      <c r="W5784" t="s">
        <v>3785</v>
      </c>
      <c r="X5784">
        <v>1</v>
      </c>
      <c r="Y5784">
        <f t="shared" si="678"/>
        <v>-21</v>
      </c>
      <c r="Z5784">
        <f t="shared" ca="1" si="679"/>
        <v>1.25</v>
      </c>
      <c r="AA5784">
        <f t="shared" ca="1" si="685"/>
        <v>-22.25</v>
      </c>
      <c r="AB5784">
        <f t="shared" ca="1" si="686"/>
        <v>22.25</v>
      </c>
      <c r="AC5784" s="2">
        <v>22.25</v>
      </c>
      <c r="AD5784" s="7">
        <f>VLOOKUP(P5784,Weights!$A:$B,2,0)*AC5784</f>
        <v>22.25</v>
      </c>
      <c r="AE5784">
        <f t="shared" ca="1" si="687"/>
        <v>495.0625</v>
      </c>
      <c r="AF5784" t="str">
        <f t="shared" si="683"/>
        <v>Hampton</v>
      </c>
      <c r="AG5784" t="str">
        <f t="shared" ca="1" si="684"/>
        <v>Delaware St</v>
      </c>
    </row>
    <row r="5785" spans="15:33" x14ac:dyDescent="0.25">
      <c r="O5785" t="s">
        <v>3236</v>
      </c>
      <c r="P5785" s="6">
        <v>42077</v>
      </c>
      <c r="Q5785" t="s">
        <v>3074</v>
      </c>
      <c r="R5785" t="s">
        <v>3163</v>
      </c>
      <c r="S5785" t="s">
        <v>3721</v>
      </c>
      <c r="T5785">
        <v>69</v>
      </c>
      <c r="U5785">
        <v>65</v>
      </c>
      <c r="W5785" t="s">
        <v>3779</v>
      </c>
      <c r="X5785">
        <v>1</v>
      </c>
      <c r="Y5785">
        <f t="shared" si="678"/>
        <v>4</v>
      </c>
      <c r="Z5785">
        <f t="shared" ca="1" si="679"/>
        <v>3.1250000199999999</v>
      </c>
      <c r="AA5785">
        <f t="shared" ca="1" si="685"/>
        <v>0.87499998000000012</v>
      </c>
      <c r="AB5785">
        <f t="shared" ca="1" si="686"/>
        <v>-0.87499998000000012</v>
      </c>
      <c r="AC5785" s="2">
        <v>0.875</v>
      </c>
      <c r="AD5785" s="7">
        <f>VLOOKUP(P5785,Weights!$A:$B,2,0)*AC5785</f>
        <v>0.875</v>
      </c>
      <c r="AE5785">
        <f t="shared" ca="1" si="687"/>
        <v>0.76562496500000066</v>
      </c>
      <c r="AF5785" t="str">
        <f t="shared" si="683"/>
        <v>Eastern Washington</v>
      </c>
      <c r="AG5785" t="str">
        <f t="shared" ca="1" si="684"/>
        <v>Eastern Washington</v>
      </c>
    </row>
    <row r="5786" spans="15:33" x14ac:dyDescent="0.25">
      <c r="O5786" t="s">
        <v>3355</v>
      </c>
      <c r="P5786" s="6">
        <v>42077</v>
      </c>
      <c r="Q5786" t="s">
        <v>3074</v>
      </c>
      <c r="R5786" t="s">
        <v>3411</v>
      </c>
      <c r="S5786" t="s">
        <v>3721</v>
      </c>
      <c r="T5786">
        <v>44</v>
      </c>
      <c r="U5786">
        <v>43</v>
      </c>
      <c r="W5786" t="s">
        <v>3789</v>
      </c>
      <c r="X5786">
        <v>1</v>
      </c>
      <c r="Y5786">
        <f t="shared" si="678"/>
        <v>1</v>
      </c>
      <c r="Z5786">
        <f t="shared" ca="1" si="679"/>
        <v>2.75</v>
      </c>
      <c r="AA5786">
        <f t="shared" ca="1" si="685"/>
        <v>-1.75</v>
      </c>
      <c r="AB5786">
        <f t="shared" ca="1" si="686"/>
        <v>1.75</v>
      </c>
      <c r="AC5786" s="2">
        <v>1.75</v>
      </c>
      <c r="AD5786" s="7">
        <f>VLOOKUP(P5786,Weights!$A:$B,2,0)*AC5786</f>
        <v>1.75</v>
      </c>
      <c r="AE5786">
        <f t="shared" ca="1" si="687"/>
        <v>3.0625</v>
      </c>
      <c r="AF5786" t="str">
        <f t="shared" si="683"/>
        <v>Georgia Southern</v>
      </c>
      <c r="AG5786" t="str">
        <f t="shared" ca="1" si="684"/>
        <v>Georgia Southern</v>
      </c>
    </row>
    <row r="5787" spans="15:33" x14ac:dyDescent="0.25">
      <c r="O5787" t="s">
        <v>3363</v>
      </c>
      <c r="P5787" s="6">
        <v>42077</v>
      </c>
      <c r="Q5787" t="s">
        <v>3074</v>
      </c>
      <c r="R5787" t="s">
        <v>3358</v>
      </c>
      <c r="S5787" t="s">
        <v>3721</v>
      </c>
      <c r="T5787">
        <v>83</v>
      </c>
      <c r="U5787">
        <v>79</v>
      </c>
      <c r="W5787" t="s">
        <v>3790</v>
      </c>
      <c r="X5787">
        <v>1</v>
      </c>
      <c r="Y5787">
        <f t="shared" si="678"/>
        <v>4</v>
      </c>
      <c r="Z5787">
        <f t="shared" ca="1" si="679"/>
        <v>4</v>
      </c>
      <c r="AA5787">
        <f t="shared" ca="1" si="685"/>
        <v>0</v>
      </c>
      <c r="AB5787">
        <f t="shared" ca="1" si="686"/>
        <v>0</v>
      </c>
      <c r="AC5787" s="2">
        <v>0</v>
      </c>
      <c r="AD5787" s="7">
        <f>VLOOKUP(P5787,Weights!$A:$B,2,0)*AC5787</f>
        <v>0</v>
      </c>
      <c r="AE5787">
        <f t="shared" ca="1" si="687"/>
        <v>0</v>
      </c>
      <c r="AF5787" t="str">
        <f t="shared" si="683"/>
        <v>Georgia St</v>
      </c>
      <c r="AG5787" t="str">
        <f t="shared" ca="1" si="684"/>
        <v>Georgia St</v>
      </c>
    </row>
    <row r="5788" spans="15:33" x14ac:dyDescent="0.25">
      <c r="O5788" t="s">
        <v>3151</v>
      </c>
      <c r="P5788" s="6">
        <v>42077</v>
      </c>
      <c r="Q5788" t="s">
        <v>3074</v>
      </c>
      <c r="R5788" t="s">
        <v>3081</v>
      </c>
      <c r="S5788" t="s">
        <v>3721</v>
      </c>
      <c r="T5788">
        <v>53</v>
      </c>
      <c r="U5788">
        <v>51</v>
      </c>
      <c r="W5788" t="s">
        <v>3784</v>
      </c>
      <c r="X5788">
        <v>1</v>
      </c>
      <c r="Y5788">
        <f t="shared" si="678"/>
        <v>2</v>
      </c>
      <c r="Z5788">
        <f t="shared" ca="1" si="679"/>
        <v>0.625</v>
      </c>
      <c r="AA5788">
        <f t="shared" ca="1" si="685"/>
        <v>1.375</v>
      </c>
      <c r="AB5788">
        <f t="shared" ca="1" si="686"/>
        <v>-1.375</v>
      </c>
      <c r="AC5788" s="2">
        <v>1.375</v>
      </c>
      <c r="AD5788" s="7">
        <f>VLOOKUP(P5788,Weights!$A:$B,2,0)*AC5788</f>
        <v>1.375</v>
      </c>
      <c r="AE5788">
        <f t="shared" ca="1" si="687"/>
        <v>1.890625</v>
      </c>
      <c r="AF5788" t="str">
        <f t="shared" si="683"/>
        <v>Harvard</v>
      </c>
      <c r="AG5788" t="str">
        <f t="shared" ca="1" si="684"/>
        <v>Harvard</v>
      </c>
    </row>
    <row r="5789" spans="15:33" x14ac:dyDescent="0.25">
      <c r="O5789" t="s">
        <v>3208</v>
      </c>
      <c r="P5789" s="6">
        <v>42077</v>
      </c>
      <c r="Q5789" t="s">
        <v>3074</v>
      </c>
      <c r="R5789" t="s">
        <v>3297</v>
      </c>
      <c r="S5789" t="s">
        <v>3720</v>
      </c>
      <c r="T5789">
        <v>67</v>
      </c>
      <c r="U5789">
        <v>58</v>
      </c>
      <c r="W5789" t="s">
        <v>3782</v>
      </c>
      <c r="X5789">
        <v>1</v>
      </c>
      <c r="Y5789">
        <f t="shared" si="678"/>
        <v>-9</v>
      </c>
      <c r="Z5789">
        <f t="shared" ca="1" si="679"/>
        <v>-0.875</v>
      </c>
      <c r="AA5789">
        <f t="shared" ca="1" si="685"/>
        <v>-8.125</v>
      </c>
      <c r="AB5789">
        <f t="shared" ca="1" si="686"/>
        <v>8.125</v>
      </c>
      <c r="AC5789" s="2">
        <v>8.125</v>
      </c>
      <c r="AD5789" s="7">
        <f>VLOOKUP(P5789,Weights!$A:$B,2,0)*AC5789</f>
        <v>8.125</v>
      </c>
      <c r="AE5789">
        <f t="shared" ca="1" si="687"/>
        <v>66.015625</v>
      </c>
      <c r="AF5789" t="str">
        <f t="shared" si="683"/>
        <v>UC Irvine</v>
      </c>
      <c r="AG5789" t="str">
        <f t="shared" ca="1" si="684"/>
        <v>UC Irvine</v>
      </c>
    </row>
    <row r="5790" spans="15:33" x14ac:dyDescent="0.25">
      <c r="O5790" t="s">
        <v>3714</v>
      </c>
      <c r="P5790" s="6">
        <v>42077</v>
      </c>
      <c r="Q5790" t="s">
        <v>3074</v>
      </c>
      <c r="R5790" t="s">
        <v>3709</v>
      </c>
      <c r="S5790" t="s">
        <v>3721</v>
      </c>
      <c r="T5790">
        <v>70</v>
      </c>
      <c r="U5790">
        <v>66</v>
      </c>
      <c r="W5790" t="s">
        <v>3776</v>
      </c>
      <c r="X5790">
        <v>1</v>
      </c>
      <c r="Y5790">
        <f t="shared" si="678"/>
        <v>4</v>
      </c>
      <c r="Z5790">
        <f t="shared" ca="1" si="679"/>
        <v>-1.125</v>
      </c>
      <c r="AA5790">
        <f t="shared" ca="1" si="685"/>
        <v>5.125</v>
      </c>
      <c r="AB5790">
        <f t="shared" ca="1" si="686"/>
        <v>-5.125</v>
      </c>
      <c r="AC5790" s="2">
        <v>5.125</v>
      </c>
      <c r="AD5790" s="7">
        <f>VLOOKUP(P5790,Weights!$A:$B,2,0)*AC5790</f>
        <v>5.125</v>
      </c>
      <c r="AE5790">
        <f t="shared" ca="1" si="687"/>
        <v>26.265625</v>
      </c>
      <c r="AF5790" t="str">
        <f t="shared" si="683"/>
        <v>Iowa State</v>
      </c>
      <c r="AG5790" t="str">
        <f t="shared" ca="1" si="684"/>
        <v>Kansas</v>
      </c>
    </row>
    <row r="5791" spans="15:33" x14ac:dyDescent="0.25">
      <c r="O5791" t="s">
        <v>3177</v>
      </c>
      <c r="P5791" s="6">
        <v>42077</v>
      </c>
      <c r="Q5791" t="s">
        <v>3074</v>
      </c>
      <c r="R5791" t="s">
        <v>3323</v>
      </c>
      <c r="S5791" t="s">
        <v>3720</v>
      </c>
      <c r="T5791">
        <v>62</v>
      </c>
      <c r="U5791">
        <v>58</v>
      </c>
      <c r="W5791" t="s">
        <v>3780</v>
      </c>
      <c r="X5791">
        <v>1</v>
      </c>
      <c r="Y5791">
        <f t="shared" si="678"/>
        <v>-4</v>
      </c>
      <c r="Z5791">
        <f t="shared" ca="1" si="679"/>
        <v>-3.9999999999999982</v>
      </c>
      <c r="AA5791">
        <f t="shared" ca="1" si="685"/>
        <v>0</v>
      </c>
      <c r="AB5791">
        <f t="shared" ca="1" si="686"/>
        <v>0</v>
      </c>
      <c r="AC5791" s="2">
        <v>0</v>
      </c>
      <c r="AD5791" s="7">
        <f>VLOOKUP(P5791,Weights!$A:$B,2,0)*AC5791</f>
        <v>0</v>
      </c>
      <c r="AE5791">
        <f t="shared" ca="1" si="687"/>
        <v>0</v>
      </c>
      <c r="AF5791" t="str">
        <f t="shared" si="683"/>
        <v>Michigan St</v>
      </c>
      <c r="AG5791" t="str">
        <f t="shared" ca="1" si="684"/>
        <v>Michigan St</v>
      </c>
    </row>
    <row r="5792" spans="15:33" x14ac:dyDescent="0.25">
      <c r="O5792" t="s">
        <v>3290</v>
      </c>
      <c r="P5792" s="6">
        <v>42077</v>
      </c>
      <c r="Q5792" t="s">
        <v>3074</v>
      </c>
      <c r="R5792" t="s">
        <v>3154</v>
      </c>
      <c r="S5792" t="s">
        <v>3720</v>
      </c>
      <c r="T5792">
        <v>73</v>
      </c>
      <c r="U5792">
        <v>60</v>
      </c>
      <c r="W5792" t="s">
        <v>3783</v>
      </c>
      <c r="X5792">
        <v>1</v>
      </c>
      <c r="Y5792">
        <f t="shared" si="678"/>
        <v>-13</v>
      </c>
      <c r="Z5792">
        <f t="shared" ca="1" si="679"/>
        <v>-2.1249999800000001</v>
      </c>
      <c r="AA5792">
        <f t="shared" ca="1" si="685"/>
        <v>-10.87500002</v>
      </c>
      <c r="AB5792">
        <f t="shared" ca="1" si="686"/>
        <v>10.87500002</v>
      </c>
      <c r="AC5792" s="2">
        <v>10.875</v>
      </c>
      <c r="AD5792" s="7">
        <f>VLOOKUP(P5792,Weights!$A:$B,2,0)*AC5792</f>
        <v>10.875</v>
      </c>
      <c r="AE5792">
        <f t="shared" ca="1" si="687"/>
        <v>118.265625435</v>
      </c>
      <c r="AF5792" t="str">
        <f t="shared" si="683"/>
        <v>UAB</v>
      </c>
      <c r="AG5792" t="str">
        <f t="shared" ca="1" si="684"/>
        <v>UAB</v>
      </c>
    </row>
    <row r="5793" spans="15:33" x14ac:dyDescent="0.25">
      <c r="O5793" t="s">
        <v>3241</v>
      </c>
      <c r="P5793" s="6">
        <v>42077</v>
      </c>
      <c r="Q5793" t="s">
        <v>3074</v>
      </c>
      <c r="R5793" t="s">
        <v>3261</v>
      </c>
      <c r="S5793" t="s">
        <v>3721</v>
      </c>
      <c r="T5793">
        <v>80</v>
      </c>
      <c r="U5793">
        <v>61</v>
      </c>
      <c r="W5793" t="s">
        <v>3791</v>
      </c>
      <c r="X5793">
        <v>1</v>
      </c>
      <c r="Y5793">
        <f t="shared" si="678"/>
        <v>19</v>
      </c>
      <c r="Z5793">
        <f t="shared" ca="1" si="679"/>
        <v>13.625</v>
      </c>
      <c r="AA5793">
        <f t="shared" ca="1" si="685"/>
        <v>5.375</v>
      </c>
      <c r="AB5793">
        <f t="shared" ca="1" si="686"/>
        <v>-5.375</v>
      </c>
      <c r="AC5793" s="2">
        <v>5.375</v>
      </c>
      <c r="AD5793" s="7">
        <f>VLOOKUP(P5793,Weights!$A:$B,2,0)*AC5793</f>
        <v>5.375</v>
      </c>
      <c r="AE5793">
        <f t="shared" ca="1" si="687"/>
        <v>28.890625</v>
      </c>
      <c r="AF5793" t="str">
        <f t="shared" si="683"/>
        <v>New Mexico St</v>
      </c>
      <c r="AG5793" t="str">
        <f t="shared" ca="1" si="684"/>
        <v>New Mexico St</v>
      </c>
    </row>
    <row r="5794" spans="15:33" x14ac:dyDescent="0.25">
      <c r="O5794" t="s">
        <v>3705</v>
      </c>
      <c r="P5794" s="6">
        <v>42077</v>
      </c>
      <c r="Q5794" t="s">
        <v>3074</v>
      </c>
      <c r="R5794" t="s">
        <v>3092</v>
      </c>
      <c r="S5794" t="s">
        <v>3720</v>
      </c>
      <c r="T5794">
        <v>90</v>
      </c>
      <c r="U5794">
        <v>82</v>
      </c>
      <c r="W5794" t="s">
        <v>3775</v>
      </c>
      <c r="X5794">
        <v>1</v>
      </c>
      <c r="Y5794">
        <f t="shared" si="678"/>
        <v>-8</v>
      </c>
      <c r="Z5794">
        <f t="shared" ca="1" si="679"/>
        <v>0.125</v>
      </c>
      <c r="AA5794">
        <f t="shared" ca="1" si="685"/>
        <v>-8.125</v>
      </c>
      <c r="AB5794">
        <f t="shared" ca="1" si="686"/>
        <v>8.125</v>
      </c>
      <c r="AC5794" s="2">
        <v>8.125</v>
      </c>
      <c r="AD5794" s="7">
        <f>VLOOKUP(P5794,Weights!$A:$B,2,0)*AC5794</f>
        <v>8.125</v>
      </c>
      <c r="AE5794">
        <f t="shared" ca="1" si="687"/>
        <v>66.015625</v>
      </c>
      <c r="AF5794" t="str">
        <f t="shared" si="683"/>
        <v>Notre Dame</v>
      </c>
      <c r="AG5794" t="str">
        <f t="shared" ca="1" si="684"/>
        <v>North Carolina</v>
      </c>
    </row>
    <row r="5795" spans="15:33" x14ac:dyDescent="0.25">
      <c r="O5795" t="s">
        <v>3206</v>
      </c>
      <c r="P5795" s="6">
        <v>42077</v>
      </c>
      <c r="Q5795" t="s">
        <v>3074</v>
      </c>
      <c r="R5795" t="s">
        <v>3712</v>
      </c>
      <c r="S5795" t="s">
        <v>3720</v>
      </c>
      <c r="T5795">
        <v>71</v>
      </c>
      <c r="U5795">
        <v>51</v>
      </c>
      <c r="W5795" t="s">
        <v>3781</v>
      </c>
      <c r="X5795">
        <v>1</v>
      </c>
      <c r="Y5795">
        <f t="shared" si="678"/>
        <v>-20</v>
      </c>
      <c r="Z5795">
        <f t="shared" ca="1" si="679"/>
        <v>-7.3749999999999982</v>
      </c>
      <c r="AA5795">
        <f t="shared" ca="1" si="685"/>
        <v>-12.625000000000002</v>
      </c>
      <c r="AB5795">
        <f t="shared" ca="1" si="686"/>
        <v>12.625000000000002</v>
      </c>
      <c r="AC5795" s="2">
        <v>12.625</v>
      </c>
      <c r="AD5795" s="7">
        <f>VLOOKUP(P5795,Weights!$A:$B,2,0)*AC5795</f>
        <v>12.625</v>
      </c>
      <c r="AE5795">
        <f t="shared" ca="1" si="687"/>
        <v>159.39062500000006</v>
      </c>
      <c r="AF5795" t="str">
        <f t="shared" si="683"/>
        <v>Wisconsin</v>
      </c>
      <c r="AG5795" t="str">
        <f t="shared" ca="1" si="684"/>
        <v>Wisconsin</v>
      </c>
    </row>
    <row r="5796" spans="15:33" x14ac:dyDescent="0.25">
      <c r="O5796" t="s">
        <v>3263</v>
      </c>
      <c r="P5796" s="6">
        <v>42077</v>
      </c>
      <c r="Q5796" t="s">
        <v>3074</v>
      </c>
      <c r="R5796" t="s">
        <v>3336</v>
      </c>
      <c r="S5796" t="s">
        <v>3720</v>
      </c>
      <c r="T5796">
        <v>83</v>
      </c>
      <c r="U5796">
        <v>70</v>
      </c>
      <c r="W5796" t="s">
        <v>3757</v>
      </c>
      <c r="X5796">
        <v>1</v>
      </c>
      <c r="Y5796">
        <f t="shared" ref="Y5796:Y5805" si="688">X5796*IF(S5796="W",(T5796-U5796),U5796-T5796)</f>
        <v>-13</v>
      </c>
      <c r="Z5796">
        <f t="shared" ca="1" si="679"/>
        <v>-2.2499999999999991</v>
      </c>
      <c r="AA5796">
        <f t="shared" ca="1" si="685"/>
        <v>-10.75</v>
      </c>
      <c r="AB5796">
        <f t="shared" ca="1" si="686"/>
        <v>10.75</v>
      </c>
      <c r="AC5796" s="2">
        <v>10.75</v>
      </c>
      <c r="AD5796" s="7">
        <f>VLOOKUP(P5796,Weights!$A:$B,2,0)*AC5796</f>
        <v>10.75</v>
      </c>
      <c r="AE5796">
        <f t="shared" ca="1" si="687"/>
        <v>115.5625</v>
      </c>
      <c r="AF5796" t="str">
        <f t="shared" si="683"/>
        <v>Stephen F. Austin</v>
      </c>
      <c r="AG5796" t="str">
        <f t="shared" ca="1" si="684"/>
        <v>Stephen F. Austin</v>
      </c>
    </row>
    <row r="5797" spans="15:33" x14ac:dyDescent="0.25">
      <c r="O5797" t="s">
        <v>3343</v>
      </c>
      <c r="P5797" s="6">
        <v>42077</v>
      </c>
      <c r="Q5797" t="s">
        <v>3074</v>
      </c>
      <c r="R5797" t="s">
        <v>3242</v>
      </c>
      <c r="S5797" t="s">
        <v>3720</v>
      </c>
      <c r="T5797">
        <v>45</v>
      </c>
      <c r="U5797">
        <v>43</v>
      </c>
      <c r="W5797" t="s">
        <v>3779</v>
      </c>
      <c r="X5797">
        <v>1</v>
      </c>
      <c r="Y5797">
        <f t="shared" si="688"/>
        <v>-2</v>
      </c>
      <c r="Z5797">
        <f t="shared" ca="1" si="679"/>
        <v>9.4999995200000011</v>
      </c>
      <c r="AA5797">
        <f t="shared" ca="1" si="685"/>
        <v>-11.499999520000001</v>
      </c>
      <c r="AB5797">
        <f t="shared" ca="1" si="686"/>
        <v>11.499999520000001</v>
      </c>
      <c r="AC5797" s="2">
        <v>11.5</v>
      </c>
      <c r="AD5797" s="7">
        <f>VLOOKUP(P5797,Weights!$A:$B,2,0)*AC5797</f>
        <v>11.5</v>
      </c>
      <c r="AE5797">
        <f t="shared" ca="1" si="687"/>
        <v>132.24998896000025</v>
      </c>
      <c r="AF5797" t="str">
        <f t="shared" si="683"/>
        <v>Wyoming</v>
      </c>
      <c r="AG5797" t="str">
        <f t="shared" ca="1" si="684"/>
        <v>San Diego St</v>
      </c>
    </row>
    <row r="5798" spans="15:33" x14ac:dyDescent="0.25">
      <c r="O5798" t="s">
        <v>3149</v>
      </c>
      <c r="P5798" s="6">
        <v>42077</v>
      </c>
      <c r="Q5798" t="s">
        <v>3074</v>
      </c>
      <c r="R5798" t="s">
        <v>3140</v>
      </c>
      <c r="S5798" t="s">
        <v>3721</v>
      </c>
      <c r="T5798">
        <v>69</v>
      </c>
      <c r="U5798">
        <v>56</v>
      </c>
      <c r="W5798" t="s">
        <v>3774</v>
      </c>
      <c r="X5798">
        <v>1</v>
      </c>
      <c r="Y5798">
        <f t="shared" si="688"/>
        <v>13</v>
      </c>
      <c r="Z5798">
        <f t="shared" ca="1" si="679"/>
        <v>4.2499999999999991</v>
      </c>
      <c r="AA5798">
        <f t="shared" ca="1" si="685"/>
        <v>8.75</v>
      </c>
      <c r="AB5798">
        <f t="shared" ca="1" si="686"/>
        <v>-8.75</v>
      </c>
      <c r="AC5798" s="2">
        <v>8.75</v>
      </c>
      <c r="AD5798" s="7">
        <f>VLOOKUP(P5798,Weights!$A:$B,2,0)*AC5798</f>
        <v>8.75</v>
      </c>
      <c r="AE5798">
        <f t="shared" ca="1" si="687"/>
        <v>76.5625</v>
      </c>
      <c r="AF5798" t="str">
        <f t="shared" si="683"/>
        <v>SMU</v>
      </c>
      <c r="AG5798" t="str">
        <f t="shared" ca="1" si="684"/>
        <v>SMU</v>
      </c>
    </row>
    <row r="5799" spans="15:33" x14ac:dyDescent="0.25">
      <c r="O5799" t="s">
        <v>3356</v>
      </c>
      <c r="P5799" s="6">
        <v>42077</v>
      </c>
      <c r="Q5799" t="s">
        <v>3074</v>
      </c>
      <c r="R5799" t="s">
        <v>3409</v>
      </c>
      <c r="S5799" t="s">
        <v>3720</v>
      </c>
      <c r="T5799">
        <v>62</v>
      </c>
      <c r="U5799">
        <v>58</v>
      </c>
      <c r="W5799" t="s">
        <v>3788</v>
      </c>
      <c r="X5799">
        <v>1</v>
      </c>
      <c r="Y5799">
        <f t="shared" si="688"/>
        <v>-4</v>
      </c>
      <c r="Z5799">
        <f t="shared" ca="1" si="679"/>
        <v>-4.125</v>
      </c>
      <c r="AA5799">
        <f t="shared" ca="1" si="685"/>
        <v>0.125</v>
      </c>
      <c r="AB5799">
        <f t="shared" ca="1" si="686"/>
        <v>-0.125</v>
      </c>
      <c r="AC5799" s="2">
        <v>0.125</v>
      </c>
      <c r="AD5799" s="7">
        <f>VLOOKUP(P5799,Weights!$A:$B,2,0)*AC5799</f>
        <v>0.125</v>
      </c>
      <c r="AE5799">
        <f t="shared" ca="1" si="687"/>
        <v>1.5625E-2</v>
      </c>
      <c r="AF5799" t="str">
        <f t="shared" si="683"/>
        <v>Texas Southern</v>
      </c>
      <c r="AG5799" t="str">
        <f t="shared" ca="1" si="684"/>
        <v>Texas Southern</v>
      </c>
    </row>
    <row r="5800" spans="15:33" x14ac:dyDescent="0.25">
      <c r="O5800" t="s">
        <v>3708</v>
      </c>
      <c r="P5800" s="6">
        <v>42077</v>
      </c>
      <c r="Q5800" t="s">
        <v>3074</v>
      </c>
      <c r="R5800" t="s">
        <v>3210</v>
      </c>
      <c r="S5800" t="s">
        <v>3721</v>
      </c>
      <c r="T5800">
        <v>69</v>
      </c>
      <c r="U5800">
        <v>52</v>
      </c>
      <c r="W5800" t="s">
        <v>3778</v>
      </c>
      <c r="X5800">
        <v>1</v>
      </c>
      <c r="Y5800">
        <f t="shared" si="688"/>
        <v>17</v>
      </c>
      <c r="Z5800">
        <f t="shared" ca="1" si="679"/>
        <v>8.9999999999999982</v>
      </c>
      <c r="AA5800">
        <f t="shared" ca="1" si="685"/>
        <v>8.0000000000000018</v>
      </c>
      <c r="AB5800">
        <f t="shared" ca="1" si="686"/>
        <v>-8.0000000000000018</v>
      </c>
      <c r="AC5800" s="2">
        <v>8</v>
      </c>
      <c r="AD5800" s="7">
        <f>VLOOKUP(P5800,Weights!$A:$B,2,0)*AC5800</f>
        <v>8</v>
      </c>
      <c r="AE5800">
        <f t="shared" ca="1" si="687"/>
        <v>64.000000000000028</v>
      </c>
      <c r="AF5800" t="str">
        <f t="shared" si="683"/>
        <v>Villanova</v>
      </c>
      <c r="AG5800" t="str">
        <f t="shared" ca="1" si="684"/>
        <v>Villanova</v>
      </c>
    </row>
    <row r="5801" spans="15:33" x14ac:dyDescent="0.25">
      <c r="O5801" t="s">
        <v>3170</v>
      </c>
      <c r="P5801" s="6">
        <v>42078</v>
      </c>
      <c r="Q5801" t="s">
        <v>3074</v>
      </c>
      <c r="R5801" t="s">
        <v>3713</v>
      </c>
      <c r="S5801" t="s">
        <v>3720</v>
      </c>
      <c r="T5801">
        <v>78</v>
      </c>
      <c r="U5801">
        <v>63</v>
      </c>
      <c r="W5801" t="s">
        <v>3777</v>
      </c>
      <c r="X5801">
        <v>1</v>
      </c>
      <c r="Y5801">
        <f t="shared" si="688"/>
        <v>-15</v>
      </c>
      <c r="Z5801">
        <f t="shared" ca="1" si="679"/>
        <v>-12.874999999999998</v>
      </c>
      <c r="AA5801">
        <f t="shared" ca="1" si="685"/>
        <v>-2.1250000000000018</v>
      </c>
      <c r="AB5801">
        <f t="shared" ca="1" si="686"/>
        <v>2.1250000000000018</v>
      </c>
      <c r="AC5801" s="2">
        <v>2.125</v>
      </c>
      <c r="AD5801" s="7">
        <f>VLOOKUP(P5801,Weights!$A:$B,2,0)*AC5801</f>
        <v>2.125</v>
      </c>
      <c r="AE5801">
        <f t="shared" ca="1" si="687"/>
        <v>4.5156250000000071</v>
      </c>
      <c r="AF5801" t="str">
        <f t="shared" si="683"/>
        <v>Kentucky</v>
      </c>
      <c r="AG5801" t="str">
        <f t="shared" ca="1" si="684"/>
        <v>Kentucky</v>
      </c>
    </row>
    <row r="5802" spans="15:33" x14ac:dyDescent="0.25">
      <c r="O5802" t="s">
        <v>3136</v>
      </c>
      <c r="P5802" s="6">
        <v>42078</v>
      </c>
      <c r="Q5802" t="s">
        <v>3074</v>
      </c>
      <c r="R5802" t="s">
        <v>3149</v>
      </c>
      <c r="S5802" t="s">
        <v>3720</v>
      </c>
      <c r="T5802">
        <v>62</v>
      </c>
      <c r="U5802">
        <v>54</v>
      </c>
      <c r="W5802" t="s">
        <v>3792</v>
      </c>
      <c r="X5802">
        <v>1</v>
      </c>
      <c r="Y5802">
        <f t="shared" si="688"/>
        <v>-8</v>
      </c>
      <c r="Z5802">
        <f t="shared" ca="1" si="679"/>
        <v>-2.6249999999999991</v>
      </c>
      <c r="AA5802">
        <f t="shared" ca="1" si="685"/>
        <v>-5.3750000000000009</v>
      </c>
      <c r="AB5802">
        <f t="shared" ca="1" si="686"/>
        <v>5.3750000000000009</v>
      </c>
      <c r="AC5802" s="2">
        <v>5.375</v>
      </c>
      <c r="AD5802" s="7">
        <f>VLOOKUP(P5802,Weights!$A:$B,2,0)*AC5802</f>
        <v>5.375</v>
      </c>
      <c r="AE5802">
        <f t="shared" ca="1" si="687"/>
        <v>28.890625000000011</v>
      </c>
      <c r="AF5802" t="str">
        <f t="shared" si="683"/>
        <v>SMU</v>
      </c>
      <c r="AG5802" t="str">
        <f t="shared" ca="1" si="684"/>
        <v>SMU</v>
      </c>
    </row>
    <row r="5803" spans="15:33" x14ac:dyDescent="0.25">
      <c r="O5803" t="s">
        <v>3176</v>
      </c>
      <c r="P5803" s="6">
        <v>42078</v>
      </c>
      <c r="Q5803" t="s">
        <v>3074</v>
      </c>
      <c r="R5803" t="s">
        <v>3180</v>
      </c>
      <c r="S5803" t="s">
        <v>3720</v>
      </c>
      <c r="T5803">
        <v>71</v>
      </c>
      <c r="U5803">
        <v>65</v>
      </c>
      <c r="W5803" t="s">
        <v>2895</v>
      </c>
      <c r="X5803">
        <v>1</v>
      </c>
      <c r="Y5803">
        <f t="shared" si="688"/>
        <v>-6</v>
      </c>
      <c r="Z5803">
        <f t="shared" ca="1" si="679"/>
        <v>-2.4999995000000013</v>
      </c>
      <c r="AA5803">
        <f t="shared" ca="1" si="685"/>
        <v>-3.5000004999999987</v>
      </c>
      <c r="AB5803">
        <f t="shared" ca="1" si="686"/>
        <v>3.5000004999999987</v>
      </c>
      <c r="AC5803" s="2">
        <v>3.5</v>
      </c>
      <c r="AD5803" s="7">
        <f>VLOOKUP(P5803,Weights!$A:$B,2,0)*AC5803</f>
        <v>3.5</v>
      </c>
      <c r="AE5803">
        <f t="shared" ca="1" si="687"/>
        <v>12.250003500000242</v>
      </c>
      <c r="AF5803" t="str">
        <f t="shared" si="683"/>
        <v>Virginia Commonwealth</v>
      </c>
      <c r="AG5803" t="str">
        <f t="shared" ca="1" si="684"/>
        <v>Virginia Commonwealth</v>
      </c>
    </row>
    <row r="5804" spans="15:33" x14ac:dyDescent="0.25">
      <c r="O5804" t="s">
        <v>3355</v>
      </c>
      <c r="P5804" s="6">
        <v>42078</v>
      </c>
      <c r="Q5804" t="s">
        <v>3074</v>
      </c>
      <c r="R5804" t="s">
        <v>3363</v>
      </c>
      <c r="S5804" t="s">
        <v>3720</v>
      </c>
      <c r="T5804">
        <v>38</v>
      </c>
      <c r="U5804">
        <v>36</v>
      </c>
      <c r="W5804" t="s">
        <v>3793</v>
      </c>
      <c r="X5804">
        <v>1</v>
      </c>
      <c r="Y5804">
        <f t="shared" si="688"/>
        <v>-2</v>
      </c>
      <c r="Z5804">
        <f t="shared" ca="1" si="679"/>
        <v>-6</v>
      </c>
      <c r="AA5804">
        <f t="shared" ca="1" si="685"/>
        <v>4</v>
      </c>
      <c r="AB5804">
        <f t="shared" ca="1" si="686"/>
        <v>-4</v>
      </c>
      <c r="AC5804" s="2">
        <v>4</v>
      </c>
      <c r="AD5804" s="7">
        <f>VLOOKUP(P5804,Weights!$A:$B,2,0)*AC5804</f>
        <v>4</v>
      </c>
      <c r="AE5804">
        <f t="shared" ca="1" si="687"/>
        <v>16</v>
      </c>
      <c r="AF5804" t="str">
        <f t="shared" si="683"/>
        <v>Georgia St</v>
      </c>
      <c r="AG5804" t="str">
        <f t="shared" ca="1" si="684"/>
        <v>Georgia St</v>
      </c>
    </row>
    <row r="5805" spans="15:33" x14ac:dyDescent="0.25">
      <c r="O5805" t="s">
        <v>3323</v>
      </c>
      <c r="P5805" s="6">
        <v>42078</v>
      </c>
      <c r="Q5805" t="s">
        <v>3074</v>
      </c>
      <c r="R5805" t="s">
        <v>3712</v>
      </c>
      <c r="S5805" t="s">
        <v>3720</v>
      </c>
      <c r="T5805">
        <v>80</v>
      </c>
      <c r="U5805">
        <v>69</v>
      </c>
      <c r="V5805" t="s">
        <v>3722</v>
      </c>
      <c r="W5805" t="s">
        <v>1465</v>
      </c>
      <c r="X5805">
        <v>1</v>
      </c>
      <c r="Y5805">
        <f t="shared" si="688"/>
        <v>-11</v>
      </c>
      <c r="Z5805">
        <f t="shared" ca="1" si="679"/>
        <v>-4.5</v>
      </c>
      <c r="AA5805">
        <f t="shared" ca="1" si="685"/>
        <v>-6.5</v>
      </c>
      <c r="AB5805">
        <f t="shared" ca="1" si="686"/>
        <v>6.5</v>
      </c>
      <c r="AC5805" s="2">
        <v>6.5</v>
      </c>
      <c r="AD5805" s="7">
        <f>VLOOKUP(P5805,Weights!$A:$B,2,0)*AC5805</f>
        <v>6.5</v>
      </c>
      <c r="AE5805">
        <f t="shared" ca="1" si="687"/>
        <v>42.25</v>
      </c>
      <c r="AF5805" t="str">
        <f t="shared" si="683"/>
        <v>Wisconsin</v>
      </c>
      <c r="AG5805" t="str">
        <f t="shared" ca="1" si="684"/>
        <v>Wisconsin</v>
      </c>
    </row>
  </sheetData>
  <sortState ref="A2:K5805">
    <sortCondition descending="1" ref="B2:B5805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2"/>
  <sheetViews>
    <sheetView workbookViewId="0">
      <selection activeCell="B1" sqref="B1"/>
    </sheetView>
  </sheetViews>
  <sheetFormatPr defaultRowHeight="15" x14ac:dyDescent="0.25"/>
  <cols>
    <col min="1" max="1" width="35.140625" bestFit="1" customWidth="1"/>
    <col min="2" max="2" width="22.85546875" bestFit="1" customWidth="1"/>
    <col min="5" max="5" width="31.85546875" bestFit="1" customWidth="1"/>
    <col min="6" max="6" width="22.85546875" bestFit="1" customWidth="1"/>
  </cols>
  <sheetData>
    <row r="1" spans="1:6" x14ac:dyDescent="0.25">
      <c r="A1" s="1" t="s">
        <v>0</v>
      </c>
      <c r="B1" s="1" t="s">
        <v>3716</v>
      </c>
      <c r="E1" s="1" t="s">
        <v>2</v>
      </c>
      <c r="F1" s="1" t="s">
        <v>3716</v>
      </c>
    </row>
    <row r="2" spans="1:6" x14ac:dyDescent="0.25">
      <c r="A2" t="s">
        <v>2575</v>
      </c>
      <c r="B2" t="s">
        <v>3173</v>
      </c>
      <c r="E2" t="s">
        <v>3173</v>
      </c>
      <c r="F2" t="s">
        <v>3173</v>
      </c>
    </row>
    <row r="3" spans="1:6" x14ac:dyDescent="0.25">
      <c r="A3" t="s">
        <v>2168</v>
      </c>
      <c r="B3" t="s">
        <v>3339</v>
      </c>
      <c r="E3" t="s">
        <v>3599</v>
      </c>
      <c r="F3" t="s">
        <v>3718</v>
      </c>
    </row>
    <row r="4" spans="1:6" x14ac:dyDescent="0.25">
      <c r="A4" t="s">
        <v>1917</v>
      </c>
      <c r="B4" t="s">
        <v>3122</v>
      </c>
      <c r="E4" t="s">
        <v>3339</v>
      </c>
      <c r="F4" t="s">
        <v>3339</v>
      </c>
    </row>
    <row r="5" spans="1:6" x14ac:dyDescent="0.25">
      <c r="A5" t="s">
        <v>2669</v>
      </c>
      <c r="B5" t="s">
        <v>3400</v>
      </c>
      <c r="E5" t="s">
        <v>3122</v>
      </c>
      <c r="F5" t="s">
        <v>3122</v>
      </c>
    </row>
    <row r="6" spans="1:6" x14ac:dyDescent="0.25">
      <c r="A6" t="s">
        <v>2473</v>
      </c>
      <c r="B6" t="s">
        <v>3155</v>
      </c>
      <c r="E6" t="s">
        <v>3155</v>
      </c>
      <c r="F6" t="s">
        <v>3155</v>
      </c>
    </row>
    <row r="7" spans="1:6" x14ac:dyDescent="0.25">
      <c r="A7" t="s">
        <v>2679</v>
      </c>
      <c r="B7" t="s">
        <v>3401</v>
      </c>
      <c r="E7" t="s">
        <v>3400</v>
      </c>
      <c r="F7" t="s">
        <v>3400</v>
      </c>
    </row>
    <row r="8" spans="1:6" x14ac:dyDescent="0.25">
      <c r="A8" t="s">
        <v>5</v>
      </c>
      <c r="B8" t="s">
        <v>3097</v>
      </c>
      <c r="E8" t="s">
        <v>3401</v>
      </c>
      <c r="F8" t="s">
        <v>3401</v>
      </c>
    </row>
    <row r="9" spans="1:6" x14ac:dyDescent="0.25">
      <c r="A9" t="s">
        <v>2687</v>
      </c>
      <c r="B9" t="s">
        <v>3414</v>
      </c>
      <c r="E9" t="s">
        <v>3361</v>
      </c>
      <c r="F9" t="s">
        <v>3718</v>
      </c>
    </row>
    <row r="10" spans="1:6" x14ac:dyDescent="0.25">
      <c r="A10" t="s">
        <v>2406</v>
      </c>
      <c r="B10" t="s">
        <v>3399</v>
      </c>
      <c r="E10" t="s">
        <v>3097</v>
      </c>
      <c r="F10" t="s">
        <v>3097</v>
      </c>
    </row>
    <row r="11" spans="1:6" x14ac:dyDescent="0.25">
      <c r="A11" t="s">
        <v>2811</v>
      </c>
      <c r="B11" t="s">
        <v>3349</v>
      </c>
      <c r="E11" t="s">
        <v>3549</v>
      </c>
      <c r="F11" t="s">
        <v>3718</v>
      </c>
    </row>
    <row r="12" spans="1:6" x14ac:dyDescent="0.25">
      <c r="A12" t="s">
        <v>2359</v>
      </c>
      <c r="B12" t="s">
        <v>3372</v>
      </c>
      <c r="E12" t="s">
        <v>3414</v>
      </c>
      <c r="F12" t="s">
        <v>3414</v>
      </c>
    </row>
    <row r="13" spans="1:6" x14ac:dyDescent="0.25">
      <c r="A13" t="s">
        <v>2356</v>
      </c>
      <c r="B13" t="s">
        <v>3715</v>
      </c>
      <c r="E13" t="s">
        <v>3562</v>
      </c>
      <c r="F13" t="s">
        <v>3718</v>
      </c>
    </row>
    <row r="14" spans="1:6" x14ac:dyDescent="0.25">
      <c r="A14" t="s">
        <v>2475</v>
      </c>
      <c r="B14" t="s">
        <v>3170</v>
      </c>
      <c r="E14" t="s">
        <v>3536</v>
      </c>
      <c r="F14" t="s">
        <v>3718</v>
      </c>
    </row>
    <row r="15" spans="1:6" x14ac:dyDescent="0.25">
      <c r="A15" t="s">
        <v>2817</v>
      </c>
      <c r="B15" t="s">
        <v>3359</v>
      </c>
      <c r="E15" t="s">
        <v>3588</v>
      </c>
      <c r="F15" t="s">
        <v>3718</v>
      </c>
    </row>
    <row r="16" spans="1:6" x14ac:dyDescent="0.25">
      <c r="A16" t="s">
        <v>2832</v>
      </c>
      <c r="B16" t="s">
        <v>3160</v>
      </c>
      <c r="E16" t="s">
        <v>3571</v>
      </c>
      <c r="F16" t="s">
        <v>3718</v>
      </c>
    </row>
    <row r="17" spans="1:6" x14ac:dyDescent="0.25">
      <c r="A17" t="s">
        <v>2697</v>
      </c>
      <c r="B17" t="s">
        <v>3412</v>
      </c>
      <c r="E17" t="s">
        <v>3399</v>
      </c>
      <c r="F17" t="s">
        <v>3399</v>
      </c>
    </row>
    <row r="18" spans="1:6" x14ac:dyDescent="0.25">
      <c r="A18" t="s">
        <v>2409</v>
      </c>
      <c r="B18" t="s">
        <v>3093</v>
      </c>
      <c r="E18" t="s">
        <v>3678</v>
      </c>
      <c r="F18" t="s">
        <v>3718</v>
      </c>
    </row>
    <row r="19" spans="1:6" x14ac:dyDescent="0.25">
      <c r="A19" t="s">
        <v>2479</v>
      </c>
      <c r="B19" t="s">
        <v>3260</v>
      </c>
      <c r="E19" t="s">
        <v>3349</v>
      </c>
      <c r="F19" t="s">
        <v>3349</v>
      </c>
    </row>
    <row r="20" spans="1:6" x14ac:dyDescent="0.25">
      <c r="A20" t="s">
        <v>2297</v>
      </c>
      <c r="B20" t="s">
        <v>3233</v>
      </c>
      <c r="E20" t="s">
        <v>3544</v>
      </c>
      <c r="F20" t="s">
        <v>3718</v>
      </c>
    </row>
    <row r="21" spans="1:6" x14ac:dyDescent="0.25">
      <c r="A21" t="s">
        <v>1919</v>
      </c>
      <c r="B21" t="s">
        <v>3316</v>
      </c>
      <c r="E21" t="s">
        <v>3715</v>
      </c>
      <c r="F21" t="s">
        <v>3715</v>
      </c>
    </row>
    <row r="22" spans="1:6" x14ac:dyDescent="0.25">
      <c r="A22" t="s">
        <v>816</v>
      </c>
      <c r="B22" t="s">
        <v>3403</v>
      </c>
      <c r="E22" t="s">
        <v>3372</v>
      </c>
      <c r="F22" t="s">
        <v>3372</v>
      </c>
    </row>
    <row r="23" spans="1:6" x14ac:dyDescent="0.25">
      <c r="A23" t="s">
        <v>2299</v>
      </c>
      <c r="B23" t="s">
        <v>3230</v>
      </c>
      <c r="E23" t="s">
        <v>3527</v>
      </c>
      <c r="F23" t="s">
        <v>3718</v>
      </c>
    </row>
    <row r="24" spans="1:6" x14ac:dyDescent="0.25">
      <c r="A24" t="s">
        <v>1972</v>
      </c>
      <c r="B24" t="s">
        <v>3219</v>
      </c>
      <c r="E24" t="s">
        <v>3170</v>
      </c>
      <c r="F24" t="s">
        <v>3170</v>
      </c>
    </row>
    <row r="25" spans="1:6" x14ac:dyDescent="0.25">
      <c r="A25" t="s">
        <v>29</v>
      </c>
      <c r="B25" t="s">
        <v>3089</v>
      </c>
      <c r="E25" t="s">
        <v>3359</v>
      </c>
      <c r="F25" t="s">
        <v>3359</v>
      </c>
    </row>
    <row r="26" spans="1:6" x14ac:dyDescent="0.25">
      <c r="A26" t="s">
        <v>2173</v>
      </c>
      <c r="B26" t="s">
        <v>3280</v>
      </c>
      <c r="E26" t="s">
        <v>3662</v>
      </c>
      <c r="F26" t="s">
        <v>3718</v>
      </c>
    </row>
    <row r="27" spans="1:6" x14ac:dyDescent="0.25">
      <c r="A27" t="s">
        <v>540</v>
      </c>
      <c r="B27" t="s">
        <v>3095</v>
      </c>
      <c r="E27" t="s">
        <v>3600</v>
      </c>
      <c r="F27" t="s">
        <v>3718</v>
      </c>
    </row>
    <row r="28" spans="1:6" x14ac:dyDescent="0.25">
      <c r="A28" t="s">
        <v>2418</v>
      </c>
      <c r="B28" t="s">
        <v>3094</v>
      </c>
      <c r="E28" t="s">
        <v>3160</v>
      </c>
      <c r="F28" t="s">
        <v>3160</v>
      </c>
    </row>
    <row r="29" spans="1:6" x14ac:dyDescent="0.25">
      <c r="A29" t="s">
        <v>1925</v>
      </c>
      <c r="B29" t="s">
        <v>3367</v>
      </c>
      <c r="E29" t="s">
        <v>3412</v>
      </c>
      <c r="F29" t="s">
        <v>3412</v>
      </c>
    </row>
    <row r="30" spans="1:6" x14ac:dyDescent="0.25">
      <c r="A30" t="s">
        <v>2093</v>
      </c>
      <c r="B30" t="s">
        <v>3376</v>
      </c>
      <c r="E30" t="s">
        <v>3645</v>
      </c>
      <c r="F30" t="s">
        <v>3718</v>
      </c>
    </row>
    <row r="31" spans="1:6" x14ac:dyDescent="0.25">
      <c r="A31" t="s">
        <v>1702</v>
      </c>
      <c r="B31" t="s">
        <v>3121</v>
      </c>
      <c r="E31" t="s">
        <v>3093</v>
      </c>
      <c r="F31" t="s">
        <v>3093</v>
      </c>
    </row>
    <row r="32" spans="1:6" x14ac:dyDescent="0.25">
      <c r="A32" t="s">
        <v>2223</v>
      </c>
      <c r="B32" t="s">
        <v>3106</v>
      </c>
      <c r="E32" t="s">
        <v>3637</v>
      </c>
      <c r="F32" t="s">
        <v>3718</v>
      </c>
    </row>
    <row r="33" spans="1:6" x14ac:dyDescent="0.25">
      <c r="A33" t="s">
        <v>2420</v>
      </c>
      <c r="B33" t="s">
        <v>3079</v>
      </c>
      <c r="E33" t="s">
        <v>3260</v>
      </c>
      <c r="F33" t="s">
        <v>3260</v>
      </c>
    </row>
    <row r="34" spans="1:6" x14ac:dyDescent="0.25">
      <c r="A34" t="s">
        <v>1930</v>
      </c>
      <c r="B34" t="s">
        <v>3284</v>
      </c>
      <c r="E34" t="s">
        <v>3577</v>
      </c>
      <c r="F34" t="s">
        <v>3718</v>
      </c>
    </row>
    <row r="35" spans="1:6" x14ac:dyDescent="0.25">
      <c r="A35" t="s">
        <v>915</v>
      </c>
      <c r="B35" t="s">
        <v>3101</v>
      </c>
      <c r="E35" t="s">
        <v>3656</v>
      </c>
      <c r="F35" t="s">
        <v>3718</v>
      </c>
    </row>
    <row r="36" spans="1:6" x14ac:dyDescent="0.25">
      <c r="A36" t="s">
        <v>2893</v>
      </c>
      <c r="B36" t="s">
        <v>3184</v>
      </c>
      <c r="E36" t="s">
        <v>3233</v>
      </c>
      <c r="F36" t="s">
        <v>3233</v>
      </c>
    </row>
    <row r="37" spans="1:6" x14ac:dyDescent="0.25">
      <c r="A37" t="s">
        <v>1322</v>
      </c>
      <c r="B37" t="s">
        <v>3333</v>
      </c>
      <c r="E37" t="s">
        <v>3440</v>
      </c>
      <c r="F37" t="s">
        <v>3718</v>
      </c>
    </row>
    <row r="38" spans="1:6" x14ac:dyDescent="0.25">
      <c r="A38" t="s">
        <v>2362</v>
      </c>
      <c r="B38" t="s">
        <v>3222</v>
      </c>
      <c r="E38" t="s">
        <v>3494</v>
      </c>
      <c r="F38" t="s">
        <v>3718</v>
      </c>
    </row>
    <row r="39" spans="1:6" x14ac:dyDescent="0.25">
      <c r="A39" t="s">
        <v>1132</v>
      </c>
      <c r="B39" t="s">
        <v>3312</v>
      </c>
      <c r="E39" t="s">
        <v>3595</v>
      </c>
      <c r="F39" t="s">
        <v>3718</v>
      </c>
    </row>
    <row r="40" spans="1:6" x14ac:dyDescent="0.25">
      <c r="A40" t="s">
        <v>1771</v>
      </c>
      <c r="B40" t="s">
        <v>3115</v>
      </c>
      <c r="E40" t="s">
        <v>3612</v>
      </c>
      <c r="F40" t="s">
        <v>3718</v>
      </c>
    </row>
    <row r="41" spans="1:6" x14ac:dyDescent="0.25">
      <c r="A41" t="s">
        <v>2577</v>
      </c>
      <c r="B41" t="s">
        <v>3314</v>
      </c>
      <c r="E41" t="s">
        <v>3316</v>
      </c>
      <c r="F41" t="s">
        <v>3316</v>
      </c>
    </row>
    <row r="42" spans="1:6" x14ac:dyDescent="0.25">
      <c r="A42" t="s">
        <v>2232</v>
      </c>
      <c r="B42" t="s">
        <v>3128</v>
      </c>
      <c r="E42" t="s">
        <v>3580</v>
      </c>
      <c r="F42" t="s">
        <v>3718</v>
      </c>
    </row>
    <row r="43" spans="1:6" x14ac:dyDescent="0.25">
      <c r="A43" t="s">
        <v>1936</v>
      </c>
      <c r="B43" t="s">
        <v>3102</v>
      </c>
      <c r="E43" t="s">
        <v>3454</v>
      </c>
      <c r="F43" t="s">
        <v>3718</v>
      </c>
    </row>
    <row r="44" spans="1:6" x14ac:dyDescent="0.25">
      <c r="A44" t="s">
        <v>1406</v>
      </c>
      <c r="B44" t="s">
        <v>3164</v>
      </c>
      <c r="E44" t="s">
        <v>3403</v>
      </c>
      <c r="F44" t="s">
        <v>3403</v>
      </c>
    </row>
    <row r="45" spans="1:6" x14ac:dyDescent="0.25">
      <c r="A45" t="s">
        <v>1140</v>
      </c>
      <c r="B45" t="s">
        <v>3301</v>
      </c>
      <c r="E45" t="s">
        <v>3679</v>
      </c>
      <c r="F45" t="s">
        <v>3718</v>
      </c>
    </row>
    <row r="46" spans="1:6" x14ac:dyDescent="0.25">
      <c r="A46" t="s">
        <v>1482</v>
      </c>
      <c r="B46" t="s">
        <v>3205</v>
      </c>
      <c r="E46" t="s">
        <v>3230</v>
      </c>
      <c r="F46" t="s">
        <v>3230</v>
      </c>
    </row>
    <row r="47" spans="1:6" x14ac:dyDescent="0.25">
      <c r="A47" t="s">
        <v>2516</v>
      </c>
      <c r="B47" t="s">
        <v>3234</v>
      </c>
      <c r="E47" t="s">
        <v>3609</v>
      </c>
      <c r="F47" t="s">
        <v>3718</v>
      </c>
    </row>
    <row r="48" spans="1:6" x14ac:dyDescent="0.25">
      <c r="A48" t="s">
        <v>2946</v>
      </c>
      <c r="B48" t="s">
        <v>3257</v>
      </c>
      <c r="E48" t="s">
        <v>3446</v>
      </c>
      <c r="F48" t="s">
        <v>3718</v>
      </c>
    </row>
    <row r="49" spans="1:6" x14ac:dyDescent="0.25">
      <c r="A49" t="s">
        <v>187</v>
      </c>
      <c r="B49" t="s">
        <v>3113</v>
      </c>
      <c r="E49" t="s">
        <v>3616</v>
      </c>
      <c r="F49" t="s">
        <v>3718</v>
      </c>
    </row>
    <row r="50" spans="1:6" x14ac:dyDescent="0.25">
      <c r="A50" t="s">
        <v>547</v>
      </c>
      <c r="B50" t="s">
        <v>3197</v>
      </c>
      <c r="E50" t="s">
        <v>3508</v>
      </c>
      <c r="F50" t="s">
        <v>3718</v>
      </c>
    </row>
    <row r="51" spans="1:6" x14ac:dyDescent="0.25">
      <c r="A51" t="s">
        <v>1603</v>
      </c>
      <c r="B51" t="s">
        <v>3373</v>
      </c>
      <c r="E51" t="s">
        <v>3219</v>
      </c>
      <c r="F51" t="s">
        <v>3219</v>
      </c>
    </row>
    <row r="52" spans="1:6" x14ac:dyDescent="0.25">
      <c r="A52" t="s">
        <v>1154</v>
      </c>
      <c r="B52" t="s">
        <v>3308</v>
      </c>
      <c r="E52" t="s">
        <v>3089</v>
      </c>
      <c r="F52" t="s">
        <v>3089</v>
      </c>
    </row>
    <row r="53" spans="1:6" x14ac:dyDescent="0.25">
      <c r="A53" t="s">
        <v>2424</v>
      </c>
      <c r="B53" t="s">
        <v>3076</v>
      </c>
      <c r="E53" t="s">
        <v>3472</v>
      </c>
      <c r="F53" t="s">
        <v>3718</v>
      </c>
    </row>
    <row r="54" spans="1:6" x14ac:dyDescent="0.25">
      <c r="A54" t="s">
        <v>2371</v>
      </c>
      <c r="B54" t="s">
        <v>3231</v>
      </c>
      <c r="E54" t="s">
        <v>3491</v>
      </c>
      <c r="F54" t="s">
        <v>3718</v>
      </c>
    </row>
    <row r="55" spans="1:6" x14ac:dyDescent="0.25">
      <c r="A55" t="s">
        <v>2177</v>
      </c>
      <c r="B55" t="s">
        <v>3279</v>
      </c>
      <c r="E55" t="s">
        <v>3433</v>
      </c>
      <c r="F55" t="s">
        <v>3718</v>
      </c>
    </row>
    <row r="56" spans="1:6" x14ac:dyDescent="0.25">
      <c r="A56" t="s">
        <v>1712</v>
      </c>
      <c r="B56" t="s">
        <v>3116</v>
      </c>
      <c r="E56" t="s">
        <v>3568</v>
      </c>
      <c r="F56" t="s">
        <v>3718</v>
      </c>
    </row>
    <row r="57" spans="1:6" x14ac:dyDescent="0.25">
      <c r="A57" t="s">
        <v>213</v>
      </c>
      <c r="B57" t="s">
        <v>3136</v>
      </c>
      <c r="E57" t="s">
        <v>3453</v>
      </c>
      <c r="F57" t="s">
        <v>3718</v>
      </c>
    </row>
    <row r="58" spans="1:6" x14ac:dyDescent="0.25">
      <c r="A58" t="s">
        <v>1984</v>
      </c>
      <c r="B58" t="s">
        <v>3350</v>
      </c>
      <c r="E58" t="s">
        <v>3280</v>
      </c>
      <c r="F58" t="s">
        <v>3280</v>
      </c>
    </row>
    <row r="59" spans="1:6" x14ac:dyDescent="0.25">
      <c r="A59" t="s">
        <v>1717</v>
      </c>
      <c r="B59" t="s">
        <v>3119</v>
      </c>
      <c r="E59" t="s">
        <v>3095</v>
      </c>
      <c r="F59" t="s">
        <v>3095</v>
      </c>
    </row>
    <row r="60" spans="1:6" x14ac:dyDescent="0.25">
      <c r="A60" t="s">
        <v>918</v>
      </c>
      <c r="B60" t="s">
        <v>3252</v>
      </c>
      <c r="E60" t="s">
        <v>3094</v>
      </c>
      <c r="F60" t="s">
        <v>3094</v>
      </c>
    </row>
    <row r="61" spans="1:6" x14ac:dyDescent="0.25">
      <c r="A61" t="s">
        <v>1331</v>
      </c>
      <c r="B61" t="s">
        <v>3332</v>
      </c>
      <c r="E61" t="s">
        <v>3367</v>
      </c>
      <c r="F61" t="s">
        <v>3367</v>
      </c>
    </row>
    <row r="62" spans="1:6" x14ac:dyDescent="0.25">
      <c r="A62" t="s">
        <v>1341</v>
      </c>
      <c r="B62" t="s">
        <v>3283</v>
      </c>
      <c r="E62" t="s">
        <v>3376</v>
      </c>
      <c r="F62" t="s">
        <v>3376</v>
      </c>
    </row>
    <row r="63" spans="1:6" x14ac:dyDescent="0.25">
      <c r="A63" t="s">
        <v>2954</v>
      </c>
      <c r="B63" t="s">
        <v>3342</v>
      </c>
      <c r="E63" t="s">
        <v>3535</v>
      </c>
      <c r="F63" t="s">
        <v>3718</v>
      </c>
    </row>
    <row r="64" spans="1:6" x14ac:dyDescent="0.25">
      <c r="A64" t="s">
        <v>1725</v>
      </c>
      <c r="B64" t="s">
        <v>3104</v>
      </c>
      <c r="E64" t="s">
        <v>3485</v>
      </c>
      <c r="F64" t="s">
        <v>3718</v>
      </c>
    </row>
    <row r="65" spans="1:6" x14ac:dyDescent="0.25">
      <c r="A65" t="s">
        <v>357</v>
      </c>
      <c r="B65" t="s">
        <v>3172</v>
      </c>
      <c r="E65" t="s">
        <v>3683</v>
      </c>
      <c r="F65" t="s">
        <v>3718</v>
      </c>
    </row>
    <row r="66" spans="1:6" x14ac:dyDescent="0.25">
      <c r="A66" t="s">
        <v>367</v>
      </c>
      <c r="B66" t="s">
        <v>3176</v>
      </c>
      <c r="E66" t="s">
        <v>3476</v>
      </c>
      <c r="F66" t="s">
        <v>3718</v>
      </c>
    </row>
    <row r="67" spans="1:6" x14ac:dyDescent="0.25">
      <c r="A67" t="s">
        <v>1419</v>
      </c>
      <c r="B67" t="s">
        <v>3157</v>
      </c>
      <c r="E67" t="s">
        <v>3121</v>
      </c>
      <c r="F67" t="s">
        <v>3121</v>
      </c>
    </row>
    <row r="68" spans="1:6" x14ac:dyDescent="0.25">
      <c r="A68" t="s">
        <v>1995</v>
      </c>
      <c r="B68" t="s">
        <v>3300</v>
      </c>
      <c r="E68" t="s">
        <v>3106</v>
      </c>
      <c r="F68" t="s">
        <v>3106</v>
      </c>
    </row>
    <row r="69" spans="1:6" x14ac:dyDescent="0.25">
      <c r="A69" t="s">
        <v>2760</v>
      </c>
      <c r="B69" t="s">
        <v>3189</v>
      </c>
      <c r="E69" t="s">
        <v>3079</v>
      </c>
      <c r="F69" t="s">
        <v>3079</v>
      </c>
    </row>
    <row r="70" spans="1:6" x14ac:dyDescent="0.25">
      <c r="A70" t="s">
        <v>930</v>
      </c>
      <c r="B70" t="s">
        <v>3255</v>
      </c>
      <c r="E70" t="s">
        <v>3284</v>
      </c>
      <c r="F70" t="s">
        <v>3284</v>
      </c>
    </row>
    <row r="71" spans="1:6" x14ac:dyDescent="0.25">
      <c r="A71" t="s">
        <v>1616</v>
      </c>
      <c r="B71" t="s">
        <v>3156</v>
      </c>
      <c r="E71" t="s">
        <v>3101</v>
      </c>
      <c r="F71" t="s">
        <v>3101</v>
      </c>
    </row>
    <row r="72" spans="1:6" x14ac:dyDescent="0.25">
      <c r="A72" t="s">
        <v>2097</v>
      </c>
      <c r="B72" t="s">
        <v>3288</v>
      </c>
      <c r="E72" t="s">
        <v>3184</v>
      </c>
      <c r="F72" t="s">
        <v>3184</v>
      </c>
    </row>
    <row r="73" spans="1:6" x14ac:dyDescent="0.25">
      <c r="A73" t="s">
        <v>1431</v>
      </c>
      <c r="B73" t="s">
        <v>3181</v>
      </c>
      <c r="E73" t="s">
        <v>3687</v>
      </c>
      <c r="F73" t="s">
        <v>3718</v>
      </c>
    </row>
    <row r="74" spans="1:6" x14ac:dyDescent="0.25">
      <c r="A74" t="s">
        <v>564</v>
      </c>
      <c r="B74" t="s">
        <v>3704</v>
      </c>
      <c r="E74" t="s">
        <v>3333</v>
      </c>
      <c r="F74" t="s">
        <v>3333</v>
      </c>
    </row>
    <row r="75" spans="1:6" x14ac:dyDescent="0.25">
      <c r="A75" t="s">
        <v>385</v>
      </c>
      <c r="B75" t="s">
        <v>3120</v>
      </c>
      <c r="E75" t="s">
        <v>3505</v>
      </c>
      <c r="F75" t="s">
        <v>3718</v>
      </c>
    </row>
    <row r="76" spans="1:6" x14ac:dyDescent="0.25">
      <c r="A76" t="s">
        <v>228</v>
      </c>
      <c r="B76" t="s">
        <v>3139</v>
      </c>
      <c r="E76" t="s">
        <v>3506</v>
      </c>
      <c r="F76" t="s">
        <v>3718</v>
      </c>
    </row>
    <row r="77" spans="1:6" x14ac:dyDescent="0.25">
      <c r="A77" t="s">
        <v>2524</v>
      </c>
      <c r="B77" t="s">
        <v>3319</v>
      </c>
      <c r="E77" t="s">
        <v>3689</v>
      </c>
      <c r="F77" t="s">
        <v>3718</v>
      </c>
    </row>
    <row r="78" spans="1:6" x14ac:dyDescent="0.25">
      <c r="A78" t="s">
        <v>2304</v>
      </c>
      <c r="B78" t="s">
        <v>3337</v>
      </c>
      <c r="E78" t="s">
        <v>3417</v>
      </c>
      <c r="F78" t="s">
        <v>3718</v>
      </c>
    </row>
    <row r="79" spans="1:6" x14ac:dyDescent="0.25">
      <c r="A79" t="s">
        <v>2311</v>
      </c>
      <c r="B79" t="s">
        <v>3377</v>
      </c>
      <c r="E79" t="s">
        <v>3222</v>
      </c>
      <c r="F79" t="s">
        <v>3222</v>
      </c>
    </row>
    <row r="80" spans="1:6" x14ac:dyDescent="0.25">
      <c r="A80" t="s">
        <v>1946</v>
      </c>
      <c r="B80" t="s">
        <v>3315</v>
      </c>
      <c r="E80" t="s">
        <v>3512</v>
      </c>
      <c r="F80" t="s">
        <v>3718</v>
      </c>
    </row>
    <row r="81" spans="1:6" x14ac:dyDescent="0.25">
      <c r="A81" t="s">
        <v>994</v>
      </c>
      <c r="B81" t="s">
        <v>3236</v>
      </c>
      <c r="E81" t="s">
        <v>3534</v>
      </c>
      <c r="F81" t="s">
        <v>3718</v>
      </c>
    </row>
    <row r="82" spans="1:6" x14ac:dyDescent="0.25">
      <c r="A82" t="s">
        <v>1442</v>
      </c>
      <c r="B82" t="s">
        <v>3345</v>
      </c>
      <c r="E82" t="s">
        <v>3312</v>
      </c>
      <c r="F82" t="s">
        <v>3312</v>
      </c>
    </row>
    <row r="83" spans="1:6" x14ac:dyDescent="0.25">
      <c r="A83" t="s">
        <v>2104</v>
      </c>
      <c r="B83" t="s">
        <v>3378</v>
      </c>
      <c r="E83" t="s">
        <v>3115</v>
      </c>
      <c r="F83" t="s">
        <v>3115</v>
      </c>
    </row>
    <row r="84" spans="1:6" x14ac:dyDescent="0.25">
      <c r="A84" t="s">
        <v>1788</v>
      </c>
      <c r="B84" t="s">
        <v>3382</v>
      </c>
      <c r="E84" t="s">
        <v>3576</v>
      </c>
      <c r="F84" t="s">
        <v>3718</v>
      </c>
    </row>
    <row r="85" spans="1:6" x14ac:dyDescent="0.25">
      <c r="A85" t="s">
        <v>2236</v>
      </c>
      <c r="B85" t="s">
        <v>3347</v>
      </c>
      <c r="E85" t="s">
        <v>3466</v>
      </c>
      <c r="F85" t="s">
        <v>3718</v>
      </c>
    </row>
    <row r="86" spans="1:6" x14ac:dyDescent="0.25">
      <c r="A86" t="s">
        <v>1999</v>
      </c>
      <c r="B86" t="s">
        <v>3220</v>
      </c>
      <c r="E86" t="s">
        <v>3627</v>
      </c>
      <c r="F86" t="s">
        <v>3718</v>
      </c>
    </row>
    <row r="87" spans="1:6" x14ac:dyDescent="0.25">
      <c r="A87" t="s">
        <v>1488</v>
      </c>
      <c r="B87" t="s">
        <v>3147</v>
      </c>
      <c r="E87" t="s">
        <v>3435</v>
      </c>
      <c r="F87" t="s">
        <v>3718</v>
      </c>
    </row>
    <row r="88" spans="1:6" x14ac:dyDescent="0.25">
      <c r="A88" t="s">
        <v>2481</v>
      </c>
      <c r="B88" t="s">
        <v>3144</v>
      </c>
      <c r="E88" t="s">
        <v>3432</v>
      </c>
      <c r="F88" t="s">
        <v>3718</v>
      </c>
    </row>
    <row r="89" spans="1:6" x14ac:dyDescent="0.25">
      <c r="A89" t="s">
        <v>716</v>
      </c>
      <c r="B89" t="s">
        <v>3221</v>
      </c>
      <c r="E89" t="s">
        <v>3684</v>
      </c>
      <c r="F89" t="s">
        <v>3718</v>
      </c>
    </row>
    <row r="90" spans="1:6" x14ac:dyDescent="0.25">
      <c r="A90" t="s">
        <v>1498</v>
      </c>
      <c r="B90" t="s">
        <v>3225</v>
      </c>
      <c r="E90" t="s">
        <v>3314</v>
      </c>
      <c r="F90" t="s">
        <v>3314</v>
      </c>
    </row>
    <row r="91" spans="1:6" x14ac:dyDescent="0.25">
      <c r="A91" t="s">
        <v>582</v>
      </c>
      <c r="B91" t="s">
        <v>3161</v>
      </c>
      <c r="E91" t="s">
        <v>3652</v>
      </c>
      <c r="F91" t="s">
        <v>3718</v>
      </c>
    </row>
    <row r="92" spans="1:6" x14ac:dyDescent="0.25">
      <c r="A92" t="s">
        <v>402</v>
      </c>
      <c r="B92" t="s">
        <v>3118</v>
      </c>
      <c r="E92" t="s">
        <v>3128</v>
      </c>
      <c r="F92" t="s">
        <v>3128</v>
      </c>
    </row>
    <row r="93" spans="1:6" x14ac:dyDescent="0.25">
      <c r="A93" t="s">
        <v>2185</v>
      </c>
      <c r="B93" t="s">
        <v>3329</v>
      </c>
      <c r="E93" t="s">
        <v>3102</v>
      </c>
      <c r="F93" t="s">
        <v>3102</v>
      </c>
    </row>
    <row r="94" spans="1:6" x14ac:dyDescent="0.25">
      <c r="A94" t="s">
        <v>2537</v>
      </c>
      <c r="B94" t="s">
        <v>3338</v>
      </c>
      <c r="E94" t="s">
        <v>3492</v>
      </c>
      <c r="F94" t="s">
        <v>3718</v>
      </c>
    </row>
    <row r="95" spans="1:6" x14ac:dyDescent="0.25">
      <c r="A95" t="s">
        <v>1158</v>
      </c>
      <c r="B95" t="s">
        <v>3306</v>
      </c>
      <c r="E95" t="s">
        <v>3676</v>
      </c>
      <c r="F95" t="s">
        <v>3718</v>
      </c>
    </row>
    <row r="96" spans="1:6" x14ac:dyDescent="0.25">
      <c r="A96" t="s">
        <v>415</v>
      </c>
      <c r="B96" t="s">
        <v>3167</v>
      </c>
      <c r="E96" t="s">
        <v>3335</v>
      </c>
      <c r="F96" t="s">
        <v>3718</v>
      </c>
    </row>
    <row r="97" spans="1:6" x14ac:dyDescent="0.25">
      <c r="A97" t="s">
        <v>426</v>
      </c>
      <c r="B97" t="s">
        <v>3126</v>
      </c>
      <c r="E97" t="s">
        <v>3620</v>
      </c>
      <c r="F97" t="s">
        <v>3718</v>
      </c>
    </row>
    <row r="98" spans="1:6" x14ac:dyDescent="0.25">
      <c r="A98" t="s">
        <v>938</v>
      </c>
      <c r="B98" t="s">
        <v>3249</v>
      </c>
      <c r="E98" t="s">
        <v>3513</v>
      </c>
      <c r="F98" t="s">
        <v>3718</v>
      </c>
    </row>
    <row r="99" spans="1:6" x14ac:dyDescent="0.25">
      <c r="A99" t="s">
        <v>2483</v>
      </c>
      <c r="B99" t="s">
        <v>3111</v>
      </c>
      <c r="E99" t="s">
        <v>3164</v>
      </c>
      <c r="F99" t="s">
        <v>3164</v>
      </c>
    </row>
    <row r="100" spans="1:6" x14ac:dyDescent="0.25">
      <c r="A100" t="s">
        <v>2838</v>
      </c>
      <c r="B100" t="s">
        <v>3355</v>
      </c>
      <c r="E100" t="s">
        <v>3301</v>
      </c>
      <c r="F100" t="s">
        <v>3301</v>
      </c>
    </row>
    <row r="101" spans="1:6" x14ac:dyDescent="0.25">
      <c r="A101" t="s">
        <v>2849</v>
      </c>
      <c r="B101" t="s">
        <v>3363</v>
      </c>
      <c r="E101" t="s">
        <v>3205</v>
      </c>
      <c r="F101" t="s">
        <v>3205</v>
      </c>
    </row>
    <row r="102" spans="1:6" x14ac:dyDescent="0.25">
      <c r="A102" t="s">
        <v>593</v>
      </c>
      <c r="B102" t="s">
        <v>3196</v>
      </c>
      <c r="E102" t="s">
        <v>3234</v>
      </c>
      <c r="F102" t="s">
        <v>3234</v>
      </c>
    </row>
    <row r="103" spans="1:6" x14ac:dyDescent="0.25">
      <c r="A103" t="s">
        <v>2897</v>
      </c>
      <c r="B103" t="s">
        <v>3707</v>
      </c>
      <c r="E103" t="s">
        <v>3581</v>
      </c>
      <c r="F103" t="s">
        <v>3718</v>
      </c>
    </row>
    <row r="104" spans="1:6" x14ac:dyDescent="0.25">
      <c r="A104" t="s">
        <v>2705</v>
      </c>
      <c r="B104" t="s">
        <v>3415</v>
      </c>
      <c r="E104" t="s">
        <v>3257</v>
      </c>
      <c r="F104" t="s">
        <v>3257</v>
      </c>
    </row>
    <row r="105" spans="1:6" x14ac:dyDescent="0.25">
      <c r="A105" t="s">
        <v>2962</v>
      </c>
      <c r="B105" t="s">
        <v>3275</v>
      </c>
      <c r="E105" t="s">
        <v>3638</v>
      </c>
      <c r="F105" t="s">
        <v>3718</v>
      </c>
    </row>
    <row r="106" spans="1:6" x14ac:dyDescent="0.25">
      <c r="A106" t="s">
        <v>1629</v>
      </c>
      <c r="B106" t="s">
        <v>3371</v>
      </c>
      <c r="E106" t="s">
        <v>3113</v>
      </c>
      <c r="F106" t="s">
        <v>3113</v>
      </c>
    </row>
    <row r="107" spans="1:6" x14ac:dyDescent="0.25">
      <c r="A107" t="s">
        <v>2011</v>
      </c>
      <c r="B107" t="s">
        <v>3293</v>
      </c>
      <c r="E107" t="s">
        <v>3493</v>
      </c>
      <c r="F107" t="s">
        <v>3718</v>
      </c>
    </row>
    <row r="108" spans="1:6" x14ac:dyDescent="0.25">
      <c r="A108" t="s">
        <v>50</v>
      </c>
      <c r="B108" t="s">
        <v>3086</v>
      </c>
      <c r="E108" t="s">
        <v>3452</v>
      </c>
      <c r="F108" t="s">
        <v>3718</v>
      </c>
    </row>
    <row r="109" spans="1:6" x14ac:dyDescent="0.25">
      <c r="A109" t="s">
        <v>1733</v>
      </c>
      <c r="B109" t="s">
        <v>3151</v>
      </c>
      <c r="E109" t="s">
        <v>3635</v>
      </c>
      <c r="F109" t="s">
        <v>3718</v>
      </c>
    </row>
    <row r="110" spans="1:6" x14ac:dyDescent="0.25">
      <c r="A110" t="s">
        <v>1355</v>
      </c>
      <c r="B110" t="s">
        <v>3208</v>
      </c>
      <c r="E110" t="s">
        <v>3197</v>
      </c>
      <c r="F110" t="s">
        <v>3197</v>
      </c>
    </row>
    <row r="111" spans="1:6" x14ac:dyDescent="0.25">
      <c r="A111" t="s">
        <v>1169</v>
      </c>
      <c r="B111" t="s">
        <v>3302</v>
      </c>
      <c r="E111" t="s">
        <v>3373</v>
      </c>
      <c r="F111" t="s">
        <v>3373</v>
      </c>
    </row>
    <row r="112" spans="1:6" x14ac:dyDescent="0.25">
      <c r="A112" t="s">
        <v>1447</v>
      </c>
      <c r="B112" t="s">
        <v>3112</v>
      </c>
      <c r="E112" t="s">
        <v>3473</v>
      </c>
      <c r="F112" t="s">
        <v>3718</v>
      </c>
    </row>
    <row r="113" spans="1:6" x14ac:dyDescent="0.25">
      <c r="A113" t="s">
        <v>2436</v>
      </c>
      <c r="B113" t="s">
        <v>3099</v>
      </c>
      <c r="E113" t="s">
        <v>3308</v>
      </c>
      <c r="F113" t="s">
        <v>3308</v>
      </c>
    </row>
    <row r="114" spans="1:6" x14ac:dyDescent="0.25">
      <c r="A114" t="s">
        <v>2588</v>
      </c>
      <c r="B114" t="s">
        <v>3404</v>
      </c>
      <c r="E114" t="s">
        <v>3636</v>
      </c>
      <c r="F114" t="s">
        <v>3718</v>
      </c>
    </row>
    <row r="115" spans="1:6" x14ac:dyDescent="0.25">
      <c r="A115" t="s">
        <v>243</v>
      </c>
      <c r="B115" t="s">
        <v>3141</v>
      </c>
      <c r="E115" t="s">
        <v>3076</v>
      </c>
      <c r="F115" t="s">
        <v>3076</v>
      </c>
    </row>
    <row r="116" spans="1:6" x14ac:dyDescent="0.25">
      <c r="A116" t="s">
        <v>2021</v>
      </c>
      <c r="B116" t="s">
        <v>3393</v>
      </c>
      <c r="E116" t="s">
        <v>3586</v>
      </c>
      <c r="F116" t="s">
        <v>3718</v>
      </c>
    </row>
    <row r="117" spans="1:6" x14ac:dyDescent="0.25">
      <c r="A117" t="s">
        <v>1020</v>
      </c>
      <c r="B117" t="s">
        <v>3269</v>
      </c>
      <c r="E117" t="s">
        <v>3231</v>
      </c>
      <c r="F117" t="s">
        <v>3231</v>
      </c>
    </row>
    <row r="118" spans="1:6" x14ac:dyDescent="0.25">
      <c r="A118" t="s">
        <v>1004</v>
      </c>
      <c r="B118" t="s">
        <v>3237</v>
      </c>
      <c r="E118" t="s">
        <v>3279</v>
      </c>
      <c r="F118" t="s">
        <v>3279</v>
      </c>
    </row>
    <row r="119" spans="1:6" x14ac:dyDescent="0.25">
      <c r="A119" t="s">
        <v>1229</v>
      </c>
      <c r="B119" t="s">
        <v>3227</v>
      </c>
      <c r="E119" t="s">
        <v>3116</v>
      </c>
      <c r="F119" t="s">
        <v>3116</v>
      </c>
    </row>
    <row r="120" spans="1:6" x14ac:dyDescent="0.25">
      <c r="A120" t="s">
        <v>2110</v>
      </c>
      <c r="B120" t="s">
        <v>3193</v>
      </c>
      <c r="E120" t="s">
        <v>3481</v>
      </c>
      <c r="F120" t="s">
        <v>3718</v>
      </c>
    </row>
    <row r="121" spans="1:6" x14ac:dyDescent="0.25">
      <c r="A121" t="s">
        <v>2596</v>
      </c>
      <c r="B121" t="s">
        <v>3406</v>
      </c>
      <c r="E121" t="s">
        <v>3572</v>
      </c>
      <c r="F121" t="s">
        <v>3718</v>
      </c>
    </row>
    <row r="122" spans="1:6" x14ac:dyDescent="0.25">
      <c r="A122" t="s">
        <v>1233</v>
      </c>
      <c r="B122" t="s">
        <v>3152</v>
      </c>
      <c r="E122" t="s">
        <v>3666</v>
      </c>
      <c r="F122" t="s">
        <v>3718</v>
      </c>
    </row>
    <row r="123" spans="1:6" x14ac:dyDescent="0.25">
      <c r="A123" t="s">
        <v>2117</v>
      </c>
      <c r="B123" t="s">
        <v>3190</v>
      </c>
      <c r="E123" t="s">
        <v>3623</v>
      </c>
      <c r="F123" t="s">
        <v>3718</v>
      </c>
    </row>
    <row r="124" spans="1:6" x14ac:dyDescent="0.25">
      <c r="A124" t="s">
        <v>1803</v>
      </c>
      <c r="B124" t="s">
        <v>3209</v>
      </c>
      <c r="E124" t="s">
        <v>3548</v>
      </c>
      <c r="F124" t="s">
        <v>3718</v>
      </c>
    </row>
    <row r="125" spans="1:6" x14ac:dyDescent="0.25">
      <c r="A125" t="s">
        <v>1236</v>
      </c>
      <c r="B125" t="s">
        <v>3127</v>
      </c>
      <c r="E125" t="s">
        <v>3136</v>
      </c>
      <c r="F125" t="s">
        <v>3136</v>
      </c>
    </row>
    <row r="126" spans="1:6" x14ac:dyDescent="0.25">
      <c r="A126" t="s">
        <v>830</v>
      </c>
      <c r="B126" t="s">
        <v>3714</v>
      </c>
      <c r="E126" t="s">
        <v>3350</v>
      </c>
      <c r="F126" t="s">
        <v>3350</v>
      </c>
    </row>
    <row r="127" spans="1:6" x14ac:dyDescent="0.25">
      <c r="A127" t="s">
        <v>2763</v>
      </c>
      <c r="B127" t="s">
        <v>3217</v>
      </c>
      <c r="E127" t="s">
        <v>3624</v>
      </c>
      <c r="F127" t="s">
        <v>3718</v>
      </c>
    </row>
    <row r="128" spans="1:6" x14ac:dyDescent="0.25">
      <c r="A128" t="s">
        <v>2765</v>
      </c>
      <c r="B128" t="s">
        <v>3386</v>
      </c>
      <c r="E128" t="s">
        <v>3119</v>
      </c>
      <c r="F128" t="s">
        <v>3119</v>
      </c>
    </row>
    <row r="129" spans="1:6" x14ac:dyDescent="0.25">
      <c r="A129" t="s">
        <v>2716</v>
      </c>
      <c r="B129" t="s">
        <v>3348</v>
      </c>
      <c r="E129" t="s">
        <v>3252</v>
      </c>
      <c r="F129" t="s">
        <v>3252</v>
      </c>
    </row>
    <row r="130" spans="1:6" x14ac:dyDescent="0.25">
      <c r="A130" t="s">
        <v>727</v>
      </c>
      <c r="B130" t="s">
        <v>3216</v>
      </c>
      <c r="E130" t="s">
        <v>3621</v>
      </c>
      <c r="F130" t="s">
        <v>3718</v>
      </c>
    </row>
    <row r="131" spans="1:6" x14ac:dyDescent="0.25">
      <c r="A131" t="s">
        <v>2312</v>
      </c>
      <c r="B131" t="s">
        <v>3320</v>
      </c>
      <c r="E131" t="s">
        <v>3332</v>
      </c>
      <c r="F131" t="s">
        <v>3332</v>
      </c>
    </row>
    <row r="132" spans="1:6" x14ac:dyDescent="0.25">
      <c r="A132" t="s">
        <v>1450</v>
      </c>
      <c r="B132" t="s">
        <v>3187</v>
      </c>
      <c r="E132" t="s">
        <v>3283</v>
      </c>
      <c r="F132" t="s">
        <v>3283</v>
      </c>
    </row>
    <row r="133" spans="1:6" x14ac:dyDescent="0.25">
      <c r="A133" t="s">
        <v>839</v>
      </c>
      <c r="B133" t="s">
        <v>3709</v>
      </c>
      <c r="E133" t="s">
        <v>3342</v>
      </c>
      <c r="F133" t="s">
        <v>3342</v>
      </c>
    </row>
    <row r="134" spans="1:6" x14ac:dyDescent="0.25">
      <c r="A134" t="s">
        <v>855</v>
      </c>
      <c r="B134" t="s">
        <v>3245</v>
      </c>
      <c r="E134" t="s">
        <v>3644</v>
      </c>
      <c r="F134" t="s">
        <v>3718</v>
      </c>
    </row>
    <row r="135" spans="1:6" x14ac:dyDescent="0.25">
      <c r="A135" t="s">
        <v>742</v>
      </c>
      <c r="B135" t="s">
        <v>3129</v>
      </c>
      <c r="E135" t="s">
        <v>3567</v>
      </c>
      <c r="F135" t="s">
        <v>3718</v>
      </c>
    </row>
    <row r="136" spans="1:6" x14ac:dyDescent="0.25">
      <c r="A136" t="s">
        <v>1949</v>
      </c>
      <c r="B136" t="s">
        <v>3375</v>
      </c>
      <c r="E136" t="s">
        <v>3104</v>
      </c>
      <c r="F136" t="s">
        <v>3104</v>
      </c>
    </row>
    <row r="137" spans="1:6" x14ac:dyDescent="0.25">
      <c r="A137" t="s">
        <v>2486</v>
      </c>
      <c r="B137" t="s">
        <v>3713</v>
      </c>
      <c r="E137" t="s">
        <v>3172</v>
      </c>
      <c r="F137" t="s">
        <v>3172</v>
      </c>
    </row>
    <row r="138" spans="1:6" x14ac:dyDescent="0.25">
      <c r="A138" t="s">
        <v>446</v>
      </c>
      <c r="B138" t="s">
        <v>3168</v>
      </c>
      <c r="E138" t="s">
        <v>3176</v>
      </c>
      <c r="F138" t="s">
        <v>3176</v>
      </c>
    </row>
    <row r="139" spans="1:6" x14ac:dyDescent="0.25">
      <c r="A139" t="s">
        <v>2449</v>
      </c>
      <c r="B139" t="s">
        <v>3366</v>
      </c>
      <c r="E139" t="s">
        <v>3157</v>
      </c>
      <c r="F139" t="s">
        <v>3157</v>
      </c>
    </row>
    <row r="140" spans="1:6" x14ac:dyDescent="0.25">
      <c r="A140" t="s">
        <v>2606</v>
      </c>
      <c r="B140" t="s">
        <v>3362</v>
      </c>
      <c r="E140" t="s">
        <v>3300</v>
      </c>
      <c r="F140" t="s">
        <v>3300</v>
      </c>
    </row>
    <row r="141" spans="1:6" x14ac:dyDescent="0.25">
      <c r="A141" t="s">
        <v>2457</v>
      </c>
      <c r="B141" t="s">
        <v>3379</v>
      </c>
      <c r="E141" t="s">
        <v>3189</v>
      </c>
      <c r="F141" t="s">
        <v>3189</v>
      </c>
    </row>
    <row r="142" spans="1:6" x14ac:dyDescent="0.25">
      <c r="A142" t="s">
        <v>1173</v>
      </c>
      <c r="B142" t="s">
        <v>3307</v>
      </c>
      <c r="E142" t="s">
        <v>3255</v>
      </c>
      <c r="F142" t="s">
        <v>3255</v>
      </c>
    </row>
    <row r="143" spans="1:6" x14ac:dyDescent="0.25">
      <c r="A143" t="s">
        <v>755</v>
      </c>
      <c r="B143" t="s">
        <v>3215</v>
      </c>
      <c r="E143" t="s">
        <v>3156</v>
      </c>
      <c r="F143" t="s">
        <v>3156</v>
      </c>
    </row>
    <row r="144" spans="1:6" x14ac:dyDescent="0.25">
      <c r="A144" t="s">
        <v>2238</v>
      </c>
      <c r="B144" t="s">
        <v>3107</v>
      </c>
      <c r="E144" t="s">
        <v>3470</v>
      </c>
      <c r="F144" t="s">
        <v>3718</v>
      </c>
    </row>
    <row r="145" spans="1:6" x14ac:dyDescent="0.25">
      <c r="A145" t="s">
        <v>1362</v>
      </c>
      <c r="B145" t="s">
        <v>3250</v>
      </c>
      <c r="E145" t="s">
        <v>3665</v>
      </c>
      <c r="F145" t="s">
        <v>3718</v>
      </c>
    </row>
    <row r="146" spans="1:6" x14ac:dyDescent="0.25">
      <c r="A146" t="s">
        <v>1183</v>
      </c>
      <c r="B146" t="s">
        <v>3309</v>
      </c>
      <c r="E146" t="s">
        <v>3288</v>
      </c>
      <c r="F146" t="s">
        <v>3288</v>
      </c>
    </row>
    <row r="147" spans="1:6" x14ac:dyDescent="0.25">
      <c r="A147" t="s">
        <v>1502</v>
      </c>
      <c r="B147" t="s">
        <v>3317</v>
      </c>
      <c r="E147" t="s">
        <v>3181</v>
      </c>
      <c r="F147" t="s">
        <v>3181</v>
      </c>
    </row>
    <row r="148" spans="1:6" x14ac:dyDescent="0.25">
      <c r="A148" t="s">
        <v>604</v>
      </c>
      <c r="B148" t="s">
        <v>3711</v>
      </c>
      <c r="E148" t="s">
        <v>3704</v>
      </c>
      <c r="F148" t="s">
        <v>3704</v>
      </c>
    </row>
    <row r="149" spans="1:6" x14ac:dyDescent="0.25">
      <c r="A149" t="s">
        <v>2128</v>
      </c>
      <c r="B149" t="s">
        <v>3158</v>
      </c>
      <c r="E149" t="s">
        <v>3120</v>
      </c>
      <c r="F149" t="s">
        <v>3120</v>
      </c>
    </row>
    <row r="150" spans="1:6" x14ac:dyDescent="0.25">
      <c r="A150" t="s">
        <v>2461</v>
      </c>
      <c r="B150" t="s">
        <v>3123</v>
      </c>
      <c r="E150" t="s">
        <v>3591</v>
      </c>
      <c r="F150" t="s">
        <v>3718</v>
      </c>
    </row>
    <row r="151" spans="1:6" x14ac:dyDescent="0.25">
      <c r="A151" t="s">
        <v>2910</v>
      </c>
      <c r="B151" t="s">
        <v>3340</v>
      </c>
      <c r="E151" t="s">
        <v>3139</v>
      </c>
      <c r="F151" t="s">
        <v>3139</v>
      </c>
    </row>
    <row r="152" spans="1:6" x14ac:dyDescent="0.25">
      <c r="A152" t="s">
        <v>2495</v>
      </c>
      <c r="B152" t="s">
        <v>3183</v>
      </c>
      <c r="E152" t="s">
        <v>3319</v>
      </c>
      <c r="F152" t="s">
        <v>3319</v>
      </c>
    </row>
    <row r="153" spans="1:6" x14ac:dyDescent="0.25">
      <c r="A153" t="s">
        <v>75</v>
      </c>
      <c r="B153" t="s">
        <v>3088</v>
      </c>
      <c r="E153" t="s">
        <v>3337</v>
      </c>
      <c r="F153" t="s">
        <v>3337</v>
      </c>
    </row>
    <row r="154" spans="1:6" x14ac:dyDescent="0.25">
      <c r="A154" t="s">
        <v>1819</v>
      </c>
      <c r="B154" t="s">
        <v>3384</v>
      </c>
      <c r="E154" t="s">
        <v>3377</v>
      </c>
      <c r="F154" t="s">
        <v>3377</v>
      </c>
    </row>
    <row r="155" spans="1:6" x14ac:dyDescent="0.25">
      <c r="A155" t="s">
        <v>1835</v>
      </c>
      <c r="B155" t="s">
        <v>3188</v>
      </c>
      <c r="E155" t="s">
        <v>3315</v>
      </c>
      <c r="F155" t="s">
        <v>3315</v>
      </c>
    </row>
    <row r="156" spans="1:6" x14ac:dyDescent="0.25">
      <c r="A156" t="s">
        <v>947</v>
      </c>
      <c r="B156" t="s">
        <v>3254</v>
      </c>
      <c r="E156" t="s">
        <v>3462</v>
      </c>
      <c r="F156" t="s">
        <v>3718</v>
      </c>
    </row>
    <row r="157" spans="1:6" x14ac:dyDescent="0.25">
      <c r="A157" t="s">
        <v>1507</v>
      </c>
      <c r="B157" t="s">
        <v>3326</v>
      </c>
      <c r="E157" t="s">
        <v>3236</v>
      </c>
      <c r="F157" t="s">
        <v>3236</v>
      </c>
    </row>
    <row r="158" spans="1:6" x14ac:dyDescent="0.25">
      <c r="A158" t="s">
        <v>1242</v>
      </c>
      <c r="B158" t="s">
        <v>3177</v>
      </c>
      <c r="E158" t="s">
        <v>3646</v>
      </c>
      <c r="F158" t="s">
        <v>3718</v>
      </c>
    </row>
    <row r="159" spans="1:6" x14ac:dyDescent="0.25">
      <c r="A159" t="s">
        <v>2027</v>
      </c>
      <c r="B159" t="s">
        <v>3125</v>
      </c>
      <c r="E159" t="s">
        <v>3431</v>
      </c>
      <c r="F159" t="s">
        <v>3718</v>
      </c>
    </row>
    <row r="160" spans="1:6" x14ac:dyDescent="0.25">
      <c r="A160" t="s">
        <v>462</v>
      </c>
      <c r="B160" t="s">
        <v>3165</v>
      </c>
      <c r="E160" t="s">
        <v>3450</v>
      </c>
      <c r="F160" t="s">
        <v>3718</v>
      </c>
    </row>
    <row r="161" spans="1:6" x14ac:dyDescent="0.25">
      <c r="A161" t="s">
        <v>2614</v>
      </c>
      <c r="B161" t="s">
        <v>3387</v>
      </c>
      <c r="E161" t="s">
        <v>3345</v>
      </c>
      <c r="F161" t="s">
        <v>3345</v>
      </c>
    </row>
    <row r="162" spans="1:6" x14ac:dyDescent="0.25">
      <c r="A162" t="s">
        <v>258</v>
      </c>
      <c r="B162" t="s">
        <v>3137</v>
      </c>
      <c r="E162" t="s">
        <v>3418</v>
      </c>
      <c r="F162" t="s">
        <v>3718</v>
      </c>
    </row>
    <row r="163" spans="1:6" x14ac:dyDescent="0.25">
      <c r="A163" t="s">
        <v>2548</v>
      </c>
      <c r="B163" t="s">
        <v>3223</v>
      </c>
      <c r="E163" t="s">
        <v>3480</v>
      </c>
      <c r="F163" t="s">
        <v>3718</v>
      </c>
    </row>
    <row r="164" spans="1:6" x14ac:dyDescent="0.25">
      <c r="A164" t="s">
        <v>622</v>
      </c>
      <c r="B164" t="s">
        <v>3194</v>
      </c>
      <c r="E164" t="s">
        <v>3589</v>
      </c>
      <c r="F164" t="s">
        <v>3718</v>
      </c>
    </row>
    <row r="165" spans="1:6" x14ac:dyDescent="0.25">
      <c r="A165" t="s">
        <v>1950</v>
      </c>
      <c r="B165" t="s">
        <v>3169</v>
      </c>
      <c r="E165" t="s">
        <v>3378</v>
      </c>
      <c r="F165" t="s">
        <v>3378</v>
      </c>
    </row>
    <row r="166" spans="1:6" x14ac:dyDescent="0.25">
      <c r="A166" t="s">
        <v>1253</v>
      </c>
      <c r="B166" t="s">
        <v>3323</v>
      </c>
      <c r="E166" t="s">
        <v>3382</v>
      </c>
      <c r="F166" t="s">
        <v>3382</v>
      </c>
    </row>
    <row r="167" spans="1:6" x14ac:dyDescent="0.25">
      <c r="A167" t="s">
        <v>1245</v>
      </c>
      <c r="B167" t="s">
        <v>3153</v>
      </c>
      <c r="E167" t="s">
        <v>3347</v>
      </c>
      <c r="F167" t="s">
        <v>3347</v>
      </c>
    </row>
    <row r="168" spans="1:6" x14ac:dyDescent="0.25">
      <c r="A168" t="s">
        <v>1516</v>
      </c>
      <c r="B168" t="s">
        <v>3290</v>
      </c>
      <c r="E168" t="s">
        <v>3604</v>
      </c>
      <c r="F168" t="s">
        <v>3718</v>
      </c>
    </row>
    <row r="169" spans="1:6" x14ac:dyDescent="0.25">
      <c r="A169" t="s">
        <v>1640</v>
      </c>
      <c r="B169" t="s">
        <v>3281</v>
      </c>
      <c r="E169" t="s">
        <v>3570</v>
      </c>
      <c r="F169" t="s">
        <v>3718</v>
      </c>
    </row>
    <row r="170" spans="1:6" x14ac:dyDescent="0.25">
      <c r="A170" t="s">
        <v>1255</v>
      </c>
      <c r="B170" t="s">
        <v>3124</v>
      </c>
      <c r="E170" t="s">
        <v>3489</v>
      </c>
      <c r="F170" t="s">
        <v>3718</v>
      </c>
    </row>
    <row r="171" spans="1:6" x14ac:dyDescent="0.25">
      <c r="A171" t="s">
        <v>2727</v>
      </c>
      <c r="B171" t="s">
        <v>3394</v>
      </c>
      <c r="E171" t="s">
        <v>3538</v>
      </c>
      <c r="F171" t="s">
        <v>3718</v>
      </c>
    </row>
    <row r="172" spans="1:6" x14ac:dyDescent="0.25">
      <c r="A172" t="s">
        <v>2498</v>
      </c>
      <c r="B172" t="s">
        <v>3202</v>
      </c>
      <c r="E172" t="s">
        <v>3622</v>
      </c>
      <c r="F172" t="s">
        <v>3718</v>
      </c>
    </row>
    <row r="173" spans="1:6" x14ac:dyDescent="0.25">
      <c r="A173" t="s">
        <v>2132</v>
      </c>
      <c r="B173" t="s">
        <v>3388</v>
      </c>
      <c r="E173" t="s">
        <v>3428</v>
      </c>
      <c r="F173" t="s">
        <v>3718</v>
      </c>
    </row>
    <row r="174" spans="1:6" x14ac:dyDescent="0.25">
      <c r="A174" t="s">
        <v>2501</v>
      </c>
      <c r="B174" t="s">
        <v>3235</v>
      </c>
      <c r="E174" t="s">
        <v>3441</v>
      </c>
      <c r="F174" t="s">
        <v>3718</v>
      </c>
    </row>
    <row r="175" spans="1:6" x14ac:dyDescent="0.25">
      <c r="A175" t="s">
        <v>1848</v>
      </c>
      <c r="B175" t="s">
        <v>3327</v>
      </c>
      <c r="E175" t="s">
        <v>3144</v>
      </c>
      <c r="F175" t="s">
        <v>3144</v>
      </c>
    </row>
    <row r="176" spans="1:6" x14ac:dyDescent="0.25">
      <c r="A176" t="s">
        <v>1034</v>
      </c>
      <c r="B176" t="s">
        <v>3163</v>
      </c>
      <c r="E176" t="s">
        <v>3220</v>
      </c>
      <c r="F176" t="s">
        <v>3220</v>
      </c>
    </row>
    <row r="177" spans="1:6" x14ac:dyDescent="0.25">
      <c r="A177" t="s">
        <v>1046</v>
      </c>
      <c r="B177" t="s">
        <v>3266</v>
      </c>
      <c r="E177" t="s">
        <v>3147</v>
      </c>
      <c r="F177" t="s">
        <v>3147</v>
      </c>
    </row>
    <row r="178" spans="1:6" x14ac:dyDescent="0.25">
      <c r="A178" t="s">
        <v>2316</v>
      </c>
      <c r="B178" t="s">
        <v>3238</v>
      </c>
      <c r="E178" t="s">
        <v>3521</v>
      </c>
      <c r="F178" t="s">
        <v>3718</v>
      </c>
    </row>
    <row r="179" spans="1:6" x14ac:dyDescent="0.25">
      <c r="A179" t="s">
        <v>2033</v>
      </c>
      <c r="B179" t="s">
        <v>3341</v>
      </c>
      <c r="E179" t="s">
        <v>3221</v>
      </c>
      <c r="F179" t="s">
        <v>3221</v>
      </c>
    </row>
    <row r="180" spans="1:6" x14ac:dyDescent="0.25">
      <c r="A180" t="s">
        <v>2249</v>
      </c>
      <c r="B180" t="s">
        <v>3096</v>
      </c>
      <c r="E180" t="s">
        <v>3225</v>
      </c>
      <c r="F180" t="s">
        <v>3225</v>
      </c>
    </row>
    <row r="181" spans="1:6" x14ac:dyDescent="0.25">
      <c r="A181" t="s">
        <v>2324</v>
      </c>
      <c r="B181" t="s">
        <v>3150</v>
      </c>
      <c r="E181" t="s">
        <v>3522</v>
      </c>
      <c r="F181" t="s">
        <v>3718</v>
      </c>
    </row>
    <row r="182" spans="1:6" x14ac:dyDescent="0.25">
      <c r="A182" t="s">
        <v>1593</v>
      </c>
      <c r="B182" t="s">
        <v>3090</v>
      </c>
      <c r="E182" t="s">
        <v>3161</v>
      </c>
      <c r="F182" t="s">
        <v>3161</v>
      </c>
    </row>
    <row r="183" spans="1:6" x14ac:dyDescent="0.25">
      <c r="A183" t="s">
        <v>2466</v>
      </c>
      <c r="B183" t="s">
        <v>3325</v>
      </c>
      <c r="E183" t="s">
        <v>3439</v>
      </c>
      <c r="F183" t="s">
        <v>3718</v>
      </c>
    </row>
    <row r="184" spans="1:6" x14ac:dyDescent="0.25">
      <c r="A184" t="s">
        <v>632</v>
      </c>
      <c r="B184" t="s">
        <v>3135</v>
      </c>
      <c r="E184" t="s">
        <v>3118</v>
      </c>
      <c r="F184" t="s">
        <v>3118</v>
      </c>
    </row>
    <row r="185" spans="1:6" x14ac:dyDescent="0.25">
      <c r="A185" t="s">
        <v>1268</v>
      </c>
      <c r="B185" t="s">
        <v>3134</v>
      </c>
      <c r="E185" t="s">
        <v>3615</v>
      </c>
      <c r="F185" t="s">
        <v>3718</v>
      </c>
    </row>
    <row r="186" spans="1:6" x14ac:dyDescent="0.25">
      <c r="A186" t="s">
        <v>2194</v>
      </c>
      <c r="B186" t="s">
        <v>3328</v>
      </c>
      <c r="E186" t="s">
        <v>3460</v>
      </c>
      <c r="F186" t="s">
        <v>3718</v>
      </c>
    </row>
    <row r="187" spans="1:6" x14ac:dyDescent="0.25">
      <c r="A187" t="s">
        <v>90</v>
      </c>
      <c r="B187" t="s">
        <v>3083</v>
      </c>
      <c r="E187" t="s">
        <v>3582</v>
      </c>
      <c r="F187" t="s">
        <v>3718</v>
      </c>
    </row>
    <row r="188" spans="1:6" x14ac:dyDescent="0.25">
      <c r="A188" t="s">
        <v>2204</v>
      </c>
      <c r="B188" t="s">
        <v>3274</v>
      </c>
      <c r="E188" t="s">
        <v>3510</v>
      </c>
      <c r="F188" t="s">
        <v>3718</v>
      </c>
    </row>
    <row r="189" spans="1:6" x14ac:dyDescent="0.25">
      <c r="A189" t="s">
        <v>2970</v>
      </c>
      <c r="B189" t="s">
        <v>3241</v>
      </c>
      <c r="E189" t="s">
        <v>3329</v>
      </c>
      <c r="F189" t="s">
        <v>3329</v>
      </c>
    </row>
    <row r="190" spans="1:6" x14ac:dyDescent="0.25">
      <c r="A190" t="s">
        <v>2616</v>
      </c>
      <c r="B190" t="s">
        <v>3405</v>
      </c>
      <c r="E190" t="s">
        <v>3338</v>
      </c>
      <c r="F190" t="s">
        <v>3338</v>
      </c>
    </row>
    <row r="191" spans="1:6" x14ac:dyDescent="0.25">
      <c r="A191" t="s">
        <v>1857</v>
      </c>
      <c r="B191" t="s">
        <v>3082</v>
      </c>
      <c r="E191" t="s">
        <v>3306</v>
      </c>
      <c r="F191" t="s">
        <v>3306</v>
      </c>
    </row>
    <row r="192" spans="1:6" x14ac:dyDescent="0.25">
      <c r="A192" t="s">
        <v>2624</v>
      </c>
      <c r="B192" t="s">
        <v>3407</v>
      </c>
      <c r="E192" t="s">
        <v>3167</v>
      </c>
      <c r="F192" t="s">
        <v>3167</v>
      </c>
    </row>
    <row r="193" spans="1:6" x14ac:dyDescent="0.25">
      <c r="A193" t="s">
        <v>2044</v>
      </c>
      <c r="B193" t="s">
        <v>3292</v>
      </c>
      <c r="E193" t="s">
        <v>3126</v>
      </c>
      <c r="F193" t="s">
        <v>3126</v>
      </c>
    </row>
    <row r="194" spans="1:6" x14ac:dyDescent="0.25">
      <c r="A194" t="s">
        <v>2053</v>
      </c>
      <c r="B194" t="s">
        <v>3239</v>
      </c>
      <c r="E194" t="s">
        <v>3249</v>
      </c>
      <c r="F194" t="s">
        <v>3249</v>
      </c>
    </row>
    <row r="195" spans="1:6" x14ac:dyDescent="0.25">
      <c r="A195" t="s">
        <v>2065</v>
      </c>
      <c r="B195" t="s">
        <v>3392</v>
      </c>
      <c r="E195" t="s">
        <v>3111</v>
      </c>
      <c r="F195" t="s">
        <v>3111</v>
      </c>
    </row>
    <row r="196" spans="1:6" x14ac:dyDescent="0.25">
      <c r="A196" t="s">
        <v>647</v>
      </c>
      <c r="B196" t="s">
        <v>3705</v>
      </c>
      <c r="E196" t="s">
        <v>3355</v>
      </c>
      <c r="F196" t="s">
        <v>3355</v>
      </c>
    </row>
    <row r="197" spans="1:6" x14ac:dyDescent="0.25">
      <c r="A197" t="s">
        <v>1051</v>
      </c>
      <c r="B197" t="s">
        <v>3278</v>
      </c>
      <c r="E197" t="s">
        <v>3363</v>
      </c>
      <c r="F197" t="s">
        <v>3363</v>
      </c>
    </row>
    <row r="198" spans="1:6" x14ac:dyDescent="0.25">
      <c r="A198" t="s">
        <v>2775</v>
      </c>
      <c r="B198" t="s">
        <v>3224</v>
      </c>
      <c r="E198" t="s">
        <v>3196</v>
      </c>
      <c r="F198" t="s">
        <v>3196</v>
      </c>
    </row>
    <row r="199" spans="1:6" x14ac:dyDescent="0.25">
      <c r="A199" t="s">
        <v>767</v>
      </c>
      <c r="B199" t="s">
        <v>3211</v>
      </c>
      <c r="E199" t="s">
        <v>3579</v>
      </c>
      <c r="F199" t="s">
        <v>3718</v>
      </c>
    </row>
    <row r="200" spans="1:6" x14ac:dyDescent="0.25">
      <c r="A200" t="s">
        <v>1519</v>
      </c>
      <c r="B200" t="s">
        <v>3256</v>
      </c>
      <c r="E200" t="s">
        <v>3707</v>
      </c>
      <c r="F200" t="s">
        <v>3707</v>
      </c>
    </row>
    <row r="201" spans="1:6" x14ac:dyDescent="0.25">
      <c r="A201" t="s">
        <v>1453</v>
      </c>
      <c r="B201" t="s">
        <v>3346</v>
      </c>
      <c r="E201" t="s">
        <v>3554</v>
      </c>
      <c r="F201" t="s">
        <v>3718</v>
      </c>
    </row>
    <row r="202" spans="1:6" x14ac:dyDescent="0.25">
      <c r="A202" t="s">
        <v>1065</v>
      </c>
      <c r="B202" t="s">
        <v>3268</v>
      </c>
      <c r="E202" t="s">
        <v>3518</v>
      </c>
      <c r="F202" t="s">
        <v>3718</v>
      </c>
    </row>
    <row r="203" spans="1:6" x14ac:dyDescent="0.25">
      <c r="A203" t="s">
        <v>1079</v>
      </c>
      <c r="B203" t="s">
        <v>3243</v>
      </c>
      <c r="E203" t="s">
        <v>3415</v>
      </c>
      <c r="F203" t="s">
        <v>3415</v>
      </c>
    </row>
    <row r="204" spans="1:6" x14ac:dyDescent="0.25">
      <c r="A204" t="s">
        <v>1959</v>
      </c>
      <c r="B204" t="s">
        <v>3103</v>
      </c>
      <c r="E204" t="s">
        <v>3275</v>
      </c>
      <c r="F204" t="s">
        <v>3275</v>
      </c>
    </row>
    <row r="205" spans="1:6" x14ac:dyDescent="0.25">
      <c r="A205" t="s">
        <v>2143</v>
      </c>
      <c r="B205" t="s">
        <v>3178</v>
      </c>
      <c r="E205" t="s">
        <v>3371</v>
      </c>
      <c r="F205" t="s">
        <v>3371</v>
      </c>
    </row>
    <row r="206" spans="1:6" x14ac:dyDescent="0.25">
      <c r="A206" t="s">
        <v>783</v>
      </c>
      <c r="B206" t="s">
        <v>3214</v>
      </c>
      <c r="E206" t="s">
        <v>3585</v>
      </c>
      <c r="F206" t="s">
        <v>3718</v>
      </c>
    </row>
    <row r="207" spans="1:6" x14ac:dyDescent="0.25">
      <c r="A207" t="s">
        <v>2634</v>
      </c>
      <c r="B207" t="s">
        <v>3357</v>
      </c>
      <c r="E207" t="s">
        <v>3677</v>
      </c>
      <c r="F207" t="s">
        <v>3718</v>
      </c>
    </row>
    <row r="208" spans="1:6" x14ac:dyDescent="0.25">
      <c r="A208" t="s">
        <v>1275</v>
      </c>
      <c r="B208" t="s">
        <v>3203</v>
      </c>
      <c r="E208" t="s">
        <v>3583</v>
      </c>
      <c r="F208" t="s">
        <v>3718</v>
      </c>
    </row>
    <row r="209" spans="1:6" x14ac:dyDescent="0.25">
      <c r="A209" t="s">
        <v>655</v>
      </c>
      <c r="B209" t="s">
        <v>3092</v>
      </c>
      <c r="E209" t="s">
        <v>3514</v>
      </c>
      <c r="F209" t="s">
        <v>3718</v>
      </c>
    </row>
    <row r="210" spans="1:6" x14ac:dyDescent="0.25">
      <c r="A210" t="s">
        <v>1651</v>
      </c>
      <c r="B210" t="s">
        <v>3369</v>
      </c>
      <c r="E210" t="s">
        <v>3293</v>
      </c>
      <c r="F210" t="s">
        <v>3293</v>
      </c>
    </row>
    <row r="211" spans="1:6" x14ac:dyDescent="0.25">
      <c r="A211" t="s">
        <v>1965</v>
      </c>
      <c r="B211" t="s">
        <v>3191</v>
      </c>
      <c r="E211" t="s">
        <v>3617</v>
      </c>
      <c r="F211" t="s">
        <v>3718</v>
      </c>
    </row>
    <row r="212" spans="1:6" x14ac:dyDescent="0.25">
      <c r="A212" t="s">
        <v>1283</v>
      </c>
      <c r="B212" t="s">
        <v>3324</v>
      </c>
      <c r="E212" t="s">
        <v>3618</v>
      </c>
      <c r="F212" t="s">
        <v>3718</v>
      </c>
    </row>
    <row r="213" spans="1:6" x14ac:dyDescent="0.25">
      <c r="A213" t="s">
        <v>859</v>
      </c>
      <c r="B213" t="s">
        <v>3702</v>
      </c>
      <c r="E213" t="s">
        <v>3632</v>
      </c>
      <c r="F213" t="s">
        <v>3718</v>
      </c>
    </row>
    <row r="214" spans="1:6" x14ac:dyDescent="0.25">
      <c r="A214" t="s">
        <v>867</v>
      </c>
      <c r="B214" t="s">
        <v>3246</v>
      </c>
      <c r="E214" t="s">
        <v>3086</v>
      </c>
      <c r="F214" t="s">
        <v>3086</v>
      </c>
    </row>
    <row r="215" spans="1:6" x14ac:dyDescent="0.25">
      <c r="A215" t="s">
        <v>1525</v>
      </c>
      <c r="B215" t="s">
        <v>3186</v>
      </c>
      <c r="E215" t="s">
        <v>3416</v>
      </c>
      <c r="F215" t="s">
        <v>3718</v>
      </c>
    </row>
    <row r="216" spans="1:6" x14ac:dyDescent="0.25">
      <c r="A216" t="s">
        <v>2502</v>
      </c>
      <c r="B216" t="s">
        <v>3253</v>
      </c>
      <c r="E216" t="s">
        <v>3151</v>
      </c>
      <c r="F216" t="s">
        <v>3151</v>
      </c>
    </row>
    <row r="217" spans="1:6" x14ac:dyDescent="0.25">
      <c r="A217" t="s">
        <v>2783</v>
      </c>
      <c r="B217" t="s">
        <v>3294</v>
      </c>
      <c r="E217" t="s">
        <v>3673</v>
      </c>
      <c r="F217" t="s">
        <v>3718</v>
      </c>
    </row>
    <row r="218" spans="1:6" x14ac:dyDescent="0.25">
      <c r="A218" t="s">
        <v>2786</v>
      </c>
      <c r="B218" t="s">
        <v>3159</v>
      </c>
      <c r="E218" t="s">
        <v>3208</v>
      </c>
      <c r="F218" t="s">
        <v>3208</v>
      </c>
    </row>
    <row r="219" spans="1:6" x14ac:dyDescent="0.25">
      <c r="A219" t="s">
        <v>2376</v>
      </c>
      <c r="B219" t="s">
        <v>3295</v>
      </c>
      <c r="E219" t="s">
        <v>3509</v>
      </c>
      <c r="F219" t="s">
        <v>3718</v>
      </c>
    </row>
    <row r="220" spans="1:6" x14ac:dyDescent="0.25">
      <c r="A220" t="s">
        <v>2377</v>
      </c>
      <c r="B220" t="s">
        <v>3258</v>
      </c>
      <c r="E220" t="s">
        <v>3302</v>
      </c>
      <c r="F220" t="s">
        <v>3302</v>
      </c>
    </row>
    <row r="221" spans="1:6" x14ac:dyDescent="0.25">
      <c r="A221" t="s">
        <v>2917</v>
      </c>
      <c r="B221" t="s">
        <v>3390</v>
      </c>
      <c r="E221" t="s">
        <v>3502</v>
      </c>
      <c r="F221" t="s">
        <v>3718</v>
      </c>
    </row>
    <row r="222" spans="1:6" x14ac:dyDescent="0.25">
      <c r="A222" t="s">
        <v>1293</v>
      </c>
      <c r="B222" t="s">
        <v>3174</v>
      </c>
      <c r="E222" t="s">
        <v>3641</v>
      </c>
      <c r="F222" t="s">
        <v>3718</v>
      </c>
    </row>
    <row r="223" spans="1:6" x14ac:dyDescent="0.25">
      <c r="A223" t="s">
        <v>1741</v>
      </c>
      <c r="B223" t="s">
        <v>3259</v>
      </c>
      <c r="E223" t="s">
        <v>3487</v>
      </c>
      <c r="F223" t="s">
        <v>3718</v>
      </c>
    </row>
    <row r="224" spans="1:6" x14ac:dyDescent="0.25">
      <c r="A224" t="s">
        <v>2919</v>
      </c>
      <c r="B224" t="s">
        <v>3334</v>
      </c>
      <c r="E224" t="s">
        <v>3112</v>
      </c>
      <c r="F224" t="s">
        <v>3112</v>
      </c>
    </row>
    <row r="225" spans="1:6" x14ac:dyDescent="0.25">
      <c r="A225" t="s">
        <v>668</v>
      </c>
      <c r="B225" t="s">
        <v>3192</v>
      </c>
      <c r="E225" t="s">
        <v>3099</v>
      </c>
      <c r="F225" t="s">
        <v>3099</v>
      </c>
    </row>
    <row r="226" spans="1:6" x14ac:dyDescent="0.25">
      <c r="A226" t="s">
        <v>2924</v>
      </c>
      <c r="B226" t="s">
        <v>3286</v>
      </c>
      <c r="E226" t="s">
        <v>3511</v>
      </c>
      <c r="F226" t="s">
        <v>3718</v>
      </c>
    </row>
    <row r="227" spans="1:6" x14ac:dyDescent="0.25">
      <c r="A227" t="s">
        <v>1089</v>
      </c>
      <c r="B227" t="s">
        <v>3264</v>
      </c>
      <c r="E227" t="s">
        <v>3141</v>
      </c>
      <c r="F227" t="s">
        <v>3141</v>
      </c>
    </row>
    <row r="228" spans="1:6" x14ac:dyDescent="0.25">
      <c r="A228" t="s">
        <v>2733</v>
      </c>
      <c r="B228" t="s">
        <v>3413</v>
      </c>
      <c r="E228" t="s">
        <v>3404</v>
      </c>
      <c r="F228" t="s">
        <v>3404</v>
      </c>
    </row>
    <row r="229" spans="1:6" x14ac:dyDescent="0.25">
      <c r="A229" t="s">
        <v>1199</v>
      </c>
      <c r="B229" t="s">
        <v>3303</v>
      </c>
      <c r="E229" t="s">
        <v>3393</v>
      </c>
      <c r="F229" t="s">
        <v>3393</v>
      </c>
    </row>
    <row r="230" spans="1:6" x14ac:dyDescent="0.25">
      <c r="A230" t="s">
        <v>1754</v>
      </c>
      <c r="B230" t="s">
        <v>3114</v>
      </c>
      <c r="E230" t="s">
        <v>3658</v>
      </c>
      <c r="F230" t="s">
        <v>3718</v>
      </c>
    </row>
    <row r="231" spans="1:6" x14ac:dyDescent="0.25">
      <c r="A231" t="s">
        <v>957</v>
      </c>
      <c r="B231" t="s">
        <v>3075</v>
      </c>
      <c r="E231" t="s">
        <v>3458</v>
      </c>
      <c r="F231" t="s">
        <v>3718</v>
      </c>
    </row>
    <row r="232" spans="1:6" x14ac:dyDescent="0.25">
      <c r="A232" t="s">
        <v>1303</v>
      </c>
      <c r="B232" t="s">
        <v>3206</v>
      </c>
      <c r="E232" t="s">
        <v>3237</v>
      </c>
      <c r="F232" t="s">
        <v>3237</v>
      </c>
    </row>
    <row r="233" spans="1:6" x14ac:dyDescent="0.25">
      <c r="A233" t="s">
        <v>1873</v>
      </c>
      <c r="B233" t="s">
        <v>3098</v>
      </c>
      <c r="E233" t="s">
        <v>3269</v>
      </c>
      <c r="F233" t="s">
        <v>3269</v>
      </c>
    </row>
    <row r="234" spans="1:6" x14ac:dyDescent="0.25">
      <c r="A234" t="s">
        <v>1207</v>
      </c>
      <c r="B234" t="s">
        <v>3311</v>
      </c>
      <c r="E234" t="s">
        <v>3227</v>
      </c>
      <c r="F234" t="s">
        <v>3227</v>
      </c>
    </row>
    <row r="235" spans="1:6" x14ac:dyDescent="0.25">
      <c r="A235" t="s">
        <v>470</v>
      </c>
      <c r="B235" t="s">
        <v>3117</v>
      </c>
      <c r="E235" t="s">
        <v>3193</v>
      </c>
      <c r="F235" t="s">
        <v>3193</v>
      </c>
    </row>
    <row r="236" spans="1:6" x14ac:dyDescent="0.25">
      <c r="A236" t="s">
        <v>1536</v>
      </c>
      <c r="B236" t="s">
        <v>3352</v>
      </c>
      <c r="E236" t="s">
        <v>3545</v>
      </c>
      <c r="F236" t="s">
        <v>3718</v>
      </c>
    </row>
    <row r="237" spans="1:6" x14ac:dyDescent="0.25">
      <c r="A237" t="s">
        <v>484</v>
      </c>
      <c r="B237" t="s">
        <v>3166</v>
      </c>
      <c r="E237" t="s">
        <v>3406</v>
      </c>
      <c r="F237" t="s">
        <v>3406</v>
      </c>
    </row>
    <row r="238" spans="1:6" x14ac:dyDescent="0.25">
      <c r="A238" t="s">
        <v>1888</v>
      </c>
      <c r="B238" t="s">
        <v>3383</v>
      </c>
      <c r="E238" t="s">
        <v>3552</v>
      </c>
      <c r="F238" t="s">
        <v>3718</v>
      </c>
    </row>
    <row r="239" spans="1:6" x14ac:dyDescent="0.25">
      <c r="A239" t="s">
        <v>2254</v>
      </c>
      <c r="B239" t="s">
        <v>3175</v>
      </c>
      <c r="E239" t="s">
        <v>3152</v>
      </c>
      <c r="F239" t="s">
        <v>3152</v>
      </c>
    </row>
    <row r="240" spans="1:6" x14ac:dyDescent="0.25">
      <c r="A240" t="s">
        <v>1313</v>
      </c>
      <c r="B240" t="s">
        <v>3108</v>
      </c>
      <c r="E240" t="s">
        <v>3190</v>
      </c>
      <c r="F240" t="s">
        <v>3190</v>
      </c>
    </row>
    <row r="241" spans="1:6" x14ac:dyDescent="0.25">
      <c r="A241" t="s">
        <v>1101</v>
      </c>
      <c r="B241" t="s">
        <v>3265</v>
      </c>
      <c r="E241" t="s">
        <v>3209</v>
      </c>
      <c r="F241" t="s">
        <v>3209</v>
      </c>
    </row>
    <row r="242" spans="1:6" x14ac:dyDescent="0.25">
      <c r="A242" t="s">
        <v>2260</v>
      </c>
      <c r="B242" t="s">
        <v>3109</v>
      </c>
      <c r="E242" t="s">
        <v>3127</v>
      </c>
      <c r="F242" t="s">
        <v>3127</v>
      </c>
    </row>
    <row r="243" spans="1:6" x14ac:dyDescent="0.25">
      <c r="A243" t="s">
        <v>488</v>
      </c>
      <c r="B243" t="s">
        <v>3130</v>
      </c>
      <c r="E243" t="s">
        <v>3714</v>
      </c>
      <c r="F243" t="s">
        <v>3714</v>
      </c>
    </row>
    <row r="244" spans="1:6" x14ac:dyDescent="0.25">
      <c r="A244" t="s">
        <v>506</v>
      </c>
      <c r="B244" t="s">
        <v>3131</v>
      </c>
      <c r="E244" t="s">
        <v>3672</v>
      </c>
      <c r="F244" t="s">
        <v>3718</v>
      </c>
    </row>
    <row r="245" spans="1:6" x14ac:dyDescent="0.25">
      <c r="A245" t="s">
        <v>2930</v>
      </c>
      <c r="B245" t="s">
        <v>3291</v>
      </c>
      <c r="E245" t="s">
        <v>3217</v>
      </c>
      <c r="F245" t="s">
        <v>3217</v>
      </c>
    </row>
    <row r="246" spans="1:6" x14ac:dyDescent="0.25">
      <c r="A246" t="s">
        <v>1893</v>
      </c>
      <c r="B246" t="s">
        <v>3381</v>
      </c>
      <c r="E246" t="s">
        <v>3569</v>
      </c>
      <c r="F246" t="s">
        <v>3718</v>
      </c>
    </row>
    <row r="247" spans="1:6" x14ac:dyDescent="0.25">
      <c r="A247" t="s">
        <v>2637</v>
      </c>
      <c r="B247" t="s">
        <v>3263</v>
      </c>
      <c r="E247" t="s">
        <v>3691</v>
      </c>
      <c r="F247" t="s">
        <v>3718</v>
      </c>
    </row>
    <row r="248" spans="1:6" x14ac:dyDescent="0.25">
      <c r="A248" t="s">
        <v>2550</v>
      </c>
      <c r="B248" t="s">
        <v>3218</v>
      </c>
      <c r="E248" t="s">
        <v>3386</v>
      </c>
      <c r="F248" t="s">
        <v>3386</v>
      </c>
    </row>
    <row r="249" spans="1:6" x14ac:dyDescent="0.25">
      <c r="A249" t="s">
        <v>2209</v>
      </c>
      <c r="B249" t="s">
        <v>3343</v>
      </c>
      <c r="E249" t="s">
        <v>3348</v>
      </c>
      <c r="F249" t="s">
        <v>3348</v>
      </c>
    </row>
    <row r="250" spans="1:6" x14ac:dyDescent="0.25">
      <c r="A250" t="s">
        <v>2940</v>
      </c>
      <c r="B250" t="s">
        <v>3389</v>
      </c>
      <c r="E250" t="s">
        <v>3216</v>
      </c>
      <c r="F250" t="s">
        <v>3216</v>
      </c>
    </row>
    <row r="251" spans="1:6" x14ac:dyDescent="0.25">
      <c r="A251" t="s">
        <v>2942</v>
      </c>
      <c r="B251" t="s">
        <v>3262</v>
      </c>
      <c r="E251" t="s">
        <v>3320</v>
      </c>
      <c r="F251" t="s">
        <v>3320</v>
      </c>
    </row>
    <row r="252" spans="1:6" x14ac:dyDescent="0.25">
      <c r="A252" t="s">
        <v>3000</v>
      </c>
      <c r="B252" t="s">
        <v>3717</v>
      </c>
      <c r="E252" t="s">
        <v>3187</v>
      </c>
      <c r="F252" t="s">
        <v>3187</v>
      </c>
    </row>
    <row r="253" spans="1:6" x14ac:dyDescent="0.25">
      <c r="A253" t="s">
        <v>2945</v>
      </c>
      <c r="B253" t="s">
        <v>3330</v>
      </c>
      <c r="E253" t="s">
        <v>3642</v>
      </c>
      <c r="F253" t="s">
        <v>3718</v>
      </c>
    </row>
    <row r="254" spans="1:6" x14ac:dyDescent="0.25">
      <c r="A254" t="s">
        <v>2074</v>
      </c>
      <c r="B254" t="s">
        <v>3321</v>
      </c>
      <c r="E254" t="s">
        <v>3479</v>
      </c>
      <c r="F254" t="s">
        <v>3718</v>
      </c>
    </row>
    <row r="255" spans="1:6" x14ac:dyDescent="0.25">
      <c r="A255" t="s">
        <v>2644</v>
      </c>
      <c r="B255" t="s">
        <v>3322</v>
      </c>
      <c r="E255" t="s">
        <v>3560</v>
      </c>
      <c r="F255" t="s">
        <v>3718</v>
      </c>
    </row>
    <row r="256" spans="1:6" x14ac:dyDescent="0.25">
      <c r="A256" t="s">
        <v>2333</v>
      </c>
      <c r="B256" t="s">
        <v>3397</v>
      </c>
      <c r="E256" t="s">
        <v>3680</v>
      </c>
      <c r="F256" t="s">
        <v>3718</v>
      </c>
    </row>
    <row r="257" spans="1:6" x14ac:dyDescent="0.25">
      <c r="A257" t="s">
        <v>2977</v>
      </c>
      <c r="B257" t="s">
        <v>3261</v>
      </c>
      <c r="E257" t="s">
        <v>3482</v>
      </c>
      <c r="F257" t="s">
        <v>3718</v>
      </c>
    </row>
    <row r="258" spans="1:6" x14ac:dyDescent="0.25">
      <c r="A258" t="s">
        <v>959</v>
      </c>
      <c r="B258" t="s">
        <v>3105</v>
      </c>
      <c r="E258" t="s">
        <v>3551</v>
      </c>
      <c r="F258" t="s">
        <v>3718</v>
      </c>
    </row>
    <row r="259" spans="1:6" x14ac:dyDescent="0.25">
      <c r="A259" t="s">
        <v>1906</v>
      </c>
      <c r="B259" t="s">
        <v>3080</v>
      </c>
      <c r="E259" t="s">
        <v>3709</v>
      </c>
      <c r="F259" t="s">
        <v>3709</v>
      </c>
    </row>
    <row r="260" spans="1:6" x14ac:dyDescent="0.25">
      <c r="A260" t="s">
        <v>2336</v>
      </c>
      <c r="B260" t="s">
        <v>3374</v>
      </c>
      <c r="E260" t="s">
        <v>3245</v>
      </c>
      <c r="F260" t="s">
        <v>3245</v>
      </c>
    </row>
    <row r="261" spans="1:6" x14ac:dyDescent="0.25">
      <c r="A261" t="s">
        <v>276</v>
      </c>
      <c r="B261" t="s">
        <v>3149</v>
      </c>
      <c r="E261" t="s">
        <v>3129</v>
      </c>
      <c r="F261" t="s">
        <v>3129</v>
      </c>
    </row>
    <row r="262" spans="1:6" x14ac:dyDescent="0.25">
      <c r="A262" t="s">
        <v>2856</v>
      </c>
      <c r="B262" t="s">
        <v>3360</v>
      </c>
      <c r="E262" t="s">
        <v>3375</v>
      </c>
      <c r="F262" t="s">
        <v>3375</v>
      </c>
    </row>
    <row r="263" spans="1:6" x14ac:dyDescent="0.25">
      <c r="A263" t="s">
        <v>2503</v>
      </c>
      <c r="B263" t="s">
        <v>3199</v>
      </c>
      <c r="E263" t="s">
        <v>3713</v>
      </c>
      <c r="F263" t="s">
        <v>3713</v>
      </c>
    </row>
    <row r="264" spans="1:6" x14ac:dyDescent="0.25">
      <c r="A264" t="s">
        <v>2083</v>
      </c>
      <c r="B264" t="s">
        <v>3313</v>
      </c>
      <c r="E264" t="s">
        <v>3613</v>
      </c>
      <c r="F264" t="s">
        <v>3718</v>
      </c>
    </row>
    <row r="265" spans="1:6" x14ac:dyDescent="0.25">
      <c r="A265" t="s">
        <v>790</v>
      </c>
      <c r="B265" t="s">
        <v>3212</v>
      </c>
      <c r="E265" t="s">
        <v>3606</v>
      </c>
      <c r="F265" t="s">
        <v>3718</v>
      </c>
    </row>
    <row r="266" spans="1:6" x14ac:dyDescent="0.25">
      <c r="A266" t="s">
        <v>2792</v>
      </c>
      <c r="B266" t="s">
        <v>3285</v>
      </c>
      <c r="E266" t="s">
        <v>3525</v>
      </c>
      <c r="F266" t="s">
        <v>3718</v>
      </c>
    </row>
    <row r="267" spans="1:6" x14ac:dyDescent="0.25">
      <c r="A267" t="s">
        <v>2801</v>
      </c>
      <c r="B267" t="s">
        <v>3273</v>
      </c>
      <c r="E267" t="s">
        <v>3168</v>
      </c>
      <c r="F267" t="s">
        <v>3168</v>
      </c>
    </row>
    <row r="268" spans="1:6" x14ac:dyDescent="0.25">
      <c r="A268" t="s">
        <v>287</v>
      </c>
      <c r="B268" t="s">
        <v>3145</v>
      </c>
      <c r="E268" t="s">
        <v>3694</v>
      </c>
      <c r="F268" t="s">
        <v>3718</v>
      </c>
    </row>
    <row r="269" spans="1:6" x14ac:dyDescent="0.25">
      <c r="A269" t="s">
        <v>2153</v>
      </c>
      <c r="B269" t="s">
        <v>3396</v>
      </c>
      <c r="E269" t="s">
        <v>3366</v>
      </c>
      <c r="F269" t="s">
        <v>3366</v>
      </c>
    </row>
    <row r="270" spans="1:6" x14ac:dyDescent="0.25">
      <c r="A270" t="s">
        <v>2740</v>
      </c>
      <c r="B270" t="s">
        <v>3356</v>
      </c>
      <c r="E270" t="s">
        <v>3362</v>
      </c>
      <c r="F270" t="s">
        <v>3362</v>
      </c>
    </row>
    <row r="271" spans="1:6" x14ac:dyDescent="0.25">
      <c r="A271" t="s">
        <v>1546</v>
      </c>
      <c r="B271" t="s">
        <v>3185</v>
      </c>
      <c r="E271" t="s">
        <v>3528</v>
      </c>
      <c r="F271" t="s">
        <v>3718</v>
      </c>
    </row>
    <row r="272" spans="1:6" x14ac:dyDescent="0.25">
      <c r="A272" t="s">
        <v>1115</v>
      </c>
      <c r="B272" t="s">
        <v>3267</v>
      </c>
      <c r="E272" t="s">
        <v>3379</v>
      </c>
      <c r="F272" t="s">
        <v>3379</v>
      </c>
    </row>
    <row r="273" spans="1:6" x14ac:dyDescent="0.25">
      <c r="A273" t="s">
        <v>519</v>
      </c>
      <c r="B273" t="s">
        <v>3171</v>
      </c>
      <c r="E273" t="s">
        <v>3688</v>
      </c>
      <c r="F273" t="s">
        <v>3718</v>
      </c>
    </row>
    <row r="274" spans="1:6" x14ac:dyDescent="0.25">
      <c r="A274" t="s">
        <v>2268</v>
      </c>
      <c r="B274" t="s">
        <v>3078</v>
      </c>
      <c r="E274" t="s">
        <v>3463</v>
      </c>
      <c r="F274" t="s">
        <v>3718</v>
      </c>
    </row>
    <row r="275" spans="1:6" x14ac:dyDescent="0.25">
      <c r="A275" t="s">
        <v>2276</v>
      </c>
      <c r="B275" t="s">
        <v>3354</v>
      </c>
      <c r="E275" t="s">
        <v>3307</v>
      </c>
      <c r="F275" t="s">
        <v>3307</v>
      </c>
    </row>
    <row r="276" spans="1:6" x14ac:dyDescent="0.25">
      <c r="A276" t="s">
        <v>967</v>
      </c>
      <c r="B276" t="s">
        <v>3201</v>
      </c>
      <c r="E276" t="s">
        <v>3497</v>
      </c>
      <c r="F276" t="s">
        <v>3718</v>
      </c>
    </row>
    <row r="277" spans="1:6" x14ac:dyDescent="0.25">
      <c r="A277" t="s">
        <v>2381</v>
      </c>
      <c r="B277" t="s">
        <v>3146</v>
      </c>
      <c r="E277" t="s">
        <v>3215</v>
      </c>
      <c r="F277" t="s">
        <v>3215</v>
      </c>
    </row>
    <row r="278" spans="1:6" x14ac:dyDescent="0.25">
      <c r="A278" t="s">
        <v>2653</v>
      </c>
      <c r="B278" t="s">
        <v>3336</v>
      </c>
      <c r="E278" t="s">
        <v>3107</v>
      </c>
      <c r="F278" t="s">
        <v>3107</v>
      </c>
    </row>
    <row r="279" spans="1:6" x14ac:dyDescent="0.25">
      <c r="A279" t="s">
        <v>804</v>
      </c>
      <c r="B279" t="s">
        <v>3213</v>
      </c>
      <c r="E279" t="s">
        <v>3250</v>
      </c>
      <c r="F279" t="s">
        <v>3250</v>
      </c>
    </row>
    <row r="280" spans="1:6" x14ac:dyDescent="0.25">
      <c r="A280" t="s">
        <v>114</v>
      </c>
      <c r="B280" t="s">
        <v>3085</v>
      </c>
      <c r="E280" t="s">
        <v>3309</v>
      </c>
      <c r="F280" t="s">
        <v>3309</v>
      </c>
    </row>
    <row r="281" spans="1:6" x14ac:dyDescent="0.25">
      <c r="A281" t="s">
        <v>678</v>
      </c>
      <c r="B281" t="s">
        <v>3195</v>
      </c>
      <c r="E281" t="s">
        <v>3650</v>
      </c>
      <c r="F281" t="s">
        <v>3718</v>
      </c>
    </row>
    <row r="282" spans="1:6" x14ac:dyDescent="0.25">
      <c r="A282" t="s">
        <v>879</v>
      </c>
      <c r="B282" t="s">
        <v>3244</v>
      </c>
      <c r="E282" t="s">
        <v>3317</v>
      </c>
      <c r="F282" t="s">
        <v>3317</v>
      </c>
    </row>
    <row r="283" spans="1:6" x14ac:dyDescent="0.25">
      <c r="A283" t="s">
        <v>304</v>
      </c>
      <c r="B283" t="s">
        <v>3140</v>
      </c>
      <c r="E283" t="s">
        <v>3711</v>
      </c>
      <c r="F283" t="s">
        <v>3711</v>
      </c>
    </row>
    <row r="284" spans="1:6" x14ac:dyDescent="0.25">
      <c r="A284" t="s">
        <v>2344</v>
      </c>
      <c r="B284" t="s">
        <v>3228</v>
      </c>
      <c r="E284" t="s">
        <v>3158</v>
      </c>
      <c r="F284" t="s">
        <v>3158</v>
      </c>
    </row>
    <row r="285" spans="1:6" x14ac:dyDescent="0.25">
      <c r="A285" t="s">
        <v>2354</v>
      </c>
      <c r="B285" t="s">
        <v>3232</v>
      </c>
      <c r="E285" t="s">
        <v>3123</v>
      </c>
      <c r="F285" t="s">
        <v>3123</v>
      </c>
    </row>
    <row r="286" spans="1:6" x14ac:dyDescent="0.25">
      <c r="A286" t="s">
        <v>2509</v>
      </c>
      <c r="B286" t="s">
        <v>3251</v>
      </c>
      <c r="E286" t="s">
        <v>3340</v>
      </c>
      <c r="F286" t="s">
        <v>3340</v>
      </c>
    </row>
    <row r="287" spans="1:6" x14ac:dyDescent="0.25">
      <c r="A287" t="s">
        <v>2342</v>
      </c>
      <c r="B287" t="s">
        <v>3318</v>
      </c>
      <c r="E287" t="s">
        <v>3653</v>
      </c>
      <c r="F287" t="s">
        <v>3718</v>
      </c>
    </row>
    <row r="288" spans="1:6" x14ac:dyDescent="0.25">
      <c r="A288" t="s">
        <v>2510</v>
      </c>
      <c r="B288" t="s">
        <v>3100</v>
      </c>
      <c r="E288" t="s">
        <v>3183</v>
      </c>
      <c r="F288" t="s">
        <v>3183</v>
      </c>
    </row>
    <row r="289" spans="1:6" x14ac:dyDescent="0.25">
      <c r="A289" t="s">
        <v>2661</v>
      </c>
      <c r="B289" t="s">
        <v>3364</v>
      </c>
      <c r="E289" t="s">
        <v>3410</v>
      </c>
      <c r="F289" t="s">
        <v>3718</v>
      </c>
    </row>
    <row r="290" spans="1:6" x14ac:dyDescent="0.25">
      <c r="A290" t="s">
        <v>890</v>
      </c>
      <c r="B290" t="s">
        <v>3248</v>
      </c>
      <c r="E290" t="s">
        <v>3561</v>
      </c>
      <c r="F290" t="s">
        <v>3718</v>
      </c>
    </row>
    <row r="291" spans="1:6" x14ac:dyDescent="0.25">
      <c r="A291" t="s">
        <v>2750</v>
      </c>
      <c r="B291" t="s">
        <v>3409</v>
      </c>
      <c r="E291" t="s">
        <v>3654</v>
      </c>
      <c r="F291" t="s">
        <v>3718</v>
      </c>
    </row>
    <row r="292" spans="1:6" x14ac:dyDescent="0.25">
      <c r="A292" t="s">
        <v>2861</v>
      </c>
      <c r="B292" t="s">
        <v>3408</v>
      </c>
      <c r="E292" t="s">
        <v>3639</v>
      </c>
      <c r="F292" t="s">
        <v>3718</v>
      </c>
    </row>
    <row r="293" spans="1:6" x14ac:dyDescent="0.25">
      <c r="A293" t="s">
        <v>904</v>
      </c>
      <c r="B293" t="s">
        <v>3247</v>
      </c>
      <c r="E293" t="s">
        <v>3088</v>
      </c>
      <c r="F293" t="s">
        <v>3088</v>
      </c>
    </row>
    <row r="294" spans="1:6" x14ac:dyDescent="0.25">
      <c r="A294" t="s">
        <v>2555</v>
      </c>
      <c r="B294" t="s">
        <v>3391</v>
      </c>
      <c r="E294" t="s">
        <v>3539</v>
      </c>
      <c r="F294" t="s">
        <v>3718</v>
      </c>
    </row>
    <row r="295" spans="1:6" x14ac:dyDescent="0.25">
      <c r="A295" t="s">
        <v>1969</v>
      </c>
      <c r="B295" t="s">
        <v>3289</v>
      </c>
      <c r="E295" t="s">
        <v>3575</v>
      </c>
      <c r="F295" t="s">
        <v>3718</v>
      </c>
    </row>
    <row r="296" spans="1:6" x14ac:dyDescent="0.25">
      <c r="A296" t="s">
        <v>1466</v>
      </c>
      <c r="B296" t="s">
        <v>3182</v>
      </c>
      <c r="E296" t="s">
        <v>3669</v>
      </c>
      <c r="F296" t="s">
        <v>3718</v>
      </c>
    </row>
    <row r="297" spans="1:6" x14ac:dyDescent="0.25">
      <c r="A297" t="s">
        <v>2871</v>
      </c>
      <c r="B297" t="s">
        <v>3402</v>
      </c>
      <c r="E297" t="s">
        <v>3384</v>
      </c>
      <c r="F297" t="s">
        <v>3384</v>
      </c>
    </row>
    <row r="298" spans="1:6" x14ac:dyDescent="0.25">
      <c r="A298" t="s">
        <v>321</v>
      </c>
      <c r="B298" t="s">
        <v>3142</v>
      </c>
      <c r="E298" t="s">
        <v>3188</v>
      </c>
      <c r="F298" t="s">
        <v>3188</v>
      </c>
    </row>
    <row r="299" spans="1:6" x14ac:dyDescent="0.25">
      <c r="A299" t="s">
        <v>333</v>
      </c>
      <c r="B299" t="s">
        <v>3143</v>
      </c>
      <c r="E299" t="s">
        <v>3254</v>
      </c>
      <c r="F299" t="s">
        <v>3254</v>
      </c>
    </row>
    <row r="300" spans="1:6" x14ac:dyDescent="0.25">
      <c r="A300" t="s">
        <v>1552</v>
      </c>
      <c r="B300" t="s">
        <v>3154</v>
      </c>
      <c r="E300" t="s">
        <v>3500</v>
      </c>
      <c r="F300" t="s">
        <v>3718</v>
      </c>
    </row>
    <row r="301" spans="1:6" x14ac:dyDescent="0.25">
      <c r="A301" t="s">
        <v>1374</v>
      </c>
      <c r="B301" t="s">
        <v>3331</v>
      </c>
      <c r="E301" t="s">
        <v>3326</v>
      </c>
      <c r="F301" t="s">
        <v>3326</v>
      </c>
    </row>
    <row r="302" spans="1:6" x14ac:dyDescent="0.25">
      <c r="A302" t="s">
        <v>1379</v>
      </c>
      <c r="B302" t="s">
        <v>3297</v>
      </c>
      <c r="E302" t="s">
        <v>3574</v>
      </c>
      <c r="F302" t="s">
        <v>3718</v>
      </c>
    </row>
    <row r="303" spans="1:6" x14ac:dyDescent="0.25">
      <c r="A303" t="s">
        <v>1390</v>
      </c>
      <c r="B303" t="s">
        <v>3296</v>
      </c>
      <c r="E303" t="s">
        <v>3177</v>
      </c>
      <c r="F303" t="s">
        <v>3177</v>
      </c>
    </row>
    <row r="304" spans="1:6" x14ac:dyDescent="0.25">
      <c r="A304" t="s">
        <v>1399</v>
      </c>
      <c r="B304" t="s">
        <v>3133</v>
      </c>
      <c r="E304" t="s">
        <v>3125</v>
      </c>
      <c r="F304" t="s">
        <v>3125</v>
      </c>
    </row>
    <row r="305" spans="1:6" x14ac:dyDescent="0.25">
      <c r="A305" t="s">
        <v>347</v>
      </c>
      <c r="B305" t="s">
        <v>3138</v>
      </c>
      <c r="E305" t="s">
        <v>3165</v>
      </c>
      <c r="F305" t="s">
        <v>3165</v>
      </c>
    </row>
    <row r="306" spans="1:6" x14ac:dyDescent="0.25">
      <c r="A306" t="s">
        <v>2384</v>
      </c>
      <c r="B306" t="s">
        <v>3282</v>
      </c>
      <c r="E306" t="s">
        <v>3516</v>
      </c>
      <c r="F306" t="s">
        <v>3718</v>
      </c>
    </row>
    <row r="307" spans="1:6" x14ac:dyDescent="0.25">
      <c r="A307" t="s">
        <v>1663</v>
      </c>
      <c r="B307" t="s">
        <v>3162</v>
      </c>
      <c r="E307" t="s">
        <v>3469</v>
      </c>
      <c r="F307" t="s">
        <v>3718</v>
      </c>
    </row>
    <row r="308" spans="1:6" x14ac:dyDescent="0.25">
      <c r="A308" t="s">
        <v>2877</v>
      </c>
      <c r="B308" t="s">
        <v>3358</v>
      </c>
      <c r="E308" t="s">
        <v>3594</v>
      </c>
      <c r="F308" t="s">
        <v>3718</v>
      </c>
    </row>
    <row r="309" spans="1:6" x14ac:dyDescent="0.25">
      <c r="A309" t="s">
        <v>2882</v>
      </c>
      <c r="B309" t="s">
        <v>3411</v>
      </c>
      <c r="E309" t="s">
        <v>3387</v>
      </c>
      <c r="F309" t="s">
        <v>3387</v>
      </c>
    </row>
    <row r="310" spans="1:6" x14ac:dyDescent="0.25">
      <c r="A310" t="s">
        <v>129</v>
      </c>
      <c r="B310" t="s">
        <v>3084</v>
      </c>
      <c r="E310" t="s">
        <v>3137</v>
      </c>
      <c r="F310" t="s">
        <v>3137</v>
      </c>
    </row>
    <row r="311" spans="1:6" x14ac:dyDescent="0.25">
      <c r="A311" t="s">
        <v>147</v>
      </c>
      <c r="B311" t="s">
        <v>3091</v>
      </c>
      <c r="E311" t="s">
        <v>3504</v>
      </c>
      <c r="F311" t="s">
        <v>3718</v>
      </c>
    </row>
    <row r="312" spans="1:6" x14ac:dyDescent="0.25">
      <c r="A312" t="s">
        <v>2978</v>
      </c>
      <c r="B312" t="s">
        <v>3240</v>
      </c>
      <c r="E312" t="s">
        <v>3223</v>
      </c>
      <c r="F312" t="s">
        <v>3223</v>
      </c>
    </row>
    <row r="313" spans="1:6" x14ac:dyDescent="0.25">
      <c r="A313" t="s">
        <v>1214</v>
      </c>
      <c r="B313" t="s">
        <v>3305</v>
      </c>
      <c r="E313" t="s">
        <v>3194</v>
      </c>
      <c r="F313" t="s">
        <v>3194</v>
      </c>
    </row>
    <row r="314" spans="1:6" x14ac:dyDescent="0.25">
      <c r="A314" t="s">
        <v>2556</v>
      </c>
      <c r="B314" t="s">
        <v>3207</v>
      </c>
      <c r="E314" t="s">
        <v>3169</v>
      </c>
      <c r="F314" t="s">
        <v>3169</v>
      </c>
    </row>
    <row r="315" spans="1:6" x14ac:dyDescent="0.25">
      <c r="A315" t="s">
        <v>1472</v>
      </c>
      <c r="B315" t="s">
        <v>3148</v>
      </c>
      <c r="E315" t="s">
        <v>3153</v>
      </c>
      <c r="F315" t="s">
        <v>3153</v>
      </c>
    </row>
    <row r="316" spans="1:6" x14ac:dyDescent="0.25">
      <c r="A316" t="s">
        <v>2210</v>
      </c>
      <c r="B316" t="s">
        <v>3077</v>
      </c>
      <c r="E316" t="s">
        <v>3323</v>
      </c>
      <c r="F316" t="s">
        <v>3323</v>
      </c>
    </row>
    <row r="317" spans="1:6" x14ac:dyDescent="0.25">
      <c r="A317" t="s">
        <v>2385</v>
      </c>
      <c r="B317" t="s">
        <v>3132</v>
      </c>
      <c r="E317" t="s">
        <v>3670</v>
      </c>
      <c r="F317" t="s">
        <v>3718</v>
      </c>
    </row>
    <row r="318" spans="1:6" x14ac:dyDescent="0.25">
      <c r="A318" t="s">
        <v>2987</v>
      </c>
      <c r="B318" t="s">
        <v>3365</v>
      </c>
      <c r="E318" t="s">
        <v>3587</v>
      </c>
      <c r="F318" t="s">
        <v>3718</v>
      </c>
    </row>
    <row r="319" spans="1:6" x14ac:dyDescent="0.25">
      <c r="A319" t="s">
        <v>1563</v>
      </c>
      <c r="B319" t="s">
        <v>3298</v>
      </c>
      <c r="E319" t="s">
        <v>3290</v>
      </c>
      <c r="F319" t="s">
        <v>3290</v>
      </c>
    </row>
    <row r="320" spans="1:6" x14ac:dyDescent="0.25">
      <c r="A320" t="s">
        <v>2215</v>
      </c>
      <c r="B320" t="s">
        <v>3276</v>
      </c>
      <c r="E320" t="s">
        <v>3427</v>
      </c>
      <c r="F320" t="s">
        <v>3718</v>
      </c>
    </row>
    <row r="321" spans="1:6" x14ac:dyDescent="0.25">
      <c r="A321" t="s">
        <v>2389</v>
      </c>
      <c r="B321" t="s">
        <v>3287</v>
      </c>
      <c r="E321" t="s">
        <v>3614</v>
      </c>
      <c r="F321" t="s">
        <v>3718</v>
      </c>
    </row>
    <row r="322" spans="1:6" x14ac:dyDescent="0.25">
      <c r="A322" t="s">
        <v>2992</v>
      </c>
      <c r="B322" t="s">
        <v>3277</v>
      </c>
      <c r="E322" t="s">
        <v>3649</v>
      </c>
      <c r="F322" t="s">
        <v>3718</v>
      </c>
    </row>
    <row r="323" spans="1:6" x14ac:dyDescent="0.25">
      <c r="A323" t="s">
        <v>2885</v>
      </c>
      <c r="B323" t="s">
        <v>3299</v>
      </c>
      <c r="E323" t="s">
        <v>3281</v>
      </c>
      <c r="F323" t="s">
        <v>3281</v>
      </c>
    </row>
    <row r="324" spans="1:6" x14ac:dyDescent="0.25">
      <c r="A324" t="s">
        <v>1577</v>
      </c>
      <c r="B324" t="s">
        <v>3353</v>
      </c>
      <c r="E324" t="s">
        <v>3547</v>
      </c>
      <c r="F324" t="s">
        <v>3718</v>
      </c>
    </row>
    <row r="325" spans="1:6" x14ac:dyDescent="0.25">
      <c r="A325" t="s">
        <v>1672</v>
      </c>
      <c r="B325" t="s">
        <v>3368</v>
      </c>
      <c r="E325" t="s">
        <v>3546</v>
      </c>
      <c r="F325" t="s">
        <v>3718</v>
      </c>
    </row>
    <row r="326" spans="1:6" x14ac:dyDescent="0.25">
      <c r="A326" t="s">
        <v>2511</v>
      </c>
      <c r="B326" t="s">
        <v>3229</v>
      </c>
      <c r="E326" t="s">
        <v>3124</v>
      </c>
      <c r="F326" t="s">
        <v>3124</v>
      </c>
    </row>
    <row r="327" spans="1:6" x14ac:dyDescent="0.25">
      <c r="A327" t="s">
        <v>164</v>
      </c>
      <c r="B327" t="s">
        <v>3087</v>
      </c>
      <c r="E327" t="s">
        <v>3394</v>
      </c>
      <c r="F327" t="s">
        <v>3394</v>
      </c>
    </row>
    <row r="328" spans="1:6" x14ac:dyDescent="0.25">
      <c r="A328" t="s">
        <v>977</v>
      </c>
      <c r="B328" t="s">
        <v>3708</v>
      </c>
      <c r="E328" t="s">
        <v>3660</v>
      </c>
      <c r="F328" t="s">
        <v>3718</v>
      </c>
    </row>
    <row r="329" spans="1:6" x14ac:dyDescent="0.25">
      <c r="A329" t="s">
        <v>688</v>
      </c>
      <c r="B329" t="s">
        <v>3710</v>
      </c>
      <c r="E329" t="s">
        <v>3202</v>
      </c>
      <c r="F329" t="s">
        <v>3202</v>
      </c>
    </row>
    <row r="330" spans="1:6" x14ac:dyDescent="0.25">
      <c r="A330" t="s">
        <v>527</v>
      </c>
      <c r="B330" t="s">
        <v>3180</v>
      </c>
      <c r="E330" t="s">
        <v>3235</v>
      </c>
      <c r="F330" t="s">
        <v>3235</v>
      </c>
    </row>
    <row r="331" spans="1:6" x14ac:dyDescent="0.25">
      <c r="A331" t="s">
        <v>697</v>
      </c>
      <c r="B331" t="s">
        <v>3198</v>
      </c>
      <c r="E331" t="s">
        <v>3698</v>
      </c>
      <c r="F331" t="s">
        <v>3718</v>
      </c>
    </row>
    <row r="332" spans="1:6" x14ac:dyDescent="0.25">
      <c r="A332" t="s">
        <v>2560</v>
      </c>
      <c r="B332" t="s">
        <v>3351</v>
      </c>
      <c r="E332" t="s">
        <v>3388</v>
      </c>
      <c r="F332" t="s">
        <v>3388</v>
      </c>
    </row>
    <row r="333" spans="1:6" x14ac:dyDescent="0.25">
      <c r="A333" t="s">
        <v>2288</v>
      </c>
      <c r="B333" t="s">
        <v>3380</v>
      </c>
      <c r="E333" t="s">
        <v>3655</v>
      </c>
      <c r="F333" t="s">
        <v>3718</v>
      </c>
    </row>
    <row r="334" spans="1:6" x14ac:dyDescent="0.25">
      <c r="A334" t="s">
        <v>706</v>
      </c>
      <c r="B334" t="s">
        <v>3200</v>
      </c>
      <c r="E334" t="s">
        <v>3563</v>
      </c>
      <c r="F334" t="s">
        <v>3718</v>
      </c>
    </row>
    <row r="335" spans="1:6" x14ac:dyDescent="0.25">
      <c r="A335" t="s">
        <v>2393</v>
      </c>
      <c r="B335" t="s">
        <v>3395</v>
      </c>
      <c r="E335" t="s">
        <v>3605</v>
      </c>
      <c r="F335" t="s">
        <v>3718</v>
      </c>
    </row>
    <row r="336" spans="1:6" x14ac:dyDescent="0.25">
      <c r="A336" t="s">
        <v>2400</v>
      </c>
      <c r="B336" t="s">
        <v>3271</v>
      </c>
      <c r="E336" t="s">
        <v>3327</v>
      </c>
      <c r="F336" t="s">
        <v>3327</v>
      </c>
    </row>
    <row r="337" spans="1:6" x14ac:dyDescent="0.25">
      <c r="A337" t="s">
        <v>1126</v>
      </c>
      <c r="B337" t="s">
        <v>3270</v>
      </c>
      <c r="E337" t="s">
        <v>3163</v>
      </c>
      <c r="F337" t="s">
        <v>3163</v>
      </c>
    </row>
    <row r="338" spans="1:6" x14ac:dyDescent="0.25">
      <c r="A338" t="s">
        <v>913</v>
      </c>
      <c r="B338" t="s">
        <v>3385</v>
      </c>
      <c r="E338" t="s">
        <v>3266</v>
      </c>
      <c r="F338" t="s">
        <v>3266</v>
      </c>
    </row>
    <row r="339" spans="1:6" x14ac:dyDescent="0.25">
      <c r="A339" t="s">
        <v>2562</v>
      </c>
      <c r="B339" t="s">
        <v>3370</v>
      </c>
      <c r="E339" t="s">
        <v>3467</v>
      </c>
      <c r="F339" t="s">
        <v>3718</v>
      </c>
    </row>
    <row r="340" spans="1:6" x14ac:dyDescent="0.25">
      <c r="A340" t="s">
        <v>2810</v>
      </c>
      <c r="B340" t="s">
        <v>3272</v>
      </c>
      <c r="E340" t="s">
        <v>3464</v>
      </c>
      <c r="F340" t="s">
        <v>3718</v>
      </c>
    </row>
    <row r="341" spans="1:6" x14ac:dyDescent="0.25">
      <c r="A341" t="s">
        <v>1587</v>
      </c>
      <c r="B341" t="s">
        <v>3204</v>
      </c>
      <c r="E341" t="s">
        <v>3455</v>
      </c>
      <c r="F341" t="s">
        <v>3718</v>
      </c>
    </row>
    <row r="342" spans="1:6" x14ac:dyDescent="0.25">
      <c r="A342" t="s">
        <v>1971</v>
      </c>
      <c r="B342" t="s">
        <v>3110</v>
      </c>
      <c r="E342" t="s">
        <v>3238</v>
      </c>
      <c r="F342" t="s">
        <v>3238</v>
      </c>
    </row>
    <row r="343" spans="1:6" x14ac:dyDescent="0.25">
      <c r="A343" t="s">
        <v>2161</v>
      </c>
      <c r="B343" t="s">
        <v>3706</v>
      </c>
      <c r="E343" t="s">
        <v>3341</v>
      </c>
      <c r="F343" t="s">
        <v>3341</v>
      </c>
    </row>
    <row r="344" spans="1:6" x14ac:dyDescent="0.25">
      <c r="A344" t="s">
        <v>1478</v>
      </c>
      <c r="B344" t="s">
        <v>3344</v>
      </c>
      <c r="E344" t="s">
        <v>3628</v>
      </c>
      <c r="F344" t="s">
        <v>3718</v>
      </c>
    </row>
    <row r="345" spans="1:6" x14ac:dyDescent="0.25">
      <c r="A345" t="s">
        <v>1224</v>
      </c>
      <c r="B345" t="s">
        <v>3304</v>
      </c>
      <c r="E345" t="s">
        <v>3423</v>
      </c>
      <c r="F345" t="s">
        <v>3718</v>
      </c>
    </row>
    <row r="346" spans="1:6" x14ac:dyDescent="0.25">
      <c r="A346" t="s">
        <v>1315</v>
      </c>
      <c r="B346" t="s">
        <v>3712</v>
      </c>
      <c r="E346" t="s">
        <v>3607</v>
      </c>
      <c r="F346" t="s">
        <v>3718</v>
      </c>
    </row>
    <row r="347" spans="1:6" x14ac:dyDescent="0.25">
      <c r="A347" t="s">
        <v>2572</v>
      </c>
      <c r="B347" t="s">
        <v>3310</v>
      </c>
      <c r="E347" t="s">
        <v>3542</v>
      </c>
      <c r="F347" t="s">
        <v>3718</v>
      </c>
    </row>
    <row r="348" spans="1:6" x14ac:dyDescent="0.25">
      <c r="A348" t="s">
        <v>1683</v>
      </c>
      <c r="B348" t="s">
        <v>3179</v>
      </c>
      <c r="E348" t="s">
        <v>3096</v>
      </c>
      <c r="F348" t="s">
        <v>3096</v>
      </c>
    </row>
    <row r="349" spans="1:6" x14ac:dyDescent="0.25">
      <c r="A349" t="s">
        <v>2218</v>
      </c>
      <c r="B349" t="s">
        <v>3242</v>
      </c>
      <c r="E349" t="s">
        <v>3150</v>
      </c>
      <c r="F349" t="s">
        <v>3150</v>
      </c>
    </row>
    <row r="350" spans="1:6" x14ac:dyDescent="0.25">
      <c r="A350" t="s">
        <v>986</v>
      </c>
      <c r="B350" t="s">
        <v>3210</v>
      </c>
      <c r="E350" t="s">
        <v>3090</v>
      </c>
      <c r="F350" t="s">
        <v>3090</v>
      </c>
    </row>
    <row r="351" spans="1:6" x14ac:dyDescent="0.25">
      <c r="A351" t="s">
        <v>1762</v>
      </c>
      <c r="B351" t="s">
        <v>3081</v>
      </c>
      <c r="E351" t="s">
        <v>3325</v>
      </c>
      <c r="F351" t="s">
        <v>3325</v>
      </c>
    </row>
    <row r="352" spans="1:6" x14ac:dyDescent="0.25">
      <c r="A352" t="s">
        <v>1692</v>
      </c>
      <c r="B352" t="s">
        <v>3226</v>
      </c>
      <c r="E352" t="s">
        <v>3135</v>
      </c>
      <c r="F352" t="s">
        <v>3135</v>
      </c>
    </row>
    <row r="353" spans="5:6" x14ac:dyDescent="0.25">
      <c r="E353" t="s">
        <v>3425</v>
      </c>
      <c r="F353" t="s">
        <v>3718</v>
      </c>
    </row>
    <row r="354" spans="5:6" x14ac:dyDescent="0.25">
      <c r="E354" t="s">
        <v>3134</v>
      </c>
      <c r="F354" t="s">
        <v>3134</v>
      </c>
    </row>
    <row r="355" spans="5:6" x14ac:dyDescent="0.25">
      <c r="E355" t="s">
        <v>3328</v>
      </c>
      <c r="F355" t="s">
        <v>3328</v>
      </c>
    </row>
    <row r="356" spans="5:6" x14ac:dyDescent="0.25">
      <c r="E356" t="s">
        <v>3083</v>
      </c>
      <c r="F356" t="s">
        <v>3083</v>
      </c>
    </row>
    <row r="357" spans="5:6" x14ac:dyDescent="0.25">
      <c r="E357" t="s">
        <v>3274</v>
      </c>
      <c r="F357" t="s">
        <v>3274</v>
      </c>
    </row>
    <row r="358" spans="5:6" x14ac:dyDescent="0.25">
      <c r="E358" t="s">
        <v>3696</v>
      </c>
      <c r="F358" t="s">
        <v>3718</v>
      </c>
    </row>
    <row r="359" spans="5:6" x14ac:dyDescent="0.25">
      <c r="E359" t="s">
        <v>3241</v>
      </c>
      <c r="F359" t="s">
        <v>3241</v>
      </c>
    </row>
    <row r="360" spans="5:6" x14ac:dyDescent="0.25">
      <c r="E360" t="s">
        <v>3405</v>
      </c>
      <c r="F360" t="s">
        <v>3405</v>
      </c>
    </row>
    <row r="361" spans="5:6" x14ac:dyDescent="0.25">
      <c r="E361" t="s">
        <v>3566</v>
      </c>
      <c r="F361" t="s">
        <v>3718</v>
      </c>
    </row>
    <row r="362" spans="5:6" x14ac:dyDescent="0.25">
      <c r="E362" t="s">
        <v>3597</v>
      </c>
      <c r="F362" t="s">
        <v>3718</v>
      </c>
    </row>
    <row r="363" spans="5:6" x14ac:dyDescent="0.25">
      <c r="E363" t="s">
        <v>3082</v>
      </c>
      <c r="F363" t="s">
        <v>3082</v>
      </c>
    </row>
    <row r="364" spans="5:6" x14ac:dyDescent="0.25">
      <c r="E364" t="s">
        <v>3407</v>
      </c>
      <c r="F364" t="s">
        <v>3407</v>
      </c>
    </row>
    <row r="365" spans="5:6" x14ac:dyDescent="0.25">
      <c r="E365" t="s">
        <v>3629</v>
      </c>
      <c r="F365" t="s">
        <v>3718</v>
      </c>
    </row>
    <row r="366" spans="5:6" x14ac:dyDescent="0.25">
      <c r="E366" t="s">
        <v>3292</v>
      </c>
      <c r="F366" t="s">
        <v>3292</v>
      </c>
    </row>
    <row r="367" spans="5:6" x14ac:dyDescent="0.25">
      <c r="E367" t="s">
        <v>3634</v>
      </c>
      <c r="F367" t="s">
        <v>3718</v>
      </c>
    </row>
    <row r="368" spans="5:6" x14ac:dyDescent="0.25">
      <c r="E368" t="s">
        <v>3705</v>
      </c>
      <c r="F368" t="s">
        <v>3705</v>
      </c>
    </row>
    <row r="369" spans="5:6" x14ac:dyDescent="0.25">
      <c r="E369" t="s">
        <v>3239</v>
      </c>
      <c r="F369" t="s">
        <v>3239</v>
      </c>
    </row>
    <row r="370" spans="5:6" x14ac:dyDescent="0.25">
      <c r="E370" t="s">
        <v>3392</v>
      </c>
      <c r="F370" t="s">
        <v>3392</v>
      </c>
    </row>
    <row r="371" spans="5:6" x14ac:dyDescent="0.25">
      <c r="E371" t="s">
        <v>3278</v>
      </c>
      <c r="F371" t="s">
        <v>3278</v>
      </c>
    </row>
    <row r="372" spans="5:6" x14ac:dyDescent="0.25">
      <c r="E372" t="s">
        <v>3224</v>
      </c>
      <c r="F372" t="s">
        <v>3224</v>
      </c>
    </row>
    <row r="373" spans="5:6" x14ac:dyDescent="0.25">
      <c r="E373" t="s">
        <v>3211</v>
      </c>
      <c r="F373" t="s">
        <v>3211</v>
      </c>
    </row>
    <row r="374" spans="5:6" x14ac:dyDescent="0.25">
      <c r="E374" t="s">
        <v>3256</v>
      </c>
      <c r="F374" t="s">
        <v>3256</v>
      </c>
    </row>
    <row r="375" spans="5:6" x14ac:dyDescent="0.25">
      <c r="E375" t="s">
        <v>3346</v>
      </c>
      <c r="F375" t="s">
        <v>3346</v>
      </c>
    </row>
    <row r="376" spans="5:6" x14ac:dyDescent="0.25">
      <c r="E376" t="s">
        <v>3268</v>
      </c>
      <c r="F376" t="s">
        <v>3268</v>
      </c>
    </row>
    <row r="377" spans="5:6" x14ac:dyDescent="0.25">
      <c r="E377" t="s">
        <v>3243</v>
      </c>
      <c r="F377" t="s">
        <v>3243</v>
      </c>
    </row>
    <row r="378" spans="5:6" x14ac:dyDescent="0.25">
      <c r="E378" t="s">
        <v>3103</v>
      </c>
      <c r="F378" t="s">
        <v>3103</v>
      </c>
    </row>
    <row r="379" spans="5:6" x14ac:dyDescent="0.25">
      <c r="E379" t="s">
        <v>3178</v>
      </c>
      <c r="F379" t="s">
        <v>3178</v>
      </c>
    </row>
    <row r="380" spans="5:6" x14ac:dyDescent="0.25">
      <c r="E380" t="s">
        <v>3214</v>
      </c>
      <c r="F380" t="s">
        <v>3214</v>
      </c>
    </row>
    <row r="381" spans="5:6" x14ac:dyDescent="0.25">
      <c r="E381" t="s">
        <v>3643</v>
      </c>
      <c r="F381" t="s">
        <v>3718</v>
      </c>
    </row>
    <row r="382" spans="5:6" x14ac:dyDescent="0.25">
      <c r="E382" t="s">
        <v>3671</v>
      </c>
      <c r="F382" t="s">
        <v>3718</v>
      </c>
    </row>
    <row r="383" spans="5:6" x14ac:dyDescent="0.25">
      <c r="E383" t="s">
        <v>3601</v>
      </c>
      <c r="F383" t="s">
        <v>3718</v>
      </c>
    </row>
    <row r="384" spans="5:6" x14ac:dyDescent="0.25">
      <c r="E384" t="s">
        <v>3697</v>
      </c>
      <c r="F384" t="s">
        <v>3718</v>
      </c>
    </row>
    <row r="385" spans="5:6" x14ac:dyDescent="0.25">
      <c r="E385" t="s">
        <v>3203</v>
      </c>
      <c r="F385" t="s">
        <v>3203</v>
      </c>
    </row>
    <row r="386" spans="5:6" x14ac:dyDescent="0.25">
      <c r="E386" t="s">
        <v>3357</v>
      </c>
      <c r="F386" t="s">
        <v>3357</v>
      </c>
    </row>
    <row r="387" spans="5:6" x14ac:dyDescent="0.25">
      <c r="E387" t="s">
        <v>3092</v>
      </c>
      <c r="F387" t="s">
        <v>3092</v>
      </c>
    </row>
    <row r="388" spans="5:6" x14ac:dyDescent="0.25">
      <c r="E388" t="s">
        <v>3690</v>
      </c>
      <c r="F388" t="s">
        <v>3718</v>
      </c>
    </row>
    <row r="389" spans="5:6" x14ac:dyDescent="0.25">
      <c r="E389" t="s">
        <v>3438</v>
      </c>
      <c r="F389" t="s">
        <v>3718</v>
      </c>
    </row>
    <row r="390" spans="5:6" x14ac:dyDescent="0.25">
      <c r="E390" t="s">
        <v>3465</v>
      </c>
      <c r="F390" t="s">
        <v>3718</v>
      </c>
    </row>
    <row r="391" spans="5:6" x14ac:dyDescent="0.25">
      <c r="E391" t="s">
        <v>3459</v>
      </c>
      <c r="F391" t="s">
        <v>3718</v>
      </c>
    </row>
    <row r="392" spans="5:6" x14ac:dyDescent="0.25">
      <c r="E392" t="s">
        <v>3434</v>
      </c>
      <c r="F392" t="s">
        <v>3718</v>
      </c>
    </row>
    <row r="393" spans="5:6" x14ac:dyDescent="0.25">
      <c r="E393" t="s">
        <v>3369</v>
      </c>
      <c r="F393" t="s">
        <v>3369</v>
      </c>
    </row>
    <row r="394" spans="5:6" x14ac:dyDescent="0.25">
      <c r="E394" t="s">
        <v>3610</v>
      </c>
      <c r="F394" t="s">
        <v>3718</v>
      </c>
    </row>
    <row r="395" spans="5:6" x14ac:dyDescent="0.25">
      <c r="E395" t="s">
        <v>3664</v>
      </c>
      <c r="F395" t="s">
        <v>3718</v>
      </c>
    </row>
    <row r="396" spans="5:6" x14ac:dyDescent="0.25">
      <c r="E396" t="s">
        <v>3557</v>
      </c>
      <c r="F396" t="s">
        <v>3718</v>
      </c>
    </row>
    <row r="397" spans="5:6" x14ac:dyDescent="0.25">
      <c r="E397" t="s">
        <v>3191</v>
      </c>
      <c r="F397" t="s">
        <v>3191</v>
      </c>
    </row>
    <row r="398" spans="5:6" x14ac:dyDescent="0.25">
      <c r="E398" t="s">
        <v>3555</v>
      </c>
      <c r="F398" t="s">
        <v>3718</v>
      </c>
    </row>
    <row r="399" spans="5:6" x14ac:dyDescent="0.25">
      <c r="E399" t="s">
        <v>3451</v>
      </c>
      <c r="F399" t="s">
        <v>3718</v>
      </c>
    </row>
    <row r="400" spans="5:6" x14ac:dyDescent="0.25">
      <c r="E400" t="s">
        <v>3324</v>
      </c>
      <c r="F400" t="s">
        <v>3324</v>
      </c>
    </row>
    <row r="401" spans="5:6" x14ac:dyDescent="0.25">
      <c r="E401" t="s">
        <v>3526</v>
      </c>
      <c r="F401" t="s">
        <v>3718</v>
      </c>
    </row>
    <row r="402" spans="5:6" x14ac:dyDescent="0.25">
      <c r="E402" t="s">
        <v>3702</v>
      </c>
      <c r="F402" t="s">
        <v>3702</v>
      </c>
    </row>
    <row r="403" spans="5:6" x14ac:dyDescent="0.25">
      <c r="E403" t="s">
        <v>3246</v>
      </c>
      <c r="F403" t="s">
        <v>3246</v>
      </c>
    </row>
    <row r="404" spans="5:6" x14ac:dyDescent="0.25">
      <c r="E404" t="s">
        <v>3186</v>
      </c>
      <c r="F404" t="s">
        <v>3186</v>
      </c>
    </row>
    <row r="405" spans="5:6" x14ac:dyDescent="0.25">
      <c r="E405" t="s">
        <v>3253</v>
      </c>
      <c r="F405" t="s">
        <v>3253</v>
      </c>
    </row>
    <row r="406" spans="5:6" x14ac:dyDescent="0.25">
      <c r="E406" t="s">
        <v>3596</v>
      </c>
      <c r="F406" t="s">
        <v>3718</v>
      </c>
    </row>
    <row r="407" spans="5:6" x14ac:dyDescent="0.25">
      <c r="E407" t="s">
        <v>3294</v>
      </c>
      <c r="F407" t="s">
        <v>3294</v>
      </c>
    </row>
    <row r="408" spans="5:6" x14ac:dyDescent="0.25">
      <c r="E408" t="s">
        <v>3159</v>
      </c>
      <c r="F408" t="s">
        <v>3159</v>
      </c>
    </row>
    <row r="409" spans="5:6" x14ac:dyDescent="0.25">
      <c r="E409" t="s">
        <v>3295</v>
      </c>
      <c r="F409" t="s">
        <v>3295</v>
      </c>
    </row>
    <row r="410" spans="5:6" x14ac:dyDescent="0.25">
      <c r="E410" t="s">
        <v>3258</v>
      </c>
      <c r="F410" t="s">
        <v>3258</v>
      </c>
    </row>
    <row r="411" spans="5:6" x14ac:dyDescent="0.25">
      <c r="E411" t="s">
        <v>3661</v>
      </c>
      <c r="F411" t="s">
        <v>3718</v>
      </c>
    </row>
    <row r="412" spans="5:6" x14ac:dyDescent="0.25">
      <c r="E412" t="s">
        <v>3663</v>
      </c>
      <c r="F412" t="s">
        <v>3718</v>
      </c>
    </row>
    <row r="413" spans="5:6" x14ac:dyDescent="0.25">
      <c r="E413" t="s">
        <v>3436</v>
      </c>
      <c r="F413" t="s">
        <v>3718</v>
      </c>
    </row>
    <row r="414" spans="5:6" x14ac:dyDescent="0.25">
      <c r="E414" t="s">
        <v>3390</v>
      </c>
      <c r="F414" t="s">
        <v>3390</v>
      </c>
    </row>
    <row r="415" spans="5:6" x14ac:dyDescent="0.25">
      <c r="E415" t="s">
        <v>3703</v>
      </c>
      <c r="F415" t="s">
        <v>3718</v>
      </c>
    </row>
    <row r="416" spans="5:6" x14ac:dyDescent="0.25">
      <c r="E416" t="s">
        <v>3686</v>
      </c>
      <c r="F416" t="s">
        <v>3718</v>
      </c>
    </row>
    <row r="417" spans="5:6" x14ac:dyDescent="0.25">
      <c r="E417" t="s">
        <v>3445</v>
      </c>
      <c r="F417" t="s">
        <v>3718</v>
      </c>
    </row>
    <row r="418" spans="5:6" x14ac:dyDescent="0.25">
      <c r="E418" t="s">
        <v>3457</v>
      </c>
      <c r="F418" t="s">
        <v>3718</v>
      </c>
    </row>
    <row r="419" spans="5:6" x14ac:dyDescent="0.25">
      <c r="E419" t="s">
        <v>3495</v>
      </c>
      <c r="F419" t="s">
        <v>3718</v>
      </c>
    </row>
    <row r="420" spans="5:6" x14ac:dyDescent="0.25">
      <c r="E420" t="s">
        <v>3631</v>
      </c>
      <c r="F420" t="s">
        <v>3718</v>
      </c>
    </row>
    <row r="421" spans="5:6" x14ac:dyDescent="0.25">
      <c r="E421" t="s">
        <v>3174</v>
      </c>
      <c r="F421" t="s">
        <v>3174</v>
      </c>
    </row>
    <row r="422" spans="5:6" x14ac:dyDescent="0.25">
      <c r="E422" t="s">
        <v>3259</v>
      </c>
      <c r="F422" t="s">
        <v>3259</v>
      </c>
    </row>
    <row r="423" spans="5:6" x14ac:dyDescent="0.25">
      <c r="E423" t="s">
        <v>3651</v>
      </c>
      <c r="F423" t="s">
        <v>3718</v>
      </c>
    </row>
    <row r="424" spans="5:6" x14ac:dyDescent="0.25">
      <c r="E424" t="s">
        <v>3334</v>
      </c>
      <c r="F424" t="s">
        <v>3334</v>
      </c>
    </row>
    <row r="425" spans="5:6" x14ac:dyDescent="0.25">
      <c r="E425" t="s">
        <v>3499</v>
      </c>
      <c r="F425" t="s">
        <v>3718</v>
      </c>
    </row>
    <row r="426" spans="5:6" x14ac:dyDescent="0.25">
      <c r="E426" t="s">
        <v>3517</v>
      </c>
      <c r="F426" t="s">
        <v>3718</v>
      </c>
    </row>
    <row r="427" spans="5:6" x14ac:dyDescent="0.25">
      <c r="E427" t="s">
        <v>3496</v>
      </c>
      <c r="F427" t="s">
        <v>3718</v>
      </c>
    </row>
    <row r="428" spans="5:6" x14ac:dyDescent="0.25">
      <c r="E428" t="s">
        <v>3483</v>
      </c>
      <c r="F428" t="s">
        <v>3718</v>
      </c>
    </row>
    <row r="429" spans="5:6" x14ac:dyDescent="0.25">
      <c r="E429" t="s">
        <v>3192</v>
      </c>
      <c r="F429" t="s">
        <v>3192</v>
      </c>
    </row>
    <row r="430" spans="5:6" x14ac:dyDescent="0.25">
      <c r="E430" t="s">
        <v>3286</v>
      </c>
      <c r="F430" t="s">
        <v>3286</v>
      </c>
    </row>
    <row r="431" spans="5:6" x14ac:dyDescent="0.25">
      <c r="E431" t="s">
        <v>3264</v>
      </c>
      <c r="F431" t="s">
        <v>3264</v>
      </c>
    </row>
    <row r="432" spans="5:6" x14ac:dyDescent="0.25">
      <c r="E432" t="s">
        <v>3413</v>
      </c>
      <c r="F432" t="s">
        <v>3413</v>
      </c>
    </row>
    <row r="433" spans="5:6" x14ac:dyDescent="0.25">
      <c r="E433" t="s">
        <v>3303</v>
      </c>
      <c r="F433" t="s">
        <v>3303</v>
      </c>
    </row>
    <row r="434" spans="5:6" x14ac:dyDescent="0.25">
      <c r="E434" t="s">
        <v>3478</v>
      </c>
      <c r="F434" t="s">
        <v>3718</v>
      </c>
    </row>
    <row r="435" spans="5:6" x14ac:dyDescent="0.25">
      <c r="E435" t="s">
        <v>3114</v>
      </c>
      <c r="F435" t="s">
        <v>3114</v>
      </c>
    </row>
    <row r="436" spans="5:6" x14ac:dyDescent="0.25">
      <c r="E436" t="s">
        <v>3075</v>
      </c>
      <c r="F436" t="s">
        <v>3075</v>
      </c>
    </row>
    <row r="437" spans="5:6" x14ac:dyDescent="0.25">
      <c r="E437" t="s">
        <v>3206</v>
      </c>
      <c r="F437" t="s">
        <v>3206</v>
      </c>
    </row>
    <row r="438" spans="5:6" x14ac:dyDescent="0.25">
      <c r="E438" t="s">
        <v>3592</v>
      </c>
      <c r="F438" t="s">
        <v>3718</v>
      </c>
    </row>
    <row r="439" spans="5:6" x14ac:dyDescent="0.25">
      <c r="E439" t="s">
        <v>3098</v>
      </c>
      <c r="F439" t="s">
        <v>3098</v>
      </c>
    </row>
    <row r="440" spans="5:6" x14ac:dyDescent="0.25">
      <c r="E440" t="s">
        <v>3311</v>
      </c>
      <c r="F440" t="s">
        <v>3311</v>
      </c>
    </row>
    <row r="441" spans="5:6" x14ac:dyDescent="0.25">
      <c r="E441" t="s">
        <v>3490</v>
      </c>
      <c r="F441" t="s">
        <v>3718</v>
      </c>
    </row>
    <row r="442" spans="5:6" x14ac:dyDescent="0.25">
      <c r="E442" t="s">
        <v>3603</v>
      </c>
      <c r="F442" t="s">
        <v>3718</v>
      </c>
    </row>
    <row r="443" spans="5:6" x14ac:dyDescent="0.25">
      <c r="E443" t="s">
        <v>3501</v>
      </c>
      <c r="F443" t="s">
        <v>3718</v>
      </c>
    </row>
    <row r="444" spans="5:6" x14ac:dyDescent="0.25">
      <c r="E444" t="s">
        <v>3117</v>
      </c>
      <c r="F444" t="s">
        <v>3117</v>
      </c>
    </row>
    <row r="445" spans="5:6" x14ac:dyDescent="0.25">
      <c r="E445" t="s">
        <v>3448</v>
      </c>
      <c r="F445" t="s">
        <v>3718</v>
      </c>
    </row>
    <row r="446" spans="5:6" x14ac:dyDescent="0.25">
      <c r="E446" t="s">
        <v>3352</v>
      </c>
      <c r="F446" t="s">
        <v>3352</v>
      </c>
    </row>
    <row r="447" spans="5:6" x14ac:dyDescent="0.25">
      <c r="E447" t="s">
        <v>3166</v>
      </c>
      <c r="F447" t="s">
        <v>3166</v>
      </c>
    </row>
    <row r="448" spans="5:6" x14ac:dyDescent="0.25">
      <c r="E448" t="s">
        <v>3383</v>
      </c>
      <c r="F448" t="s">
        <v>3383</v>
      </c>
    </row>
    <row r="449" spans="5:6" x14ac:dyDescent="0.25">
      <c r="E449" t="s">
        <v>3175</v>
      </c>
      <c r="F449" t="s">
        <v>3175</v>
      </c>
    </row>
    <row r="450" spans="5:6" x14ac:dyDescent="0.25">
      <c r="E450" t="s">
        <v>3619</v>
      </c>
      <c r="F450" t="s">
        <v>3718</v>
      </c>
    </row>
    <row r="451" spans="5:6" x14ac:dyDescent="0.25">
      <c r="E451" t="s">
        <v>3543</v>
      </c>
      <c r="F451" t="s">
        <v>3718</v>
      </c>
    </row>
    <row r="452" spans="5:6" x14ac:dyDescent="0.25">
      <c r="E452" t="s">
        <v>3437</v>
      </c>
      <c r="F452" t="s">
        <v>3718</v>
      </c>
    </row>
    <row r="453" spans="5:6" x14ac:dyDescent="0.25">
      <c r="E453" t="s">
        <v>3565</v>
      </c>
      <c r="F453" t="s">
        <v>3718</v>
      </c>
    </row>
    <row r="454" spans="5:6" x14ac:dyDescent="0.25">
      <c r="E454" t="s">
        <v>3108</v>
      </c>
      <c r="F454" t="s">
        <v>3108</v>
      </c>
    </row>
    <row r="455" spans="5:6" x14ac:dyDescent="0.25">
      <c r="E455" t="s">
        <v>3265</v>
      </c>
      <c r="F455" t="s">
        <v>3265</v>
      </c>
    </row>
    <row r="456" spans="5:6" x14ac:dyDescent="0.25">
      <c r="E456" t="s">
        <v>3109</v>
      </c>
      <c r="F456" t="s">
        <v>3109</v>
      </c>
    </row>
    <row r="457" spans="5:6" x14ac:dyDescent="0.25">
      <c r="E457" t="s">
        <v>3130</v>
      </c>
      <c r="F457" t="s">
        <v>3130</v>
      </c>
    </row>
    <row r="458" spans="5:6" x14ac:dyDescent="0.25">
      <c r="E458" t="s">
        <v>3131</v>
      </c>
      <c r="F458" t="s">
        <v>3131</v>
      </c>
    </row>
    <row r="459" spans="5:6" x14ac:dyDescent="0.25">
      <c r="E459" t="s">
        <v>3291</v>
      </c>
      <c r="F459" t="s">
        <v>3291</v>
      </c>
    </row>
    <row r="460" spans="5:6" x14ac:dyDescent="0.25">
      <c r="E460" t="s">
        <v>3381</v>
      </c>
      <c r="F460" t="s">
        <v>3381</v>
      </c>
    </row>
    <row r="461" spans="5:6" x14ac:dyDescent="0.25">
      <c r="E461" t="s">
        <v>3263</v>
      </c>
      <c r="F461" t="s">
        <v>3263</v>
      </c>
    </row>
    <row r="462" spans="5:6" x14ac:dyDescent="0.25">
      <c r="E462" t="s">
        <v>3218</v>
      </c>
      <c r="F462" t="s">
        <v>3218</v>
      </c>
    </row>
    <row r="463" spans="5:6" x14ac:dyDescent="0.25">
      <c r="E463" t="s">
        <v>3389</v>
      </c>
      <c r="F463" t="s">
        <v>3389</v>
      </c>
    </row>
    <row r="464" spans="5:6" x14ac:dyDescent="0.25">
      <c r="E464" t="s">
        <v>3471</v>
      </c>
      <c r="F464" t="s">
        <v>3718</v>
      </c>
    </row>
    <row r="465" spans="5:6" x14ac:dyDescent="0.25">
      <c r="E465" t="s">
        <v>3343</v>
      </c>
      <c r="F465" t="s">
        <v>3343</v>
      </c>
    </row>
    <row r="466" spans="5:6" x14ac:dyDescent="0.25">
      <c r="E466" t="s">
        <v>3262</v>
      </c>
      <c r="F466" t="s">
        <v>3262</v>
      </c>
    </row>
    <row r="467" spans="5:6" x14ac:dyDescent="0.25">
      <c r="E467" t="s">
        <v>3503</v>
      </c>
      <c r="F467" t="s">
        <v>3718</v>
      </c>
    </row>
    <row r="468" spans="5:6" x14ac:dyDescent="0.25">
      <c r="E468" t="s">
        <v>3398</v>
      </c>
      <c r="F468" t="s">
        <v>3717</v>
      </c>
    </row>
    <row r="469" spans="5:6" x14ac:dyDescent="0.25">
      <c r="E469" t="s">
        <v>3330</v>
      </c>
      <c r="F469" t="s">
        <v>3330</v>
      </c>
    </row>
    <row r="470" spans="5:6" x14ac:dyDescent="0.25">
      <c r="E470" t="s">
        <v>3540</v>
      </c>
      <c r="F470" t="s">
        <v>3718</v>
      </c>
    </row>
    <row r="471" spans="5:6" x14ac:dyDescent="0.25">
      <c r="E471" t="s">
        <v>3321</v>
      </c>
      <c r="F471" t="s">
        <v>3321</v>
      </c>
    </row>
    <row r="472" spans="5:6" x14ac:dyDescent="0.25">
      <c r="E472" t="s">
        <v>3668</v>
      </c>
      <c r="F472" t="s">
        <v>3718</v>
      </c>
    </row>
    <row r="473" spans="5:6" x14ac:dyDescent="0.25">
      <c r="E473" t="s">
        <v>3322</v>
      </c>
      <c r="F473" t="s">
        <v>3322</v>
      </c>
    </row>
    <row r="474" spans="5:6" x14ac:dyDescent="0.25">
      <c r="E474" t="s">
        <v>3397</v>
      </c>
      <c r="F474" t="s">
        <v>3397</v>
      </c>
    </row>
    <row r="475" spans="5:6" x14ac:dyDescent="0.25">
      <c r="E475" t="s">
        <v>3430</v>
      </c>
      <c r="F475" t="s">
        <v>3718</v>
      </c>
    </row>
    <row r="476" spans="5:6" x14ac:dyDescent="0.25">
      <c r="E476" t="s">
        <v>3261</v>
      </c>
      <c r="F476" t="s">
        <v>3261</v>
      </c>
    </row>
    <row r="477" spans="5:6" x14ac:dyDescent="0.25">
      <c r="E477" t="s">
        <v>3667</v>
      </c>
      <c r="F477" t="s">
        <v>3718</v>
      </c>
    </row>
    <row r="478" spans="5:6" x14ac:dyDescent="0.25">
      <c r="E478" t="s">
        <v>3105</v>
      </c>
      <c r="F478" t="s">
        <v>3105</v>
      </c>
    </row>
    <row r="479" spans="5:6" x14ac:dyDescent="0.25">
      <c r="E479" t="s">
        <v>3080</v>
      </c>
      <c r="F479" t="s">
        <v>3080</v>
      </c>
    </row>
    <row r="480" spans="5:6" x14ac:dyDescent="0.25">
      <c r="E480" t="s">
        <v>3590</v>
      </c>
      <c r="F480" t="s">
        <v>3718</v>
      </c>
    </row>
    <row r="481" spans="5:6" x14ac:dyDescent="0.25">
      <c r="E481" t="s">
        <v>3475</v>
      </c>
      <c r="F481" t="s">
        <v>3718</v>
      </c>
    </row>
    <row r="482" spans="5:6" x14ac:dyDescent="0.25">
      <c r="E482" t="s">
        <v>3374</v>
      </c>
      <c r="F482" t="s">
        <v>3374</v>
      </c>
    </row>
    <row r="483" spans="5:6" x14ac:dyDescent="0.25">
      <c r="E483" t="s">
        <v>3149</v>
      </c>
      <c r="F483" t="s">
        <v>3149</v>
      </c>
    </row>
    <row r="484" spans="5:6" x14ac:dyDescent="0.25">
      <c r="E484" t="s">
        <v>3360</v>
      </c>
      <c r="F484" t="s">
        <v>3360</v>
      </c>
    </row>
    <row r="485" spans="5:6" x14ac:dyDescent="0.25">
      <c r="E485" t="s">
        <v>3199</v>
      </c>
      <c r="F485" t="s">
        <v>3199</v>
      </c>
    </row>
    <row r="486" spans="5:6" x14ac:dyDescent="0.25">
      <c r="E486" t="s">
        <v>3313</v>
      </c>
      <c r="F486" t="s">
        <v>3313</v>
      </c>
    </row>
    <row r="487" spans="5:6" x14ac:dyDescent="0.25">
      <c r="E487" t="s">
        <v>3212</v>
      </c>
      <c r="F487" t="s">
        <v>3212</v>
      </c>
    </row>
    <row r="488" spans="5:6" x14ac:dyDescent="0.25">
      <c r="E488" t="s">
        <v>3285</v>
      </c>
      <c r="F488" t="s">
        <v>3285</v>
      </c>
    </row>
    <row r="489" spans="5:6" x14ac:dyDescent="0.25">
      <c r="E489" t="s">
        <v>3468</v>
      </c>
      <c r="F489" t="s">
        <v>3718</v>
      </c>
    </row>
    <row r="490" spans="5:6" x14ac:dyDescent="0.25">
      <c r="E490" t="s">
        <v>3273</v>
      </c>
      <c r="F490" t="s">
        <v>3273</v>
      </c>
    </row>
    <row r="491" spans="5:6" x14ac:dyDescent="0.25">
      <c r="E491" t="s">
        <v>3145</v>
      </c>
      <c r="F491" t="s">
        <v>3145</v>
      </c>
    </row>
    <row r="492" spans="5:6" x14ac:dyDescent="0.25">
      <c r="E492" t="s">
        <v>3424</v>
      </c>
      <c r="F492" t="s">
        <v>3718</v>
      </c>
    </row>
    <row r="493" spans="5:6" x14ac:dyDescent="0.25">
      <c r="E493" t="s">
        <v>3356</v>
      </c>
      <c r="F493" t="s">
        <v>3356</v>
      </c>
    </row>
    <row r="494" spans="5:6" x14ac:dyDescent="0.25">
      <c r="E494" t="s">
        <v>3523</v>
      </c>
      <c r="F494" t="s">
        <v>3718</v>
      </c>
    </row>
    <row r="495" spans="5:6" x14ac:dyDescent="0.25">
      <c r="E495" t="s">
        <v>3396</v>
      </c>
      <c r="F495" t="s">
        <v>3396</v>
      </c>
    </row>
    <row r="496" spans="5:6" x14ac:dyDescent="0.25">
      <c r="E496" t="s">
        <v>3185</v>
      </c>
      <c r="F496" t="s">
        <v>3185</v>
      </c>
    </row>
    <row r="497" spans="5:6" x14ac:dyDescent="0.25">
      <c r="E497" t="s">
        <v>3267</v>
      </c>
      <c r="F497" t="s">
        <v>3267</v>
      </c>
    </row>
    <row r="498" spans="5:6" x14ac:dyDescent="0.25">
      <c r="E498" t="s">
        <v>3685</v>
      </c>
      <c r="F498" t="s">
        <v>3718</v>
      </c>
    </row>
    <row r="499" spans="5:6" x14ac:dyDescent="0.25">
      <c r="E499" t="s">
        <v>3429</v>
      </c>
      <c r="F499" t="s">
        <v>3718</v>
      </c>
    </row>
    <row r="500" spans="5:6" x14ac:dyDescent="0.25">
      <c r="E500" t="s">
        <v>3657</v>
      </c>
      <c r="F500" t="s">
        <v>3718</v>
      </c>
    </row>
    <row r="501" spans="5:6" x14ac:dyDescent="0.25">
      <c r="E501" t="s">
        <v>3532</v>
      </c>
      <c r="F501" t="s">
        <v>3718</v>
      </c>
    </row>
    <row r="502" spans="5:6" x14ac:dyDescent="0.25">
      <c r="E502" t="s">
        <v>3564</v>
      </c>
      <c r="F502" t="s">
        <v>3718</v>
      </c>
    </row>
    <row r="503" spans="5:6" x14ac:dyDescent="0.25">
      <c r="E503" t="s">
        <v>3456</v>
      </c>
      <c r="F503" t="s">
        <v>3718</v>
      </c>
    </row>
    <row r="504" spans="5:6" x14ac:dyDescent="0.25">
      <c r="E504" t="s">
        <v>3171</v>
      </c>
      <c r="F504" t="s">
        <v>3171</v>
      </c>
    </row>
    <row r="505" spans="5:6" x14ac:dyDescent="0.25">
      <c r="E505" t="s">
        <v>3640</v>
      </c>
      <c r="F505" t="s">
        <v>3718</v>
      </c>
    </row>
    <row r="506" spans="5:6" x14ac:dyDescent="0.25">
      <c r="E506" t="s">
        <v>3529</v>
      </c>
      <c r="F506" t="s">
        <v>3718</v>
      </c>
    </row>
    <row r="507" spans="5:6" x14ac:dyDescent="0.25">
      <c r="E507" t="s">
        <v>3573</v>
      </c>
      <c r="F507" t="s">
        <v>3718</v>
      </c>
    </row>
    <row r="508" spans="5:6" x14ac:dyDescent="0.25">
      <c r="E508" t="s">
        <v>3078</v>
      </c>
      <c r="F508" t="s">
        <v>3078</v>
      </c>
    </row>
    <row r="509" spans="5:6" x14ac:dyDescent="0.25">
      <c r="E509" t="s">
        <v>3354</v>
      </c>
      <c r="F509" t="s">
        <v>3354</v>
      </c>
    </row>
    <row r="510" spans="5:6" x14ac:dyDescent="0.25">
      <c r="E510" t="s">
        <v>3201</v>
      </c>
      <c r="F510" t="s">
        <v>3201</v>
      </c>
    </row>
    <row r="511" spans="5:6" x14ac:dyDescent="0.25">
      <c r="E511" t="s">
        <v>3693</v>
      </c>
      <c r="F511" t="s">
        <v>3718</v>
      </c>
    </row>
    <row r="512" spans="5:6" x14ac:dyDescent="0.25">
      <c r="E512" t="s">
        <v>3537</v>
      </c>
      <c r="F512" t="s">
        <v>3718</v>
      </c>
    </row>
    <row r="513" spans="5:6" x14ac:dyDescent="0.25">
      <c r="E513" t="s">
        <v>3477</v>
      </c>
      <c r="F513" t="s">
        <v>3718</v>
      </c>
    </row>
    <row r="514" spans="5:6" x14ac:dyDescent="0.25">
      <c r="E514" t="s">
        <v>3530</v>
      </c>
      <c r="F514" t="s">
        <v>3718</v>
      </c>
    </row>
    <row r="515" spans="5:6" x14ac:dyDescent="0.25">
      <c r="E515" t="s">
        <v>3422</v>
      </c>
      <c r="F515" t="s">
        <v>3718</v>
      </c>
    </row>
    <row r="516" spans="5:6" x14ac:dyDescent="0.25">
      <c r="E516" t="s">
        <v>3550</v>
      </c>
      <c r="F516" t="s">
        <v>3718</v>
      </c>
    </row>
    <row r="517" spans="5:6" x14ac:dyDescent="0.25">
      <c r="E517" t="s">
        <v>3146</v>
      </c>
      <c r="F517" t="s">
        <v>3146</v>
      </c>
    </row>
    <row r="518" spans="5:6" x14ac:dyDescent="0.25">
      <c r="E518" t="s">
        <v>3336</v>
      </c>
      <c r="F518" t="s">
        <v>3336</v>
      </c>
    </row>
    <row r="519" spans="5:6" x14ac:dyDescent="0.25">
      <c r="E519" t="s">
        <v>3213</v>
      </c>
      <c r="F519" t="s">
        <v>3213</v>
      </c>
    </row>
    <row r="520" spans="5:6" x14ac:dyDescent="0.25">
      <c r="E520" t="s">
        <v>3633</v>
      </c>
      <c r="F520" t="s">
        <v>3718</v>
      </c>
    </row>
    <row r="521" spans="5:6" x14ac:dyDescent="0.25">
      <c r="E521" t="s">
        <v>3085</v>
      </c>
      <c r="F521" t="s">
        <v>3085</v>
      </c>
    </row>
    <row r="522" spans="5:6" x14ac:dyDescent="0.25">
      <c r="E522" t="s">
        <v>3608</v>
      </c>
      <c r="F522" t="s">
        <v>3718</v>
      </c>
    </row>
    <row r="523" spans="5:6" x14ac:dyDescent="0.25">
      <c r="E523" t="s">
        <v>3630</v>
      </c>
      <c r="F523" t="s">
        <v>3718</v>
      </c>
    </row>
    <row r="524" spans="5:6" x14ac:dyDescent="0.25">
      <c r="E524" t="s">
        <v>3195</v>
      </c>
      <c r="F524" t="s">
        <v>3195</v>
      </c>
    </row>
    <row r="525" spans="5:6" x14ac:dyDescent="0.25">
      <c r="E525" t="s">
        <v>3674</v>
      </c>
      <c r="F525" t="s">
        <v>3718</v>
      </c>
    </row>
    <row r="526" spans="5:6" x14ac:dyDescent="0.25">
      <c r="E526" t="s">
        <v>3701</v>
      </c>
      <c r="F526" t="s">
        <v>3718</v>
      </c>
    </row>
    <row r="527" spans="5:6" x14ac:dyDescent="0.25">
      <c r="E527" t="s">
        <v>3244</v>
      </c>
      <c r="F527" t="s">
        <v>3244</v>
      </c>
    </row>
    <row r="528" spans="5:6" x14ac:dyDescent="0.25">
      <c r="E528" t="s">
        <v>3140</v>
      </c>
      <c r="F528" t="s">
        <v>3140</v>
      </c>
    </row>
    <row r="529" spans="5:6" x14ac:dyDescent="0.25">
      <c r="E529" t="s">
        <v>3681</v>
      </c>
      <c r="F529" t="s">
        <v>3718</v>
      </c>
    </row>
    <row r="530" spans="5:6" x14ac:dyDescent="0.25">
      <c r="E530" t="s">
        <v>3251</v>
      </c>
      <c r="F530" t="s">
        <v>3251</v>
      </c>
    </row>
    <row r="531" spans="5:6" x14ac:dyDescent="0.25">
      <c r="E531" t="s">
        <v>3228</v>
      </c>
      <c r="F531" t="s">
        <v>3228</v>
      </c>
    </row>
    <row r="532" spans="5:6" x14ac:dyDescent="0.25">
      <c r="E532" t="s">
        <v>3232</v>
      </c>
      <c r="F532" t="s">
        <v>3232</v>
      </c>
    </row>
    <row r="533" spans="5:6" x14ac:dyDescent="0.25">
      <c r="E533" t="s">
        <v>3318</v>
      </c>
      <c r="F533" t="s">
        <v>3318</v>
      </c>
    </row>
    <row r="534" spans="5:6" x14ac:dyDescent="0.25">
      <c r="E534" t="s">
        <v>3248</v>
      </c>
      <c r="F534" t="s">
        <v>3248</v>
      </c>
    </row>
    <row r="535" spans="5:6" x14ac:dyDescent="0.25">
      <c r="E535" t="s">
        <v>3100</v>
      </c>
      <c r="F535" t="s">
        <v>3100</v>
      </c>
    </row>
    <row r="536" spans="5:6" x14ac:dyDescent="0.25">
      <c r="E536" t="s">
        <v>3364</v>
      </c>
      <c r="F536" t="s">
        <v>3364</v>
      </c>
    </row>
    <row r="537" spans="5:6" x14ac:dyDescent="0.25">
      <c r="E537" t="s">
        <v>3648</v>
      </c>
      <c r="F537" t="s">
        <v>3718</v>
      </c>
    </row>
    <row r="538" spans="5:6" x14ac:dyDescent="0.25">
      <c r="E538" t="s">
        <v>3700</v>
      </c>
      <c r="F538" t="s">
        <v>3718</v>
      </c>
    </row>
    <row r="539" spans="5:6" x14ac:dyDescent="0.25">
      <c r="E539" t="s">
        <v>3659</v>
      </c>
      <c r="F539" t="s">
        <v>3718</v>
      </c>
    </row>
    <row r="540" spans="5:6" x14ac:dyDescent="0.25">
      <c r="E540" t="s">
        <v>3682</v>
      </c>
      <c r="F540" t="s">
        <v>3718</v>
      </c>
    </row>
    <row r="541" spans="5:6" x14ac:dyDescent="0.25">
      <c r="E541" t="s">
        <v>3409</v>
      </c>
      <c r="F541" t="s">
        <v>3409</v>
      </c>
    </row>
    <row r="542" spans="5:6" x14ac:dyDescent="0.25">
      <c r="E542" t="s">
        <v>3408</v>
      </c>
      <c r="F542" t="s">
        <v>3408</v>
      </c>
    </row>
    <row r="543" spans="5:6" x14ac:dyDescent="0.25">
      <c r="E543" t="s">
        <v>3247</v>
      </c>
      <c r="F543" t="s">
        <v>3247</v>
      </c>
    </row>
    <row r="544" spans="5:6" x14ac:dyDescent="0.25">
      <c r="E544" t="s">
        <v>3647</v>
      </c>
      <c r="F544" t="s">
        <v>3718</v>
      </c>
    </row>
    <row r="545" spans="5:6" x14ac:dyDescent="0.25">
      <c r="E545" t="s">
        <v>3391</v>
      </c>
      <c r="F545" t="s">
        <v>3391</v>
      </c>
    </row>
    <row r="546" spans="5:6" x14ac:dyDescent="0.25">
      <c r="E546" t="s">
        <v>3558</v>
      </c>
      <c r="F546" t="s">
        <v>3718</v>
      </c>
    </row>
    <row r="547" spans="5:6" x14ac:dyDescent="0.25">
      <c r="E547" t="s">
        <v>3444</v>
      </c>
      <c r="F547" t="s">
        <v>3718</v>
      </c>
    </row>
    <row r="548" spans="5:6" x14ac:dyDescent="0.25">
      <c r="E548" t="s">
        <v>3419</v>
      </c>
      <c r="F548" t="s">
        <v>3718</v>
      </c>
    </row>
    <row r="549" spans="5:6" x14ac:dyDescent="0.25">
      <c r="E549" t="s">
        <v>3541</v>
      </c>
      <c r="F549" t="s">
        <v>3718</v>
      </c>
    </row>
    <row r="550" spans="5:6" x14ac:dyDescent="0.25">
      <c r="E550" t="s">
        <v>3486</v>
      </c>
      <c r="F550" t="s">
        <v>3718</v>
      </c>
    </row>
    <row r="551" spans="5:6" x14ac:dyDescent="0.25">
      <c r="E551" t="s">
        <v>3289</v>
      </c>
      <c r="F551" t="s">
        <v>3289</v>
      </c>
    </row>
    <row r="552" spans="5:6" x14ac:dyDescent="0.25">
      <c r="E552" t="s">
        <v>3182</v>
      </c>
      <c r="F552" t="s">
        <v>3182</v>
      </c>
    </row>
    <row r="553" spans="5:6" x14ac:dyDescent="0.25">
      <c r="E553" t="s">
        <v>3447</v>
      </c>
      <c r="F553" t="s">
        <v>3718</v>
      </c>
    </row>
    <row r="554" spans="5:6" x14ac:dyDescent="0.25">
      <c r="E554" t="s">
        <v>3611</v>
      </c>
      <c r="F554" t="s">
        <v>3718</v>
      </c>
    </row>
    <row r="555" spans="5:6" x14ac:dyDescent="0.25">
      <c r="E555" t="s">
        <v>3578</v>
      </c>
      <c r="F555" t="s">
        <v>3718</v>
      </c>
    </row>
    <row r="556" spans="5:6" x14ac:dyDescent="0.25">
      <c r="E556" t="s">
        <v>3692</v>
      </c>
      <c r="F556" t="s">
        <v>3718</v>
      </c>
    </row>
    <row r="557" spans="5:6" x14ac:dyDescent="0.25">
      <c r="E557" t="s">
        <v>3442</v>
      </c>
      <c r="F557" t="s">
        <v>3718</v>
      </c>
    </row>
    <row r="558" spans="5:6" x14ac:dyDescent="0.25">
      <c r="E558" t="s">
        <v>3553</v>
      </c>
      <c r="F558" t="s">
        <v>3718</v>
      </c>
    </row>
    <row r="559" spans="5:6" x14ac:dyDescent="0.25">
      <c r="E559" t="s">
        <v>3402</v>
      </c>
      <c r="F559" t="s">
        <v>3402</v>
      </c>
    </row>
    <row r="560" spans="5:6" x14ac:dyDescent="0.25">
      <c r="E560" t="s">
        <v>3443</v>
      </c>
      <c r="F560" t="s">
        <v>3718</v>
      </c>
    </row>
    <row r="561" spans="5:6" x14ac:dyDescent="0.25">
      <c r="E561" t="s">
        <v>3593</v>
      </c>
      <c r="F561" t="s">
        <v>3718</v>
      </c>
    </row>
    <row r="562" spans="5:6" x14ac:dyDescent="0.25">
      <c r="E562" t="s">
        <v>3142</v>
      </c>
      <c r="F562" t="s">
        <v>3142</v>
      </c>
    </row>
    <row r="563" spans="5:6" x14ac:dyDescent="0.25">
      <c r="E563" t="s">
        <v>3143</v>
      </c>
      <c r="F563" t="s">
        <v>3143</v>
      </c>
    </row>
    <row r="564" spans="5:6" x14ac:dyDescent="0.25">
      <c r="E564" t="s">
        <v>3498</v>
      </c>
      <c r="F564" t="s">
        <v>3718</v>
      </c>
    </row>
    <row r="565" spans="5:6" x14ac:dyDescent="0.25">
      <c r="E565" t="s">
        <v>3154</v>
      </c>
      <c r="F565" t="s">
        <v>3154</v>
      </c>
    </row>
    <row r="566" spans="5:6" x14ac:dyDescent="0.25">
      <c r="E566" t="s">
        <v>3331</v>
      </c>
      <c r="F566" t="s">
        <v>3331</v>
      </c>
    </row>
    <row r="567" spans="5:6" x14ac:dyDescent="0.25">
      <c r="E567" t="s">
        <v>3297</v>
      </c>
      <c r="F567" t="s">
        <v>3297</v>
      </c>
    </row>
    <row r="568" spans="5:6" x14ac:dyDescent="0.25">
      <c r="E568" t="s">
        <v>3296</v>
      </c>
      <c r="F568" t="s">
        <v>3296</v>
      </c>
    </row>
    <row r="569" spans="5:6" x14ac:dyDescent="0.25">
      <c r="E569" t="s">
        <v>3515</v>
      </c>
      <c r="F569" t="s">
        <v>3718</v>
      </c>
    </row>
    <row r="570" spans="5:6" x14ac:dyDescent="0.25">
      <c r="E570" t="s">
        <v>3133</v>
      </c>
      <c r="F570" t="s">
        <v>3133</v>
      </c>
    </row>
    <row r="571" spans="5:6" x14ac:dyDescent="0.25">
      <c r="E571" t="s">
        <v>3138</v>
      </c>
      <c r="F571" t="s">
        <v>3138</v>
      </c>
    </row>
    <row r="572" spans="5:6" x14ac:dyDescent="0.25">
      <c r="E572" t="s">
        <v>3282</v>
      </c>
      <c r="F572" t="s">
        <v>3282</v>
      </c>
    </row>
    <row r="573" spans="5:6" x14ac:dyDescent="0.25">
      <c r="E573" t="s">
        <v>3162</v>
      </c>
      <c r="F573" t="s">
        <v>3162</v>
      </c>
    </row>
    <row r="574" spans="5:6" x14ac:dyDescent="0.25">
      <c r="E574" t="s">
        <v>3358</v>
      </c>
      <c r="F574" t="s">
        <v>3358</v>
      </c>
    </row>
    <row r="575" spans="5:6" x14ac:dyDescent="0.25">
      <c r="E575" t="s">
        <v>3411</v>
      </c>
      <c r="F575" t="s">
        <v>3411</v>
      </c>
    </row>
    <row r="576" spans="5:6" x14ac:dyDescent="0.25">
      <c r="E576" t="s">
        <v>3084</v>
      </c>
      <c r="F576" t="s">
        <v>3084</v>
      </c>
    </row>
    <row r="577" spans="5:6" x14ac:dyDescent="0.25">
      <c r="E577" t="s">
        <v>3091</v>
      </c>
      <c r="F577" t="s">
        <v>3091</v>
      </c>
    </row>
    <row r="578" spans="5:6" x14ac:dyDescent="0.25">
      <c r="E578" t="s">
        <v>3240</v>
      </c>
      <c r="F578" t="s">
        <v>3240</v>
      </c>
    </row>
    <row r="579" spans="5:6" x14ac:dyDescent="0.25">
      <c r="E579" t="s">
        <v>3305</v>
      </c>
      <c r="F579" t="s">
        <v>3305</v>
      </c>
    </row>
    <row r="580" spans="5:6" x14ac:dyDescent="0.25">
      <c r="E580" t="s">
        <v>3207</v>
      </c>
      <c r="F580" t="s">
        <v>3207</v>
      </c>
    </row>
    <row r="581" spans="5:6" x14ac:dyDescent="0.25">
      <c r="E581" t="s">
        <v>3148</v>
      </c>
      <c r="F581" t="s">
        <v>3148</v>
      </c>
    </row>
    <row r="582" spans="5:6" x14ac:dyDescent="0.25">
      <c r="E582" t="s">
        <v>3695</v>
      </c>
      <c r="F582" t="s">
        <v>3718</v>
      </c>
    </row>
    <row r="583" spans="5:6" x14ac:dyDescent="0.25">
      <c r="E583" t="s">
        <v>3077</v>
      </c>
      <c r="F583" t="s">
        <v>3077</v>
      </c>
    </row>
    <row r="584" spans="5:6" x14ac:dyDescent="0.25">
      <c r="E584" t="s">
        <v>3556</v>
      </c>
      <c r="F584" t="s">
        <v>3718</v>
      </c>
    </row>
    <row r="585" spans="5:6" x14ac:dyDescent="0.25">
      <c r="E585" t="s">
        <v>3625</v>
      </c>
      <c r="F585" t="s">
        <v>3718</v>
      </c>
    </row>
    <row r="586" spans="5:6" x14ac:dyDescent="0.25">
      <c r="E586" t="s">
        <v>3421</v>
      </c>
      <c r="F586" t="s">
        <v>3718</v>
      </c>
    </row>
    <row r="587" spans="5:6" x14ac:dyDescent="0.25">
      <c r="E587" t="s">
        <v>3132</v>
      </c>
      <c r="F587" t="s">
        <v>3132</v>
      </c>
    </row>
    <row r="588" spans="5:6" x14ac:dyDescent="0.25">
      <c r="E588" t="s">
        <v>3365</v>
      </c>
      <c r="F588" t="s">
        <v>3365</v>
      </c>
    </row>
    <row r="589" spans="5:6" x14ac:dyDescent="0.25">
      <c r="E589" t="s">
        <v>3298</v>
      </c>
      <c r="F589" t="s">
        <v>3298</v>
      </c>
    </row>
    <row r="590" spans="5:6" x14ac:dyDescent="0.25">
      <c r="E590" t="s">
        <v>3287</v>
      </c>
      <c r="F590" t="s">
        <v>3287</v>
      </c>
    </row>
    <row r="591" spans="5:6" x14ac:dyDescent="0.25">
      <c r="E591" t="s">
        <v>3276</v>
      </c>
      <c r="F591" t="s">
        <v>3276</v>
      </c>
    </row>
    <row r="592" spans="5:6" x14ac:dyDescent="0.25">
      <c r="E592" t="s">
        <v>3277</v>
      </c>
      <c r="F592" t="s">
        <v>3277</v>
      </c>
    </row>
    <row r="593" spans="5:6" x14ac:dyDescent="0.25">
      <c r="E593" t="s">
        <v>3299</v>
      </c>
      <c r="F593" t="s">
        <v>3299</v>
      </c>
    </row>
    <row r="594" spans="5:6" x14ac:dyDescent="0.25">
      <c r="E594" t="s">
        <v>3353</v>
      </c>
      <c r="F594" t="s">
        <v>3353</v>
      </c>
    </row>
    <row r="595" spans="5:6" x14ac:dyDescent="0.25">
      <c r="E595" t="s">
        <v>3368</v>
      </c>
      <c r="F595" t="s">
        <v>3368</v>
      </c>
    </row>
    <row r="596" spans="5:6" x14ac:dyDescent="0.25">
      <c r="E596" t="s">
        <v>3229</v>
      </c>
      <c r="F596" t="s">
        <v>3229</v>
      </c>
    </row>
    <row r="597" spans="5:6" x14ac:dyDescent="0.25">
      <c r="E597" t="s">
        <v>3507</v>
      </c>
      <c r="F597" t="s">
        <v>3718</v>
      </c>
    </row>
    <row r="598" spans="5:6" x14ac:dyDescent="0.25">
      <c r="E598" t="s">
        <v>3087</v>
      </c>
      <c r="F598" t="s">
        <v>3087</v>
      </c>
    </row>
    <row r="599" spans="5:6" x14ac:dyDescent="0.25">
      <c r="E599" t="s">
        <v>3708</v>
      </c>
      <c r="F599" t="s">
        <v>3708</v>
      </c>
    </row>
    <row r="600" spans="5:6" x14ac:dyDescent="0.25">
      <c r="E600" t="s">
        <v>3710</v>
      </c>
      <c r="F600" t="s">
        <v>3710</v>
      </c>
    </row>
    <row r="601" spans="5:6" x14ac:dyDescent="0.25">
      <c r="E601" t="s">
        <v>3180</v>
      </c>
      <c r="F601" t="s">
        <v>3180</v>
      </c>
    </row>
    <row r="602" spans="5:6" x14ac:dyDescent="0.25">
      <c r="E602" t="s">
        <v>3198</v>
      </c>
      <c r="F602" t="s">
        <v>3198</v>
      </c>
    </row>
    <row r="603" spans="5:6" x14ac:dyDescent="0.25">
      <c r="E603" t="s">
        <v>3584</v>
      </c>
      <c r="F603" t="s">
        <v>3718</v>
      </c>
    </row>
    <row r="604" spans="5:6" x14ac:dyDescent="0.25">
      <c r="E604" t="s">
        <v>3351</v>
      </c>
      <c r="F604" t="s">
        <v>3351</v>
      </c>
    </row>
    <row r="605" spans="5:6" x14ac:dyDescent="0.25">
      <c r="E605" t="s">
        <v>3426</v>
      </c>
      <c r="F605" t="s">
        <v>3718</v>
      </c>
    </row>
    <row r="606" spans="5:6" x14ac:dyDescent="0.25">
      <c r="E606" t="s">
        <v>3524</v>
      </c>
      <c r="F606" t="s">
        <v>3718</v>
      </c>
    </row>
    <row r="607" spans="5:6" x14ac:dyDescent="0.25">
      <c r="E607" t="s">
        <v>3380</v>
      </c>
      <c r="F607" t="s">
        <v>3380</v>
      </c>
    </row>
    <row r="608" spans="5:6" x14ac:dyDescent="0.25">
      <c r="E608" t="s">
        <v>3200</v>
      </c>
      <c r="F608" t="s">
        <v>3200</v>
      </c>
    </row>
    <row r="609" spans="5:6" x14ac:dyDescent="0.25">
      <c r="E609" t="s">
        <v>3461</v>
      </c>
      <c r="F609" t="s">
        <v>3718</v>
      </c>
    </row>
    <row r="610" spans="5:6" x14ac:dyDescent="0.25">
      <c r="E610" t="s">
        <v>3520</v>
      </c>
      <c r="F610" t="s">
        <v>3718</v>
      </c>
    </row>
    <row r="611" spans="5:6" x14ac:dyDescent="0.25">
      <c r="E611" t="s">
        <v>3484</v>
      </c>
      <c r="F611" t="s">
        <v>3718</v>
      </c>
    </row>
    <row r="612" spans="5:6" x14ac:dyDescent="0.25">
      <c r="E612" t="s">
        <v>3395</v>
      </c>
      <c r="F612" t="s">
        <v>3395</v>
      </c>
    </row>
    <row r="613" spans="5:6" x14ac:dyDescent="0.25">
      <c r="E613" t="s">
        <v>3519</v>
      </c>
      <c r="F613" t="s">
        <v>3718</v>
      </c>
    </row>
    <row r="614" spans="5:6" x14ac:dyDescent="0.25">
      <c r="E614" t="s">
        <v>3271</v>
      </c>
      <c r="F614" t="s">
        <v>3271</v>
      </c>
    </row>
    <row r="615" spans="5:6" x14ac:dyDescent="0.25">
      <c r="E615" t="s">
        <v>3602</v>
      </c>
      <c r="F615" t="s">
        <v>3718</v>
      </c>
    </row>
    <row r="616" spans="5:6" x14ac:dyDescent="0.25">
      <c r="E616" t="s">
        <v>3675</v>
      </c>
      <c r="F616" t="s">
        <v>3718</v>
      </c>
    </row>
    <row r="617" spans="5:6" x14ac:dyDescent="0.25">
      <c r="E617" t="s">
        <v>3449</v>
      </c>
      <c r="F617" t="s">
        <v>3718</v>
      </c>
    </row>
    <row r="618" spans="5:6" x14ac:dyDescent="0.25">
      <c r="E618" t="s">
        <v>3270</v>
      </c>
      <c r="F618" t="s">
        <v>3270</v>
      </c>
    </row>
    <row r="619" spans="5:6" x14ac:dyDescent="0.25">
      <c r="E619" t="s">
        <v>3626</v>
      </c>
      <c r="F619" t="s">
        <v>3718</v>
      </c>
    </row>
    <row r="620" spans="5:6" x14ac:dyDescent="0.25">
      <c r="E620" t="s">
        <v>3385</v>
      </c>
      <c r="F620" t="s">
        <v>3385</v>
      </c>
    </row>
    <row r="621" spans="5:6" x14ac:dyDescent="0.25">
      <c r="E621" t="s">
        <v>3370</v>
      </c>
      <c r="F621" t="s">
        <v>3370</v>
      </c>
    </row>
    <row r="622" spans="5:6" x14ac:dyDescent="0.25">
      <c r="E622" t="s">
        <v>3272</v>
      </c>
      <c r="F622" t="s">
        <v>3272</v>
      </c>
    </row>
    <row r="623" spans="5:6" x14ac:dyDescent="0.25">
      <c r="E623" t="s">
        <v>3204</v>
      </c>
      <c r="F623" t="s">
        <v>3204</v>
      </c>
    </row>
    <row r="624" spans="5:6" x14ac:dyDescent="0.25">
      <c r="E624" t="s">
        <v>3110</v>
      </c>
      <c r="F624" t="s">
        <v>3110</v>
      </c>
    </row>
    <row r="625" spans="5:6" x14ac:dyDescent="0.25">
      <c r="E625" t="s">
        <v>3598</v>
      </c>
      <c r="F625" t="s">
        <v>3718</v>
      </c>
    </row>
    <row r="626" spans="5:6" x14ac:dyDescent="0.25">
      <c r="E626" t="s">
        <v>3420</v>
      </c>
      <c r="F626" t="s">
        <v>3718</v>
      </c>
    </row>
    <row r="627" spans="5:6" x14ac:dyDescent="0.25">
      <c r="E627" t="s">
        <v>3706</v>
      </c>
      <c r="F627" t="s">
        <v>3706</v>
      </c>
    </row>
    <row r="628" spans="5:6" x14ac:dyDescent="0.25">
      <c r="E628" t="s">
        <v>3559</v>
      </c>
      <c r="F628" t="s">
        <v>3718</v>
      </c>
    </row>
    <row r="629" spans="5:6" x14ac:dyDescent="0.25">
      <c r="E629" t="s">
        <v>3474</v>
      </c>
      <c r="F629" t="s">
        <v>3718</v>
      </c>
    </row>
    <row r="630" spans="5:6" x14ac:dyDescent="0.25">
      <c r="E630" t="s">
        <v>3344</v>
      </c>
      <c r="F630" t="s">
        <v>3344</v>
      </c>
    </row>
    <row r="631" spans="5:6" x14ac:dyDescent="0.25">
      <c r="E631" t="s">
        <v>3531</v>
      </c>
      <c r="F631" t="s">
        <v>3718</v>
      </c>
    </row>
    <row r="632" spans="5:6" x14ac:dyDescent="0.25">
      <c r="E632" t="s">
        <v>3699</v>
      </c>
      <c r="F632" t="s">
        <v>3718</v>
      </c>
    </row>
    <row r="633" spans="5:6" x14ac:dyDescent="0.25">
      <c r="E633" t="s">
        <v>3488</v>
      </c>
      <c r="F633" t="s">
        <v>3718</v>
      </c>
    </row>
    <row r="634" spans="5:6" x14ac:dyDescent="0.25">
      <c r="E634" t="s">
        <v>3304</v>
      </c>
      <c r="F634" t="s">
        <v>3304</v>
      </c>
    </row>
    <row r="635" spans="5:6" x14ac:dyDescent="0.25">
      <c r="E635" t="s">
        <v>3712</v>
      </c>
      <c r="F635" t="s">
        <v>3712</v>
      </c>
    </row>
    <row r="636" spans="5:6" x14ac:dyDescent="0.25">
      <c r="E636" t="s">
        <v>3310</v>
      </c>
      <c r="F636" t="s">
        <v>3310</v>
      </c>
    </row>
    <row r="637" spans="5:6" x14ac:dyDescent="0.25">
      <c r="E637" t="s">
        <v>3179</v>
      </c>
      <c r="F637" t="s">
        <v>3179</v>
      </c>
    </row>
    <row r="638" spans="5:6" x14ac:dyDescent="0.25">
      <c r="E638" t="s">
        <v>3242</v>
      </c>
      <c r="F638" t="s">
        <v>3242</v>
      </c>
    </row>
    <row r="639" spans="5:6" x14ac:dyDescent="0.25">
      <c r="E639" t="s">
        <v>3210</v>
      </c>
      <c r="F639" t="s">
        <v>3210</v>
      </c>
    </row>
    <row r="640" spans="5:6" x14ac:dyDescent="0.25">
      <c r="E640" t="s">
        <v>3081</v>
      </c>
      <c r="F640" t="s">
        <v>3081</v>
      </c>
    </row>
    <row r="641" spans="5:6" x14ac:dyDescent="0.25">
      <c r="E641" t="s">
        <v>3533</v>
      </c>
      <c r="F641" t="s">
        <v>3718</v>
      </c>
    </row>
    <row r="642" spans="5:6" x14ac:dyDescent="0.25">
      <c r="E642" t="s">
        <v>3226</v>
      </c>
      <c r="F642" t="s">
        <v>3226</v>
      </c>
    </row>
  </sheetData>
  <sortState ref="E2:F642">
    <sortCondition ref="E2:E64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05"/>
  <sheetViews>
    <sheetView workbookViewId="0">
      <selection activeCell="I22" sqref="I22"/>
    </sheetView>
  </sheetViews>
  <sheetFormatPr defaultRowHeight="15" x14ac:dyDescent="0.25"/>
  <cols>
    <col min="1" max="1" width="22.85546875" bestFit="1" customWidth="1"/>
    <col min="2" max="2" width="12.140625" style="7" customWidth="1"/>
    <col min="3" max="3" width="8.42578125" bestFit="1" customWidth="1"/>
    <col min="4" max="4" width="22.85546875" bestFit="1" customWidth="1"/>
    <col min="5" max="5" width="6.5703125" bestFit="1" customWidth="1"/>
    <col min="6" max="6" width="5.85546875" bestFit="1" customWidth="1"/>
    <col min="7" max="7" width="9.5703125" bestFit="1" customWidth="1"/>
    <col min="8" max="8" width="4.42578125" bestFit="1" customWidth="1"/>
    <col min="9" max="9" width="12.28515625" bestFit="1" customWidth="1"/>
    <col min="10" max="10" width="4.42578125" bestFit="1" customWidth="1"/>
    <col min="11" max="11" width="12.28515625" bestFit="1" customWidth="1"/>
    <col min="12" max="12" width="9.7109375" bestFit="1" customWidth="1"/>
    <col min="13" max="13" width="58.7109375" bestFit="1" customWidth="1"/>
  </cols>
  <sheetData>
    <row r="1" spans="1:9" x14ac:dyDescent="0.25">
      <c r="A1" t="s">
        <v>0</v>
      </c>
      <c r="B1" s="7" t="s">
        <v>1</v>
      </c>
      <c r="C1" t="s">
        <v>3071</v>
      </c>
      <c r="D1" t="s">
        <v>2</v>
      </c>
      <c r="E1" t="s">
        <v>3719</v>
      </c>
      <c r="F1" t="s">
        <v>3</v>
      </c>
      <c r="G1" t="s">
        <v>3726</v>
      </c>
      <c r="H1" t="s">
        <v>3722</v>
      </c>
      <c r="I1" t="s">
        <v>4</v>
      </c>
    </row>
    <row r="2" spans="1:9" x14ac:dyDescent="0.25">
      <c r="A2" t="s">
        <v>3173</v>
      </c>
      <c r="B2" s="6">
        <v>41957</v>
      </c>
      <c r="C2" t="s">
        <v>3073</v>
      </c>
      <c r="D2" t="s">
        <v>3718</v>
      </c>
      <c r="E2" t="s">
        <v>3721</v>
      </c>
      <c r="F2">
        <v>101</v>
      </c>
      <c r="G2">
        <v>61</v>
      </c>
      <c r="I2" t="s">
        <v>115</v>
      </c>
    </row>
    <row r="3" spans="1:9" x14ac:dyDescent="0.25">
      <c r="A3" t="s">
        <v>3122</v>
      </c>
      <c r="B3" s="6">
        <v>41957</v>
      </c>
      <c r="C3" t="s">
        <v>3073</v>
      </c>
      <c r="D3" t="s">
        <v>3091</v>
      </c>
      <c r="E3" t="s">
        <v>3721</v>
      </c>
      <c r="F3">
        <v>74</v>
      </c>
      <c r="G3">
        <v>57</v>
      </c>
      <c r="I3" t="s">
        <v>115</v>
      </c>
    </row>
    <row r="4" spans="1:9" x14ac:dyDescent="0.25">
      <c r="A4" t="s">
        <v>3155</v>
      </c>
      <c r="B4" s="6">
        <v>41957</v>
      </c>
      <c r="C4" t="s">
        <v>3073</v>
      </c>
      <c r="D4" t="s">
        <v>3182</v>
      </c>
      <c r="E4" t="s">
        <v>3721</v>
      </c>
      <c r="F4">
        <v>82</v>
      </c>
      <c r="G4">
        <v>54</v>
      </c>
      <c r="I4" t="s">
        <v>115</v>
      </c>
    </row>
    <row r="5" spans="1:9" x14ac:dyDescent="0.25">
      <c r="A5" t="s">
        <v>3401</v>
      </c>
      <c r="B5" s="6">
        <v>41957</v>
      </c>
      <c r="C5" t="s">
        <v>3073</v>
      </c>
      <c r="D5" t="s">
        <v>3718</v>
      </c>
      <c r="E5" t="s">
        <v>3721</v>
      </c>
      <c r="F5">
        <v>105</v>
      </c>
      <c r="G5">
        <v>64</v>
      </c>
      <c r="I5" t="s">
        <v>115</v>
      </c>
    </row>
    <row r="6" spans="1:9" x14ac:dyDescent="0.25">
      <c r="A6" t="s">
        <v>3715</v>
      </c>
      <c r="B6" s="6">
        <v>41957</v>
      </c>
      <c r="C6" t="s">
        <v>3073</v>
      </c>
      <c r="D6" t="s">
        <v>3096</v>
      </c>
      <c r="E6" t="s">
        <v>3721</v>
      </c>
      <c r="F6">
        <v>78</v>
      </c>
      <c r="G6">
        <v>55</v>
      </c>
      <c r="I6" t="s">
        <v>115</v>
      </c>
    </row>
    <row r="7" spans="1:9" x14ac:dyDescent="0.25">
      <c r="A7" t="s">
        <v>3372</v>
      </c>
      <c r="B7" s="6">
        <v>41957</v>
      </c>
      <c r="C7" t="s">
        <v>3073</v>
      </c>
      <c r="D7" t="s">
        <v>3257</v>
      </c>
      <c r="E7" t="s">
        <v>3721</v>
      </c>
      <c r="F7">
        <v>86</v>
      </c>
      <c r="G7">
        <v>50</v>
      </c>
      <c r="I7" t="s">
        <v>115</v>
      </c>
    </row>
    <row r="8" spans="1:9" x14ac:dyDescent="0.25">
      <c r="A8" t="s">
        <v>3093</v>
      </c>
      <c r="B8" s="6">
        <v>41957</v>
      </c>
      <c r="C8" t="s">
        <v>3073</v>
      </c>
      <c r="D8" t="s">
        <v>3339</v>
      </c>
      <c r="E8" t="s">
        <v>3721</v>
      </c>
      <c r="F8">
        <v>84</v>
      </c>
      <c r="G8">
        <v>78</v>
      </c>
      <c r="I8" t="s">
        <v>115</v>
      </c>
    </row>
    <row r="9" spans="1:9" x14ac:dyDescent="0.25">
      <c r="A9" t="s">
        <v>3260</v>
      </c>
      <c r="B9" s="6">
        <v>41957</v>
      </c>
      <c r="C9" t="s">
        <v>3073</v>
      </c>
      <c r="D9" t="s">
        <v>3281</v>
      </c>
      <c r="E9" t="s">
        <v>3721</v>
      </c>
      <c r="F9">
        <v>83</v>
      </c>
      <c r="G9">
        <v>73</v>
      </c>
      <c r="I9" t="s">
        <v>115</v>
      </c>
    </row>
    <row r="10" spans="1:9" x14ac:dyDescent="0.25">
      <c r="A10" t="s">
        <v>3403</v>
      </c>
      <c r="B10" s="6">
        <v>41957</v>
      </c>
      <c r="C10" t="s">
        <v>3073</v>
      </c>
      <c r="D10" t="s">
        <v>3387</v>
      </c>
      <c r="E10" t="s">
        <v>3721</v>
      </c>
      <c r="F10">
        <v>80</v>
      </c>
      <c r="G10">
        <v>39</v>
      </c>
      <c r="I10" t="s">
        <v>115</v>
      </c>
    </row>
    <row r="11" spans="1:9" x14ac:dyDescent="0.25">
      <c r="A11" t="s">
        <v>3280</v>
      </c>
      <c r="B11" s="6">
        <v>41957</v>
      </c>
      <c r="C11" t="s">
        <v>3074</v>
      </c>
      <c r="D11" t="s">
        <v>3389</v>
      </c>
      <c r="E11" t="s">
        <v>3721</v>
      </c>
      <c r="F11">
        <v>81</v>
      </c>
      <c r="G11">
        <v>75</v>
      </c>
      <c r="I11" t="s">
        <v>115</v>
      </c>
    </row>
    <row r="12" spans="1:9" x14ac:dyDescent="0.25">
      <c r="A12" t="s">
        <v>3095</v>
      </c>
      <c r="B12" s="6">
        <v>41957</v>
      </c>
      <c r="C12" t="s">
        <v>3073</v>
      </c>
      <c r="D12" t="s">
        <v>3083</v>
      </c>
      <c r="E12" t="s">
        <v>3721</v>
      </c>
      <c r="F12">
        <v>58</v>
      </c>
      <c r="G12">
        <v>50</v>
      </c>
      <c r="I12" t="s">
        <v>115</v>
      </c>
    </row>
    <row r="13" spans="1:9" x14ac:dyDescent="0.25">
      <c r="A13" t="s">
        <v>3376</v>
      </c>
      <c r="B13" s="6">
        <v>41957</v>
      </c>
      <c r="C13" t="s">
        <v>3073</v>
      </c>
      <c r="D13" t="s">
        <v>3299</v>
      </c>
      <c r="E13" t="s">
        <v>3720</v>
      </c>
      <c r="F13">
        <v>86</v>
      </c>
      <c r="G13">
        <v>75</v>
      </c>
      <c r="I13" t="s">
        <v>6</v>
      </c>
    </row>
    <row r="14" spans="1:9" x14ac:dyDescent="0.25">
      <c r="A14" t="s">
        <v>3121</v>
      </c>
      <c r="B14" s="6">
        <v>41957</v>
      </c>
      <c r="C14" t="s">
        <v>3073</v>
      </c>
      <c r="D14" t="s">
        <v>3381</v>
      </c>
      <c r="E14" t="s">
        <v>3721</v>
      </c>
      <c r="F14">
        <v>70</v>
      </c>
      <c r="G14">
        <v>58</v>
      </c>
      <c r="I14" t="s">
        <v>115</v>
      </c>
    </row>
    <row r="15" spans="1:9" x14ac:dyDescent="0.25">
      <c r="A15" t="s">
        <v>3079</v>
      </c>
      <c r="B15" s="6">
        <v>41957</v>
      </c>
      <c r="C15" t="s">
        <v>3073</v>
      </c>
      <c r="D15" t="s">
        <v>3188</v>
      </c>
      <c r="E15" t="s">
        <v>3721</v>
      </c>
      <c r="F15">
        <v>75</v>
      </c>
      <c r="G15">
        <v>72</v>
      </c>
      <c r="I15" t="s">
        <v>115</v>
      </c>
    </row>
    <row r="16" spans="1:9" x14ac:dyDescent="0.25">
      <c r="A16" t="s">
        <v>3284</v>
      </c>
      <c r="B16" s="6">
        <v>41957</v>
      </c>
      <c r="C16" t="s">
        <v>3073</v>
      </c>
      <c r="D16" t="s">
        <v>3273</v>
      </c>
      <c r="E16" t="s">
        <v>3721</v>
      </c>
      <c r="F16">
        <v>69</v>
      </c>
      <c r="G16">
        <v>67</v>
      </c>
      <c r="I16" t="s">
        <v>115</v>
      </c>
    </row>
    <row r="17" spans="1:9" x14ac:dyDescent="0.25">
      <c r="A17" t="s">
        <v>3184</v>
      </c>
      <c r="B17" s="6">
        <v>41957</v>
      </c>
      <c r="C17" t="s">
        <v>3073</v>
      </c>
      <c r="D17" t="s">
        <v>3250</v>
      </c>
      <c r="E17" t="s">
        <v>3721</v>
      </c>
      <c r="F17">
        <v>95</v>
      </c>
      <c r="G17">
        <v>90</v>
      </c>
      <c r="I17" t="s">
        <v>115</v>
      </c>
    </row>
    <row r="18" spans="1:9" x14ac:dyDescent="0.25">
      <c r="A18" t="s">
        <v>3222</v>
      </c>
      <c r="B18" s="6">
        <v>41957</v>
      </c>
      <c r="C18" t="s">
        <v>3073</v>
      </c>
      <c r="D18" t="s">
        <v>3414</v>
      </c>
      <c r="E18" t="s">
        <v>3721</v>
      </c>
      <c r="F18">
        <v>91</v>
      </c>
      <c r="G18">
        <v>57</v>
      </c>
      <c r="I18" t="s">
        <v>115</v>
      </c>
    </row>
    <row r="19" spans="1:9" x14ac:dyDescent="0.25">
      <c r="A19" t="s">
        <v>3312</v>
      </c>
      <c r="B19" s="6">
        <v>41957</v>
      </c>
      <c r="C19" t="s">
        <v>3073</v>
      </c>
      <c r="D19" t="s">
        <v>3718</v>
      </c>
      <c r="E19" t="s">
        <v>3721</v>
      </c>
      <c r="F19">
        <v>97</v>
      </c>
      <c r="G19">
        <v>58</v>
      </c>
      <c r="I19" t="s">
        <v>115</v>
      </c>
    </row>
    <row r="20" spans="1:9" x14ac:dyDescent="0.25">
      <c r="A20" t="s">
        <v>3102</v>
      </c>
      <c r="B20" s="6">
        <v>41957</v>
      </c>
      <c r="C20" t="s">
        <v>3073</v>
      </c>
      <c r="D20" t="s">
        <v>3718</v>
      </c>
      <c r="E20" t="s">
        <v>3721</v>
      </c>
      <c r="F20">
        <v>106</v>
      </c>
      <c r="G20">
        <v>64</v>
      </c>
      <c r="I20" t="s">
        <v>115</v>
      </c>
    </row>
    <row r="21" spans="1:9" x14ac:dyDescent="0.25">
      <c r="A21" t="s">
        <v>3234</v>
      </c>
      <c r="B21" s="6">
        <v>41957</v>
      </c>
      <c r="C21" t="s">
        <v>3073</v>
      </c>
      <c r="D21" t="s">
        <v>3718</v>
      </c>
      <c r="E21" t="s">
        <v>3721</v>
      </c>
      <c r="F21">
        <v>110</v>
      </c>
      <c r="G21">
        <v>53</v>
      </c>
      <c r="I21" t="s">
        <v>115</v>
      </c>
    </row>
    <row r="22" spans="1:9" x14ac:dyDescent="0.25">
      <c r="A22" t="s">
        <v>3113</v>
      </c>
      <c r="B22" s="6">
        <v>41957</v>
      </c>
      <c r="C22" t="s">
        <v>3073</v>
      </c>
      <c r="D22" t="s">
        <v>3078</v>
      </c>
      <c r="E22" t="s">
        <v>3721</v>
      </c>
      <c r="F22">
        <v>52</v>
      </c>
      <c r="G22">
        <v>37</v>
      </c>
      <c r="I22" t="s">
        <v>115</v>
      </c>
    </row>
    <row r="23" spans="1:9" x14ac:dyDescent="0.25">
      <c r="A23" t="s">
        <v>3197</v>
      </c>
      <c r="B23" s="6">
        <v>41957</v>
      </c>
      <c r="C23" t="s">
        <v>3073</v>
      </c>
      <c r="D23" t="s">
        <v>3220</v>
      </c>
      <c r="E23" t="s">
        <v>3721</v>
      </c>
      <c r="F23">
        <v>86</v>
      </c>
      <c r="G23">
        <v>41</v>
      </c>
      <c r="I23" t="s">
        <v>115</v>
      </c>
    </row>
    <row r="24" spans="1:9" x14ac:dyDescent="0.25">
      <c r="A24" t="s">
        <v>3308</v>
      </c>
      <c r="B24" s="6">
        <v>41957</v>
      </c>
      <c r="C24" t="s">
        <v>3073</v>
      </c>
      <c r="D24" t="s">
        <v>3718</v>
      </c>
      <c r="E24" t="s">
        <v>3721</v>
      </c>
      <c r="F24">
        <v>79</v>
      </c>
      <c r="G24">
        <v>36</v>
      </c>
      <c r="I24" t="s">
        <v>115</v>
      </c>
    </row>
    <row r="25" spans="1:9" x14ac:dyDescent="0.25">
      <c r="A25" t="s">
        <v>3231</v>
      </c>
      <c r="B25" s="6">
        <v>41957</v>
      </c>
      <c r="C25" t="s">
        <v>3073</v>
      </c>
      <c r="D25" t="s">
        <v>3181</v>
      </c>
      <c r="E25" t="s">
        <v>3721</v>
      </c>
      <c r="F25">
        <v>65</v>
      </c>
      <c r="G25">
        <v>48</v>
      </c>
      <c r="I25" t="s">
        <v>115</v>
      </c>
    </row>
    <row r="26" spans="1:9" x14ac:dyDescent="0.25">
      <c r="A26" t="s">
        <v>3136</v>
      </c>
      <c r="B26" s="6">
        <v>41957</v>
      </c>
      <c r="C26" t="s">
        <v>3073</v>
      </c>
      <c r="D26" t="s">
        <v>3106</v>
      </c>
      <c r="E26" t="s">
        <v>3721</v>
      </c>
      <c r="F26">
        <v>66</v>
      </c>
      <c r="G26">
        <v>53</v>
      </c>
      <c r="I26" t="s">
        <v>115</v>
      </c>
    </row>
    <row r="27" spans="1:9" x14ac:dyDescent="0.25">
      <c r="A27" t="s">
        <v>3252</v>
      </c>
      <c r="B27" s="6">
        <v>41957</v>
      </c>
      <c r="C27" t="s">
        <v>3073</v>
      </c>
      <c r="D27" t="s">
        <v>3314</v>
      </c>
      <c r="E27" t="s">
        <v>3721</v>
      </c>
      <c r="F27">
        <v>104</v>
      </c>
      <c r="G27">
        <v>77</v>
      </c>
      <c r="I27" t="s">
        <v>115</v>
      </c>
    </row>
    <row r="28" spans="1:9" x14ac:dyDescent="0.25">
      <c r="A28" t="s">
        <v>3176</v>
      </c>
      <c r="B28" s="6">
        <v>41957</v>
      </c>
      <c r="C28" t="s">
        <v>3073</v>
      </c>
      <c r="D28" t="s">
        <v>3400</v>
      </c>
      <c r="E28" t="s">
        <v>3721</v>
      </c>
      <c r="F28">
        <v>76</v>
      </c>
      <c r="G28">
        <v>52</v>
      </c>
      <c r="I28" t="s">
        <v>115</v>
      </c>
    </row>
    <row r="29" spans="1:9" x14ac:dyDescent="0.25">
      <c r="A29" t="s">
        <v>3255</v>
      </c>
      <c r="B29" s="6">
        <v>41957</v>
      </c>
      <c r="C29" t="s">
        <v>3073</v>
      </c>
      <c r="D29" t="s">
        <v>3162</v>
      </c>
      <c r="E29" t="s">
        <v>3721</v>
      </c>
      <c r="F29">
        <v>72</v>
      </c>
      <c r="G29">
        <v>71</v>
      </c>
      <c r="I29" t="s">
        <v>115</v>
      </c>
    </row>
    <row r="30" spans="1:9" x14ac:dyDescent="0.25">
      <c r="A30" t="s">
        <v>3156</v>
      </c>
      <c r="B30" s="6">
        <v>41957</v>
      </c>
      <c r="C30" t="s">
        <v>3073</v>
      </c>
      <c r="D30" t="s">
        <v>3718</v>
      </c>
      <c r="E30" t="s">
        <v>3721</v>
      </c>
      <c r="F30">
        <v>77</v>
      </c>
      <c r="G30">
        <v>54</v>
      </c>
      <c r="I30" t="s">
        <v>115</v>
      </c>
    </row>
    <row r="31" spans="1:9" x14ac:dyDescent="0.25">
      <c r="A31" t="s">
        <v>3704</v>
      </c>
      <c r="B31" s="6">
        <v>41957</v>
      </c>
      <c r="C31" t="s">
        <v>3073</v>
      </c>
      <c r="D31" t="s">
        <v>3303</v>
      </c>
      <c r="E31" t="s">
        <v>3721</v>
      </c>
      <c r="F31">
        <v>113</v>
      </c>
      <c r="G31">
        <v>44</v>
      </c>
      <c r="I31" t="s">
        <v>115</v>
      </c>
    </row>
    <row r="32" spans="1:9" x14ac:dyDescent="0.25">
      <c r="A32" t="s">
        <v>3139</v>
      </c>
      <c r="B32" s="6">
        <v>41957</v>
      </c>
      <c r="C32" t="s">
        <v>3073</v>
      </c>
      <c r="D32" t="s">
        <v>3718</v>
      </c>
      <c r="E32" t="s">
        <v>3721</v>
      </c>
      <c r="F32">
        <v>99</v>
      </c>
      <c r="G32">
        <v>81</v>
      </c>
      <c r="I32" t="s">
        <v>115</v>
      </c>
    </row>
    <row r="33" spans="1:9" x14ac:dyDescent="0.25">
      <c r="A33" t="s">
        <v>3377</v>
      </c>
      <c r="B33" s="6">
        <v>41957</v>
      </c>
      <c r="C33" t="s">
        <v>3073</v>
      </c>
      <c r="D33" t="s">
        <v>3321</v>
      </c>
      <c r="E33" t="s">
        <v>3721</v>
      </c>
      <c r="F33">
        <v>76</v>
      </c>
      <c r="G33">
        <v>53</v>
      </c>
      <c r="I33" t="s">
        <v>115</v>
      </c>
    </row>
    <row r="34" spans="1:9" x14ac:dyDescent="0.25">
      <c r="A34" t="s">
        <v>3315</v>
      </c>
      <c r="B34" s="6">
        <v>41957</v>
      </c>
      <c r="C34" t="s">
        <v>3073</v>
      </c>
      <c r="D34" t="s">
        <v>3718</v>
      </c>
      <c r="E34" t="s">
        <v>3721</v>
      </c>
      <c r="F34">
        <v>64</v>
      </c>
      <c r="G34">
        <v>52</v>
      </c>
      <c r="I34" t="s">
        <v>115</v>
      </c>
    </row>
    <row r="35" spans="1:9" x14ac:dyDescent="0.25">
      <c r="A35" t="s">
        <v>3236</v>
      </c>
      <c r="B35" s="6">
        <v>41957</v>
      </c>
      <c r="C35" t="s">
        <v>3073</v>
      </c>
      <c r="D35" t="s">
        <v>3409</v>
      </c>
      <c r="E35" t="s">
        <v>3721</v>
      </c>
      <c r="F35">
        <v>86</v>
      </c>
      <c r="G35">
        <v>62</v>
      </c>
      <c r="I35" t="s">
        <v>115</v>
      </c>
    </row>
    <row r="36" spans="1:9" x14ac:dyDescent="0.25">
      <c r="A36" t="s">
        <v>3345</v>
      </c>
      <c r="B36" s="6">
        <v>41957</v>
      </c>
      <c r="C36" t="s">
        <v>3073</v>
      </c>
      <c r="D36" t="s">
        <v>3147</v>
      </c>
      <c r="E36" t="s">
        <v>3721</v>
      </c>
      <c r="F36">
        <v>64</v>
      </c>
      <c r="G36">
        <v>58</v>
      </c>
      <c r="I36" t="s">
        <v>115</v>
      </c>
    </row>
    <row r="37" spans="1:9" x14ac:dyDescent="0.25">
      <c r="A37" t="s">
        <v>3382</v>
      </c>
      <c r="B37" s="6">
        <v>41957</v>
      </c>
      <c r="C37" t="s">
        <v>3074</v>
      </c>
      <c r="D37" t="s">
        <v>3128</v>
      </c>
      <c r="E37" t="s">
        <v>3721</v>
      </c>
      <c r="F37">
        <v>71</v>
      </c>
      <c r="G37">
        <v>63</v>
      </c>
      <c r="I37" t="s">
        <v>115</v>
      </c>
    </row>
    <row r="38" spans="1:9" x14ac:dyDescent="0.25">
      <c r="A38" t="s">
        <v>3144</v>
      </c>
      <c r="B38" s="6">
        <v>41957</v>
      </c>
      <c r="C38" t="s">
        <v>3073</v>
      </c>
      <c r="D38" t="s">
        <v>3344</v>
      </c>
      <c r="E38" t="s">
        <v>3721</v>
      </c>
      <c r="F38">
        <v>68</v>
      </c>
      <c r="G38">
        <v>45</v>
      </c>
      <c r="I38" t="s">
        <v>115</v>
      </c>
    </row>
    <row r="39" spans="1:9" x14ac:dyDescent="0.25">
      <c r="A39" t="s">
        <v>3225</v>
      </c>
      <c r="B39" s="6">
        <v>41957</v>
      </c>
      <c r="C39" t="s">
        <v>3073</v>
      </c>
      <c r="D39" t="s">
        <v>3718</v>
      </c>
      <c r="E39" t="s">
        <v>3721</v>
      </c>
      <c r="F39">
        <v>64</v>
      </c>
      <c r="G39">
        <v>42</v>
      </c>
      <c r="I39" t="s">
        <v>115</v>
      </c>
    </row>
    <row r="40" spans="1:9" x14ac:dyDescent="0.25">
      <c r="A40" t="s">
        <v>3118</v>
      </c>
      <c r="B40" s="6">
        <v>41957</v>
      </c>
      <c r="C40" t="s">
        <v>3073</v>
      </c>
      <c r="D40" t="s">
        <v>3718</v>
      </c>
      <c r="E40" t="s">
        <v>3721</v>
      </c>
      <c r="F40">
        <v>94</v>
      </c>
      <c r="G40">
        <v>77</v>
      </c>
      <c r="I40" t="s">
        <v>115</v>
      </c>
    </row>
    <row r="41" spans="1:9" x14ac:dyDescent="0.25">
      <c r="A41" t="s">
        <v>3338</v>
      </c>
      <c r="B41" s="6">
        <v>41957</v>
      </c>
      <c r="C41" t="s">
        <v>3073</v>
      </c>
      <c r="D41" t="s">
        <v>3164</v>
      </c>
      <c r="E41" t="s">
        <v>3720</v>
      </c>
      <c r="F41">
        <v>75</v>
      </c>
      <c r="G41">
        <v>40</v>
      </c>
      <c r="I41" t="s">
        <v>6</v>
      </c>
    </row>
    <row r="42" spans="1:9" x14ac:dyDescent="0.25">
      <c r="A42" t="s">
        <v>3167</v>
      </c>
      <c r="B42" s="6">
        <v>41957</v>
      </c>
      <c r="C42" t="s">
        <v>3073</v>
      </c>
      <c r="D42" t="s">
        <v>3119</v>
      </c>
      <c r="E42" t="s">
        <v>3720</v>
      </c>
      <c r="F42">
        <v>68</v>
      </c>
      <c r="G42">
        <v>60</v>
      </c>
      <c r="I42" t="s">
        <v>6</v>
      </c>
    </row>
    <row r="43" spans="1:9" x14ac:dyDescent="0.25">
      <c r="A43" t="s">
        <v>3126</v>
      </c>
      <c r="B43" s="6">
        <v>41957</v>
      </c>
      <c r="C43" t="s">
        <v>3073</v>
      </c>
      <c r="D43" t="s">
        <v>3415</v>
      </c>
      <c r="E43" t="s">
        <v>3721</v>
      </c>
      <c r="F43">
        <v>92</v>
      </c>
      <c r="G43">
        <v>40</v>
      </c>
      <c r="I43" t="s">
        <v>115</v>
      </c>
    </row>
    <row r="44" spans="1:9" x14ac:dyDescent="0.25">
      <c r="A44" t="s">
        <v>3363</v>
      </c>
      <c r="B44" s="6">
        <v>41957</v>
      </c>
      <c r="C44" t="s">
        <v>3073</v>
      </c>
      <c r="D44" t="s">
        <v>3718</v>
      </c>
      <c r="E44" t="s">
        <v>3721</v>
      </c>
      <c r="F44">
        <v>115</v>
      </c>
      <c r="G44">
        <v>55</v>
      </c>
      <c r="I44" t="s">
        <v>115</v>
      </c>
    </row>
    <row r="45" spans="1:9" x14ac:dyDescent="0.25">
      <c r="A45" t="s">
        <v>3196</v>
      </c>
      <c r="B45" s="6">
        <v>41957</v>
      </c>
      <c r="C45" t="s">
        <v>3073</v>
      </c>
      <c r="D45" t="s">
        <v>3111</v>
      </c>
      <c r="E45" t="s">
        <v>3721</v>
      </c>
      <c r="F45">
        <v>80</v>
      </c>
      <c r="G45">
        <v>73</v>
      </c>
      <c r="I45" t="s">
        <v>115</v>
      </c>
    </row>
    <row r="46" spans="1:9" x14ac:dyDescent="0.25">
      <c r="A46" t="s">
        <v>3707</v>
      </c>
      <c r="B46" s="6">
        <v>41957</v>
      </c>
      <c r="C46" t="s">
        <v>3073</v>
      </c>
      <c r="D46" t="s">
        <v>3265</v>
      </c>
      <c r="E46" t="s">
        <v>3721</v>
      </c>
      <c r="F46">
        <v>104</v>
      </c>
      <c r="G46">
        <v>58</v>
      </c>
      <c r="I46" t="s">
        <v>115</v>
      </c>
    </row>
    <row r="47" spans="1:9" x14ac:dyDescent="0.25">
      <c r="A47" t="s">
        <v>3086</v>
      </c>
      <c r="B47" s="6">
        <v>41957</v>
      </c>
      <c r="C47" t="s">
        <v>3074</v>
      </c>
      <c r="D47" t="s">
        <v>3109</v>
      </c>
      <c r="E47" t="s">
        <v>3720</v>
      </c>
      <c r="F47">
        <v>71</v>
      </c>
      <c r="G47">
        <v>53</v>
      </c>
      <c r="I47" t="s">
        <v>6</v>
      </c>
    </row>
    <row r="48" spans="1:9" x14ac:dyDescent="0.25">
      <c r="A48" t="s">
        <v>3151</v>
      </c>
      <c r="B48" s="6">
        <v>41957</v>
      </c>
      <c r="C48" t="s">
        <v>3073</v>
      </c>
      <c r="D48" t="s">
        <v>3718</v>
      </c>
      <c r="E48" t="s">
        <v>3721</v>
      </c>
      <c r="F48">
        <v>73</v>
      </c>
      <c r="G48">
        <v>52</v>
      </c>
      <c r="I48" t="s">
        <v>115</v>
      </c>
    </row>
    <row r="49" spans="1:9" x14ac:dyDescent="0.25">
      <c r="A49" t="s">
        <v>3302</v>
      </c>
      <c r="B49" s="6">
        <v>41957</v>
      </c>
      <c r="C49" t="s">
        <v>3074</v>
      </c>
      <c r="D49" t="s">
        <v>3342</v>
      </c>
      <c r="E49" t="s">
        <v>3721</v>
      </c>
      <c r="F49">
        <v>100</v>
      </c>
      <c r="G49">
        <v>99</v>
      </c>
      <c r="H49" t="s">
        <v>3725</v>
      </c>
      <c r="I49" t="s">
        <v>115</v>
      </c>
    </row>
    <row r="50" spans="1:9" x14ac:dyDescent="0.25">
      <c r="A50" t="s">
        <v>3112</v>
      </c>
      <c r="B50" s="6">
        <v>41957</v>
      </c>
      <c r="C50" t="s">
        <v>3073</v>
      </c>
      <c r="D50" t="s">
        <v>3216</v>
      </c>
      <c r="E50" t="s">
        <v>3721</v>
      </c>
      <c r="F50">
        <v>94</v>
      </c>
      <c r="G50">
        <v>61</v>
      </c>
      <c r="I50" t="s">
        <v>115</v>
      </c>
    </row>
    <row r="51" spans="1:9" x14ac:dyDescent="0.25">
      <c r="A51" t="s">
        <v>3237</v>
      </c>
      <c r="B51" s="6">
        <v>41957</v>
      </c>
      <c r="C51" t="s">
        <v>3073</v>
      </c>
      <c r="D51" t="s">
        <v>3718</v>
      </c>
      <c r="E51" t="s">
        <v>3721</v>
      </c>
      <c r="F51">
        <v>77</v>
      </c>
      <c r="G51">
        <v>65</v>
      </c>
      <c r="I51" t="s">
        <v>115</v>
      </c>
    </row>
    <row r="52" spans="1:9" x14ac:dyDescent="0.25">
      <c r="A52" t="s">
        <v>3227</v>
      </c>
      <c r="B52" s="6">
        <v>41957</v>
      </c>
      <c r="C52" t="s">
        <v>3073</v>
      </c>
      <c r="D52" t="s">
        <v>3355</v>
      </c>
      <c r="E52" t="s">
        <v>3721</v>
      </c>
      <c r="F52">
        <v>80</v>
      </c>
      <c r="G52">
        <v>71</v>
      </c>
      <c r="I52" t="s">
        <v>115</v>
      </c>
    </row>
    <row r="53" spans="1:9" x14ac:dyDescent="0.25">
      <c r="A53" t="s">
        <v>3406</v>
      </c>
      <c r="B53" s="6">
        <v>41957</v>
      </c>
      <c r="C53" t="s">
        <v>3073</v>
      </c>
      <c r="D53" t="s">
        <v>3718</v>
      </c>
      <c r="E53" t="s">
        <v>3721</v>
      </c>
      <c r="F53">
        <v>89</v>
      </c>
      <c r="G53">
        <v>49</v>
      </c>
      <c r="I53" t="s">
        <v>115</v>
      </c>
    </row>
    <row r="54" spans="1:9" x14ac:dyDescent="0.25">
      <c r="A54" t="s">
        <v>3152</v>
      </c>
      <c r="B54" s="6">
        <v>41957</v>
      </c>
      <c r="C54" t="s">
        <v>3073</v>
      </c>
      <c r="D54" t="s">
        <v>3394</v>
      </c>
      <c r="E54" t="s">
        <v>3721</v>
      </c>
      <c r="F54">
        <v>116</v>
      </c>
      <c r="G54">
        <v>65</v>
      </c>
      <c r="I54" t="s">
        <v>115</v>
      </c>
    </row>
    <row r="55" spans="1:9" x14ac:dyDescent="0.25">
      <c r="A55" t="s">
        <v>3209</v>
      </c>
      <c r="B55" s="6">
        <v>41957</v>
      </c>
      <c r="C55" t="s">
        <v>3073</v>
      </c>
      <c r="D55" t="s">
        <v>3373</v>
      </c>
      <c r="E55" t="s">
        <v>3721</v>
      </c>
      <c r="F55">
        <v>78</v>
      </c>
      <c r="G55">
        <v>73</v>
      </c>
      <c r="I55" t="s">
        <v>115</v>
      </c>
    </row>
    <row r="56" spans="1:9" x14ac:dyDescent="0.25">
      <c r="A56" t="s">
        <v>3127</v>
      </c>
      <c r="B56" s="6">
        <v>41957</v>
      </c>
      <c r="C56" t="s">
        <v>3073</v>
      </c>
      <c r="D56" t="s">
        <v>3293</v>
      </c>
      <c r="E56" t="s">
        <v>3721</v>
      </c>
      <c r="F56">
        <v>90</v>
      </c>
      <c r="G56">
        <v>56</v>
      </c>
      <c r="I56" t="s">
        <v>115</v>
      </c>
    </row>
    <row r="57" spans="1:9" x14ac:dyDescent="0.25">
      <c r="A57" t="s">
        <v>3714</v>
      </c>
      <c r="B57" s="6">
        <v>41957</v>
      </c>
      <c r="C57" t="s">
        <v>3073</v>
      </c>
      <c r="D57" t="s">
        <v>3369</v>
      </c>
      <c r="E57" t="s">
        <v>3721</v>
      </c>
      <c r="F57">
        <v>93</v>
      </c>
      <c r="G57">
        <v>82</v>
      </c>
      <c r="I57" t="s">
        <v>115</v>
      </c>
    </row>
    <row r="58" spans="1:9" x14ac:dyDescent="0.25">
      <c r="A58" t="s">
        <v>3217</v>
      </c>
      <c r="B58" s="6">
        <v>41957</v>
      </c>
      <c r="C58" t="s">
        <v>3073</v>
      </c>
      <c r="D58" t="s">
        <v>3718</v>
      </c>
      <c r="E58" t="s">
        <v>3721</v>
      </c>
      <c r="F58">
        <v>74</v>
      </c>
      <c r="G58">
        <v>50</v>
      </c>
      <c r="I58" t="s">
        <v>115</v>
      </c>
    </row>
    <row r="59" spans="1:9" x14ac:dyDescent="0.25">
      <c r="A59" t="s">
        <v>3386</v>
      </c>
      <c r="B59" s="6">
        <v>41957</v>
      </c>
      <c r="C59" t="s">
        <v>3073</v>
      </c>
      <c r="D59" t="s">
        <v>3190</v>
      </c>
      <c r="E59" t="s">
        <v>3720</v>
      </c>
      <c r="F59">
        <v>79</v>
      </c>
      <c r="G59">
        <v>66</v>
      </c>
      <c r="H59" t="s">
        <v>3722</v>
      </c>
      <c r="I59" t="s">
        <v>6</v>
      </c>
    </row>
    <row r="60" spans="1:9" x14ac:dyDescent="0.25">
      <c r="A60" t="s">
        <v>3187</v>
      </c>
      <c r="B60" s="6">
        <v>41957</v>
      </c>
      <c r="C60" t="s">
        <v>3073</v>
      </c>
      <c r="D60" t="s">
        <v>3710</v>
      </c>
      <c r="E60" t="s">
        <v>3720</v>
      </c>
      <c r="F60">
        <v>79</v>
      </c>
      <c r="G60">
        <v>51</v>
      </c>
      <c r="I60" t="s">
        <v>6</v>
      </c>
    </row>
    <row r="61" spans="1:9" x14ac:dyDescent="0.25">
      <c r="A61" t="s">
        <v>3709</v>
      </c>
      <c r="B61" s="6">
        <v>41957</v>
      </c>
      <c r="C61" t="s">
        <v>3073</v>
      </c>
      <c r="D61" t="s">
        <v>3133</v>
      </c>
      <c r="E61" t="s">
        <v>3721</v>
      </c>
      <c r="F61">
        <v>69</v>
      </c>
      <c r="G61">
        <v>59</v>
      </c>
      <c r="I61" t="s">
        <v>115</v>
      </c>
    </row>
    <row r="62" spans="1:9" x14ac:dyDescent="0.25">
      <c r="A62" t="s">
        <v>3245</v>
      </c>
      <c r="B62" s="6">
        <v>41957</v>
      </c>
      <c r="C62" t="s">
        <v>3073</v>
      </c>
      <c r="D62" t="s">
        <v>3267</v>
      </c>
      <c r="E62" t="s">
        <v>3721</v>
      </c>
      <c r="F62">
        <v>98</v>
      </c>
      <c r="G62">
        <v>68</v>
      </c>
      <c r="I62" t="s">
        <v>115</v>
      </c>
    </row>
    <row r="63" spans="1:9" x14ac:dyDescent="0.25">
      <c r="A63" t="s">
        <v>3713</v>
      </c>
      <c r="B63" s="6">
        <v>41957</v>
      </c>
      <c r="C63" t="s">
        <v>3073</v>
      </c>
      <c r="D63" t="s">
        <v>3275</v>
      </c>
      <c r="E63" t="s">
        <v>3721</v>
      </c>
      <c r="F63">
        <v>85</v>
      </c>
      <c r="G63">
        <v>45</v>
      </c>
      <c r="I63" t="s">
        <v>115</v>
      </c>
    </row>
    <row r="64" spans="1:9" x14ac:dyDescent="0.25">
      <c r="A64" t="s">
        <v>3307</v>
      </c>
      <c r="B64" s="6">
        <v>41957</v>
      </c>
      <c r="C64" t="s">
        <v>3073</v>
      </c>
      <c r="D64" t="s">
        <v>3718</v>
      </c>
      <c r="E64" t="s">
        <v>3721</v>
      </c>
      <c r="F64">
        <v>69</v>
      </c>
      <c r="G64">
        <v>45</v>
      </c>
      <c r="I64" t="s">
        <v>115</v>
      </c>
    </row>
    <row r="65" spans="1:9" x14ac:dyDescent="0.25">
      <c r="A65" t="s">
        <v>3215</v>
      </c>
      <c r="B65" s="6">
        <v>41957</v>
      </c>
      <c r="C65" t="s">
        <v>3073</v>
      </c>
      <c r="D65" t="s">
        <v>3718</v>
      </c>
      <c r="E65" t="s">
        <v>3721</v>
      </c>
      <c r="F65">
        <v>91</v>
      </c>
      <c r="G65">
        <v>70</v>
      </c>
      <c r="I65" t="s">
        <v>115</v>
      </c>
    </row>
    <row r="66" spans="1:9" x14ac:dyDescent="0.25">
      <c r="A66" t="s">
        <v>3309</v>
      </c>
      <c r="B66" s="6">
        <v>41957</v>
      </c>
      <c r="C66" t="s">
        <v>3073</v>
      </c>
      <c r="D66" t="s">
        <v>3718</v>
      </c>
      <c r="E66" t="s">
        <v>3721</v>
      </c>
      <c r="F66">
        <v>79</v>
      </c>
      <c r="G66">
        <v>53</v>
      </c>
      <c r="I66" t="s">
        <v>115</v>
      </c>
    </row>
    <row r="67" spans="1:9" x14ac:dyDescent="0.25">
      <c r="A67" t="s">
        <v>3711</v>
      </c>
      <c r="B67" s="6">
        <v>41957</v>
      </c>
      <c r="C67" t="s">
        <v>3074</v>
      </c>
      <c r="D67" t="s">
        <v>3124</v>
      </c>
      <c r="E67" t="s">
        <v>3721</v>
      </c>
      <c r="F67">
        <v>81</v>
      </c>
      <c r="G67">
        <v>68</v>
      </c>
      <c r="I67" t="s">
        <v>115</v>
      </c>
    </row>
    <row r="68" spans="1:9" x14ac:dyDescent="0.25">
      <c r="A68" t="s">
        <v>3158</v>
      </c>
      <c r="B68" s="6">
        <v>41957</v>
      </c>
      <c r="C68" t="s">
        <v>3073</v>
      </c>
      <c r="D68" t="s">
        <v>3718</v>
      </c>
      <c r="E68" t="s">
        <v>3721</v>
      </c>
      <c r="F68">
        <v>71</v>
      </c>
      <c r="G68">
        <v>58</v>
      </c>
      <c r="I68" t="s">
        <v>115</v>
      </c>
    </row>
    <row r="69" spans="1:9" x14ac:dyDescent="0.25">
      <c r="A69" t="s">
        <v>3340</v>
      </c>
      <c r="B69" s="6">
        <v>41957</v>
      </c>
      <c r="C69" t="s">
        <v>3073</v>
      </c>
      <c r="D69" t="s">
        <v>3397</v>
      </c>
      <c r="E69" t="s">
        <v>3721</v>
      </c>
      <c r="F69">
        <v>76</v>
      </c>
      <c r="G69">
        <v>66</v>
      </c>
      <c r="I69" t="s">
        <v>115</v>
      </c>
    </row>
    <row r="70" spans="1:9" x14ac:dyDescent="0.25">
      <c r="A70" t="s">
        <v>3254</v>
      </c>
      <c r="B70" s="6">
        <v>41957</v>
      </c>
      <c r="C70" t="s">
        <v>3073</v>
      </c>
      <c r="D70" t="s">
        <v>3318</v>
      </c>
      <c r="E70" t="s">
        <v>3721</v>
      </c>
      <c r="F70">
        <v>79</v>
      </c>
      <c r="G70">
        <v>63</v>
      </c>
      <c r="I70" t="s">
        <v>115</v>
      </c>
    </row>
    <row r="71" spans="1:9" x14ac:dyDescent="0.25">
      <c r="A71" t="s">
        <v>3326</v>
      </c>
      <c r="B71" s="6">
        <v>41957</v>
      </c>
      <c r="C71" t="s">
        <v>3073</v>
      </c>
      <c r="D71" t="s">
        <v>3320</v>
      </c>
      <c r="E71" t="s">
        <v>3721</v>
      </c>
      <c r="F71">
        <v>74</v>
      </c>
      <c r="G71">
        <v>55</v>
      </c>
      <c r="I71" t="s">
        <v>115</v>
      </c>
    </row>
    <row r="72" spans="1:9" x14ac:dyDescent="0.25">
      <c r="A72" t="s">
        <v>3177</v>
      </c>
      <c r="B72" s="6">
        <v>41957</v>
      </c>
      <c r="C72" t="s">
        <v>3073</v>
      </c>
      <c r="D72" t="s">
        <v>3380</v>
      </c>
      <c r="E72" t="s">
        <v>3721</v>
      </c>
      <c r="F72">
        <v>82</v>
      </c>
      <c r="G72">
        <v>48</v>
      </c>
      <c r="I72" t="s">
        <v>115</v>
      </c>
    </row>
    <row r="73" spans="1:9" x14ac:dyDescent="0.25">
      <c r="A73" t="s">
        <v>3165</v>
      </c>
      <c r="B73" s="6">
        <v>41957</v>
      </c>
      <c r="C73" t="s">
        <v>3073</v>
      </c>
      <c r="D73" t="s">
        <v>3080</v>
      </c>
      <c r="E73" t="s">
        <v>3721</v>
      </c>
      <c r="F73">
        <v>95</v>
      </c>
      <c r="G73">
        <v>87</v>
      </c>
      <c r="I73" t="s">
        <v>115</v>
      </c>
    </row>
    <row r="74" spans="1:9" x14ac:dyDescent="0.25">
      <c r="A74" t="s">
        <v>3223</v>
      </c>
      <c r="B74" s="6">
        <v>41957</v>
      </c>
      <c r="C74" t="s">
        <v>3073</v>
      </c>
      <c r="D74" t="s">
        <v>3718</v>
      </c>
      <c r="E74" t="s">
        <v>3721</v>
      </c>
      <c r="F74">
        <v>88</v>
      </c>
      <c r="G74">
        <v>48</v>
      </c>
      <c r="I74" t="s">
        <v>115</v>
      </c>
    </row>
    <row r="75" spans="1:9" x14ac:dyDescent="0.25">
      <c r="A75" t="s">
        <v>3194</v>
      </c>
      <c r="B75" s="6">
        <v>41957</v>
      </c>
      <c r="C75" t="s">
        <v>3073</v>
      </c>
      <c r="D75" t="s">
        <v>3393</v>
      </c>
      <c r="E75" t="s">
        <v>3721</v>
      </c>
      <c r="F75">
        <v>84</v>
      </c>
      <c r="G75">
        <v>49</v>
      </c>
      <c r="I75" t="s">
        <v>115</v>
      </c>
    </row>
    <row r="76" spans="1:9" x14ac:dyDescent="0.25">
      <c r="A76" t="s">
        <v>3290</v>
      </c>
      <c r="B76" s="6">
        <v>41957</v>
      </c>
      <c r="C76" t="s">
        <v>3073</v>
      </c>
      <c r="D76" t="s">
        <v>3718</v>
      </c>
      <c r="E76" t="s">
        <v>3721</v>
      </c>
      <c r="F76">
        <v>77</v>
      </c>
      <c r="G76">
        <v>60</v>
      </c>
      <c r="I76" t="s">
        <v>115</v>
      </c>
    </row>
    <row r="77" spans="1:9" x14ac:dyDescent="0.25">
      <c r="A77" t="s">
        <v>3202</v>
      </c>
      <c r="B77" s="6">
        <v>41957</v>
      </c>
      <c r="C77" t="s">
        <v>3073</v>
      </c>
      <c r="D77" t="s">
        <v>3370</v>
      </c>
      <c r="E77" t="s">
        <v>3721</v>
      </c>
      <c r="F77">
        <v>66</v>
      </c>
      <c r="G77">
        <v>56</v>
      </c>
      <c r="I77" t="s">
        <v>115</v>
      </c>
    </row>
    <row r="78" spans="1:9" x14ac:dyDescent="0.25">
      <c r="A78" t="s">
        <v>3235</v>
      </c>
      <c r="B78" s="6">
        <v>41957</v>
      </c>
      <c r="C78" t="s">
        <v>3073</v>
      </c>
      <c r="D78" t="s">
        <v>3240</v>
      </c>
      <c r="E78" t="s">
        <v>3720</v>
      </c>
      <c r="F78">
        <v>69</v>
      </c>
      <c r="G78">
        <v>61</v>
      </c>
      <c r="I78" t="s">
        <v>6</v>
      </c>
    </row>
    <row r="79" spans="1:9" x14ac:dyDescent="0.25">
      <c r="A79" t="s">
        <v>3388</v>
      </c>
      <c r="B79" s="6">
        <v>41957</v>
      </c>
      <c r="C79" t="s">
        <v>3073</v>
      </c>
      <c r="D79" t="s">
        <v>3337</v>
      </c>
      <c r="E79" t="s">
        <v>3721</v>
      </c>
      <c r="F79">
        <v>64</v>
      </c>
      <c r="G79">
        <v>53</v>
      </c>
      <c r="I79" t="s">
        <v>115</v>
      </c>
    </row>
    <row r="80" spans="1:9" x14ac:dyDescent="0.25">
      <c r="A80" t="s">
        <v>3150</v>
      </c>
      <c r="B80" s="6">
        <v>41957</v>
      </c>
      <c r="C80" t="s">
        <v>3073</v>
      </c>
      <c r="D80" t="s">
        <v>3141</v>
      </c>
      <c r="E80" t="s">
        <v>3720</v>
      </c>
      <c r="F80">
        <v>77</v>
      </c>
      <c r="G80">
        <v>74</v>
      </c>
      <c r="I80" t="s">
        <v>6</v>
      </c>
    </row>
    <row r="81" spans="1:9" x14ac:dyDescent="0.25">
      <c r="A81" t="s">
        <v>3325</v>
      </c>
      <c r="B81" s="6">
        <v>41957</v>
      </c>
      <c r="C81" t="s">
        <v>3073</v>
      </c>
      <c r="D81" t="s">
        <v>3323</v>
      </c>
      <c r="E81" t="s">
        <v>3720</v>
      </c>
      <c r="F81">
        <v>64</v>
      </c>
      <c r="G81">
        <v>59</v>
      </c>
      <c r="I81" t="s">
        <v>6</v>
      </c>
    </row>
    <row r="82" spans="1:9" x14ac:dyDescent="0.25">
      <c r="A82" t="s">
        <v>3135</v>
      </c>
      <c r="B82" s="6">
        <v>41957</v>
      </c>
      <c r="C82" t="s">
        <v>3073</v>
      </c>
      <c r="D82" t="s">
        <v>3348</v>
      </c>
      <c r="E82" t="s">
        <v>3721</v>
      </c>
      <c r="F82">
        <v>93</v>
      </c>
      <c r="G82">
        <v>58</v>
      </c>
      <c r="I82" t="s">
        <v>115</v>
      </c>
    </row>
    <row r="83" spans="1:9" x14ac:dyDescent="0.25">
      <c r="A83" t="s">
        <v>3274</v>
      </c>
      <c r="B83" s="6">
        <v>41957</v>
      </c>
      <c r="C83" t="s">
        <v>3073</v>
      </c>
      <c r="D83" t="s">
        <v>3269</v>
      </c>
      <c r="E83" t="s">
        <v>3721</v>
      </c>
      <c r="F83">
        <v>79</v>
      </c>
      <c r="G83">
        <v>55</v>
      </c>
      <c r="I83" t="s">
        <v>115</v>
      </c>
    </row>
    <row r="84" spans="1:9" x14ac:dyDescent="0.25">
      <c r="A84" t="s">
        <v>3292</v>
      </c>
      <c r="B84" s="6">
        <v>41957</v>
      </c>
      <c r="C84" t="s">
        <v>3073</v>
      </c>
      <c r="D84" t="s">
        <v>3718</v>
      </c>
      <c r="E84" t="s">
        <v>3721</v>
      </c>
      <c r="F84">
        <v>81</v>
      </c>
      <c r="G84">
        <v>43</v>
      </c>
      <c r="I84" t="s">
        <v>115</v>
      </c>
    </row>
    <row r="85" spans="1:9" x14ac:dyDescent="0.25">
      <c r="A85" t="s">
        <v>3705</v>
      </c>
      <c r="B85" s="6">
        <v>41957</v>
      </c>
      <c r="C85" t="s">
        <v>3073</v>
      </c>
      <c r="D85" t="s">
        <v>3392</v>
      </c>
      <c r="E85" t="s">
        <v>3721</v>
      </c>
      <c r="F85">
        <v>76</v>
      </c>
      <c r="G85">
        <v>60</v>
      </c>
      <c r="I85" t="s">
        <v>115</v>
      </c>
    </row>
    <row r="86" spans="1:9" x14ac:dyDescent="0.25">
      <c r="A86" t="s">
        <v>3239</v>
      </c>
      <c r="B86" s="6">
        <v>41957</v>
      </c>
      <c r="C86" t="s">
        <v>3073</v>
      </c>
      <c r="D86" t="s">
        <v>3718</v>
      </c>
      <c r="E86" t="s">
        <v>3721</v>
      </c>
      <c r="F86">
        <v>91</v>
      </c>
      <c r="G86">
        <v>61</v>
      </c>
      <c r="I86" t="s">
        <v>115</v>
      </c>
    </row>
    <row r="87" spans="1:9" x14ac:dyDescent="0.25">
      <c r="A87" t="s">
        <v>3256</v>
      </c>
      <c r="B87" s="6">
        <v>41957</v>
      </c>
      <c r="C87" t="s">
        <v>3073</v>
      </c>
      <c r="D87" t="s">
        <v>3718</v>
      </c>
      <c r="E87" t="s">
        <v>3721</v>
      </c>
      <c r="F87">
        <v>84</v>
      </c>
      <c r="G87">
        <v>62</v>
      </c>
      <c r="I87" t="s">
        <v>115</v>
      </c>
    </row>
    <row r="88" spans="1:9" x14ac:dyDescent="0.25">
      <c r="A88" t="s">
        <v>3243</v>
      </c>
      <c r="B88" s="6">
        <v>41957</v>
      </c>
      <c r="C88" t="s">
        <v>3073</v>
      </c>
      <c r="D88" t="s">
        <v>3718</v>
      </c>
      <c r="E88" t="s">
        <v>3721</v>
      </c>
      <c r="F88">
        <v>83</v>
      </c>
      <c r="G88">
        <v>62</v>
      </c>
      <c r="I88" t="s">
        <v>115</v>
      </c>
    </row>
    <row r="89" spans="1:9" x14ac:dyDescent="0.25">
      <c r="A89" t="s">
        <v>3203</v>
      </c>
      <c r="B89" s="6">
        <v>41957</v>
      </c>
      <c r="C89" t="s">
        <v>3073</v>
      </c>
      <c r="D89" t="s">
        <v>3404</v>
      </c>
      <c r="E89" t="s">
        <v>3721</v>
      </c>
      <c r="F89">
        <v>65</v>
      </c>
      <c r="G89">
        <v>58</v>
      </c>
      <c r="I89" t="s">
        <v>115</v>
      </c>
    </row>
    <row r="90" spans="1:9" x14ac:dyDescent="0.25">
      <c r="A90" t="s">
        <v>3092</v>
      </c>
      <c r="B90" s="6">
        <v>41957</v>
      </c>
      <c r="C90" t="s">
        <v>3073</v>
      </c>
      <c r="D90" t="s">
        <v>3089</v>
      </c>
      <c r="E90" t="s">
        <v>3721</v>
      </c>
      <c r="F90">
        <v>82</v>
      </c>
      <c r="G90">
        <v>39</v>
      </c>
      <c r="I90" t="s">
        <v>115</v>
      </c>
    </row>
    <row r="91" spans="1:9" x14ac:dyDescent="0.25">
      <c r="A91" t="s">
        <v>3324</v>
      </c>
      <c r="B91" s="6">
        <v>41957</v>
      </c>
      <c r="C91" t="s">
        <v>3073</v>
      </c>
      <c r="D91" t="s">
        <v>3084</v>
      </c>
      <c r="E91" t="s">
        <v>3721</v>
      </c>
      <c r="F91">
        <v>92</v>
      </c>
      <c r="G91">
        <v>55</v>
      </c>
      <c r="I91" t="s">
        <v>115</v>
      </c>
    </row>
    <row r="92" spans="1:9" x14ac:dyDescent="0.25">
      <c r="A92" t="s">
        <v>3246</v>
      </c>
      <c r="B92" s="6">
        <v>41957</v>
      </c>
      <c r="C92" t="s">
        <v>3073</v>
      </c>
      <c r="D92" t="s">
        <v>3322</v>
      </c>
      <c r="E92" t="s">
        <v>3721</v>
      </c>
      <c r="F92">
        <v>83</v>
      </c>
      <c r="G92">
        <v>55</v>
      </c>
      <c r="I92" t="s">
        <v>115</v>
      </c>
    </row>
    <row r="93" spans="1:9" x14ac:dyDescent="0.25">
      <c r="A93" t="s">
        <v>3253</v>
      </c>
      <c r="B93" s="6">
        <v>41957</v>
      </c>
      <c r="C93" t="s">
        <v>3073</v>
      </c>
      <c r="D93" t="s">
        <v>3301</v>
      </c>
      <c r="E93" t="s">
        <v>3720</v>
      </c>
      <c r="F93">
        <v>66</v>
      </c>
      <c r="G93">
        <v>65</v>
      </c>
      <c r="H93" t="s">
        <v>3722</v>
      </c>
      <c r="I93" t="s">
        <v>6</v>
      </c>
    </row>
    <row r="94" spans="1:9" x14ac:dyDescent="0.25">
      <c r="A94" t="s">
        <v>3258</v>
      </c>
      <c r="B94" s="6">
        <v>41957</v>
      </c>
      <c r="C94" t="s">
        <v>3073</v>
      </c>
      <c r="D94" t="s">
        <v>3352</v>
      </c>
      <c r="E94" t="s">
        <v>3721</v>
      </c>
      <c r="F94">
        <v>67</v>
      </c>
      <c r="G94">
        <v>54</v>
      </c>
      <c r="I94" t="s">
        <v>115</v>
      </c>
    </row>
    <row r="95" spans="1:9" x14ac:dyDescent="0.25">
      <c r="A95" t="s">
        <v>3174</v>
      </c>
      <c r="B95" s="6">
        <v>41957</v>
      </c>
      <c r="C95" t="s">
        <v>3073</v>
      </c>
      <c r="D95" t="s">
        <v>3341</v>
      </c>
      <c r="E95" t="s">
        <v>3721</v>
      </c>
      <c r="F95">
        <v>61</v>
      </c>
      <c r="G95">
        <v>48</v>
      </c>
      <c r="I95" t="s">
        <v>115</v>
      </c>
    </row>
    <row r="96" spans="1:9" x14ac:dyDescent="0.25">
      <c r="A96" t="s">
        <v>3334</v>
      </c>
      <c r="B96" s="6">
        <v>41957</v>
      </c>
      <c r="C96" t="s">
        <v>3073</v>
      </c>
      <c r="D96" t="s">
        <v>3329</v>
      </c>
      <c r="E96" t="s">
        <v>3721</v>
      </c>
      <c r="F96">
        <v>89</v>
      </c>
      <c r="G96">
        <v>74</v>
      </c>
      <c r="I96" t="s">
        <v>115</v>
      </c>
    </row>
    <row r="97" spans="1:9" x14ac:dyDescent="0.25">
      <c r="A97" t="s">
        <v>3192</v>
      </c>
      <c r="B97" s="6">
        <v>41957</v>
      </c>
      <c r="C97" t="s">
        <v>3073</v>
      </c>
      <c r="D97" t="s">
        <v>3082</v>
      </c>
      <c r="E97" t="s">
        <v>3721</v>
      </c>
      <c r="F97">
        <v>78</v>
      </c>
      <c r="G97">
        <v>45</v>
      </c>
      <c r="I97" t="s">
        <v>115</v>
      </c>
    </row>
    <row r="98" spans="1:9" x14ac:dyDescent="0.25">
      <c r="A98" t="s">
        <v>3286</v>
      </c>
      <c r="B98" s="6">
        <v>41957</v>
      </c>
      <c r="C98" t="s">
        <v>3073</v>
      </c>
      <c r="D98" t="s">
        <v>3718</v>
      </c>
      <c r="E98" t="s">
        <v>3721</v>
      </c>
      <c r="F98">
        <v>87</v>
      </c>
      <c r="G98">
        <v>59</v>
      </c>
      <c r="I98" t="s">
        <v>115</v>
      </c>
    </row>
    <row r="99" spans="1:9" x14ac:dyDescent="0.25">
      <c r="A99" t="s">
        <v>3114</v>
      </c>
      <c r="B99" s="6">
        <v>41957</v>
      </c>
      <c r="C99" t="s">
        <v>3073</v>
      </c>
      <c r="D99" t="s">
        <v>3383</v>
      </c>
      <c r="E99" t="s">
        <v>3721</v>
      </c>
      <c r="F99">
        <v>64</v>
      </c>
      <c r="G99">
        <v>58</v>
      </c>
      <c r="I99" t="s">
        <v>115</v>
      </c>
    </row>
    <row r="100" spans="1:9" x14ac:dyDescent="0.25">
      <c r="A100" t="s">
        <v>3206</v>
      </c>
      <c r="B100" s="6">
        <v>41957</v>
      </c>
      <c r="C100" t="s">
        <v>3073</v>
      </c>
      <c r="D100" t="s">
        <v>3218</v>
      </c>
      <c r="E100" t="s">
        <v>3721</v>
      </c>
      <c r="F100">
        <v>80</v>
      </c>
      <c r="G100">
        <v>40</v>
      </c>
      <c r="I100" t="s">
        <v>115</v>
      </c>
    </row>
    <row r="101" spans="1:9" x14ac:dyDescent="0.25">
      <c r="A101" t="s">
        <v>3098</v>
      </c>
      <c r="B101" s="6">
        <v>41957</v>
      </c>
      <c r="C101" t="s">
        <v>3073</v>
      </c>
      <c r="D101" t="s">
        <v>3081</v>
      </c>
      <c r="E101" t="s">
        <v>3721</v>
      </c>
      <c r="F101">
        <v>88</v>
      </c>
      <c r="G101">
        <v>85</v>
      </c>
      <c r="H101" t="s">
        <v>3723</v>
      </c>
      <c r="I101" t="s">
        <v>115</v>
      </c>
    </row>
    <row r="102" spans="1:9" x14ac:dyDescent="0.25">
      <c r="A102" t="s">
        <v>3117</v>
      </c>
      <c r="B102" s="6">
        <v>41957</v>
      </c>
      <c r="C102" t="s">
        <v>3073</v>
      </c>
      <c r="D102" t="s">
        <v>3718</v>
      </c>
      <c r="E102" t="s">
        <v>3721</v>
      </c>
      <c r="F102">
        <v>94</v>
      </c>
      <c r="G102">
        <v>54</v>
      </c>
      <c r="I102" t="s">
        <v>115</v>
      </c>
    </row>
    <row r="103" spans="1:9" x14ac:dyDescent="0.25">
      <c r="A103" t="s">
        <v>3166</v>
      </c>
      <c r="B103" s="6">
        <v>41957</v>
      </c>
      <c r="C103" t="s">
        <v>3073</v>
      </c>
      <c r="D103" t="s">
        <v>3311</v>
      </c>
      <c r="E103" t="s">
        <v>3721</v>
      </c>
      <c r="F103">
        <v>64</v>
      </c>
      <c r="G103">
        <v>46</v>
      </c>
      <c r="I103" t="s">
        <v>115</v>
      </c>
    </row>
    <row r="104" spans="1:9" x14ac:dyDescent="0.25">
      <c r="A104" t="s">
        <v>3175</v>
      </c>
      <c r="B104" s="6">
        <v>41957</v>
      </c>
      <c r="C104" t="s">
        <v>3073</v>
      </c>
      <c r="D104" t="s">
        <v>3366</v>
      </c>
      <c r="E104" t="s">
        <v>3720</v>
      </c>
      <c r="F104">
        <v>77</v>
      </c>
      <c r="G104">
        <v>50</v>
      </c>
      <c r="I104" t="s">
        <v>6</v>
      </c>
    </row>
    <row r="105" spans="1:9" x14ac:dyDescent="0.25">
      <c r="A105" t="s">
        <v>3130</v>
      </c>
      <c r="B105" s="6">
        <v>41957</v>
      </c>
      <c r="C105" t="s">
        <v>3073</v>
      </c>
      <c r="D105" t="s">
        <v>3347</v>
      </c>
      <c r="E105" t="s">
        <v>3720</v>
      </c>
      <c r="F105">
        <v>58</v>
      </c>
      <c r="G105">
        <v>57</v>
      </c>
      <c r="I105" t="s">
        <v>6</v>
      </c>
    </row>
    <row r="106" spans="1:9" x14ac:dyDescent="0.25">
      <c r="A106" t="s">
        <v>3291</v>
      </c>
      <c r="B106" s="6">
        <v>41957</v>
      </c>
      <c r="C106" t="s">
        <v>3073</v>
      </c>
      <c r="D106" t="s">
        <v>3718</v>
      </c>
      <c r="E106" t="s">
        <v>3721</v>
      </c>
      <c r="F106">
        <v>77</v>
      </c>
      <c r="G106">
        <v>67</v>
      </c>
      <c r="I106" t="s">
        <v>115</v>
      </c>
    </row>
    <row r="107" spans="1:9" x14ac:dyDescent="0.25">
      <c r="A107" t="s">
        <v>3263</v>
      </c>
      <c r="B107" s="6">
        <v>41957</v>
      </c>
      <c r="C107" t="s">
        <v>3073</v>
      </c>
      <c r="D107" t="s">
        <v>3718</v>
      </c>
      <c r="E107" t="s">
        <v>3721</v>
      </c>
      <c r="F107">
        <v>100</v>
      </c>
      <c r="G107">
        <v>52</v>
      </c>
      <c r="I107" t="s">
        <v>115</v>
      </c>
    </row>
    <row r="108" spans="1:9" x14ac:dyDescent="0.25">
      <c r="A108" t="s">
        <v>3343</v>
      </c>
      <c r="B108" s="6">
        <v>41957</v>
      </c>
      <c r="C108" t="s">
        <v>3073</v>
      </c>
      <c r="D108" t="s">
        <v>3283</v>
      </c>
      <c r="E108" t="s">
        <v>3721</v>
      </c>
      <c r="F108">
        <v>79</v>
      </c>
      <c r="G108">
        <v>58</v>
      </c>
      <c r="I108" t="s">
        <v>115</v>
      </c>
    </row>
    <row r="109" spans="1:9" x14ac:dyDescent="0.25">
      <c r="A109" t="s">
        <v>3717</v>
      </c>
      <c r="B109" s="6">
        <v>41957</v>
      </c>
      <c r="C109" t="s">
        <v>3073</v>
      </c>
      <c r="D109" t="s">
        <v>3718</v>
      </c>
      <c r="E109" t="s">
        <v>3721</v>
      </c>
      <c r="F109">
        <v>67</v>
      </c>
      <c r="G109">
        <v>44</v>
      </c>
      <c r="I109" t="s">
        <v>115</v>
      </c>
    </row>
    <row r="110" spans="1:9" x14ac:dyDescent="0.25">
      <c r="A110" t="s">
        <v>3330</v>
      </c>
      <c r="B110" s="6">
        <v>41957</v>
      </c>
      <c r="C110" t="s">
        <v>3073</v>
      </c>
      <c r="D110" t="s">
        <v>3332</v>
      </c>
      <c r="E110" t="s">
        <v>3721</v>
      </c>
      <c r="F110">
        <v>89</v>
      </c>
      <c r="G110">
        <v>72</v>
      </c>
      <c r="I110" t="s">
        <v>115</v>
      </c>
    </row>
    <row r="111" spans="1:9" x14ac:dyDescent="0.25">
      <c r="A111" t="s">
        <v>3261</v>
      </c>
      <c r="B111" s="6">
        <v>41957</v>
      </c>
      <c r="C111" t="s">
        <v>3073</v>
      </c>
      <c r="D111" t="s">
        <v>3408</v>
      </c>
      <c r="E111" t="s">
        <v>3720</v>
      </c>
      <c r="F111">
        <v>62</v>
      </c>
      <c r="G111">
        <v>53</v>
      </c>
      <c r="I111" t="s">
        <v>6</v>
      </c>
    </row>
    <row r="112" spans="1:9" x14ac:dyDescent="0.25">
      <c r="A112" t="s">
        <v>3374</v>
      </c>
      <c r="B112" s="6">
        <v>41957</v>
      </c>
      <c r="C112" t="s">
        <v>3073</v>
      </c>
      <c r="D112" t="s">
        <v>3718</v>
      </c>
      <c r="E112" t="s">
        <v>3721</v>
      </c>
      <c r="F112">
        <v>104</v>
      </c>
      <c r="G112">
        <v>56</v>
      </c>
      <c r="I112" t="s">
        <v>115</v>
      </c>
    </row>
    <row r="113" spans="1:9" x14ac:dyDescent="0.25">
      <c r="A113" t="s">
        <v>3149</v>
      </c>
      <c r="B113" s="6">
        <v>41957</v>
      </c>
      <c r="C113" t="s">
        <v>3073</v>
      </c>
      <c r="D113" t="s">
        <v>3362</v>
      </c>
      <c r="E113" t="s">
        <v>3721</v>
      </c>
      <c r="F113">
        <v>93</v>
      </c>
      <c r="G113">
        <v>54</v>
      </c>
      <c r="I113" t="s">
        <v>115</v>
      </c>
    </row>
    <row r="114" spans="1:9" x14ac:dyDescent="0.25">
      <c r="A114" t="s">
        <v>3360</v>
      </c>
      <c r="B114" s="6">
        <v>41957</v>
      </c>
      <c r="C114" t="s">
        <v>3073</v>
      </c>
      <c r="D114" t="s">
        <v>3718</v>
      </c>
      <c r="E114" t="s">
        <v>3721</v>
      </c>
      <c r="F114">
        <v>83</v>
      </c>
      <c r="G114">
        <v>64</v>
      </c>
      <c r="I114" t="s">
        <v>115</v>
      </c>
    </row>
    <row r="115" spans="1:9" x14ac:dyDescent="0.25">
      <c r="A115" t="s">
        <v>3199</v>
      </c>
      <c r="B115" s="6">
        <v>41957</v>
      </c>
      <c r="C115" t="s">
        <v>3073</v>
      </c>
      <c r="D115" t="s">
        <v>3211</v>
      </c>
      <c r="E115" t="s">
        <v>3721</v>
      </c>
      <c r="F115">
        <v>81</v>
      </c>
      <c r="G115">
        <v>56</v>
      </c>
      <c r="I115" t="s">
        <v>115</v>
      </c>
    </row>
    <row r="116" spans="1:9" x14ac:dyDescent="0.25">
      <c r="A116" t="s">
        <v>3145</v>
      </c>
      <c r="B116" s="6">
        <v>41957</v>
      </c>
      <c r="C116" t="s">
        <v>3073</v>
      </c>
      <c r="D116" t="s">
        <v>3718</v>
      </c>
      <c r="E116" t="s">
        <v>3721</v>
      </c>
      <c r="F116">
        <v>75</v>
      </c>
      <c r="G116">
        <v>61</v>
      </c>
      <c r="I116" t="s">
        <v>115</v>
      </c>
    </row>
    <row r="117" spans="1:9" x14ac:dyDescent="0.25">
      <c r="A117" t="s">
        <v>3356</v>
      </c>
      <c r="B117" s="6">
        <v>41957</v>
      </c>
      <c r="C117" t="s">
        <v>3073</v>
      </c>
      <c r="D117" t="s">
        <v>3317</v>
      </c>
      <c r="E117" t="s">
        <v>3720</v>
      </c>
      <c r="F117">
        <v>85</v>
      </c>
      <c r="G117">
        <v>76</v>
      </c>
      <c r="I117" t="s">
        <v>6</v>
      </c>
    </row>
    <row r="118" spans="1:9" x14ac:dyDescent="0.25">
      <c r="A118" t="s">
        <v>3185</v>
      </c>
      <c r="B118" s="6">
        <v>41957</v>
      </c>
      <c r="C118" t="s">
        <v>3073</v>
      </c>
      <c r="D118" t="s">
        <v>3718</v>
      </c>
      <c r="E118" t="s">
        <v>3721</v>
      </c>
      <c r="F118">
        <v>86</v>
      </c>
      <c r="G118">
        <v>63</v>
      </c>
      <c r="I118" t="s">
        <v>115</v>
      </c>
    </row>
    <row r="119" spans="1:9" x14ac:dyDescent="0.25">
      <c r="A119" t="s">
        <v>3201</v>
      </c>
      <c r="B119" s="6">
        <v>41957</v>
      </c>
      <c r="C119" t="s">
        <v>3073</v>
      </c>
      <c r="D119" t="s">
        <v>3090</v>
      </c>
      <c r="E119" t="s">
        <v>3721</v>
      </c>
      <c r="F119">
        <v>77</v>
      </c>
      <c r="G119">
        <v>58</v>
      </c>
      <c r="I119" t="s">
        <v>115</v>
      </c>
    </row>
    <row r="120" spans="1:9" x14ac:dyDescent="0.25">
      <c r="A120" t="s">
        <v>3336</v>
      </c>
      <c r="B120" s="6">
        <v>41957</v>
      </c>
      <c r="C120" t="s">
        <v>3073</v>
      </c>
      <c r="D120" t="s">
        <v>3718</v>
      </c>
      <c r="E120" t="s">
        <v>3721</v>
      </c>
      <c r="F120">
        <v>75</v>
      </c>
      <c r="G120">
        <v>49</v>
      </c>
      <c r="I120" t="s">
        <v>115</v>
      </c>
    </row>
    <row r="121" spans="1:9" x14ac:dyDescent="0.25">
      <c r="A121" t="s">
        <v>3213</v>
      </c>
      <c r="B121" s="6">
        <v>41957</v>
      </c>
      <c r="C121" t="s">
        <v>3073</v>
      </c>
      <c r="D121" t="s">
        <v>3718</v>
      </c>
      <c r="E121" t="s">
        <v>3721</v>
      </c>
      <c r="F121">
        <v>75</v>
      </c>
      <c r="G121">
        <v>61</v>
      </c>
      <c r="I121" t="s">
        <v>115</v>
      </c>
    </row>
    <row r="122" spans="1:9" x14ac:dyDescent="0.25">
      <c r="A122" t="s">
        <v>3085</v>
      </c>
      <c r="B122" s="6">
        <v>41957</v>
      </c>
      <c r="C122" t="s">
        <v>3073</v>
      </c>
      <c r="D122" t="s">
        <v>3116</v>
      </c>
      <c r="E122" t="s">
        <v>3721</v>
      </c>
      <c r="F122">
        <v>57</v>
      </c>
      <c r="G122">
        <v>56</v>
      </c>
      <c r="I122" t="s">
        <v>115</v>
      </c>
    </row>
    <row r="123" spans="1:9" x14ac:dyDescent="0.25">
      <c r="A123" t="s">
        <v>3195</v>
      </c>
      <c r="B123" s="6">
        <v>41957</v>
      </c>
      <c r="C123" t="s">
        <v>3073</v>
      </c>
      <c r="D123" t="s">
        <v>3129</v>
      </c>
      <c r="E123" t="s">
        <v>3721</v>
      </c>
      <c r="F123">
        <v>89</v>
      </c>
      <c r="G123">
        <v>42</v>
      </c>
      <c r="I123" t="s">
        <v>115</v>
      </c>
    </row>
    <row r="124" spans="1:9" x14ac:dyDescent="0.25">
      <c r="A124" t="s">
        <v>3244</v>
      </c>
      <c r="B124" s="6">
        <v>41957</v>
      </c>
      <c r="C124" t="s">
        <v>3073</v>
      </c>
      <c r="D124" t="s">
        <v>3413</v>
      </c>
      <c r="E124" t="s">
        <v>3721</v>
      </c>
      <c r="F124">
        <v>71</v>
      </c>
      <c r="G124">
        <v>54</v>
      </c>
      <c r="I124" t="s">
        <v>115</v>
      </c>
    </row>
    <row r="125" spans="1:9" x14ac:dyDescent="0.25">
      <c r="A125" t="s">
        <v>3140</v>
      </c>
      <c r="B125" s="6">
        <v>41957</v>
      </c>
      <c r="C125" t="s">
        <v>3073</v>
      </c>
      <c r="D125" t="s">
        <v>3399</v>
      </c>
      <c r="E125" t="s">
        <v>3721</v>
      </c>
      <c r="F125">
        <v>40</v>
      </c>
      <c r="G125">
        <v>37</v>
      </c>
      <c r="I125" t="s">
        <v>115</v>
      </c>
    </row>
    <row r="126" spans="1:9" x14ac:dyDescent="0.25">
      <c r="A126" t="s">
        <v>3228</v>
      </c>
      <c r="B126" s="6">
        <v>41957</v>
      </c>
      <c r="C126" t="s">
        <v>3073</v>
      </c>
      <c r="D126" t="s">
        <v>3718</v>
      </c>
      <c r="E126" t="s">
        <v>3721</v>
      </c>
      <c r="F126">
        <v>97</v>
      </c>
      <c r="G126">
        <v>66</v>
      </c>
      <c r="I126" t="s">
        <v>115</v>
      </c>
    </row>
    <row r="127" spans="1:9" x14ac:dyDescent="0.25">
      <c r="A127" t="s">
        <v>3232</v>
      </c>
      <c r="B127" s="6">
        <v>41957</v>
      </c>
      <c r="C127" t="s">
        <v>3073</v>
      </c>
      <c r="D127" t="s">
        <v>3718</v>
      </c>
      <c r="E127" t="s">
        <v>3721</v>
      </c>
      <c r="F127">
        <v>83</v>
      </c>
      <c r="G127">
        <v>29</v>
      </c>
      <c r="I127" t="s">
        <v>115</v>
      </c>
    </row>
    <row r="128" spans="1:9" x14ac:dyDescent="0.25">
      <c r="A128" t="s">
        <v>3248</v>
      </c>
      <c r="B128" s="6">
        <v>41957</v>
      </c>
      <c r="C128" t="s">
        <v>3073</v>
      </c>
      <c r="D128" t="s">
        <v>3224</v>
      </c>
      <c r="E128" t="s">
        <v>3721</v>
      </c>
      <c r="F128">
        <v>85</v>
      </c>
      <c r="G128">
        <v>50</v>
      </c>
      <c r="I128" t="s">
        <v>115</v>
      </c>
    </row>
    <row r="129" spans="1:9" x14ac:dyDescent="0.25">
      <c r="A129" t="s">
        <v>3100</v>
      </c>
      <c r="B129" s="6">
        <v>41957</v>
      </c>
      <c r="C129" t="s">
        <v>3073</v>
      </c>
      <c r="D129" t="s">
        <v>3357</v>
      </c>
      <c r="E129" t="s">
        <v>3721</v>
      </c>
      <c r="F129">
        <v>109</v>
      </c>
      <c r="G129">
        <v>68</v>
      </c>
      <c r="I129" t="s">
        <v>115</v>
      </c>
    </row>
    <row r="130" spans="1:9" x14ac:dyDescent="0.25">
      <c r="A130" t="s">
        <v>3364</v>
      </c>
      <c r="B130" s="6">
        <v>41957</v>
      </c>
      <c r="C130" t="s">
        <v>3073</v>
      </c>
      <c r="D130" t="s">
        <v>3718</v>
      </c>
      <c r="E130" t="s">
        <v>3721</v>
      </c>
      <c r="F130">
        <v>73</v>
      </c>
      <c r="G130">
        <v>58</v>
      </c>
      <c r="I130" t="s">
        <v>115</v>
      </c>
    </row>
    <row r="131" spans="1:9" x14ac:dyDescent="0.25">
      <c r="A131" t="s">
        <v>3247</v>
      </c>
      <c r="B131" s="6">
        <v>41957</v>
      </c>
      <c r="C131" t="s">
        <v>3073</v>
      </c>
      <c r="D131" t="s">
        <v>3123</v>
      </c>
      <c r="E131" t="s">
        <v>3721</v>
      </c>
      <c r="F131">
        <v>71</v>
      </c>
      <c r="G131">
        <v>59</v>
      </c>
      <c r="I131" t="s">
        <v>115</v>
      </c>
    </row>
    <row r="132" spans="1:9" x14ac:dyDescent="0.25">
      <c r="A132" t="s">
        <v>3391</v>
      </c>
      <c r="B132" s="6">
        <v>41957</v>
      </c>
      <c r="C132" t="s">
        <v>3074</v>
      </c>
      <c r="D132" t="s">
        <v>3351</v>
      </c>
      <c r="E132" t="s">
        <v>3720</v>
      </c>
      <c r="F132">
        <v>66</v>
      </c>
      <c r="G132">
        <v>65</v>
      </c>
      <c r="I132" t="s">
        <v>6</v>
      </c>
    </row>
    <row r="133" spans="1:9" x14ac:dyDescent="0.25">
      <c r="A133" t="s">
        <v>3402</v>
      </c>
      <c r="B133" s="6">
        <v>41957</v>
      </c>
      <c r="C133" t="s">
        <v>3073</v>
      </c>
      <c r="D133" t="s">
        <v>3718</v>
      </c>
      <c r="E133" t="s">
        <v>3721</v>
      </c>
      <c r="F133">
        <v>85</v>
      </c>
      <c r="G133">
        <v>71</v>
      </c>
      <c r="I133" t="s">
        <v>115</v>
      </c>
    </row>
    <row r="134" spans="1:9" x14ac:dyDescent="0.25">
      <c r="A134" t="s">
        <v>3297</v>
      </c>
      <c r="B134" s="6">
        <v>41957</v>
      </c>
      <c r="C134" t="s">
        <v>3073</v>
      </c>
      <c r="D134" t="s">
        <v>3718</v>
      </c>
      <c r="E134" t="s">
        <v>3721</v>
      </c>
      <c r="F134">
        <v>87</v>
      </c>
      <c r="G134">
        <v>36</v>
      </c>
      <c r="I134" t="s">
        <v>115</v>
      </c>
    </row>
    <row r="135" spans="1:9" x14ac:dyDescent="0.25">
      <c r="A135" t="s">
        <v>3358</v>
      </c>
      <c r="B135" s="6">
        <v>41957</v>
      </c>
      <c r="C135" t="s">
        <v>3073</v>
      </c>
      <c r="D135" t="s">
        <v>3718</v>
      </c>
      <c r="E135" t="s">
        <v>3721</v>
      </c>
      <c r="F135">
        <v>85</v>
      </c>
      <c r="G135">
        <v>57</v>
      </c>
      <c r="I135" t="s">
        <v>115</v>
      </c>
    </row>
    <row r="136" spans="1:9" x14ac:dyDescent="0.25">
      <c r="A136" t="s">
        <v>3207</v>
      </c>
      <c r="B136" s="6">
        <v>41957</v>
      </c>
      <c r="C136" t="s">
        <v>3073</v>
      </c>
      <c r="D136" t="s">
        <v>3718</v>
      </c>
      <c r="E136" t="s">
        <v>3721</v>
      </c>
      <c r="F136">
        <v>76</v>
      </c>
      <c r="G136">
        <v>62</v>
      </c>
      <c r="I136" t="s">
        <v>115</v>
      </c>
    </row>
    <row r="137" spans="1:9" x14ac:dyDescent="0.25">
      <c r="A137" t="s">
        <v>3077</v>
      </c>
      <c r="B137" s="6">
        <v>41957</v>
      </c>
      <c r="C137" t="s">
        <v>3073</v>
      </c>
      <c r="D137" t="s">
        <v>3238</v>
      </c>
      <c r="E137" t="s">
        <v>3721</v>
      </c>
      <c r="F137">
        <v>60</v>
      </c>
      <c r="G137">
        <v>59</v>
      </c>
      <c r="I137" t="s">
        <v>115</v>
      </c>
    </row>
    <row r="138" spans="1:9" x14ac:dyDescent="0.25">
      <c r="A138" t="s">
        <v>3365</v>
      </c>
      <c r="B138" s="6">
        <v>41957</v>
      </c>
      <c r="C138" t="s">
        <v>3073</v>
      </c>
      <c r="D138" t="s">
        <v>3718</v>
      </c>
      <c r="E138" t="s">
        <v>3721</v>
      </c>
      <c r="F138">
        <v>88</v>
      </c>
      <c r="G138">
        <v>80</v>
      </c>
      <c r="I138" t="s">
        <v>115</v>
      </c>
    </row>
    <row r="139" spans="1:9" x14ac:dyDescent="0.25">
      <c r="A139" t="s">
        <v>3298</v>
      </c>
      <c r="B139" s="6">
        <v>41957</v>
      </c>
      <c r="C139" t="s">
        <v>3073</v>
      </c>
      <c r="D139" t="s">
        <v>3718</v>
      </c>
      <c r="E139" t="s">
        <v>3721</v>
      </c>
      <c r="F139">
        <v>92</v>
      </c>
      <c r="G139">
        <v>74</v>
      </c>
      <c r="I139" t="s">
        <v>115</v>
      </c>
    </row>
    <row r="140" spans="1:9" x14ac:dyDescent="0.25">
      <c r="A140" t="s">
        <v>3287</v>
      </c>
      <c r="B140" s="6">
        <v>41957</v>
      </c>
      <c r="C140" t="s">
        <v>3073</v>
      </c>
      <c r="D140" t="s">
        <v>3316</v>
      </c>
      <c r="E140" t="s">
        <v>3721</v>
      </c>
      <c r="F140">
        <v>90</v>
      </c>
      <c r="G140">
        <v>72</v>
      </c>
      <c r="I140" t="s">
        <v>115</v>
      </c>
    </row>
    <row r="141" spans="1:9" x14ac:dyDescent="0.25">
      <c r="A141" t="s">
        <v>3276</v>
      </c>
      <c r="B141" s="6">
        <v>41957</v>
      </c>
      <c r="C141" t="s">
        <v>3073</v>
      </c>
      <c r="D141" t="s">
        <v>3270</v>
      </c>
      <c r="E141" t="s">
        <v>3721</v>
      </c>
      <c r="F141">
        <v>72</v>
      </c>
      <c r="G141">
        <v>61</v>
      </c>
      <c r="I141" t="s">
        <v>115</v>
      </c>
    </row>
    <row r="142" spans="1:9" x14ac:dyDescent="0.25">
      <c r="A142" t="s">
        <v>3277</v>
      </c>
      <c r="B142" s="6">
        <v>41957</v>
      </c>
      <c r="C142" t="s">
        <v>3073</v>
      </c>
      <c r="D142" t="s">
        <v>3285</v>
      </c>
      <c r="E142" t="s">
        <v>3721</v>
      </c>
      <c r="F142">
        <v>60</v>
      </c>
      <c r="G142">
        <v>52</v>
      </c>
      <c r="I142" t="s">
        <v>115</v>
      </c>
    </row>
    <row r="143" spans="1:9" x14ac:dyDescent="0.25">
      <c r="A143" t="s">
        <v>3353</v>
      </c>
      <c r="B143" s="6">
        <v>41957</v>
      </c>
      <c r="C143" t="s">
        <v>3073</v>
      </c>
      <c r="D143" t="s">
        <v>3271</v>
      </c>
      <c r="E143" t="s">
        <v>3721</v>
      </c>
      <c r="F143">
        <v>65</v>
      </c>
      <c r="G143">
        <v>52</v>
      </c>
      <c r="I143" t="s">
        <v>115</v>
      </c>
    </row>
    <row r="144" spans="1:9" x14ac:dyDescent="0.25">
      <c r="A144" t="s">
        <v>3368</v>
      </c>
      <c r="B144" s="6">
        <v>41957</v>
      </c>
      <c r="C144" t="s">
        <v>3073</v>
      </c>
      <c r="D144" t="s">
        <v>3319</v>
      </c>
      <c r="E144" t="s">
        <v>3721</v>
      </c>
      <c r="F144">
        <v>90</v>
      </c>
      <c r="G144">
        <v>76</v>
      </c>
      <c r="I144" t="s">
        <v>115</v>
      </c>
    </row>
    <row r="145" spans="1:9" x14ac:dyDescent="0.25">
      <c r="A145" t="s">
        <v>3708</v>
      </c>
      <c r="B145" s="6">
        <v>41957</v>
      </c>
      <c r="C145" t="s">
        <v>3074</v>
      </c>
      <c r="D145" t="s">
        <v>3379</v>
      </c>
      <c r="E145" t="s">
        <v>3721</v>
      </c>
      <c r="F145">
        <v>77</v>
      </c>
      <c r="G145">
        <v>66</v>
      </c>
      <c r="I145" t="s">
        <v>115</v>
      </c>
    </row>
    <row r="146" spans="1:9" x14ac:dyDescent="0.25">
      <c r="A146" t="s">
        <v>3180</v>
      </c>
      <c r="B146" s="6">
        <v>41957</v>
      </c>
      <c r="C146" t="s">
        <v>3074</v>
      </c>
      <c r="D146" t="s">
        <v>3251</v>
      </c>
      <c r="E146" t="s">
        <v>3721</v>
      </c>
      <c r="F146">
        <v>85</v>
      </c>
      <c r="G146">
        <v>69</v>
      </c>
      <c r="I146" t="s">
        <v>115</v>
      </c>
    </row>
    <row r="147" spans="1:9" x14ac:dyDescent="0.25">
      <c r="A147" t="s">
        <v>3198</v>
      </c>
      <c r="B147" s="6">
        <v>41957</v>
      </c>
      <c r="C147" t="s">
        <v>3073</v>
      </c>
      <c r="D147" t="s">
        <v>3125</v>
      </c>
      <c r="E147" t="s">
        <v>3721</v>
      </c>
      <c r="F147">
        <v>71</v>
      </c>
      <c r="G147">
        <v>46</v>
      </c>
      <c r="I147" t="s">
        <v>115</v>
      </c>
    </row>
    <row r="148" spans="1:9" x14ac:dyDescent="0.25">
      <c r="A148" t="s">
        <v>3200</v>
      </c>
      <c r="B148" s="6">
        <v>41957</v>
      </c>
      <c r="C148" t="s">
        <v>3073</v>
      </c>
      <c r="D148" t="s">
        <v>3305</v>
      </c>
      <c r="E148" t="s">
        <v>3721</v>
      </c>
      <c r="F148">
        <v>80</v>
      </c>
      <c r="G148">
        <v>69</v>
      </c>
      <c r="I148" t="s">
        <v>115</v>
      </c>
    </row>
    <row r="149" spans="1:9" x14ac:dyDescent="0.25">
      <c r="A149" t="s">
        <v>3395</v>
      </c>
      <c r="B149" s="6">
        <v>41957</v>
      </c>
      <c r="C149" t="s">
        <v>3073</v>
      </c>
      <c r="D149" t="s">
        <v>3313</v>
      </c>
      <c r="E149" t="s">
        <v>3721</v>
      </c>
      <c r="F149">
        <v>77</v>
      </c>
      <c r="G149">
        <v>59</v>
      </c>
      <c r="I149" t="s">
        <v>115</v>
      </c>
    </row>
    <row r="150" spans="1:9" x14ac:dyDescent="0.25">
      <c r="A150" t="s">
        <v>3385</v>
      </c>
      <c r="B150" s="6">
        <v>41957</v>
      </c>
      <c r="C150" t="s">
        <v>3073</v>
      </c>
      <c r="D150" t="s">
        <v>3327</v>
      </c>
      <c r="E150" t="s">
        <v>3721</v>
      </c>
      <c r="F150">
        <v>64</v>
      </c>
      <c r="G150">
        <v>54</v>
      </c>
      <c r="I150" t="s">
        <v>115</v>
      </c>
    </row>
    <row r="151" spans="1:9" x14ac:dyDescent="0.25">
      <c r="A151" t="s">
        <v>3272</v>
      </c>
      <c r="B151" s="6">
        <v>41957</v>
      </c>
      <c r="C151" t="s">
        <v>3073</v>
      </c>
      <c r="D151" t="s">
        <v>3390</v>
      </c>
      <c r="E151" t="s">
        <v>3720</v>
      </c>
      <c r="F151">
        <v>73</v>
      </c>
      <c r="G151">
        <v>71</v>
      </c>
      <c r="H151" t="s">
        <v>3722</v>
      </c>
      <c r="I151" t="s">
        <v>6</v>
      </c>
    </row>
    <row r="152" spans="1:9" x14ac:dyDescent="0.25">
      <c r="A152" t="s">
        <v>3706</v>
      </c>
      <c r="B152" s="6">
        <v>41957</v>
      </c>
      <c r="C152" t="s">
        <v>3073</v>
      </c>
      <c r="D152" t="s">
        <v>3241</v>
      </c>
      <c r="E152" t="s">
        <v>3721</v>
      </c>
      <c r="F152">
        <v>71</v>
      </c>
      <c r="G152">
        <v>54</v>
      </c>
      <c r="I152" t="s">
        <v>115</v>
      </c>
    </row>
    <row r="153" spans="1:9" x14ac:dyDescent="0.25">
      <c r="A153" t="s">
        <v>3712</v>
      </c>
      <c r="B153" s="6">
        <v>41957</v>
      </c>
      <c r="C153" t="s">
        <v>3073</v>
      </c>
      <c r="D153" t="s">
        <v>3214</v>
      </c>
      <c r="E153" t="s">
        <v>3721</v>
      </c>
      <c r="F153">
        <v>62</v>
      </c>
      <c r="G153">
        <v>31</v>
      </c>
      <c r="I153" t="s">
        <v>115</v>
      </c>
    </row>
    <row r="154" spans="1:9" x14ac:dyDescent="0.25">
      <c r="A154" t="s">
        <v>3179</v>
      </c>
      <c r="B154" s="6">
        <v>41957</v>
      </c>
      <c r="C154" t="s">
        <v>3073</v>
      </c>
      <c r="D154" t="s">
        <v>3230</v>
      </c>
      <c r="E154" t="s">
        <v>3721</v>
      </c>
      <c r="F154">
        <v>73</v>
      </c>
      <c r="G154">
        <v>70</v>
      </c>
      <c r="I154" t="s">
        <v>115</v>
      </c>
    </row>
    <row r="155" spans="1:9" x14ac:dyDescent="0.25">
      <c r="A155" t="s">
        <v>3210</v>
      </c>
      <c r="B155" s="6">
        <v>41957</v>
      </c>
      <c r="C155" t="s">
        <v>3073</v>
      </c>
      <c r="D155" t="s">
        <v>3268</v>
      </c>
      <c r="E155" t="s">
        <v>3721</v>
      </c>
      <c r="F155">
        <v>93</v>
      </c>
      <c r="G155">
        <v>60</v>
      </c>
      <c r="I155" t="s">
        <v>115</v>
      </c>
    </row>
    <row r="156" spans="1:9" x14ac:dyDescent="0.25">
      <c r="A156" t="s">
        <v>3339</v>
      </c>
      <c r="B156" s="6">
        <v>41958</v>
      </c>
      <c r="C156" t="s">
        <v>3074</v>
      </c>
      <c r="D156" t="s">
        <v>3391</v>
      </c>
      <c r="E156" t="s">
        <v>3721</v>
      </c>
      <c r="F156">
        <v>68</v>
      </c>
      <c r="G156">
        <v>55</v>
      </c>
      <c r="I156" t="s">
        <v>7</v>
      </c>
    </row>
    <row r="157" spans="1:9" x14ac:dyDescent="0.25">
      <c r="A157" t="s">
        <v>3093</v>
      </c>
      <c r="B157" s="6">
        <v>41958</v>
      </c>
      <c r="C157" t="s">
        <v>3073</v>
      </c>
      <c r="D157" t="s">
        <v>3351</v>
      </c>
      <c r="E157" t="s">
        <v>3721</v>
      </c>
      <c r="F157">
        <v>92</v>
      </c>
      <c r="G157">
        <v>86</v>
      </c>
      <c r="I157" t="s">
        <v>188</v>
      </c>
    </row>
    <row r="158" spans="1:9" x14ac:dyDescent="0.25">
      <c r="A158" t="s">
        <v>3219</v>
      </c>
      <c r="B158" s="6">
        <v>41958</v>
      </c>
      <c r="C158" t="s">
        <v>3073</v>
      </c>
      <c r="D158" t="s">
        <v>3718</v>
      </c>
      <c r="E158" t="s">
        <v>3721</v>
      </c>
      <c r="F158">
        <v>91</v>
      </c>
      <c r="G158">
        <v>69</v>
      </c>
      <c r="I158" t="s">
        <v>115</v>
      </c>
    </row>
    <row r="159" spans="1:9" x14ac:dyDescent="0.25">
      <c r="A159" t="s">
        <v>3101</v>
      </c>
      <c r="B159" s="6">
        <v>41958</v>
      </c>
      <c r="C159" t="s">
        <v>3073</v>
      </c>
      <c r="D159" t="s">
        <v>3088</v>
      </c>
      <c r="E159" t="s">
        <v>3721</v>
      </c>
      <c r="F159">
        <v>99</v>
      </c>
      <c r="G159">
        <v>57</v>
      </c>
      <c r="I159" t="s">
        <v>115</v>
      </c>
    </row>
    <row r="160" spans="1:9" x14ac:dyDescent="0.25">
      <c r="A160" t="s">
        <v>3115</v>
      </c>
      <c r="B160" s="6">
        <v>41958</v>
      </c>
      <c r="C160" t="s">
        <v>3073</v>
      </c>
      <c r="D160" t="s">
        <v>3087</v>
      </c>
      <c r="E160" t="s">
        <v>3721</v>
      </c>
      <c r="F160">
        <v>64</v>
      </c>
      <c r="G160">
        <v>60</v>
      </c>
      <c r="I160" t="s">
        <v>115</v>
      </c>
    </row>
    <row r="161" spans="1:9" x14ac:dyDescent="0.25">
      <c r="A161" t="s">
        <v>3279</v>
      </c>
      <c r="B161" s="6">
        <v>41958</v>
      </c>
      <c r="C161" t="s">
        <v>3073</v>
      </c>
      <c r="D161" t="s">
        <v>3163</v>
      </c>
      <c r="E161" t="s">
        <v>3721</v>
      </c>
      <c r="F161">
        <v>83</v>
      </c>
      <c r="G161">
        <v>66</v>
      </c>
      <c r="I161" t="s">
        <v>115</v>
      </c>
    </row>
    <row r="162" spans="1:9" x14ac:dyDescent="0.25">
      <c r="A162" t="s">
        <v>3172</v>
      </c>
      <c r="B162" s="6">
        <v>41958</v>
      </c>
      <c r="C162" t="s">
        <v>3073</v>
      </c>
      <c r="D162" t="s">
        <v>3718</v>
      </c>
      <c r="E162" t="s">
        <v>3721</v>
      </c>
      <c r="F162">
        <v>102</v>
      </c>
      <c r="G162">
        <v>66</v>
      </c>
      <c r="I162" t="s">
        <v>115</v>
      </c>
    </row>
    <row r="163" spans="1:9" x14ac:dyDescent="0.25">
      <c r="A163" t="s">
        <v>3288</v>
      </c>
      <c r="B163" s="6">
        <v>41958</v>
      </c>
      <c r="C163" t="s">
        <v>3073</v>
      </c>
      <c r="D163" t="s">
        <v>3367</v>
      </c>
      <c r="E163" t="s">
        <v>3720</v>
      </c>
      <c r="F163">
        <v>77</v>
      </c>
      <c r="G163">
        <v>58</v>
      </c>
      <c r="I163" t="s">
        <v>6</v>
      </c>
    </row>
    <row r="164" spans="1:9" x14ac:dyDescent="0.25">
      <c r="A164" t="s">
        <v>3704</v>
      </c>
      <c r="B164" s="6">
        <v>41958</v>
      </c>
      <c r="C164" t="s">
        <v>3073</v>
      </c>
      <c r="D164" t="s">
        <v>3382</v>
      </c>
      <c r="E164" t="s">
        <v>3721</v>
      </c>
      <c r="F164">
        <v>109</v>
      </c>
      <c r="G164">
        <v>59</v>
      </c>
      <c r="I164" t="s">
        <v>188</v>
      </c>
    </row>
    <row r="165" spans="1:9" x14ac:dyDescent="0.25">
      <c r="A165" t="s">
        <v>3120</v>
      </c>
      <c r="B165" s="6">
        <v>41958</v>
      </c>
      <c r="C165" t="s">
        <v>3073</v>
      </c>
      <c r="D165" t="s">
        <v>3718</v>
      </c>
      <c r="E165" t="s">
        <v>3721</v>
      </c>
      <c r="F165">
        <v>91</v>
      </c>
      <c r="G165">
        <v>51</v>
      </c>
      <c r="I165" t="s">
        <v>115</v>
      </c>
    </row>
    <row r="166" spans="1:9" x14ac:dyDescent="0.25">
      <c r="A166" t="s">
        <v>3378</v>
      </c>
      <c r="B166" s="6">
        <v>41958</v>
      </c>
      <c r="C166" t="s">
        <v>3073</v>
      </c>
      <c r="D166" t="s">
        <v>3718</v>
      </c>
      <c r="E166" t="s">
        <v>3721</v>
      </c>
      <c r="F166">
        <v>116</v>
      </c>
      <c r="G166">
        <v>45</v>
      </c>
      <c r="I166" t="s">
        <v>115</v>
      </c>
    </row>
    <row r="167" spans="1:9" x14ac:dyDescent="0.25">
      <c r="A167" t="s">
        <v>3221</v>
      </c>
      <c r="B167" s="6">
        <v>41958</v>
      </c>
      <c r="C167" t="s">
        <v>3073</v>
      </c>
      <c r="D167" t="s">
        <v>3718</v>
      </c>
      <c r="E167" t="s">
        <v>3721</v>
      </c>
      <c r="F167">
        <v>63</v>
      </c>
      <c r="G167">
        <v>51</v>
      </c>
      <c r="I167" t="s">
        <v>115</v>
      </c>
    </row>
    <row r="168" spans="1:9" x14ac:dyDescent="0.25">
      <c r="A168" t="s">
        <v>3161</v>
      </c>
      <c r="B168" s="6">
        <v>41958</v>
      </c>
      <c r="C168" t="s">
        <v>3073</v>
      </c>
      <c r="D168" t="s">
        <v>3384</v>
      </c>
      <c r="E168" t="s">
        <v>3721</v>
      </c>
      <c r="F168">
        <v>81</v>
      </c>
      <c r="G168">
        <v>66</v>
      </c>
      <c r="I168" t="s">
        <v>115</v>
      </c>
    </row>
    <row r="169" spans="1:9" x14ac:dyDescent="0.25">
      <c r="A169" t="s">
        <v>3249</v>
      </c>
      <c r="B169" s="6">
        <v>41958</v>
      </c>
      <c r="C169" t="s">
        <v>3073</v>
      </c>
      <c r="D169" t="s">
        <v>3354</v>
      </c>
      <c r="E169" t="s">
        <v>3721</v>
      </c>
      <c r="F169">
        <v>83</v>
      </c>
      <c r="G169">
        <v>62</v>
      </c>
      <c r="I169" t="s">
        <v>115</v>
      </c>
    </row>
    <row r="170" spans="1:9" x14ac:dyDescent="0.25">
      <c r="A170" t="s">
        <v>3371</v>
      </c>
      <c r="B170" s="6">
        <v>41958</v>
      </c>
      <c r="C170" t="s">
        <v>3073</v>
      </c>
      <c r="D170" t="s">
        <v>3718</v>
      </c>
      <c r="E170" t="s">
        <v>3721</v>
      </c>
      <c r="F170">
        <v>88</v>
      </c>
      <c r="G170">
        <v>57</v>
      </c>
      <c r="I170" t="s">
        <v>115</v>
      </c>
    </row>
    <row r="171" spans="1:9" x14ac:dyDescent="0.25">
      <c r="A171" t="s">
        <v>3208</v>
      </c>
      <c r="B171" s="6">
        <v>41958</v>
      </c>
      <c r="C171" t="s">
        <v>3073</v>
      </c>
      <c r="D171" t="s">
        <v>3412</v>
      </c>
      <c r="E171" t="s">
        <v>3721</v>
      </c>
      <c r="F171">
        <v>85</v>
      </c>
      <c r="G171">
        <v>57</v>
      </c>
      <c r="I171" t="s">
        <v>115</v>
      </c>
    </row>
    <row r="172" spans="1:9" x14ac:dyDescent="0.25">
      <c r="A172" t="s">
        <v>3302</v>
      </c>
      <c r="B172" s="6">
        <v>41958</v>
      </c>
      <c r="C172" t="s">
        <v>3074</v>
      </c>
      <c r="D172" t="s">
        <v>3412</v>
      </c>
      <c r="E172" t="s">
        <v>3721</v>
      </c>
      <c r="F172">
        <v>74</v>
      </c>
      <c r="G172">
        <v>62</v>
      </c>
      <c r="I172" t="s">
        <v>188</v>
      </c>
    </row>
    <row r="173" spans="1:9" x14ac:dyDescent="0.25">
      <c r="A173" t="s">
        <v>3168</v>
      </c>
      <c r="B173" s="6">
        <v>41958</v>
      </c>
      <c r="C173" t="s">
        <v>3073</v>
      </c>
      <c r="D173" t="s">
        <v>3076</v>
      </c>
      <c r="E173" t="s">
        <v>3721</v>
      </c>
      <c r="F173">
        <v>57</v>
      </c>
      <c r="G173">
        <v>52</v>
      </c>
      <c r="I173" t="s">
        <v>115</v>
      </c>
    </row>
    <row r="174" spans="1:9" x14ac:dyDescent="0.25">
      <c r="A174" t="s">
        <v>3250</v>
      </c>
      <c r="B174" s="6">
        <v>41958</v>
      </c>
      <c r="C174" t="s">
        <v>3073</v>
      </c>
      <c r="D174" t="s">
        <v>3718</v>
      </c>
      <c r="E174" t="s">
        <v>3721</v>
      </c>
      <c r="F174">
        <v>74</v>
      </c>
      <c r="G174">
        <v>64</v>
      </c>
      <c r="I174" t="s">
        <v>7</v>
      </c>
    </row>
    <row r="175" spans="1:9" x14ac:dyDescent="0.25">
      <c r="A175" t="s">
        <v>3340</v>
      </c>
      <c r="B175" s="6">
        <v>41958</v>
      </c>
      <c r="C175" t="s">
        <v>3073</v>
      </c>
      <c r="D175" t="s">
        <v>3280</v>
      </c>
      <c r="E175" t="s">
        <v>3720</v>
      </c>
      <c r="F175">
        <v>77</v>
      </c>
      <c r="G175">
        <v>69</v>
      </c>
      <c r="I175" t="s">
        <v>7</v>
      </c>
    </row>
    <row r="176" spans="1:9" x14ac:dyDescent="0.25">
      <c r="A176" t="s">
        <v>3183</v>
      </c>
      <c r="B176" s="6">
        <v>41958</v>
      </c>
      <c r="C176" t="s">
        <v>3073</v>
      </c>
      <c r="D176" t="s">
        <v>3306</v>
      </c>
      <c r="E176" t="s">
        <v>3721</v>
      </c>
      <c r="F176">
        <v>93</v>
      </c>
      <c r="G176">
        <v>82</v>
      </c>
      <c r="I176" t="s">
        <v>115</v>
      </c>
    </row>
    <row r="177" spans="1:9" x14ac:dyDescent="0.25">
      <c r="A177" t="s">
        <v>3153</v>
      </c>
      <c r="B177" s="6">
        <v>41958</v>
      </c>
      <c r="C177" t="s">
        <v>3073</v>
      </c>
      <c r="D177" t="s">
        <v>3718</v>
      </c>
      <c r="E177" t="s">
        <v>3721</v>
      </c>
      <c r="F177">
        <v>92</v>
      </c>
      <c r="G177">
        <v>68</v>
      </c>
      <c r="I177" t="s">
        <v>115</v>
      </c>
    </row>
    <row r="178" spans="1:9" x14ac:dyDescent="0.25">
      <c r="A178" t="s">
        <v>3328</v>
      </c>
      <c r="B178" s="6">
        <v>41958</v>
      </c>
      <c r="C178" t="s">
        <v>3073</v>
      </c>
      <c r="D178" t="s">
        <v>3333</v>
      </c>
      <c r="E178" t="s">
        <v>3721</v>
      </c>
      <c r="F178">
        <v>65</v>
      </c>
      <c r="G178">
        <v>49</v>
      </c>
      <c r="I178" t="s">
        <v>115</v>
      </c>
    </row>
    <row r="179" spans="1:9" x14ac:dyDescent="0.25">
      <c r="A179" t="s">
        <v>3103</v>
      </c>
      <c r="B179" s="6">
        <v>41958</v>
      </c>
      <c r="C179" t="s">
        <v>3073</v>
      </c>
      <c r="D179" t="s">
        <v>3718</v>
      </c>
      <c r="E179" t="s">
        <v>3721</v>
      </c>
      <c r="F179">
        <v>86</v>
      </c>
      <c r="G179">
        <v>56</v>
      </c>
      <c r="I179" t="s">
        <v>115</v>
      </c>
    </row>
    <row r="180" spans="1:9" x14ac:dyDescent="0.25">
      <c r="A180" t="s">
        <v>3178</v>
      </c>
      <c r="B180" s="6">
        <v>41958</v>
      </c>
      <c r="C180" t="s">
        <v>3073</v>
      </c>
      <c r="D180" t="s">
        <v>3278</v>
      </c>
      <c r="E180" t="s">
        <v>3721</v>
      </c>
      <c r="F180">
        <v>64</v>
      </c>
      <c r="G180">
        <v>52</v>
      </c>
      <c r="I180" t="s">
        <v>115</v>
      </c>
    </row>
    <row r="181" spans="1:9" x14ac:dyDescent="0.25">
      <c r="A181" t="s">
        <v>3191</v>
      </c>
      <c r="B181" s="6">
        <v>41958</v>
      </c>
      <c r="C181" t="s">
        <v>3073</v>
      </c>
      <c r="D181" t="s">
        <v>3349</v>
      </c>
      <c r="E181" t="s">
        <v>3721</v>
      </c>
      <c r="F181">
        <v>73</v>
      </c>
      <c r="G181">
        <v>47</v>
      </c>
      <c r="I181" t="s">
        <v>115</v>
      </c>
    </row>
    <row r="182" spans="1:9" x14ac:dyDescent="0.25">
      <c r="A182" t="s">
        <v>3186</v>
      </c>
      <c r="B182" s="6">
        <v>41958</v>
      </c>
      <c r="C182" t="s">
        <v>3073</v>
      </c>
      <c r="D182" t="s">
        <v>3148</v>
      </c>
      <c r="E182" t="s">
        <v>3721</v>
      </c>
      <c r="F182">
        <v>76</v>
      </c>
      <c r="G182">
        <v>56</v>
      </c>
      <c r="I182" t="s">
        <v>115</v>
      </c>
    </row>
    <row r="183" spans="1:9" x14ac:dyDescent="0.25">
      <c r="A183" t="s">
        <v>3159</v>
      </c>
      <c r="B183" s="6">
        <v>41958</v>
      </c>
      <c r="C183" t="s">
        <v>3073</v>
      </c>
      <c r="D183" t="s">
        <v>3143</v>
      </c>
      <c r="E183" t="s">
        <v>3721</v>
      </c>
      <c r="F183">
        <v>77</v>
      </c>
      <c r="G183">
        <v>68</v>
      </c>
      <c r="I183" t="s">
        <v>115</v>
      </c>
    </row>
    <row r="184" spans="1:9" x14ac:dyDescent="0.25">
      <c r="A184" t="s">
        <v>3295</v>
      </c>
      <c r="B184" s="6">
        <v>41958</v>
      </c>
      <c r="C184" t="s">
        <v>3073</v>
      </c>
      <c r="D184" t="s">
        <v>3350</v>
      </c>
      <c r="E184" t="s">
        <v>3721</v>
      </c>
      <c r="F184">
        <v>107</v>
      </c>
      <c r="G184">
        <v>65</v>
      </c>
      <c r="I184" t="s">
        <v>115</v>
      </c>
    </row>
    <row r="185" spans="1:9" x14ac:dyDescent="0.25">
      <c r="A185" t="s">
        <v>3259</v>
      </c>
      <c r="B185" s="6">
        <v>41958</v>
      </c>
      <c r="C185" t="s">
        <v>3073</v>
      </c>
      <c r="D185" t="s">
        <v>3300</v>
      </c>
      <c r="E185" t="s">
        <v>3720</v>
      </c>
      <c r="F185">
        <v>77</v>
      </c>
      <c r="G185">
        <v>75</v>
      </c>
      <c r="H185" t="s">
        <v>3722</v>
      </c>
      <c r="I185" t="s">
        <v>6</v>
      </c>
    </row>
    <row r="186" spans="1:9" x14ac:dyDescent="0.25">
      <c r="A186" t="s">
        <v>3075</v>
      </c>
      <c r="B186" s="6">
        <v>41958</v>
      </c>
      <c r="C186" t="s">
        <v>3073</v>
      </c>
      <c r="D186" t="s">
        <v>3097</v>
      </c>
      <c r="E186" t="s">
        <v>3721</v>
      </c>
      <c r="F186">
        <v>64</v>
      </c>
      <c r="G186">
        <v>60</v>
      </c>
      <c r="I186" t="s">
        <v>115</v>
      </c>
    </row>
    <row r="187" spans="1:9" x14ac:dyDescent="0.25">
      <c r="A187" t="s">
        <v>3131</v>
      </c>
      <c r="B187" s="6">
        <v>41958</v>
      </c>
      <c r="C187" t="s">
        <v>3073</v>
      </c>
      <c r="D187" t="s">
        <v>3396</v>
      </c>
      <c r="E187" t="s">
        <v>3721</v>
      </c>
      <c r="F187">
        <v>62</v>
      </c>
      <c r="G187">
        <v>59</v>
      </c>
      <c r="I187" t="s">
        <v>115</v>
      </c>
    </row>
    <row r="188" spans="1:9" x14ac:dyDescent="0.25">
      <c r="A188" t="s">
        <v>3330</v>
      </c>
      <c r="B188" s="6">
        <v>41958</v>
      </c>
      <c r="C188" t="s">
        <v>3073</v>
      </c>
      <c r="D188" t="s">
        <v>3718</v>
      </c>
      <c r="E188" t="s">
        <v>3721</v>
      </c>
      <c r="F188">
        <v>70</v>
      </c>
      <c r="G188">
        <v>58</v>
      </c>
      <c r="I188" t="s">
        <v>188</v>
      </c>
    </row>
    <row r="189" spans="1:9" x14ac:dyDescent="0.25">
      <c r="A189" t="s">
        <v>3397</v>
      </c>
      <c r="B189" s="6">
        <v>41958</v>
      </c>
      <c r="C189" t="s">
        <v>3074</v>
      </c>
      <c r="D189" t="s">
        <v>3389</v>
      </c>
      <c r="E189" t="s">
        <v>3720</v>
      </c>
      <c r="F189">
        <v>67</v>
      </c>
      <c r="G189">
        <v>56</v>
      </c>
      <c r="I189" t="s">
        <v>30</v>
      </c>
    </row>
    <row r="190" spans="1:9" x14ac:dyDescent="0.25">
      <c r="A190" t="s">
        <v>3212</v>
      </c>
      <c r="B190" s="6">
        <v>41958</v>
      </c>
      <c r="C190" t="s">
        <v>3073</v>
      </c>
      <c r="D190" t="s">
        <v>3220</v>
      </c>
      <c r="E190" t="s">
        <v>3721</v>
      </c>
      <c r="F190">
        <v>78</v>
      </c>
      <c r="G190">
        <v>65</v>
      </c>
      <c r="I190" t="s">
        <v>115</v>
      </c>
    </row>
    <row r="191" spans="1:9" x14ac:dyDescent="0.25">
      <c r="A191" t="s">
        <v>3171</v>
      </c>
      <c r="B191" s="6">
        <v>41958</v>
      </c>
      <c r="C191" t="s">
        <v>3073</v>
      </c>
      <c r="D191" t="s">
        <v>3104</v>
      </c>
      <c r="E191" t="s">
        <v>3721</v>
      </c>
      <c r="F191">
        <v>77</v>
      </c>
      <c r="G191">
        <v>57</v>
      </c>
      <c r="I191" t="s">
        <v>115</v>
      </c>
    </row>
    <row r="192" spans="1:9" x14ac:dyDescent="0.25">
      <c r="A192" t="s">
        <v>3146</v>
      </c>
      <c r="B192" s="6">
        <v>41958</v>
      </c>
      <c r="C192" t="s">
        <v>3073</v>
      </c>
      <c r="D192" t="s">
        <v>3310</v>
      </c>
      <c r="E192" t="s">
        <v>3721</v>
      </c>
      <c r="F192">
        <v>74</v>
      </c>
      <c r="G192">
        <v>59</v>
      </c>
      <c r="I192" t="s">
        <v>115</v>
      </c>
    </row>
    <row r="193" spans="1:9" x14ac:dyDescent="0.25">
      <c r="A193" t="s">
        <v>3154</v>
      </c>
      <c r="B193" s="6">
        <v>41958</v>
      </c>
      <c r="C193" t="s">
        <v>3073</v>
      </c>
      <c r="D193" t="s">
        <v>3411</v>
      </c>
      <c r="E193" t="s">
        <v>3720</v>
      </c>
      <c r="F193">
        <v>74</v>
      </c>
      <c r="G193">
        <v>65</v>
      </c>
      <c r="I193" t="s">
        <v>6</v>
      </c>
    </row>
    <row r="194" spans="1:9" x14ac:dyDescent="0.25">
      <c r="A194" t="s">
        <v>3296</v>
      </c>
      <c r="B194" s="6">
        <v>41958</v>
      </c>
      <c r="C194" t="s">
        <v>3073</v>
      </c>
      <c r="D194" t="s">
        <v>3718</v>
      </c>
      <c r="E194" t="s">
        <v>3721</v>
      </c>
      <c r="F194">
        <v>75</v>
      </c>
      <c r="G194">
        <v>52</v>
      </c>
      <c r="I194" t="s">
        <v>115</v>
      </c>
    </row>
    <row r="195" spans="1:9" x14ac:dyDescent="0.25">
      <c r="A195" t="s">
        <v>3282</v>
      </c>
      <c r="B195" s="6">
        <v>41958</v>
      </c>
      <c r="C195" t="s">
        <v>3073</v>
      </c>
      <c r="D195" t="s">
        <v>3266</v>
      </c>
      <c r="E195" t="s">
        <v>3721</v>
      </c>
      <c r="F195">
        <v>113</v>
      </c>
      <c r="G195">
        <v>78</v>
      </c>
      <c r="I195" t="s">
        <v>115</v>
      </c>
    </row>
    <row r="196" spans="1:9" x14ac:dyDescent="0.25">
      <c r="A196" t="s">
        <v>3132</v>
      </c>
      <c r="B196" s="6">
        <v>41958</v>
      </c>
      <c r="C196" t="s">
        <v>3073</v>
      </c>
      <c r="D196" t="s">
        <v>3264</v>
      </c>
      <c r="E196" t="s">
        <v>3720</v>
      </c>
      <c r="F196">
        <v>76</v>
      </c>
      <c r="G196">
        <v>68</v>
      </c>
      <c r="I196" t="s">
        <v>6</v>
      </c>
    </row>
    <row r="197" spans="1:9" x14ac:dyDescent="0.25">
      <c r="A197" t="s">
        <v>3204</v>
      </c>
      <c r="B197" s="6">
        <v>41958</v>
      </c>
      <c r="C197" t="s">
        <v>3073</v>
      </c>
      <c r="D197" t="s">
        <v>3233</v>
      </c>
      <c r="E197" t="s">
        <v>3721</v>
      </c>
      <c r="F197">
        <v>77</v>
      </c>
      <c r="G197">
        <v>70</v>
      </c>
      <c r="I197" t="s">
        <v>115</v>
      </c>
    </row>
    <row r="198" spans="1:9" x14ac:dyDescent="0.25">
      <c r="A198" t="s">
        <v>3304</v>
      </c>
      <c r="B198" s="6">
        <v>41958</v>
      </c>
      <c r="C198" t="s">
        <v>3073</v>
      </c>
      <c r="D198" t="s">
        <v>3718</v>
      </c>
      <c r="E198" t="s">
        <v>3721</v>
      </c>
      <c r="F198">
        <v>82</v>
      </c>
      <c r="G198">
        <v>59</v>
      </c>
      <c r="I198" t="s">
        <v>115</v>
      </c>
    </row>
    <row r="199" spans="1:9" x14ac:dyDescent="0.25">
      <c r="A199" t="s">
        <v>3226</v>
      </c>
      <c r="B199" s="6">
        <v>41958</v>
      </c>
      <c r="C199" t="s">
        <v>3073</v>
      </c>
      <c r="D199" t="s">
        <v>3375</v>
      </c>
      <c r="E199" t="s">
        <v>3720</v>
      </c>
      <c r="F199">
        <v>69</v>
      </c>
      <c r="G199">
        <v>61</v>
      </c>
      <c r="I199" t="s">
        <v>6</v>
      </c>
    </row>
    <row r="200" spans="1:9" x14ac:dyDescent="0.25">
      <c r="A200" t="s">
        <v>3715</v>
      </c>
      <c r="B200" s="6">
        <v>41959</v>
      </c>
      <c r="C200" t="s">
        <v>3073</v>
      </c>
      <c r="D200" t="s">
        <v>3283</v>
      </c>
      <c r="E200" t="s">
        <v>3721</v>
      </c>
      <c r="F200">
        <v>86</v>
      </c>
      <c r="G200">
        <v>68</v>
      </c>
      <c r="I200" t="s">
        <v>188</v>
      </c>
    </row>
    <row r="201" spans="1:9" x14ac:dyDescent="0.25">
      <c r="A201" t="s">
        <v>3170</v>
      </c>
      <c r="B201" s="6">
        <v>41959</v>
      </c>
      <c r="C201" t="s">
        <v>3073</v>
      </c>
      <c r="D201" t="s">
        <v>3401</v>
      </c>
      <c r="E201" t="s">
        <v>3721</v>
      </c>
      <c r="F201">
        <v>97</v>
      </c>
      <c r="G201">
        <v>79</v>
      </c>
      <c r="I201" t="s">
        <v>115</v>
      </c>
    </row>
    <row r="202" spans="1:9" x14ac:dyDescent="0.25">
      <c r="A202" t="s">
        <v>3160</v>
      </c>
      <c r="B202" s="6">
        <v>41959</v>
      </c>
      <c r="C202" t="s">
        <v>3073</v>
      </c>
      <c r="D202" t="s">
        <v>3718</v>
      </c>
      <c r="E202" t="s">
        <v>3721</v>
      </c>
      <c r="F202">
        <v>77</v>
      </c>
      <c r="G202">
        <v>64</v>
      </c>
      <c r="I202" t="s">
        <v>115</v>
      </c>
    </row>
    <row r="203" spans="1:9" x14ac:dyDescent="0.25">
      <c r="A203" t="s">
        <v>3233</v>
      </c>
      <c r="B203" s="6">
        <v>41959</v>
      </c>
      <c r="C203" t="s">
        <v>3073</v>
      </c>
      <c r="D203" t="s">
        <v>3718</v>
      </c>
      <c r="E203" t="s">
        <v>3721</v>
      </c>
      <c r="F203">
        <v>68</v>
      </c>
      <c r="G203">
        <v>63</v>
      </c>
      <c r="I203" t="s">
        <v>7</v>
      </c>
    </row>
    <row r="204" spans="1:9" x14ac:dyDescent="0.25">
      <c r="A204" t="s">
        <v>3222</v>
      </c>
      <c r="B204" s="6">
        <v>41959</v>
      </c>
      <c r="C204" t="s">
        <v>3073</v>
      </c>
      <c r="D204" t="s">
        <v>3129</v>
      </c>
      <c r="E204" t="s">
        <v>3721</v>
      </c>
      <c r="F204">
        <v>93</v>
      </c>
      <c r="G204">
        <v>59</v>
      </c>
      <c r="I204" t="s">
        <v>188</v>
      </c>
    </row>
    <row r="205" spans="1:9" x14ac:dyDescent="0.25">
      <c r="A205" t="s">
        <v>3252</v>
      </c>
      <c r="B205" s="6">
        <v>41959</v>
      </c>
      <c r="C205" t="s">
        <v>3073</v>
      </c>
      <c r="D205" t="s">
        <v>3257</v>
      </c>
      <c r="E205" t="s">
        <v>3721</v>
      </c>
      <c r="F205">
        <v>84</v>
      </c>
      <c r="G205">
        <v>66</v>
      </c>
      <c r="I205" t="s">
        <v>188</v>
      </c>
    </row>
    <row r="206" spans="1:9" x14ac:dyDescent="0.25">
      <c r="A206" t="s">
        <v>3189</v>
      </c>
      <c r="B206" s="6">
        <v>41959</v>
      </c>
      <c r="C206" t="s">
        <v>3073</v>
      </c>
      <c r="D206" t="s">
        <v>3269</v>
      </c>
      <c r="E206" t="s">
        <v>3721</v>
      </c>
      <c r="F206">
        <v>54</v>
      </c>
      <c r="G206">
        <v>38</v>
      </c>
      <c r="I206" t="s">
        <v>115</v>
      </c>
    </row>
    <row r="207" spans="1:9" x14ac:dyDescent="0.25">
      <c r="A207" t="s">
        <v>3139</v>
      </c>
      <c r="B207" s="6">
        <v>41959</v>
      </c>
      <c r="C207" t="s">
        <v>3073</v>
      </c>
      <c r="D207" t="s">
        <v>3305</v>
      </c>
      <c r="E207" t="s">
        <v>3720</v>
      </c>
      <c r="F207">
        <v>83</v>
      </c>
      <c r="G207">
        <v>79</v>
      </c>
      <c r="I207" t="s">
        <v>7</v>
      </c>
    </row>
    <row r="208" spans="1:9" x14ac:dyDescent="0.25">
      <c r="A208" t="s">
        <v>3345</v>
      </c>
      <c r="B208" s="6">
        <v>41959</v>
      </c>
      <c r="C208" t="s">
        <v>3073</v>
      </c>
      <c r="D208" t="s">
        <v>3205</v>
      </c>
      <c r="E208" t="s">
        <v>3720</v>
      </c>
      <c r="F208">
        <v>73</v>
      </c>
      <c r="G208">
        <v>60</v>
      </c>
      <c r="I208" t="s">
        <v>7</v>
      </c>
    </row>
    <row r="209" spans="1:9" x14ac:dyDescent="0.25">
      <c r="A209" t="s">
        <v>3167</v>
      </c>
      <c r="B209" s="6">
        <v>41959</v>
      </c>
      <c r="C209" t="s">
        <v>3073</v>
      </c>
      <c r="D209" t="s">
        <v>3114</v>
      </c>
      <c r="E209" t="s">
        <v>3721</v>
      </c>
      <c r="F209">
        <v>63</v>
      </c>
      <c r="G209">
        <v>60</v>
      </c>
      <c r="I209" t="s">
        <v>7</v>
      </c>
    </row>
    <row r="210" spans="1:9" x14ac:dyDescent="0.25">
      <c r="A210" t="s">
        <v>3086</v>
      </c>
      <c r="B210" s="6">
        <v>41959</v>
      </c>
      <c r="C210" t="s">
        <v>3073</v>
      </c>
      <c r="D210" t="s">
        <v>3381</v>
      </c>
      <c r="E210" t="s">
        <v>3721</v>
      </c>
      <c r="F210">
        <v>51</v>
      </c>
      <c r="G210">
        <v>50</v>
      </c>
      <c r="I210" t="s">
        <v>7</v>
      </c>
    </row>
    <row r="211" spans="1:9" x14ac:dyDescent="0.25">
      <c r="A211" t="s">
        <v>3151</v>
      </c>
      <c r="B211" s="6">
        <v>41959</v>
      </c>
      <c r="C211" t="s">
        <v>3074</v>
      </c>
      <c r="D211" t="s">
        <v>3099</v>
      </c>
      <c r="E211" t="s">
        <v>3720</v>
      </c>
      <c r="F211">
        <v>58</v>
      </c>
      <c r="G211">
        <v>57</v>
      </c>
      <c r="I211" t="s">
        <v>7</v>
      </c>
    </row>
    <row r="212" spans="1:9" x14ac:dyDescent="0.25">
      <c r="A212" t="s">
        <v>3208</v>
      </c>
      <c r="B212" s="6">
        <v>41959</v>
      </c>
      <c r="C212" t="s">
        <v>3073</v>
      </c>
      <c r="D212" t="s">
        <v>3342</v>
      </c>
      <c r="E212" t="s">
        <v>3721</v>
      </c>
      <c r="F212">
        <v>72</v>
      </c>
      <c r="G212">
        <v>65</v>
      </c>
      <c r="I212" t="s">
        <v>188</v>
      </c>
    </row>
    <row r="213" spans="1:9" x14ac:dyDescent="0.25">
      <c r="A213" t="s">
        <v>3393</v>
      </c>
      <c r="B213" s="6">
        <v>41959</v>
      </c>
      <c r="C213" t="s">
        <v>3073</v>
      </c>
      <c r="D213" t="s">
        <v>3718</v>
      </c>
      <c r="E213" t="s">
        <v>3721</v>
      </c>
      <c r="F213">
        <v>101</v>
      </c>
      <c r="G213">
        <v>54</v>
      </c>
      <c r="I213" t="s">
        <v>7</v>
      </c>
    </row>
    <row r="214" spans="1:9" x14ac:dyDescent="0.25">
      <c r="A214" t="s">
        <v>3227</v>
      </c>
      <c r="B214" s="6">
        <v>41959</v>
      </c>
      <c r="C214" t="s">
        <v>3073</v>
      </c>
      <c r="D214" t="s">
        <v>3350</v>
      </c>
      <c r="E214" t="s">
        <v>3721</v>
      </c>
      <c r="F214">
        <v>114</v>
      </c>
      <c r="G214">
        <v>56</v>
      </c>
      <c r="I214" t="s">
        <v>188</v>
      </c>
    </row>
    <row r="215" spans="1:9" x14ac:dyDescent="0.25">
      <c r="A215" t="s">
        <v>3193</v>
      </c>
      <c r="B215" s="6">
        <v>41959</v>
      </c>
      <c r="C215" t="s">
        <v>3073</v>
      </c>
      <c r="D215" t="s">
        <v>3276</v>
      </c>
      <c r="E215" t="s">
        <v>3720</v>
      </c>
      <c r="F215">
        <v>60</v>
      </c>
      <c r="G215">
        <v>55</v>
      </c>
      <c r="I215" t="s">
        <v>6</v>
      </c>
    </row>
    <row r="216" spans="1:9" x14ac:dyDescent="0.25">
      <c r="A216" t="s">
        <v>3216</v>
      </c>
      <c r="B216" s="6">
        <v>41959</v>
      </c>
      <c r="C216" t="s">
        <v>3073</v>
      </c>
      <c r="D216" t="s">
        <v>3718</v>
      </c>
      <c r="E216" t="s">
        <v>3721</v>
      </c>
      <c r="F216">
        <v>72</v>
      </c>
      <c r="G216">
        <v>61</v>
      </c>
      <c r="I216" t="s">
        <v>7</v>
      </c>
    </row>
    <row r="217" spans="1:9" x14ac:dyDescent="0.25">
      <c r="A217" t="s">
        <v>3713</v>
      </c>
      <c r="B217" s="6">
        <v>41959</v>
      </c>
      <c r="C217" t="s">
        <v>3073</v>
      </c>
      <c r="D217" t="s">
        <v>3284</v>
      </c>
      <c r="E217" t="s">
        <v>3721</v>
      </c>
      <c r="F217">
        <v>71</v>
      </c>
      <c r="G217">
        <v>52</v>
      </c>
      <c r="I217" t="s">
        <v>188</v>
      </c>
    </row>
    <row r="218" spans="1:9" x14ac:dyDescent="0.25">
      <c r="A218" t="s">
        <v>3362</v>
      </c>
      <c r="B218" s="6">
        <v>41959</v>
      </c>
      <c r="C218" t="s">
        <v>3073</v>
      </c>
      <c r="D218" t="s">
        <v>3718</v>
      </c>
      <c r="E218" t="s">
        <v>3721</v>
      </c>
      <c r="F218">
        <v>78</v>
      </c>
      <c r="G218">
        <v>75</v>
      </c>
      <c r="I218" t="s">
        <v>7</v>
      </c>
    </row>
    <row r="219" spans="1:9" x14ac:dyDescent="0.25">
      <c r="A219" t="s">
        <v>3123</v>
      </c>
      <c r="B219" s="6">
        <v>41959</v>
      </c>
      <c r="C219" t="s">
        <v>3073</v>
      </c>
      <c r="D219" t="s">
        <v>3119</v>
      </c>
      <c r="E219" t="s">
        <v>3721</v>
      </c>
      <c r="F219">
        <v>76</v>
      </c>
      <c r="G219">
        <v>71</v>
      </c>
      <c r="I219" t="s">
        <v>7</v>
      </c>
    </row>
    <row r="220" spans="1:9" x14ac:dyDescent="0.25">
      <c r="A220" t="s">
        <v>3326</v>
      </c>
      <c r="B220" s="6">
        <v>41959</v>
      </c>
      <c r="C220" t="s">
        <v>3073</v>
      </c>
      <c r="D220" t="s">
        <v>3321</v>
      </c>
      <c r="E220" t="s">
        <v>3721</v>
      </c>
      <c r="F220">
        <v>66</v>
      </c>
      <c r="G220">
        <v>47</v>
      </c>
      <c r="I220" t="s">
        <v>188</v>
      </c>
    </row>
    <row r="221" spans="1:9" x14ac:dyDescent="0.25">
      <c r="A221" t="s">
        <v>3165</v>
      </c>
      <c r="B221" s="6">
        <v>41959</v>
      </c>
      <c r="C221" t="s">
        <v>3074</v>
      </c>
      <c r="D221" t="s">
        <v>3095</v>
      </c>
      <c r="E221" t="s">
        <v>3070</v>
      </c>
      <c r="I221" t="s">
        <v>3070</v>
      </c>
    </row>
    <row r="222" spans="1:9" x14ac:dyDescent="0.25">
      <c r="A222" t="s">
        <v>3169</v>
      </c>
      <c r="B222" s="6">
        <v>41959</v>
      </c>
      <c r="C222" t="s">
        <v>3073</v>
      </c>
      <c r="D222" t="s">
        <v>3267</v>
      </c>
      <c r="E222" t="s">
        <v>3721</v>
      </c>
      <c r="F222">
        <v>76</v>
      </c>
      <c r="G222">
        <v>63</v>
      </c>
      <c r="I222" t="s">
        <v>115</v>
      </c>
    </row>
    <row r="223" spans="1:9" x14ac:dyDescent="0.25">
      <c r="A223" t="s">
        <v>3235</v>
      </c>
      <c r="B223" s="6">
        <v>41959</v>
      </c>
      <c r="C223" t="s">
        <v>3073</v>
      </c>
      <c r="D223" t="s">
        <v>3368</v>
      </c>
      <c r="E223" t="s">
        <v>3721</v>
      </c>
      <c r="F223">
        <v>56</v>
      </c>
      <c r="G223">
        <v>41</v>
      </c>
      <c r="I223" t="s">
        <v>7</v>
      </c>
    </row>
    <row r="224" spans="1:9" x14ac:dyDescent="0.25">
      <c r="A224" t="s">
        <v>3134</v>
      </c>
      <c r="B224" s="6">
        <v>41959</v>
      </c>
      <c r="C224" t="s">
        <v>3073</v>
      </c>
      <c r="D224" t="s">
        <v>3214</v>
      </c>
      <c r="E224" t="s">
        <v>3721</v>
      </c>
      <c r="F224">
        <v>80</v>
      </c>
      <c r="G224">
        <v>61</v>
      </c>
      <c r="I224" t="s">
        <v>115</v>
      </c>
    </row>
    <row r="225" spans="1:9" x14ac:dyDescent="0.25">
      <c r="A225" t="s">
        <v>3274</v>
      </c>
      <c r="B225" s="6">
        <v>41959</v>
      </c>
      <c r="C225" t="s">
        <v>3073</v>
      </c>
      <c r="D225" t="s">
        <v>3332</v>
      </c>
      <c r="E225" t="s">
        <v>3721</v>
      </c>
      <c r="F225">
        <v>67</v>
      </c>
      <c r="G225">
        <v>59</v>
      </c>
      <c r="I225" t="s">
        <v>188</v>
      </c>
    </row>
    <row r="226" spans="1:9" x14ac:dyDescent="0.25">
      <c r="A226" t="s">
        <v>3705</v>
      </c>
      <c r="B226" s="6">
        <v>41959</v>
      </c>
      <c r="C226" t="s">
        <v>3073</v>
      </c>
      <c r="D226" t="s">
        <v>3175</v>
      </c>
      <c r="E226" t="s">
        <v>3721</v>
      </c>
      <c r="F226">
        <v>103</v>
      </c>
      <c r="G226">
        <v>59</v>
      </c>
      <c r="I226" t="s">
        <v>188</v>
      </c>
    </row>
    <row r="227" spans="1:9" x14ac:dyDescent="0.25">
      <c r="A227" t="s">
        <v>3346</v>
      </c>
      <c r="B227" s="6">
        <v>41959</v>
      </c>
      <c r="C227" t="s">
        <v>3074</v>
      </c>
      <c r="D227" t="s">
        <v>3094</v>
      </c>
      <c r="E227" t="s">
        <v>3721</v>
      </c>
      <c r="F227">
        <v>71</v>
      </c>
      <c r="G227">
        <v>65</v>
      </c>
      <c r="I227" t="s">
        <v>115</v>
      </c>
    </row>
    <row r="228" spans="1:9" x14ac:dyDescent="0.25">
      <c r="A228" t="s">
        <v>3092</v>
      </c>
      <c r="B228" s="6">
        <v>41959</v>
      </c>
      <c r="C228" t="s">
        <v>3073</v>
      </c>
      <c r="D228" t="s">
        <v>3325</v>
      </c>
      <c r="E228" t="s">
        <v>3721</v>
      </c>
      <c r="F228">
        <v>92</v>
      </c>
      <c r="G228">
        <v>53</v>
      </c>
      <c r="I228" t="s">
        <v>188</v>
      </c>
    </row>
    <row r="229" spans="1:9" x14ac:dyDescent="0.25">
      <c r="A229" t="s">
        <v>3702</v>
      </c>
      <c r="B229" s="6">
        <v>41959</v>
      </c>
      <c r="C229" t="s">
        <v>3073</v>
      </c>
      <c r="D229" t="s">
        <v>3322</v>
      </c>
      <c r="E229" t="s">
        <v>3721</v>
      </c>
      <c r="F229">
        <v>78</v>
      </c>
      <c r="G229">
        <v>53</v>
      </c>
      <c r="I229" t="s">
        <v>115</v>
      </c>
    </row>
    <row r="230" spans="1:9" x14ac:dyDescent="0.25">
      <c r="A230" t="s">
        <v>3246</v>
      </c>
      <c r="B230" s="6">
        <v>41959</v>
      </c>
      <c r="C230" t="s">
        <v>3073</v>
      </c>
      <c r="D230" t="s">
        <v>3413</v>
      </c>
      <c r="E230" t="s">
        <v>3721</v>
      </c>
      <c r="F230">
        <v>74</v>
      </c>
      <c r="G230">
        <v>52</v>
      </c>
      <c r="I230" t="s">
        <v>188</v>
      </c>
    </row>
    <row r="231" spans="1:9" x14ac:dyDescent="0.25">
      <c r="A231" t="s">
        <v>3294</v>
      </c>
      <c r="B231" s="6">
        <v>41959</v>
      </c>
      <c r="C231" t="s">
        <v>3073</v>
      </c>
      <c r="D231" t="s">
        <v>3314</v>
      </c>
      <c r="E231" t="s">
        <v>3721</v>
      </c>
      <c r="F231">
        <v>100</v>
      </c>
      <c r="G231">
        <v>75</v>
      </c>
      <c r="I231" t="s">
        <v>115</v>
      </c>
    </row>
    <row r="232" spans="1:9" x14ac:dyDescent="0.25">
      <c r="A232" t="s">
        <v>3174</v>
      </c>
      <c r="B232" s="6">
        <v>41959</v>
      </c>
      <c r="C232" t="s">
        <v>3073</v>
      </c>
      <c r="D232" t="s">
        <v>3118</v>
      </c>
      <c r="E232" t="s">
        <v>3721</v>
      </c>
      <c r="F232">
        <v>73</v>
      </c>
      <c r="G232">
        <v>54</v>
      </c>
      <c r="I232" t="s">
        <v>188</v>
      </c>
    </row>
    <row r="233" spans="1:9" x14ac:dyDescent="0.25">
      <c r="A233" t="s">
        <v>3192</v>
      </c>
      <c r="B233" s="6">
        <v>41959</v>
      </c>
      <c r="C233" t="s">
        <v>3073</v>
      </c>
      <c r="D233" t="s">
        <v>3218</v>
      </c>
      <c r="E233" t="s">
        <v>3721</v>
      </c>
      <c r="F233">
        <v>63</v>
      </c>
      <c r="G233">
        <v>56</v>
      </c>
      <c r="I233" t="s">
        <v>188</v>
      </c>
    </row>
    <row r="234" spans="1:9" x14ac:dyDescent="0.25">
      <c r="A234" t="s">
        <v>3206</v>
      </c>
      <c r="B234" s="6">
        <v>41959</v>
      </c>
      <c r="C234" t="s">
        <v>3073</v>
      </c>
      <c r="D234" t="s">
        <v>3386</v>
      </c>
      <c r="E234" t="s">
        <v>3721</v>
      </c>
      <c r="F234">
        <v>77</v>
      </c>
      <c r="G234">
        <v>57</v>
      </c>
      <c r="I234" t="s">
        <v>188</v>
      </c>
    </row>
    <row r="235" spans="1:9" x14ac:dyDescent="0.25">
      <c r="A235" t="s">
        <v>3117</v>
      </c>
      <c r="B235" s="6">
        <v>41959</v>
      </c>
      <c r="C235" t="s">
        <v>3073</v>
      </c>
      <c r="D235" t="s">
        <v>3084</v>
      </c>
      <c r="E235" t="s">
        <v>3721</v>
      </c>
      <c r="F235">
        <v>72</v>
      </c>
      <c r="G235">
        <v>56</v>
      </c>
      <c r="I235" t="s">
        <v>188</v>
      </c>
    </row>
    <row r="236" spans="1:9" x14ac:dyDescent="0.25">
      <c r="A236" t="s">
        <v>3108</v>
      </c>
      <c r="B236" s="6">
        <v>41959</v>
      </c>
      <c r="C236" t="s">
        <v>3073</v>
      </c>
      <c r="D236" t="s">
        <v>3126</v>
      </c>
      <c r="E236" t="s">
        <v>3720</v>
      </c>
      <c r="F236">
        <v>70</v>
      </c>
      <c r="G236">
        <v>53</v>
      </c>
      <c r="I236" t="s">
        <v>6</v>
      </c>
    </row>
    <row r="237" spans="1:9" x14ac:dyDescent="0.25">
      <c r="A237" t="s">
        <v>3262</v>
      </c>
      <c r="B237" s="6">
        <v>41959</v>
      </c>
      <c r="C237" t="s">
        <v>3073</v>
      </c>
      <c r="D237" t="s">
        <v>3313</v>
      </c>
      <c r="E237" t="s">
        <v>3721</v>
      </c>
      <c r="F237">
        <v>91</v>
      </c>
      <c r="G237">
        <v>52</v>
      </c>
      <c r="I237" t="s">
        <v>115</v>
      </c>
    </row>
    <row r="238" spans="1:9" x14ac:dyDescent="0.25">
      <c r="A238" t="s">
        <v>3717</v>
      </c>
      <c r="B238" s="6">
        <v>41959</v>
      </c>
      <c r="C238" t="s">
        <v>3073</v>
      </c>
      <c r="D238" t="s">
        <v>3286</v>
      </c>
      <c r="E238" t="s">
        <v>3720</v>
      </c>
      <c r="F238">
        <v>73</v>
      </c>
      <c r="G238">
        <v>68</v>
      </c>
      <c r="H238" t="s">
        <v>3722</v>
      </c>
      <c r="I238" t="s">
        <v>7</v>
      </c>
    </row>
    <row r="239" spans="1:9" x14ac:dyDescent="0.25">
      <c r="A239" t="s">
        <v>3105</v>
      </c>
      <c r="B239" s="6">
        <v>41959</v>
      </c>
      <c r="C239" t="s">
        <v>3073</v>
      </c>
      <c r="D239" t="s">
        <v>3223</v>
      </c>
      <c r="E239" t="s">
        <v>3721</v>
      </c>
      <c r="F239">
        <v>63</v>
      </c>
      <c r="G239">
        <v>47</v>
      </c>
      <c r="I239" t="s">
        <v>115</v>
      </c>
    </row>
    <row r="240" spans="1:9" x14ac:dyDescent="0.25">
      <c r="A240" t="s">
        <v>3145</v>
      </c>
      <c r="B240" s="6">
        <v>41959</v>
      </c>
      <c r="C240" t="s">
        <v>3073</v>
      </c>
      <c r="D240" t="s">
        <v>3348</v>
      </c>
      <c r="E240" t="s">
        <v>3721</v>
      </c>
      <c r="F240">
        <v>73</v>
      </c>
      <c r="G240">
        <v>64</v>
      </c>
      <c r="I240" t="s">
        <v>188</v>
      </c>
    </row>
    <row r="241" spans="1:9" x14ac:dyDescent="0.25">
      <c r="A241" t="s">
        <v>3146</v>
      </c>
      <c r="B241" s="6">
        <v>41959</v>
      </c>
      <c r="C241" t="s">
        <v>3073</v>
      </c>
      <c r="D241" t="s">
        <v>3285</v>
      </c>
      <c r="E241" t="s">
        <v>3721</v>
      </c>
      <c r="F241">
        <v>84</v>
      </c>
      <c r="G241">
        <v>73</v>
      </c>
      <c r="I241" t="s">
        <v>188</v>
      </c>
    </row>
    <row r="242" spans="1:9" x14ac:dyDescent="0.25">
      <c r="A242" t="s">
        <v>3195</v>
      </c>
      <c r="B242" s="6">
        <v>41959</v>
      </c>
      <c r="C242" t="s">
        <v>3073</v>
      </c>
      <c r="D242" t="s">
        <v>3293</v>
      </c>
      <c r="E242" t="s">
        <v>3721</v>
      </c>
      <c r="F242">
        <v>65</v>
      </c>
      <c r="G242">
        <v>47</v>
      </c>
      <c r="I242" t="s">
        <v>188</v>
      </c>
    </row>
    <row r="243" spans="1:9" x14ac:dyDescent="0.25">
      <c r="A243" t="s">
        <v>3248</v>
      </c>
      <c r="B243" s="6">
        <v>41959</v>
      </c>
      <c r="C243" t="s">
        <v>3073</v>
      </c>
      <c r="D243" t="s">
        <v>3414</v>
      </c>
      <c r="E243" t="s">
        <v>3721</v>
      </c>
      <c r="F243">
        <v>85</v>
      </c>
      <c r="G243">
        <v>53</v>
      </c>
      <c r="I243" t="s">
        <v>188</v>
      </c>
    </row>
    <row r="244" spans="1:9" x14ac:dyDescent="0.25">
      <c r="A244" t="s">
        <v>3289</v>
      </c>
      <c r="B244" s="6">
        <v>41959</v>
      </c>
      <c r="C244" t="s">
        <v>3073</v>
      </c>
      <c r="D244" t="s">
        <v>3268</v>
      </c>
      <c r="E244" t="s">
        <v>3721</v>
      </c>
      <c r="F244">
        <v>71</v>
      </c>
      <c r="G244">
        <v>58</v>
      </c>
      <c r="I244" t="s">
        <v>115</v>
      </c>
    </row>
    <row r="245" spans="1:9" x14ac:dyDescent="0.25">
      <c r="A245" t="s">
        <v>3331</v>
      </c>
      <c r="B245" s="6">
        <v>41959</v>
      </c>
      <c r="C245" t="s">
        <v>3073</v>
      </c>
      <c r="D245" t="s">
        <v>3718</v>
      </c>
      <c r="E245" t="s">
        <v>3721</v>
      </c>
      <c r="F245">
        <v>57</v>
      </c>
      <c r="G245">
        <v>42</v>
      </c>
      <c r="I245" t="s">
        <v>115</v>
      </c>
    </row>
    <row r="246" spans="1:9" x14ac:dyDescent="0.25">
      <c r="A246" t="s">
        <v>3297</v>
      </c>
      <c r="B246" s="6">
        <v>41959</v>
      </c>
      <c r="C246" t="s">
        <v>3073</v>
      </c>
      <c r="D246" t="s">
        <v>3390</v>
      </c>
      <c r="E246" t="s">
        <v>3721</v>
      </c>
      <c r="F246">
        <v>68</v>
      </c>
      <c r="G246">
        <v>50</v>
      </c>
      <c r="I246" t="s">
        <v>188</v>
      </c>
    </row>
    <row r="247" spans="1:9" x14ac:dyDescent="0.25">
      <c r="A247" t="s">
        <v>3138</v>
      </c>
      <c r="B247" s="6">
        <v>41959</v>
      </c>
      <c r="C247" t="s">
        <v>3073</v>
      </c>
      <c r="D247" t="s">
        <v>3213</v>
      </c>
      <c r="E247" t="s">
        <v>3721</v>
      </c>
      <c r="F247">
        <v>64</v>
      </c>
      <c r="G247">
        <v>55</v>
      </c>
      <c r="I247" t="s">
        <v>115</v>
      </c>
    </row>
    <row r="248" spans="1:9" x14ac:dyDescent="0.25">
      <c r="A248" t="s">
        <v>3282</v>
      </c>
      <c r="B248" s="6">
        <v>41959</v>
      </c>
      <c r="C248" t="s">
        <v>3073</v>
      </c>
      <c r="D248" t="s">
        <v>3308</v>
      </c>
      <c r="E248" t="s">
        <v>3721</v>
      </c>
      <c r="F248">
        <v>84</v>
      </c>
      <c r="G248">
        <v>71</v>
      </c>
      <c r="I248" t="s">
        <v>188</v>
      </c>
    </row>
    <row r="249" spans="1:9" x14ac:dyDescent="0.25">
      <c r="A249" t="s">
        <v>3077</v>
      </c>
      <c r="B249" s="6">
        <v>41959</v>
      </c>
      <c r="C249" t="s">
        <v>3073</v>
      </c>
      <c r="D249" t="s">
        <v>3263</v>
      </c>
      <c r="E249" t="s">
        <v>3721</v>
      </c>
      <c r="F249">
        <v>59</v>
      </c>
      <c r="G249">
        <v>57</v>
      </c>
      <c r="I249" t="s">
        <v>188</v>
      </c>
    </row>
    <row r="250" spans="1:9" x14ac:dyDescent="0.25">
      <c r="A250" t="s">
        <v>3229</v>
      </c>
      <c r="B250" s="6">
        <v>41959</v>
      </c>
      <c r="C250" t="s">
        <v>3073</v>
      </c>
      <c r="D250" t="s">
        <v>3718</v>
      </c>
      <c r="E250" t="s">
        <v>3721</v>
      </c>
      <c r="F250">
        <v>83</v>
      </c>
      <c r="G250">
        <v>56</v>
      </c>
      <c r="I250" t="s">
        <v>115</v>
      </c>
    </row>
    <row r="251" spans="1:9" x14ac:dyDescent="0.25">
      <c r="A251" t="s">
        <v>3710</v>
      </c>
      <c r="B251" s="6">
        <v>41959</v>
      </c>
      <c r="C251" t="s">
        <v>3073</v>
      </c>
      <c r="D251" t="s">
        <v>3292</v>
      </c>
      <c r="E251" t="s">
        <v>3721</v>
      </c>
      <c r="F251">
        <v>67</v>
      </c>
      <c r="G251">
        <v>39</v>
      </c>
      <c r="I251" t="s">
        <v>188</v>
      </c>
    </row>
    <row r="252" spans="1:9" x14ac:dyDescent="0.25">
      <c r="A252" t="s">
        <v>3385</v>
      </c>
      <c r="B252" s="6">
        <v>41959</v>
      </c>
      <c r="C252" t="s">
        <v>3073</v>
      </c>
      <c r="D252" t="s">
        <v>3366</v>
      </c>
      <c r="E252" t="s">
        <v>3721</v>
      </c>
      <c r="F252">
        <v>83</v>
      </c>
      <c r="G252">
        <v>56</v>
      </c>
      <c r="I252" t="s">
        <v>188</v>
      </c>
    </row>
    <row r="253" spans="1:9" x14ac:dyDescent="0.25">
      <c r="A253" t="s">
        <v>3110</v>
      </c>
      <c r="B253" s="6">
        <v>41959</v>
      </c>
      <c r="C253" t="s">
        <v>3073</v>
      </c>
      <c r="D253" t="s">
        <v>3718</v>
      </c>
      <c r="E253" t="s">
        <v>3721</v>
      </c>
      <c r="F253">
        <v>87</v>
      </c>
      <c r="G253">
        <v>57</v>
      </c>
      <c r="I253" t="s">
        <v>115</v>
      </c>
    </row>
    <row r="254" spans="1:9" x14ac:dyDescent="0.25">
      <c r="A254" t="s">
        <v>3712</v>
      </c>
      <c r="B254" s="6">
        <v>41959</v>
      </c>
      <c r="C254" t="s">
        <v>3073</v>
      </c>
      <c r="D254" t="s">
        <v>3234</v>
      </c>
      <c r="E254" t="s">
        <v>3721</v>
      </c>
      <c r="F254">
        <v>89</v>
      </c>
      <c r="G254">
        <v>45</v>
      </c>
      <c r="I254" t="s">
        <v>188</v>
      </c>
    </row>
    <row r="255" spans="1:9" x14ac:dyDescent="0.25">
      <c r="A255" t="s">
        <v>3179</v>
      </c>
      <c r="B255" s="6">
        <v>41959</v>
      </c>
      <c r="C255" t="s">
        <v>3073</v>
      </c>
      <c r="D255" t="s">
        <v>3718</v>
      </c>
      <c r="E255" t="s">
        <v>3721</v>
      </c>
      <c r="F255">
        <v>76</v>
      </c>
      <c r="G255">
        <v>64</v>
      </c>
      <c r="I255" t="s">
        <v>188</v>
      </c>
    </row>
    <row r="256" spans="1:9" x14ac:dyDescent="0.25">
      <c r="A256" t="s">
        <v>3242</v>
      </c>
      <c r="B256" s="6">
        <v>41959</v>
      </c>
      <c r="C256" t="s">
        <v>3073</v>
      </c>
      <c r="D256" t="s">
        <v>3243</v>
      </c>
      <c r="E256" t="s">
        <v>3721</v>
      </c>
      <c r="F256">
        <v>78</v>
      </c>
      <c r="G256">
        <v>70</v>
      </c>
      <c r="I256" t="s">
        <v>115</v>
      </c>
    </row>
    <row r="257" spans="1:9" x14ac:dyDescent="0.25">
      <c r="A257" t="s">
        <v>3226</v>
      </c>
      <c r="B257" s="6">
        <v>41959</v>
      </c>
      <c r="C257" t="s">
        <v>3073</v>
      </c>
      <c r="D257" t="s">
        <v>3718</v>
      </c>
      <c r="E257" t="s">
        <v>3721</v>
      </c>
      <c r="F257">
        <v>71</v>
      </c>
      <c r="G257">
        <v>53</v>
      </c>
      <c r="I257" t="s">
        <v>7</v>
      </c>
    </row>
    <row r="258" spans="1:9" x14ac:dyDescent="0.25">
      <c r="A258" t="s">
        <v>3155</v>
      </c>
      <c r="B258" s="6">
        <v>41960</v>
      </c>
      <c r="C258" t="s">
        <v>3073</v>
      </c>
      <c r="D258" t="s">
        <v>3370</v>
      </c>
      <c r="E258" t="s">
        <v>3721</v>
      </c>
      <c r="F258">
        <v>80</v>
      </c>
      <c r="G258">
        <v>74</v>
      </c>
      <c r="I258" t="s">
        <v>188</v>
      </c>
    </row>
    <row r="259" spans="1:9" x14ac:dyDescent="0.25">
      <c r="A259" t="s">
        <v>3399</v>
      </c>
      <c r="B259" s="6">
        <v>41960</v>
      </c>
      <c r="C259" t="s">
        <v>3073</v>
      </c>
      <c r="D259" t="s">
        <v>3078</v>
      </c>
      <c r="E259" t="s">
        <v>3721</v>
      </c>
      <c r="F259">
        <v>49</v>
      </c>
      <c r="G259">
        <v>46</v>
      </c>
      <c r="I259" t="s">
        <v>7</v>
      </c>
    </row>
    <row r="260" spans="1:9" x14ac:dyDescent="0.25">
      <c r="A260" t="s">
        <v>3372</v>
      </c>
      <c r="B260" s="6">
        <v>41960</v>
      </c>
      <c r="C260" t="s">
        <v>3073</v>
      </c>
      <c r="D260" t="s">
        <v>3219</v>
      </c>
      <c r="E260" t="s">
        <v>3721</v>
      </c>
      <c r="F260">
        <v>49</v>
      </c>
      <c r="G260">
        <v>39</v>
      </c>
      <c r="I260" t="s">
        <v>188</v>
      </c>
    </row>
    <row r="261" spans="1:9" x14ac:dyDescent="0.25">
      <c r="A261" t="s">
        <v>3359</v>
      </c>
      <c r="B261" s="6">
        <v>41960</v>
      </c>
      <c r="C261" t="s">
        <v>3073</v>
      </c>
      <c r="D261" t="s">
        <v>3318</v>
      </c>
      <c r="E261" t="s">
        <v>3720</v>
      </c>
      <c r="F261">
        <v>75</v>
      </c>
      <c r="G261">
        <v>73</v>
      </c>
      <c r="I261" t="s">
        <v>6</v>
      </c>
    </row>
    <row r="262" spans="1:9" x14ac:dyDescent="0.25">
      <c r="A262" t="s">
        <v>3412</v>
      </c>
      <c r="B262" s="6">
        <v>41960</v>
      </c>
      <c r="C262" t="s">
        <v>3074</v>
      </c>
      <c r="D262" t="s">
        <v>3342</v>
      </c>
      <c r="E262" t="s">
        <v>3721</v>
      </c>
      <c r="F262">
        <v>56</v>
      </c>
      <c r="G262">
        <v>49</v>
      </c>
      <c r="I262" t="s">
        <v>8</v>
      </c>
    </row>
    <row r="263" spans="1:9" x14ac:dyDescent="0.25">
      <c r="A263" t="s">
        <v>3316</v>
      </c>
      <c r="B263" s="6">
        <v>41960</v>
      </c>
      <c r="C263" t="s">
        <v>3073</v>
      </c>
      <c r="D263" t="s">
        <v>3718</v>
      </c>
      <c r="E263" t="s">
        <v>3721</v>
      </c>
      <c r="F263">
        <v>101</v>
      </c>
      <c r="G263">
        <v>62</v>
      </c>
      <c r="I263" t="s">
        <v>7</v>
      </c>
    </row>
    <row r="264" spans="1:9" x14ac:dyDescent="0.25">
      <c r="A264" t="s">
        <v>3121</v>
      </c>
      <c r="B264" s="6">
        <v>41960</v>
      </c>
      <c r="C264" t="s">
        <v>3073</v>
      </c>
      <c r="D264" t="s">
        <v>3203</v>
      </c>
      <c r="E264" t="s">
        <v>3720</v>
      </c>
      <c r="F264">
        <v>69</v>
      </c>
      <c r="G264">
        <v>56</v>
      </c>
      <c r="I264" t="s">
        <v>7</v>
      </c>
    </row>
    <row r="265" spans="1:9" x14ac:dyDescent="0.25">
      <c r="A265" t="s">
        <v>3164</v>
      </c>
      <c r="B265" s="6">
        <v>41960</v>
      </c>
      <c r="C265" t="s">
        <v>3073</v>
      </c>
      <c r="D265" t="s">
        <v>3306</v>
      </c>
      <c r="E265" t="s">
        <v>3720</v>
      </c>
      <c r="F265">
        <v>80</v>
      </c>
      <c r="G265">
        <v>67</v>
      </c>
      <c r="I265" t="s">
        <v>7</v>
      </c>
    </row>
    <row r="266" spans="1:9" x14ac:dyDescent="0.25">
      <c r="A266" t="s">
        <v>3301</v>
      </c>
      <c r="B266" s="6">
        <v>41960</v>
      </c>
      <c r="C266" t="s">
        <v>3073</v>
      </c>
      <c r="D266" t="s">
        <v>3718</v>
      </c>
      <c r="E266" t="s">
        <v>3721</v>
      </c>
      <c r="F266">
        <v>92</v>
      </c>
      <c r="G266">
        <v>50</v>
      </c>
      <c r="I266" t="s">
        <v>188</v>
      </c>
    </row>
    <row r="267" spans="1:9" x14ac:dyDescent="0.25">
      <c r="A267" t="s">
        <v>3197</v>
      </c>
      <c r="B267" s="6">
        <v>41960</v>
      </c>
      <c r="C267" t="s">
        <v>3073</v>
      </c>
      <c r="D267" t="s">
        <v>3304</v>
      </c>
      <c r="E267" t="s">
        <v>3720</v>
      </c>
      <c r="F267">
        <v>77</v>
      </c>
      <c r="G267">
        <v>74</v>
      </c>
      <c r="I267" t="s">
        <v>7</v>
      </c>
    </row>
    <row r="268" spans="1:9" x14ac:dyDescent="0.25">
      <c r="A268" t="s">
        <v>3373</v>
      </c>
      <c r="B268" s="6">
        <v>41960</v>
      </c>
      <c r="C268" t="s">
        <v>3073</v>
      </c>
      <c r="D268" t="s">
        <v>3718</v>
      </c>
      <c r="E268" t="s">
        <v>3721</v>
      </c>
      <c r="F268">
        <v>85</v>
      </c>
      <c r="G268">
        <v>56</v>
      </c>
      <c r="I268" t="s">
        <v>7</v>
      </c>
    </row>
    <row r="269" spans="1:9" x14ac:dyDescent="0.25">
      <c r="A269" t="s">
        <v>3300</v>
      </c>
      <c r="B269" s="6">
        <v>41960</v>
      </c>
      <c r="C269" t="s">
        <v>3073</v>
      </c>
      <c r="D269" t="s">
        <v>3718</v>
      </c>
      <c r="E269" t="s">
        <v>3721</v>
      </c>
      <c r="F269">
        <v>104</v>
      </c>
      <c r="G269">
        <v>63</v>
      </c>
      <c r="I269" t="s">
        <v>188</v>
      </c>
    </row>
    <row r="270" spans="1:9" x14ac:dyDescent="0.25">
      <c r="A270" t="s">
        <v>3181</v>
      </c>
      <c r="B270" s="6">
        <v>41960</v>
      </c>
      <c r="C270" t="s">
        <v>3073</v>
      </c>
      <c r="D270" t="s">
        <v>3130</v>
      </c>
      <c r="E270" t="s">
        <v>3720</v>
      </c>
      <c r="F270">
        <v>52</v>
      </c>
      <c r="G270">
        <v>49</v>
      </c>
      <c r="I270" t="s">
        <v>30</v>
      </c>
    </row>
    <row r="271" spans="1:9" x14ac:dyDescent="0.25">
      <c r="A271" t="s">
        <v>3337</v>
      </c>
      <c r="B271" s="6">
        <v>41960</v>
      </c>
      <c r="C271" t="s">
        <v>3073</v>
      </c>
      <c r="D271" t="s">
        <v>3718</v>
      </c>
      <c r="E271" t="s">
        <v>3721</v>
      </c>
      <c r="F271">
        <v>81</v>
      </c>
      <c r="G271">
        <v>51</v>
      </c>
      <c r="I271" t="s">
        <v>7</v>
      </c>
    </row>
    <row r="272" spans="1:9" x14ac:dyDescent="0.25">
      <c r="A272" t="s">
        <v>3315</v>
      </c>
      <c r="B272" s="6">
        <v>41960</v>
      </c>
      <c r="C272" t="s">
        <v>3073</v>
      </c>
      <c r="D272" t="s">
        <v>3369</v>
      </c>
      <c r="E272" t="s">
        <v>3721</v>
      </c>
      <c r="F272">
        <v>89</v>
      </c>
      <c r="G272">
        <v>77</v>
      </c>
      <c r="I272" t="s">
        <v>188</v>
      </c>
    </row>
    <row r="273" spans="1:9" x14ac:dyDescent="0.25">
      <c r="A273" t="s">
        <v>3236</v>
      </c>
      <c r="B273" s="6">
        <v>41960</v>
      </c>
      <c r="C273" t="s">
        <v>3073</v>
      </c>
      <c r="D273" t="s">
        <v>3277</v>
      </c>
      <c r="E273" t="s">
        <v>3721</v>
      </c>
      <c r="F273">
        <v>75</v>
      </c>
      <c r="G273">
        <v>50</v>
      </c>
      <c r="I273" t="s">
        <v>188</v>
      </c>
    </row>
    <row r="274" spans="1:9" x14ac:dyDescent="0.25">
      <c r="A274" t="s">
        <v>3347</v>
      </c>
      <c r="B274" s="6">
        <v>41960</v>
      </c>
      <c r="C274" t="s">
        <v>3073</v>
      </c>
      <c r="D274" t="s">
        <v>3718</v>
      </c>
      <c r="E274" t="s">
        <v>3721</v>
      </c>
      <c r="F274">
        <v>102</v>
      </c>
      <c r="G274">
        <v>61</v>
      </c>
      <c r="I274" t="s">
        <v>188</v>
      </c>
    </row>
    <row r="275" spans="1:9" x14ac:dyDescent="0.25">
      <c r="A275" t="s">
        <v>3144</v>
      </c>
      <c r="B275" s="6">
        <v>41960</v>
      </c>
      <c r="C275" t="s">
        <v>3073</v>
      </c>
      <c r="D275" t="s">
        <v>3194</v>
      </c>
      <c r="E275" t="s">
        <v>3720</v>
      </c>
      <c r="F275">
        <v>69</v>
      </c>
      <c r="G275">
        <v>67</v>
      </c>
      <c r="I275" t="s">
        <v>7</v>
      </c>
    </row>
    <row r="276" spans="1:9" x14ac:dyDescent="0.25">
      <c r="A276" t="s">
        <v>3147</v>
      </c>
      <c r="B276" s="6">
        <v>41960</v>
      </c>
      <c r="C276" t="s">
        <v>3073</v>
      </c>
      <c r="D276" t="s">
        <v>3718</v>
      </c>
      <c r="E276" t="s">
        <v>3721</v>
      </c>
      <c r="F276">
        <v>74</v>
      </c>
      <c r="G276">
        <v>49</v>
      </c>
      <c r="I276" t="s">
        <v>7</v>
      </c>
    </row>
    <row r="277" spans="1:9" x14ac:dyDescent="0.25">
      <c r="A277" t="s">
        <v>3221</v>
      </c>
      <c r="B277" s="6">
        <v>41960</v>
      </c>
      <c r="C277" t="s">
        <v>3073</v>
      </c>
      <c r="D277" t="s">
        <v>3133</v>
      </c>
      <c r="E277" t="s">
        <v>3721</v>
      </c>
      <c r="F277">
        <v>81</v>
      </c>
      <c r="G277">
        <v>75</v>
      </c>
      <c r="H277" t="s">
        <v>3722</v>
      </c>
      <c r="I277" t="s">
        <v>188</v>
      </c>
    </row>
    <row r="278" spans="1:9" x14ac:dyDescent="0.25">
      <c r="A278" t="s">
        <v>3329</v>
      </c>
      <c r="B278" s="6">
        <v>41960</v>
      </c>
      <c r="C278" t="s">
        <v>3073</v>
      </c>
      <c r="D278" t="s">
        <v>3718</v>
      </c>
      <c r="E278" t="s">
        <v>3721</v>
      </c>
      <c r="F278">
        <v>93</v>
      </c>
      <c r="G278">
        <v>55</v>
      </c>
      <c r="I278" t="s">
        <v>7</v>
      </c>
    </row>
    <row r="279" spans="1:9" x14ac:dyDescent="0.25">
      <c r="A279" t="s">
        <v>3707</v>
      </c>
      <c r="B279" s="6">
        <v>41960</v>
      </c>
      <c r="C279" t="s">
        <v>3073</v>
      </c>
      <c r="D279" t="s">
        <v>3149</v>
      </c>
      <c r="E279" t="s">
        <v>3721</v>
      </c>
      <c r="F279">
        <v>72</v>
      </c>
      <c r="G279">
        <v>56</v>
      </c>
      <c r="I279" t="s">
        <v>188</v>
      </c>
    </row>
    <row r="280" spans="1:9" x14ac:dyDescent="0.25">
      <c r="A280" t="s">
        <v>3275</v>
      </c>
      <c r="B280" s="6">
        <v>41960</v>
      </c>
      <c r="C280" t="s">
        <v>3073</v>
      </c>
      <c r="D280" t="s">
        <v>3266</v>
      </c>
      <c r="E280" t="s">
        <v>3721</v>
      </c>
      <c r="F280">
        <v>61</v>
      </c>
      <c r="G280">
        <v>45</v>
      </c>
      <c r="I280" t="s">
        <v>7</v>
      </c>
    </row>
    <row r="281" spans="1:9" x14ac:dyDescent="0.25">
      <c r="A281" t="s">
        <v>3404</v>
      </c>
      <c r="B281" s="6">
        <v>41960</v>
      </c>
      <c r="C281" t="s">
        <v>3073</v>
      </c>
      <c r="D281" t="s">
        <v>3718</v>
      </c>
      <c r="E281" t="s">
        <v>3721</v>
      </c>
      <c r="F281">
        <v>89</v>
      </c>
      <c r="G281">
        <v>53</v>
      </c>
      <c r="I281" t="s">
        <v>7</v>
      </c>
    </row>
    <row r="282" spans="1:9" x14ac:dyDescent="0.25">
      <c r="A282" t="s">
        <v>3237</v>
      </c>
      <c r="B282" s="6">
        <v>41960</v>
      </c>
      <c r="C282" t="s">
        <v>3073</v>
      </c>
      <c r="D282" t="s">
        <v>3273</v>
      </c>
      <c r="E282" t="s">
        <v>3721</v>
      </c>
      <c r="F282">
        <v>82</v>
      </c>
      <c r="G282">
        <v>77</v>
      </c>
      <c r="I282" t="s">
        <v>188</v>
      </c>
    </row>
    <row r="283" spans="1:9" x14ac:dyDescent="0.25">
      <c r="A283" t="s">
        <v>3152</v>
      </c>
      <c r="B283" s="6">
        <v>41960</v>
      </c>
      <c r="C283" t="s">
        <v>3073</v>
      </c>
      <c r="D283" t="s">
        <v>3409</v>
      </c>
      <c r="E283" t="s">
        <v>3721</v>
      </c>
      <c r="F283">
        <v>83</v>
      </c>
      <c r="G283">
        <v>64</v>
      </c>
      <c r="I283" t="s">
        <v>188</v>
      </c>
    </row>
    <row r="284" spans="1:9" x14ac:dyDescent="0.25">
      <c r="A284" t="s">
        <v>3127</v>
      </c>
      <c r="B284" s="6">
        <v>41960</v>
      </c>
      <c r="C284" t="s">
        <v>3073</v>
      </c>
      <c r="D284" t="s">
        <v>3224</v>
      </c>
      <c r="E284" t="s">
        <v>3721</v>
      </c>
      <c r="F284">
        <v>87</v>
      </c>
      <c r="G284">
        <v>56</v>
      </c>
      <c r="I284" t="s">
        <v>188</v>
      </c>
    </row>
    <row r="285" spans="1:9" x14ac:dyDescent="0.25">
      <c r="A285" t="s">
        <v>3714</v>
      </c>
      <c r="B285" s="6">
        <v>41960</v>
      </c>
      <c r="C285" t="s">
        <v>3073</v>
      </c>
      <c r="D285" t="s">
        <v>3363</v>
      </c>
      <c r="E285" t="s">
        <v>3721</v>
      </c>
      <c r="F285">
        <v>81</v>
      </c>
      <c r="G285">
        <v>58</v>
      </c>
      <c r="I285" t="s">
        <v>188</v>
      </c>
    </row>
    <row r="286" spans="1:9" x14ac:dyDescent="0.25">
      <c r="A286" t="s">
        <v>3187</v>
      </c>
      <c r="B286" s="6">
        <v>41960</v>
      </c>
      <c r="C286" t="s">
        <v>3073</v>
      </c>
      <c r="D286" t="s">
        <v>3311</v>
      </c>
      <c r="E286" t="s">
        <v>3721</v>
      </c>
      <c r="F286">
        <v>74</v>
      </c>
      <c r="G286">
        <v>71</v>
      </c>
      <c r="I286" t="s">
        <v>7</v>
      </c>
    </row>
    <row r="287" spans="1:9" x14ac:dyDescent="0.25">
      <c r="A287" t="s">
        <v>3245</v>
      </c>
      <c r="B287" s="6">
        <v>41960</v>
      </c>
      <c r="C287" t="s">
        <v>3073</v>
      </c>
      <c r="D287" t="s">
        <v>3240</v>
      </c>
      <c r="E287" t="s">
        <v>3721</v>
      </c>
      <c r="F287">
        <v>83</v>
      </c>
      <c r="G287">
        <v>73</v>
      </c>
      <c r="I287" t="s">
        <v>188</v>
      </c>
    </row>
    <row r="288" spans="1:9" x14ac:dyDescent="0.25">
      <c r="A288" t="s">
        <v>3307</v>
      </c>
      <c r="B288" s="6">
        <v>41960</v>
      </c>
      <c r="C288" t="s">
        <v>3073</v>
      </c>
      <c r="D288" t="s">
        <v>3157</v>
      </c>
      <c r="E288" t="s">
        <v>3721</v>
      </c>
      <c r="F288">
        <v>61</v>
      </c>
      <c r="G288">
        <v>55</v>
      </c>
      <c r="I288" t="s">
        <v>188</v>
      </c>
    </row>
    <row r="289" spans="1:9" x14ac:dyDescent="0.25">
      <c r="A289" t="s">
        <v>3215</v>
      </c>
      <c r="B289" s="6">
        <v>41960</v>
      </c>
      <c r="C289" t="s">
        <v>3073</v>
      </c>
      <c r="D289" t="s">
        <v>3230</v>
      </c>
      <c r="E289" t="s">
        <v>3720</v>
      </c>
      <c r="F289">
        <v>87</v>
      </c>
      <c r="G289">
        <v>62</v>
      </c>
      <c r="I289" t="s">
        <v>7</v>
      </c>
    </row>
    <row r="290" spans="1:9" x14ac:dyDescent="0.25">
      <c r="A290" t="s">
        <v>3711</v>
      </c>
      <c r="B290" s="6">
        <v>41960</v>
      </c>
      <c r="C290" t="s">
        <v>3073</v>
      </c>
      <c r="D290" t="s">
        <v>3320</v>
      </c>
      <c r="E290" t="s">
        <v>3721</v>
      </c>
      <c r="F290">
        <v>88</v>
      </c>
      <c r="G290">
        <v>39</v>
      </c>
      <c r="I290" t="s">
        <v>188</v>
      </c>
    </row>
    <row r="291" spans="1:9" x14ac:dyDescent="0.25">
      <c r="A291" t="s">
        <v>3158</v>
      </c>
      <c r="B291" s="6">
        <v>41960</v>
      </c>
      <c r="C291" t="s">
        <v>3073</v>
      </c>
      <c r="D291" t="s">
        <v>3718</v>
      </c>
      <c r="E291" t="s">
        <v>3721</v>
      </c>
      <c r="F291">
        <v>78</v>
      </c>
      <c r="G291">
        <v>68</v>
      </c>
      <c r="I291" t="s">
        <v>188</v>
      </c>
    </row>
    <row r="292" spans="1:9" x14ac:dyDescent="0.25">
      <c r="A292" t="s">
        <v>3177</v>
      </c>
      <c r="B292" s="6">
        <v>41960</v>
      </c>
      <c r="C292" t="s">
        <v>3073</v>
      </c>
      <c r="D292" t="s">
        <v>3128</v>
      </c>
      <c r="E292" t="s">
        <v>3721</v>
      </c>
      <c r="F292">
        <v>93</v>
      </c>
      <c r="G292">
        <v>57</v>
      </c>
      <c r="I292" t="s">
        <v>188</v>
      </c>
    </row>
    <row r="293" spans="1:9" x14ac:dyDescent="0.25">
      <c r="A293" t="s">
        <v>3153</v>
      </c>
      <c r="B293" s="6">
        <v>41960</v>
      </c>
      <c r="C293" t="s">
        <v>3073</v>
      </c>
      <c r="D293" t="s">
        <v>3079</v>
      </c>
      <c r="E293" t="s">
        <v>3721</v>
      </c>
      <c r="F293">
        <v>77</v>
      </c>
      <c r="G293">
        <v>53</v>
      </c>
      <c r="I293" t="s">
        <v>188</v>
      </c>
    </row>
    <row r="294" spans="1:9" x14ac:dyDescent="0.25">
      <c r="A294" t="s">
        <v>3281</v>
      </c>
      <c r="B294" s="6">
        <v>41960</v>
      </c>
      <c r="C294" t="s">
        <v>3073</v>
      </c>
      <c r="D294" t="s">
        <v>3718</v>
      </c>
      <c r="E294" t="s">
        <v>3721</v>
      </c>
      <c r="F294">
        <v>75</v>
      </c>
      <c r="G294">
        <v>54</v>
      </c>
      <c r="I294" t="s">
        <v>7</v>
      </c>
    </row>
    <row r="295" spans="1:9" x14ac:dyDescent="0.25">
      <c r="A295" t="s">
        <v>3202</v>
      </c>
      <c r="B295" s="6">
        <v>41960</v>
      </c>
      <c r="C295" t="s">
        <v>3073</v>
      </c>
      <c r="D295" t="s">
        <v>3394</v>
      </c>
      <c r="E295" t="s">
        <v>3721</v>
      </c>
      <c r="F295">
        <v>89</v>
      </c>
      <c r="G295">
        <v>68</v>
      </c>
      <c r="I295" t="s">
        <v>188</v>
      </c>
    </row>
    <row r="296" spans="1:9" x14ac:dyDescent="0.25">
      <c r="A296" t="s">
        <v>3238</v>
      </c>
      <c r="B296" s="6">
        <v>41960</v>
      </c>
      <c r="C296" t="s">
        <v>3073</v>
      </c>
      <c r="D296" t="s">
        <v>3718</v>
      </c>
      <c r="E296" t="s">
        <v>3721</v>
      </c>
      <c r="F296">
        <v>87</v>
      </c>
      <c r="G296">
        <v>79</v>
      </c>
      <c r="I296" t="s">
        <v>7</v>
      </c>
    </row>
    <row r="297" spans="1:9" x14ac:dyDescent="0.25">
      <c r="A297" t="s">
        <v>3341</v>
      </c>
      <c r="B297" s="6">
        <v>41960</v>
      </c>
      <c r="C297" t="s">
        <v>3073</v>
      </c>
      <c r="D297" t="s">
        <v>3182</v>
      </c>
      <c r="E297" t="s">
        <v>3720</v>
      </c>
      <c r="F297">
        <v>51</v>
      </c>
      <c r="G297">
        <v>46</v>
      </c>
      <c r="I297" t="s">
        <v>30</v>
      </c>
    </row>
    <row r="298" spans="1:9" x14ac:dyDescent="0.25">
      <c r="A298" t="s">
        <v>3090</v>
      </c>
      <c r="B298" s="6">
        <v>41960</v>
      </c>
      <c r="C298" t="s">
        <v>3073</v>
      </c>
      <c r="D298" t="s">
        <v>3088</v>
      </c>
      <c r="E298" t="s">
        <v>3721</v>
      </c>
      <c r="F298">
        <v>90</v>
      </c>
      <c r="G298">
        <v>86</v>
      </c>
      <c r="I298" t="s">
        <v>7</v>
      </c>
    </row>
    <row r="299" spans="1:9" x14ac:dyDescent="0.25">
      <c r="A299" t="s">
        <v>3135</v>
      </c>
      <c r="B299" s="6">
        <v>41960</v>
      </c>
      <c r="C299" t="s">
        <v>3073</v>
      </c>
      <c r="D299" t="s">
        <v>3112</v>
      </c>
      <c r="E299" t="s">
        <v>3721</v>
      </c>
      <c r="F299">
        <v>76</v>
      </c>
      <c r="G299">
        <v>64</v>
      </c>
      <c r="I299" t="s">
        <v>188</v>
      </c>
    </row>
    <row r="300" spans="1:9" x14ac:dyDescent="0.25">
      <c r="A300" t="s">
        <v>3328</v>
      </c>
      <c r="B300" s="6">
        <v>41960</v>
      </c>
      <c r="C300" t="s">
        <v>3073</v>
      </c>
      <c r="D300" t="s">
        <v>3718</v>
      </c>
      <c r="E300" t="s">
        <v>3721</v>
      </c>
      <c r="F300">
        <v>69</v>
      </c>
      <c r="G300">
        <v>64</v>
      </c>
      <c r="I300" t="s">
        <v>188</v>
      </c>
    </row>
    <row r="301" spans="1:9" x14ac:dyDescent="0.25">
      <c r="A301" t="s">
        <v>3239</v>
      </c>
      <c r="B301" s="6">
        <v>41960</v>
      </c>
      <c r="C301" t="s">
        <v>3073</v>
      </c>
      <c r="D301" t="s">
        <v>3212</v>
      </c>
      <c r="E301" t="s">
        <v>3720</v>
      </c>
      <c r="F301">
        <v>63</v>
      </c>
      <c r="G301">
        <v>46</v>
      </c>
      <c r="I301" t="s">
        <v>7</v>
      </c>
    </row>
    <row r="302" spans="1:9" x14ac:dyDescent="0.25">
      <c r="A302" t="s">
        <v>3211</v>
      </c>
      <c r="B302" s="6">
        <v>41960</v>
      </c>
      <c r="C302" t="s">
        <v>3073</v>
      </c>
      <c r="D302" t="s">
        <v>3718</v>
      </c>
      <c r="E302" t="s">
        <v>3721</v>
      </c>
      <c r="F302">
        <v>79</v>
      </c>
      <c r="G302">
        <v>55</v>
      </c>
      <c r="I302" t="s">
        <v>7</v>
      </c>
    </row>
    <row r="303" spans="1:9" x14ac:dyDescent="0.25">
      <c r="A303" t="s">
        <v>3256</v>
      </c>
      <c r="B303" s="6">
        <v>41960</v>
      </c>
      <c r="C303" t="s">
        <v>3073</v>
      </c>
      <c r="D303" t="s">
        <v>3407</v>
      </c>
      <c r="E303" t="s">
        <v>3721</v>
      </c>
      <c r="F303">
        <v>71</v>
      </c>
      <c r="G303">
        <v>57</v>
      </c>
      <c r="I303" t="s">
        <v>188</v>
      </c>
    </row>
    <row r="304" spans="1:9" x14ac:dyDescent="0.25">
      <c r="A304" t="s">
        <v>3357</v>
      </c>
      <c r="B304" s="6">
        <v>41960</v>
      </c>
      <c r="C304" t="s">
        <v>3073</v>
      </c>
      <c r="D304" t="s">
        <v>3718</v>
      </c>
      <c r="E304" t="s">
        <v>3721</v>
      </c>
      <c r="F304">
        <v>75</v>
      </c>
      <c r="G304">
        <v>64</v>
      </c>
      <c r="I304" t="s">
        <v>7</v>
      </c>
    </row>
    <row r="305" spans="1:9" x14ac:dyDescent="0.25">
      <c r="A305" t="s">
        <v>3295</v>
      </c>
      <c r="B305" s="6">
        <v>41960</v>
      </c>
      <c r="C305" t="s">
        <v>3073</v>
      </c>
      <c r="D305" t="s">
        <v>3156</v>
      </c>
      <c r="E305" t="s">
        <v>3721</v>
      </c>
      <c r="F305">
        <v>83</v>
      </c>
      <c r="G305">
        <v>66</v>
      </c>
      <c r="I305" t="s">
        <v>188</v>
      </c>
    </row>
    <row r="306" spans="1:9" x14ac:dyDescent="0.25">
      <c r="A306" t="s">
        <v>3334</v>
      </c>
      <c r="B306" s="6">
        <v>41960</v>
      </c>
      <c r="C306" t="s">
        <v>3073</v>
      </c>
      <c r="D306" t="s">
        <v>3718</v>
      </c>
      <c r="E306" t="s">
        <v>3721</v>
      </c>
      <c r="F306">
        <v>76</v>
      </c>
      <c r="G306">
        <v>61</v>
      </c>
      <c r="I306" t="s">
        <v>188</v>
      </c>
    </row>
    <row r="307" spans="1:9" x14ac:dyDescent="0.25">
      <c r="A307" t="s">
        <v>3075</v>
      </c>
      <c r="B307" s="6">
        <v>41960</v>
      </c>
      <c r="C307" t="s">
        <v>3073</v>
      </c>
      <c r="D307" t="s">
        <v>3089</v>
      </c>
      <c r="E307" t="s">
        <v>3721</v>
      </c>
      <c r="F307">
        <v>66</v>
      </c>
      <c r="G307">
        <v>45</v>
      </c>
      <c r="I307" t="s">
        <v>188</v>
      </c>
    </row>
    <row r="308" spans="1:9" x14ac:dyDescent="0.25">
      <c r="A308" t="s">
        <v>3080</v>
      </c>
      <c r="B308" s="6">
        <v>41960</v>
      </c>
      <c r="C308" t="s">
        <v>3073</v>
      </c>
      <c r="D308" t="s">
        <v>3087</v>
      </c>
      <c r="E308" t="s">
        <v>3720</v>
      </c>
      <c r="F308">
        <v>84</v>
      </c>
      <c r="G308">
        <v>76</v>
      </c>
      <c r="I308" t="s">
        <v>30</v>
      </c>
    </row>
    <row r="309" spans="1:9" x14ac:dyDescent="0.25">
      <c r="A309" t="s">
        <v>3374</v>
      </c>
      <c r="B309" s="6">
        <v>41960</v>
      </c>
      <c r="C309" t="s">
        <v>3073</v>
      </c>
      <c r="D309" t="s">
        <v>3217</v>
      </c>
      <c r="E309" t="s">
        <v>3720</v>
      </c>
      <c r="F309">
        <v>74</v>
      </c>
      <c r="G309">
        <v>71</v>
      </c>
      <c r="I309" t="s">
        <v>7</v>
      </c>
    </row>
    <row r="310" spans="1:9" x14ac:dyDescent="0.25">
      <c r="A310" t="s">
        <v>3356</v>
      </c>
      <c r="B310" s="6">
        <v>41960</v>
      </c>
      <c r="C310" t="s">
        <v>3073</v>
      </c>
      <c r="D310" t="s">
        <v>3718</v>
      </c>
      <c r="E310" t="s">
        <v>3721</v>
      </c>
      <c r="F310">
        <v>76</v>
      </c>
      <c r="G310">
        <v>65</v>
      </c>
      <c r="I310" t="s">
        <v>7</v>
      </c>
    </row>
    <row r="311" spans="1:9" x14ac:dyDescent="0.25">
      <c r="A311" t="s">
        <v>3185</v>
      </c>
      <c r="B311" s="6">
        <v>41960</v>
      </c>
      <c r="C311" t="s">
        <v>3073</v>
      </c>
      <c r="D311" t="s">
        <v>3360</v>
      </c>
      <c r="E311" t="s">
        <v>3721</v>
      </c>
      <c r="F311">
        <v>68</v>
      </c>
      <c r="G311">
        <v>59</v>
      </c>
      <c r="I311" t="s">
        <v>188</v>
      </c>
    </row>
    <row r="312" spans="1:9" x14ac:dyDescent="0.25">
      <c r="A312" t="s">
        <v>3201</v>
      </c>
      <c r="B312" s="6">
        <v>41960</v>
      </c>
      <c r="C312" t="s">
        <v>3073</v>
      </c>
      <c r="D312" t="s">
        <v>3718</v>
      </c>
      <c r="E312" t="s">
        <v>3721</v>
      </c>
      <c r="F312">
        <v>94</v>
      </c>
      <c r="G312">
        <v>81</v>
      </c>
      <c r="I312" t="s">
        <v>188</v>
      </c>
    </row>
    <row r="313" spans="1:9" x14ac:dyDescent="0.25">
      <c r="A313" t="s">
        <v>3244</v>
      </c>
      <c r="B313" s="6">
        <v>41960</v>
      </c>
      <c r="C313" t="s">
        <v>3073</v>
      </c>
      <c r="D313" t="s">
        <v>3271</v>
      </c>
      <c r="E313" t="s">
        <v>3721</v>
      </c>
      <c r="F313">
        <v>81</v>
      </c>
      <c r="G313">
        <v>54</v>
      </c>
      <c r="I313" t="s">
        <v>188</v>
      </c>
    </row>
    <row r="314" spans="1:9" x14ac:dyDescent="0.25">
      <c r="A314" t="s">
        <v>3140</v>
      </c>
      <c r="B314" s="6">
        <v>41960</v>
      </c>
      <c r="C314" t="s">
        <v>3073</v>
      </c>
      <c r="D314" t="s">
        <v>3317</v>
      </c>
      <c r="E314" t="s">
        <v>3721</v>
      </c>
      <c r="F314">
        <v>82</v>
      </c>
      <c r="G314">
        <v>75</v>
      </c>
      <c r="I314" t="s">
        <v>188</v>
      </c>
    </row>
    <row r="315" spans="1:9" x14ac:dyDescent="0.25">
      <c r="A315" t="s">
        <v>3402</v>
      </c>
      <c r="B315" s="6">
        <v>41960</v>
      </c>
      <c r="C315" t="s">
        <v>3073</v>
      </c>
      <c r="D315" t="s">
        <v>3253</v>
      </c>
      <c r="E315" t="s">
        <v>3720</v>
      </c>
      <c r="F315">
        <v>74</v>
      </c>
      <c r="G315">
        <v>64</v>
      </c>
      <c r="I315" t="s">
        <v>7</v>
      </c>
    </row>
    <row r="316" spans="1:9" x14ac:dyDescent="0.25">
      <c r="A316" t="s">
        <v>3142</v>
      </c>
      <c r="B316" s="6">
        <v>41960</v>
      </c>
      <c r="C316" t="s">
        <v>3073</v>
      </c>
      <c r="D316" t="s">
        <v>3200</v>
      </c>
      <c r="E316" t="s">
        <v>3720</v>
      </c>
      <c r="F316">
        <v>71</v>
      </c>
      <c r="G316">
        <v>49</v>
      </c>
      <c r="I316" t="s">
        <v>6</v>
      </c>
    </row>
    <row r="317" spans="1:9" x14ac:dyDescent="0.25">
      <c r="A317" t="s">
        <v>3143</v>
      </c>
      <c r="B317" s="6">
        <v>41960</v>
      </c>
      <c r="C317" t="s">
        <v>3073</v>
      </c>
      <c r="D317" t="s">
        <v>3358</v>
      </c>
      <c r="E317" t="s">
        <v>3721</v>
      </c>
      <c r="F317">
        <v>64</v>
      </c>
      <c r="G317">
        <v>53</v>
      </c>
      <c r="I317" t="s">
        <v>7</v>
      </c>
    </row>
    <row r="318" spans="1:9" x14ac:dyDescent="0.25">
      <c r="A318" t="s">
        <v>3154</v>
      </c>
      <c r="B318" s="6">
        <v>41960</v>
      </c>
      <c r="C318" t="s">
        <v>3073</v>
      </c>
      <c r="D318" t="s">
        <v>3718</v>
      </c>
      <c r="E318" t="s">
        <v>3721</v>
      </c>
      <c r="F318">
        <v>94</v>
      </c>
      <c r="G318">
        <v>81</v>
      </c>
      <c r="I318" t="s">
        <v>7</v>
      </c>
    </row>
    <row r="319" spans="1:9" x14ac:dyDescent="0.25">
      <c r="A319" t="s">
        <v>3296</v>
      </c>
      <c r="B319" s="6">
        <v>41960</v>
      </c>
      <c r="C319" t="s">
        <v>3073</v>
      </c>
      <c r="D319" t="s">
        <v>3265</v>
      </c>
      <c r="E319" t="s">
        <v>3720</v>
      </c>
      <c r="F319">
        <v>70</v>
      </c>
      <c r="G319">
        <v>69</v>
      </c>
      <c r="I319" t="s">
        <v>7</v>
      </c>
    </row>
    <row r="320" spans="1:9" x14ac:dyDescent="0.25">
      <c r="A320" t="s">
        <v>3162</v>
      </c>
      <c r="B320" s="6">
        <v>41960</v>
      </c>
      <c r="C320" t="s">
        <v>3073</v>
      </c>
      <c r="D320" t="s">
        <v>3272</v>
      </c>
      <c r="E320" t="s">
        <v>3721</v>
      </c>
      <c r="F320">
        <v>67</v>
      </c>
      <c r="G320">
        <v>64</v>
      </c>
      <c r="I320" t="s">
        <v>7</v>
      </c>
    </row>
    <row r="321" spans="1:9" x14ac:dyDescent="0.25">
      <c r="A321" t="s">
        <v>3411</v>
      </c>
      <c r="B321" s="6">
        <v>41960</v>
      </c>
      <c r="C321" t="s">
        <v>3073</v>
      </c>
      <c r="D321" t="s">
        <v>3718</v>
      </c>
      <c r="E321" t="s">
        <v>3721</v>
      </c>
      <c r="F321">
        <v>106</v>
      </c>
      <c r="G321">
        <v>39</v>
      </c>
      <c r="I321" t="s">
        <v>188</v>
      </c>
    </row>
    <row r="322" spans="1:9" x14ac:dyDescent="0.25">
      <c r="A322" t="s">
        <v>3132</v>
      </c>
      <c r="B322" s="6">
        <v>41960</v>
      </c>
      <c r="C322" t="s">
        <v>3073</v>
      </c>
      <c r="D322" t="s">
        <v>3232</v>
      </c>
      <c r="E322" t="s">
        <v>3721</v>
      </c>
      <c r="F322">
        <v>70</v>
      </c>
      <c r="G322">
        <v>58</v>
      </c>
      <c r="I322" t="s">
        <v>7</v>
      </c>
    </row>
    <row r="323" spans="1:9" x14ac:dyDescent="0.25">
      <c r="A323" t="s">
        <v>3298</v>
      </c>
      <c r="B323" s="6">
        <v>41960</v>
      </c>
      <c r="C323" t="s">
        <v>3073</v>
      </c>
      <c r="D323" t="s">
        <v>3365</v>
      </c>
      <c r="E323" t="s">
        <v>3720</v>
      </c>
      <c r="F323">
        <v>63</v>
      </c>
      <c r="G323">
        <v>62</v>
      </c>
      <c r="I323" t="s">
        <v>7</v>
      </c>
    </row>
    <row r="324" spans="1:9" x14ac:dyDescent="0.25">
      <c r="A324" t="s">
        <v>3708</v>
      </c>
      <c r="B324" s="6">
        <v>41960</v>
      </c>
      <c r="C324" t="s">
        <v>3073</v>
      </c>
      <c r="D324" t="s">
        <v>3125</v>
      </c>
      <c r="E324" t="s">
        <v>3721</v>
      </c>
      <c r="F324">
        <v>81</v>
      </c>
      <c r="G324">
        <v>44</v>
      </c>
      <c r="I324" t="s">
        <v>188</v>
      </c>
    </row>
    <row r="325" spans="1:9" x14ac:dyDescent="0.25">
      <c r="A325" t="s">
        <v>3270</v>
      </c>
      <c r="B325" s="6">
        <v>41960</v>
      </c>
      <c r="C325" t="s">
        <v>3073</v>
      </c>
      <c r="D325" t="s">
        <v>3718</v>
      </c>
      <c r="E325" t="s">
        <v>3721</v>
      </c>
      <c r="F325">
        <v>74</v>
      </c>
      <c r="G325">
        <v>49</v>
      </c>
      <c r="I325" t="s">
        <v>7</v>
      </c>
    </row>
    <row r="326" spans="1:9" x14ac:dyDescent="0.25">
      <c r="A326" t="s">
        <v>3081</v>
      </c>
      <c r="B326" s="6">
        <v>41960</v>
      </c>
      <c r="C326" t="s">
        <v>3073</v>
      </c>
      <c r="D326" t="s">
        <v>3718</v>
      </c>
      <c r="E326" t="s">
        <v>3721</v>
      </c>
      <c r="F326">
        <v>97</v>
      </c>
      <c r="G326">
        <v>51</v>
      </c>
      <c r="I326" t="s">
        <v>7</v>
      </c>
    </row>
    <row r="327" spans="1:9" x14ac:dyDescent="0.25">
      <c r="A327" t="s">
        <v>3280</v>
      </c>
      <c r="B327" s="6">
        <v>41961</v>
      </c>
      <c r="C327" t="s">
        <v>3073</v>
      </c>
      <c r="D327" t="s">
        <v>3163</v>
      </c>
      <c r="E327" t="s">
        <v>3721</v>
      </c>
      <c r="F327">
        <v>72</v>
      </c>
      <c r="G327">
        <v>67</v>
      </c>
      <c r="H327" t="s">
        <v>3723</v>
      </c>
      <c r="I327" t="s">
        <v>189</v>
      </c>
    </row>
    <row r="328" spans="1:9" x14ac:dyDescent="0.25">
      <c r="A328" t="s">
        <v>3101</v>
      </c>
      <c r="B328" s="6">
        <v>41961</v>
      </c>
      <c r="C328" t="s">
        <v>3073</v>
      </c>
      <c r="D328" t="s">
        <v>3234</v>
      </c>
      <c r="E328" t="s">
        <v>3721</v>
      </c>
      <c r="F328">
        <v>70</v>
      </c>
      <c r="G328">
        <v>48</v>
      </c>
      <c r="I328" t="s">
        <v>188</v>
      </c>
    </row>
    <row r="329" spans="1:9" x14ac:dyDescent="0.25">
      <c r="A329" t="s">
        <v>3184</v>
      </c>
      <c r="B329" s="6">
        <v>41961</v>
      </c>
      <c r="C329" t="s">
        <v>3073</v>
      </c>
      <c r="D329" t="s">
        <v>3160</v>
      </c>
      <c r="E329" t="s">
        <v>3721</v>
      </c>
      <c r="F329">
        <v>91</v>
      </c>
      <c r="G329">
        <v>62</v>
      </c>
      <c r="I329" t="s">
        <v>188</v>
      </c>
    </row>
    <row r="330" spans="1:9" x14ac:dyDescent="0.25">
      <c r="A330" t="s">
        <v>3333</v>
      </c>
      <c r="B330" s="6">
        <v>41961</v>
      </c>
      <c r="C330" t="s">
        <v>3073</v>
      </c>
      <c r="D330" t="s">
        <v>3718</v>
      </c>
      <c r="E330" t="s">
        <v>3721</v>
      </c>
      <c r="F330">
        <v>65</v>
      </c>
      <c r="G330">
        <v>44</v>
      </c>
      <c r="I330" t="s">
        <v>7</v>
      </c>
    </row>
    <row r="331" spans="1:9" x14ac:dyDescent="0.25">
      <c r="A331" t="s">
        <v>3102</v>
      </c>
      <c r="B331" s="6">
        <v>41961</v>
      </c>
      <c r="C331" t="s">
        <v>3073</v>
      </c>
      <c r="D331" t="s">
        <v>3226</v>
      </c>
      <c r="E331" t="s">
        <v>3721</v>
      </c>
      <c r="F331">
        <v>75</v>
      </c>
      <c r="G331">
        <v>63</v>
      </c>
      <c r="I331" t="s">
        <v>188</v>
      </c>
    </row>
    <row r="332" spans="1:9" x14ac:dyDescent="0.25">
      <c r="A332" t="s">
        <v>3257</v>
      </c>
      <c r="B332" s="6">
        <v>41961</v>
      </c>
      <c r="C332" t="s">
        <v>3073</v>
      </c>
      <c r="D332" t="s">
        <v>3718</v>
      </c>
      <c r="E332" t="s">
        <v>3721</v>
      </c>
      <c r="F332">
        <v>102</v>
      </c>
      <c r="G332">
        <v>51</v>
      </c>
      <c r="I332" t="s">
        <v>8</v>
      </c>
    </row>
    <row r="333" spans="1:9" x14ac:dyDescent="0.25">
      <c r="A333" t="s">
        <v>3308</v>
      </c>
      <c r="B333" s="6">
        <v>41961</v>
      </c>
      <c r="C333" t="s">
        <v>3073</v>
      </c>
      <c r="D333" t="s">
        <v>3718</v>
      </c>
      <c r="E333" t="s">
        <v>3721</v>
      </c>
      <c r="F333">
        <v>82</v>
      </c>
      <c r="G333">
        <v>51</v>
      </c>
      <c r="I333" t="s">
        <v>51</v>
      </c>
    </row>
    <row r="334" spans="1:9" x14ac:dyDescent="0.25">
      <c r="A334" t="s">
        <v>3231</v>
      </c>
      <c r="B334" s="6">
        <v>41961</v>
      </c>
      <c r="C334" t="s">
        <v>3073</v>
      </c>
      <c r="D334" t="s">
        <v>3260</v>
      </c>
      <c r="E334" t="s">
        <v>3721</v>
      </c>
      <c r="F334">
        <v>90</v>
      </c>
      <c r="G334">
        <v>59</v>
      </c>
      <c r="I334" t="s">
        <v>188</v>
      </c>
    </row>
    <row r="335" spans="1:9" x14ac:dyDescent="0.25">
      <c r="A335" t="s">
        <v>3116</v>
      </c>
      <c r="B335" s="6">
        <v>41961</v>
      </c>
      <c r="C335" t="s">
        <v>3073</v>
      </c>
      <c r="D335" t="s">
        <v>3380</v>
      </c>
      <c r="E335" t="s">
        <v>3721</v>
      </c>
      <c r="F335">
        <v>70</v>
      </c>
      <c r="G335">
        <v>56</v>
      </c>
      <c r="I335" t="s">
        <v>7</v>
      </c>
    </row>
    <row r="336" spans="1:9" x14ac:dyDescent="0.25">
      <c r="A336" t="s">
        <v>3119</v>
      </c>
      <c r="B336" s="6">
        <v>41961</v>
      </c>
      <c r="C336" t="s">
        <v>3073</v>
      </c>
      <c r="D336" t="s">
        <v>3076</v>
      </c>
      <c r="E336" t="s">
        <v>3721</v>
      </c>
      <c r="F336">
        <v>58</v>
      </c>
      <c r="G336">
        <v>52</v>
      </c>
      <c r="I336" t="s">
        <v>51</v>
      </c>
    </row>
    <row r="337" spans="1:9" x14ac:dyDescent="0.25">
      <c r="A337" t="s">
        <v>3172</v>
      </c>
      <c r="B337" s="6">
        <v>41961</v>
      </c>
      <c r="C337" t="s">
        <v>3073</v>
      </c>
      <c r="D337" t="s">
        <v>3312</v>
      </c>
      <c r="E337" t="s">
        <v>3721</v>
      </c>
      <c r="F337">
        <v>86</v>
      </c>
      <c r="G337">
        <v>51</v>
      </c>
      <c r="I337" t="s">
        <v>188</v>
      </c>
    </row>
    <row r="338" spans="1:9" x14ac:dyDescent="0.25">
      <c r="A338" t="s">
        <v>3255</v>
      </c>
      <c r="B338" s="6">
        <v>41961</v>
      </c>
      <c r="C338" t="s">
        <v>3073</v>
      </c>
      <c r="D338" t="s">
        <v>3288</v>
      </c>
      <c r="E338" t="s">
        <v>3721</v>
      </c>
      <c r="F338">
        <v>80</v>
      </c>
      <c r="G338">
        <v>62</v>
      </c>
      <c r="I338" t="s">
        <v>188</v>
      </c>
    </row>
    <row r="339" spans="1:9" x14ac:dyDescent="0.25">
      <c r="A339" t="s">
        <v>3704</v>
      </c>
      <c r="B339" s="6">
        <v>41961</v>
      </c>
      <c r="C339" t="s">
        <v>3074</v>
      </c>
      <c r="D339" t="s">
        <v>3323</v>
      </c>
      <c r="E339" t="s">
        <v>3721</v>
      </c>
      <c r="F339">
        <v>81</v>
      </c>
      <c r="G339">
        <v>71</v>
      </c>
      <c r="I339" t="s">
        <v>189</v>
      </c>
    </row>
    <row r="340" spans="1:9" x14ac:dyDescent="0.25">
      <c r="A340" t="s">
        <v>3319</v>
      </c>
      <c r="B340" s="6">
        <v>41961</v>
      </c>
      <c r="C340" t="s">
        <v>3073</v>
      </c>
      <c r="D340" t="s">
        <v>3718</v>
      </c>
      <c r="E340" t="s">
        <v>3721</v>
      </c>
      <c r="F340">
        <v>111</v>
      </c>
      <c r="G340">
        <v>66</v>
      </c>
      <c r="I340" t="s">
        <v>7</v>
      </c>
    </row>
    <row r="341" spans="1:9" x14ac:dyDescent="0.25">
      <c r="A341" t="s">
        <v>3377</v>
      </c>
      <c r="B341" s="6">
        <v>41961</v>
      </c>
      <c r="C341" t="s">
        <v>3073</v>
      </c>
      <c r="D341" t="s">
        <v>3718</v>
      </c>
      <c r="E341" t="s">
        <v>3721</v>
      </c>
      <c r="F341">
        <v>115</v>
      </c>
      <c r="G341">
        <v>35</v>
      </c>
      <c r="I341" t="s">
        <v>188</v>
      </c>
    </row>
    <row r="342" spans="1:9" x14ac:dyDescent="0.25">
      <c r="A342" t="s">
        <v>3161</v>
      </c>
      <c r="B342" s="6">
        <v>41961</v>
      </c>
      <c r="C342" t="s">
        <v>3073</v>
      </c>
      <c r="D342" t="s">
        <v>3346</v>
      </c>
      <c r="E342" t="s">
        <v>3720</v>
      </c>
      <c r="F342">
        <v>76</v>
      </c>
      <c r="G342">
        <v>73</v>
      </c>
      <c r="I342" t="s">
        <v>7</v>
      </c>
    </row>
    <row r="343" spans="1:9" x14ac:dyDescent="0.25">
      <c r="A343" t="s">
        <v>3249</v>
      </c>
      <c r="B343" s="6">
        <v>41961</v>
      </c>
      <c r="C343" t="s">
        <v>3073</v>
      </c>
      <c r="D343" t="s">
        <v>3364</v>
      </c>
      <c r="E343" t="s">
        <v>3721</v>
      </c>
      <c r="F343">
        <v>78</v>
      </c>
      <c r="G343">
        <v>62</v>
      </c>
      <c r="I343" t="s">
        <v>188</v>
      </c>
    </row>
    <row r="344" spans="1:9" x14ac:dyDescent="0.25">
      <c r="A344" t="s">
        <v>3111</v>
      </c>
      <c r="B344" s="6">
        <v>41961</v>
      </c>
      <c r="C344" t="s">
        <v>3073</v>
      </c>
      <c r="D344" t="s">
        <v>3085</v>
      </c>
      <c r="E344" t="s">
        <v>3721</v>
      </c>
      <c r="F344">
        <v>80</v>
      </c>
      <c r="G344">
        <v>70</v>
      </c>
      <c r="I344" t="s">
        <v>7</v>
      </c>
    </row>
    <row r="345" spans="1:9" x14ac:dyDescent="0.25">
      <c r="A345" t="s">
        <v>3355</v>
      </c>
      <c r="B345" s="6">
        <v>41961</v>
      </c>
      <c r="C345" t="s">
        <v>3073</v>
      </c>
      <c r="D345" t="s">
        <v>3718</v>
      </c>
      <c r="E345" t="s">
        <v>3721</v>
      </c>
      <c r="F345">
        <v>86</v>
      </c>
      <c r="G345">
        <v>49</v>
      </c>
      <c r="I345" t="s">
        <v>7</v>
      </c>
    </row>
    <row r="346" spans="1:9" x14ac:dyDescent="0.25">
      <c r="A346" t="s">
        <v>3196</v>
      </c>
      <c r="B346" s="6">
        <v>41961</v>
      </c>
      <c r="C346" t="s">
        <v>3073</v>
      </c>
      <c r="D346" t="s">
        <v>3400</v>
      </c>
      <c r="E346" t="s">
        <v>3721</v>
      </c>
      <c r="F346">
        <v>66</v>
      </c>
      <c r="G346">
        <v>46</v>
      </c>
      <c r="I346" t="s">
        <v>188</v>
      </c>
    </row>
    <row r="347" spans="1:9" x14ac:dyDescent="0.25">
      <c r="A347" t="s">
        <v>3415</v>
      </c>
      <c r="B347" s="6">
        <v>41961</v>
      </c>
      <c r="C347" t="s">
        <v>3073</v>
      </c>
      <c r="D347" t="s">
        <v>3718</v>
      </c>
      <c r="E347" t="s">
        <v>3721</v>
      </c>
      <c r="F347">
        <v>55</v>
      </c>
      <c r="G347">
        <v>49</v>
      </c>
      <c r="I347" t="s">
        <v>7</v>
      </c>
    </row>
    <row r="348" spans="1:9" x14ac:dyDescent="0.25">
      <c r="A348" t="s">
        <v>3208</v>
      </c>
      <c r="B348" s="6">
        <v>41961</v>
      </c>
      <c r="C348" t="s">
        <v>3073</v>
      </c>
      <c r="D348" t="s">
        <v>3302</v>
      </c>
      <c r="E348" t="s">
        <v>3720</v>
      </c>
      <c r="F348">
        <v>62</v>
      </c>
      <c r="G348">
        <v>54</v>
      </c>
      <c r="I348" t="s">
        <v>51</v>
      </c>
    </row>
    <row r="349" spans="1:9" x14ac:dyDescent="0.25">
      <c r="A349" t="s">
        <v>3406</v>
      </c>
      <c r="B349" s="6">
        <v>41961</v>
      </c>
      <c r="C349" t="s">
        <v>3073</v>
      </c>
      <c r="D349" t="s">
        <v>3718</v>
      </c>
      <c r="E349" t="s">
        <v>3721</v>
      </c>
      <c r="F349">
        <v>94</v>
      </c>
      <c r="G349">
        <v>63</v>
      </c>
      <c r="I349" t="s">
        <v>188</v>
      </c>
    </row>
    <row r="350" spans="1:9" x14ac:dyDescent="0.25">
      <c r="A350" t="s">
        <v>3190</v>
      </c>
      <c r="B350" s="6">
        <v>41961</v>
      </c>
      <c r="C350" t="s">
        <v>3073</v>
      </c>
      <c r="D350" t="s">
        <v>3131</v>
      </c>
      <c r="E350" t="s">
        <v>3720</v>
      </c>
      <c r="F350">
        <v>69</v>
      </c>
      <c r="G350">
        <v>56</v>
      </c>
      <c r="I350" t="s">
        <v>7</v>
      </c>
    </row>
    <row r="351" spans="1:9" x14ac:dyDescent="0.25">
      <c r="A351" t="s">
        <v>3216</v>
      </c>
      <c r="B351" s="6">
        <v>41961</v>
      </c>
      <c r="C351" t="s">
        <v>3073</v>
      </c>
      <c r="D351" t="s">
        <v>3348</v>
      </c>
      <c r="E351" t="s">
        <v>3720</v>
      </c>
      <c r="F351">
        <v>66</v>
      </c>
      <c r="G351">
        <v>57</v>
      </c>
      <c r="I351" t="s">
        <v>8</v>
      </c>
    </row>
    <row r="352" spans="1:9" x14ac:dyDescent="0.25">
      <c r="A352" t="s">
        <v>3709</v>
      </c>
      <c r="B352" s="6">
        <v>41961</v>
      </c>
      <c r="C352" t="s">
        <v>3074</v>
      </c>
      <c r="D352" t="s">
        <v>3713</v>
      </c>
      <c r="E352" t="s">
        <v>3720</v>
      </c>
      <c r="F352">
        <v>72</v>
      </c>
      <c r="G352">
        <v>40</v>
      </c>
      <c r="I352" t="s">
        <v>7</v>
      </c>
    </row>
    <row r="353" spans="1:9" x14ac:dyDescent="0.25">
      <c r="A353" t="s">
        <v>3375</v>
      </c>
      <c r="B353" s="6">
        <v>41961</v>
      </c>
      <c r="C353" t="s">
        <v>3073</v>
      </c>
      <c r="D353" t="s">
        <v>3718</v>
      </c>
      <c r="E353" t="s">
        <v>3721</v>
      </c>
      <c r="F353">
        <v>62</v>
      </c>
      <c r="G353">
        <v>52</v>
      </c>
      <c r="I353" t="s">
        <v>188</v>
      </c>
    </row>
    <row r="354" spans="1:9" x14ac:dyDescent="0.25">
      <c r="A354" t="s">
        <v>3379</v>
      </c>
      <c r="B354" s="6">
        <v>41961</v>
      </c>
      <c r="C354" t="s">
        <v>3073</v>
      </c>
      <c r="D354" t="s">
        <v>3115</v>
      </c>
      <c r="E354" t="s">
        <v>3720</v>
      </c>
      <c r="F354">
        <v>63</v>
      </c>
      <c r="G354">
        <v>51</v>
      </c>
      <c r="I354" t="s">
        <v>30</v>
      </c>
    </row>
    <row r="355" spans="1:9" x14ac:dyDescent="0.25">
      <c r="A355" t="s">
        <v>3183</v>
      </c>
      <c r="B355" s="6">
        <v>41961</v>
      </c>
      <c r="C355" t="s">
        <v>3073</v>
      </c>
      <c r="D355" t="s">
        <v>3247</v>
      </c>
      <c r="E355" t="s">
        <v>3721</v>
      </c>
      <c r="F355">
        <v>69</v>
      </c>
      <c r="G355">
        <v>64</v>
      </c>
      <c r="H355" t="s">
        <v>3722</v>
      </c>
      <c r="I355" t="s">
        <v>188</v>
      </c>
    </row>
    <row r="356" spans="1:9" x14ac:dyDescent="0.25">
      <c r="A356" t="s">
        <v>3326</v>
      </c>
      <c r="B356" s="6">
        <v>41961</v>
      </c>
      <c r="C356" t="s">
        <v>3073</v>
      </c>
      <c r="D356" t="s">
        <v>3718</v>
      </c>
      <c r="E356" t="s">
        <v>3721</v>
      </c>
      <c r="F356">
        <v>87</v>
      </c>
      <c r="G356">
        <v>65</v>
      </c>
      <c r="I356" t="s">
        <v>189</v>
      </c>
    </row>
    <row r="357" spans="1:9" x14ac:dyDescent="0.25">
      <c r="A357" t="s">
        <v>3165</v>
      </c>
      <c r="B357" s="6">
        <v>41961</v>
      </c>
      <c r="C357" t="s">
        <v>3073</v>
      </c>
      <c r="D357" t="s">
        <v>3384</v>
      </c>
      <c r="E357" t="s">
        <v>3721</v>
      </c>
      <c r="F357">
        <v>77</v>
      </c>
      <c r="G357">
        <v>68</v>
      </c>
      <c r="H357" t="s">
        <v>3722</v>
      </c>
      <c r="I357" t="s">
        <v>189</v>
      </c>
    </row>
    <row r="358" spans="1:9" x14ac:dyDescent="0.25">
      <c r="A358" t="s">
        <v>3387</v>
      </c>
      <c r="B358" s="6">
        <v>41961</v>
      </c>
      <c r="C358" t="s">
        <v>3073</v>
      </c>
      <c r="D358" t="s">
        <v>3718</v>
      </c>
      <c r="E358" t="s">
        <v>3721</v>
      </c>
      <c r="F358">
        <v>90</v>
      </c>
      <c r="G358">
        <v>63</v>
      </c>
      <c r="I358" t="s">
        <v>7</v>
      </c>
    </row>
    <row r="359" spans="1:9" x14ac:dyDescent="0.25">
      <c r="A359" t="s">
        <v>3137</v>
      </c>
      <c r="B359" s="6">
        <v>41961</v>
      </c>
      <c r="C359" t="s">
        <v>3074</v>
      </c>
      <c r="D359" t="s">
        <v>3706</v>
      </c>
      <c r="E359" t="s">
        <v>3720</v>
      </c>
      <c r="F359">
        <v>71</v>
      </c>
      <c r="G359">
        <v>56</v>
      </c>
      <c r="I359" t="s">
        <v>6</v>
      </c>
    </row>
    <row r="360" spans="1:9" x14ac:dyDescent="0.25">
      <c r="A360" t="s">
        <v>3290</v>
      </c>
      <c r="B360" s="6">
        <v>41961</v>
      </c>
      <c r="C360" t="s">
        <v>3073</v>
      </c>
      <c r="D360" t="s">
        <v>3150</v>
      </c>
      <c r="E360" t="s">
        <v>3720</v>
      </c>
      <c r="F360">
        <v>68</v>
      </c>
      <c r="G360">
        <v>49</v>
      </c>
      <c r="I360" t="s">
        <v>7</v>
      </c>
    </row>
    <row r="361" spans="1:9" x14ac:dyDescent="0.25">
      <c r="A361" t="s">
        <v>3124</v>
      </c>
      <c r="B361" s="6">
        <v>41961</v>
      </c>
      <c r="C361" t="s">
        <v>3073</v>
      </c>
      <c r="D361" t="s">
        <v>3204</v>
      </c>
      <c r="E361" t="s">
        <v>3721</v>
      </c>
      <c r="F361">
        <v>76</v>
      </c>
      <c r="G361">
        <v>54</v>
      </c>
      <c r="I361" t="s">
        <v>7</v>
      </c>
    </row>
    <row r="362" spans="1:9" x14ac:dyDescent="0.25">
      <c r="A362" t="s">
        <v>3134</v>
      </c>
      <c r="B362" s="6">
        <v>41961</v>
      </c>
      <c r="C362" t="s">
        <v>3073</v>
      </c>
      <c r="D362" t="s">
        <v>3314</v>
      </c>
      <c r="E362" t="s">
        <v>3721</v>
      </c>
      <c r="F362">
        <v>82</v>
      </c>
      <c r="G362">
        <v>56</v>
      </c>
      <c r="I362" t="s">
        <v>188</v>
      </c>
    </row>
    <row r="363" spans="1:9" x14ac:dyDescent="0.25">
      <c r="A363" t="s">
        <v>3083</v>
      </c>
      <c r="B363" s="6">
        <v>41961</v>
      </c>
      <c r="C363" t="s">
        <v>3073</v>
      </c>
      <c r="D363" t="s">
        <v>3718</v>
      </c>
      <c r="E363" t="s">
        <v>3721</v>
      </c>
      <c r="F363">
        <v>84</v>
      </c>
      <c r="G363">
        <v>36</v>
      </c>
      <c r="I363" t="s">
        <v>7</v>
      </c>
    </row>
    <row r="364" spans="1:9" x14ac:dyDescent="0.25">
      <c r="A364" t="s">
        <v>3405</v>
      </c>
      <c r="B364" s="6">
        <v>41961</v>
      </c>
      <c r="C364" t="s">
        <v>3073</v>
      </c>
      <c r="D364" t="s">
        <v>3718</v>
      </c>
      <c r="E364" t="s">
        <v>3721</v>
      </c>
      <c r="F364">
        <v>88</v>
      </c>
      <c r="G364">
        <v>61</v>
      </c>
      <c r="I364" t="s">
        <v>115</v>
      </c>
    </row>
    <row r="365" spans="1:9" x14ac:dyDescent="0.25">
      <c r="A365" t="s">
        <v>3392</v>
      </c>
      <c r="B365" s="6">
        <v>41961</v>
      </c>
      <c r="C365" t="s">
        <v>3073</v>
      </c>
      <c r="D365" t="s">
        <v>3718</v>
      </c>
      <c r="E365" t="s">
        <v>3721</v>
      </c>
      <c r="F365">
        <v>123</v>
      </c>
      <c r="G365">
        <v>65</v>
      </c>
      <c r="I365" t="s">
        <v>7</v>
      </c>
    </row>
    <row r="366" spans="1:9" x14ac:dyDescent="0.25">
      <c r="A366" t="s">
        <v>3278</v>
      </c>
      <c r="B366" s="6">
        <v>41961</v>
      </c>
      <c r="C366" t="s">
        <v>3073</v>
      </c>
      <c r="D366" t="s">
        <v>3718</v>
      </c>
      <c r="E366" t="s">
        <v>3721</v>
      </c>
      <c r="F366">
        <v>76</v>
      </c>
      <c r="G366">
        <v>39</v>
      </c>
      <c r="I366" t="s">
        <v>7</v>
      </c>
    </row>
    <row r="367" spans="1:9" x14ac:dyDescent="0.25">
      <c r="A367" t="s">
        <v>3324</v>
      </c>
      <c r="B367" s="6">
        <v>41961</v>
      </c>
      <c r="C367" t="s">
        <v>3073</v>
      </c>
      <c r="D367" t="s">
        <v>3254</v>
      </c>
      <c r="E367" t="s">
        <v>3721</v>
      </c>
      <c r="F367">
        <v>74</v>
      </c>
      <c r="G367">
        <v>63</v>
      </c>
      <c r="I367" t="s">
        <v>188</v>
      </c>
    </row>
    <row r="368" spans="1:9" x14ac:dyDescent="0.25">
      <c r="A368" t="s">
        <v>3246</v>
      </c>
      <c r="B368" s="6">
        <v>41961</v>
      </c>
      <c r="C368" t="s">
        <v>3073</v>
      </c>
      <c r="D368" t="s">
        <v>3718</v>
      </c>
      <c r="E368" t="s">
        <v>3721</v>
      </c>
      <c r="F368">
        <v>91</v>
      </c>
      <c r="G368">
        <v>45</v>
      </c>
      <c r="I368" t="s">
        <v>189</v>
      </c>
    </row>
    <row r="369" spans="1:9" x14ac:dyDescent="0.25">
      <c r="A369" t="s">
        <v>3186</v>
      </c>
      <c r="B369" s="6">
        <v>41961</v>
      </c>
      <c r="C369" t="s">
        <v>3073</v>
      </c>
      <c r="D369" t="s">
        <v>3166</v>
      </c>
      <c r="E369" t="s">
        <v>3721</v>
      </c>
      <c r="F369">
        <v>63</v>
      </c>
      <c r="G369">
        <v>57</v>
      </c>
      <c r="I369" t="s">
        <v>188</v>
      </c>
    </row>
    <row r="370" spans="1:9" x14ac:dyDescent="0.25">
      <c r="A370" t="s">
        <v>3258</v>
      </c>
      <c r="B370" s="6">
        <v>41961</v>
      </c>
      <c r="C370" t="s">
        <v>3073</v>
      </c>
      <c r="D370" t="s">
        <v>3718</v>
      </c>
      <c r="E370" t="s">
        <v>3721</v>
      </c>
      <c r="F370">
        <v>86</v>
      </c>
      <c r="G370">
        <v>62</v>
      </c>
      <c r="I370" t="s">
        <v>188</v>
      </c>
    </row>
    <row r="371" spans="1:9" x14ac:dyDescent="0.25">
      <c r="A371" t="s">
        <v>3259</v>
      </c>
      <c r="B371" s="6">
        <v>41961</v>
      </c>
      <c r="C371" t="s">
        <v>3073</v>
      </c>
      <c r="D371" t="s">
        <v>3383</v>
      </c>
      <c r="E371" t="s">
        <v>3720</v>
      </c>
      <c r="F371">
        <v>73</v>
      </c>
      <c r="G371">
        <v>57</v>
      </c>
      <c r="I371" t="s">
        <v>30</v>
      </c>
    </row>
    <row r="372" spans="1:9" x14ac:dyDescent="0.25">
      <c r="A372" t="s">
        <v>3264</v>
      </c>
      <c r="B372" s="6">
        <v>41961</v>
      </c>
      <c r="C372" t="s">
        <v>3073</v>
      </c>
      <c r="D372" t="s">
        <v>3718</v>
      </c>
      <c r="E372" t="s">
        <v>3721</v>
      </c>
      <c r="F372">
        <v>84</v>
      </c>
      <c r="G372">
        <v>63</v>
      </c>
      <c r="I372" t="s">
        <v>188</v>
      </c>
    </row>
    <row r="373" spans="1:9" x14ac:dyDescent="0.25">
      <c r="A373" t="s">
        <v>3303</v>
      </c>
      <c r="B373" s="6">
        <v>41961</v>
      </c>
      <c r="C373" t="s">
        <v>3073</v>
      </c>
      <c r="D373" t="s">
        <v>3718</v>
      </c>
      <c r="E373" t="s">
        <v>3721</v>
      </c>
      <c r="F373">
        <v>82</v>
      </c>
      <c r="G373">
        <v>72</v>
      </c>
      <c r="I373" t="s">
        <v>7</v>
      </c>
    </row>
    <row r="374" spans="1:9" x14ac:dyDescent="0.25">
      <c r="A374" t="s">
        <v>3098</v>
      </c>
      <c r="B374" s="6">
        <v>41961</v>
      </c>
      <c r="C374" t="s">
        <v>3073</v>
      </c>
      <c r="D374" t="s">
        <v>3168</v>
      </c>
      <c r="E374" t="s">
        <v>3720</v>
      </c>
      <c r="F374">
        <v>60</v>
      </c>
      <c r="G374">
        <v>58</v>
      </c>
      <c r="I374" t="s">
        <v>7</v>
      </c>
    </row>
    <row r="375" spans="1:9" x14ac:dyDescent="0.25">
      <c r="A375" t="s">
        <v>3291</v>
      </c>
      <c r="B375" s="6">
        <v>41961</v>
      </c>
      <c r="C375" t="s">
        <v>3073</v>
      </c>
      <c r="D375" t="s">
        <v>3241</v>
      </c>
      <c r="E375" t="s">
        <v>3721</v>
      </c>
      <c r="F375">
        <v>83</v>
      </c>
      <c r="G375">
        <v>71</v>
      </c>
      <c r="I375" t="s">
        <v>188</v>
      </c>
    </row>
    <row r="376" spans="1:9" x14ac:dyDescent="0.25">
      <c r="A376" t="s">
        <v>3343</v>
      </c>
      <c r="B376" s="6">
        <v>41961</v>
      </c>
      <c r="C376" t="s">
        <v>3073</v>
      </c>
      <c r="D376" t="s">
        <v>3287</v>
      </c>
      <c r="E376" t="s">
        <v>3721</v>
      </c>
      <c r="F376">
        <v>53</v>
      </c>
      <c r="G376">
        <v>49</v>
      </c>
      <c r="I376" t="s">
        <v>188</v>
      </c>
    </row>
    <row r="377" spans="1:9" x14ac:dyDescent="0.25">
      <c r="A377" t="s">
        <v>3397</v>
      </c>
      <c r="B377" s="6">
        <v>41961</v>
      </c>
      <c r="C377" t="s">
        <v>3073</v>
      </c>
      <c r="D377" t="s">
        <v>3718</v>
      </c>
      <c r="E377" t="s">
        <v>3721</v>
      </c>
      <c r="F377">
        <v>86</v>
      </c>
      <c r="G377">
        <v>49</v>
      </c>
      <c r="I377" t="s">
        <v>8</v>
      </c>
    </row>
    <row r="378" spans="1:9" x14ac:dyDescent="0.25">
      <c r="A378" t="s">
        <v>3199</v>
      </c>
      <c r="B378" s="6">
        <v>41961</v>
      </c>
      <c r="C378" t="s">
        <v>3073</v>
      </c>
      <c r="D378" t="s">
        <v>3403</v>
      </c>
      <c r="E378" t="s">
        <v>3720</v>
      </c>
      <c r="F378">
        <v>69</v>
      </c>
      <c r="G378">
        <v>65</v>
      </c>
      <c r="I378" t="s">
        <v>7</v>
      </c>
    </row>
    <row r="379" spans="1:9" x14ac:dyDescent="0.25">
      <c r="A379" t="s">
        <v>3336</v>
      </c>
      <c r="B379" s="6">
        <v>41961</v>
      </c>
      <c r="C379" t="s">
        <v>3073</v>
      </c>
      <c r="D379" t="s">
        <v>3178</v>
      </c>
      <c r="E379" t="s">
        <v>3720</v>
      </c>
      <c r="F379">
        <v>79</v>
      </c>
      <c r="G379">
        <v>77</v>
      </c>
      <c r="H379" t="s">
        <v>3722</v>
      </c>
      <c r="I379" t="s">
        <v>7</v>
      </c>
    </row>
    <row r="380" spans="1:9" x14ac:dyDescent="0.25">
      <c r="A380" t="s">
        <v>3213</v>
      </c>
      <c r="B380" s="6">
        <v>41961</v>
      </c>
      <c r="C380" t="s">
        <v>3073</v>
      </c>
      <c r="D380" t="s">
        <v>3225</v>
      </c>
      <c r="E380" t="s">
        <v>3720</v>
      </c>
      <c r="F380">
        <v>53</v>
      </c>
      <c r="G380">
        <v>52</v>
      </c>
      <c r="I380" t="s">
        <v>8</v>
      </c>
    </row>
    <row r="381" spans="1:9" x14ac:dyDescent="0.25">
      <c r="A381" t="s">
        <v>3228</v>
      </c>
      <c r="B381" s="6">
        <v>41961</v>
      </c>
      <c r="C381" t="s">
        <v>3073</v>
      </c>
      <c r="D381" t="s">
        <v>3396</v>
      </c>
      <c r="E381" t="s">
        <v>3720</v>
      </c>
      <c r="F381">
        <v>84</v>
      </c>
      <c r="G381">
        <v>67</v>
      </c>
      <c r="I381" t="s">
        <v>7</v>
      </c>
    </row>
    <row r="382" spans="1:9" x14ac:dyDescent="0.25">
      <c r="A382" t="s">
        <v>3207</v>
      </c>
      <c r="B382" s="6">
        <v>41961</v>
      </c>
      <c r="C382" t="s">
        <v>3073</v>
      </c>
      <c r="D382" t="s">
        <v>3148</v>
      </c>
      <c r="E382" t="s">
        <v>3720</v>
      </c>
      <c r="F382">
        <v>84</v>
      </c>
      <c r="G382">
        <v>72</v>
      </c>
      <c r="I382" t="s">
        <v>7</v>
      </c>
    </row>
    <row r="383" spans="1:9" x14ac:dyDescent="0.25">
      <c r="A383" t="s">
        <v>3299</v>
      </c>
      <c r="B383" s="6">
        <v>41961</v>
      </c>
      <c r="C383" t="s">
        <v>3073</v>
      </c>
      <c r="D383" t="s">
        <v>3284</v>
      </c>
      <c r="E383" t="s">
        <v>3720</v>
      </c>
      <c r="F383">
        <v>74</v>
      </c>
      <c r="G383">
        <v>68</v>
      </c>
      <c r="I383" t="s">
        <v>7</v>
      </c>
    </row>
    <row r="384" spans="1:9" x14ac:dyDescent="0.25">
      <c r="A384" t="s">
        <v>3710</v>
      </c>
      <c r="B384" s="6">
        <v>41961</v>
      </c>
      <c r="C384" t="s">
        <v>3073</v>
      </c>
      <c r="D384" t="s">
        <v>3313</v>
      </c>
      <c r="E384" t="s">
        <v>3721</v>
      </c>
      <c r="F384">
        <v>75</v>
      </c>
      <c r="G384">
        <v>55</v>
      </c>
      <c r="I384" t="s">
        <v>189</v>
      </c>
    </row>
    <row r="385" spans="1:9" x14ac:dyDescent="0.25">
      <c r="A385" t="s">
        <v>3180</v>
      </c>
      <c r="B385" s="6">
        <v>41961</v>
      </c>
      <c r="C385" t="s">
        <v>3073</v>
      </c>
      <c r="D385" t="s">
        <v>3289</v>
      </c>
      <c r="E385" t="s">
        <v>3721</v>
      </c>
      <c r="F385">
        <v>87</v>
      </c>
      <c r="G385">
        <v>78</v>
      </c>
      <c r="I385" t="s">
        <v>188</v>
      </c>
    </row>
    <row r="386" spans="1:9" x14ac:dyDescent="0.25">
      <c r="A386" t="s">
        <v>3351</v>
      </c>
      <c r="B386" s="6">
        <v>41961</v>
      </c>
      <c r="C386" t="s">
        <v>3073</v>
      </c>
      <c r="D386" t="s">
        <v>3718</v>
      </c>
      <c r="E386" t="s">
        <v>3721</v>
      </c>
      <c r="F386">
        <v>124</v>
      </c>
      <c r="G386">
        <v>42</v>
      </c>
      <c r="I386" t="s">
        <v>51</v>
      </c>
    </row>
    <row r="387" spans="1:9" x14ac:dyDescent="0.25">
      <c r="A387" t="s">
        <v>3344</v>
      </c>
      <c r="B387" s="6">
        <v>41961</v>
      </c>
      <c r="C387" t="s">
        <v>3073</v>
      </c>
      <c r="D387" t="s">
        <v>3393</v>
      </c>
      <c r="E387" t="s">
        <v>3721</v>
      </c>
      <c r="F387">
        <v>56</v>
      </c>
      <c r="G387">
        <v>49</v>
      </c>
      <c r="I387" t="s">
        <v>7</v>
      </c>
    </row>
    <row r="388" spans="1:9" x14ac:dyDescent="0.25">
      <c r="A388" t="s">
        <v>3310</v>
      </c>
      <c r="B388" s="6">
        <v>41961</v>
      </c>
      <c r="C388" t="s">
        <v>3073</v>
      </c>
      <c r="D388" t="s">
        <v>3209</v>
      </c>
      <c r="E388" t="s">
        <v>3721</v>
      </c>
      <c r="F388">
        <v>86</v>
      </c>
      <c r="G388">
        <v>73</v>
      </c>
      <c r="I388" t="s">
        <v>7</v>
      </c>
    </row>
    <row r="389" spans="1:9" x14ac:dyDescent="0.25">
      <c r="A389" t="s">
        <v>3242</v>
      </c>
      <c r="B389" s="6">
        <v>41961</v>
      </c>
      <c r="C389" t="s">
        <v>3073</v>
      </c>
      <c r="D389" t="s">
        <v>3718</v>
      </c>
      <c r="E389" t="s">
        <v>3721</v>
      </c>
      <c r="F389">
        <v>61</v>
      </c>
      <c r="G389">
        <v>46</v>
      </c>
      <c r="I389" t="s">
        <v>188</v>
      </c>
    </row>
    <row r="390" spans="1:9" x14ac:dyDescent="0.25">
      <c r="A390" t="s">
        <v>3210</v>
      </c>
      <c r="B390" s="6">
        <v>41961</v>
      </c>
      <c r="C390" t="s">
        <v>3073</v>
      </c>
      <c r="D390" t="s">
        <v>3250</v>
      </c>
      <c r="E390" t="s">
        <v>3721</v>
      </c>
      <c r="F390">
        <v>97</v>
      </c>
      <c r="G390">
        <v>74</v>
      </c>
      <c r="I390" t="s">
        <v>188</v>
      </c>
    </row>
    <row r="391" spans="1:9" x14ac:dyDescent="0.25">
      <c r="A391" t="s">
        <v>3339</v>
      </c>
      <c r="B391" s="6">
        <v>41962</v>
      </c>
      <c r="C391" t="s">
        <v>3073</v>
      </c>
      <c r="D391" t="s">
        <v>3718</v>
      </c>
      <c r="E391" t="s">
        <v>3721</v>
      </c>
      <c r="F391">
        <v>70</v>
      </c>
      <c r="G391">
        <v>47</v>
      </c>
      <c r="I391" t="s">
        <v>51</v>
      </c>
    </row>
    <row r="392" spans="1:9" x14ac:dyDescent="0.25">
      <c r="A392" t="s">
        <v>3097</v>
      </c>
      <c r="B392" s="6">
        <v>41962</v>
      </c>
      <c r="C392" t="s">
        <v>3073</v>
      </c>
      <c r="D392" t="s">
        <v>3090</v>
      </c>
      <c r="E392" t="s">
        <v>3721</v>
      </c>
      <c r="F392">
        <v>65</v>
      </c>
      <c r="G392">
        <v>48</v>
      </c>
      <c r="I392" t="s">
        <v>7</v>
      </c>
    </row>
    <row r="393" spans="1:9" x14ac:dyDescent="0.25">
      <c r="A393" t="s">
        <v>3715</v>
      </c>
      <c r="B393" s="6">
        <v>41962</v>
      </c>
      <c r="C393" t="s">
        <v>3073</v>
      </c>
      <c r="D393" t="s">
        <v>3297</v>
      </c>
      <c r="E393" t="s">
        <v>3721</v>
      </c>
      <c r="F393">
        <v>71</v>
      </c>
      <c r="G393">
        <v>54</v>
      </c>
      <c r="I393" t="s">
        <v>189</v>
      </c>
    </row>
    <row r="394" spans="1:9" x14ac:dyDescent="0.25">
      <c r="A394" t="s">
        <v>3170</v>
      </c>
      <c r="B394" s="6">
        <v>41962</v>
      </c>
      <c r="C394" t="s">
        <v>3073</v>
      </c>
      <c r="D394" t="s">
        <v>3200</v>
      </c>
      <c r="E394" t="s">
        <v>3721</v>
      </c>
      <c r="F394">
        <v>83</v>
      </c>
      <c r="G394">
        <v>53</v>
      </c>
      <c r="I394" t="s">
        <v>188</v>
      </c>
    </row>
    <row r="395" spans="1:9" x14ac:dyDescent="0.25">
      <c r="A395" t="s">
        <v>3230</v>
      </c>
      <c r="B395" s="6">
        <v>41962</v>
      </c>
      <c r="C395" t="s">
        <v>3073</v>
      </c>
      <c r="D395" t="s">
        <v>3718</v>
      </c>
      <c r="E395" t="s">
        <v>3721</v>
      </c>
      <c r="F395">
        <v>96</v>
      </c>
      <c r="G395">
        <v>76</v>
      </c>
      <c r="I395" t="s">
        <v>51</v>
      </c>
    </row>
    <row r="396" spans="1:9" x14ac:dyDescent="0.25">
      <c r="A396" t="s">
        <v>3089</v>
      </c>
      <c r="B396" s="6">
        <v>41962</v>
      </c>
      <c r="C396" t="s">
        <v>3073</v>
      </c>
      <c r="D396" t="s">
        <v>3718</v>
      </c>
      <c r="E396" t="s">
        <v>3721</v>
      </c>
      <c r="F396">
        <v>82</v>
      </c>
      <c r="G396">
        <v>51</v>
      </c>
      <c r="I396" t="s">
        <v>8</v>
      </c>
    </row>
    <row r="397" spans="1:9" x14ac:dyDescent="0.25">
      <c r="A397" t="s">
        <v>3367</v>
      </c>
      <c r="B397" s="6">
        <v>41962</v>
      </c>
      <c r="C397" t="s">
        <v>3073</v>
      </c>
      <c r="D397" t="s">
        <v>3179</v>
      </c>
      <c r="E397" t="s">
        <v>3721</v>
      </c>
      <c r="F397">
        <v>70</v>
      </c>
      <c r="G397">
        <v>55</v>
      </c>
      <c r="I397" t="s">
        <v>188</v>
      </c>
    </row>
    <row r="398" spans="1:9" x14ac:dyDescent="0.25">
      <c r="A398" t="s">
        <v>3376</v>
      </c>
      <c r="B398" s="6">
        <v>41962</v>
      </c>
      <c r="C398" t="s">
        <v>3073</v>
      </c>
      <c r="D398" t="s">
        <v>3175</v>
      </c>
      <c r="E398" t="s">
        <v>3720</v>
      </c>
      <c r="F398">
        <v>68</v>
      </c>
      <c r="G398">
        <v>61</v>
      </c>
      <c r="I398" t="s">
        <v>30</v>
      </c>
    </row>
    <row r="399" spans="1:9" x14ac:dyDescent="0.25">
      <c r="A399" t="s">
        <v>3184</v>
      </c>
      <c r="B399" s="6">
        <v>41962</v>
      </c>
      <c r="C399" t="s">
        <v>3073</v>
      </c>
      <c r="D399" t="s">
        <v>3718</v>
      </c>
      <c r="E399" t="s">
        <v>3721</v>
      </c>
      <c r="F399">
        <v>101</v>
      </c>
      <c r="G399">
        <v>48</v>
      </c>
      <c r="I399" t="s">
        <v>189</v>
      </c>
    </row>
    <row r="400" spans="1:9" x14ac:dyDescent="0.25">
      <c r="A400" t="s">
        <v>3113</v>
      </c>
      <c r="B400" s="6">
        <v>41962</v>
      </c>
      <c r="C400" t="s">
        <v>3073</v>
      </c>
      <c r="D400" t="s">
        <v>3238</v>
      </c>
      <c r="E400" t="s">
        <v>3721</v>
      </c>
      <c r="F400">
        <v>69</v>
      </c>
      <c r="G400">
        <v>61</v>
      </c>
      <c r="I400" t="s">
        <v>188</v>
      </c>
    </row>
    <row r="401" spans="1:9" x14ac:dyDescent="0.25">
      <c r="A401" t="s">
        <v>3373</v>
      </c>
      <c r="B401" s="6">
        <v>41962</v>
      </c>
      <c r="C401" t="s">
        <v>3073</v>
      </c>
      <c r="D401" t="s">
        <v>3320</v>
      </c>
      <c r="E401" t="s">
        <v>3721</v>
      </c>
      <c r="F401">
        <v>60</v>
      </c>
      <c r="G401">
        <v>46</v>
      </c>
      <c r="I401" t="s">
        <v>51</v>
      </c>
    </row>
    <row r="402" spans="1:9" x14ac:dyDescent="0.25">
      <c r="A402" t="s">
        <v>3252</v>
      </c>
      <c r="B402" s="6">
        <v>41962</v>
      </c>
      <c r="C402" t="s">
        <v>3073</v>
      </c>
      <c r="D402" t="s">
        <v>3702</v>
      </c>
      <c r="E402" t="s">
        <v>3721</v>
      </c>
      <c r="F402">
        <v>65</v>
      </c>
      <c r="G402">
        <v>63</v>
      </c>
      <c r="I402" t="s">
        <v>189</v>
      </c>
    </row>
    <row r="403" spans="1:9" x14ac:dyDescent="0.25">
      <c r="A403" t="s">
        <v>3283</v>
      </c>
      <c r="B403" s="6">
        <v>41962</v>
      </c>
      <c r="C403" t="s">
        <v>3073</v>
      </c>
      <c r="D403" t="s">
        <v>3266</v>
      </c>
      <c r="E403" t="s">
        <v>3721</v>
      </c>
      <c r="F403">
        <v>72</v>
      </c>
      <c r="G403">
        <v>65</v>
      </c>
      <c r="I403" t="s">
        <v>8</v>
      </c>
    </row>
    <row r="404" spans="1:9" x14ac:dyDescent="0.25">
      <c r="A404" t="s">
        <v>3236</v>
      </c>
      <c r="B404" s="6">
        <v>41962</v>
      </c>
      <c r="C404" t="s">
        <v>3073</v>
      </c>
      <c r="D404" t="s">
        <v>3718</v>
      </c>
      <c r="E404" t="s">
        <v>3721</v>
      </c>
      <c r="F404">
        <v>95</v>
      </c>
      <c r="G404">
        <v>34</v>
      </c>
      <c r="I404" t="s">
        <v>189</v>
      </c>
    </row>
    <row r="405" spans="1:9" x14ac:dyDescent="0.25">
      <c r="A405" t="s">
        <v>3221</v>
      </c>
      <c r="B405" s="6">
        <v>41962</v>
      </c>
      <c r="C405" t="s">
        <v>3073</v>
      </c>
      <c r="D405" t="s">
        <v>3191</v>
      </c>
      <c r="E405" t="s">
        <v>3721</v>
      </c>
      <c r="F405">
        <v>79</v>
      </c>
      <c r="G405">
        <v>62</v>
      </c>
      <c r="I405" t="s">
        <v>189</v>
      </c>
    </row>
    <row r="406" spans="1:9" x14ac:dyDescent="0.25">
      <c r="A406" t="s">
        <v>3338</v>
      </c>
      <c r="B406" s="6">
        <v>41962</v>
      </c>
      <c r="C406" t="s">
        <v>3073</v>
      </c>
      <c r="D406" t="s">
        <v>3349</v>
      </c>
      <c r="E406" t="s">
        <v>3721</v>
      </c>
      <c r="F406">
        <v>84</v>
      </c>
      <c r="G406">
        <v>65</v>
      </c>
      <c r="I406" t="s">
        <v>7</v>
      </c>
    </row>
    <row r="407" spans="1:9" x14ac:dyDescent="0.25">
      <c r="A407" t="s">
        <v>3707</v>
      </c>
      <c r="B407" s="6">
        <v>41962</v>
      </c>
      <c r="C407" t="s">
        <v>3073</v>
      </c>
      <c r="D407" t="s">
        <v>3130</v>
      </c>
      <c r="E407" t="s">
        <v>3721</v>
      </c>
      <c r="F407">
        <v>94</v>
      </c>
      <c r="G407">
        <v>42</v>
      </c>
      <c r="I407" t="s">
        <v>189</v>
      </c>
    </row>
    <row r="408" spans="1:9" x14ac:dyDescent="0.25">
      <c r="A408" t="s">
        <v>3086</v>
      </c>
      <c r="B408" s="6">
        <v>41962</v>
      </c>
      <c r="C408" t="s">
        <v>3073</v>
      </c>
      <c r="D408" t="s">
        <v>3104</v>
      </c>
      <c r="E408" t="s">
        <v>3721</v>
      </c>
      <c r="F408">
        <v>53</v>
      </c>
      <c r="G408">
        <v>48</v>
      </c>
      <c r="I408" t="s">
        <v>51</v>
      </c>
    </row>
    <row r="409" spans="1:9" x14ac:dyDescent="0.25">
      <c r="A409" t="s">
        <v>3208</v>
      </c>
      <c r="B409" s="6">
        <v>41962</v>
      </c>
      <c r="C409" t="s">
        <v>3073</v>
      </c>
      <c r="D409" t="s">
        <v>3718</v>
      </c>
      <c r="E409" t="s">
        <v>3721</v>
      </c>
      <c r="F409">
        <v>89</v>
      </c>
      <c r="G409">
        <v>71</v>
      </c>
      <c r="I409" t="s">
        <v>52</v>
      </c>
    </row>
    <row r="410" spans="1:9" x14ac:dyDescent="0.25">
      <c r="A410" t="s">
        <v>3099</v>
      </c>
      <c r="B410" s="6">
        <v>41962</v>
      </c>
      <c r="C410" t="s">
        <v>3073</v>
      </c>
      <c r="D410" t="s">
        <v>3121</v>
      </c>
      <c r="E410" t="s">
        <v>3721</v>
      </c>
      <c r="F410">
        <v>80</v>
      </c>
      <c r="G410">
        <v>65</v>
      </c>
      <c r="I410" t="s">
        <v>188</v>
      </c>
    </row>
    <row r="411" spans="1:9" x14ac:dyDescent="0.25">
      <c r="A411" t="s">
        <v>3187</v>
      </c>
      <c r="B411" s="6">
        <v>41962</v>
      </c>
      <c r="C411" t="s">
        <v>3073</v>
      </c>
      <c r="D411" t="s">
        <v>3309</v>
      </c>
      <c r="E411" t="s">
        <v>3721</v>
      </c>
      <c r="F411">
        <v>82</v>
      </c>
      <c r="G411">
        <v>60</v>
      </c>
      <c r="I411" t="s">
        <v>51</v>
      </c>
    </row>
    <row r="412" spans="1:9" x14ac:dyDescent="0.25">
      <c r="A412" t="s">
        <v>3366</v>
      </c>
      <c r="B412" s="6">
        <v>41962</v>
      </c>
      <c r="C412" t="s">
        <v>3073</v>
      </c>
      <c r="D412" t="s">
        <v>3114</v>
      </c>
      <c r="E412" t="s">
        <v>3721</v>
      </c>
      <c r="F412">
        <v>83</v>
      </c>
      <c r="G412">
        <v>66</v>
      </c>
      <c r="I412" t="s">
        <v>51</v>
      </c>
    </row>
    <row r="413" spans="1:9" x14ac:dyDescent="0.25">
      <c r="A413" t="s">
        <v>3123</v>
      </c>
      <c r="B413" s="6">
        <v>41962</v>
      </c>
      <c r="C413" t="s">
        <v>3073</v>
      </c>
      <c r="D413" t="s">
        <v>3091</v>
      </c>
      <c r="E413" t="s">
        <v>3721</v>
      </c>
      <c r="F413">
        <v>45</v>
      </c>
      <c r="G413">
        <v>38</v>
      </c>
      <c r="I413" t="s">
        <v>51</v>
      </c>
    </row>
    <row r="414" spans="1:9" x14ac:dyDescent="0.25">
      <c r="A414" t="s">
        <v>3223</v>
      </c>
      <c r="B414" s="6">
        <v>41962</v>
      </c>
      <c r="C414" t="s">
        <v>3073</v>
      </c>
      <c r="D414" t="s">
        <v>3129</v>
      </c>
      <c r="E414" t="s">
        <v>3721</v>
      </c>
      <c r="F414">
        <v>74</v>
      </c>
      <c r="G414">
        <v>66</v>
      </c>
      <c r="I414" t="s">
        <v>51</v>
      </c>
    </row>
    <row r="415" spans="1:9" x14ac:dyDescent="0.25">
      <c r="A415" t="s">
        <v>3169</v>
      </c>
      <c r="B415" s="6">
        <v>41962</v>
      </c>
      <c r="C415" t="s">
        <v>3073</v>
      </c>
      <c r="D415" t="s">
        <v>3378</v>
      </c>
      <c r="E415" t="s">
        <v>3720</v>
      </c>
      <c r="F415">
        <v>69</v>
      </c>
      <c r="G415">
        <v>50</v>
      </c>
      <c r="I415" t="s">
        <v>7</v>
      </c>
    </row>
    <row r="416" spans="1:9" x14ac:dyDescent="0.25">
      <c r="A416" t="s">
        <v>3281</v>
      </c>
      <c r="B416" s="6">
        <v>41962</v>
      </c>
      <c r="C416" t="s">
        <v>3073</v>
      </c>
      <c r="D416" t="s">
        <v>3386</v>
      </c>
      <c r="E416" t="s">
        <v>3720</v>
      </c>
      <c r="F416">
        <v>70</v>
      </c>
      <c r="G416">
        <v>68</v>
      </c>
      <c r="I416" t="s">
        <v>8</v>
      </c>
    </row>
    <row r="417" spans="1:9" x14ac:dyDescent="0.25">
      <c r="A417" t="s">
        <v>3235</v>
      </c>
      <c r="B417" s="6">
        <v>41962</v>
      </c>
      <c r="C417" t="s">
        <v>3073</v>
      </c>
      <c r="D417" t="s">
        <v>3159</v>
      </c>
      <c r="E417" t="s">
        <v>3721</v>
      </c>
      <c r="F417">
        <v>78</v>
      </c>
      <c r="G417">
        <v>64</v>
      </c>
      <c r="I417" t="s">
        <v>51</v>
      </c>
    </row>
    <row r="418" spans="1:9" x14ac:dyDescent="0.25">
      <c r="A418" t="s">
        <v>3388</v>
      </c>
      <c r="B418" s="6">
        <v>41962</v>
      </c>
      <c r="C418" t="s">
        <v>3073</v>
      </c>
      <c r="D418" t="s">
        <v>3718</v>
      </c>
      <c r="E418" t="s">
        <v>3721</v>
      </c>
      <c r="F418">
        <v>87</v>
      </c>
      <c r="G418">
        <v>39</v>
      </c>
      <c r="I418" t="s">
        <v>188</v>
      </c>
    </row>
    <row r="419" spans="1:9" x14ac:dyDescent="0.25">
      <c r="A419" t="s">
        <v>3096</v>
      </c>
      <c r="B419" s="6">
        <v>41962</v>
      </c>
      <c r="C419" t="s">
        <v>3073</v>
      </c>
      <c r="D419" t="s">
        <v>3125</v>
      </c>
      <c r="E419" t="s">
        <v>3720</v>
      </c>
      <c r="F419">
        <v>53</v>
      </c>
      <c r="G419">
        <v>41</v>
      </c>
      <c r="I419" t="s">
        <v>30</v>
      </c>
    </row>
    <row r="420" spans="1:9" x14ac:dyDescent="0.25">
      <c r="A420" t="s">
        <v>3241</v>
      </c>
      <c r="B420" s="6">
        <v>41962</v>
      </c>
      <c r="C420" t="s">
        <v>3073</v>
      </c>
      <c r="D420" t="s">
        <v>3243</v>
      </c>
      <c r="E420" t="s">
        <v>3721</v>
      </c>
      <c r="F420">
        <v>86</v>
      </c>
      <c r="G420">
        <v>65</v>
      </c>
      <c r="I420" t="s">
        <v>8</v>
      </c>
    </row>
    <row r="421" spans="1:9" x14ac:dyDescent="0.25">
      <c r="A421" t="s">
        <v>3292</v>
      </c>
      <c r="B421" s="6">
        <v>41962</v>
      </c>
      <c r="C421" t="s">
        <v>3073</v>
      </c>
      <c r="D421" t="s">
        <v>3094</v>
      </c>
      <c r="E421" t="s">
        <v>3720</v>
      </c>
      <c r="F421">
        <v>71</v>
      </c>
      <c r="G421">
        <v>63</v>
      </c>
      <c r="I421" t="s">
        <v>8</v>
      </c>
    </row>
    <row r="422" spans="1:9" x14ac:dyDescent="0.25">
      <c r="A422" t="s">
        <v>3256</v>
      </c>
      <c r="B422" s="6">
        <v>41962</v>
      </c>
      <c r="C422" t="s">
        <v>3073</v>
      </c>
      <c r="D422" t="s">
        <v>3300</v>
      </c>
      <c r="E422" t="s">
        <v>3721</v>
      </c>
      <c r="F422">
        <v>62</v>
      </c>
      <c r="G422">
        <v>55</v>
      </c>
      <c r="I422" t="s">
        <v>189</v>
      </c>
    </row>
    <row r="423" spans="1:9" x14ac:dyDescent="0.25">
      <c r="A423" t="s">
        <v>3214</v>
      </c>
      <c r="B423" s="6">
        <v>41962</v>
      </c>
      <c r="C423" t="s">
        <v>3073</v>
      </c>
      <c r="D423" t="s">
        <v>3239</v>
      </c>
      <c r="E423" t="s">
        <v>3721</v>
      </c>
      <c r="F423">
        <v>68</v>
      </c>
      <c r="G423">
        <v>55</v>
      </c>
      <c r="I423" t="s">
        <v>8</v>
      </c>
    </row>
    <row r="424" spans="1:9" x14ac:dyDescent="0.25">
      <c r="A424" t="s">
        <v>3092</v>
      </c>
      <c r="B424" s="6">
        <v>41962</v>
      </c>
      <c r="C424" t="s">
        <v>3073</v>
      </c>
      <c r="D424" t="s">
        <v>3350</v>
      </c>
      <c r="E424" t="s">
        <v>3721</v>
      </c>
      <c r="F424">
        <v>104</v>
      </c>
      <c r="G424">
        <v>67</v>
      </c>
      <c r="I424" t="s">
        <v>189</v>
      </c>
    </row>
    <row r="425" spans="1:9" x14ac:dyDescent="0.25">
      <c r="A425" t="s">
        <v>3369</v>
      </c>
      <c r="B425" s="6">
        <v>41962</v>
      </c>
      <c r="C425" t="s">
        <v>3073</v>
      </c>
      <c r="D425" t="s">
        <v>3110</v>
      </c>
      <c r="E425" t="s">
        <v>3720</v>
      </c>
      <c r="F425">
        <v>82</v>
      </c>
      <c r="G425">
        <v>71</v>
      </c>
      <c r="I425" t="s">
        <v>76</v>
      </c>
    </row>
    <row r="426" spans="1:9" x14ac:dyDescent="0.25">
      <c r="A426" t="s">
        <v>3352</v>
      </c>
      <c r="B426" s="6">
        <v>41962</v>
      </c>
      <c r="C426" t="s">
        <v>3073</v>
      </c>
      <c r="D426" t="s">
        <v>3413</v>
      </c>
      <c r="E426" t="s">
        <v>3721</v>
      </c>
      <c r="F426">
        <v>68</v>
      </c>
      <c r="G426">
        <v>64</v>
      </c>
      <c r="I426" t="s">
        <v>7</v>
      </c>
    </row>
    <row r="427" spans="1:9" x14ac:dyDescent="0.25">
      <c r="A427" t="s">
        <v>3108</v>
      </c>
      <c r="B427" s="6">
        <v>41962</v>
      </c>
      <c r="C427" t="s">
        <v>3073</v>
      </c>
      <c r="D427" t="s">
        <v>3347</v>
      </c>
      <c r="E427" t="s">
        <v>3721</v>
      </c>
      <c r="F427">
        <v>61</v>
      </c>
      <c r="G427">
        <v>44</v>
      </c>
      <c r="I427" t="s">
        <v>7</v>
      </c>
    </row>
    <row r="428" spans="1:9" x14ac:dyDescent="0.25">
      <c r="A428" t="s">
        <v>3265</v>
      </c>
      <c r="B428" s="6">
        <v>41962</v>
      </c>
      <c r="C428" t="s">
        <v>3073</v>
      </c>
      <c r="D428" t="s">
        <v>3718</v>
      </c>
      <c r="E428" t="s">
        <v>3721</v>
      </c>
      <c r="F428">
        <v>74</v>
      </c>
      <c r="G428">
        <v>42</v>
      </c>
      <c r="I428" t="s">
        <v>51</v>
      </c>
    </row>
    <row r="429" spans="1:9" x14ac:dyDescent="0.25">
      <c r="A429" t="s">
        <v>3218</v>
      </c>
      <c r="B429" s="6">
        <v>41962</v>
      </c>
      <c r="C429" t="s">
        <v>3073</v>
      </c>
      <c r="D429" t="s">
        <v>3233</v>
      </c>
      <c r="E429" t="s">
        <v>3721</v>
      </c>
      <c r="F429">
        <v>68</v>
      </c>
      <c r="G429">
        <v>67</v>
      </c>
      <c r="I429" t="s">
        <v>8</v>
      </c>
    </row>
    <row r="430" spans="1:9" x14ac:dyDescent="0.25">
      <c r="A430" t="s">
        <v>3389</v>
      </c>
      <c r="B430" s="6">
        <v>41962</v>
      </c>
      <c r="C430" t="s">
        <v>3073</v>
      </c>
      <c r="D430" t="s">
        <v>3220</v>
      </c>
      <c r="E430" t="s">
        <v>3721</v>
      </c>
      <c r="F430">
        <v>72</v>
      </c>
      <c r="G430">
        <v>41</v>
      </c>
      <c r="I430" t="s">
        <v>51</v>
      </c>
    </row>
    <row r="431" spans="1:9" x14ac:dyDescent="0.25">
      <c r="A431" t="s">
        <v>3262</v>
      </c>
      <c r="B431" s="6">
        <v>41962</v>
      </c>
      <c r="C431" t="s">
        <v>3073</v>
      </c>
      <c r="D431" t="s">
        <v>3718</v>
      </c>
      <c r="E431" t="s">
        <v>3721</v>
      </c>
      <c r="F431">
        <v>86</v>
      </c>
      <c r="G431">
        <v>46</v>
      </c>
      <c r="I431" t="s">
        <v>188</v>
      </c>
    </row>
    <row r="432" spans="1:9" x14ac:dyDescent="0.25">
      <c r="A432" t="s">
        <v>3717</v>
      </c>
      <c r="B432" s="6">
        <v>41962</v>
      </c>
      <c r="C432" t="s">
        <v>3073</v>
      </c>
      <c r="D432" t="s">
        <v>3334</v>
      </c>
      <c r="E432" t="s">
        <v>3720</v>
      </c>
      <c r="F432">
        <v>63</v>
      </c>
      <c r="G432">
        <v>44</v>
      </c>
      <c r="I432" t="s">
        <v>8</v>
      </c>
    </row>
    <row r="433" spans="1:9" x14ac:dyDescent="0.25">
      <c r="A433" t="s">
        <v>3261</v>
      </c>
      <c r="B433" s="6">
        <v>41962</v>
      </c>
      <c r="C433" t="s">
        <v>3073</v>
      </c>
      <c r="D433" t="s">
        <v>3294</v>
      </c>
      <c r="E433" t="s">
        <v>3721</v>
      </c>
      <c r="F433">
        <v>98</v>
      </c>
      <c r="G433">
        <v>74</v>
      </c>
      <c r="I433" t="s">
        <v>7</v>
      </c>
    </row>
    <row r="434" spans="1:9" x14ac:dyDescent="0.25">
      <c r="A434" t="s">
        <v>3171</v>
      </c>
      <c r="B434" s="6">
        <v>41962</v>
      </c>
      <c r="C434" t="s">
        <v>3073</v>
      </c>
      <c r="D434" t="s">
        <v>3080</v>
      </c>
      <c r="E434" t="s">
        <v>3720</v>
      </c>
      <c r="F434">
        <v>73</v>
      </c>
      <c r="G434">
        <v>70</v>
      </c>
      <c r="I434" t="s">
        <v>7</v>
      </c>
    </row>
    <row r="435" spans="1:9" x14ac:dyDescent="0.25">
      <c r="A435" t="s">
        <v>3354</v>
      </c>
      <c r="B435" s="6">
        <v>41962</v>
      </c>
      <c r="C435" t="s">
        <v>3073</v>
      </c>
      <c r="D435" t="s">
        <v>3093</v>
      </c>
      <c r="E435" t="s">
        <v>3720</v>
      </c>
      <c r="F435">
        <v>74</v>
      </c>
      <c r="G435">
        <v>71</v>
      </c>
      <c r="I435" t="s">
        <v>30</v>
      </c>
    </row>
    <row r="436" spans="1:9" x14ac:dyDescent="0.25">
      <c r="A436" t="s">
        <v>3201</v>
      </c>
      <c r="B436" s="6">
        <v>41962</v>
      </c>
      <c r="C436" t="s">
        <v>3073</v>
      </c>
      <c r="D436" t="s">
        <v>3107</v>
      </c>
      <c r="E436" t="s">
        <v>3721</v>
      </c>
      <c r="F436">
        <v>66</v>
      </c>
      <c r="G436">
        <v>53</v>
      </c>
      <c r="I436" t="s">
        <v>189</v>
      </c>
    </row>
    <row r="437" spans="1:9" x14ac:dyDescent="0.25">
      <c r="A437" t="s">
        <v>3408</v>
      </c>
      <c r="B437" s="6">
        <v>41962</v>
      </c>
      <c r="C437" t="s">
        <v>3073</v>
      </c>
      <c r="D437" t="s">
        <v>3362</v>
      </c>
      <c r="E437" t="s">
        <v>3721</v>
      </c>
      <c r="F437">
        <v>65</v>
      </c>
      <c r="G437">
        <v>55</v>
      </c>
      <c r="I437" t="s">
        <v>188</v>
      </c>
    </row>
    <row r="438" spans="1:9" x14ac:dyDescent="0.25">
      <c r="A438" t="s">
        <v>3391</v>
      </c>
      <c r="B438" s="6">
        <v>41962</v>
      </c>
      <c r="C438" t="s">
        <v>3073</v>
      </c>
      <c r="D438" t="s">
        <v>3718</v>
      </c>
      <c r="E438" t="s">
        <v>3721</v>
      </c>
      <c r="F438">
        <v>71</v>
      </c>
      <c r="G438">
        <v>58</v>
      </c>
      <c r="I438" t="s">
        <v>8</v>
      </c>
    </row>
    <row r="439" spans="1:9" x14ac:dyDescent="0.25">
      <c r="A439" t="s">
        <v>3143</v>
      </c>
      <c r="B439" s="6">
        <v>41962</v>
      </c>
      <c r="C439" t="s">
        <v>3073</v>
      </c>
      <c r="D439" t="s">
        <v>3173</v>
      </c>
      <c r="E439" t="s">
        <v>3721</v>
      </c>
      <c r="F439">
        <v>65</v>
      </c>
      <c r="G439">
        <v>39</v>
      </c>
      <c r="I439" t="s">
        <v>51</v>
      </c>
    </row>
    <row r="440" spans="1:9" x14ac:dyDescent="0.25">
      <c r="A440" t="s">
        <v>3240</v>
      </c>
      <c r="B440" s="6">
        <v>41962</v>
      </c>
      <c r="C440" t="s">
        <v>3073</v>
      </c>
      <c r="D440" t="s">
        <v>3718</v>
      </c>
      <c r="E440" t="s">
        <v>3721</v>
      </c>
      <c r="F440">
        <v>90</v>
      </c>
      <c r="G440">
        <v>77</v>
      </c>
      <c r="I440" t="s">
        <v>51</v>
      </c>
    </row>
    <row r="441" spans="1:9" x14ac:dyDescent="0.25">
      <c r="A441" t="s">
        <v>3305</v>
      </c>
      <c r="B441" s="6">
        <v>41962</v>
      </c>
      <c r="C441" t="s">
        <v>3073</v>
      </c>
      <c r="D441" t="s">
        <v>3718</v>
      </c>
      <c r="E441" t="s">
        <v>3721</v>
      </c>
      <c r="F441">
        <v>87</v>
      </c>
      <c r="G441">
        <v>48</v>
      </c>
      <c r="I441" t="s">
        <v>51</v>
      </c>
    </row>
    <row r="442" spans="1:9" x14ac:dyDescent="0.25">
      <c r="A442" t="s">
        <v>3276</v>
      </c>
      <c r="B442" s="6">
        <v>41962</v>
      </c>
      <c r="C442" t="s">
        <v>3073</v>
      </c>
      <c r="D442" t="s">
        <v>3330</v>
      </c>
      <c r="E442" t="s">
        <v>3721</v>
      </c>
      <c r="F442">
        <v>60</v>
      </c>
      <c r="G442">
        <v>54</v>
      </c>
      <c r="I442" t="s">
        <v>189</v>
      </c>
    </row>
    <row r="443" spans="1:9" x14ac:dyDescent="0.25">
      <c r="A443" t="s">
        <v>3368</v>
      </c>
      <c r="B443" s="6">
        <v>41962</v>
      </c>
      <c r="C443" t="s">
        <v>3073</v>
      </c>
      <c r="D443" t="s">
        <v>3718</v>
      </c>
      <c r="E443" t="s">
        <v>3721</v>
      </c>
      <c r="F443">
        <v>91</v>
      </c>
      <c r="G443">
        <v>55</v>
      </c>
      <c r="I443" t="s">
        <v>51</v>
      </c>
    </row>
    <row r="444" spans="1:9" x14ac:dyDescent="0.25">
      <c r="A444" t="s">
        <v>3087</v>
      </c>
      <c r="B444" s="6">
        <v>41962</v>
      </c>
      <c r="C444" t="s">
        <v>3073</v>
      </c>
      <c r="D444" t="s">
        <v>3718</v>
      </c>
      <c r="E444" t="s">
        <v>3721</v>
      </c>
      <c r="F444">
        <v>86</v>
      </c>
      <c r="G444">
        <v>41</v>
      </c>
      <c r="I444" t="s">
        <v>51</v>
      </c>
    </row>
    <row r="445" spans="1:9" x14ac:dyDescent="0.25">
      <c r="A445" t="s">
        <v>3198</v>
      </c>
      <c r="B445" s="6">
        <v>41962</v>
      </c>
      <c r="C445" t="s">
        <v>3073</v>
      </c>
      <c r="D445" t="s">
        <v>3307</v>
      </c>
      <c r="E445" t="s">
        <v>3721</v>
      </c>
      <c r="F445">
        <v>73</v>
      </c>
      <c r="G445">
        <v>63</v>
      </c>
      <c r="I445" t="s">
        <v>188</v>
      </c>
    </row>
    <row r="446" spans="1:9" x14ac:dyDescent="0.25">
      <c r="A446" t="s">
        <v>3712</v>
      </c>
      <c r="B446" s="6">
        <v>41962</v>
      </c>
      <c r="C446" t="s">
        <v>3073</v>
      </c>
      <c r="D446" t="s">
        <v>3371</v>
      </c>
      <c r="E446" t="s">
        <v>3721</v>
      </c>
      <c r="F446">
        <v>84</v>
      </c>
      <c r="G446">
        <v>60</v>
      </c>
      <c r="I446" t="s">
        <v>189</v>
      </c>
    </row>
    <row r="447" spans="1:9" x14ac:dyDescent="0.25">
      <c r="A447" t="s">
        <v>3122</v>
      </c>
      <c r="B447" s="6">
        <v>41963</v>
      </c>
      <c r="C447" t="s">
        <v>3074</v>
      </c>
      <c r="D447" t="s">
        <v>3132</v>
      </c>
      <c r="E447" t="s">
        <v>3721</v>
      </c>
      <c r="F447">
        <v>66</v>
      </c>
      <c r="G447">
        <v>46</v>
      </c>
      <c r="I447" t="s">
        <v>188</v>
      </c>
    </row>
    <row r="448" spans="1:9" x14ac:dyDescent="0.25">
      <c r="A448" t="s">
        <v>3155</v>
      </c>
      <c r="B448" s="6">
        <v>41963</v>
      </c>
      <c r="C448" t="s">
        <v>3073</v>
      </c>
      <c r="D448" t="s">
        <v>3185</v>
      </c>
      <c r="E448" t="s">
        <v>3721</v>
      </c>
      <c r="F448">
        <v>81</v>
      </c>
      <c r="G448">
        <v>67</v>
      </c>
      <c r="I448" t="s">
        <v>189</v>
      </c>
    </row>
    <row r="449" spans="1:9" x14ac:dyDescent="0.25">
      <c r="A449" t="s">
        <v>3372</v>
      </c>
      <c r="B449" s="6">
        <v>41963</v>
      </c>
      <c r="C449" t="s">
        <v>3073</v>
      </c>
      <c r="D449" t="s">
        <v>3340</v>
      </c>
      <c r="E449" t="s">
        <v>3721</v>
      </c>
      <c r="F449">
        <v>68</v>
      </c>
      <c r="G449">
        <v>44</v>
      </c>
      <c r="I449" t="s">
        <v>189</v>
      </c>
    </row>
    <row r="450" spans="1:9" x14ac:dyDescent="0.25">
      <c r="A450" t="s">
        <v>3095</v>
      </c>
      <c r="B450" s="6">
        <v>41963</v>
      </c>
      <c r="C450" t="s">
        <v>3074</v>
      </c>
      <c r="D450" t="s">
        <v>3274</v>
      </c>
      <c r="E450" t="s">
        <v>3721</v>
      </c>
      <c r="F450">
        <v>69</v>
      </c>
      <c r="G450">
        <v>65</v>
      </c>
      <c r="I450" t="s">
        <v>51</v>
      </c>
    </row>
    <row r="451" spans="1:9" x14ac:dyDescent="0.25">
      <c r="A451" t="s">
        <v>3106</v>
      </c>
      <c r="B451" s="6">
        <v>41963</v>
      </c>
      <c r="C451" t="s">
        <v>3073</v>
      </c>
      <c r="D451" t="s">
        <v>3083</v>
      </c>
      <c r="E451" t="s">
        <v>3721</v>
      </c>
      <c r="F451">
        <v>72</v>
      </c>
      <c r="G451">
        <v>63</v>
      </c>
      <c r="I451" t="s">
        <v>7</v>
      </c>
    </row>
    <row r="452" spans="1:9" x14ac:dyDescent="0.25">
      <c r="A452" t="s">
        <v>3136</v>
      </c>
      <c r="B452" s="6">
        <v>41963</v>
      </c>
      <c r="C452" t="s">
        <v>3074</v>
      </c>
      <c r="D452" t="s">
        <v>3164</v>
      </c>
      <c r="E452" t="s">
        <v>3721</v>
      </c>
      <c r="F452">
        <v>65</v>
      </c>
      <c r="G452">
        <v>57</v>
      </c>
      <c r="I452" t="s">
        <v>188</v>
      </c>
    </row>
    <row r="453" spans="1:9" x14ac:dyDescent="0.25">
      <c r="A453" t="s">
        <v>3119</v>
      </c>
      <c r="B453" s="6">
        <v>41963</v>
      </c>
      <c r="C453" t="s">
        <v>3074</v>
      </c>
      <c r="D453" t="s">
        <v>3199</v>
      </c>
      <c r="E453" t="s">
        <v>3720</v>
      </c>
      <c r="F453">
        <v>69</v>
      </c>
      <c r="G453">
        <v>45</v>
      </c>
      <c r="I453" t="s">
        <v>9</v>
      </c>
    </row>
    <row r="454" spans="1:9" x14ac:dyDescent="0.25">
      <c r="A454" t="s">
        <v>3176</v>
      </c>
      <c r="B454" s="6">
        <v>41963</v>
      </c>
      <c r="C454" t="s">
        <v>3074</v>
      </c>
      <c r="D454" t="s">
        <v>3100</v>
      </c>
      <c r="E454" t="s">
        <v>3721</v>
      </c>
      <c r="F454">
        <v>55</v>
      </c>
      <c r="G454">
        <v>53</v>
      </c>
      <c r="I454" t="s">
        <v>188</v>
      </c>
    </row>
    <row r="455" spans="1:9" x14ac:dyDescent="0.25">
      <c r="A455" t="s">
        <v>3139</v>
      </c>
      <c r="B455" s="6">
        <v>41963</v>
      </c>
      <c r="C455" t="s">
        <v>3073</v>
      </c>
      <c r="D455" t="s">
        <v>3718</v>
      </c>
      <c r="E455" t="s">
        <v>3721</v>
      </c>
      <c r="F455">
        <v>92</v>
      </c>
      <c r="G455">
        <v>51</v>
      </c>
      <c r="I455" t="s">
        <v>51</v>
      </c>
    </row>
    <row r="456" spans="1:9" x14ac:dyDescent="0.25">
      <c r="A456" t="s">
        <v>3337</v>
      </c>
      <c r="B456" s="6">
        <v>41963</v>
      </c>
      <c r="C456" t="s">
        <v>3073</v>
      </c>
      <c r="D456" t="s">
        <v>3331</v>
      </c>
      <c r="E456" t="s">
        <v>3720</v>
      </c>
      <c r="F456">
        <v>63</v>
      </c>
      <c r="G456">
        <v>61</v>
      </c>
      <c r="I456" t="s">
        <v>8</v>
      </c>
    </row>
    <row r="457" spans="1:9" x14ac:dyDescent="0.25">
      <c r="A457" t="s">
        <v>3167</v>
      </c>
      <c r="B457" s="6">
        <v>41963</v>
      </c>
      <c r="C457" t="s">
        <v>3074</v>
      </c>
      <c r="D457" t="s">
        <v>3385</v>
      </c>
      <c r="E457" t="s">
        <v>3720</v>
      </c>
      <c r="F457">
        <v>91</v>
      </c>
      <c r="G457">
        <v>65</v>
      </c>
      <c r="I457" t="s">
        <v>8</v>
      </c>
    </row>
    <row r="458" spans="1:9" x14ac:dyDescent="0.25">
      <c r="A458" t="s">
        <v>3275</v>
      </c>
      <c r="B458" s="6">
        <v>41963</v>
      </c>
      <c r="C458" t="s">
        <v>3073</v>
      </c>
      <c r="D458" t="s">
        <v>3299</v>
      </c>
      <c r="E458" t="s">
        <v>3720</v>
      </c>
      <c r="F458">
        <v>66</v>
      </c>
      <c r="G458">
        <v>64</v>
      </c>
      <c r="I458" t="s">
        <v>8</v>
      </c>
    </row>
    <row r="459" spans="1:9" x14ac:dyDescent="0.25">
      <c r="A459" t="s">
        <v>3151</v>
      </c>
      <c r="B459" s="6">
        <v>41963</v>
      </c>
      <c r="C459" t="s">
        <v>3073</v>
      </c>
      <c r="D459" t="s">
        <v>3147</v>
      </c>
      <c r="E459" t="s">
        <v>3721</v>
      </c>
      <c r="F459">
        <v>71</v>
      </c>
      <c r="G459">
        <v>49</v>
      </c>
      <c r="I459" t="s">
        <v>51</v>
      </c>
    </row>
    <row r="460" spans="1:9" x14ac:dyDescent="0.25">
      <c r="A460" t="s">
        <v>3152</v>
      </c>
      <c r="B460" s="6">
        <v>41963</v>
      </c>
      <c r="C460" t="s">
        <v>3073</v>
      </c>
      <c r="D460" t="s">
        <v>3149</v>
      </c>
      <c r="E460" t="s">
        <v>3721</v>
      </c>
      <c r="F460">
        <v>74</v>
      </c>
      <c r="G460">
        <v>68</v>
      </c>
      <c r="I460" t="s">
        <v>189</v>
      </c>
    </row>
    <row r="461" spans="1:9" x14ac:dyDescent="0.25">
      <c r="A461" t="s">
        <v>3177</v>
      </c>
      <c r="B461" s="6">
        <v>41963</v>
      </c>
      <c r="C461" t="s">
        <v>3073</v>
      </c>
      <c r="D461" t="s">
        <v>3118</v>
      </c>
      <c r="E461" t="s">
        <v>3721</v>
      </c>
      <c r="F461">
        <v>66</v>
      </c>
      <c r="G461">
        <v>50</v>
      </c>
      <c r="I461" t="s">
        <v>189</v>
      </c>
    </row>
    <row r="462" spans="1:9" x14ac:dyDescent="0.25">
      <c r="A462" t="s">
        <v>3194</v>
      </c>
      <c r="B462" s="6">
        <v>41963</v>
      </c>
      <c r="C462" t="s">
        <v>3074</v>
      </c>
      <c r="D462" t="s">
        <v>3181</v>
      </c>
      <c r="E462" t="s">
        <v>3721</v>
      </c>
      <c r="F462">
        <v>66</v>
      </c>
      <c r="G462">
        <v>46</v>
      </c>
      <c r="I462" t="s">
        <v>189</v>
      </c>
    </row>
    <row r="463" spans="1:9" x14ac:dyDescent="0.25">
      <c r="A463" t="s">
        <v>3153</v>
      </c>
      <c r="B463" s="6">
        <v>41963</v>
      </c>
      <c r="C463" t="s">
        <v>3073</v>
      </c>
      <c r="D463" t="s">
        <v>3156</v>
      </c>
      <c r="E463" t="s">
        <v>3721</v>
      </c>
      <c r="F463">
        <v>71</v>
      </c>
      <c r="G463">
        <v>62</v>
      </c>
      <c r="I463" t="s">
        <v>189</v>
      </c>
    </row>
    <row r="464" spans="1:9" x14ac:dyDescent="0.25">
      <c r="A464" t="s">
        <v>3124</v>
      </c>
      <c r="B464" s="6">
        <v>41963</v>
      </c>
      <c r="C464" t="s">
        <v>3073</v>
      </c>
      <c r="D464" t="s">
        <v>3718</v>
      </c>
      <c r="E464" t="s">
        <v>3721</v>
      </c>
      <c r="F464">
        <v>109</v>
      </c>
      <c r="G464">
        <v>57</v>
      </c>
      <c r="I464" t="s">
        <v>51</v>
      </c>
    </row>
    <row r="465" spans="1:9" x14ac:dyDescent="0.25">
      <c r="A465" t="s">
        <v>3150</v>
      </c>
      <c r="B465" s="6">
        <v>41963</v>
      </c>
      <c r="C465" t="s">
        <v>3073</v>
      </c>
      <c r="D465" t="s">
        <v>3718</v>
      </c>
      <c r="E465" t="s">
        <v>3721</v>
      </c>
      <c r="F465">
        <v>89</v>
      </c>
      <c r="G465">
        <v>56</v>
      </c>
      <c r="I465" t="s">
        <v>51</v>
      </c>
    </row>
    <row r="466" spans="1:9" x14ac:dyDescent="0.25">
      <c r="A466" t="s">
        <v>3135</v>
      </c>
      <c r="B466" s="6">
        <v>41963</v>
      </c>
      <c r="C466" t="s">
        <v>3073</v>
      </c>
      <c r="D466" t="s">
        <v>3216</v>
      </c>
      <c r="E466" t="s">
        <v>3721</v>
      </c>
      <c r="F466">
        <v>79</v>
      </c>
      <c r="G466">
        <v>43</v>
      </c>
      <c r="I466" t="s">
        <v>189</v>
      </c>
    </row>
    <row r="467" spans="1:9" x14ac:dyDescent="0.25">
      <c r="A467" t="s">
        <v>3268</v>
      </c>
      <c r="B467" s="6">
        <v>41963</v>
      </c>
      <c r="C467" t="s">
        <v>3073</v>
      </c>
      <c r="D467" t="s">
        <v>3329</v>
      </c>
      <c r="E467" t="s">
        <v>3721</v>
      </c>
      <c r="F467">
        <v>73</v>
      </c>
      <c r="G467">
        <v>52</v>
      </c>
      <c r="I467" t="s">
        <v>8</v>
      </c>
    </row>
    <row r="468" spans="1:9" x14ac:dyDescent="0.25">
      <c r="A468" t="s">
        <v>3103</v>
      </c>
      <c r="B468" s="6">
        <v>41963</v>
      </c>
      <c r="C468" t="s">
        <v>3073</v>
      </c>
      <c r="D468" t="s">
        <v>3237</v>
      </c>
      <c r="E468" t="s">
        <v>3721</v>
      </c>
      <c r="F468">
        <v>78</v>
      </c>
      <c r="G468">
        <v>67</v>
      </c>
      <c r="I468" t="s">
        <v>188</v>
      </c>
    </row>
    <row r="469" spans="1:9" x14ac:dyDescent="0.25">
      <c r="A469" t="s">
        <v>3178</v>
      </c>
      <c r="B469" s="6">
        <v>41963</v>
      </c>
      <c r="C469" t="s">
        <v>3073</v>
      </c>
      <c r="D469" t="s">
        <v>3341</v>
      </c>
      <c r="E469" t="s">
        <v>3721</v>
      </c>
      <c r="F469">
        <v>73</v>
      </c>
      <c r="G469">
        <v>53</v>
      </c>
      <c r="I469" t="s">
        <v>189</v>
      </c>
    </row>
    <row r="470" spans="1:9" x14ac:dyDescent="0.25">
      <c r="A470" t="s">
        <v>3203</v>
      </c>
      <c r="B470" s="6">
        <v>41963</v>
      </c>
      <c r="C470" t="s">
        <v>3073</v>
      </c>
      <c r="D470" t="s">
        <v>3211</v>
      </c>
      <c r="E470" t="s">
        <v>3721</v>
      </c>
      <c r="F470">
        <v>69</v>
      </c>
      <c r="G470">
        <v>67</v>
      </c>
      <c r="I470" t="s">
        <v>189</v>
      </c>
    </row>
    <row r="471" spans="1:9" x14ac:dyDescent="0.25">
      <c r="A471" t="s">
        <v>3357</v>
      </c>
      <c r="B471" s="6">
        <v>41963</v>
      </c>
      <c r="C471" t="s">
        <v>3072</v>
      </c>
      <c r="D471" t="s">
        <v>3718</v>
      </c>
      <c r="E471" t="s">
        <v>3721</v>
      </c>
      <c r="F471">
        <v>89</v>
      </c>
      <c r="G471">
        <v>79</v>
      </c>
      <c r="I471" t="s">
        <v>51</v>
      </c>
    </row>
    <row r="472" spans="1:9" x14ac:dyDescent="0.25">
      <c r="A472" t="s">
        <v>3253</v>
      </c>
      <c r="B472" s="6">
        <v>41963</v>
      </c>
      <c r="C472" t="s">
        <v>3073</v>
      </c>
      <c r="D472" t="s">
        <v>3356</v>
      </c>
      <c r="E472" t="s">
        <v>3721</v>
      </c>
      <c r="F472">
        <v>69</v>
      </c>
      <c r="G472">
        <v>38</v>
      </c>
      <c r="I472" t="s">
        <v>51</v>
      </c>
    </row>
    <row r="473" spans="1:9" x14ac:dyDescent="0.25">
      <c r="A473" t="s">
        <v>3390</v>
      </c>
      <c r="B473" s="6">
        <v>41963</v>
      </c>
      <c r="C473" t="s">
        <v>3073</v>
      </c>
      <c r="D473" t="s">
        <v>3718</v>
      </c>
      <c r="E473" t="s">
        <v>3721</v>
      </c>
      <c r="F473">
        <v>81</v>
      </c>
      <c r="G473">
        <v>56</v>
      </c>
      <c r="I473" t="s">
        <v>51</v>
      </c>
    </row>
    <row r="474" spans="1:9" x14ac:dyDescent="0.25">
      <c r="A474" t="s">
        <v>3174</v>
      </c>
      <c r="B474" s="6">
        <v>41963</v>
      </c>
      <c r="C474" t="s">
        <v>3074</v>
      </c>
      <c r="D474" t="s">
        <v>3205</v>
      </c>
      <c r="E474" t="s">
        <v>3720</v>
      </c>
      <c r="F474">
        <v>106</v>
      </c>
      <c r="G474">
        <v>97</v>
      </c>
      <c r="H474" t="s">
        <v>3723</v>
      </c>
      <c r="I474" t="s">
        <v>51</v>
      </c>
    </row>
    <row r="475" spans="1:9" x14ac:dyDescent="0.25">
      <c r="A475" t="s">
        <v>3075</v>
      </c>
      <c r="B475" s="6">
        <v>41963</v>
      </c>
      <c r="C475" t="s">
        <v>3073</v>
      </c>
      <c r="D475" t="s">
        <v>3325</v>
      </c>
      <c r="E475" t="s">
        <v>3721</v>
      </c>
      <c r="F475">
        <v>88</v>
      </c>
      <c r="G475">
        <v>51</v>
      </c>
      <c r="I475" t="s">
        <v>189</v>
      </c>
    </row>
    <row r="476" spans="1:9" x14ac:dyDescent="0.25">
      <c r="A476" t="s">
        <v>3206</v>
      </c>
      <c r="B476" s="6">
        <v>41963</v>
      </c>
      <c r="C476" t="s">
        <v>3073</v>
      </c>
      <c r="D476" t="s">
        <v>3415</v>
      </c>
      <c r="E476" t="s">
        <v>3721</v>
      </c>
      <c r="F476">
        <v>82</v>
      </c>
      <c r="G476">
        <v>30</v>
      </c>
      <c r="I476" t="s">
        <v>189</v>
      </c>
    </row>
    <row r="477" spans="1:9" x14ac:dyDescent="0.25">
      <c r="A477" t="s">
        <v>3311</v>
      </c>
      <c r="B477" s="6">
        <v>41963</v>
      </c>
      <c r="C477" t="s">
        <v>3073</v>
      </c>
      <c r="D477" t="s">
        <v>3393</v>
      </c>
      <c r="E477" t="s">
        <v>3721</v>
      </c>
      <c r="F477">
        <v>61</v>
      </c>
      <c r="G477">
        <v>52</v>
      </c>
      <c r="I477" t="s">
        <v>8</v>
      </c>
    </row>
    <row r="478" spans="1:9" x14ac:dyDescent="0.25">
      <c r="A478" t="s">
        <v>3109</v>
      </c>
      <c r="B478" s="6">
        <v>41963</v>
      </c>
      <c r="C478" t="s">
        <v>3073</v>
      </c>
      <c r="D478" t="s">
        <v>3084</v>
      </c>
      <c r="E478" t="s">
        <v>3720</v>
      </c>
      <c r="F478">
        <v>57</v>
      </c>
      <c r="G478">
        <v>54</v>
      </c>
      <c r="I478" t="s">
        <v>7</v>
      </c>
    </row>
    <row r="479" spans="1:9" x14ac:dyDescent="0.25">
      <c r="A479" t="s">
        <v>3291</v>
      </c>
      <c r="B479" s="6">
        <v>41963</v>
      </c>
      <c r="C479" t="s">
        <v>3073</v>
      </c>
      <c r="D479" t="s">
        <v>3189</v>
      </c>
      <c r="E479" t="s">
        <v>3721</v>
      </c>
      <c r="F479">
        <v>78</v>
      </c>
      <c r="G479">
        <v>62</v>
      </c>
      <c r="I479" t="s">
        <v>189</v>
      </c>
    </row>
    <row r="480" spans="1:9" x14ac:dyDescent="0.25">
      <c r="A480" t="s">
        <v>3381</v>
      </c>
      <c r="B480" s="6">
        <v>41963</v>
      </c>
      <c r="C480" t="s">
        <v>3073</v>
      </c>
      <c r="D480" t="s">
        <v>3082</v>
      </c>
      <c r="E480" t="s">
        <v>3720</v>
      </c>
      <c r="F480">
        <v>61</v>
      </c>
      <c r="G480">
        <v>59</v>
      </c>
      <c r="I480" t="s">
        <v>1894</v>
      </c>
    </row>
    <row r="481" spans="1:9" x14ac:dyDescent="0.25">
      <c r="A481" t="s">
        <v>3343</v>
      </c>
      <c r="B481" s="6">
        <v>41963</v>
      </c>
      <c r="C481" t="s">
        <v>3073</v>
      </c>
      <c r="D481" t="s">
        <v>3342</v>
      </c>
      <c r="E481" t="s">
        <v>3721</v>
      </c>
      <c r="F481">
        <v>51</v>
      </c>
      <c r="G481">
        <v>27</v>
      </c>
      <c r="I481" t="s">
        <v>189</v>
      </c>
    </row>
    <row r="482" spans="1:9" x14ac:dyDescent="0.25">
      <c r="A482" t="s">
        <v>3321</v>
      </c>
      <c r="B482" s="6">
        <v>41963</v>
      </c>
      <c r="C482" t="s">
        <v>3073</v>
      </c>
      <c r="D482" t="s">
        <v>3304</v>
      </c>
      <c r="E482" t="s">
        <v>3721</v>
      </c>
      <c r="F482">
        <v>59</v>
      </c>
      <c r="G482">
        <v>58</v>
      </c>
      <c r="I482" t="s">
        <v>8</v>
      </c>
    </row>
    <row r="483" spans="1:9" x14ac:dyDescent="0.25">
      <c r="A483" t="s">
        <v>3212</v>
      </c>
      <c r="B483" s="6">
        <v>41963</v>
      </c>
      <c r="C483" t="s">
        <v>3073</v>
      </c>
      <c r="D483" t="s">
        <v>3718</v>
      </c>
      <c r="E483" t="s">
        <v>3721</v>
      </c>
      <c r="F483">
        <v>107</v>
      </c>
      <c r="G483">
        <v>41</v>
      </c>
      <c r="I483" t="s">
        <v>189</v>
      </c>
    </row>
    <row r="484" spans="1:9" x14ac:dyDescent="0.25">
      <c r="A484" t="s">
        <v>3078</v>
      </c>
      <c r="B484" s="6">
        <v>41963</v>
      </c>
      <c r="C484" t="s">
        <v>3073</v>
      </c>
      <c r="D484" t="s">
        <v>3718</v>
      </c>
      <c r="E484" t="s">
        <v>3721</v>
      </c>
      <c r="F484">
        <v>102</v>
      </c>
      <c r="G484">
        <v>69</v>
      </c>
      <c r="I484" t="s">
        <v>8</v>
      </c>
    </row>
    <row r="485" spans="1:9" x14ac:dyDescent="0.25">
      <c r="A485" t="s">
        <v>3213</v>
      </c>
      <c r="B485" s="6">
        <v>41963</v>
      </c>
      <c r="C485" t="s">
        <v>3073</v>
      </c>
      <c r="D485" t="s">
        <v>3718</v>
      </c>
      <c r="E485" t="s">
        <v>3721</v>
      </c>
      <c r="F485">
        <v>96</v>
      </c>
      <c r="G485">
        <v>85</v>
      </c>
      <c r="I485" t="s">
        <v>9</v>
      </c>
    </row>
    <row r="486" spans="1:9" x14ac:dyDescent="0.25">
      <c r="A486" t="s">
        <v>3195</v>
      </c>
      <c r="B486" s="6">
        <v>41963</v>
      </c>
      <c r="C486" t="s">
        <v>3074</v>
      </c>
      <c r="D486" t="s">
        <v>3222</v>
      </c>
      <c r="E486" t="s">
        <v>3720</v>
      </c>
      <c r="F486">
        <v>73</v>
      </c>
      <c r="G486">
        <v>59</v>
      </c>
      <c r="I486" t="s">
        <v>51</v>
      </c>
    </row>
    <row r="487" spans="1:9" x14ac:dyDescent="0.25">
      <c r="A487" t="s">
        <v>3244</v>
      </c>
      <c r="B487" s="6">
        <v>41963</v>
      </c>
      <c r="C487" t="s">
        <v>3073</v>
      </c>
      <c r="D487" t="s">
        <v>3405</v>
      </c>
      <c r="E487" t="s">
        <v>3721</v>
      </c>
      <c r="F487">
        <v>86</v>
      </c>
      <c r="G487">
        <v>71</v>
      </c>
      <c r="I487" t="s">
        <v>189</v>
      </c>
    </row>
    <row r="488" spans="1:9" x14ac:dyDescent="0.25">
      <c r="A488" t="s">
        <v>3251</v>
      </c>
      <c r="B488" s="6">
        <v>41963</v>
      </c>
      <c r="C488" t="s">
        <v>3073</v>
      </c>
      <c r="D488" t="s">
        <v>3409</v>
      </c>
      <c r="E488" t="s">
        <v>3721</v>
      </c>
      <c r="F488">
        <v>70</v>
      </c>
      <c r="G488">
        <v>58</v>
      </c>
      <c r="I488" t="s">
        <v>7</v>
      </c>
    </row>
    <row r="489" spans="1:9" x14ac:dyDescent="0.25">
      <c r="A489" t="s">
        <v>3228</v>
      </c>
      <c r="B489" s="6">
        <v>41963</v>
      </c>
      <c r="C489" t="s">
        <v>3073</v>
      </c>
      <c r="D489" t="s">
        <v>3718</v>
      </c>
      <c r="E489" t="s">
        <v>3721</v>
      </c>
      <c r="F489">
        <v>75</v>
      </c>
      <c r="G489">
        <v>60</v>
      </c>
      <c r="I489" t="s">
        <v>51</v>
      </c>
    </row>
    <row r="490" spans="1:9" x14ac:dyDescent="0.25">
      <c r="A490" t="s">
        <v>3318</v>
      </c>
      <c r="B490" s="6">
        <v>41963</v>
      </c>
      <c r="C490" t="s">
        <v>3073</v>
      </c>
      <c r="D490" t="s">
        <v>3718</v>
      </c>
      <c r="E490" t="s">
        <v>3721</v>
      </c>
      <c r="F490">
        <v>115</v>
      </c>
      <c r="G490">
        <v>29</v>
      </c>
      <c r="I490" t="s">
        <v>51</v>
      </c>
    </row>
    <row r="491" spans="1:9" x14ac:dyDescent="0.25">
      <c r="A491" t="s">
        <v>3248</v>
      </c>
      <c r="B491" s="6">
        <v>41963</v>
      </c>
      <c r="C491" t="s">
        <v>3074</v>
      </c>
      <c r="D491" t="s">
        <v>3127</v>
      </c>
      <c r="E491" t="s">
        <v>3721</v>
      </c>
      <c r="F491">
        <v>71</v>
      </c>
      <c r="G491">
        <v>57</v>
      </c>
      <c r="I491" t="s">
        <v>189</v>
      </c>
    </row>
    <row r="492" spans="1:9" x14ac:dyDescent="0.25">
      <c r="A492" t="s">
        <v>3142</v>
      </c>
      <c r="B492" s="6">
        <v>41963</v>
      </c>
      <c r="C492" t="s">
        <v>3073</v>
      </c>
      <c r="D492" t="s">
        <v>3394</v>
      </c>
      <c r="E492" t="s">
        <v>3721</v>
      </c>
      <c r="F492">
        <v>100</v>
      </c>
      <c r="G492">
        <v>61</v>
      </c>
      <c r="I492" t="s">
        <v>7</v>
      </c>
    </row>
    <row r="493" spans="1:9" x14ac:dyDescent="0.25">
      <c r="A493" t="s">
        <v>3154</v>
      </c>
      <c r="B493" s="6">
        <v>41963</v>
      </c>
      <c r="C493" t="s">
        <v>3073</v>
      </c>
      <c r="D493" t="s">
        <v>3145</v>
      </c>
      <c r="E493" t="s">
        <v>3720</v>
      </c>
      <c r="F493">
        <v>73</v>
      </c>
      <c r="G493">
        <v>71</v>
      </c>
      <c r="H493" t="s">
        <v>3722</v>
      </c>
      <c r="I493" t="s">
        <v>8</v>
      </c>
    </row>
    <row r="494" spans="1:9" x14ac:dyDescent="0.25">
      <c r="A494" t="s">
        <v>3138</v>
      </c>
      <c r="B494" s="6">
        <v>41963</v>
      </c>
      <c r="C494" t="s">
        <v>3073</v>
      </c>
      <c r="D494" t="s">
        <v>3718</v>
      </c>
      <c r="E494" t="s">
        <v>3721</v>
      </c>
      <c r="F494">
        <v>76</v>
      </c>
      <c r="G494">
        <v>59</v>
      </c>
      <c r="I494" t="s">
        <v>188</v>
      </c>
    </row>
    <row r="495" spans="1:9" x14ac:dyDescent="0.25">
      <c r="A495" t="s">
        <v>3282</v>
      </c>
      <c r="B495" s="6">
        <v>41963</v>
      </c>
      <c r="C495" t="s">
        <v>3073</v>
      </c>
      <c r="D495" t="s">
        <v>3407</v>
      </c>
      <c r="E495" t="s">
        <v>3721</v>
      </c>
      <c r="F495">
        <v>107</v>
      </c>
      <c r="G495">
        <v>74</v>
      </c>
      <c r="I495" t="s">
        <v>189</v>
      </c>
    </row>
    <row r="496" spans="1:9" x14ac:dyDescent="0.25">
      <c r="A496" t="s">
        <v>3229</v>
      </c>
      <c r="B496" s="6">
        <v>41963</v>
      </c>
      <c r="C496" t="s">
        <v>3073</v>
      </c>
      <c r="D496" t="s">
        <v>3215</v>
      </c>
      <c r="E496" t="s">
        <v>3721</v>
      </c>
      <c r="F496">
        <v>72</v>
      </c>
      <c r="G496">
        <v>62</v>
      </c>
      <c r="I496" t="s">
        <v>188</v>
      </c>
    </row>
    <row r="497" spans="1:9" x14ac:dyDescent="0.25">
      <c r="A497" t="s">
        <v>3708</v>
      </c>
      <c r="B497" s="6">
        <v>41963</v>
      </c>
      <c r="C497" t="s">
        <v>3073</v>
      </c>
      <c r="D497" t="s">
        <v>3079</v>
      </c>
      <c r="E497" t="s">
        <v>3721</v>
      </c>
      <c r="F497">
        <v>72</v>
      </c>
      <c r="G497">
        <v>65</v>
      </c>
      <c r="I497" t="s">
        <v>189</v>
      </c>
    </row>
    <row r="498" spans="1:9" x14ac:dyDescent="0.25">
      <c r="A498" t="s">
        <v>3180</v>
      </c>
      <c r="B498" s="6">
        <v>41963</v>
      </c>
      <c r="C498" t="s">
        <v>3073</v>
      </c>
      <c r="D498" t="s">
        <v>3125</v>
      </c>
      <c r="E498" t="s">
        <v>3721</v>
      </c>
      <c r="F498">
        <v>106</v>
      </c>
      <c r="G498">
        <v>66</v>
      </c>
      <c r="I498" t="s">
        <v>189</v>
      </c>
    </row>
    <row r="499" spans="1:9" x14ac:dyDescent="0.25">
      <c r="A499" t="s">
        <v>3380</v>
      </c>
      <c r="B499" s="6">
        <v>41963</v>
      </c>
      <c r="C499" t="s">
        <v>3073</v>
      </c>
      <c r="D499" t="s">
        <v>3718</v>
      </c>
      <c r="E499" t="s">
        <v>3721</v>
      </c>
      <c r="F499">
        <v>83</v>
      </c>
      <c r="G499">
        <v>49</v>
      </c>
      <c r="I499" t="s">
        <v>8</v>
      </c>
    </row>
    <row r="500" spans="1:9" x14ac:dyDescent="0.25">
      <c r="A500" t="s">
        <v>3344</v>
      </c>
      <c r="B500" s="6">
        <v>41963</v>
      </c>
      <c r="C500" t="s">
        <v>3073</v>
      </c>
      <c r="D500" t="s">
        <v>3718</v>
      </c>
      <c r="E500" t="s">
        <v>3721</v>
      </c>
      <c r="F500">
        <v>100</v>
      </c>
      <c r="G500">
        <v>57</v>
      </c>
      <c r="I500" t="s">
        <v>51</v>
      </c>
    </row>
    <row r="501" spans="1:9" x14ac:dyDescent="0.25">
      <c r="A501" t="s">
        <v>3170</v>
      </c>
      <c r="B501" s="6">
        <v>41964</v>
      </c>
      <c r="C501" t="s">
        <v>3073</v>
      </c>
      <c r="D501" t="s">
        <v>3300</v>
      </c>
      <c r="E501" t="s">
        <v>3721</v>
      </c>
      <c r="F501">
        <v>99</v>
      </c>
      <c r="G501">
        <v>71</v>
      </c>
      <c r="I501" t="s">
        <v>189</v>
      </c>
    </row>
    <row r="502" spans="1:9" x14ac:dyDescent="0.25">
      <c r="A502" t="s">
        <v>3260</v>
      </c>
      <c r="B502" s="6">
        <v>41964</v>
      </c>
      <c r="C502" t="s">
        <v>3073</v>
      </c>
      <c r="D502" t="s">
        <v>3358</v>
      </c>
      <c r="E502" t="s">
        <v>3721</v>
      </c>
      <c r="F502">
        <v>105</v>
      </c>
      <c r="G502">
        <v>80</v>
      </c>
      <c r="I502" t="s">
        <v>51</v>
      </c>
    </row>
    <row r="503" spans="1:9" x14ac:dyDescent="0.25">
      <c r="A503" t="s">
        <v>3403</v>
      </c>
      <c r="B503" s="6">
        <v>41964</v>
      </c>
      <c r="C503" t="s">
        <v>3073</v>
      </c>
      <c r="D503" t="s">
        <v>3413</v>
      </c>
      <c r="E503" t="s">
        <v>3721</v>
      </c>
      <c r="F503">
        <v>60</v>
      </c>
      <c r="G503">
        <v>45</v>
      </c>
      <c r="I503" t="s">
        <v>189</v>
      </c>
    </row>
    <row r="504" spans="1:9" x14ac:dyDescent="0.25">
      <c r="A504" t="s">
        <v>3095</v>
      </c>
      <c r="B504" s="6">
        <v>41964</v>
      </c>
      <c r="C504" t="s">
        <v>3074</v>
      </c>
      <c r="D504" t="s">
        <v>3385</v>
      </c>
      <c r="E504" t="s">
        <v>3720</v>
      </c>
      <c r="F504">
        <v>70</v>
      </c>
      <c r="G504">
        <v>66</v>
      </c>
      <c r="I504" t="s">
        <v>9</v>
      </c>
    </row>
    <row r="505" spans="1:9" x14ac:dyDescent="0.25">
      <c r="A505" t="s">
        <v>3284</v>
      </c>
      <c r="B505" s="6">
        <v>41964</v>
      </c>
      <c r="C505" t="s">
        <v>3073</v>
      </c>
      <c r="D505" t="s">
        <v>3266</v>
      </c>
      <c r="E505" t="s">
        <v>3070</v>
      </c>
      <c r="I505" t="s">
        <v>3070</v>
      </c>
    </row>
    <row r="506" spans="1:9" x14ac:dyDescent="0.25">
      <c r="A506" t="s">
        <v>3333</v>
      </c>
      <c r="B506" s="6">
        <v>41964</v>
      </c>
      <c r="C506" t="s">
        <v>3073</v>
      </c>
      <c r="D506" t="s">
        <v>3157</v>
      </c>
      <c r="E506" t="s">
        <v>3721</v>
      </c>
      <c r="F506">
        <v>78</v>
      </c>
      <c r="G506">
        <v>60</v>
      </c>
      <c r="I506" t="s">
        <v>51</v>
      </c>
    </row>
    <row r="507" spans="1:9" x14ac:dyDescent="0.25">
      <c r="A507" t="s">
        <v>3102</v>
      </c>
      <c r="B507" s="6">
        <v>41964</v>
      </c>
      <c r="C507" t="s">
        <v>3073</v>
      </c>
      <c r="D507" t="s">
        <v>3088</v>
      </c>
      <c r="E507" t="s">
        <v>3721</v>
      </c>
      <c r="F507">
        <v>76</v>
      </c>
      <c r="G507">
        <v>48</v>
      </c>
      <c r="I507" t="s">
        <v>189</v>
      </c>
    </row>
    <row r="508" spans="1:9" x14ac:dyDescent="0.25">
      <c r="A508" t="s">
        <v>3164</v>
      </c>
      <c r="B508" s="6">
        <v>41964</v>
      </c>
      <c r="C508" t="s">
        <v>3074</v>
      </c>
      <c r="D508" t="s">
        <v>3100</v>
      </c>
      <c r="E508" t="s">
        <v>3720</v>
      </c>
      <c r="F508">
        <v>59</v>
      </c>
      <c r="G508">
        <v>50</v>
      </c>
      <c r="I508" t="s">
        <v>31</v>
      </c>
    </row>
    <row r="509" spans="1:9" x14ac:dyDescent="0.25">
      <c r="A509" t="s">
        <v>3205</v>
      </c>
      <c r="B509" s="6">
        <v>41964</v>
      </c>
      <c r="C509" t="s">
        <v>3074</v>
      </c>
      <c r="D509" t="s">
        <v>3199</v>
      </c>
      <c r="E509" t="s">
        <v>3721</v>
      </c>
      <c r="F509">
        <v>65</v>
      </c>
      <c r="G509">
        <v>63</v>
      </c>
      <c r="I509" t="s">
        <v>189</v>
      </c>
    </row>
    <row r="510" spans="1:9" x14ac:dyDescent="0.25">
      <c r="A510" t="s">
        <v>3197</v>
      </c>
      <c r="B510" s="6">
        <v>41964</v>
      </c>
      <c r="C510" t="s">
        <v>3074</v>
      </c>
      <c r="D510" t="s">
        <v>3306</v>
      </c>
      <c r="E510" t="s">
        <v>3720</v>
      </c>
      <c r="F510">
        <v>72</v>
      </c>
      <c r="G510">
        <v>70</v>
      </c>
      <c r="I510" t="s">
        <v>8</v>
      </c>
    </row>
    <row r="511" spans="1:9" x14ac:dyDescent="0.25">
      <c r="A511" t="s">
        <v>3279</v>
      </c>
      <c r="B511" s="6">
        <v>41964</v>
      </c>
      <c r="C511" t="s">
        <v>3073</v>
      </c>
      <c r="D511" t="s">
        <v>3363</v>
      </c>
      <c r="E511" t="s">
        <v>3721</v>
      </c>
      <c r="F511">
        <v>80</v>
      </c>
      <c r="G511">
        <v>70</v>
      </c>
      <c r="I511" t="s">
        <v>188</v>
      </c>
    </row>
    <row r="512" spans="1:9" x14ac:dyDescent="0.25">
      <c r="A512" t="s">
        <v>3136</v>
      </c>
      <c r="B512" s="6">
        <v>41964</v>
      </c>
      <c r="C512" t="s">
        <v>3074</v>
      </c>
      <c r="D512" t="s">
        <v>3176</v>
      </c>
      <c r="E512" t="s">
        <v>3721</v>
      </c>
      <c r="F512">
        <v>75</v>
      </c>
      <c r="G512">
        <v>64</v>
      </c>
      <c r="I512" t="s">
        <v>189</v>
      </c>
    </row>
    <row r="513" spans="1:9" x14ac:dyDescent="0.25">
      <c r="A513" t="s">
        <v>3181</v>
      </c>
      <c r="B513" s="6">
        <v>41964</v>
      </c>
      <c r="C513" t="s">
        <v>3074</v>
      </c>
      <c r="D513" t="s">
        <v>3132</v>
      </c>
      <c r="E513" t="s">
        <v>3720</v>
      </c>
      <c r="F513">
        <v>72</v>
      </c>
      <c r="G513">
        <v>70</v>
      </c>
      <c r="I513" t="s">
        <v>77</v>
      </c>
    </row>
    <row r="514" spans="1:9" x14ac:dyDescent="0.25">
      <c r="A514" t="s">
        <v>3315</v>
      </c>
      <c r="B514" s="6">
        <v>41964</v>
      </c>
      <c r="C514" t="s">
        <v>3073</v>
      </c>
      <c r="D514" t="s">
        <v>3226</v>
      </c>
      <c r="E514" t="s">
        <v>3721</v>
      </c>
      <c r="F514">
        <v>71</v>
      </c>
      <c r="G514">
        <v>62</v>
      </c>
      <c r="I514" t="s">
        <v>189</v>
      </c>
    </row>
    <row r="515" spans="1:9" x14ac:dyDescent="0.25">
      <c r="A515" t="s">
        <v>3382</v>
      </c>
      <c r="B515" s="6">
        <v>41964</v>
      </c>
      <c r="C515" t="s">
        <v>3073</v>
      </c>
      <c r="D515" t="s">
        <v>3310</v>
      </c>
      <c r="E515" t="s">
        <v>3720</v>
      </c>
      <c r="F515">
        <v>54</v>
      </c>
      <c r="G515">
        <v>36</v>
      </c>
      <c r="I515" t="s">
        <v>8</v>
      </c>
    </row>
    <row r="516" spans="1:9" x14ac:dyDescent="0.25">
      <c r="A516" t="s">
        <v>3144</v>
      </c>
      <c r="B516" s="6">
        <v>41964</v>
      </c>
      <c r="C516" t="s">
        <v>3073</v>
      </c>
      <c r="D516" t="s">
        <v>3411</v>
      </c>
      <c r="E516" t="s">
        <v>3721</v>
      </c>
      <c r="F516">
        <v>61</v>
      </c>
      <c r="G516">
        <v>56</v>
      </c>
      <c r="H516" t="s">
        <v>3722</v>
      </c>
      <c r="I516" t="s">
        <v>51</v>
      </c>
    </row>
    <row r="517" spans="1:9" x14ac:dyDescent="0.25">
      <c r="A517" t="s">
        <v>3225</v>
      </c>
      <c r="B517" s="6">
        <v>41964</v>
      </c>
      <c r="C517" t="s">
        <v>3073</v>
      </c>
      <c r="D517" t="s">
        <v>3718</v>
      </c>
      <c r="E517" t="s">
        <v>3721</v>
      </c>
      <c r="F517">
        <v>74</v>
      </c>
      <c r="G517">
        <v>48</v>
      </c>
      <c r="I517" t="s">
        <v>189</v>
      </c>
    </row>
    <row r="518" spans="1:9" x14ac:dyDescent="0.25">
      <c r="A518" t="s">
        <v>3167</v>
      </c>
      <c r="B518" s="6">
        <v>41964</v>
      </c>
      <c r="C518" t="s">
        <v>3074</v>
      </c>
      <c r="D518" t="s">
        <v>3274</v>
      </c>
      <c r="E518" t="s">
        <v>3720</v>
      </c>
      <c r="F518">
        <v>69</v>
      </c>
      <c r="G518">
        <v>58</v>
      </c>
      <c r="I518" t="s">
        <v>31</v>
      </c>
    </row>
    <row r="519" spans="1:9" x14ac:dyDescent="0.25">
      <c r="A519" t="s">
        <v>3111</v>
      </c>
      <c r="B519" s="6">
        <v>41964</v>
      </c>
      <c r="C519" t="s">
        <v>3073</v>
      </c>
      <c r="D519" t="s">
        <v>3402</v>
      </c>
      <c r="E519" t="s">
        <v>3721</v>
      </c>
      <c r="F519">
        <v>82</v>
      </c>
      <c r="G519">
        <v>60</v>
      </c>
      <c r="I519" t="s">
        <v>51</v>
      </c>
    </row>
    <row r="520" spans="1:9" x14ac:dyDescent="0.25">
      <c r="A520" t="s">
        <v>3196</v>
      </c>
      <c r="B520" s="6">
        <v>41964</v>
      </c>
      <c r="C520" t="s">
        <v>3073</v>
      </c>
      <c r="D520" t="s">
        <v>3217</v>
      </c>
      <c r="E520" t="s">
        <v>3721</v>
      </c>
      <c r="F520">
        <v>78</v>
      </c>
      <c r="G520">
        <v>69</v>
      </c>
      <c r="I520" t="s">
        <v>189</v>
      </c>
    </row>
    <row r="521" spans="1:9" x14ac:dyDescent="0.25">
      <c r="A521" t="s">
        <v>3275</v>
      </c>
      <c r="B521" s="6">
        <v>41964</v>
      </c>
      <c r="C521" t="s">
        <v>3073</v>
      </c>
      <c r="D521" t="s">
        <v>3220</v>
      </c>
      <c r="E521" t="s">
        <v>3721</v>
      </c>
      <c r="F521">
        <v>64</v>
      </c>
      <c r="G521">
        <v>49</v>
      </c>
      <c r="I521" t="s">
        <v>9</v>
      </c>
    </row>
    <row r="522" spans="1:9" x14ac:dyDescent="0.25">
      <c r="A522" t="s">
        <v>3293</v>
      </c>
      <c r="B522" s="6">
        <v>41964</v>
      </c>
      <c r="C522" t="s">
        <v>3074</v>
      </c>
      <c r="D522" t="s">
        <v>3414</v>
      </c>
      <c r="E522" t="s">
        <v>3721</v>
      </c>
      <c r="F522">
        <v>82</v>
      </c>
      <c r="G522">
        <v>69</v>
      </c>
      <c r="I522" t="s">
        <v>8</v>
      </c>
    </row>
    <row r="523" spans="1:9" x14ac:dyDescent="0.25">
      <c r="A523" t="s">
        <v>3208</v>
      </c>
      <c r="B523" s="6">
        <v>41964</v>
      </c>
      <c r="C523" t="s">
        <v>3073</v>
      </c>
      <c r="D523" t="s">
        <v>3192</v>
      </c>
      <c r="E523" t="s">
        <v>3721</v>
      </c>
      <c r="F523">
        <v>74</v>
      </c>
      <c r="G523">
        <v>70</v>
      </c>
      <c r="I523" t="s">
        <v>53</v>
      </c>
    </row>
    <row r="524" spans="1:9" x14ac:dyDescent="0.25">
      <c r="A524" t="s">
        <v>3112</v>
      </c>
      <c r="B524" s="6">
        <v>41964</v>
      </c>
      <c r="C524" t="s">
        <v>3073</v>
      </c>
      <c r="D524" t="s">
        <v>3085</v>
      </c>
      <c r="E524" t="s">
        <v>3721</v>
      </c>
      <c r="F524">
        <v>66</v>
      </c>
      <c r="G524">
        <v>65</v>
      </c>
      <c r="I524" t="s">
        <v>51</v>
      </c>
    </row>
    <row r="525" spans="1:9" x14ac:dyDescent="0.25">
      <c r="A525" t="s">
        <v>3227</v>
      </c>
      <c r="B525" s="6">
        <v>41964</v>
      </c>
      <c r="C525" t="s">
        <v>3073</v>
      </c>
      <c r="D525" t="s">
        <v>3233</v>
      </c>
      <c r="E525" t="s">
        <v>3721</v>
      </c>
      <c r="F525">
        <v>107</v>
      </c>
      <c r="G525">
        <v>66</v>
      </c>
      <c r="I525" t="s">
        <v>189</v>
      </c>
    </row>
    <row r="526" spans="1:9" x14ac:dyDescent="0.25">
      <c r="A526" t="s">
        <v>3375</v>
      </c>
      <c r="B526" s="6">
        <v>41964</v>
      </c>
      <c r="C526" t="s">
        <v>3073</v>
      </c>
      <c r="D526" t="s">
        <v>3396</v>
      </c>
      <c r="E526" t="s">
        <v>3721</v>
      </c>
      <c r="F526">
        <v>74</v>
      </c>
      <c r="G526">
        <v>51</v>
      </c>
      <c r="I526" t="s">
        <v>189</v>
      </c>
    </row>
    <row r="527" spans="1:9" x14ac:dyDescent="0.25">
      <c r="A527" t="s">
        <v>3713</v>
      </c>
      <c r="B527" s="6">
        <v>41964</v>
      </c>
      <c r="C527" t="s">
        <v>3073</v>
      </c>
      <c r="D527" t="s">
        <v>3094</v>
      </c>
      <c r="E527" t="s">
        <v>3721</v>
      </c>
      <c r="F527">
        <v>89</v>
      </c>
      <c r="G527">
        <v>65</v>
      </c>
      <c r="I527" t="s">
        <v>190</v>
      </c>
    </row>
    <row r="528" spans="1:9" x14ac:dyDescent="0.25">
      <c r="A528" t="s">
        <v>3250</v>
      </c>
      <c r="B528" s="6">
        <v>41964</v>
      </c>
      <c r="C528" t="s">
        <v>3073</v>
      </c>
      <c r="D528" t="s">
        <v>3245</v>
      </c>
      <c r="E528" t="s">
        <v>3721</v>
      </c>
      <c r="F528">
        <v>69</v>
      </c>
      <c r="G528">
        <v>60</v>
      </c>
      <c r="I528" t="s">
        <v>9</v>
      </c>
    </row>
    <row r="529" spans="1:9" x14ac:dyDescent="0.25">
      <c r="A529" t="s">
        <v>3309</v>
      </c>
      <c r="B529" s="6">
        <v>41964</v>
      </c>
      <c r="C529" t="s">
        <v>3074</v>
      </c>
      <c r="D529" t="s">
        <v>3207</v>
      </c>
      <c r="E529" t="s">
        <v>3721</v>
      </c>
      <c r="F529">
        <v>81</v>
      </c>
      <c r="G529">
        <v>79</v>
      </c>
      <c r="H529" t="s">
        <v>3722</v>
      </c>
      <c r="I529" t="s">
        <v>51</v>
      </c>
    </row>
    <row r="530" spans="1:9" x14ac:dyDescent="0.25">
      <c r="A530" t="s">
        <v>3317</v>
      </c>
      <c r="B530" s="6">
        <v>41964</v>
      </c>
      <c r="C530" t="s">
        <v>3073</v>
      </c>
      <c r="D530" t="s">
        <v>3238</v>
      </c>
      <c r="E530" t="s">
        <v>3721</v>
      </c>
      <c r="F530">
        <v>73</v>
      </c>
      <c r="G530">
        <v>64</v>
      </c>
      <c r="I530" t="s">
        <v>51</v>
      </c>
    </row>
    <row r="531" spans="1:9" x14ac:dyDescent="0.25">
      <c r="A531" t="s">
        <v>3711</v>
      </c>
      <c r="B531" s="6">
        <v>41964</v>
      </c>
      <c r="C531" t="s">
        <v>3073</v>
      </c>
      <c r="D531" t="s">
        <v>3326</v>
      </c>
      <c r="E531" t="s">
        <v>3721</v>
      </c>
      <c r="F531">
        <v>85</v>
      </c>
      <c r="G531">
        <v>67</v>
      </c>
      <c r="I531" t="s">
        <v>189</v>
      </c>
    </row>
    <row r="532" spans="1:9" x14ac:dyDescent="0.25">
      <c r="A532" t="s">
        <v>3387</v>
      </c>
      <c r="B532" s="6">
        <v>41964</v>
      </c>
      <c r="C532" t="s">
        <v>3073</v>
      </c>
      <c r="D532" t="s">
        <v>3718</v>
      </c>
      <c r="E532" t="s">
        <v>3721</v>
      </c>
      <c r="F532">
        <v>85</v>
      </c>
      <c r="G532">
        <v>70</v>
      </c>
      <c r="I532" t="s">
        <v>51</v>
      </c>
    </row>
    <row r="533" spans="1:9" x14ac:dyDescent="0.25">
      <c r="A533" t="s">
        <v>3194</v>
      </c>
      <c r="B533" s="6">
        <v>41964</v>
      </c>
      <c r="C533" t="s">
        <v>3074</v>
      </c>
      <c r="D533" t="s">
        <v>3122</v>
      </c>
      <c r="E533" t="s">
        <v>3721</v>
      </c>
      <c r="F533">
        <v>79</v>
      </c>
      <c r="G533">
        <v>51</v>
      </c>
      <c r="I533" t="s">
        <v>190</v>
      </c>
    </row>
    <row r="534" spans="1:9" x14ac:dyDescent="0.25">
      <c r="A534" t="s">
        <v>3323</v>
      </c>
      <c r="B534" s="6">
        <v>41964</v>
      </c>
      <c r="C534" t="s">
        <v>3073</v>
      </c>
      <c r="D534" t="s">
        <v>3158</v>
      </c>
      <c r="E534" t="s">
        <v>3721</v>
      </c>
      <c r="F534">
        <v>87</v>
      </c>
      <c r="G534">
        <v>52</v>
      </c>
      <c r="I534" t="s">
        <v>51</v>
      </c>
    </row>
    <row r="535" spans="1:9" x14ac:dyDescent="0.25">
      <c r="A535" t="s">
        <v>3327</v>
      </c>
      <c r="B535" s="6">
        <v>41964</v>
      </c>
      <c r="C535" t="s">
        <v>3073</v>
      </c>
      <c r="D535" t="s">
        <v>3219</v>
      </c>
      <c r="E535" t="s">
        <v>3721</v>
      </c>
      <c r="F535">
        <v>73</v>
      </c>
      <c r="G535">
        <v>50</v>
      </c>
      <c r="I535" t="s">
        <v>7</v>
      </c>
    </row>
    <row r="536" spans="1:9" x14ac:dyDescent="0.25">
      <c r="A536" t="s">
        <v>3224</v>
      </c>
      <c r="B536" s="6">
        <v>41964</v>
      </c>
      <c r="C536" t="s">
        <v>3073</v>
      </c>
      <c r="D536" t="s">
        <v>3129</v>
      </c>
      <c r="E536" t="s">
        <v>3721</v>
      </c>
      <c r="F536">
        <v>68</v>
      </c>
      <c r="G536">
        <v>55</v>
      </c>
      <c r="I536" t="s">
        <v>8</v>
      </c>
    </row>
    <row r="537" spans="1:9" x14ac:dyDescent="0.25">
      <c r="A537" t="s">
        <v>3246</v>
      </c>
      <c r="B537" s="6">
        <v>41964</v>
      </c>
      <c r="C537" t="s">
        <v>3073</v>
      </c>
      <c r="D537" t="s">
        <v>3281</v>
      </c>
      <c r="E537" t="s">
        <v>3721</v>
      </c>
      <c r="F537">
        <v>82</v>
      </c>
      <c r="G537">
        <v>68</v>
      </c>
      <c r="I537" t="s">
        <v>190</v>
      </c>
    </row>
    <row r="538" spans="1:9" x14ac:dyDescent="0.25">
      <c r="A538" t="s">
        <v>3186</v>
      </c>
      <c r="B538" s="6">
        <v>41964</v>
      </c>
      <c r="C538" t="s">
        <v>3074</v>
      </c>
      <c r="D538" t="s">
        <v>3183</v>
      </c>
      <c r="E538" t="s">
        <v>3721</v>
      </c>
      <c r="F538">
        <v>70</v>
      </c>
      <c r="G538">
        <v>61</v>
      </c>
      <c r="I538" t="s">
        <v>189</v>
      </c>
    </row>
    <row r="539" spans="1:9" x14ac:dyDescent="0.25">
      <c r="A539" t="s">
        <v>3295</v>
      </c>
      <c r="B539" s="6">
        <v>41964</v>
      </c>
      <c r="C539" t="s">
        <v>3073</v>
      </c>
      <c r="D539" t="s">
        <v>3289</v>
      </c>
      <c r="E539" t="s">
        <v>3721</v>
      </c>
      <c r="F539">
        <v>78</v>
      </c>
      <c r="G539">
        <v>68</v>
      </c>
      <c r="I539" t="s">
        <v>189</v>
      </c>
    </row>
    <row r="540" spans="1:9" x14ac:dyDescent="0.25">
      <c r="A540" t="s">
        <v>3258</v>
      </c>
      <c r="B540" s="6">
        <v>41964</v>
      </c>
      <c r="C540" t="s">
        <v>3073</v>
      </c>
      <c r="D540" t="s">
        <v>3159</v>
      </c>
      <c r="E540" t="s">
        <v>3721</v>
      </c>
      <c r="F540">
        <v>55</v>
      </c>
      <c r="G540">
        <v>42</v>
      </c>
      <c r="I540" t="s">
        <v>189</v>
      </c>
    </row>
    <row r="541" spans="1:9" x14ac:dyDescent="0.25">
      <c r="A541" t="s">
        <v>3174</v>
      </c>
      <c r="B541" s="6">
        <v>41964</v>
      </c>
      <c r="C541" t="s">
        <v>3074</v>
      </c>
      <c r="D541" t="s">
        <v>3119</v>
      </c>
      <c r="E541" t="s">
        <v>3721</v>
      </c>
      <c r="F541">
        <v>72</v>
      </c>
      <c r="G541">
        <v>71</v>
      </c>
      <c r="I541" t="s">
        <v>52</v>
      </c>
    </row>
    <row r="542" spans="1:9" x14ac:dyDescent="0.25">
      <c r="A542" t="s">
        <v>3303</v>
      </c>
      <c r="B542" s="6">
        <v>41964</v>
      </c>
      <c r="C542" t="s">
        <v>3074</v>
      </c>
      <c r="D542" t="s">
        <v>3399</v>
      </c>
      <c r="E542" t="s">
        <v>3720</v>
      </c>
      <c r="F542">
        <v>63</v>
      </c>
      <c r="G542">
        <v>38</v>
      </c>
      <c r="I542" t="s">
        <v>8</v>
      </c>
    </row>
    <row r="543" spans="1:9" x14ac:dyDescent="0.25">
      <c r="A543" t="s">
        <v>3383</v>
      </c>
      <c r="B543" s="6">
        <v>41964</v>
      </c>
      <c r="C543" t="s">
        <v>3073</v>
      </c>
      <c r="D543" t="s">
        <v>3379</v>
      </c>
      <c r="E543" t="s">
        <v>3721</v>
      </c>
      <c r="F543">
        <v>78</v>
      </c>
      <c r="G543">
        <v>74</v>
      </c>
      <c r="I543" t="s">
        <v>51</v>
      </c>
    </row>
    <row r="544" spans="1:9" x14ac:dyDescent="0.25">
      <c r="A544" t="s">
        <v>3263</v>
      </c>
      <c r="B544" s="6">
        <v>41964</v>
      </c>
      <c r="C544" t="s">
        <v>3074</v>
      </c>
      <c r="D544" t="s">
        <v>3285</v>
      </c>
      <c r="E544" t="s">
        <v>3721</v>
      </c>
      <c r="F544">
        <v>93</v>
      </c>
      <c r="G544">
        <v>85</v>
      </c>
      <c r="H544" t="s">
        <v>3724</v>
      </c>
      <c r="I544" t="s">
        <v>51</v>
      </c>
    </row>
    <row r="545" spans="1:9" x14ac:dyDescent="0.25">
      <c r="A545" t="s">
        <v>3261</v>
      </c>
      <c r="B545" s="6">
        <v>41964</v>
      </c>
      <c r="C545" t="s">
        <v>3073</v>
      </c>
      <c r="D545" t="s">
        <v>3395</v>
      </c>
      <c r="E545" t="s">
        <v>3720</v>
      </c>
      <c r="F545">
        <v>63</v>
      </c>
      <c r="G545">
        <v>48</v>
      </c>
      <c r="I545" t="s">
        <v>8</v>
      </c>
    </row>
    <row r="546" spans="1:9" x14ac:dyDescent="0.25">
      <c r="A546" t="s">
        <v>3105</v>
      </c>
      <c r="B546" s="6">
        <v>41964</v>
      </c>
      <c r="C546" t="s">
        <v>3074</v>
      </c>
      <c r="D546" t="s">
        <v>3328</v>
      </c>
      <c r="E546" t="s">
        <v>3721</v>
      </c>
      <c r="F546">
        <v>68</v>
      </c>
      <c r="G546">
        <v>60</v>
      </c>
      <c r="I546" t="s">
        <v>188</v>
      </c>
    </row>
    <row r="547" spans="1:9" x14ac:dyDescent="0.25">
      <c r="A547" t="s">
        <v>3273</v>
      </c>
      <c r="B547" s="6">
        <v>41964</v>
      </c>
      <c r="C547" t="s">
        <v>3073</v>
      </c>
      <c r="D547" t="s">
        <v>3278</v>
      </c>
      <c r="E547" t="s">
        <v>3721</v>
      </c>
      <c r="F547">
        <v>74</v>
      </c>
      <c r="G547">
        <v>72</v>
      </c>
      <c r="I547" t="s">
        <v>8</v>
      </c>
    </row>
    <row r="548" spans="1:9" x14ac:dyDescent="0.25">
      <c r="A548" t="s">
        <v>3195</v>
      </c>
      <c r="B548" s="6">
        <v>41964</v>
      </c>
      <c r="C548" t="s">
        <v>3074</v>
      </c>
      <c r="D548" t="s">
        <v>3127</v>
      </c>
      <c r="E548" t="s">
        <v>3721</v>
      </c>
      <c r="F548">
        <v>66</v>
      </c>
      <c r="G548">
        <v>63</v>
      </c>
      <c r="I548" t="s">
        <v>52</v>
      </c>
    </row>
    <row r="549" spans="1:9" x14ac:dyDescent="0.25">
      <c r="A549" t="s">
        <v>3140</v>
      </c>
      <c r="B549" s="6">
        <v>41964</v>
      </c>
      <c r="C549" t="s">
        <v>3074</v>
      </c>
      <c r="D549" t="s">
        <v>3704</v>
      </c>
      <c r="E549" t="s">
        <v>3720</v>
      </c>
      <c r="F549">
        <v>74</v>
      </c>
      <c r="G549">
        <v>54</v>
      </c>
      <c r="I549" t="s">
        <v>51</v>
      </c>
    </row>
    <row r="550" spans="1:9" x14ac:dyDescent="0.25">
      <c r="A550" t="s">
        <v>3248</v>
      </c>
      <c r="B550" s="6">
        <v>41964</v>
      </c>
      <c r="C550" t="s">
        <v>3074</v>
      </c>
      <c r="D550" t="s">
        <v>3222</v>
      </c>
      <c r="E550" t="s">
        <v>3721</v>
      </c>
      <c r="F550">
        <v>71</v>
      </c>
      <c r="G550">
        <v>55</v>
      </c>
      <c r="I550" t="s">
        <v>190</v>
      </c>
    </row>
    <row r="551" spans="1:9" x14ac:dyDescent="0.25">
      <c r="A551" t="s">
        <v>3182</v>
      </c>
      <c r="B551" s="6">
        <v>41964</v>
      </c>
      <c r="C551" t="s">
        <v>3074</v>
      </c>
      <c r="D551" t="s">
        <v>3128</v>
      </c>
      <c r="E551" t="s">
        <v>3721</v>
      </c>
      <c r="F551">
        <v>58</v>
      </c>
      <c r="G551">
        <v>49</v>
      </c>
      <c r="I551" t="s">
        <v>51</v>
      </c>
    </row>
    <row r="552" spans="1:9" x14ac:dyDescent="0.25">
      <c r="A552" t="s">
        <v>3162</v>
      </c>
      <c r="B552" s="6">
        <v>41964</v>
      </c>
      <c r="C552" t="s">
        <v>3074</v>
      </c>
      <c r="D552" t="s">
        <v>3081</v>
      </c>
      <c r="E552" t="s">
        <v>3720</v>
      </c>
      <c r="F552">
        <v>70</v>
      </c>
      <c r="G552">
        <v>58</v>
      </c>
      <c r="I552" t="s">
        <v>8</v>
      </c>
    </row>
    <row r="553" spans="1:9" x14ac:dyDescent="0.25">
      <c r="A553" t="s">
        <v>3077</v>
      </c>
      <c r="B553" s="6">
        <v>41964</v>
      </c>
      <c r="C553" t="s">
        <v>3074</v>
      </c>
      <c r="D553" t="s">
        <v>3146</v>
      </c>
      <c r="E553" t="s">
        <v>3720</v>
      </c>
      <c r="F553">
        <v>89</v>
      </c>
      <c r="G553">
        <v>60</v>
      </c>
      <c r="I553" t="s">
        <v>51</v>
      </c>
    </row>
    <row r="554" spans="1:9" x14ac:dyDescent="0.25">
      <c r="A554" t="s">
        <v>3287</v>
      </c>
      <c r="B554" s="6">
        <v>41964</v>
      </c>
      <c r="C554" t="s">
        <v>3073</v>
      </c>
      <c r="D554" t="s">
        <v>3296</v>
      </c>
      <c r="E554" t="s">
        <v>3721</v>
      </c>
      <c r="F554">
        <v>88</v>
      </c>
      <c r="G554">
        <v>42</v>
      </c>
      <c r="I554" t="s">
        <v>51</v>
      </c>
    </row>
    <row r="555" spans="1:9" x14ac:dyDescent="0.25">
      <c r="A555" t="s">
        <v>3368</v>
      </c>
      <c r="B555" s="6">
        <v>41964</v>
      </c>
      <c r="C555" t="s">
        <v>3074</v>
      </c>
      <c r="D555" t="s">
        <v>3412</v>
      </c>
      <c r="E555" t="s">
        <v>3721</v>
      </c>
      <c r="F555">
        <v>59</v>
      </c>
      <c r="G555">
        <v>46</v>
      </c>
      <c r="I555" t="s">
        <v>52</v>
      </c>
    </row>
    <row r="556" spans="1:9" x14ac:dyDescent="0.25">
      <c r="A556" t="s">
        <v>3710</v>
      </c>
      <c r="B556" s="6">
        <v>41964</v>
      </c>
      <c r="C556" t="s">
        <v>3073</v>
      </c>
      <c r="D556" t="s">
        <v>3126</v>
      </c>
      <c r="E556" t="s">
        <v>3721</v>
      </c>
      <c r="F556">
        <v>59</v>
      </c>
      <c r="G556">
        <v>42</v>
      </c>
      <c r="I556" t="s">
        <v>190</v>
      </c>
    </row>
    <row r="557" spans="1:9" x14ac:dyDescent="0.25">
      <c r="A557" t="s">
        <v>3200</v>
      </c>
      <c r="B557" s="6">
        <v>41964</v>
      </c>
      <c r="C557" t="s">
        <v>3073</v>
      </c>
      <c r="D557" t="s">
        <v>3209</v>
      </c>
      <c r="E557" t="s">
        <v>3720</v>
      </c>
      <c r="F557">
        <v>85</v>
      </c>
      <c r="G557">
        <v>81</v>
      </c>
      <c r="I557" t="s">
        <v>9</v>
      </c>
    </row>
    <row r="558" spans="1:9" x14ac:dyDescent="0.25">
      <c r="A558" t="s">
        <v>3271</v>
      </c>
      <c r="B558" s="6">
        <v>41964</v>
      </c>
      <c r="C558" t="s">
        <v>3073</v>
      </c>
      <c r="D558" t="s">
        <v>3269</v>
      </c>
      <c r="E558" t="s">
        <v>3721</v>
      </c>
      <c r="F558">
        <v>80</v>
      </c>
      <c r="G558">
        <v>68</v>
      </c>
      <c r="I558" t="s">
        <v>8</v>
      </c>
    </row>
    <row r="559" spans="1:9" x14ac:dyDescent="0.25">
      <c r="A559" t="s">
        <v>3270</v>
      </c>
      <c r="B559" s="6">
        <v>41964</v>
      </c>
      <c r="C559" t="s">
        <v>3074</v>
      </c>
      <c r="D559" t="s">
        <v>3193</v>
      </c>
      <c r="E559" t="s">
        <v>3720</v>
      </c>
      <c r="F559">
        <v>73</v>
      </c>
      <c r="G559">
        <v>64</v>
      </c>
      <c r="I559" t="s">
        <v>8</v>
      </c>
    </row>
    <row r="560" spans="1:9" x14ac:dyDescent="0.25">
      <c r="A560" t="s">
        <v>3370</v>
      </c>
      <c r="B560" s="6">
        <v>41964</v>
      </c>
      <c r="C560" t="s">
        <v>3073</v>
      </c>
      <c r="D560" t="s">
        <v>3718</v>
      </c>
      <c r="E560" t="s">
        <v>3721</v>
      </c>
      <c r="F560">
        <v>72</v>
      </c>
      <c r="G560">
        <v>53</v>
      </c>
      <c r="I560" t="s">
        <v>8</v>
      </c>
    </row>
    <row r="561" spans="1:9" x14ac:dyDescent="0.25">
      <c r="A561" t="s">
        <v>3210</v>
      </c>
      <c r="B561" s="6">
        <v>41964</v>
      </c>
      <c r="C561" t="s">
        <v>3073</v>
      </c>
      <c r="D561" t="s">
        <v>3336</v>
      </c>
      <c r="E561" t="s">
        <v>3721</v>
      </c>
      <c r="F561">
        <v>81</v>
      </c>
      <c r="G561">
        <v>63</v>
      </c>
      <c r="I561" t="s">
        <v>189</v>
      </c>
    </row>
    <row r="562" spans="1:9" x14ac:dyDescent="0.25">
      <c r="A562" t="s">
        <v>3173</v>
      </c>
      <c r="B562" s="6">
        <v>41965</v>
      </c>
      <c r="C562" t="s">
        <v>3073</v>
      </c>
      <c r="D562" t="s">
        <v>3120</v>
      </c>
      <c r="E562" t="s">
        <v>3720</v>
      </c>
      <c r="F562">
        <v>102</v>
      </c>
      <c r="G562">
        <v>81</v>
      </c>
      <c r="I562" t="s">
        <v>8</v>
      </c>
    </row>
    <row r="563" spans="1:9" x14ac:dyDescent="0.25">
      <c r="A563" t="s">
        <v>3339</v>
      </c>
      <c r="B563" s="6">
        <v>41965</v>
      </c>
      <c r="C563" t="s">
        <v>3073</v>
      </c>
      <c r="D563" t="s">
        <v>3718</v>
      </c>
      <c r="E563" t="s">
        <v>3721</v>
      </c>
      <c r="F563">
        <v>90</v>
      </c>
      <c r="G563">
        <v>60</v>
      </c>
      <c r="I563" t="s">
        <v>52</v>
      </c>
    </row>
    <row r="564" spans="1:9" x14ac:dyDescent="0.25">
      <c r="A564" t="s">
        <v>3400</v>
      </c>
      <c r="B564" s="6">
        <v>41965</v>
      </c>
      <c r="C564" t="s">
        <v>3073</v>
      </c>
      <c r="D564" t="s">
        <v>3718</v>
      </c>
      <c r="E564" t="s">
        <v>3721</v>
      </c>
      <c r="F564">
        <v>81</v>
      </c>
      <c r="G564">
        <v>61</v>
      </c>
      <c r="I564" t="s">
        <v>8</v>
      </c>
    </row>
    <row r="565" spans="1:9" x14ac:dyDescent="0.25">
      <c r="A565" t="s">
        <v>3097</v>
      </c>
      <c r="B565" s="6">
        <v>41965</v>
      </c>
      <c r="C565" t="s">
        <v>3073</v>
      </c>
      <c r="D565" t="s">
        <v>3098</v>
      </c>
      <c r="E565" t="s">
        <v>3720</v>
      </c>
      <c r="F565">
        <v>76</v>
      </c>
      <c r="G565">
        <v>73</v>
      </c>
      <c r="H565" t="s">
        <v>3722</v>
      </c>
      <c r="I565" t="s">
        <v>8</v>
      </c>
    </row>
    <row r="566" spans="1:9" x14ac:dyDescent="0.25">
      <c r="A566" t="s">
        <v>3160</v>
      </c>
      <c r="B566" s="6">
        <v>41965</v>
      </c>
      <c r="C566" t="s">
        <v>3073</v>
      </c>
      <c r="D566" t="s">
        <v>3240</v>
      </c>
      <c r="E566" t="s">
        <v>3721</v>
      </c>
      <c r="F566">
        <v>73</v>
      </c>
      <c r="G566">
        <v>68</v>
      </c>
      <c r="I566" t="s">
        <v>51</v>
      </c>
    </row>
    <row r="567" spans="1:9" x14ac:dyDescent="0.25">
      <c r="A567" t="s">
        <v>3089</v>
      </c>
      <c r="B567" s="6">
        <v>41965</v>
      </c>
      <c r="C567" t="s">
        <v>3074</v>
      </c>
      <c r="D567" t="s">
        <v>3384</v>
      </c>
      <c r="E567" t="s">
        <v>3720</v>
      </c>
      <c r="F567">
        <v>78</v>
      </c>
      <c r="G567">
        <v>63</v>
      </c>
      <c r="I567" t="s">
        <v>31</v>
      </c>
    </row>
    <row r="568" spans="1:9" x14ac:dyDescent="0.25">
      <c r="A568" t="s">
        <v>3079</v>
      </c>
      <c r="B568" s="6">
        <v>41965</v>
      </c>
      <c r="C568" t="s">
        <v>3073</v>
      </c>
      <c r="D568" t="s">
        <v>3096</v>
      </c>
      <c r="E568" t="s">
        <v>3720</v>
      </c>
      <c r="F568">
        <v>73</v>
      </c>
      <c r="G568">
        <v>69</v>
      </c>
      <c r="I568" t="s">
        <v>31</v>
      </c>
    </row>
    <row r="569" spans="1:9" x14ac:dyDescent="0.25">
      <c r="A569" t="s">
        <v>3101</v>
      </c>
      <c r="B569" s="6">
        <v>41965</v>
      </c>
      <c r="C569" t="s">
        <v>3073</v>
      </c>
      <c r="D569" t="s">
        <v>3123</v>
      </c>
      <c r="E569" t="s">
        <v>3721</v>
      </c>
      <c r="F569">
        <v>80</v>
      </c>
      <c r="G569">
        <v>39</v>
      </c>
      <c r="I569" t="s">
        <v>189</v>
      </c>
    </row>
    <row r="570" spans="1:9" x14ac:dyDescent="0.25">
      <c r="A570" t="s">
        <v>3312</v>
      </c>
      <c r="B570" s="6">
        <v>41965</v>
      </c>
      <c r="C570" t="s">
        <v>3073</v>
      </c>
      <c r="D570" t="s">
        <v>3076</v>
      </c>
      <c r="E570" t="s">
        <v>3720</v>
      </c>
      <c r="F570">
        <v>54</v>
      </c>
      <c r="G570">
        <v>48</v>
      </c>
      <c r="I570" t="s">
        <v>8</v>
      </c>
    </row>
    <row r="571" spans="1:9" x14ac:dyDescent="0.25">
      <c r="A571" t="s">
        <v>3314</v>
      </c>
      <c r="B571" s="6">
        <v>41965</v>
      </c>
      <c r="C571" t="s">
        <v>3073</v>
      </c>
      <c r="D571" t="s">
        <v>3397</v>
      </c>
      <c r="E571" t="s">
        <v>3720</v>
      </c>
      <c r="F571">
        <v>74</v>
      </c>
      <c r="G571">
        <v>68</v>
      </c>
      <c r="I571" t="s">
        <v>77</v>
      </c>
    </row>
    <row r="572" spans="1:9" x14ac:dyDescent="0.25">
      <c r="A572" t="s">
        <v>3301</v>
      </c>
      <c r="B572" s="6">
        <v>41965</v>
      </c>
      <c r="C572" t="s">
        <v>3073</v>
      </c>
      <c r="D572" t="s">
        <v>3179</v>
      </c>
      <c r="E572" t="s">
        <v>3720</v>
      </c>
      <c r="F572">
        <v>86</v>
      </c>
      <c r="G572">
        <v>79</v>
      </c>
      <c r="I572" t="s">
        <v>51</v>
      </c>
    </row>
    <row r="573" spans="1:9" x14ac:dyDescent="0.25">
      <c r="A573" t="s">
        <v>3257</v>
      </c>
      <c r="B573" s="6">
        <v>41965</v>
      </c>
      <c r="C573" t="s">
        <v>3073</v>
      </c>
      <c r="D573" t="s">
        <v>3718</v>
      </c>
      <c r="E573" t="s">
        <v>3721</v>
      </c>
      <c r="F573">
        <v>75</v>
      </c>
      <c r="G573">
        <v>52</v>
      </c>
      <c r="I573" t="s">
        <v>9</v>
      </c>
    </row>
    <row r="574" spans="1:9" x14ac:dyDescent="0.25">
      <c r="A574" t="s">
        <v>3197</v>
      </c>
      <c r="B574" s="6">
        <v>41965</v>
      </c>
      <c r="C574" t="s">
        <v>3074</v>
      </c>
      <c r="D574" t="s">
        <v>3328</v>
      </c>
      <c r="E574" t="s">
        <v>3721</v>
      </c>
      <c r="F574">
        <v>59</v>
      </c>
      <c r="G574">
        <v>50</v>
      </c>
      <c r="I574" t="s">
        <v>9</v>
      </c>
    </row>
    <row r="575" spans="1:9" x14ac:dyDescent="0.25">
      <c r="A575" t="s">
        <v>3308</v>
      </c>
      <c r="B575" s="6">
        <v>41965</v>
      </c>
      <c r="C575" t="s">
        <v>3073</v>
      </c>
      <c r="D575" t="s">
        <v>3718</v>
      </c>
      <c r="E575" t="s">
        <v>3721</v>
      </c>
      <c r="F575">
        <v>76</v>
      </c>
      <c r="G575">
        <v>33</v>
      </c>
      <c r="I575" t="s">
        <v>52</v>
      </c>
    </row>
    <row r="576" spans="1:9" x14ac:dyDescent="0.25">
      <c r="A576" t="s">
        <v>3332</v>
      </c>
      <c r="B576" s="6">
        <v>41965</v>
      </c>
      <c r="C576" t="s">
        <v>3073</v>
      </c>
      <c r="D576" t="s">
        <v>3717</v>
      </c>
      <c r="E576" t="s">
        <v>3721</v>
      </c>
      <c r="F576">
        <v>70</v>
      </c>
      <c r="G576">
        <v>66</v>
      </c>
      <c r="I576" t="s">
        <v>8</v>
      </c>
    </row>
    <row r="577" spans="1:9" x14ac:dyDescent="0.25">
      <c r="A577" t="s">
        <v>3283</v>
      </c>
      <c r="B577" s="6">
        <v>41965</v>
      </c>
      <c r="C577" t="s">
        <v>3074</v>
      </c>
      <c r="D577" t="s">
        <v>3218</v>
      </c>
      <c r="E577" t="s">
        <v>3721</v>
      </c>
      <c r="F577">
        <v>79</v>
      </c>
      <c r="G577">
        <v>72</v>
      </c>
      <c r="I577" t="s">
        <v>9</v>
      </c>
    </row>
    <row r="578" spans="1:9" x14ac:dyDescent="0.25">
      <c r="A578" t="s">
        <v>3172</v>
      </c>
      <c r="B578" s="6">
        <v>41965</v>
      </c>
      <c r="C578" t="s">
        <v>3074</v>
      </c>
      <c r="D578" t="s">
        <v>3705</v>
      </c>
      <c r="E578" t="s">
        <v>3720</v>
      </c>
      <c r="F578">
        <v>90</v>
      </c>
      <c r="G578">
        <v>72</v>
      </c>
      <c r="I578" t="s">
        <v>51</v>
      </c>
    </row>
    <row r="579" spans="1:9" x14ac:dyDescent="0.25">
      <c r="A579" t="s">
        <v>3156</v>
      </c>
      <c r="B579" s="6">
        <v>41965</v>
      </c>
      <c r="C579" t="s">
        <v>3073</v>
      </c>
      <c r="D579" t="s">
        <v>3360</v>
      </c>
      <c r="E579" t="s">
        <v>3721</v>
      </c>
      <c r="F579">
        <v>66</v>
      </c>
      <c r="G579">
        <v>53</v>
      </c>
      <c r="I579" t="s">
        <v>9</v>
      </c>
    </row>
    <row r="580" spans="1:9" x14ac:dyDescent="0.25">
      <c r="A580" t="s">
        <v>3704</v>
      </c>
      <c r="B580" s="6">
        <v>41965</v>
      </c>
      <c r="C580" t="s">
        <v>3074</v>
      </c>
      <c r="D580" t="s">
        <v>3146</v>
      </c>
      <c r="E580" t="s">
        <v>3721</v>
      </c>
      <c r="F580">
        <v>70</v>
      </c>
      <c r="G580">
        <v>59</v>
      </c>
      <c r="I580" t="s">
        <v>191</v>
      </c>
    </row>
    <row r="581" spans="1:9" x14ac:dyDescent="0.25">
      <c r="A581" t="s">
        <v>3319</v>
      </c>
      <c r="B581" s="6">
        <v>41965</v>
      </c>
      <c r="C581" t="s">
        <v>3073</v>
      </c>
      <c r="D581" t="s">
        <v>3305</v>
      </c>
      <c r="E581" t="s">
        <v>3721</v>
      </c>
      <c r="F581">
        <v>98</v>
      </c>
      <c r="G581">
        <v>87</v>
      </c>
      <c r="I581" t="s">
        <v>51</v>
      </c>
    </row>
    <row r="582" spans="1:9" x14ac:dyDescent="0.25">
      <c r="A582" t="s">
        <v>3377</v>
      </c>
      <c r="B582" s="6">
        <v>41965</v>
      </c>
      <c r="C582" t="s">
        <v>3073</v>
      </c>
      <c r="D582" t="s">
        <v>3718</v>
      </c>
      <c r="E582" t="s">
        <v>3721</v>
      </c>
      <c r="F582">
        <v>115</v>
      </c>
      <c r="G582">
        <v>50</v>
      </c>
      <c r="I582" t="s">
        <v>189</v>
      </c>
    </row>
    <row r="583" spans="1:9" x14ac:dyDescent="0.25">
      <c r="A583" t="s">
        <v>3315</v>
      </c>
      <c r="B583" s="6">
        <v>41965</v>
      </c>
      <c r="C583" t="s">
        <v>3073</v>
      </c>
      <c r="D583" t="s">
        <v>3207</v>
      </c>
      <c r="E583" t="s">
        <v>3721</v>
      </c>
      <c r="F583">
        <v>70</v>
      </c>
      <c r="G583">
        <v>62</v>
      </c>
      <c r="I583" t="s">
        <v>190</v>
      </c>
    </row>
    <row r="584" spans="1:9" x14ac:dyDescent="0.25">
      <c r="A584" t="s">
        <v>3382</v>
      </c>
      <c r="B584" s="6">
        <v>41965</v>
      </c>
      <c r="C584" t="s">
        <v>3073</v>
      </c>
      <c r="D584" t="s">
        <v>3263</v>
      </c>
      <c r="E584" t="s">
        <v>3720</v>
      </c>
      <c r="F584">
        <v>74</v>
      </c>
      <c r="G584">
        <v>60</v>
      </c>
      <c r="I584" t="s">
        <v>31</v>
      </c>
    </row>
    <row r="585" spans="1:9" x14ac:dyDescent="0.25">
      <c r="A585" t="s">
        <v>3161</v>
      </c>
      <c r="B585" s="6">
        <v>41965</v>
      </c>
      <c r="C585" t="s">
        <v>3074</v>
      </c>
      <c r="D585" t="s">
        <v>3075</v>
      </c>
      <c r="E585" t="s">
        <v>3720</v>
      </c>
      <c r="F585">
        <v>80</v>
      </c>
      <c r="G585">
        <v>54</v>
      </c>
      <c r="I585" t="s">
        <v>8</v>
      </c>
    </row>
    <row r="586" spans="1:9" x14ac:dyDescent="0.25">
      <c r="A586" t="s">
        <v>3338</v>
      </c>
      <c r="B586" s="6">
        <v>41965</v>
      </c>
      <c r="C586" t="s">
        <v>3073</v>
      </c>
      <c r="D586" t="s">
        <v>3331</v>
      </c>
      <c r="E586" t="s">
        <v>3720</v>
      </c>
      <c r="F586">
        <v>58</v>
      </c>
      <c r="G586">
        <v>55</v>
      </c>
      <c r="I586" t="s">
        <v>8</v>
      </c>
    </row>
    <row r="587" spans="1:9" x14ac:dyDescent="0.25">
      <c r="A587" t="s">
        <v>3249</v>
      </c>
      <c r="B587" s="6">
        <v>41965</v>
      </c>
      <c r="C587" t="s">
        <v>3073</v>
      </c>
      <c r="D587" t="s">
        <v>3175</v>
      </c>
      <c r="E587" t="s">
        <v>3721</v>
      </c>
      <c r="F587">
        <v>80</v>
      </c>
      <c r="G587">
        <v>66</v>
      </c>
      <c r="I587" t="s">
        <v>189</v>
      </c>
    </row>
    <row r="588" spans="1:9" x14ac:dyDescent="0.25">
      <c r="A588" t="s">
        <v>3355</v>
      </c>
      <c r="B588" s="6">
        <v>41965</v>
      </c>
      <c r="C588" t="s">
        <v>3073</v>
      </c>
      <c r="D588" t="s">
        <v>3718</v>
      </c>
      <c r="E588" t="s">
        <v>3721</v>
      </c>
      <c r="F588">
        <v>97</v>
      </c>
      <c r="G588">
        <v>41</v>
      </c>
      <c r="I588" t="s">
        <v>51</v>
      </c>
    </row>
    <row r="589" spans="1:9" x14ac:dyDescent="0.25">
      <c r="A589" t="s">
        <v>3707</v>
      </c>
      <c r="B589" s="6">
        <v>41965</v>
      </c>
      <c r="C589" t="s">
        <v>3073</v>
      </c>
      <c r="D589" t="s">
        <v>3718</v>
      </c>
      <c r="E589" t="s">
        <v>3721</v>
      </c>
      <c r="F589">
        <v>109</v>
      </c>
      <c r="G589">
        <v>55</v>
      </c>
      <c r="I589" t="s">
        <v>190</v>
      </c>
    </row>
    <row r="590" spans="1:9" x14ac:dyDescent="0.25">
      <c r="A590" t="s">
        <v>3141</v>
      </c>
      <c r="B590" s="6">
        <v>41965</v>
      </c>
      <c r="C590" t="s">
        <v>3073</v>
      </c>
      <c r="D590" t="s">
        <v>3341</v>
      </c>
      <c r="E590" t="s">
        <v>3721</v>
      </c>
      <c r="F590">
        <v>72</v>
      </c>
      <c r="G590">
        <v>57</v>
      </c>
      <c r="I590" t="s">
        <v>188</v>
      </c>
    </row>
    <row r="591" spans="1:9" x14ac:dyDescent="0.25">
      <c r="A591" t="s">
        <v>3152</v>
      </c>
      <c r="B591" s="6">
        <v>41965</v>
      </c>
      <c r="C591" t="s">
        <v>3073</v>
      </c>
      <c r="D591" t="s">
        <v>3362</v>
      </c>
      <c r="E591" t="s">
        <v>3721</v>
      </c>
      <c r="F591">
        <v>85</v>
      </c>
      <c r="G591">
        <v>72</v>
      </c>
      <c r="I591" t="s">
        <v>190</v>
      </c>
    </row>
    <row r="592" spans="1:9" x14ac:dyDescent="0.25">
      <c r="A592" t="s">
        <v>3190</v>
      </c>
      <c r="B592" s="6">
        <v>41965</v>
      </c>
      <c r="C592" t="s">
        <v>3073</v>
      </c>
      <c r="D592" t="s">
        <v>3121</v>
      </c>
      <c r="E592" t="s">
        <v>3721</v>
      </c>
      <c r="F592">
        <v>78</v>
      </c>
      <c r="G592">
        <v>66</v>
      </c>
      <c r="I592" t="s">
        <v>51</v>
      </c>
    </row>
    <row r="593" spans="1:9" x14ac:dyDescent="0.25">
      <c r="A593" t="s">
        <v>3386</v>
      </c>
      <c r="B593" s="6">
        <v>41965</v>
      </c>
      <c r="C593" t="s">
        <v>3073</v>
      </c>
      <c r="D593" t="s">
        <v>3316</v>
      </c>
      <c r="E593" t="s">
        <v>3721</v>
      </c>
      <c r="F593">
        <v>71</v>
      </c>
      <c r="G593">
        <v>69</v>
      </c>
      <c r="H593" t="s">
        <v>3722</v>
      </c>
      <c r="I593" t="s">
        <v>9</v>
      </c>
    </row>
    <row r="594" spans="1:9" x14ac:dyDescent="0.25">
      <c r="A594" t="s">
        <v>3320</v>
      </c>
      <c r="B594" s="6">
        <v>41965</v>
      </c>
      <c r="C594" t="s">
        <v>3073</v>
      </c>
      <c r="D594" t="s">
        <v>3718</v>
      </c>
      <c r="E594" t="s">
        <v>3721</v>
      </c>
      <c r="F594">
        <v>88</v>
      </c>
      <c r="G594">
        <v>71</v>
      </c>
      <c r="I594" t="s">
        <v>31</v>
      </c>
    </row>
    <row r="595" spans="1:9" x14ac:dyDescent="0.25">
      <c r="A595" t="s">
        <v>3129</v>
      </c>
      <c r="B595" s="6">
        <v>41965</v>
      </c>
      <c r="C595" t="s">
        <v>3074</v>
      </c>
      <c r="D595" t="s">
        <v>3414</v>
      </c>
      <c r="E595" t="s">
        <v>3721</v>
      </c>
      <c r="F595">
        <v>83</v>
      </c>
      <c r="G595">
        <v>80</v>
      </c>
      <c r="I595" t="s">
        <v>32</v>
      </c>
    </row>
    <row r="596" spans="1:9" x14ac:dyDescent="0.25">
      <c r="A596" t="s">
        <v>3375</v>
      </c>
      <c r="B596" s="6">
        <v>41965</v>
      </c>
      <c r="C596" t="s">
        <v>3073</v>
      </c>
      <c r="D596" t="s">
        <v>3162</v>
      </c>
      <c r="E596" t="s">
        <v>3721</v>
      </c>
      <c r="F596">
        <v>78</v>
      </c>
      <c r="G596">
        <v>60</v>
      </c>
      <c r="I596" t="s">
        <v>190</v>
      </c>
    </row>
    <row r="597" spans="1:9" x14ac:dyDescent="0.25">
      <c r="A597" t="s">
        <v>3168</v>
      </c>
      <c r="B597" s="6">
        <v>41965</v>
      </c>
      <c r="C597" t="s">
        <v>3073</v>
      </c>
      <c r="D597" t="s">
        <v>3381</v>
      </c>
      <c r="E597" t="s">
        <v>3721</v>
      </c>
      <c r="F597">
        <v>59</v>
      </c>
      <c r="G597">
        <v>50</v>
      </c>
      <c r="I597" t="s">
        <v>189</v>
      </c>
    </row>
    <row r="598" spans="1:9" x14ac:dyDescent="0.25">
      <c r="A598" t="s">
        <v>3215</v>
      </c>
      <c r="B598" s="6">
        <v>41965</v>
      </c>
      <c r="C598" t="s">
        <v>3073</v>
      </c>
      <c r="D598" t="s">
        <v>3718</v>
      </c>
      <c r="E598" t="s">
        <v>3721</v>
      </c>
      <c r="F598">
        <v>74</v>
      </c>
      <c r="G598">
        <v>63</v>
      </c>
      <c r="I598" t="s">
        <v>9</v>
      </c>
    </row>
    <row r="599" spans="1:9" x14ac:dyDescent="0.25">
      <c r="A599" t="s">
        <v>3309</v>
      </c>
      <c r="B599" s="6">
        <v>41965</v>
      </c>
      <c r="C599" t="s">
        <v>3074</v>
      </c>
      <c r="D599" t="s">
        <v>3226</v>
      </c>
      <c r="E599" t="s">
        <v>3720</v>
      </c>
      <c r="F599">
        <v>82</v>
      </c>
      <c r="G599">
        <v>72</v>
      </c>
      <c r="I599" t="s">
        <v>9</v>
      </c>
    </row>
    <row r="600" spans="1:9" x14ac:dyDescent="0.25">
      <c r="A600" t="s">
        <v>3317</v>
      </c>
      <c r="B600" s="6">
        <v>41965</v>
      </c>
      <c r="C600" t="s">
        <v>3073</v>
      </c>
      <c r="D600" t="s">
        <v>3399</v>
      </c>
      <c r="E600" t="s">
        <v>3721</v>
      </c>
      <c r="F600">
        <v>63</v>
      </c>
      <c r="G600">
        <v>44</v>
      </c>
      <c r="I600" t="s">
        <v>52</v>
      </c>
    </row>
    <row r="601" spans="1:9" x14ac:dyDescent="0.25">
      <c r="A601" t="s">
        <v>3188</v>
      </c>
      <c r="B601" s="6">
        <v>41965</v>
      </c>
      <c r="C601" t="s">
        <v>3073</v>
      </c>
      <c r="D601" t="s">
        <v>3093</v>
      </c>
      <c r="E601" t="s">
        <v>3720</v>
      </c>
      <c r="F601">
        <v>76</v>
      </c>
      <c r="G601">
        <v>62</v>
      </c>
      <c r="I601" t="s">
        <v>30</v>
      </c>
    </row>
    <row r="602" spans="1:9" x14ac:dyDescent="0.25">
      <c r="A602" t="s">
        <v>3254</v>
      </c>
      <c r="B602" s="6">
        <v>41965</v>
      </c>
      <c r="C602" t="s">
        <v>3073</v>
      </c>
      <c r="D602" t="s">
        <v>3294</v>
      </c>
      <c r="E602" t="s">
        <v>3720</v>
      </c>
      <c r="F602">
        <v>97</v>
      </c>
      <c r="G602">
        <v>89</v>
      </c>
      <c r="I602" t="s">
        <v>8</v>
      </c>
    </row>
    <row r="603" spans="1:9" x14ac:dyDescent="0.25">
      <c r="A603" t="s">
        <v>3165</v>
      </c>
      <c r="B603" s="6">
        <v>41965</v>
      </c>
      <c r="C603" t="s">
        <v>3074</v>
      </c>
      <c r="D603" t="s">
        <v>3092</v>
      </c>
      <c r="E603" t="s">
        <v>3720</v>
      </c>
      <c r="F603">
        <v>81</v>
      </c>
      <c r="G603">
        <v>68</v>
      </c>
      <c r="I603" t="s">
        <v>52</v>
      </c>
    </row>
    <row r="604" spans="1:9" x14ac:dyDescent="0.25">
      <c r="A604" t="s">
        <v>3169</v>
      </c>
      <c r="B604" s="6">
        <v>41965</v>
      </c>
      <c r="C604" t="s">
        <v>3073</v>
      </c>
      <c r="D604" t="s">
        <v>3307</v>
      </c>
      <c r="E604" t="s">
        <v>3721</v>
      </c>
      <c r="F604">
        <v>63</v>
      </c>
      <c r="G604">
        <v>52</v>
      </c>
      <c r="I604" t="s">
        <v>51</v>
      </c>
    </row>
    <row r="605" spans="1:9" x14ac:dyDescent="0.25">
      <c r="A605" t="s">
        <v>3290</v>
      </c>
      <c r="B605" s="6">
        <v>41965</v>
      </c>
      <c r="C605" t="s">
        <v>3073</v>
      </c>
      <c r="D605" t="s">
        <v>3356</v>
      </c>
      <c r="E605" t="s">
        <v>3721</v>
      </c>
      <c r="F605">
        <v>66</v>
      </c>
      <c r="G605">
        <v>48</v>
      </c>
      <c r="I605" t="s">
        <v>51</v>
      </c>
    </row>
    <row r="606" spans="1:9" x14ac:dyDescent="0.25">
      <c r="A606" t="s">
        <v>3124</v>
      </c>
      <c r="B606" s="6">
        <v>41965</v>
      </c>
      <c r="C606" t="s">
        <v>3073</v>
      </c>
      <c r="D606" t="s">
        <v>3091</v>
      </c>
      <c r="E606" t="s">
        <v>3721</v>
      </c>
      <c r="F606">
        <v>69</v>
      </c>
      <c r="G606">
        <v>51</v>
      </c>
      <c r="I606" t="s">
        <v>52</v>
      </c>
    </row>
    <row r="607" spans="1:9" x14ac:dyDescent="0.25">
      <c r="A607" t="s">
        <v>3202</v>
      </c>
      <c r="B607" s="6">
        <v>41965</v>
      </c>
      <c r="C607" t="s">
        <v>3073</v>
      </c>
      <c r="D607" t="s">
        <v>3276</v>
      </c>
      <c r="E607" t="s">
        <v>3721</v>
      </c>
      <c r="F607">
        <v>71</v>
      </c>
      <c r="G607">
        <v>63</v>
      </c>
      <c r="I607" t="s">
        <v>189</v>
      </c>
    </row>
    <row r="608" spans="1:9" x14ac:dyDescent="0.25">
      <c r="A608" t="s">
        <v>3327</v>
      </c>
      <c r="B608" s="6">
        <v>41965</v>
      </c>
      <c r="C608" t="s">
        <v>3073</v>
      </c>
      <c r="D608" t="s">
        <v>3128</v>
      </c>
      <c r="E608" t="s">
        <v>3721</v>
      </c>
      <c r="F608">
        <v>65</v>
      </c>
      <c r="G608">
        <v>50</v>
      </c>
      <c r="I608" t="s">
        <v>51</v>
      </c>
    </row>
    <row r="609" spans="1:9" x14ac:dyDescent="0.25">
      <c r="A609" t="s">
        <v>3090</v>
      </c>
      <c r="B609" s="6">
        <v>41965</v>
      </c>
      <c r="C609" t="s">
        <v>3073</v>
      </c>
      <c r="D609" t="s">
        <v>3084</v>
      </c>
      <c r="E609" t="s">
        <v>3720</v>
      </c>
      <c r="F609">
        <v>63</v>
      </c>
      <c r="G609">
        <v>61</v>
      </c>
      <c r="I609" t="s">
        <v>31</v>
      </c>
    </row>
    <row r="610" spans="1:9" x14ac:dyDescent="0.25">
      <c r="A610" t="s">
        <v>3082</v>
      </c>
      <c r="B610" s="6">
        <v>41965</v>
      </c>
      <c r="C610" t="s">
        <v>3073</v>
      </c>
      <c r="D610" t="s">
        <v>3086</v>
      </c>
      <c r="E610" t="s">
        <v>3720</v>
      </c>
      <c r="F610">
        <v>65</v>
      </c>
      <c r="G610">
        <v>62</v>
      </c>
      <c r="I610" t="s">
        <v>1858</v>
      </c>
    </row>
    <row r="611" spans="1:9" x14ac:dyDescent="0.25">
      <c r="A611" t="s">
        <v>3292</v>
      </c>
      <c r="B611" s="6">
        <v>41965</v>
      </c>
      <c r="C611" t="s">
        <v>3073</v>
      </c>
      <c r="D611" t="s">
        <v>3409</v>
      </c>
      <c r="E611" t="s">
        <v>3721</v>
      </c>
      <c r="F611">
        <v>76</v>
      </c>
      <c r="G611">
        <v>66</v>
      </c>
      <c r="I611" t="s">
        <v>9</v>
      </c>
    </row>
    <row r="612" spans="1:9" x14ac:dyDescent="0.25">
      <c r="A612" t="s">
        <v>3224</v>
      </c>
      <c r="B612" s="6">
        <v>41965</v>
      </c>
      <c r="C612" t="s">
        <v>3073</v>
      </c>
      <c r="D612" t="s">
        <v>3293</v>
      </c>
      <c r="E612" t="s">
        <v>3721</v>
      </c>
      <c r="F612">
        <v>74</v>
      </c>
      <c r="G612">
        <v>66</v>
      </c>
      <c r="I612" t="s">
        <v>9</v>
      </c>
    </row>
    <row r="613" spans="1:9" x14ac:dyDescent="0.25">
      <c r="A613" t="s">
        <v>3346</v>
      </c>
      <c r="B613" s="6">
        <v>41965</v>
      </c>
      <c r="C613" t="s">
        <v>3074</v>
      </c>
      <c r="D613" t="s">
        <v>3325</v>
      </c>
      <c r="E613" t="s">
        <v>3721</v>
      </c>
      <c r="F613">
        <v>68</v>
      </c>
      <c r="G613">
        <v>44</v>
      </c>
      <c r="I613" t="s">
        <v>189</v>
      </c>
    </row>
    <row r="614" spans="1:9" x14ac:dyDescent="0.25">
      <c r="A614" t="s">
        <v>3178</v>
      </c>
      <c r="B614" s="6">
        <v>41965</v>
      </c>
      <c r="C614" t="s">
        <v>3073</v>
      </c>
      <c r="D614" t="s">
        <v>3211</v>
      </c>
      <c r="E614" t="s">
        <v>3721</v>
      </c>
      <c r="F614">
        <v>66</v>
      </c>
      <c r="G614">
        <v>49</v>
      </c>
      <c r="I614" t="s">
        <v>190</v>
      </c>
    </row>
    <row r="615" spans="1:9" x14ac:dyDescent="0.25">
      <c r="A615" t="s">
        <v>3214</v>
      </c>
      <c r="B615" s="6">
        <v>41965</v>
      </c>
      <c r="C615" t="s">
        <v>3073</v>
      </c>
      <c r="D615" t="s">
        <v>3718</v>
      </c>
      <c r="E615" t="s">
        <v>3721</v>
      </c>
      <c r="F615">
        <v>98</v>
      </c>
      <c r="G615">
        <v>48</v>
      </c>
      <c r="I615" t="s">
        <v>9</v>
      </c>
    </row>
    <row r="616" spans="1:9" x14ac:dyDescent="0.25">
      <c r="A616" t="s">
        <v>3203</v>
      </c>
      <c r="B616" s="6">
        <v>41965</v>
      </c>
      <c r="C616" t="s">
        <v>3073</v>
      </c>
      <c r="D616" t="s">
        <v>3345</v>
      </c>
      <c r="E616" t="s">
        <v>3721</v>
      </c>
      <c r="F616">
        <v>68</v>
      </c>
      <c r="G616">
        <v>67</v>
      </c>
      <c r="H616" t="s">
        <v>3722</v>
      </c>
      <c r="I616" t="s">
        <v>190</v>
      </c>
    </row>
    <row r="617" spans="1:9" x14ac:dyDescent="0.25">
      <c r="A617" t="s">
        <v>3259</v>
      </c>
      <c r="B617" s="6">
        <v>41965</v>
      </c>
      <c r="C617" t="s">
        <v>3073</v>
      </c>
      <c r="D617" t="s">
        <v>3366</v>
      </c>
      <c r="E617" t="s">
        <v>3720</v>
      </c>
      <c r="F617">
        <v>83</v>
      </c>
      <c r="G617">
        <v>77</v>
      </c>
      <c r="I617" t="s">
        <v>76</v>
      </c>
    </row>
    <row r="618" spans="1:9" x14ac:dyDescent="0.25">
      <c r="A618" t="s">
        <v>3286</v>
      </c>
      <c r="B618" s="6">
        <v>41965</v>
      </c>
      <c r="C618" t="s">
        <v>3073</v>
      </c>
      <c r="D618" t="s">
        <v>3374</v>
      </c>
      <c r="E618" t="s">
        <v>3721</v>
      </c>
      <c r="F618">
        <v>75</v>
      </c>
      <c r="G618">
        <v>53</v>
      </c>
      <c r="I618" t="s">
        <v>189</v>
      </c>
    </row>
    <row r="619" spans="1:9" x14ac:dyDescent="0.25">
      <c r="A619" t="s">
        <v>3303</v>
      </c>
      <c r="B619" s="6">
        <v>41965</v>
      </c>
      <c r="C619" t="s">
        <v>3074</v>
      </c>
      <c r="D619" t="s">
        <v>3238</v>
      </c>
      <c r="E619" t="s">
        <v>3720</v>
      </c>
      <c r="F619">
        <v>69</v>
      </c>
      <c r="G619">
        <v>49</v>
      </c>
      <c r="I619" t="s">
        <v>31</v>
      </c>
    </row>
    <row r="620" spans="1:9" x14ac:dyDescent="0.25">
      <c r="A620" t="s">
        <v>3114</v>
      </c>
      <c r="B620" s="6">
        <v>41965</v>
      </c>
      <c r="C620" t="s">
        <v>3073</v>
      </c>
      <c r="D620" t="s">
        <v>3406</v>
      </c>
      <c r="E620" t="s">
        <v>3720</v>
      </c>
      <c r="F620">
        <v>79</v>
      </c>
      <c r="G620">
        <v>68</v>
      </c>
      <c r="I620" t="s">
        <v>31</v>
      </c>
    </row>
    <row r="621" spans="1:9" x14ac:dyDescent="0.25">
      <c r="A621" t="s">
        <v>3117</v>
      </c>
      <c r="B621" s="6">
        <v>41965</v>
      </c>
      <c r="C621" t="s">
        <v>3073</v>
      </c>
      <c r="D621" t="s">
        <v>3134</v>
      </c>
      <c r="E621" t="s">
        <v>3721</v>
      </c>
      <c r="F621">
        <v>66</v>
      </c>
      <c r="G621">
        <v>62</v>
      </c>
      <c r="H621" t="s">
        <v>3722</v>
      </c>
      <c r="I621" t="s">
        <v>189</v>
      </c>
    </row>
    <row r="622" spans="1:9" x14ac:dyDescent="0.25">
      <c r="A622" t="s">
        <v>3352</v>
      </c>
      <c r="B622" s="6">
        <v>41965</v>
      </c>
      <c r="C622" t="s">
        <v>3073</v>
      </c>
      <c r="D622" t="s">
        <v>3344</v>
      </c>
      <c r="E622" t="s">
        <v>3720</v>
      </c>
      <c r="F622">
        <v>69</v>
      </c>
      <c r="G622">
        <v>65</v>
      </c>
      <c r="I622" t="s">
        <v>8</v>
      </c>
    </row>
    <row r="623" spans="1:9" x14ac:dyDescent="0.25">
      <c r="A623" t="s">
        <v>3166</v>
      </c>
      <c r="B623" s="6">
        <v>41965</v>
      </c>
      <c r="C623" t="s">
        <v>3073</v>
      </c>
      <c r="D623" t="s">
        <v>3302</v>
      </c>
      <c r="E623" t="s">
        <v>3721</v>
      </c>
      <c r="F623">
        <v>80</v>
      </c>
      <c r="G623">
        <v>56</v>
      </c>
      <c r="I623" t="s">
        <v>51</v>
      </c>
    </row>
    <row r="624" spans="1:9" x14ac:dyDescent="0.25">
      <c r="A624" t="s">
        <v>3130</v>
      </c>
      <c r="B624" s="6">
        <v>41965</v>
      </c>
      <c r="C624" t="s">
        <v>3073</v>
      </c>
      <c r="D624" t="s">
        <v>3087</v>
      </c>
      <c r="E624" t="s">
        <v>3721</v>
      </c>
      <c r="F624">
        <v>68</v>
      </c>
      <c r="G624">
        <v>60</v>
      </c>
      <c r="I624" t="s">
        <v>9</v>
      </c>
    </row>
    <row r="625" spans="1:9" x14ac:dyDescent="0.25">
      <c r="A625" t="s">
        <v>3321</v>
      </c>
      <c r="B625" s="6">
        <v>41965</v>
      </c>
      <c r="C625" t="s">
        <v>3073</v>
      </c>
      <c r="D625" t="s">
        <v>3373</v>
      </c>
      <c r="E625" t="s">
        <v>3721</v>
      </c>
      <c r="F625">
        <v>87</v>
      </c>
      <c r="G625">
        <v>83</v>
      </c>
      <c r="H625" t="s">
        <v>3722</v>
      </c>
      <c r="I625" t="s">
        <v>9</v>
      </c>
    </row>
    <row r="626" spans="1:9" x14ac:dyDescent="0.25">
      <c r="A626" t="s">
        <v>3149</v>
      </c>
      <c r="B626" s="6">
        <v>41965</v>
      </c>
      <c r="C626" t="s">
        <v>3073</v>
      </c>
      <c r="D626" t="s">
        <v>3236</v>
      </c>
      <c r="E626" t="s">
        <v>3721</v>
      </c>
      <c r="F626">
        <v>77</v>
      </c>
      <c r="G626">
        <v>68</v>
      </c>
      <c r="I626" t="s">
        <v>9</v>
      </c>
    </row>
    <row r="627" spans="1:9" x14ac:dyDescent="0.25">
      <c r="A627" t="s">
        <v>3267</v>
      </c>
      <c r="B627" s="6">
        <v>41965</v>
      </c>
      <c r="C627" t="s">
        <v>3073</v>
      </c>
      <c r="D627" t="s">
        <v>3277</v>
      </c>
      <c r="E627" t="s">
        <v>3720</v>
      </c>
      <c r="F627">
        <v>85</v>
      </c>
      <c r="G627">
        <v>75</v>
      </c>
      <c r="I627" t="s">
        <v>76</v>
      </c>
    </row>
    <row r="628" spans="1:9" x14ac:dyDescent="0.25">
      <c r="A628" t="s">
        <v>3171</v>
      </c>
      <c r="B628" s="6">
        <v>41965</v>
      </c>
      <c r="C628" t="s">
        <v>3073</v>
      </c>
      <c r="D628" t="s">
        <v>3115</v>
      </c>
      <c r="E628" t="s">
        <v>3721</v>
      </c>
      <c r="F628">
        <v>59</v>
      </c>
      <c r="G628">
        <v>53</v>
      </c>
      <c r="I628" t="s">
        <v>51</v>
      </c>
    </row>
    <row r="629" spans="1:9" x14ac:dyDescent="0.25">
      <c r="A629" t="s">
        <v>3078</v>
      </c>
      <c r="B629" s="6">
        <v>41965</v>
      </c>
      <c r="C629" t="s">
        <v>3073</v>
      </c>
      <c r="D629" t="s">
        <v>3125</v>
      </c>
      <c r="E629" t="s">
        <v>3721</v>
      </c>
      <c r="F629">
        <v>57</v>
      </c>
      <c r="G629">
        <v>53</v>
      </c>
      <c r="I629" t="s">
        <v>9</v>
      </c>
    </row>
    <row r="630" spans="1:9" x14ac:dyDescent="0.25">
      <c r="A630" t="s">
        <v>3140</v>
      </c>
      <c r="B630" s="6">
        <v>41965</v>
      </c>
      <c r="C630" t="s">
        <v>3074</v>
      </c>
      <c r="D630" t="s">
        <v>3077</v>
      </c>
      <c r="E630" t="s">
        <v>3720</v>
      </c>
      <c r="F630">
        <v>57</v>
      </c>
      <c r="G630">
        <v>50</v>
      </c>
      <c r="I630" t="s">
        <v>9</v>
      </c>
    </row>
    <row r="631" spans="1:9" x14ac:dyDescent="0.25">
      <c r="A631" t="s">
        <v>3232</v>
      </c>
      <c r="B631" s="6">
        <v>41965</v>
      </c>
      <c r="C631" t="s">
        <v>3073</v>
      </c>
      <c r="D631" t="s">
        <v>3234</v>
      </c>
      <c r="E631" t="s">
        <v>3721</v>
      </c>
      <c r="F631">
        <v>69</v>
      </c>
      <c r="G631">
        <v>67</v>
      </c>
      <c r="I631" t="s">
        <v>51</v>
      </c>
    </row>
    <row r="632" spans="1:9" x14ac:dyDescent="0.25">
      <c r="A632" t="s">
        <v>3247</v>
      </c>
      <c r="B632" s="6">
        <v>41965</v>
      </c>
      <c r="C632" t="s">
        <v>3073</v>
      </c>
      <c r="D632" t="s">
        <v>3388</v>
      </c>
      <c r="E632" t="s">
        <v>3721</v>
      </c>
      <c r="F632">
        <v>80</v>
      </c>
      <c r="G632">
        <v>68</v>
      </c>
      <c r="I632" t="s">
        <v>51</v>
      </c>
    </row>
    <row r="633" spans="1:9" x14ac:dyDescent="0.25">
      <c r="A633" t="s">
        <v>3391</v>
      </c>
      <c r="B633" s="6">
        <v>41965</v>
      </c>
      <c r="C633" t="s">
        <v>3073</v>
      </c>
      <c r="D633" t="s">
        <v>3718</v>
      </c>
      <c r="E633" t="s">
        <v>3721</v>
      </c>
      <c r="F633">
        <v>81</v>
      </c>
      <c r="G633">
        <v>50</v>
      </c>
      <c r="I633" t="s">
        <v>9</v>
      </c>
    </row>
    <row r="634" spans="1:9" x14ac:dyDescent="0.25">
      <c r="A634" t="s">
        <v>3182</v>
      </c>
      <c r="B634" s="6">
        <v>41965</v>
      </c>
      <c r="C634" t="s">
        <v>3074</v>
      </c>
      <c r="D634" t="s">
        <v>3219</v>
      </c>
      <c r="E634" t="s">
        <v>3721</v>
      </c>
      <c r="F634">
        <v>63</v>
      </c>
      <c r="G634">
        <v>42</v>
      </c>
      <c r="I634" t="s">
        <v>52</v>
      </c>
    </row>
    <row r="635" spans="1:9" x14ac:dyDescent="0.25">
      <c r="A635" t="s">
        <v>3142</v>
      </c>
      <c r="B635" s="6">
        <v>41965</v>
      </c>
      <c r="C635" t="s">
        <v>3073</v>
      </c>
      <c r="D635" t="s">
        <v>3718</v>
      </c>
      <c r="E635" t="s">
        <v>3721</v>
      </c>
      <c r="F635">
        <v>89</v>
      </c>
      <c r="G635">
        <v>45</v>
      </c>
      <c r="I635" t="s">
        <v>51</v>
      </c>
    </row>
    <row r="636" spans="1:9" x14ac:dyDescent="0.25">
      <c r="A636" t="s">
        <v>3133</v>
      </c>
      <c r="B636" s="6">
        <v>41965</v>
      </c>
      <c r="C636" t="s">
        <v>3073</v>
      </c>
      <c r="D636" t="s">
        <v>3718</v>
      </c>
      <c r="E636" t="s">
        <v>3721</v>
      </c>
      <c r="F636">
        <v>91</v>
      </c>
      <c r="G636">
        <v>45</v>
      </c>
      <c r="I636" t="s">
        <v>8</v>
      </c>
    </row>
    <row r="637" spans="1:9" x14ac:dyDescent="0.25">
      <c r="A637" t="s">
        <v>3365</v>
      </c>
      <c r="B637" s="6">
        <v>41965</v>
      </c>
      <c r="C637" t="s">
        <v>3073</v>
      </c>
      <c r="D637" t="s">
        <v>3718</v>
      </c>
      <c r="E637" t="s">
        <v>3721</v>
      </c>
      <c r="F637">
        <v>82</v>
      </c>
      <c r="G637">
        <v>77</v>
      </c>
      <c r="I637" t="s">
        <v>189</v>
      </c>
    </row>
    <row r="638" spans="1:9" x14ac:dyDescent="0.25">
      <c r="A638" t="s">
        <v>3298</v>
      </c>
      <c r="B638" s="6">
        <v>41965</v>
      </c>
      <c r="C638" t="s">
        <v>3073</v>
      </c>
      <c r="D638" t="s">
        <v>3408</v>
      </c>
      <c r="E638" t="s">
        <v>3721</v>
      </c>
      <c r="F638">
        <v>80</v>
      </c>
      <c r="G638">
        <v>67</v>
      </c>
      <c r="I638" t="s">
        <v>51</v>
      </c>
    </row>
    <row r="639" spans="1:9" x14ac:dyDescent="0.25">
      <c r="A639" t="s">
        <v>3299</v>
      </c>
      <c r="B639" s="6">
        <v>41965</v>
      </c>
      <c r="C639" t="s">
        <v>3073</v>
      </c>
      <c r="D639" t="s">
        <v>3404</v>
      </c>
      <c r="E639" t="s">
        <v>3721</v>
      </c>
      <c r="F639">
        <v>87</v>
      </c>
      <c r="G639">
        <v>69</v>
      </c>
      <c r="I639" t="s">
        <v>52</v>
      </c>
    </row>
    <row r="640" spans="1:9" x14ac:dyDescent="0.25">
      <c r="A640" t="s">
        <v>3353</v>
      </c>
      <c r="B640" s="6">
        <v>41965</v>
      </c>
      <c r="C640" t="s">
        <v>3073</v>
      </c>
      <c r="D640" t="s">
        <v>3241</v>
      </c>
      <c r="E640" t="s">
        <v>3721</v>
      </c>
      <c r="F640">
        <v>77</v>
      </c>
      <c r="G640">
        <v>76</v>
      </c>
      <c r="I640" t="s">
        <v>188</v>
      </c>
    </row>
    <row r="641" spans="1:9" x14ac:dyDescent="0.25">
      <c r="A641" t="s">
        <v>3198</v>
      </c>
      <c r="B641" s="6">
        <v>41965</v>
      </c>
      <c r="C641" t="s">
        <v>3073</v>
      </c>
      <c r="D641" t="s">
        <v>3349</v>
      </c>
      <c r="E641" t="s">
        <v>3720</v>
      </c>
      <c r="F641">
        <v>65</v>
      </c>
      <c r="G641">
        <v>63</v>
      </c>
      <c r="I641" t="s">
        <v>51</v>
      </c>
    </row>
    <row r="642" spans="1:9" x14ac:dyDescent="0.25">
      <c r="A642" t="s">
        <v>3351</v>
      </c>
      <c r="B642" s="6">
        <v>41965</v>
      </c>
      <c r="C642" t="s">
        <v>3073</v>
      </c>
      <c r="D642" t="s">
        <v>3148</v>
      </c>
      <c r="E642" t="s">
        <v>3720</v>
      </c>
      <c r="F642">
        <v>110</v>
      </c>
      <c r="G642">
        <v>93</v>
      </c>
      <c r="I642" t="s">
        <v>9</v>
      </c>
    </row>
    <row r="643" spans="1:9" x14ac:dyDescent="0.25">
      <c r="A643" t="s">
        <v>3270</v>
      </c>
      <c r="B643" s="6">
        <v>41965</v>
      </c>
      <c r="C643" t="s">
        <v>3074</v>
      </c>
      <c r="D643" t="s">
        <v>3183</v>
      </c>
      <c r="E643" t="s">
        <v>3720</v>
      </c>
      <c r="F643">
        <v>72</v>
      </c>
      <c r="G643">
        <v>58</v>
      </c>
      <c r="I643" t="s">
        <v>31</v>
      </c>
    </row>
    <row r="644" spans="1:9" x14ac:dyDescent="0.25">
      <c r="A644" t="s">
        <v>3272</v>
      </c>
      <c r="B644" s="6">
        <v>41965</v>
      </c>
      <c r="C644" t="s">
        <v>3073</v>
      </c>
      <c r="D644" t="s">
        <v>3322</v>
      </c>
      <c r="E644" t="s">
        <v>3721</v>
      </c>
      <c r="F644">
        <v>60</v>
      </c>
      <c r="G644">
        <v>57</v>
      </c>
      <c r="I644" t="s">
        <v>8</v>
      </c>
    </row>
    <row r="645" spans="1:9" x14ac:dyDescent="0.25">
      <c r="A645" t="s">
        <v>3204</v>
      </c>
      <c r="B645" s="6">
        <v>41965</v>
      </c>
      <c r="C645" t="s">
        <v>3073</v>
      </c>
      <c r="D645" t="s">
        <v>3230</v>
      </c>
      <c r="E645" t="s">
        <v>3720</v>
      </c>
      <c r="F645">
        <v>64</v>
      </c>
      <c r="G645">
        <v>63</v>
      </c>
      <c r="I645" t="s">
        <v>8</v>
      </c>
    </row>
    <row r="646" spans="1:9" x14ac:dyDescent="0.25">
      <c r="A646" t="s">
        <v>3110</v>
      </c>
      <c r="B646" s="6">
        <v>41965</v>
      </c>
      <c r="C646" t="s">
        <v>3073</v>
      </c>
      <c r="D646" t="s">
        <v>3288</v>
      </c>
      <c r="E646" t="s">
        <v>3721</v>
      </c>
      <c r="F646">
        <v>91</v>
      </c>
      <c r="G646">
        <v>75</v>
      </c>
      <c r="I646" t="s">
        <v>189</v>
      </c>
    </row>
    <row r="647" spans="1:9" x14ac:dyDescent="0.25">
      <c r="A647" t="s">
        <v>3712</v>
      </c>
      <c r="B647" s="6">
        <v>41965</v>
      </c>
      <c r="C647" t="s">
        <v>3073</v>
      </c>
      <c r="D647" t="s">
        <v>3280</v>
      </c>
      <c r="E647" t="s">
        <v>3721</v>
      </c>
      <c r="F647">
        <v>78</v>
      </c>
      <c r="G647">
        <v>54</v>
      </c>
      <c r="I647" t="s">
        <v>190</v>
      </c>
    </row>
    <row r="648" spans="1:9" x14ac:dyDescent="0.25">
      <c r="A648" t="s">
        <v>3310</v>
      </c>
      <c r="B648" s="6">
        <v>41965</v>
      </c>
      <c r="C648" t="s">
        <v>3074</v>
      </c>
      <c r="D648" t="s">
        <v>3285</v>
      </c>
      <c r="E648" t="s">
        <v>3721</v>
      </c>
      <c r="F648">
        <v>72</v>
      </c>
      <c r="G648">
        <v>68</v>
      </c>
      <c r="I648" t="s">
        <v>52</v>
      </c>
    </row>
    <row r="649" spans="1:9" x14ac:dyDescent="0.25">
      <c r="A649" t="s">
        <v>3242</v>
      </c>
      <c r="B649" s="6">
        <v>41965</v>
      </c>
      <c r="C649" t="s">
        <v>3073</v>
      </c>
      <c r="D649" t="s">
        <v>3231</v>
      </c>
      <c r="E649" t="s">
        <v>3721</v>
      </c>
      <c r="F649">
        <v>56</v>
      </c>
      <c r="G649">
        <v>33</v>
      </c>
      <c r="I649" t="s">
        <v>189</v>
      </c>
    </row>
    <row r="650" spans="1:9" x14ac:dyDescent="0.25">
      <c r="A650" t="s">
        <v>3081</v>
      </c>
      <c r="B650" s="6">
        <v>41965</v>
      </c>
      <c r="C650" t="s">
        <v>3074</v>
      </c>
      <c r="D650" t="s">
        <v>3396</v>
      </c>
      <c r="E650" t="s">
        <v>3721</v>
      </c>
      <c r="F650">
        <v>53</v>
      </c>
      <c r="G650">
        <v>46</v>
      </c>
      <c r="I650" t="s">
        <v>52</v>
      </c>
    </row>
    <row r="651" spans="1:9" x14ac:dyDescent="0.25">
      <c r="A651" t="s">
        <v>3122</v>
      </c>
      <c r="B651" s="6">
        <v>41966</v>
      </c>
      <c r="C651" t="s">
        <v>3074</v>
      </c>
      <c r="D651" t="s">
        <v>3199</v>
      </c>
      <c r="E651" t="s">
        <v>3721</v>
      </c>
      <c r="F651">
        <v>68</v>
      </c>
      <c r="G651">
        <v>63</v>
      </c>
      <c r="I651" t="s">
        <v>52</v>
      </c>
    </row>
    <row r="652" spans="1:9" x14ac:dyDescent="0.25">
      <c r="A652" t="s">
        <v>3160</v>
      </c>
      <c r="B652" s="6">
        <v>41966</v>
      </c>
      <c r="C652" t="s">
        <v>3073</v>
      </c>
      <c r="D652" t="s">
        <v>3283</v>
      </c>
      <c r="E652" t="s">
        <v>3721</v>
      </c>
      <c r="F652">
        <v>94</v>
      </c>
      <c r="G652">
        <v>88</v>
      </c>
      <c r="H652" t="s">
        <v>3723</v>
      </c>
      <c r="I652" t="s">
        <v>52</v>
      </c>
    </row>
    <row r="653" spans="1:9" x14ac:dyDescent="0.25">
      <c r="A653" t="s">
        <v>3219</v>
      </c>
      <c r="B653" s="6">
        <v>41966</v>
      </c>
      <c r="C653" t="s">
        <v>3074</v>
      </c>
      <c r="D653" t="s">
        <v>3128</v>
      </c>
      <c r="E653" t="s">
        <v>3721</v>
      </c>
      <c r="F653">
        <v>65</v>
      </c>
      <c r="G653">
        <v>60</v>
      </c>
      <c r="I653" t="s">
        <v>10</v>
      </c>
    </row>
    <row r="654" spans="1:9" x14ac:dyDescent="0.25">
      <c r="A654" t="s">
        <v>3089</v>
      </c>
      <c r="B654" s="6">
        <v>41966</v>
      </c>
      <c r="C654" t="s">
        <v>3074</v>
      </c>
      <c r="D654" t="s">
        <v>3325</v>
      </c>
      <c r="E654" t="s">
        <v>3720</v>
      </c>
      <c r="F654">
        <v>70</v>
      </c>
      <c r="G654">
        <v>68</v>
      </c>
      <c r="I654" t="s">
        <v>32</v>
      </c>
    </row>
    <row r="655" spans="1:9" x14ac:dyDescent="0.25">
      <c r="A655" t="s">
        <v>3376</v>
      </c>
      <c r="B655" s="6">
        <v>41966</v>
      </c>
      <c r="C655" t="s">
        <v>3073</v>
      </c>
      <c r="D655" t="s">
        <v>3239</v>
      </c>
      <c r="E655" t="s">
        <v>3721</v>
      </c>
      <c r="F655">
        <v>58</v>
      </c>
      <c r="G655">
        <v>50</v>
      </c>
      <c r="I655" t="s">
        <v>8</v>
      </c>
    </row>
    <row r="656" spans="1:9" x14ac:dyDescent="0.25">
      <c r="A656" t="s">
        <v>3102</v>
      </c>
      <c r="B656" s="6">
        <v>41966</v>
      </c>
      <c r="C656" t="s">
        <v>3073</v>
      </c>
      <c r="D656" t="s">
        <v>3412</v>
      </c>
      <c r="E656" t="s">
        <v>3721</v>
      </c>
      <c r="F656">
        <v>75</v>
      </c>
      <c r="G656">
        <v>43</v>
      </c>
      <c r="I656" t="s">
        <v>190</v>
      </c>
    </row>
    <row r="657" spans="1:9" x14ac:dyDescent="0.25">
      <c r="A657" t="s">
        <v>3113</v>
      </c>
      <c r="B657" s="6">
        <v>41966</v>
      </c>
      <c r="C657" t="s">
        <v>3073</v>
      </c>
      <c r="D657" t="s">
        <v>3337</v>
      </c>
      <c r="E657" t="s">
        <v>3721</v>
      </c>
      <c r="F657">
        <v>54</v>
      </c>
      <c r="G657">
        <v>49</v>
      </c>
      <c r="I657" t="s">
        <v>189</v>
      </c>
    </row>
    <row r="658" spans="1:9" x14ac:dyDescent="0.25">
      <c r="A658" t="s">
        <v>3279</v>
      </c>
      <c r="B658" s="6">
        <v>41966</v>
      </c>
      <c r="C658" t="s">
        <v>3073</v>
      </c>
      <c r="D658" t="s">
        <v>3223</v>
      </c>
      <c r="E658" t="s">
        <v>3721</v>
      </c>
      <c r="F658">
        <v>75</v>
      </c>
      <c r="G658">
        <v>62</v>
      </c>
      <c r="I658" t="s">
        <v>189</v>
      </c>
    </row>
    <row r="659" spans="1:9" x14ac:dyDescent="0.25">
      <c r="A659" t="s">
        <v>3136</v>
      </c>
      <c r="B659" s="6">
        <v>41966</v>
      </c>
      <c r="C659" t="s">
        <v>3074</v>
      </c>
      <c r="D659" t="s">
        <v>3385</v>
      </c>
      <c r="E659" t="s">
        <v>3720</v>
      </c>
      <c r="F659">
        <v>78</v>
      </c>
      <c r="G659">
        <v>68</v>
      </c>
      <c r="I659" t="s">
        <v>52</v>
      </c>
    </row>
    <row r="660" spans="1:9" x14ac:dyDescent="0.25">
      <c r="A660" t="s">
        <v>3252</v>
      </c>
      <c r="B660" s="6">
        <v>41966</v>
      </c>
      <c r="C660" t="s">
        <v>3073</v>
      </c>
      <c r="D660" t="s">
        <v>3392</v>
      </c>
      <c r="E660" t="s">
        <v>3721</v>
      </c>
      <c r="F660">
        <v>65</v>
      </c>
      <c r="G660">
        <v>45</v>
      </c>
      <c r="I660" t="s">
        <v>190</v>
      </c>
    </row>
    <row r="661" spans="1:9" x14ac:dyDescent="0.25">
      <c r="A661" t="s">
        <v>3342</v>
      </c>
      <c r="B661" s="6">
        <v>41966</v>
      </c>
      <c r="C661" t="s">
        <v>3073</v>
      </c>
      <c r="D661" t="s">
        <v>3157</v>
      </c>
      <c r="E661" t="s">
        <v>3721</v>
      </c>
      <c r="F661">
        <v>70</v>
      </c>
      <c r="G661">
        <v>52</v>
      </c>
      <c r="I661" t="s">
        <v>32</v>
      </c>
    </row>
    <row r="662" spans="1:9" x14ac:dyDescent="0.25">
      <c r="A662" t="s">
        <v>3176</v>
      </c>
      <c r="B662" s="6">
        <v>41966</v>
      </c>
      <c r="C662" t="s">
        <v>3074</v>
      </c>
      <c r="D662" t="s">
        <v>3095</v>
      </c>
      <c r="E662" t="s">
        <v>3721</v>
      </c>
      <c r="F662">
        <v>65</v>
      </c>
      <c r="G662">
        <v>53</v>
      </c>
      <c r="I662" t="s">
        <v>52</v>
      </c>
    </row>
    <row r="663" spans="1:9" x14ac:dyDescent="0.25">
      <c r="A663" t="s">
        <v>3189</v>
      </c>
      <c r="B663" s="6">
        <v>41966</v>
      </c>
      <c r="C663" t="s">
        <v>3073</v>
      </c>
      <c r="D663" t="s">
        <v>3350</v>
      </c>
      <c r="E663" t="s">
        <v>3721</v>
      </c>
      <c r="F663">
        <v>80</v>
      </c>
      <c r="G663">
        <v>54</v>
      </c>
      <c r="I663" t="s">
        <v>51</v>
      </c>
    </row>
    <row r="664" spans="1:9" x14ac:dyDescent="0.25">
      <c r="A664" t="s">
        <v>3181</v>
      </c>
      <c r="B664" s="6">
        <v>41966</v>
      </c>
      <c r="C664" t="s">
        <v>3074</v>
      </c>
      <c r="D664" t="s">
        <v>3119</v>
      </c>
      <c r="E664" t="s">
        <v>3721</v>
      </c>
      <c r="F664">
        <v>61</v>
      </c>
      <c r="G664">
        <v>59</v>
      </c>
      <c r="I664" t="s">
        <v>32</v>
      </c>
    </row>
    <row r="665" spans="1:9" x14ac:dyDescent="0.25">
      <c r="A665" t="s">
        <v>3315</v>
      </c>
      <c r="B665" s="6">
        <v>41966</v>
      </c>
      <c r="C665" t="s">
        <v>3073</v>
      </c>
      <c r="D665" t="s">
        <v>3309</v>
      </c>
      <c r="E665" t="s">
        <v>3721</v>
      </c>
      <c r="F665">
        <v>79</v>
      </c>
      <c r="G665">
        <v>48</v>
      </c>
      <c r="I665" t="s">
        <v>191</v>
      </c>
    </row>
    <row r="666" spans="1:9" x14ac:dyDescent="0.25">
      <c r="A666" t="s">
        <v>3382</v>
      </c>
      <c r="B666" s="6">
        <v>41966</v>
      </c>
      <c r="C666" t="s">
        <v>3073</v>
      </c>
      <c r="D666" t="s">
        <v>3285</v>
      </c>
      <c r="E666" t="s">
        <v>3721</v>
      </c>
      <c r="F666">
        <v>80</v>
      </c>
      <c r="G666">
        <v>72</v>
      </c>
      <c r="H666" t="s">
        <v>3722</v>
      </c>
      <c r="I666" t="s">
        <v>10</v>
      </c>
    </row>
    <row r="667" spans="1:9" x14ac:dyDescent="0.25">
      <c r="A667" t="s">
        <v>3118</v>
      </c>
      <c r="B667" s="6">
        <v>41966</v>
      </c>
      <c r="C667" t="s">
        <v>3073</v>
      </c>
      <c r="D667" t="s">
        <v>3084</v>
      </c>
      <c r="E667" t="s">
        <v>3720</v>
      </c>
      <c r="F667">
        <v>64</v>
      </c>
      <c r="G667">
        <v>57</v>
      </c>
      <c r="I667" t="s">
        <v>31</v>
      </c>
    </row>
    <row r="668" spans="1:9" x14ac:dyDescent="0.25">
      <c r="A668" t="s">
        <v>3167</v>
      </c>
      <c r="B668" s="6">
        <v>41966</v>
      </c>
      <c r="C668" t="s">
        <v>3074</v>
      </c>
      <c r="D668" t="s">
        <v>3164</v>
      </c>
      <c r="E668" t="s">
        <v>3720</v>
      </c>
      <c r="F668">
        <v>61</v>
      </c>
      <c r="G668">
        <v>60</v>
      </c>
      <c r="I668" t="s">
        <v>32</v>
      </c>
    </row>
    <row r="669" spans="1:9" x14ac:dyDescent="0.25">
      <c r="A669" t="s">
        <v>3111</v>
      </c>
      <c r="B669" s="6">
        <v>41966</v>
      </c>
      <c r="C669" t="s">
        <v>3073</v>
      </c>
      <c r="D669" t="s">
        <v>3147</v>
      </c>
      <c r="E669" t="s">
        <v>3721</v>
      </c>
      <c r="F669">
        <v>74</v>
      </c>
      <c r="G669">
        <v>61</v>
      </c>
      <c r="I669" t="s">
        <v>52</v>
      </c>
    </row>
    <row r="670" spans="1:9" x14ac:dyDescent="0.25">
      <c r="A670" t="s">
        <v>3112</v>
      </c>
      <c r="B670" s="6">
        <v>41966</v>
      </c>
      <c r="C670" t="s">
        <v>3073</v>
      </c>
      <c r="D670" t="s">
        <v>3380</v>
      </c>
      <c r="E670" t="s">
        <v>3721</v>
      </c>
      <c r="F670">
        <v>93</v>
      </c>
      <c r="G670">
        <v>71</v>
      </c>
      <c r="I670" t="s">
        <v>52</v>
      </c>
    </row>
    <row r="671" spans="1:9" x14ac:dyDescent="0.25">
      <c r="A671" t="s">
        <v>3099</v>
      </c>
      <c r="B671" s="6">
        <v>41966</v>
      </c>
      <c r="C671" t="s">
        <v>3073</v>
      </c>
      <c r="D671" t="s">
        <v>3718</v>
      </c>
      <c r="E671" t="s">
        <v>3721</v>
      </c>
      <c r="F671">
        <v>101</v>
      </c>
      <c r="G671">
        <v>70</v>
      </c>
      <c r="I671" t="s">
        <v>189</v>
      </c>
    </row>
    <row r="672" spans="1:9" x14ac:dyDescent="0.25">
      <c r="A672" t="s">
        <v>3393</v>
      </c>
      <c r="B672" s="6">
        <v>41966</v>
      </c>
      <c r="C672" t="s">
        <v>3073</v>
      </c>
      <c r="D672" t="s">
        <v>3718</v>
      </c>
      <c r="E672" t="s">
        <v>3721</v>
      </c>
      <c r="F672">
        <v>78</v>
      </c>
      <c r="G672">
        <v>51</v>
      </c>
      <c r="I672" t="s">
        <v>10</v>
      </c>
    </row>
    <row r="673" spans="1:9" x14ac:dyDescent="0.25">
      <c r="A673" t="s">
        <v>3375</v>
      </c>
      <c r="B673" s="6">
        <v>41966</v>
      </c>
      <c r="C673" t="s">
        <v>3073</v>
      </c>
      <c r="D673" t="s">
        <v>3081</v>
      </c>
      <c r="E673" t="s">
        <v>3720</v>
      </c>
      <c r="F673">
        <v>66</v>
      </c>
      <c r="G673">
        <v>59</v>
      </c>
      <c r="I673" t="s">
        <v>53</v>
      </c>
    </row>
    <row r="674" spans="1:9" x14ac:dyDescent="0.25">
      <c r="A674" t="s">
        <v>3713</v>
      </c>
      <c r="B674" s="6">
        <v>41966</v>
      </c>
      <c r="C674" t="s">
        <v>3073</v>
      </c>
      <c r="D674" t="s">
        <v>3266</v>
      </c>
      <c r="E674" t="s">
        <v>3721</v>
      </c>
      <c r="F674">
        <v>86</v>
      </c>
      <c r="G674">
        <v>28</v>
      </c>
      <c r="I674" t="s">
        <v>191</v>
      </c>
    </row>
    <row r="675" spans="1:9" x14ac:dyDescent="0.25">
      <c r="A675" t="s">
        <v>3379</v>
      </c>
      <c r="B675" s="6">
        <v>41966</v>
      </c>
      <c r="C675" t="s">
        <v>3073</v>
      </c>
      <c r="D675" t="s">
        <v>3116</v>
      </c>
      <c r="E675" t="s">
        <v>3720</v>
      </c>
      <c r="F675">
        <v>54</v>
      </c>
      <c r="G675">
        <v>44</v>
      </c>
      <c r="I675" t="s">
        <v>77</v>
      </c>
    </row>
    <row r="676" spans="1:9" x14ac:dyDescent="0.25">
      <c r="A676" t="s">
        <v>3317</v>
      </c>
      <c r="B676" s="6">
        <v>41966</v>
      </c>
      <c r="C676" t="s">
        <v>3073</v>
      </c>
      <c r="D676" t="s">
        <v>3303</v>
      </c>
      <c r="E676" t="s">
        <v>3721</v>
      </c>
      <c r="F676">
        <v>76</v>
      </c>
      <c r="G676">
        <v>48</v>
      </c>
      <c r="I676" t="s">
        <v>53</v>
      </c>
    </row>
    <row r="677" spans="1:9" x14ac:dyDescent="0.25">
      <c r="A677" t="s">
        <v>3340</v>
      </c>
      <c r="B677" s="6">
        <v>41966</v>
      </c>
      <c r="C677" t="s">
        <v>3073</v>
      </c>
      <c r="D677" t="s">
        <v>3718</v>
      </c>
      <c r="E677" t="s">
        <v>3721</v>
      </c>
      <c r="F677">
        <v>82</v>
      </c>
      <c r="G677">
        <v>60</v>
      </c>
      <c r="I677" t="s">
        <v>9</v>
      </c>
    </row>
    <row r="678" spans="1:9" x14ac:dyDescent="0.25">
      <c r="A678" t="s">
        <v>3088</v>
      </c>
      <c r="B678" s="6">
        <v>41966</v>
      </c>
      <c r="C678" t="s">
        <v>3074</v>
      </c>
      <c r="D678" t="s">
        <v>3368</v>
      </c>
      <c r="E678" t="s">
        <v>3720</v>
      </c>
      <c r="F678">
        <v>93</v>
      </c>
      <c r="G678">
        <v>70</v>
      </c>
      <c r="I678" t="s">
        <v>77</v>
      </c>
    </row>
    <row r="679" spans="1:9" x14ac:dyDescent="0.25">
      <c r="A679" t="s">
        <v>3165</v>
      </c>
      <c r="B679" s="6">
        <v>41966</v>
      </c>
      <c r="C679" t="s">
        <v>3074</v>
      </c>
      <c r="D679" t="s">
        <v>3161</v>
      </c>
      <c r="E679" t="s">
        <v>3721</v>
      </c>
      <c r="F679">
        <v>75</v>
      </c>
      <c r="G679">
        <v>69</v>
      </c>
      <c r="I679" t="s">
        <v>53</v>
      </c>
    </row>
    <row r="680" spans="1:9" x14ac:dyDescent="0.25">
      <c r="A680" t="s">
        <v>3194</v>
      </c>
      <c r="B680" s="6">
        <v>41966</v>
      </c>
      <c r="C680" t="s">
        <v>3074</v>
      </c>
      <c r="D680" t="s">
        <v>3205</v>
      </c>
      <c r="E680" t="s">
        <v>3721</v>
      </c>
      <c r="F680">
        <v>77</v>
      </c>
      <c r="G680">
        <v>58</v>
      </c>
      <c r="I680" t="s">
        <v>191</v>
      </c>
    </row>
    <row r="681" spans="1:9" x14ac:dyDescent="0.25">
      <c r="A681" t="s">
        <v>3327</v>
      </c>
      <c r="B681" s="6">
        <v>41966</v>
      </c>
      <c r="C681" t="s">
        <v>3073</v>
      </c>
      <c r="D681" t="s">
        <v>3182</v>
      </c>
      <c r="E681" t="s">
        <v>3720</v>
      </c>
      <c r="F681">
        <v>79</v>
      </c>
      <c r="G681">
        <v>75</v>
      </c>
      <c r="H681" t="s">
        <v>3722</v>
      </c>
      <c r="I681" t="s">
        <v>9</v>
      </c>
    </row>
    <row r="682" spans="1:9" x14ac:dyDescent="0.25">
      <c r="A682" t="s">
        <v>3238</v>
      </c>
      <c r="B682" s="6">
        <v>41966</v>
      </c>
      <c r="C682" t="s">
        <v>3074</v>
      </c>
      <c r="D682" t="s">
        <v>3399</v>
      </c>
      <c r="E682" t="s">
        <v>3720</v>
      </c>
      <c r="F682">
        <v>51</v>
      </c>
      <c r="G682">
        <v>46</v>
      </c>
      <c r="I682" t="s">
        <v>11</v>
      </c>
    </row>
    <row r="683" spans="1:9" x14ac:dyDescent="0.25">
      <c r="A683" t="s">
        <v>3135</v>
      </c>
      <c r="B683" s="6">
        <v>41966</v>
      </c>
      <c r="C683" t="s">
        <v>3073</v>
      </c>
      <c r="D683" t="s">
        <v>3145</v>
      </c>
      <c r="E683" t="s">
        <v>3721</v>
      </c>
      <c r="F683">
        <v>68</v>
      </c>
      <c r="G683">
        <v>65</v>
      </c>
      <c r="I683" t="s">
        <v>190</v>
      </c>
    </row>
    <row r="684" spans="1:9" x14ac:dyDescent="0.25">
      <c r="A684" t="s">
        <v>3274</v>
      </c>
      <c r="B684" s="6">
        <v>41966</v>
      </c>
      <c r="C684" t="s">
        <v>3074</v>
      </c>
      <c r="D684" t="s">
        <v>3100</v>
      </c>
      <c r="E684" t="s">
        <v>3720</v>
      </c>
      <c r="F684">
        <v>64</v>
      </c>
      <c r="G684">
        <v>51</v>
      </c>
      <c r="I684" t="s">
        <v>91</v>
      </c>
    </row>
    <row r="685" spans="1:9" x14ac:dyDescent="0.25">
      <c r="A685" t="s">
        <v>3256</v>
      </c>
      <c r="B685" s="6">
        <v>41966</v>
      </c>
      <c r="C685" t="s">
        <v>3073</v>
      </c>
      <c r="D685" t="s">
        <v>3209</v>
      </c>
      <c r="E685" t="s">
        <v>3720</v>
      </c>
      <c r="F685">
        <v>78</v>
      </c>
      <c r="G685">
        <v>58</v>
      </c>
      <c r="I685" t="s">
        <v>52</v>
      </c>
    </row>
    <row r="686" spans="1:9" x14ac:dyDescent="0.25">
      <c r="A686" t="s">
        <v>3346</v>
      </c>
      <c r="B686" s="6">
        <v>41966</v>
      </c>
      <c r="C686" t="s">
        <v>3074</v>
      </c>
      <c r="D686" t="s">
        <v>3384</v>
      </c>
      <c r="E686" t="s">
        <v>3721</v>
      </c>
      <c r="F686">
        <v>65</v>
      </c>
      <c r="G686">
        <v>51</v>
      </c>
      <c r="I686" t="s">
        <v>190</v>
      </c>
    </row>
    <row r="687" spans="1:9" x14ac:dyDescent="0.25">
      <c r="A687" t="s">
        <v>3092</v>
      </c>
      <c r="B687" s="6">
        <v>41966</v>
      </c>
      <c r="C687" t="s">
        <v>3074</v>
      </c>
      <c r="D687" t="s">
        <v>3075</v>
      </c>
      <c r="E687" t="s">
        <v>3720</v>
      </c>
      <c r="F687">
        <v>75</v>
      </c>
      <c r="G687">
        <v>74</v>
      </c>
      <c r="I687" t="s">
        <v>53</v>
      </c>
    </row>
    <row r="688" spans="1:9" x14ac:dyDescent="0.25">
      <c r="A688" t="s">
        <v>3324</v>
      </c>
      <c r="B688" s="6">
        <v>41966</v>
      </c>
      <c r="C688" t="s">
        <v>3073</v>
      </c>
      <c r="D688" t="s">
        <v>3109</v>
      </c>
      <c r="E688" t="s">
        <v>3721</v>
      </c>
      <c r="F688">
        <v>106</v>
      </c>
      <c r="G688">
        <v>48</v>
      </c>
      <c r="I688" t="s">
        <v>189</v>
      </c>
    </row>
    <row r="689" spans="1:9" x14ac:dyDescent="0.25">
      <c r="A689" t="s">
        <v>3702</v>
      </c>
      <c r="B689" s="6">
        <v>41966</v>
      </c>
      <c r="C689" t="s">
        <v>3073</v>
      </c>
      <c r="D689" t="s">
        <v>3357</v>
      </c>
      <c r="E689" t="s">
        <v>3721</v>
      </c>
      <c r="F689">
        <v>90</v>
      </c>
      <c r="G689">
        <v>68</v>
      </c>
      <c r="I689" t="s">
        <v>51</v>
      </c>
    </row>
    <row r="690" spans="1:9" x14ac:dyDescent="0.25">
      <c r="A690" t="s">
        <v>3186</v>
      </c>
      <c r="B690" s="6">
        <v>41966</v>
      </c>
      <c r="C690" t="s">
        <v>3074</v>
      </c>
      <c r="D690" t="s">
        <v>3193</v>
      </c>
      <c r="E690" t="s">
        <v>3720</v>
      </c>
      <c r="F690">
        <v>64</v>
      </c>
      <c r="G690">
        <v>45</v>
      </c>
      <c r="I690" t="s">
        <v>52</v>
      </c>
    </row>
    <row r="691" spans="1:9" x14ac:dyDescent="0.25">
      <c r="A691" t="s">
        <v>3253</v>
      </c>
      <c r="B691" s="6">
        <v>41966</v>
      </c>
      <c r="C691" t="s">
        <v>3073</v>
      </c>
      <c r="D691" t="s">
        <v>3268</v>
      </c>
      <c r="E691" t="s">
        <v>3721</v>
      </c>
      <c r="F691">
        <v>80</v>
      </c>
      <c r="G691">
        <v>74</v>
      </c>
      <c r="I691" t="s">
        <v>52</v>
      </c>
    </row>
    <row r="692" spans="1:9" x14ac:dyDescent="0.25">
      <c r="A692" t="s">
        <v>3174</v>
      </c>
      <c r="B692" s="6">
        <v>41966</v>
      </c>
      <c r="C692" t="s">
        <v>3074</v>
      </c>
      <c r="D692" t="s">
        <v>3132</v>
      </c>
      <c r="E692" t="s">
        <v>3721</v>
      </c>
      <c r="F692">
        <v>63</v>
      </c>
      <c r="G692">
        <v>61</v>
      </c>
      <c r="I692" t="s">
        <v>53</v>
      </c>
    </row>
    <row r="693" spans="1:9" x14ac:dyDescent="0.25">
      <c r="A693" t="s">
        <v>3311</v>
      </c>
      <c r="B693" s="6">
        <v>41966</v>
      </c>
      <c r="C693" t="s">
        <v>3073</v>
      </c>
      <c r="D693" t="s">
        <v>3718</v>
      </c>
      <c r="E693" t="s">
        <v>3721</v>
      </c>
      <c r="F693">
        <v>88</v>
      </c>
      <c r="G693">
        <v>52</v>
      </c>
      <c r="I693" t="s">
        <v>9</v>
      </c>
    </row>
    <row r="694" spans="1:9" x14ac:dyDescent="0.25">
      <c r="A694" t="s">
        <v>3108</v>
      </c>
      <c r="B694" s="6">
        <v>41966</v>
      </c>
      <c r="C694" t="s">
        <v>3073</v>
      </c>
      <c r="D694" t="s">
        <v>3354</v>
      </c>
      <c r="E694" t="s">
        <v>3721</v>
      </c>
      <c r="F694">
        <v>76</v>
      </c>
      <c r="G694">
        <v>73</v>
      </c>
      <c r="I694" t="s">
        <v>51</v>
      </c>
    </row>
    <row r="695" spans="1:9" x14ac:dyDescent="0.25">
      <c r="A695" t="s">
        <v>3131</v>
      </c>
      <c r="B695" s="6">
        <v>41966</v>
      </c>
      <c r="C695" t="s">
        <v>3073</v>
      </c>
      <c r="D695" t="s">
        <v>3364</v>
      </c>
      <c r="E695" t="s">
        <v>3720</v>
      </c>
      <c r="F695">
        <v>62</v>
      </c>
      <c r="G695">
        <v>56</v>
      </c>
      <c r="I695" t="s">
        <v>51</v>
      </c>
    </row>
    <row r="696" spans="1:9" x14ac:dyDescent="0.25">
      <c r="A696" t="s">
        <v>3291</v>
      </c>
      <c r="B696" s="6">
        <v>41966</v>
      </c>
      <c r="C696" t="s">
        <v>3073</v>
      </c>
      <c r="D696" t="s">
        <v>3297</v>
      </c>
      <c r="E696" t="s">
        <v>3721</v>
      </c>
      <c r="F696">
        <v>72</v>
      </c>
      <c r="G696">
        <v>69</v>
      </c>
      <c r="I696" t="s">
        <v>190</v>
      </c>
    </row>
    <row r="697" spans="1:9" x14ac:dyDescent="0.25">
      <c r="A697" t="s">
        <v>3218</v>
      </c>
      <c r="B697" s="6">
        <v>41966</v>
      </c>
      <c r="C697" t="s">
        <v>3074</v>
      </c>
      <c r="D697" t="s">
        <v>3240</v>
      </c>
      <c r="E697" t="s">
        <v>3721</v>
      </c>
      <c r="F697">
        <v>64</v>
      </c>
      <c r="G697">
        <v>55</v>
      </c>
      <c r="I697" t="s">
        <v>10</v>
      </c>
    </row>
    <row r="698" spans="1:9" x14ac:dyDescent="0.25">
      <c r="A698" t="s">
        <v>3261</v>
      </c>
      <c r="B698" s="6">
        <v>41966</v>
      </c>
      <c r="C698" t="s">
        <v>3073</v>
      </c>
      <c r="D698" t="s">
        <v>3163</v>
      </c>
      <c r="E698" t="s">
        <v>3720</v>
      </c>
      <c r="F698">
        <v>66</v>
      </c>
      <c r="G698">
        <v>62</v>
      </c>
      <c r="I698" t="s">
        <v>31</v>
      </c>
    </row>
    <row r="699" spans="1:9" x14ac:dyDescent="0.25">
      <c r="A699" t="s">
        <v>3105</v>
      </c>
      <c r="B699" s="6">
        <v>41966</v>
      </c>
      <c r="C699" t="s">
        <v>3074</v>
      </c>
      <c r="D699" t="s">
        <v>3306</v>
      </c>
      <c r="E699" t="s">
        <v>3721</v>
      </c>
      <c r="F699">
        <v>85</v>
      </c>
      <c r="G699">
        <v>67</v>
      </c>
      <c r="I699" t="s">
        <v>189</v>
      </c>
    </row>
    <row r="700" spans="1:9" x14ac:dyDescent="0.25">
      <c r="A700" t="s">
        <v>3085</v>
      </c>
      <c r="B700" s="6">
        <v>41966</v>
      </c>
      <c r="C700" t="s">
        <v>3073</v>
      </c>
      <c r="D700" t="s">
        <v>3718</v>
      </c>
      <c r="E700" t="s">
        <v>3721</v>
      </c>
      <c r="F700">
        <v>89</v>
      </c>
      <c r="G700">
        <v>54</v>
      </c>
      <c r="I700" t="s">
        <v>9</v>
      </c>
    </row>
    <row r="701" spans="1:9" x14ac:dyDescent="0.25">
      <c r="A701" t="s">
        <v>3154</v>
      </c>
      <c r="B701" s="6">
        <v>41966</v>
      </c>
      <c r="C701" t="s">
        <v>3073</v>
      </c>
      <c r="D701" t="s">
        <v>3348</v>
      </c>
      <c r="E701" t="s">
        <v>3721</v>
      </c>
      <c r="F701">
        <v>58</v>
      </c>
      <c r="G701">
        <v>50</v>
      </c>
      <c r="I701" t="s">
        <v>9</v>
      </c>
    </row>
    <row r="702" spans="1:9" x14ac:dyDescent="0.25">
      <c r="A702" t="s">
        <v>3296</v>
      </c>
      <c r="B702" s="6">
        <v>41966</v>
      </c>
      <c r="C702" t="s">
        <v>3073</v>
      </c>
      <c r="D702" t="s">
        <v>3718</v>
      </c>
      <c r="E702" t="s">
        <v>3721</v>
      </c>
      <c r="F702">
        <v>102</v>
      </c>
      <c r="G702">
        <v>49</v>
      </c>
      <c r="I702" t="s">
        <v>9</v>
      </c>
    </row>
    <row r="703" spans="1:9" x14ac:dyDescent="0.25">
      <c r="A703" t="s">
        <v>3138</v>
      </c>
      <c r="B703" s="6">
        <v>41966</v>
      </c>
      <c r="C703" t="s">
        <v>3073</v>
      </c>
      <c r="D703" t="s">
        <v>3212</v>
      </c>
      <c r="E703" t="s">
        <v>3721</v>
      </c>
      <c r="F703">
        <v>76</v>
      </c>
      <c r="G703">
        <v>69</v>
      </c>
      <c r="I703" t="s">
        <v>189</v>
      </c>
    </row>
    <row r="704" spans="1:9" x14ac:dyDescent="0.25">
      <c r="A704" t="s">
        <v>3282</v>
      </c>
      <c r="B704" s="6">
        <v>41966</v>
      </c>
      <c r="C704" t="s">
        <v>3073</v>
      </c>
      <c r="D704" t="s">
        <v>3250</v>
      </c>
      <c r="E704" t="s">
        <v>3721</v>
      </c>
      <c r="F704">
        <v>77</v>
      </c>
      <c r="G704">
        <v>63</v>
      </c>
      <c r="I704" t="s">
        <v>190</v>
      </c>
    </row>
    <row r="705" spans="1:9" x14ac:dyDescent="0.25">
      <c r="A705" t="s">
        <v>3162</v>
      </c>
      <c r="B705" s="6">
        <v>41966</v>
      </c>
      <c r="C705" t="s">
        <v>3074</v>
      </c>
      <c r="D705" t="s">
        <v>3396</v>
      </c>
      <c r="E705" t="s">
        <v>3720</v>
      </c>
      <c r="F705">
        <v>67</v>
      </c>
      <c r="G705">
        <v>60</v>
      </c>
      <c r="I705" t="s">
        <v>32</v>
      </c>
    </row>
    <row r="706" spans="1:9" x14ac:dyDescent="0.25">
      <c r="A706" t="s">
        <v>3229</v>
      </c>
      <c r="B706" s="6">
        <v>41966</v>
      </c>
      <c r="C706" t="s">
        <v>3073</v>
      </c>
      <c r="D706" t="s">
        <v>3228</v>
      </c>
      <c r="E706" t="s">
        <v>3721</v>
      </c>
      <c r="F706">
        <v>78</v>
      </c>
      <c r="G706">
        <v>46</v>
      </c>
      <c r="I706" t="s">
        <v>189</v>
      </c>
    </row>
    <row r="707" spans="1:9" x14ac:dyDescent="0.25">
      <c r="A707" t="s">
        <v>3395</v>
      </c>
      <c r="B707" s="6">
        <v>41966</v>
      </c>
      <c r="C707" t="s">
        <v>3074</v>
      </c>
      <c r="D707" t="s">
        <v>3390</v>
      </c>
      <c r="E707" t="s">
        <v>3721</v>
      </c>
      <c r="F707">
        <v>76</v>
      </c>
      <c r="G707">
        <v>69</v>
      </c>
      <c r="I707" t="s">
        <v>189</v>
      </c>
    </row>
    <row r="708" spans="1:9" x14ac:dyDescent="0.25">
      <c r="A708" t="s">
        <v>3706</v>
      </c>
      <c r="B708" s="6">
        <v>41966</v>
      </c>
      <c r="C708" t="s">
        <v>3073</v>
      </c>
      <c r="D708" t="s">
        <v>3718</v>
      </c>
      <c r="E708" t="s">
        <v>3721</v>
      </c>
      <c r="F708">
        <v>105</v>
      </c>
      <c r="G708">
        <v>57</v>
      </c>
      <c r="I708" t="s">
        <v>189</v>
      </c>
    </row>
    <row r="709" spans="1:9" x14ac:dyDescent="0.25">
      <c r="A709" t="s">
        <v>3310</v>
      </c>
      <c r="B709" s="6">
        <v>41966</v>
      </c>
      <c r="C709" t="s">
        <v>3074</v>
      </c>
      <c r="D709" t="s">
        <v>3263</v>
      </c>
      <c r="E709" t="s">
        <v>3721</v>
      </c>
      <c r="F709">
        <v>64</v>
      </c>
      <c r="G709">
        <v>53</v>
      </c>
      <c r="I709" t="s">
        <v>53</v>
      </c>
    </row>
    <row r="710" spans="1:9" x14ac:dyDescent="0.25">
      <c r="A710" t="s">
        <v>3226</v>
      </c>
      <c r="B710" s="6">
        <v>41966</v>
      </c>
      <c r="C710" t="s">
        <v>3074</v>
      </c>
      <c r="D710" t="s">
        <v>3207</v>
      </c>
      <c r="E710" t="s">
        <v>3721</v>
      </c>
      <c r="F710">
        <v>76</v>
      </c>
      <c r="G710">
        <v>67</v>
      </c>
      <c r="I710" t="s">
        <v>165</v>
      </c>
    </row>
    <row r="711" spans="1:9" x14ac:dyDescent="0.25">
      <c r="A711" t="s">
        <v>3414</v>
      </c>
      <c r="B711" s="6">
        <v>41967</v>
      </c>
      <c r="C711" t="s">
        <v>3073</v>
      </c>
      <c r="D711" t="s">
        <v>3718</v>
      </c>
      <c r="E711" t="s">
        <v>3721</v>
      </c>
      <c r="F711">
        <v>95</v>
      </c>
      <c r="G711">
        <v>73</v>
      </c>
      <c r="I711" t="s">
        <v>32</v>
      </c>
    </row>
    <row r="712" spans="1:9" x14ac:dyDescent="0.25">
      <c r="A712" t="s">
        <v>3349</v>
      </c>
      <c r="B712" s="6">
        <v>41967</v>
      </c>
      <c r="C712" t="s">
        <v>3073</v>
      </c>
      <c r="D712" t="s">
        <v>3293</v>
      </c>
      <c r="E712" t="s">
        <v>3721</v>
      </c>
      <c r="F712">
        <v>82</v>
      </c>
      <c r="G712">
        <v>74</v>
      </c>
      <c r="I712" t="s">
        <v>9</v>
      </c>
    </row>
    <row r="713" spans="1:9" x14ac:dyDescent="0.25">
      <c r="A713" t="s">
        <v>3715</v>
      </c>
      <c r="B713" s="6">
        <v>41967</v>
      </c>
      <c r="C713" t="s">
        <v>3074</v>
      </c>
      <c r="D713" t="s">
        <v>3235</v>
      </c>
      <c r="E713" t="s">
        <v>3721</v>
      </c>
      <c r="F713">
        <v>72</v>
      </c>
      <c r="G713">
        <v>53</v>
      </c>
      <c r="I713" t="s">
        <v>190</v>
      </c>
    </row>
    <row r="714" spans="1:9" x14ac:dyDescent="0.25">
      <c r="A714" t="s">
        <v>3316</v>
      </c>
      <c r="B714" s="6">
        <v>41967</v>
      </c>
      <c r="C714" t="s">
        <v>3073</v>
      </c>
      <c r="D714" t="s">
        <v>3415</v>
      </c>
      <c r="E714" t="s">
        <v>3721</v>
      </c>
      <c r="F714">
        <v>88</v>
      </c>
      <c r="G714">
        <v>46</v>
      </c>
      <c r="I714" t="s">
        <v>9</v>
      </c>
    </row>
    <row r="715" spans="1:9" x14ac:dyDescent="0.25">
      <c r="A715" t="s">
        <v>3403</v>
      </c>
      <c r="B715" s="6">
        <v>41967</v>
      </c>
      <c r="C715" t="s">
        <v>3073</v>
      </c>
      <c r="D715" t="s">
        <v>3336</v>
      </c>
      <c r="E715" t="s">
        <v>3721</v>
      </c>
      <c r="F715">
        <v>67</v>
      </c>
      <c r="G715">
        <v>51</v>
      </c>
      <c r="I715" t="s">
        <v>190</v>
      </c>
    </row>
    <row r="716" spans="1:9" x14ac:dyDescent="0.25">
      <c r="A716" t="s">
        <v>3230</v>
      </c>
      <c r="B716" s="6">
        <v>41967</v>
      </c>
      <c r="C716" t="s">
        <v>3073</v>
      </c>
      <c r="D716" t="s">
        <v>3215</v>
      </c>
      <c r="E716" t="s">
        <v>3721</v>
      </c>
      <c r="F716">
        <v>82</v>
      </c>
      <c r="G716">
        <v>77</v>
      </c>
      <c r="I716" t="s">
        <v>53</v>
      </c>
    </row>
    <row r="717" spans="1:9" x14ac:dyDescent="0.25">
      <c r="A717" t="s">
        <v>3197</v>
      </c>
      <c r="B717" s="6">
        <v>41967</v>
      </c>
      <c r="C717" t="s">
        <v>3074</v>
      </c>
      <c r="D717" t="s">
        <v>3183</v>
      </c>
      <c r="E717" t="s">
        <v>3721</v>
      </c>
      <c r="F717">
        <v>64</v>
      </c>
      <c r="G717">
        <v>61</v>
      </c>
      <c r="I717" t="s">
        <v>91</v>
      </c>
    </row>
    <row r="718" spans="1:9" x14ac:dyDescent="0.25">
      <c r="A718" t="s">
        <v>3156</v>
      </c>
      <c r="B718" s="6">
        <v>41967</v>
      </c>
      <c r="C718" t="s">
        <v>3074</v>
      </c>
      <c r="D718" t="s">
        <v>3125</v>
      </c>
      <c r="E718" t="s">
        <v>3721</v>
      </c>
      <c r="F718">
        <v>69</v>
      </c>
      <c r="G718">
        <v>55</v>
      </c>
      <c r="I718" t="s">
        <v>91</v>
      </c>
    </row>
    <row r="719" spans="1:9" x14ac:dyDescent="0.25">
      <c r="A719" t="s">
        <v>3139</v>
      </c>
      <c r="B719" s="6">
        <v>41967</v>
      </c>
      <c r="C719" t="s">
        <v>3074</v>
      </c>
      <c r="D719" t="s">
        <v>3371</v>
      </c>
      <c r="E719" t="s">
        <v>3720</v>
      </c>
      <c r="F719">
        <v>66</v>
      </c>
      <c r="G719">
        <v>49</v>
      </c>
      <c r="I719" t="s">
        <v>9</v>
      </c>
    </row>
    <row r="720" spans="1:9" x14ac:dyDescent="0.25">
      <c r="A720" t="s">
        <v>3378</v>
      </c>
      <c r="B720" s="6">
        <v>41967</v>
      </c>
      <c r="C720" t="s">
        <v>3074</v>
      </c>
      <c r="D720" t="s">
        <v>3329</v>
      </c>
      <c r="E720" t="s">
        <v>3721</v>
      </c>
      <c r="F720">
        <v>58</v>
      </c>
      <c r="G720">
        <v>52</v>
      </c>
      <c r="I720" t="s">
        <v>189</v>
      </c>
    </row>
    <row r="721" spans="1:9" x14ac:dyDescent="0.25">
      <c r="A721" t="s">
        <v>3221</v>
      </c>
      <c r="B721" s="6">
        <v>41967</v>
      </c>
      <c r="C721" t="s">
        <v>3074</v>
      </c>
      <c r="D721" t="s">
        <v>3188</v>
      </c>
      <c r="E721" t="s">
        <v>3721</v>
      </c>
      <c r="F721">
        <v>58</v>
      </c>
      <c r="G721">
        <v>43</v>
      </c>
      <c r="I721" t="s">
        <v>190</v>
      </c>
    </row>
    <row r="722" spans="1:9" x14ac:dyDescent="0.25">
      <c r="A722" t="s">
        <v>3306</v>
      </c>
      <c r="B722" s="6">
        <v>41967</v>
      </c>
      <c r="C722" t="s">
        <v>3074</v>
      </c>
      <c r="D722" t="s">
        <v>3186</v>
      </c>
      <c r="E722" t="s">
        <v>3720</v>
      </c>
      <c r="F722">
        <v>58</v>
      </c>
      <c r="G722">
        <v>46</v>
      </c>
      <c r="I722" t="s">
        <v>10</v>
      </c>
    </row>
    <row r="723" spans="1:9" x14ac:dyDescent="0.25">
      <c r="A723" t="s">
        <v>3355</v>
      </c>
      <c r="B723" s="6">
        <v>41967</v>
      </c>
      <c r="C723" t="s">
        <v>3073</v>
      </c>
      <c r="D723" t="s">
        <v>3225</v>
      </c>
      <c r="E723" t="s">
        <v>3721</v>
      </c>
      <c r="F723">
        <v>78</v>
      </c>
      <c r="G723">
        <v>72</v>
      </c>
      <c r="I723" t="s">
        <v>52</v>
      </c>
    </row>
    <row r="724" spans="1:9" x14ac:dyDescent="0.25">
      <c r="A724" t="s">
        <v>3363</v>
      </c>
      <c r="B724" s="6">
        <v>41967</v>
      </c>
      <c r="C724" t="s">
        <v>3074</v>
      </c>
      <c r="D724" t="s">
        <v>3257</v>
      </c>
      <c r="E724" t="s">
        <v>3721</v>
      </c>
      <c r="F724">
        <v>69</v>
      </c>
      <c r="G724">
        <v>46</v>
      </c>
      <c r="I724" t="s">
        <v>9</v>
      </c>
    </row>
    <row r="725" spans="1:9" x14ac:dyDescent="0.25">
      <c r="A725" t="s">
        <v>3208</v>
      </c>
      <c r="B725" s="6">
        <v>41967</v>
      </c>
      <c r="C725" t="s">
        <v>3074</v>
      </c>
      <c r="D725" t="s">
        <v>3262</v>
      </c>
      <c r="E725" t="s">
        <v>3720</v>
      </c>
      <c r="F725">
        <v>88</v>
      </c>
      <c r="G725">
        <v>73</v>
      </c>
      <c r="I725" t="s">
        <v>92</v>
      </c>
    </row>
    <row r="726" spans="1:9" x14ac:dyDescent="0.25">
      <c r="A726" t="s">
        <v>3227</v>
      </c>
      <c r="B726" s="6">
        <v>41967</v>
      </c>
      <c r="C726" t="s">
        <v>3073</v>
      </c>
      <c r="D726" t="s">
        <v>3121</v>
      </c>
      <c r="E726" t="s">
        <v>3721</v>
      </c>
      <c r="F726">
        <v>89</v>
      </c>
      <c r="G726">
        <v>68</v>
      </c>
      <c r="I726" t="s">
        <v>190</v>
      </c>
    </row>
    <row r="727" spans="1:9" x14ac:dyDescent="0.25">
      <c r="A727" t="s">
        <v>3406</v>
      </c>
      <c r="B727" s="6">
        <v>41967</v>
      </c>
      <c r="C727" t="s">
        <v>3073</v>
      </c>
      <c r="D727" t="s">
        <v>3718</v>
      </c>
      <c r="E727" t="s">
        <v>3721</v>
      </c>
      <c r="F727">
        <v>105</v>
      </c>
      <c r="G727">
        <v>83</v>
      </c>
      <c r="I727" t="s">
        <v>190</v>
      </c>
    </row>
    <row r="728" spans="1:9" x14ac:dyDescent="0.25">
      <c r="A728" t="s">
        <v>3152</v>
      </c>
      <c r="B728" s="6">
        <v>41967</v>
      </c>
      <c r="C728" t="s">
        <v>3073</v>
      </c>
      <c r="D728" t="s">
        <v>3236</v>
      </c>
      <c r="E728" t="s">
        <v>3720</v>
      </c>
      <c r="F728">
        <v>88</v>
      </c>
      <c r="G728">
        <v>86</v>
      </c>
      <c r="I728" t="s">
        <v>53</v>
      </c>
    </row>
    <row r="729" spans="1:9" x14ac:dyDescent="0.25">
      <c r="A729" t="s">
        <v>3190</v>
      </c>
      <c r="B729" s="6">
        <v>41967</v>
      </c>
      <c r="C729" t="s">
        <v>3073</v>
      </c>
      <c r="D729" t="s">
        <v>3233</v>
      </c>
      <c r="E729" t="s">
        <v>3721</v>
      </c>
      <c r="F729">
        <v>61</v>
      </c>
      <c r="G729">
        <v>57</v>
      </c>
      <c r="I729" t="s">
        <v>52</v>
      </c>
    </row>
    <row r="730" spans="1:9" x14ac:dyDescent="0.25">
      <c r="A730" t="s">
        <v>3127</v>
      </c>
      <c r="B730" s="6">
        <v>41967</v>
      </c>
      <c r="C730" t="s">
        <v>3073</v>
      </c>
      <c r="D730" t="s">
        <v>3334</v>
      </c>
      <c r="E730" t="s">
        <v>3721</v>
      </c>
      <c r="F730">
        <v>72</v>
      </c>
      <c r="G730">
        <v>61</v>
      </c>
      <c r="I730" t="s">
        <v>91</v>
      </c>
    </row>
    <row r="731" spans="1:9" x14ac:dyDescent="0.25">
      <c r="A731" t="s">
        <v>3714</v>
      </c>
      <c r="B731" s="6">
        <v>41967</v>
      </c>
      <c r="C731" t="s">
        <v>3074</v>
      </c>
      <c r="D731" t="s">
        <v>3155</v>
      </c>
      <c r="E731" t="s">
        <v>3721</v>
      </c>
      <c r="F731">
        <v>84</v>
      </c>
      <c r="G731">
        <v>74</v>
      </c>
      <c r="I731" t="s">
        <v>189</v>
      </c>
    </row>
    <row r="732" spans="1:9" x14ac:dyDescent="0.25">
      <c r="A732" t="s">
        <v>3217</v>
      </c>
      <c r="B732" s="6">
        <v>41967</v>
      </c>
      <c r="C732" t="s">
        <v>3073</v>
      </c>
      <c r="D732" t="s">
        <v>3216</v>
      </c>
      <c r="E732" t="s">
        <v>3721</v>
      </c>
      <c r="F732">
        <v>89</v>
      </c>
      <c r="G732">
        <v>71</v>
      </c>
      <c r="I732" t="s">
        <v>52</v>
      </c>
    </row>
    <row r="733" spans="1:9" x14ac:dyDescent="0.25">
      <c r="A733" t="s">
        <v>3187</v>
      </c>
      <c r="B733" s="6">
        <v>41967</v>
      </c>
      <c r="C733" t="s">
        <v>3073</v>
      </c>
      <c r="D733" t="s">
        <v>3076</v>
      </c>
      <c r="E733" t="s">
        <v>3721</v>
      </c>
      <c r="F733">
        <v>77</v>
      </c>
      <c r="G733">
        <v>71</v>
      </c>
      <c r="I733" t="s">
        <v>52</v>
      </c>
    </row>
    <row r="734" spans="1:9" x14ac:dyDescent="0.25">
      <c r="A734" t="s">
        <v>3709</v>
      </c>
      <c r="B734" s="6">
        <v>41967</v>
      </c>
      <c r="C734" t="s">
        <v>3073</v>
      </c>
      <c r="D734" t="s">
        <v>3383</v>
      </c>
      <c r="E734" t="s">
        <v>3721</v>
      </c>
      <c r="F734">
        <v>87</v>
      </c>
      <c r="G734">
        <v>60</v>
      </c>
      <c r="I734" t="s">
        <v>51</v>
      </c>
    </row>
    <row r="735" spans="1:9" x14ac:dyDescent="0.25">
      <c r="A735" t="s">
        <v>3245</v>
      </c>
      <c r="B735" s="6">
        <v>41967</v>
      </c>
      <c r="C735" t="s">
        <v>3074</v>
      </c>
      <c r="D735" t="s">
        <v>3206</v>
      </c>
      <c r="E735" t="s">
        <v>3721</v>
      </c>
      <c r="F735">
        <v>88</v>
      </c>
      <c r="G735">
        <v>79</v>
      </c>
      <c r="I735" t="s">
        <v>52</v>
      </c>
    </row>
    <row r="736" spans="1:9" x14ac:dyDescent="0.25">
      <c r="A736" t="s">
        <v>3711</v>
      </c>
      <c r="B736" s="6">
        <v>41967</v>
      </c>
      <c r="C736" t="s">
        <v>3073</v>
      </c>
      <c r="D736" t="s">
        <v>3321</v>
      </c>
      <c r="E736" t="s">
        <v>3721</v>
      </c>
      <c r="F736">
        <v>87</v>
      </c>
      <c r="G736">
        <v>26</v>
      </c>
      <c r="I736" t="s">
        <v>190</v>
      </c>
    </row>
    <row r="737" spans="1:9" x14ac:dyDescent="0.25">
      <c r="A737" t="s">
        <v>3254</v>
      </c>
      <c r="B737" s="6">
        <v>41967</v>
      </c>
      <c r="C737" t="s">
        <v>3073</v>
      </c>
      <c r="D737" t="s">
        <v>3090</v>
      </c>
      <c r="E737" t="s">
        <v>3721</v>
      </c>
      <c r="F737">
        <v>62</v>
      </c>
      <c r="G737">
        <v>57</v>
      </c>
      <c r="I737" t="s">
        <v>9</v>
      </c>
    </row>
    <row r="738" spans="1:9" x14ac:dyDescent="0.25">
      <c r="A738" t="s">
        <v>3177</v>
      </c>
      <c r="B738" s="6">
        <v>41967</v>
      </c>
      <c r="C738" t="s">
        <v>3074</v>
      </c>
      <c r="D738" t="s">
        <v>3372</v>
      </c>
      <c r="E738" t="s">
        <v>3721</v>
      </c>
      <c r="F738">
        <v>78</v>
      </c>
      <c r="G738">
        <v>73</v>
      </c>
      <c r="I738" t="s">
        <v>190</v>
      </c>
    </row>
    <row r="739" spans="1:9" x14ac:dyDescent="0.25">
      <c r="A739" t="s">
        <v>3137</v>
      </c>
      <c r="B739" s="6">
        <v>41967</v>
      </c>
      <c r="C739" t="s">
        <v>3073</v>
      </c>
      <c r="D739" t="s">
        <v>3413</v>
      </c>
      <c r="E739" t="s">
        <v>3721</v>
      </c>
      <c r="F739">
        <v>77</v>
      </c>
      <c r="G739">
        <v>49</v>
      </c>
      <c r="I739" t="s">
        <v>7</v>
      </c>
    </row>
    <row r="740" spans="1:9" x14ac:dyDescent="0.25">
      <c r="A740" t="s">
        <v>3153</v>
      </c>
      <c r="B740" s="6">
        <v>41967</v>
      </c>
      <c r="C740" t="s">
        <v>3074</v>
      </c>
      <c r="D740" t="s">
        <v>3295</v>
      </c>
      <c r="E740" t="s">
        <v>3721</v>
      </c>
      <c r="F740">
        <v>70</v>
      </c>
      <c r="G740">
        <v>63</v>
      </c>
      <c r="I740" t="s">
        <v>190</v>
      </c>
    </row>
    <row r="741" spans="1:9" x14ac:dyDescent="0.25">
      <c r="A741" t="s">
        <v>3323</v>
      </c>
      <c r="B741" s="6">
        <v>41967</v>
      </c>
      <c r="C741" t="s">
        <v>3073</v>
      </c>
      <c r="D741" t="s">
        <v>3330</v>
      </c>
      <c r="E741" t="s">
        <v>3721</v>
      </c>
      <c r="F741">
        <v>79</v>
      </c>
      <c r="G741">
        <v>52</v>
      </c>
      <c r="I741" t="s">
        <v>52</v>
      </c>
    </row>
    <row r="742" spans="1:9" x14ac:dyDescent="0.25">
      <c r="A742" t="s">
        <v>3281</v>
      </c>
      <c r="B742" s="6">
        <v>41967</v>
      </c>
      <c r="C742" t="s">
        <v>3074</v>
      </c>
      <c r="D742" t="s">
        <v>3358</v>
      </c>
      <c r="E742" t="s">
        <v>3721</v>
      </c>
      <c r="F742">
        <v>56</v>
      </c>
      <c r="G742">
        <v>52</v>
      </c>
      <c r="I742" t="s">
        <v>10</v>
      </c>
    </row>
    <row r="743" spans="1:9" x14ac:dyDescent="0.25">
      <c r="A743" t="s">
        <v>3202</v>
      </c>
      <c r="B743" s="6">
        <v>41967</v>
      </c>
      <c r="C743" t="s">
        <v>3073</v>
      </c>
      <c r="D743" t="s">
        <v>3718</v>
      </c>
      <c r="E743" t="s">
        <v>3721</v>
      </c>
      <c r="F743">
        <v>59</v>
      </c>
      <c r="G743">
        <v>46</v>
      </c>
      <c r="I743" t="s">
        <v>190</v>
      </c>
    </row>
    <row r="744" spans="1:9" x14ac:dyDescent="0.25">
      <c r="A744" t="s">
        <v>3241</v>
      </c>
      <c r="B744" s="6">
        <v>41967</v>
      </c>
      <c r="C744" t="s">
        <v>3073</v>
      </c>
      <c r="D744" t="s">
        <v>3213</v>
      </c>
      <c r="E744" t="s">
        <v>3721</v>
      </c>
      <c r="F744">
        <v>88</v>
      </c>
      <c r="G744">
        <v>68</v>
      </c>
      <c r="I744" t="s">
        <v>10</v>
      </c>
    </row>
    <row r="745" spans="1:9" x14ac:dyDescent="0.25">
      <c r="A745" t="s">
        <v>3243</v>
      </c>
      <c r="B745" s="6">
        <v>41967</v>
      </c>
      <c r="C745" t="s">
        <v>3073</v>
      </c>
      <c r="D745" t="s">
        <v>3718</v>
      </c>
      <c r="E745" t="s">
        <v>3721</v>
      </c>
      <c r="F745">
        <v>93</v>
      </c>
      <c r="G745">
        <v>58</v>
      </c>
      <c r="I745" t="s">
        <v>9</v>
      </c>
    </row>
    <row r="746" spans="1:9" x14ac:dyDescent="0.25">
      <c r="A746" t="s">
        <v>3369</v>
      </c>
      <c r="B746" s="6">
        <v>41967</v>
      </c>
      <c r="C746" t="s">
        <v>3073</v>
      </c>
      <c r="D746" t="s">
        <v>3370</v>
      </c>
      <c r="E746" t="s">
        <v>3720</v>
      </c>
      <c r="F746">
        <v>88</v>
      </c>
      <c r="G746">
        <v>79</v>
      </c>
      <c r="H746" t="s">
        <v>3723</v>
      </c>
      <c r="I746" t="s">
        <v>77</v>
      </c>
    </row>
    <row r="747" spans="1:9" x14ac:dyDescent="0.25">
      <c r="A747" t="s">
        <v>3246</v>
      </c>
      <c r="B747" s="6">
        <v>41967</v>
      </c>
      <c r="C747" t="s">
        <v>3074</v>
      </c>
      <c r="D747" t="s">
        <v>3258</v>
      </c>
      <c r="E747" t="s">
        <v>3721</v>
      </c>
      <c r="F747">
        <v>66</v>
      </c>
      <c r="G747">
        <v>53</v>
      </c>
      <c r="I747" t="s">
        <v>191</v>
      </c>
    </row>
    <row r="748" spans="1:9" x14ac:dyDescent="0.25">
      <c r="A748" t="s">
        <v>3192</v>
      </c>
      <c r="B748" s="6">
        <v>41967</v>
      </c>
      <c r="C748" t="s">
        <v>3074</v>
      </c>
      <c r="D748" t="s">
        <v>3718</v>
      </c>
      <c r="E748" t="s">
        <v>3721</v>
      </c>
      <c r="F748">
        <v>81</v>
      </c>
      <c r="G748">
        <v>68</v>
      </c>
      <c r="I748" t="s">
        <v>52</v>
      </c>
    </row>
    <row r="749" spans="1:9" x14ac:dyDescent="0.25">
      <c r="A749" t="s">
        <v>3264</v>
      </c>
      <c r="B749" s="6">
        <v>41967</v>
      </c>
      <c r="C749" t="s">
        <v>3073</v>
      </c>
      <c r="D749" t="s">
        <v>3374</v>
      </c>
      <c r="E749" t="s">
        <v>3721</v>
      </c>
      <c r="F749">
        <v>90</v>
      </c>
      <c r="G749">
        <v>87</v>
      </c>
      <c r="H749" t="s">
        <v>3722</v>
      </c>
      <c r="I749" t="s">
        <v>189</v>
      </c>
    </row>
    <row r="750" spans="1:9" x14ac:dyDescent="0.25">
      <c r="A750" t="s">
        <v>3389</v>
      </c>
      <c r="B750" s="6">
        <v>41967</v>
      </c>
      <c r="C750" t="s">
        <v>3073</v>
      </c>
      <c r="D750" t="s">
        <v>3110</v>
      </c>
      <c r="E750" t="s">
        <v>3721</v>
      </c>
      <c r="F750">
        <v>77</v>
      </c>
      <c r="G750">
        <v>70</v>
      </c>
      <c r="I750" t="s">
        <v>52</v>
      </c>
    </row>
    <row r="751" spans="1:9" x14ac:dyDescent="0.25">
      <c r="A751" t="s">
        <v>3343</v>
      </c>
      <c r="B751" s="6">
        <v>41967</v>
      </c>
      <c r="C751" t="s">
        <v>3074</v>
      </c>
      <c r="D751" t="s">
        <v>3184</v>
      </c>
      <c r="E751" t="s">
        <v>3721</v>
      </c>
      <c r="F751">
        <v>92</v>
      </c>
      <c r="G751">
        <v>87</v>
      </c>
      <c r="H751" t="s">
        <v>3723</v>
      </c>
      <c r="I751" t="s">
        <v>190</v>
      </c>
    </row>
    <row r="752" spans="1:9" x14ac:dyDescent="0.25">
      <c r="A752" t="s">
        <v>3105</v>
      </c>
      <c r="B752" s="6">
        <v>41967</v>
      </c>
      <c r="C752" t="s">
        <v>3074</v>
      </c>
      <c r="D752" t="s">
        <v>3193</v>
      </c>
      <c r="E752" t="s">
        <v>3721</v>
      </c>
      <c r="F752">
        <v>84</v>
      </c>
      <c r="G752">
        <v>80</v>
      </c>
      <c r="I752" t="s">
        <v>190</v>
      </c>
    </row>
    <row r="753" spans="1:9" x14ac:dyDescent="0.25">
      <c r="A753" t="s">
        <v>3273</v>
      </c>
      <c r="B753" s="6">
        <v>41967</v>
      </c>
      <c r="C753" t="s">
        <v>3073</v>
      </c>
      <c r="D753" t="s">
        <v>3718</v>
      </c>
      <c r="E753" t="s">
        <v>3721</v>
      </c>
      <c r="F753">
        <v>87</v>
      </c>
      <c r="G753">
        <v>42</v>
      </c>
      <c r="I753" t="s">
        <v>9</v>
      </c>
    </row>
    <row r="754" spans="1:9" x14ac:dyDescent="0.25">
      <c r="A754" t="s">
        <v>3244</v>
      </c>
      <c r="B754" s="6">
        <v>41967</v>
      </c>
      <c r="C754" t="s">
        <v>3073</v>
      </c>
      <c r="D754" t="s">
        <v>3394</v>
      </c>
      <c r="E754" t="s">
        <v>3721</v>
      </c>
      <c r="F754">
        <v>106</v>
      </c>
      <c r="G754">
        <v>53</v>
      </c>
      <c r="I754" t="s">
        <v>190</v>
      </c>
    </row>
    <row r="755" spans="1:9" x14ac:dyDescent="0.25">
      <c r="A755" t="s">
        <v>3232</v>
      </c>
      <c r="B755" s="6">
        <v>41967</v>
      </c>
      <c r="C755" t="s">
        <v>3073</v>
      </c>
      <c r="D755" t="s">
        <v>3322</v>
      </c>
      <c r="E755" t="s">
        <v>3721</v>
      </c>
      <c r="F755">
        <v>81</v>
      </c>
      <c r="G755">
        <v>62</v>
      </c>
      <c r="I755" t="s">
        <v>52</v>
      </c>
    </row>
    <row r="756" spans="1:9" x14ac:dyDescent="0.25">
      <c r="A756" t="s">
        <v>3289</v>
      </c>
      <c r="B756" s="6">
        <v>41967</v>
      </c>
      <c r="C756" t="s">
        <v>3073</v>
      </c>
      <c r="D756" t="s">
        <v>3079</v>
      </c>
      <c r="E756" t="s">
        <v>3721</v>
      </c>
      <c r="F756">
        <v>92</v>
      </c>
      <c r="G756">
        <v>65</v>
      </c>
      <c r="I756" t="s">
        <v>9</v>
      </c>
    </row>
    <row r="757" spans="1:9" x14ac:dyDescent="0.25">
      <c r="A757" t="s">
        <v>3143</v>
      </c>
      <c r="B757" s="6">
        <v>41967</v>
      </c>
      <c r="C757" t="s">
        <v>3074</v>
      </c>
      <c r="D757" t="s">
        <v>3260</v>
      </c>
      <c r="E757" t="s">
        <v>3721</v>
      </c>
      <c r="F757">
        <v>53</v>
      </c>
      <c r="G757">
        <v>35</v>
      </c>
      <c r="I757" t="s">
        <v>52</v>
      </c>
    </row>
    <row r="758" spans="1:9" x14ac:dyDescent="0.25">
      <c r="A758" t="s">
        <v>3180</v>
      </c>
      <c r="B758" s="6">
        <v>41967</v>
      </c>
      <c r="C758" t="s">
        <v>3074</v>
      </c>
      <c r="D758" t="s">
        <v>3708</v>
      </c>
      <c r="E758" t="s">
        <v>3720</v>
      </c>
      <c r="F758">
        <v>77</v>
      </c>
      <c r="G758">
        <v>53</v>
      </c>
      <c r="I758" t="s">
        <v>52</v>
      </c>
    </row>
    <row r="759" spans="1:9" x14ac:dyDescent="0.25">
      <c r="A759" t="s">
        <v>3200</v>
      </c>
      <c r="B759" s="6">
        <v>41967</v>
      </c>
      <c r="C759" t="s">
        <v>3073</v>
      </c>
      <c r="D759" t="s">
        <v>3407</v>
      </c>
      <c r="E759" t="s">
        <v>3721</v>
      </c>
      <c r="F759">
        <v>75</v>
      </c>
      <c r="G759">
        <v>48</v>
      </c>
      <c r="I759" t="s">
        <v>91</v>
      </c>
    </row>
    <row r="760" spans="1:9" x14ac:dyDescent="0.25">
      <c r="A760" t="s">
        <v>3270</v>
      </c>
      <c r="B760" s="6">
        <v>41967</v>
      </c>
      <c r="C760" t="s">
        <v>3074</v>
      </c>
      <c r="D760" t="s">
        <v>3328</v>
      </c>
      <c r="E760" t="s">
        <v>3721</v>
      </c>
      <c r="F760">
        <v>59</v>
      </c>
      <c r="G760">
        <v>56</v>
      </c>
      <c r="I760" t="s">
        <v>10</v>
      </c>
    </row>
    <row r="761" spans="1:9" x14ac:dyDescent="0.25">
      <c r="A761" t="s">
        <v>3304</v>
      </c>
      <c r="B761" s="6">
        <v>41967</v>
      </c>
      <c r="C761" t="s">
        <v>3073</v>
      </c>
      <c r="D761" t="s">
        <v>3319</v>
      </c>
      <c r="E761" t="s">
        <v>3720</v>
      </c>
      <c r="F761">
        <v>69</v>
      </c>
      <c r="G761">
        <v>64</v>
      </c>
      <c r="I761" t="s">
        <v>9</v>
      </c>
    </row>
    <row r="762" spans="1:9" x14ac:dyDescent="0.25">
      <c r="A762" t="s">
        <v>3242</v>
      </c>
      <c r="B762" s="6">
        <v>41967</v>
      </c>
      <c r="C762" t="s">
        <v>3073</v>
      </c>
      <c r="D762" t="s">
        <v>3220</v>
      </c>
      <c r="E762" t="s">
        <v>3721</v>
      </c>
      <c r="F762">
        <v>66</v>
      </c>
      <c r="G762">
        <v>45</v>
      </c>
      <c r="I762" t="s">
        <v>190</v>
      </c>
    </row>
    <row r="763" spans="1:9" x14ac:dyDescent="0.25">
      <c r="A763" t="s">
        <v>3210</v>
      </c>
      <c r="B763" s="6">
        <v>41967</v>
      </c>
      <c r="C763" t="s">
        <v>3073</v>
      </c>
      <c r="D763" t="s">
        <v>3150</v>
      </c>
      <c r="E763" t="s">
        <v>3721</v>
      </c>
      <c r="F763">
        <v>89</v>
      </c>
      <c r="G763">
        <v>62</v>
      </c>
      <c r="I763" t="s">
        <v>190</v>
      </c>
    </row>
    <row r="764" spans="1:9" x14ac:dyDescent="0.25">
      <c r="A764" t="s">
        <v>3173</v>
      </c>
      <c r="B764" s="6">
        <v>41968</v>
      </c>
      <c r="C764" t="s">
        <v>3073</v>
      </c>
      <c r="D764" t="s">
        <v>3718</v>
      </c>
      <c r="E764" t="s">
        <v>3721</v>
      </c>
      <c r="F764">
        <v>91</v>
      </c>
      <c r="G764">
        <v>65</v>
      </c>
      <c r="I764" t="s">
        <v>9</v>
      </c>
    </row>
    <row r="765" spans="1:9" x14ac:dyDescent="0.25">
      <c r="A765" t="s">
        <v>3400</v>
      </c>
      <c r="B765" s="6">
        <v>41968</v>
      </c>
      <c r="C765" t="s">
        <v>3073</v>
      </c>
      <c r="D765" t="s">
        <v>3320</v>
      </c>
      <c r="E765" t="s">
        <v>3720</v>
      </c>
      <c r="F765">
        <v>67</v>
      </c>
      <c r="G765">
        <v>61</v>
      </c>
      <c r="I765" t="s">
        <v>31</v>
      </c>
    </row>
    <row r="766" spans="1:9" x14ac:dyDescent="0.25">
      <c r="A766" t="s">
        <v>3372</v>
      </c>
      <c r="B766" s="6">
        <v>41968</v>
      </c>
      <c r="C766" t="s">
        <v>3074</v>
      </c>
      <c r="D766" t="s">
        <v>3155</v>
      </c>
      <c r="E766" t="s">
        <v>3720</v>
      </c>
      <c r="F766">
        <v>76</v>
      </c>
      <c r="G766">
        <v>71</v>
      </c>
      <c r="I766" t="s">
        <v>91</v>
      </c>
    </row>
    <row r="767" spans="1:9" x14ac:dyDescent="0.25">
      <c r="A767" t="s">
        <v>3359</v>
      </c>
      <c r="B767" s="6">
        <v>41968</v>
      </c>
      <c r="C767" t="s">
        <v>3073</v>
      </c>
      <c r="D767" t="s">
        <v>3362</v>
      </c>
      <c r="E767" t="s">
        <v>3720</v>
      </c>
      <c r="F767">
        <v>63</v>
      </c>
      <c r="G767">
        <v>58</v>
      </c>
      <c r="I767" t="s">
        <v>30</v>
      </c>
    </row>
    <row r="768" spans="1:9" x14ac:dyDescent="0.25">
      <c r="A768" t="s">
        <v>3093</v>
      </c>
      <c r="B768" s="6">
        <v>41968</v>
      </c>
      <c r="C768" t="s">
        <v>3073</v>
      </c>
      <c r="D768" t="s">
        <v>3089</v>
      </c>
      <c r="E768" t="s">
        <v>3721</v>
      </c>
      <c r="F768">
        <v>80</v>
      </c>
      <c r="G768">
        <v>54</v>
      </c>
      <c r="I768" t="s">
        <v>191</v>
      </c>
    </row>
    <row r="769" spans="1:9" x14ac:dyDescent="0.25">
      <c r="A769" t="s">
        <v>3219</v>
      </c>
      <c r="B769" s="6">
        <v>41968</v>
      </c>
      <c r="C769" t="s">
        <v>3073</v>
      </c>
      <c r="D769" t="s">
        <v>3318</v>
      </c>
      <c r="E769" t="s">
        <v>3720</v>
      </c>
      <c r="F769">
        <v>74</v>
      </c>
      <c r="G769">
        <v>56</v>
      </c>
      <c r="I769" t="s">
        <v>11</v>
      </c>
    </row>
    <row r="770" spans="1:9" x14ac:dyDescent="0.25">
      <c r="A770" t="s">
        <v>3367</v>
      </c>
      <c r="B770" s="6">
        <v>41968</v>
      </c>
      <c r="C770" t="s">
        <v>3073</v>
      </c>
      <c r="D770" t="s">
        <v>3397</v>
      </c>
      <c r="E770" t="s">
        <v>3721</v>
      </c>
      <c r="F770">
        <v>62</v>
      </c>
      <c r="G770">
        <v>54</v>
      </c>
      <c r="I770" t="s">
        <v>189</v>
      </c>
    </row>
    <row r="771" spans="1:9" x14ac:dyDescent="0.25">
      <c r="A771" t="s">
        <v>3376</v>
      </c>
      <c r="B771" s="6">
        <v>41968</v>
      </c>
      <c r="C771" t="s">
        <v>3073</v>
      </c>
      <c r="D771" t="s">
        <v>3364</v>
      </c>
      <c r="E771" t="s">
        <v>3721</v>
      </c>
      <c r="F771">
        <v>52</v>
      </c>
      <c r="G771">
        <v>38</v>
      </c>
      <c r="I771" t="s">
        <v>9</v>
      </c>
    </row>
    <row r="772" spans="1:9" x14ac:dyDescent="0.25">
      <c r="A772" t="s">
        <v>3184</v>
      </c>
      <c r="B772" s="6">
        <v>41968</v>
      </c>
      <c r="C772" t="s">
        <v>3074</v>
      </c>
      <c r="D772" t="s">
        <v>3718</v>
      </c>
      <c r="E772" t="s">
        <v>3721</v>
      </c>
      <c r="F772">
        <v>121</v>
      </c>
      <c r="G772">
        <v>85</v>
      </c>
      <c r="I772" t="s">
        <v>53</v>
      </c>
    </row>
    <row r="773" spans="1:9" x14ac:dyDescent="0.25">
      <c r="A773" t="s">
        <v>3301</v>
      </c>
      <c r="B773" s="6">
        <v>41968</v>
      </c>
      <c r="C773" t="s">
        <v>3073</v>
      </c>
      <c r="D773" t="s">
        <v>3314</v>
      </c>
      <c r="E773" t="s">
        <v>3721</v>
      </c>
      <c r="F773">
        <v>80</v>
      </c>
      <c r="G773">
        <v>67</v>
      </c>
      <c r="I773" t="s">
        <v>52</v>
      </c>
    </row>
    <row r="774" spans="1:9" x14ac:dyDescent="0.25">
      <c r="A774" t="s">
        <v>3205</v>
      </c>
      <c r="B774" s="6">
        <v>41968</v>
      </c>
      <c r="C774" t="s">
        <v>3073</v>
      </c>
      <c r="D774" t="s">
        <v>3194</v>
      </c>
      <c r="E774" t="s">
        <v>3720</v>
      </c>
      <c r="F774">
        <v>77</v>
      </c>
      <c r="G774">
        <v>74</v>
      </c>
      <c r="I774" t="s">
        <v>91</v>
      </c>
    </row>
    <row r="775" spans="1:9" x14ac:dyDescent="0.25">
      <c r="A775" t="s">
        <v>3113</v>
      </c>
      <c r="B775" s="6">
        <v>41968</v>
      </c>
      <c r="C775" t="s">
        <v>3073</v>
      </c>
      <c r="D775" t="s">
        <v>3392</v>
      </c>
      <c r="E775" t="s">
        <v>3721</v>
      </c>
      <c r="F775">
        <v>59</v>
      </c>
      <c r="G775">
        <v>50</v>
      </c>
      <c r="I775" t="s">
        <v>190</v>
      </c>
    </row>
    <row r="776" spans="1:9" x14ac:dyDescent="0.25">
      <c r="A776" t="s">
        <v>3231</v>
      </c>
      <c r="B776" s="6">
        <v>41968</v>
      </c>
      <c r="C776" t="s">
        <v>3073</v>
      </c>
      <c r="D776" t="s">
        <v>3339</v>
      </c>
      <c r="E776" t="s">
        <v>3721</v>
      </c>
      <c r="F776">
        <v>68</v>
      </c>
      <c r="G776">
        <v>53</v>
      </c>
      <c r="I776" t="s">
        <v>52</v>
      </c>
    </row>
    <row r="777" spans="1:9" x14ac:dyDescent="0.25">
      <c r="A777" t="s">
        <v>3116</v>
      </c>
      <c r="B777" s="6">
        <v>41968</v>
      </c>
      <c r="C777" t="s">
        <v>3073</v>
      </c>
      <c r="D777" t="s">
        <v>3347</v>
      </c>
      <c r="E777" t="s">
        <v>3721</v>
      </c>
      <c r="F777">
        <v>57</v>
      </c>
      <c r="G777">
        <v>47</v>
      </c>
      <c r="I777" t="s">
        <v>52</v>
      </c>
    </row>
    <row r="778" spans="1:9" x14ac:dyDescent="0.25">
      <c r="A778" t="s">
        <v>3252</v>
      </c>
      <c r="B778" s="6">
        <v>41968</v>
      </c>
      <c r="C778" t="s">
        <v>3073</v>
      </c>
      <c r="D778" t="s">
        <v>3337</v>
      </c>
      <c r="E778" t="s">
        <v>3721</v>
      </c>
      <c r="F778">
        <v>75</v>
      </c>
      <c r="G778">
        <v>53</v>
      </c>
      <c r="I778" t="s">
        <v>191</v>
      </c>
    </row>
    <row r="779" spans="1:9" x14ac:dyDescent="0.25">
      <c r="A779" t="s">
        <v>3288</v>
      </c>
      <c r="B779" s="6">
        <v>41968</v>
      </c>
      <c r="C779" t="s">
        <v>3073</v>
      </c>
      <c r="D779" t="s">
        <v>3386</v>
      </c>
      <c r="E779" t="s">
        <v>3721</v>
      </c>
      <c r="F779">
        <v>73</v>
      </c>
      <c r="G779">
        <v>60</v>
      </c>
      <c r="I779" t="s">
        <v>31</v>
      </c>
    </row>
    <row r="780" spans="1:9" x14ac:dyDescent="0.25">
      <c r="A780" t="s">
        <v>3139</v>
      </c>
      <c r="B780" s="6">
        <v>41968</v>
      </c>
      <c r="C780" t="s">
        <v>3074</v>
      </c>
      <c r="D780" t="s">
        <v>3329</v>
      </c>
      <c r="E780" t="s">
        <v>3721</v>
      </c>
      <c r="F780">
        <v>58</v>
      </c>
      <c r="G780">
        <v>52</v>
      </c>
      <c r="I780" t="s">
        <v>91</v>
      </c>
    </row>
    <row r="781" spans="1:9" x14ac:dyDescent="0.25">
      <c r="A781" t="s">
        <v>3345</v>
      </c>
      <c r="B781" s="6">
        <v>41968</v>
      </c>
      <c r="C781" t="s">
        <v>3074</v>
      </c>
      <c r="D781" t="s">
        <v>3341</v>
      </c>
      <c r="E781" t="s">
        <v>3721</v>
      </c>
      <c r="F781">
        <v>74</v>
      </c>
      <c r="G781">
        <v>73</v>
      </c>
      <c r="I781" t="s">
        <v>9</v>
      </c>
    </row>
    <row r="782" spans="1:9" x14ac:dyDescent="0.25">
      <c r="A782" t="s">
        <v>3221</v>
      </c>
      <c r="B782" s="6">
        <v>41968</v>
      </c>
      <c r="C782" t="s">
        <v>3074</v>
      </c>
      <c r="D782" t="s">
        <v>3262</v>
      </c>
      <c r="E782" t="s">
        <v>3721</v>
      </c>
      <c r="F782">
        <v>62</v>
      </c>
      <c r="G782">
        <v>47</v>
      </c>
      <c r="I782" t="s">
        <v>191</v>
      </c>
    </row>
    <row r="783" spans="1:9" x14ac:dyDescent="0.25">
      <c r="A783" t="s">
        <v>3161</v>
      </c>
      <c r="B783" s="6">
        <v>41968</v>
      </c>
      <c r="C783" t="s">
        <v>3073</v>
      </c>
      <c r="D783" t="s">
        <v>3391</v>
      </c>
      <c r="E783" t="s">
        <v>3721</v>
      </c>
      <c r="F783">
        <v>66</v>
      </c>
      <c r="G783">
        <v>55</v>
      </c>
      <c r="I783" t="s">
        <v>10</v>
      </c>
    </row>
    <row r="784" spans="1:9" x14ac:dyDescent="0.25">
      <c r="A784" t="s">
        <v>3275</v>
      </c>
      <c r="B784" s="6">
        <v>41968</v>
      </c>
      <c r="C784" t="s">
        <v>3073</v>
      </c>
      <c r="D784" t="s">
        <v>3284</v>
      </c>
      <c r="E784" t="s">
        <v>3720</v>
      </c>
      <c r="F784">
        <v>80</v>
      </c>
      <c r="G784">
        <v>64</v>
      </c>
      <c r="I784" t="s">
        <v>10</v>
      </c>
    </row>
    <row r="785" spans="1:9" x14ac:dyDescent="0.25">
      <c r="A785" t="s">
        <v>3371</v>
      </c>
      <c r="B785" s="6">
        <v>41968</v>
      </c>
      <c r="C785" t="s">
        <v>3074</v>
      </c>
      <c r="D785" t="s">
        <v>3378</v>
      </c>
      <c r="E785" t="s">
        <v>3721</v>
      </c>
      <c r="F785">
        <v>64</v>
      </c>
      <c r="G785">
        <v>62</v>
      </c>
      <c r="I785" t="s">
        <v>52</v>
      </c>
    </row>
    <row r="786" spans="1:9" x14ac:dyDescent="0.25">
      <c r="A786" t="s">
        <v>3151</v>
      </c>
      <c r="B786" s="6">
        <v>41968</v>
      </c>
      <c r="C786" t="s">
        <v>3073</v>
      </c>
      <c r="D786" t="s">
        <v>3141</v>
      </c>
      <c r="E786" t="s">
        <v>3721</v>
      </c>
      <c r="F786">
        <v>84</v>
      </c>
      <c r="G786">
        <v>63</v>
      </c>
      <c r="I786" t="s">
        <v>52</v>
      </c>
    </row>
    <row r="787" spans="1:9" x14ac:dyDescent="0.25">
      <c r="A787" t="s">
        <v>3208</v>
      </c>
      <c r="B787" s="6">
        <v>41968</v>
      </c>
      <c r="C787" t="s">
        <v>3074</v>
      </c>
      <c r="D787" t="s">
        <v>3188</v>
      </c>
      <c r="E787" t="s">
        <v>3721</v>
      </c>
      <c r="F787">
        <v>62</v>
      </c>
      <c r="G787">
        <v>55</v>
      </c>
      <c r="I787" t="s">
        <v>55</v>
      </c>
    </row>
    <row r="788" spans="1:9" x14ac:dyDescent="0.25">
      <c r="A788" t="s">
        <v>3302</v>
      </c>
      <c r="B788" s="6">
        <v>41968</v>
      </c>
      <c r="C788" t="s">
        <v>3073</v>
      </c>
      <c r="D788" t="s">
        <v>3718</v>
      </c>
      <c r="E788" t="s">
        <v>3721</v>
      </c>
      <c r="F788">
        <v>88</v>
      </c>
      <c r="G788">
        <v>71</v>
      </c>
      <c r="I788" t="s">
        <v>53</v>
      </c>
    </row>
    <row r="789" spans="1:9" x14ac:dyDescent="0.25">
      <c r="A789" t="s">
        <v>3237</v>
      </c>
      <c r="B789" s="6">
        <v>41968</v>
      </c>
      <c r="C789" t="s">
        <v>3074</v>
      </c>
      <c r="D789" t="s">
        <v>3280</v>
      </c>
      <c r="E789" t="s">
        <v>3720</v>
      </c>
      <c r="F789">
        <v>86</v>
      </c>
      <c r="G789">
        <v>75</v>
      </c>
      <c r="I789" t="s">
        <v>9</v>
      </c>
    </row>
    <row r="790" spans="1:9" x14ac:dyDescent="0.25">
      <c r="A790" t="s">
        <v>3714</v>
      </c>
      <c r="B790" s="6">
        <v>41968</v>
      </c>
      <c r="C790" t="s">
        <v>3074</v>
      </c>
      <c r="D790" t="s">
        <v>3177</v>
      </c>
      <c r="E790" t="s">
        <v>3720</v>
      </c>
      <c r="F790">
        <v>72</v>
      </c>
      <c r="G790">
        <v>63</v>
      </c>
      <c r="I790" t="s">
        <v>52</v>
      </c>
    </row>
    <row r="791" spans="1:9" x14ac:dyDescent="0.25">
      <c r="A791" t="s">
        <v>3245</v>
      </c>
      <c r="B791" s="6">
        <v>41968</v>
      </c>
      <c r="C791" t="s">
        <v>3074</v>
      </c>
      <c r="D791" t="s">
        <v>3715</v>
      </c>
      <c r="E791" t="s">
        <v>3720</v>
      </c>
      <c r="F791">
        <v>72</v>
      </c>
      <c r="G791">
        <v>68</v>
      </c>
      <c r="I791" t="s">
        <v>91</v>
      </c>
    </row>
    <row r="792" spans="1:9" x14ac:dyDescent="0.25">
      <c r="A792" t="s">
        <v>3713</v>
      </c>
      <c r="B792" s="6">
        <v>41968</v>
      </c>
      <c r="C792" t="s">
        <v>3073</v>
      </c>
      <c r="D792" t="s">
        <v>3299</v>
      </c>
      <c r="E792" t="s">
        <v>3721</v>
      </c>
      <c r="F792">
        <v>92</v>
      </c>
      <c r="G792">
        <v>44</v>
      </c>
      <c r="I792" t="s">
        <v>565</v>
      </c>
    </row>
    <row r="793" spans="1:9" x14ac:dyDescent="0.25">
      <c r="A793" t="s">
        <v>3168</v>
      </c>
      <c r="B793" s="6">
        <v>41968</v>
      </c>
      <c r="C793" t="s">
        <v>3073</v>
      </c>
      <c r="D793" t="s">
        <v>3354</v>
      </c>
      <c r="E793" t="s">
        <v>3721</v>
      </c>
      <c r="F793">
        <v>73</v>
      </c>
      <c r="G793">
        <v>60</v>
      </c>
      <c r="I793" t="s">
        <v>190</v>
      </c>
    </row>
    <row r="794" spans="1:9" x14ac:dyDescent="0.25">
      <c r="A794" t="s">
        <v>3125</v>
      </c>
      <c r="B794" s="6">
        <v>41968</v>
      </c>
      <c r="C794" t="s">
        <v>3074</v>
      </c>
      <c r="D794" t="s">
        <v>3079</v>
      </c>
      <c r="E794" t="s">
        <v>3720</v>
      </c>
      <c r="F794">
        <v>58</v>
      </c>
      <c r="G794">
        <v>55</v>
      </c>
      <c r="I794" t="s">
        <v>34</v>
      </c>
    </row>
    <row r="795" spans="1:9" x14ac:dyDescent="0.25">
      <c r="A795" t="s">
        <v>3290</v>
      </c>
      <c r="B795" s="6">
        <v>41968</v>
      </c>
      <c r="C795" t="s">
        <v>3073</v>
      </c>
      <c r="D795" t="s">
        <v>3268</v>
      </c>
      <c r="E795" t="s">
        <v>3721</v>
      </c>
      <c r="F795">
        <v>65</v>
      </c>
      <c r="G795">
        <v>53</v>
      </c>
      <c r="I795" t="s">
        <v>52</v>
      </c>
    </row>
    <row r="796" spans="1:9" x14ac:dyDescent="0.25">
      <c r="A796" t="s">
        <v>3134</v>
      </c>
      <c r="B796" s="6">
        <v>41968</v>
      </c>
      <c r="C796" t="s">
        <v>3073</v>
      </c>
      <c r="D796" t="s">
        <v>3294</v>
      </c>
      <c r="E796" t="s">
        <v>3721</v>
      </c>
      <c r="F796">
        <v>80</v>
      </c>
      <c r="G796">
        <v>67</v>
      </c>
      <c r="I796" t="s">
        <v>52</v>
      </c>
    </row>
    <row r="797" spans="1:9" x14ac:dyDescent="0.25">
      <c r="A797" t="s">
        <v>3083</v>
      </c>
      <c r="B797" s="6">
        <v>41968</v>
      </c>
      <c r="C797" t="s">
        <v>3073</v>
      </c>
      <c r="D797" t="s">
        <v>3094</v>
      </c>
      <c r="E797" t="s">
        <v>3721</v>
      </c>
      <c r="F797">
        <v>75</v>
      </c>
      <c r="G797">
        <v>68</v>
      </c>
      <c r="I797" t="s">
        <v>9</v>
      </c>
    </row>
    <row r="798" spans="1:9" x14ac:dyDescent="0.25">
      <c r="A798" t="s">
        <v>3224</v>
      </c>
      <c r="B798" s="6">
        <v>41968</v>
      </c>
      <c r="C798" t="s">
        <v>3073</v>
      </c>
      <c r="D798" t="s">
        <v>3718</v>
      </c>
      <c r="E798" t="s">
        <v>3721</v>
      </c>
      <c r="F798">
        <v>64</v>
      </c>
      <c r="G798">
        <v>63</v>
      </c>
      <c r="I798" t="s">
        <v>91</v>
      </c>
    </row>
    <row r="799" spans="1:9" x14ac:dyDescent="0.25">
      <c r="A799" t="s">
        <v>3211</v>
      </c>
      <c r="B799" s="6">
        <v>41968</v>
      </c>
      <c r="C799" t="s">
        <v>3074</v>
      </c>
      <c r="D799" t="s">
        <v>3307</v>
      </c>
      <c r="E799" t="s">
        <v>3721</v>
      </c>
      <c r="F799">
        <v>77</v>
      </c>
      <c r="G799">
        <v>57</v>
      </c>
      <c r="I799" t="s">
        <v>10</v>
      </c>
    </row>
    <row r="800" spans="1:9" x14ac:dyDescent="0.25">
      <c r="A800" t="s">
        <v>3203</v>
      </c>
      <c r="B800" s="6">
        <v>41968</v>
      </c>
      <c r="C800" t="s">
        <v>3074</v>
      </c>
      <c r="D800" t="s">
        <v>3169</v>
      </c>
      <c r="E800" t="s">
        <v>3721</v>
      </c>
      <c r="F800">
        <v>55</v>
      </c>
      <c r="G800">
        <v>46</v>
      </c>
      <c r="I800" t="s">
        <v>191</v>
      </c>
    </row>
    <row r="801" spans="1:9" x14ac:dyDescent="0.25">
      <c r="A801" t="s">
        <v>3369</v>
      </c>
      <c r="B801" s="6">
        <v>41968</v>
      </c>
      <c r="C801" t="s">
        <v>3073</v>
      </c>
      <c r="D801" t="s">
        <v>3257</v>
      </c>
      <c r="E801" t="s">
        <v>3721</v>
      </c>
      <c r="F801">
        <v>70</v>
      </c>
      <c r="G801">
        <v>57</v>
      </c>
      <c r="I801" t="s">
        <v>32</v>
      </c>
    </row>
    <row r="802" spans="1:9" x14ac:dyDescent="0.25">
      <c r="A802" t="s">
        <v>3191</v>
      </c>
      <c r="B802" s="6">
        <v>41968</v>
      </c>
      <c r="C802" t="s">
        <v>3073</v>
      </c>
      <c r="D802" t="s">
        <v>3412</v>
      </c>
      <c r="E802" t="s">
        <v>3721</v>
      </c>
      <c r="F802">
        <v>69</v>
      </c>
      <c r="G802">
        <v>60</v>
      </c>
      <c r="I802" t="s">
        <v>51</v>
      </c>
    </row>
    <row r="803" spans="1:9" x14ac:dyDescent="0.25">
      <c r="A803" t="s">
        <v>3159</v>
      </c>
      <c r="B803" s="6">
        <v>41968</v>
      </c>
      <c r="C803" t="s">
        <v>3074</v>
      </c>
      <c r="D803" t="s">
        <v>3358</v>
      </c>
      <c r="E803" t="s">
        <v>3720</v>
      </c>
      <c r="F803">
        <v>76</v>
      </c>
      <c r="G803">
        <v>52</v>
      </c>
      <c r="I803" t="s">
        <v>31</v>
      </c>
    </row>
    <row r="804" spans="1:9" x14ac:dyDescent="0.25">
      <c r="A804" t="s">
        <v>3174</v>
      </c>
      <c r="B804" s="6">
        <v>41968</v>
      </c>
      <c r="C804" t="s">
        <v>3073</v>
      </c>
      <c r="D804" t="s">
        <v>3122</v>
      </c>
      <c r="E804" t="s">
        <v>3721</v>
      </c>
      <c r="F804">
        <v>78</v>
      </c>
      <c r="G804">
        <v>72</v>
      </c>
      <c r="I804" t="s">
        <v>54</v>
      </c>
    </row>
    <row r="805" spans="1:9" x14ac:dyDescent="0.25">
      <c r="A805" t="s">
        <v>3192</v>
      </c>
      <c r="B805" s="6">
        <v>41968</v>
      </c>
      <c r="C805" t="s">
        <v>3074</v>
      </c>
      <c r="D805" t="s">
        <v>3343</v>
      </c>
      <c r="E805" t="s">
        <v>3720</v>
      </c>
      <c r="F805">
        <v>74</v>
      </c>
      <c r="G805">
        <v>57</v>
      </c>
      <c r="I805" t="s">
        <v>91</v>
      </c>
    </row>
    <row r="806" spans="1:9" x14ac:dyDescent="0.25">
      <c r="A806" t="s">
        <v>3303</v>
      </c>
      <c r="B806" s="6">
        <v>41968</v>
      </c>
      <c r="C806" t="s">
        <v>3073</v>
      </c>
      <c r="D806" t="s">
        <v>3718</v>
      </c>
      <c r="E806" t="s">
        <v>3721</v>
      </c>
      <c r="F806">
        <v>63</v>
      </c>
      <c r="G806">
        <v>40</v>
      </c>
      <c r="I806" t="s">
        <v>11</v>
      </c>
    </row>
    <row r="807" spans="1:9" x14ac:dyDescent="0.25">
      <c r="A807" t="s">
        <v>3206</v>
      </c>
      <c r="B807" s="6">
        <v>41968</v>
      </c>
      <c r="C807" t="s">
        <v>3074</v>
      </c>
      <c r="D807" t="s">
        <v>3235</v>
      </c>
      <c r="E807" t="s">
        <v>3721</v>
      </c>
      <c r="F807">
        <v>82</v>
      </c>
      <c r="G807">
        <v>61</v>
      </c>
      <c r="I807" t="s">
        <v>53</v>
      </c>
    </row>
    <row r="808" spans="1:9" x14ac:dyDescent="0.25">
      <c r="A808" t="s">
        <v>3098</v>
      </c>
      <c r="B808" s="6">
        <v>41968</v>
      </c>
      <c r="C808" t="s">
        <v>3073</v>
      </c>
      <c r="D808" t="s">
        <v>3086</v>
      </c>
      <c r="E808" t="s">
        <v>3720</v>
      </c>
      <c r="F808">
        <v>54</v>
      </c>
      <c r="G808">
        <v>50</v>
      </c>
      <c r="I808" t="s">
        <v>9</v>
      </c>
    </row>
    <row r="809" spans="1:9" x14ac:dyDescent="0.25">
      <c r="A809" t="s">
        <v>3108</v>
      </c>
      <c r="B809" s="6">
        <v>41968</v>
      </c>
      <c r="C809" t="s">
        <v>3073</v>
      </c>
      <c r="D809" t="s">
        <v>3381</v>
      </c>
      <c r="E809" t="s">
        <v>3720</v>
      </c>
      <c r="F809">
        <v>68</v>
      </c>
      <c r="G809">
        <v>50</v>
      </c>
      <c r="I809" t="s">
        <v>9</v>
      </c>
    </row>
    <row r="810" spans="1:9" x14ac:dyDescent="0.25">
      <c r="A810" t="s">
        <v>3265</v>
      </c>
      <c r="B810" s="6">
        <v>41968</v>
      </c>
      <c r="C810" t="s">
        <v>3073</v>
      </c>
      <c r="D810" t="s">
        <v>3718</v>
      </c>
      <c r="E810" t="s">
        <v>3721</v>
      </c>
      <c r="F810">
        <v>97</v>
      </c>
      <c r="G810">
        <v>63</v>
      </c>
      <c r="I810" t="s">
        <v>52</v>
      </c>
    </row>
    <row r="811" spans="1:9" x14ac:dyDescent="0.25">
      <c r="A811" t="s">
        <v>3130</v>
      </c>
      <c r="B811" s="6">
        <v>41968</v>
      </c>
      <c r="C811" t="s">
        <v>3073</v>
      </c>
      <c r="D811" t="s">
        <v>3107</v>
      </c>
      <c r="E811" t="s">
        <v>3721</v>
      </c>
      <c r="F811">
        <v>74</v>
      </c>
      <c r="G811">
        <v>70</v>
      </c>
      <c r="H811" t="s">
        <v>3722</v>
      </c>
      <c r="I811" t="s">
        <v>91</v>
      </c>
    </row>
    <row r="812" spans="1:9" x14ac:dyDescent="0.25">
      <c r="A812" t="s">
        <v>3131</v>
      </c>
      <c r="B812" s="6">
        <v>41968</v>
      </c>
      <c r="C812" t="s">
        <v>3073</v>
      </c>
      <c r="D812" t="s">
        <v>3239</v>
      </c>
      <c r="E812" t="s">
        <v>3721</v>
      </c>
      <c r="F812">
        <v>57</v>
      </c>
      <c r="G812">
        <v>54</v>
      </c>
      <c r="I812" t="s">
        <v>52</v>
      </c>
    </row>
    <row r="813" spans="1:9" x14ac:dyDescent="0.25">
      <c r="A813" t="s">
        <v>3149</v>
      </c>
      <c r="B813" s="6">
        <v>41968</v>
      </c>
      <c r="C813" t="s">
        <v>3073</v>
      </c>
      <c r="D813" t="s">
        <v>3170</v>
      </c>
      <c r="E813" t="s">
        <v>3720</v>
      </c>
      <c r="F813">
        <v>78</v>
      </c>
      <c r="G813">
        <v>72</v>
      </c>
      <c r="I813" t="s">
        <v>10</v>
      </c>
    </row>
    <row r="814" spans="1:9" x14ac:dyDescent="0.25">
      <c r="A814" t="s">
        <v>3313</v>
      </c>
      <c r="B814" s="6">
        <v>41968</v>
      </c>
      <c r="C814" t="s">
        <v>3073</v>
      </c>
      <c r="D814" t="s">
        <v>3718</v>
      </c>
      <c r="E814" t="s">
        <v>3721</v>
      </c>
      <c r="F814">
        <v>92</v>
      </c>
      <c r="G814">
        <v>55</v>
      </c>
      <c r="I814" t="s">
        <v>31</v>
      </c>
    </row>
    <row r="815" spans="1:9" x14ac:dyDescent="0.25">
      <c r="A815" t="s">
        <v>3145</v>
      </c>
      <c r="B815" s="6">
        <v>41968</v>
      </c>
      <c r="C815" t="s">
        <v>3073</v>
      </c>
      <c r="D815" t="s">
        <v>3112</v>
      </c>
      <c r="E815" t="s">
        <v>3721</v>
      </c>
      <c r="F815">
        <v>71</v>
      </c>
      <c r="G815">
        <v>70</v>
      </c>
      <c r="I815" t="s">
        <v>53</v>
      </c>
    </row>
    <row r="816" spans="1:9" x14ac:dyDescent="0.25">
      <c r="A816" t="s">
        <v>3185</v>
      </c>
      <c r="B816" s="6">
        <v>41968</v>
      </c>
      <c r="C816" t="s">
        <v>3073</v>
      </c>
      <c r="D816" t="s">
        <v>3402</v>
      </c>
      <c r="E816" t="s">
        <v>3721</v>
      </c>
      <c r="F816">
        <v>72</v>
      </c>
      <c r="G816">
        <v>70</v>
      </c>
      <c r="I816" t="s">
        <v>52</v>
      </c>
    </row>
    <row r="817" spans="1:9" x14ac:dyDescent="0.25">
      <c r="A817" t="s">
        <v>3171</v>
      </c>
      <c r="B817" s="6">
        <v>41968</v>
      </c>
      <c r="C817" t="s">
        <v>3073</v>
      </c>
      <c r="D817" t="s">
        <v>3348</v>
      </c>
      <c r="E817" t="s">
        <v>3721</v>
      </c>
      <c r="F817">
        <v>79</v>
      </c>
      <c r="G817">
        <v>71</v>
      </c>
      <c r="I817" t="s">
        <v>52</v>
      </c>
    </row>
    <row r="818" spans="1:9" x14ac:dyDescent="0.25">
      <c r="A818" t="s">
        <v>3146</v>
      </c>
      <c r="B818" s="6">
        <v>41968</v>
      </c>
      <c r="C818" t="s">
        <v>3073</v>
      </c>
      <c r="D818" t="s">
        <v>3157</v>
      </c>
      <c r="E818" t="s">
        <v>3721</v>
      </c>
      <c r="F818">
        <v>84</v>
      </c>
      <c r="G818">
        <v>47</v>
      </c>
      <c r="I818" t="s">
        <v>53</v>
      </c>
    </row>
    <row r="819" spans="1:9" x14ac:dyDescent="0.25">
      <c r="A819" t="s">
        <v>3085</v>
      </c>
      <c r="B819" s="6">
        <v>41968</v>
      </c>
      <c r="C819" t="s">
        <v>3073</v>
      </c>
      <c r="D819" t="s">
        <v>3204</v>
      </c>
      <c r="E819" t="s">
        <v>3721</v>
      </c>
      <c r="F819">
        <v>71</v>
      </c>
      <c r="G819">
        <v>61</v>
      </c>
      <c r="I819" t="s">
        <v>91</v>
      </c>
    </row>
    <row r="820" spans="1:9" x14ac:dyDescent="0.25">
      <c r="A820" t="s">
        <v>3195</v>
      </c>
      <c r="B820" s="6">
        <v>41968</v>
      </c>
      <c r="C820" t="s">
        <v>3073</v>
      </c>
      <c r="D820" t="s">
        <v>3123</v>
      </c>
      <c r="E820" t="s">
        <v>3721</v>
      </c>
      <c r="F820">
        <v>70</v>
      </c>
      <c r="G820">
        <v>37</v>
      </c>
      <c r="I820" t="s">
        <v>53</v>
      </c>
    </row>
    <row r="821" spans="1:9" x14ac:dyDescent="0.25">
      <c r="A821" t="s">
        <v>3140</v>
      </c>
      <c r="B821" s="6">
        <v>41968</v>
      </c>
      <c r="C821" t="s">
        <v>3073</v>
      </c>
      <c r="D821" t="s">
        <v>3259</v>
      </c>
      <c r="E821" t="s">
        <v>3721</v>
      </c>
      <c r="F821">
        <v>76</v>
      </c>
      <c r="G821">
        <v>67</v>
      </c>
      <c r="I821" t="s">
        <v>91</v>
      </c>
    </row>
    <row r="822" spans="1:9" x14ac:dyDescent="0.25">
      <c r="A822" t="s">
        <v>3248</v>
      </c>
      <c r="B822" s="6">
        <v>41968</v>
      </c>
      <c r="C822" t="s">
        <v>3073</v>
      </c>
      <c r="D822" t="s">
        <v>3078</v>
      </c>
      <c r="E822" t="s">
        <v>3721</v>
      </c>
      <c r="F822">
        <v>78</v>
      </c>
      <c r="G822">
        <v>46</v>
      </c>
      <c r="I822" t="s">
        <v>191</v>
      </c>
    </row>
    <row r="823" spans="1:9" x14ac:dyDescent="0.25">
      <c r="A823" t="s">
        <v>3247</v>
      </c>
      <c r="B823" s="6">
        <v>41968</v>
      </c>
      <c r="C823" t="s">
        <v>3073</v>
      </c>
      <c r="D823" t="s">
        <v>3357</v>
      </c>
      <c r="E823" t="s">
        <v>3721</v>
      </c>
      <c r="F823">
        <v>75</v>
      </c>
      <c r="G823">
        <v>64</v>
      </c>
      <c r="I823" t="s">
        <v>52</v>
      </c>
    </row>
    <row r="824" spans="1:9" x14ac:dyDescent="0.25">
      <c r="A824" t="s">
        <v>3289</v>
      </c>
      <c r="B824" s="6">
        <v>41968</v>
      </c>
      <c r="C824" t="s">
        <v>3073</v>
      </c>
      <c r="D824" t="s">
        <v>3156</v>
      </c>
      <c r="E824" t="s">
        <v>3720</v>
      </c>
      <c r="F824">
        <v>82</v>
      </c>
      <c r="G824">
        <v>79</v>
      </c>
      <c r="I824" t="s">
        <v>10</v>
      </c>
    </row>
    <row r="825" spans="1:9" x14ac:dyDescent="0.25">
      <c r="A825" t="s">
        <v>3142</v>
      </c>
      <c r="B825" s="6">
        <v>41968</v>
      </c>
      <c r="C825" t="s">
        <v>3073</v>
      </c>
      <c r="D825" t="s">
        <v>3356</v>
      </c>
      <c r="E825" t="s">
        <v>3721</v>
      </c>
      <c r="F825">
        <v>74</v>
      </c>
      <c r="G825">
        <v>59</v>
      </c>
      <c r="I825" t="s">
        <v>52</v>
      </c>
    </row>
    <row r="826" spans="1:9" x14ac:dyDescent="0.25">
      <c r="A826" t="s">
        <v>3162</v>
      </c>
      <c r="B826" s="6">
        <v>41968</v>
      </c>
      <c r="C826" t="s">
        <v>3073</v>
      </c>
      <c r="D826" t="s">
        <v>3718</v>
      </c>
      <c r="E826" t="s">
        <v>3721</v>
      </c>
      <c r="F826">
        <v>87</v>
      </c>
      <c r="G826">
        <v>76</v>
      </c>
      <c r="I826" t="s">
        <v>11</v>
      </c>
    </row>
    <row r="827" spans="1:9" x14ac:dyDescent="0.25">
      <c r="A827" t="s">
        <v>3084</v>
      </c>
      <c r="B827" s="6">
        <v>41968</v>
      </c>
      <c r="C827" t="s">
        <v>3073</v>
      </c>
      <c r="D827" t="s">
        <v>3718</v>
      </c>
      <c r="E827" t="s">
        <v>3721</v>
      </c>
      <c r="F827">
        <v>102</v>
      </c>
      <c r="G827">
        <v>57</v>
      </c>
      <c r="I827" t="s">
        <v>92</v>
      </c>
    </row>
    <row r="828" spans="1:9" x14ac:dyDescent="0.25">
      <c r="A828" t="s">
        <v>3091</v>
      </c>
      <c r="B828" s="6">
        <v>41968</v>
      </c>
      <c r="C828" t="s">
        <v>3073</v>
      </c>
      <c r="D828" t="s">
        <v>3393</v>
      </c>
      <c r="E828" t="s">
        <v>3720</v>
      </c>
      <c r="F828">
        <v>68</v>
      </c>
      <c r="G828">
        <v>54</v>
      </c>
      <c r="I828" t="s">
        <v>77</v>
      </c>
    </row>
    <row r="829" spans="1:9" x14ac:dyDescent="0.25">
      <c r="A829" t="s">
        <v>3132</v>
      </c>
      <c r="B829" s="6">
        <v>41968</v>
      </c>
      <c r="C829" t="s">
        <v>3073</v>
      </c>
      <c r="D829" t="s">
        <v>3332</v>
      </c>
      <c r="E829" t="s">
        <v>3721</v>
      </c>
      <c r="F829">
        <v>53</v>
      </c>
      <c r="G829">
        <v>49</v>
      </c>
      <c r="I829" t="s">
        <v>165</v>
      </c>
    </row>
    <row r="830" spans="1:9" x14ac:dyDescent="0.25">
      <c r="A830" t="s">
        <v>3298</v>
      </c>
      <c r="B830" s="6">
        <v>41968</v>
      </c>
      <c r="C830" t="s">
        <v>3073</v>
      </c>
      <c r="D830" t="s">
        <v>3158</v>
      </c>
      <c r="E830" t="s">
        <v>3720</v>
      </c>
      <c r="F830">
        <v>71</v>
      </c>
      <c r="G830">
        <v>57</v>
      </c>
      <c r="I830" t="s">
        <v>9</v>
      </c>
    </row>
    <row r="831" spans="1:9" x14ac:dyDescent="0.25">
      <c r="A831" t="s">
        <v>3229</v>
      </c>
      <c r="B831" s="6">
        <v>41968</v>
      </c>
      <c r="C831" t="s">
        <v>3073</v>
      </c>
      <c r="D831" t="s">
        <v>3292</v>
      </c>
      <c r="E831" t="s">
        <v>3721</v>
      </c>
      <c r="F831">
        <v>63</v>
      </c>
      <c r="G831">
        <v>53</v>
      </c>
      <c r="I831" t="s">
        <v>190</v>
      </c>
    </row>
    <row r="832" spans="1:9" x14ac:dyDescent="0.25">
      <c r="A832" t="s">
        <v>3708</v>
      </c>
      <c r="B832" s="6">
        <v>41968</v>
      </c>
      <c r="C832" t="s">
        <v>3074</v>
      </c>
      <c r="D832" t="s">
        <v>3153</v>
      </c>
      <c r="E832" t="s">
        <v>3721</v>
      </c>
      <c r="F832">
        <v>60</v>
      </c>
      <c r="G832">
        <v>55</v>
      </c>
      <c r="I832" t="s">
        <v>191</v>
      </c>
    </row>
    <row r="833" spans="1:9" x14ac:dyDescent="0.25">
      <c r="A833" t="s">
        <v>3710</v>
      </c>
      <c r="B833" s="6">
        <v>41968</v>
      </c>
      <c r="C833" t="s">
        <v>3073</v>
      </c>
      <c r="D833" t="s">
        <v>3228</v>
      </c>
      <c r="E833" t="s">
        <v>3721</v>
      </c>
      <c r="F833">
        <v>79</v>
      </c>
      <c r="G833">
        <v>36</v>
      </c>
      <c r="I833" t="s">
        <v>191</v>
      </c>
    </row>
    <row r="834" spans="1:9" x14ac:dyDescent="0.25">
      <c r="A834" t="s">
        <v>3180</v>
      </c>
      <c r="B834" s="6">
        <v>41968</v>
      </c>
      <c r="C834" t="s">
        <v>3074</v>
      </c>
      <c r="D834" t="s">
        <v>3295</v>
      </c>
      <c r="E834" t="s">
        <v>3721</v>
      </c>
      <c r="F834">
        <v>77</v>
      </c>
      <c r="G834">
        <v>63</v>
      </c>
      <c r="I834" t="s">
        <v>53</v>
      </c>
    </row>
    <row r="835" spans="1:9" x14ac:dyDescent="0.25">
      <c r="A835" t="s">
        <v>3198</v>
      </c>
      <c r="B835" s="6">
        <v>41968</v>
      </c>
      <c r="C835" t="s">
        <v>3074</v>
      </c>
      <c r="D835" t="s">
        <v>3178</v>
      </c>
      <c r="E835" t="s">
        <v>3720</v>
      </c>
      <c r="F835">
        <v>73</v>
      </c>
      <c r="G835">
        <v>54</v>
      </c>
      <c r="I835" t="s">
        <v>9</v>
      </c>
    </row>
    <row r="836" spans="1:9" x14ac:dyDescent="0.25">
      <c r="A836" t="s">
        <v>3370</v>
      </c>
      <c r="B836" s="6">
        <v>41968</v>
      </c>
      <c r="C836" t="s">
        <v>3074</v>
      </c>
      <c r="D836" t="s">
        <v>3363</v>
      </c>
      <c r="E836" t="s">
        <v>3720</v>
      </c>
      <c r="F836">
        <v>85</v>
      </c>
      <c r="G836">
        <v>70</v>
      </c>
      <c r="I836" t="s">
        <v>10</v>
      </c>
    </row>
    <row r="837" spans="1:9" x14ac:dyDescent="0.25">
      <c r="A837" t="s">
        <v>3344</v>
      </c>
      <c r="B837" s="6">
        <v>41968</v>
      </c>
      <c r="C837" t="s">
        <v>3073</v>
      </c>
      <c r="D837" t="s">
        <v>3272</v>
      </c>
      <c r="E837" t="s">
        <v>3721</v>
      </c>
      <c r="F837">
        <v>83</v>
      </c>
      <c r="G837">
        <v>49</v>
      </c>
      <c r="I837" t="s">
        <v>53</v>
      </c>
    </row>
    <row r="838" spans="1:9" x14ac:dyDescent="0.25">
      <c r="A838" t="s">
        <v>3310</v>
      </c>
      <c r="B838" s="6">
        <v>41968</v>
      </c>
      <c r="C838" t="s">
        <v>3073</v>
      </c>
      <c r="D838" t="s">
        <v>3718</v>
      </c>
      <c r="E838" t="s">
        <v>3721</v>
      </c>
      <c r="F838">
        <v>82</v>
      </c>
      <c r="G838">
        <v>54</v>
      </c>
      <c r="I838" t="s">
        <v>54</v>
      </c>
    </row>
    <row r="839" spans="1:9" x14ac:dyDescent="0.25">
      <c r="A839" t="s">
        <v>3230</v>
      </c>
      <c r="B839" s="6">
        <v>41969</v>
      </c>
      <c r="C839" t="s">
        <v>3073</v>
      </c>
      <c r="D839" t="s">
        <v>3189</v>
      </c>
      <c r="E839" t="s">
        <v>3721</v>
      </c>
      <c r="F839">
        <v>78</v>
      </c>
      <c r="G839">
        <v>57</v>
      </c>
      <c r="I839" t="s">
        <v>54</v>
      </c>
    </row>
    <row r="840" spans="1:9" x14ac:dyDescent="0.25">
      <c r="A840" t="s">
        <v>3222</v>
      </c>
      <c r="B840" s="6">
        <v>41969</v>
      </c>
      <c r="C840" t="s">
        <v>3073</v>
      </c>
      <c r="D840" t="s">
        <v>3333</v>
      </c>
      <c r="E840" t="s">
        <v>3721</v>
      </c>
      <c r="F840">
        <v>72</v>
      </c>
      <c r="G840">
        <v>52</v>
      </c>
      <c r="I840" t="s">
        <v>53</v>
      </c>
    </row>
    <row r="841" spans="1:9" x14ac:dyDescent="0.25">
      <c r="A841" t="s">
        <v>3234</v>
      </c>
      <c r="B841" s="6">
        <v>41969</v>
      </c>
      <c r="C841" t="s">
        <v>3073</v>
      </c>
      <c r="D841" t="s">
        <v>3175</v>
      </c>
      <c r="E841" t="s">
        <v>3721</v>
      </c>
      <c r="F841">
        <v>61</v>
      </c>
      <c r="G841">
        <v>46</v>
      </c>
      <c r="I841" t="s">
        <v>10</v>
      </c>
    </row>
    <row r="842" spans="1:9" x14ac:dyDescent="0.25">
      <c r="A842" t="s">
        <v>3308</v>
      </c>
      <c r="B842" s="6">
        <v>41969</v>
      </c>
      <c r="C842" t="s">
        <v>3074</v>
      </c>
      <c r="D842" t="s">
        <v>3411</v>
      </c>
      <c r="E842" t="s">
        <v>3721</v>
      </c>
      <c r="F842">
        <v>61</v>
      </c>
      <c r="G842">
        <v>48</v>
      </c>
      <c r="I842" t="s">
        <v>53</v>
      </c>
    </row>
    <row r="843" spans="1:9" x14ac:dyDescent="0.25">
      <c r="A843" t="s">
        <v>3076</v>
      </c>
      <c r="B843" s="6">
        <v>41969</v>
      </c>
      <c r="C843" t="s">
        <v>3073</v>
      </c>
      <c r="D843" t="s">
        <v>3097</v>
      </c>
      <c r="E843" t="s">
        <v>3720</v>
      </c>
      <c r="F843">
        <v>75</v>
      </c>
      <c r="G843">
        <v>71</v>
      </c>
      <c r="I843" t="s">
        <v>32</v>
      </c>
    </row>
    <row r="844" spans="1:9" x14ac:dyDescent="0.25">
      <c r="A844" t="s">
        <v>3119</v>
      </c>
      <c r="B844" s="6">
        <v>41969</v>
      </c>
      <c r="C844" t="s">
        <v>3073</v>
      </c>
      <c r="D844" t="s">
        <v>3115</v>
      </c>
      <c r="E844" t="s">
        <v>3721</v>
      </c>
      <c r="F844">
        <v>67</v>
      </c>
      <c r="G844">
        <v>60</v>
      </c>
      <c r="I844" t="s">
        <v>259</v>
      </c>
    </row>
    <row r="845" spans="1:9" x14ac:dyDescent="0.25">
      <c r="A845" t="s">
        <v>3283</v>
      </c>
      <c r="B845" s="6">
        <v>41969</v>
      </c>
      <c r="C845" t="s">
        <v>3073</v>
      </c>
      <c r="D845" t="s">
        <v>3264</v>
      </c>
      <c r="E845" t="s">
        <v>3720</v>
      </c>
      <c r="F845">
        <v>63</v>
      </c>
      <c r="G845">
        <v>55</v>
      </c>
      <c r="I845" t="s">
        <v>11</v>
      </c>
    </row>
    <row r="846" spans="1:9" x14ac:dyDescent="0.25">
      <c r="A846" t="s">
        <v>3255</v>
      </c>
      <c r="B846" s="6">
        <v>41969</v>
      </c>
      <c r="C846" t="s">
        <v>3073</v>
      </c>
      <c r="D846" t="s">
        <v>3379</v>
      </c>
      <c r="E846" t="s">
        <v>3720</v>
      </c>
      <c r="F846">
        <v>86</v>
      </c>
      <c r="G846">
        <v>74</v>
      </c>
      <c r="I846" t="s">
        <v>51</v>
      </c>
    </row>
    <row r="847" spans="1:9" x14ac:dyDescent="0.25">
      <c r="A847" t="s">
        <v>3704</v>
      </c>
      <c r="B847" s="6">
        <v>41969</v>
      </c>
      <c r="C847" t="s">
        <v>3073</v>
      </c>
      <c r="D847" t="s">
        <v>3338</v>
      </c>
      <c r="E847" t="s">
        <v>3721</v>
      </c>
      <c r="F847">
        <v>93</v>
      </c>
      <c r="G847">
        <v>54</v>
      </c>
      <c r="I847" t="s">
        <v>565</v>
      </c>
    </row>
    <row r="848" spans="1:9" x14ac:dyDescent="0.25">
      <c r="A848" t="s">
        <v>3139</v>
      </c>
      <c r="B848" s="6">
        <v>41969</v>
      </c>
      <c r="C848" t="s">
        <v>3074</v>
      </c>
      <c r="D848" t="s">
        <v>3208</v>
      </c>
      <c r="E848" t="s">
        <v>3720</v>
      </c>
      <c r="F848">
        <v>75</v>
      </c>
      <c r="G848">
        <v>73</v>
      </c>
      <c r="I848" t="s">
        <v>165</v>
      </c>
    </row>
    <row r="849" spans="1:9" x14ac:dyDescent="0.25">
      <c r="A849" t="s">
        <v>3315</v>
      </c>
      <c r="B849" s="6">
        <v>41969</v>
      </c>
      <c r="C849" t="s">
        <v>3073</v>
      </c>
      <c r="D849" t="s">
        <v>3718</v>
      </c>
      <c r="E849" t="s">
        <v>3721</v>
      </c>
      <c r="F849">
        <v>68</v>
      </c>
      <c r="G849">
        <v>35</v>
      </c>
      <c r="I849" t="s">
        <v>565</v>
      </c>
    </row>
    <row r="850" spans="1:9" x14ac:dyDescent="0.25">
      <c r="A850" t="s">
        <v>3236</v>
      </c>
      <c r="B850" s="6">
        <v>41969</v>
      </c>
      <c r="C850" t="s">
        <v>3073</v>
      </c>
      <c r="D850" t="s">
        <v>3214</v>
      </c>
      <c r="E850" t="s">
        <v>3721</v>
      </c>
      <c r="F850">
        <v>81</v>
      </c>
      <c r="G850">
        <v>60</v>
      </c>
      <c r="I850" t="s">
        <v>54</v>
      </c>
    </row>
    <row r="851" spans="1:9" x14ac:dyDescent="0.25">
      <c r="A851" t="s">
        <v>3378</v>
      </c>
      <c r="B851" s="6">
        <v>41969</v>
      </c>
      <c r="C851" t="s">
        <v>3074</v>
      </c>
      <c r="D851" t="s">
        <v>3262</v>
      </c>
      <c r="E851" t="s">
        <v>3721</v>
      </c>
      <c r="F851">
        <v>79</v>
      </c>
      <c r="G851">
        <v>72</v>
      </c>
      <c r="I851" t="s">
        <v>53</v>
      </c>
    </row>
    <row r="852" spans="1:9" x14ac:dyDescent="0.25">
      <c r="A852" t="s">
        <v>3221</v>
      </c>
      <c r="B852" s="6">
        <v>41969</v>
      </c>
      <c r="C852" t="s">
        <v>3074</v>
      </c>
      <c r="D852" t="s">
        <v>3371</v>
      </c>
      <c r="E852" t="s">
        <v>3720</v>
      </c>
      <c r="F852">
        <v>59</v>
      </c>
      <c r="G852">
        <v>45</v>
      </c>
      <c r="I852" t="s">
        <v>54</v>
      </c>
    </row>
    <row r="853" spans="1:9" x14ac:dyDescent="0.25">
      <c r="A853" t="s">
        <v>3126</v>
      </c>
      <c r="B853" s="6">
        <v>41969</v>
      </c>
      <c r="C853" t="s">
        <v>3073</v>
      </c>
      <c r="D853" t="s">
        <v>3309</v>
      </c>
      <c r="E853" t="s">
        <v>3721</v>
      </c>
      <c r="F853">
        <v>91</v>
      </c>
      <c r="G853">
        <v>66</v>
      </c>
      <c r="I853" t="s">
        <v>52</v>
      </c>
    </row>
    <row r="854" spans="1:9" x14ac:dyDescent="0.25">
      <c r="A854" t="s">
        <v>3249</v>
      </c>
      <c r="B854" s="6">
        <v>41969</v>
      </c>
      <c r="C854" t="s">
        <v>3074</v>
      </c>
      <c r="D854" t="s">
        <v>3144</v>
      </c>
      <c r="E854" t="s">
        <v>3721</v>
      </c>
      <c r="F854">
        <v>66</v>
      </c>
      <c r="G854">
        <v>65</v>
      </c>
      <c r="H854" t="s">
        <v>3722</v>
      </c>
      <c r="I854" t="s">
        <v>190</v>
      </c>
    </row>
    <row r="855" spans="1:9" x14ac:dyDescent="0.25">
      <c r="A855" t="s">
        <v>3111</v>
      </c>
      <c r="B855" s="6">
        <v>41969</v>
      </c>
      <c r="C855" t="s">
        <v>3074</v>
      </c>
      <c r="D855" t="s">
        <v>3707</v>
      </c>
      <c r="E855" t="s">
        <v>3720</v>
      </c>
      <c r="F855">
        <v>88</v>
      </c>
      <c r="G855">
        <v>76</v>
      </c>
      <c r="I855" t="s">
        <v>91</v>
      </c>
    </row>
    <row r="856" spans="1:9" x14ac:dyDescent="0.25">
      <c r="A856" t="s">
        <v>3293</v>
      </c>
      <c r="B856" s="6">
        <v>41969</v>
      </c>
      <c r="C856" t="s">
        <v>3073</v>
      </c>
      <c r="D856" t="s">
        <v>3399</v>
      </c>
      <c r="E856" t="s">
        <v>3720</v>
      </c>
      <c r="F856">
        <v>64</v>
      </c>
      <c r="G856">
        <v>60</v>
      </c>
      <c r="I856" t="s">
        <v>33</v>
      </c>
    </row>
    <row r="857" spans="1:9" x14ac:dyDescent="0.25">
      <c r="A857" t="s">
        <v>3269</v>
      </c>
      <c r="B857" s="6">
        <v>41969</v>
      </c>
      <c r="C857" t="s">
        <v>3073</v>
      </c>
      <c r="D857" t="s">
        <v>3277</v>
      </c>
      <c r="E857" t="s">
        <v>3720</v>
      </c>
      <c r="F857">
        <v>60</v>
      </c>
      <c r="G857">
        <v>57</v>
      </c>
      <c r="I857" t="s">
        <v>77</v>
      </c>
    </row>
    <row r="858" spans="1:9" x14ac:dyDescent="0.25">
      <c r="A858" t="s">
        <v>3209</v>
      </c>
      <c r="B858" s="6">
        <v>41969</v>
      </c>
      <c r="C858" t="s">
        <v>3073</v>
      </c>
      <c r="D858" t="s">
        <v>3300</v>
      </c>
      <c r="E858" t="s">
        <v>3721</v>
      </c>
      <c r="F858">
        <v>126</v>
      </c>
      <c r="G858">
        <v>76</v>
      </c>
      <c r="I858" t="s">
        <v>53</v>
      </c>
    </row>
    <row r="859" spans="1:9" x14ac:dyDescent="0.25">
      <c r="A859" t="s">
        <v>3127</v>
      </c>
      <c r="B859" s="6">
        <v>41969</v>
      </c>
      <c r="C859" t="s">
        <v>3073</v>
      </c>
      <c r="D859" t="s">
        <v>3103</v>
      </c>
      <c r="E859" t="s">
        <v>3721</v>
      </c>
      <c r="F859">
        <v>70</v>
      </c>
      <c r="G859">
        <v>49</v>
      </c>
      <c r="I859" t="s">
        <v>92</v>
      </c>
    </row>
    <row r="860" spans="1:9" x14ac:dyDescent="0.25">
      <c r="A860" t="s">
        <v>3216</v>
      </c>
      <c r="B860" s="6">
        <v>41969</v>
      </c>
      <c r="C860" t="s">
        <v>3073</v>
      </c>
      <c r="D860" t="s">
        <v>3718</v>
      </c>
      <c r="E860" t="s">
        <v>3721</v>
      </c>
      <c r="F860">
        <v>69</v>
      </c>
      <c r="G860">
        <v>57</v>
      </c>
      <c r="I860" t="s">
        <v>11</v>
      </c>
    </row>
    <row r="861" spans="1:9" x14ac:dyDescent="0.25">
      <c r="A861" t="s">
        <v>3187</v>
      </c>
      <c r="B861" s="6">
        <v>41969</v>
      </c>
      <c r="C861" t="s">
        <v>3073</v>
      </c>
      <c r="D861" t="s">
        <v>3109</v>
      </c>
      <c r="E861" t="s">
        <v>3721</v>
      </c>
      <c r="F861">
        <v>79</v>
      </c>
      <c r="G861">
        <v>72</v>
      </c>
      <c r="I861" t="s">
        <v>53</v>
      </c>
    </row>
    <row r="862" spans="1:9" x14ac:dyDescent="0.25">
      <c r="A862" t="s">
        <v>3129</v>
      </c>
      <c r="B862" s="6">
        <v>41969</v>
      </c>
      <c r="C862" t="s">
        <v>3073</v>
      </c>
      <c r="D862" t="s">
        <v>3218</v>
      </c>
      <c r="E862" t="s">
        <v>3721</v>
      </c>
      <c r="F862">
        <v>84</v>
      </c>
      <c r="G862">
        <v>71</v>
      </c>
      <c r="I862" t="s">
        <v>11</v>
      </c>
    </row>
    <row r="863" spans="1:9" x14ac:dyDescent="0.25">
      <c r="A863" t="s">
        <v>3307</v>
      </c>
      <c r="B863" s="6">
        <v>41969</v>
      </c>
      <c r="C863" t="s">
        <v>3074</v>
      </c>
      <c r="D863" t="s">
        <v>3341</v>
      </c>
      <c r="E863" t="s">
        <v>3720</v>
      </c>
      <c r="F863">
        <v>51</v>
      </c>
      <c r="G863">
        <v>50</v>
      </c>
      <c r="I863" t="s">
        <v>11</v>
      </c>
    </row>
    <row r="864" spans="1:9" x14ac:dyDescent="0.25">
      <c r="A864" t="s">
        <v>3711</v>
      </c>
      <c r="B864" s="6">
        <v>41969</v>
      </c>
      <c r="C864" t="s">
        <v>3073</v>
      </c>
      <c r="D864" t="s">
        <v>3373</v>
      </c>
      <c r="E864" t="s">
        <v>3721</v>
      </c>
      <c r="F864">
        <v>45</v>
      </c>
      <c r="G864">
        <v>33</v>
      </c>
      <c r="I864" t="s">
        <v>191</v>
      </c>
    </row>
    <row r="865" spans="1:9" x14ac:dyDescent="0.25">
      <c r="A865" t="s">
        <v>3340</v>
      </c>
      <c r="B865" s="6">
        <v>41969</v>
      </c>
      <c r="C865" t="s">
        <v>3073</v>
      </c>
      <c r="D865" t="s">
        <v>3296</v>
      </c>
      <c r="E865" t="s">
        <v>3721</v>
      </c>
      <c r="F865">
        <v>66</v>
      </c>
      <c r="G865">
        <v>62</v>
      </c>
      <c r="I865" t="s">
        <v>91</v>
      </c>
    </row>
    <row r="866" spans="1:9" x14ac:dyDescent="0.25">
      <c r="A866" t="s">
        <v>3188</v>
      </c>
      <c r="B866" s="6">
        <v>41969</v>
      </c>
      <c r="C866" t="s">
        <v>3074</v>
      </c>
      <c r="D866" t="s">
        <v>3329</v>
      </c>
      <c r="E866" t="s">
        <v>3721</v>
      </c>
      <c r="F866">
        <v>68</v>
      </c>
      <c r="G866">
        <v>64</v>
      </c>
      <c r="I866" t="s">
        <v>32</v>
      </c>
    </row>
    <row r="867" spans="1:9" x14ac:dyDescent="0.25">
      <c r="A867" t="s">
        <v>3326</v>
      </c>
      <c r="B867" s="6">
        <v>41969</v>
      </c>
      <c r="C867" t="s">
        <v>3073</v>
      </c>
      <c r="D867" t="s">
        <v>3238</v>
      </c>
      <c r="E867" t="s">
        <v>3720</v>
      </c>
      <c r="F867">
        <v>77</v>
      </c>
      <c r="G867">
        <v>68</v>
      </c>
      <c r="I867" t="s">
        <v>91</v>
      </c>
    </row>
    <row r="868" spans="1:9" x14ac:dyDescent="0.25">
      <c r="A868" t="s">
        <v>3165</v>
      </c>
      <c r="B868" s="6">
        <v>41969</v>
      </c>
      <c r="C868" t="s">
        <v>3073</v>
      </c>
      <c r="D868" t="s">
        <v>3346</v>
      </c>
      <c r="E868" t="s">
        <v>3721</v>
      </c>
      <c r="F868">
        <v>79</v>
      </c>
      <c r="G868">
        <v>54</v>
      </c>
      <c r="I868" t="s">
        <v>54</v>
      </c>
    </row>
    <row r="869" spans="1:9" x14ac:dyDescent="0.25">
      <c r="A869" t="s">
        <v>3281</v>
      </c>
      <c r="B869" s="6">
        <v>41969</v>
      </c>
      <c r="C869" t="s">
        <v>3074</v>
      </c>
      <c r="D869" t="s">
        <v>3159</v>
      </c>
      <c r="E869" t="s">
        <v>3720</v>
      </c>
      <c r="F869">
        <v>69</v>
      </c>
      <c r="G869">
        <v>66</v>
      </c>
      <c r="I869" t="s">
        <v>11</v>
      </c>
    </row>
    <row r="870" spans="1:9" x14ac:dyDescent="0.25">
      <c r="A870" t="s">
        <v>3235</v>
      </c>
      <c r="B870" s="6">
        <v>41969</v>
      </c>
      <c r="C870" t="s">
        <v>3074</v>
      </c>
      <c r="D870" t="s">
        <v>3718</v>
      </c>
      <c r="E870" t="s">
        <v>3721</v>
      </c>
      <c r="F870">
        <v>74</v>
      </c>
      <c r="G870">
        <v>60</v>
      </c>
      <c r="I870" t="s">
        <v>165</v>
      </c>
    </row>
    <row r="871" spans="1:9" x14ac:dyDescent="0.25">
      <c r="A871" t="s">
        <v>3163</v>
      </c>
      <c r="B871" s="6">
        <v>41969</v>
      </c>
      <c r="C871" t="s">
        <v>3073</v>
      </c>
      <c r="D871" t="s">
        <v>3718</v>
      </c>
      <c r="E871" t="s">
        <v>3721</v>
      </c>
      <c r="F871">
        <v>75</v>
      </c>
      <c r="G871">
        <v>52</v>
      </c>
      <c r="I871" t="s">
        <v>9</v>
      </c>
    </row>
    <row r="872" spans="1:9" x14ac:dyDescent="0.25">
      <c r="A872" t="s">
        <v>3325</v>
      </c>
      <c r="B872" s="6">
        <v>41969</v>
      </c>
      <c r="C872" t="s">
        <v>3073</v>
      </c>
      <c r="D872" t="s">
        <v>3718</v>
      </c>
      <c r="E872" t="s">
        <v>3721</v>
      </c>
      <c r="F872">
        <v>67</v>
      </c>
      <c r="G872">
        <v>42</v>
      </c>
      <c r="I872" t="s">
        <v>11</v>
      </c>
    </row>
    <row r="873" spans="1:9" x14ac:dyDescent="0.25">
      <c r="A873" t="s">
        <v>3135</v>
      </c>
      <c r="B873" s="6">
        <v>41969</v>
      </c>
      <c r="C873" t="s">
        <v>3073</v>
      </c>
      <c r="D873" t="s">
        <v>3166</v>
      </c>
      <c r="E873" t="s">
        <v>3721</v>
      </c>
      <c r="F873">
        <v>84</v>
      </c>
      <c r="G873">
        <v>72</v>
      </c>
      <c r="I873" t="s">
        <v>191</v>
      </c>
    </row>
    <row r="874" spans="1:9" x14ac:dyDescent="0.25">
      <c r="A874" t="s">
        <v>3241</v>
      </c>
      <c r="B874" s="6">
        <v>41969</v>
      </c>
      <c r="C874" t="s">
        <v>3073</v>
      </c>
      <c r="D874" t="s">
        <v>3220</v>
      </c>
      <c r="E874" t="s">
        <v>3721</v>
      </c>
      <c r="F874">
        <v>78</v>
      </c>
      <c r="G874">
        <v>33</v>
      </c>
      <c r="I874" t="s">
        <v>165</v>
      </c>
    </row>
    <row r="875" spans="1:9" x14ac:dyDescent="0.25">
      <c r="A875" t="s">
        <v>3705</v>
      </c>
      <c r="B875" s="6">
        <v>41969</v>
      </c>
      <c r="C875" t="s">
        <v>3074</v>
      </c>
      <c r="D875" t="s">
        <v>3101</v>
      </c>
      <c r="E875" t="s">
        <v>3720</v>
      </c>
      <c r="F875">
        <v>74</v>
      </c>
      <c r="G875">
        <v>66</v>
      </c>
      <c r="I875" t="s">
        <v>52</v>
      </c>
    </row>
    <row r="876" spans="1:9" x14ac:dyDescent="0.25">
      <c r="A876" t="s">
        <v>3278</v>
      </c>
      <c r="B876" s="6">
        <v>41969</v>
      </c>
      <c r="C876" t="s">
        <v>3074</v>
      </c>
      <c r="D876" t="s">
        <v>3401</v>
      </c>
      <c r="E876" t="s">
        <v>3721</v>
      </c>
      <c r="F876">
        <v>75</v>
      </c>
      <c r="G876">
        <v>68</v>
      </c>
      <c r="I876" t="s">
        <v>9</v>
      </c>
    </row>
    <row r="877" spans="1:9" x14ac:dyDescent="0.25">
      <c r="A877" t="s">
        <v>3211</v>
      </c>
      <c r="B877" s="6">
        <v>41969</v>
      </c>
      <c r="C877" t="s">
        <v>3074</v>
      </c>
      <c r="D877" t="s">
        <v>3345</v>
      </c>
      <c r="E877" t="s">
        <v>3721</v>
      </c>
      <c r="F877">
        <v>72</v>
      </c>
      <c r="G877">
        <v>65</v>
      </c>
      <c r="I877" t="s">
        <v>165</v>
      </c>
    </row>
    <row r="878" spans="1:9" x14ac:dyDescent="0.25">
      <c r="A878" t="s">
        <v>3256</v>
      </c>
      <c r="B878" s="6">
        <v>41969</v>
      </c>
      <c r="C878" t="s">
        <v>3073</v>
      </c>
      <c r="D878" t="s">
        <v>3394</v>
      </c>
      <c r="E878" t="s">
        <v>3721</v>
      </c>
      <c r="F878">
        <v>67</v>
      </c>
      <c r="G878">
        <v>52</v>
      </c>
      <c r="I878" t="s">
        <v>53</v>
      </c>
    </row>
    <row r="879" spans="1:9" x14ac:dyDescent="0.25">
      <c r="A879" t="s">
        <v>3203</v>
      </c>
      <c r="B879" s="6">
        <v>41969</v>
      </c>
      <c r="C879" t="s">
        <v>3074</v>
      </c>
      <c r="D879" t="s">
        <v>3178</v>
      </c>
      <c r="E879" t="s">
        <v>3720</v>
      </c>
      <c r="F879">
        <v>61</v>
      </c>
      <c r="G879">
        <v>42</v>
      </c>
      <c r="I879" t="s">
        <v>54</v>
      </c>
    </row>
    <row r="880" spans="1:9" x14ac:dyDescent="0.25">
      <c r="A880" t="s">
        <v>3092</v>
      </c>
      <c r="B880" s="6">
        <v>41969</v>
      </c>
      <c r="C880" t="s">
        <v>3073</v>
      </c>
      <c r="D880" t="s">
        <v>3415</v>
      </c>
      <c r="E880" t="s">
        <v>3721</v>
      </c>
      <c r="F880">
        <v>81</v>
      </c>
      <c r="G880">
        <v>54</v>
      </c>
      <c r="I880" t="s">
        <v>54</v>
      </c>
    </row>
    <row r="881" spans="1:9" x14ac:dyDescent="0.25">
      <c r="A881" t="s">
        <v>3369</v>
      </c>
      <c r="B881" s="6">
        <v>41969</v>
      </c>
      <c r="C881" t="s">
        <v>3073</v>
      </c>
      <c r="D881" t="s">
        <v>3363</v>
      </c>
      <c r="E881" t="s">
        <v>3720</v>
      </c>
      <c r="F881">
        <v>83</v>
      </c>
      <c r="G881">
        <v>78</v>
      </c>
      <c r="I881" t="s">
        <v>33</v>
      </c>
    </row>
    <row r="882" spans="1:9" x14ac:dyDescent="0.25">
      <c r="A882" t="s">
        <v>3324</v>
      </c>
      <c r="B882" s="6">
        <v>41969</v>
      </c>
      <c r="C882" t="s">
        <v>3073</v>
      </c>
      <c r="D882" t="s">
        <v>3312</v>
      </c>
      <c r="E882" t="s">
        <v>3721</v>
      </c>
      <c r="F882">
        <v>91</v>
      </c>
      <c r="G882">
        <v>64</v>
      </c>
      <c r="I882" t="s">
        <v>190</v>
      </c>
    </row>
    <row r="883" spans="1:9" x14ac:dyDescent="0.25">
      <c r="A883" t="s">
        <v>3702</v>
      </c>
      <c r="B883" s="6">
        <v>41969</v>
      </c>
      <c r="C883" t="s">
        <v>3074</v>
      </c>
      <c r="D883" t="s">
        <v>3282</v>
      </c>
      <c r="E883" t="s">
        <v>3721</v>
      </c>
      <c r="F883">
        <v>75</v>
      </c>
      <c r="G883">
        <v>65</v>
      </c>
      <c r="I883" t="s">
        <v>52</v>
      </c>
    </row>
    <row r="884" spans="1:9" x14ac:dyDescent="0.25">
      <c r="A884" t="s">
        <v>3258</v>
      </c>
      <c r="B884" s="6">
        <v>41969</v>
      </c>
      <c r="C884" t="s">
        <v>3074</v>
      </c>
      <c r="D884" t="s">
        <v>3260</v>
      </c>
      <c r="E884" t="s">
        <v>3720</v>
      </c>
      <c r="F884">
        <v>71</v>
      </c>
      <c r="G884">
        <v>69</v>
      </c>
      <c r="I884" t="s">
        <v>91</v>
      </c>
    </row>
    <row r="885" spans="1:9" x14ac:dyDescent="0.25">
      <c r="A885" t="s">
        <v>3390</v>
      </c>
      <c r="B885" s="6">
        <v>41969</v>
      </c>
      <c r="C885" t="s">
        <v>3072</v>
      </c>
      <c r="D885" t="s">
        <v>3718</v>
      </c>
      <c r="E885" t="s">
        <v>3721</v>
      </c>
      <c r="F885">
        <v>71</v>
      </c>
      <c r="G885">
        <v>62</v>
      </c>
      <c r="I885" t="s">
        <v>91</v>
      </c>
    </row>
    <row r="886" spans="1:9" x14ac:dyDescent="0.25">
      <c r="A886" t="s">
        <v>3192</v>
      </c>
      <c r="B886" s="6">
        <v>41969</v>
      </c>
      <c r="C886" t="s">
        <v>3074</v>
      </c>
      <c r="D886" t="s">
        <v>3245</v>
      </c>
      <c r="E886" t="s">
        <v>3721</v>
      </c>
      <c r="F886">
        <v>70</v>
      </c>
      <c r="G886">
        <v>47</v>
      </c>
      <c r="I886" t="s">
        <v>92</v>
      </c>
    </row>
    <row r="887" spans="1:9" x14ac:dyDescent="0.25">
      <c r="A887" t="s">
        <v>3206</v>
      </c>
      <c r="B887" s="6">
        <v>41969</v>
      </c>
      <c r="C887" t="s">
        <v>3074</v>
      </c>
      <c r="D887" t="s">
        <v>3184</v>
      </c>
      <c r="E887" t="s">
        <v>3721</v>
      </c>
      <c r="F887">
        <v>87</v>
      </c>
      <c r="G887">
        <v>85</v>
      </c>
      <c r="H887" t="s">
        <v>3722</v>
      </c>
      <c r="I887" t="s">
        <v>54</v>
      </c>
    </row>
    <row r="888" spans="1:9" x14ac:dyDescent="0.25">
      <c r="A888" t="s">
        <v>3343</v>
      </c>
      <c r="B888" s="6">
        <v>41969</v>
      </c>
      <c r="C888" t="s">
        <v>3074</v>
      </c>
      <c r="D888" t="s">
        <v>3715</v>
      </c>
      <c r="E888" t="s">
        <v>3720</v>
      </c>
      <c r="F888">
        <v>61</v>
      </c>
      <c r="G888">
        <v>59</v>
      </c>
      <c r="I888" t="s">
        <v>54</v>
      </c>
    </row>
    <row r="889" spans="1:9" x14ac:dyDescent="0.25">
      <c r="A889" t="s">
        <v>3322</v>
      </c>
      <c r="B889" s="6">
        <v>41969</v>
      </c>
      <c r="C889" t="s">
        <v>3073</v>
      </c>
      <c r="D889" t="s">
        <v>3232</v>
      </c>
      <c r="E889" t="s">
        <v>3721</v>
      </c>
      <c r="F889">
        <v>86</v>
      </c>
      <c r="G889">
        <v>65</v>
      </c>
      <c r="I889" t="s">
        <v>32</v>
      </c>
    </row>
    <row r="890" spans="1:9" x14ac:dyDescent="0.25">
      <c r="A890" t="s">
        <v>3149</v>
      </c>
      <c r="B890" s="6">
        <v>41969</v>
      </c>
      <c r="C890" t="s">
        <v>3073</v>
      </c>
      <c r="D890" t="s">
        <v>3409</v>
      </c>
      <c r="E890" t="s">
        <v>3721</v>
      </c>
      <c r="F890">
        <v>72</v>
      </c>
      <c r="G890">
        <v>59</v>
      </c>
      <c r="I890" t="s">
        <v>165</v>
      </c>
    </row>
    <row r="891" spans="1:9" x14ac:dyDescent="0.25">
      <c r="A891" t="s">
        <v>3199</v>
      </c>
      <c r="B891" s="6">
        <v>41969</v>
      </c>
      <c r="C891" t="s">
        <v>3073</v>
      </c>
      <c r="D891" t="s">
        <v>3305</v>
      </c>
      <c r="E891" t="s">
        <v>3721</v>
      </c>
      <c r="F891">
        <v>89</v>
      </c>
      <c r="G891">
        <v>75</v>
      </c>
      <c r="I891" t="s">
        <v>165</v>
      </c>
    </row>
    <row r="892" spans="1:9" x14ac:dyDescent="0.25">
      <c r="A892" t="s">
        <v>3285</v>
      </c>
      <c r="B892" s="6">
        <v>41969</v>
      </c>
      <c r="C892" t="s">
        <v>3073</v>
      </c>
      <c r="D892" t="s">
        <v>3718</v>
      </c>
      <c r="E892" t="s">
        <v>3721</v>
      </c>
      <c r="F892">
        <v>86</v>
      </c>
      <c r="G892">
        <v>69</v>
      </c>
      <c r="I892" t="s">
        <v>33</v>
      </c>
    </row>
    <row r="893" spans="1:9" x14ac:dyDescent="0.25">
      <c r="A893" t="s">
        <v>3267</v>
      </c>
      <c r="B893" s="6">
        <v>41969</v>
      </c>
      <c r="C893" t="s">
        <v>3073</v>
      </c>
      <c r="D893" t="s">
        <v>3377</v>
      </c>
      <c r="E893" t="s">
        <v>3720</v>
      </c>
      <c r="F893">
        <v>73</v>
      </c>
      <c r="G893">
        <v>64</v>
      </c>
      <c r="I893" t="s">
        <v>77</v>
      </c>
    </row>
    <row r="894" spans="1:9" x14ac:dyDescent="0.25">
      <c r="A894" t="s">
        <v>3201</v>
      </c>
      <c r="B894" s="6">
        <v>41969</v>
      </c>
      <c r="C894" t="s">
        <v>3074</v>
      </c>
      <c r="D894" t="s">
        <v>3124</v>
      </c>
      <c r="E894" t="s">
        <v>3721</v>
      </c>
      <c r="F894">
        <v>70</v>
      </c>
      <c r="G894">
        <v>61</v>
      </c>
      <c r="I894" t="s">
        <v>190</v>
      </c>
    </row>
    <row r="895" spans="1:9" x14ac:dyDescent="0.25">
      <c r="A895" t="s">
        <v>3244</v>
      </c>
      <c r="B895" s="6">
        <v>41969</v>
      </c>
      <c r="C895" t="s">
        <v>3073</v>
      </c>
      <c r="D895" t="s">
        <v>3311</v>
      </c>
      <c r="E895" t="s">
        <v>3721</v>
      </c>
      <c r="F895">
        <v>74</v>
      </c>
      <c r="G895">
        <v>50</v>
      </c>
      <c r="I895" t="s">
        <v>191</v>
      </c>
    </row>
    <row r="896" spans="1:9" x14ac:dyDescent="0.25">
      <c r="A896" t="s">
        <v>3182</v>
      </c>
      <c r="B896" s="6">
        <v>41969</v>
      </c>
      <c r="C896" t="s">
        <v>3073</v>
      </c>
      <c r="D896" t="s">
        <v>3718</v>
      </c>
      <c r="E896" t="s">
        <v>3721</v>
      </c>
      <c r="F896">
        <v>97</v>
      </c>
      <c r="G896">
        <v>43</v>
      </c>
      <c r="I896" t="s">
        <v>54</v>
      </c>
    </row>
    <row r="897" spans="1:9" x14ac:dyDescent="0.25">
      <c r="A897" t="s">
        <v>3143</v>
      </c>
      <c r="B897" s="6">
        <v>41969</v>
      </c>
      <c r="C897" t="s">
        <v>3074</v>
      </c>
      <c r="D897" t="s">
        <v>3246</v>
      </c>
      <c r="E897" t="s">
        <v>3720</v>
      </c>
      <c r="F897">
        <v>73</v>
      </c>
      <c r="G897">
        <v>58</v>
      </c>
      <c r="I897" t="s">
        <v>91</v>
      </c>
    </row>
    <row r="898" spans="1:9" x14ac:dyDescent="0.25">
      <c r="A898" t="s">
        <v>3331</v>
      </c>
      <c r="B898" s="6">
        <v>41969</v>
      </c>
      <c r="C898" t="s">
        <v>3073</v>
      </c>
      <c r="D898" t="s">
        <v>3276</v>
      </c>
      <c r="E898" t="s">
        <v>3721</v>
      </c>
      <c r="F898">
        <v>77</v>
      </c>
      <c r="G898">
        <v>70</v>
      </c>
      <c r="H898" t="s">
        <v>3722</v>
      </c>
      <c r="I898" t="s">
        <v>190</v>
      </c>
    </row>
    <row r="899" spans="1:9" x14ac:dyDescent="0.25">
      <c r="A899" t="s">
        <v>3138</v>
      </c>
      <c r="B899" s="6">
        <v>41969</v>
      </c>
      <c r="C899" t="s">
        <v>3073</v>
      </c>
      <c r="D899" t="s">
        <v>3172</v>
      </c>
      <c r="E899" t="s">
        <v>3720</v>
      </c>
      <c r="F899">
        <v>95</v>
      </c>
      <c r="G899">
        <v>69</v>
      </c>
      <c r="I899" t="s">
        <v>52</v>
      </c>
    </row>
    <row r="900" spans="1:9" x14ac:dyDescent="0.25">
      <c r="A900" t="s">
        <v>3287</v>
      </c>
      <c r="B900" s="6">
        <v>41969</v>
      </c>
      <c r="C900" t="s">
        <v>3073</v>
      </c>
      <c r="D900" t="s">
        <v>3365</v>
      </c>
      <c r="E900" t="s">
        <v>3721</v>
      </c>
      <c r="F900">
        <v>85</v>
      </c>
      <c r="G900">
        <v>48</v>
      </c>
      <c r="I900" t="s">
        <v>52</v>
      </c>
    </row>
    <row r="901" spans="1:9" x14ac:dyDescent="0.25">
      <c r="A901" t="s">
        <v>3087</v>
      </c>
      <c r="B901" s="6">
        <v>41969</v>
      </c>
      <c r="C901" t="s">
        <v>3073</v>
      </c>
      <c r="D901" t="s">
        <v>3106</v>
      </c>
      <c r="E901" t="s">
        <v>3721</v>
      </c>
      <c r="F901">
        <v>73</v>
      </c>
      <c r="G901">
        <v>47</v>
      </c>
      <c r="I901" t="s">
        <v>91</v>
      </c>
    </row>
    <row r="902" spans="1:9" x14ac:dyDescent="0.25">
      <c r="A902" t="s">
        <v>3198</v>
      </c>
      <c r="B902" s="6">
        <v>41969</v>
      </c>
      <c r="C902" t="s">
        <v>3074</v>
      </c>
      <c r="D902" t="s">
        <v>3169</v>
      </c>
      <c r="E902" t="s">
        <v>3721</v>
      </c>
      <c r="F902">
        <v>78</v>
      </c>
      <c r="G902">
        <v>63</v>
      </c>
      <c r="I902" t="s">
        <v>91</v>
      </c>
    </row>
    <row r="903" spans="1:9" x14ac:dyDescent="0.25">
      <c r="A903" t="s">
        <v>3200</v>
      </c>
      <c r="B903" s="6">
        <v>41969</v>
      </c>
      <c r="C903" t="s">
        <v>3073</v>
      </c>
      <c r="D903" t="s">
        <v>3096</v>
      </c>
      <c r="E903" t="s">
        <v>3721</v>
      </c>
      <c r="F903">
        <v>83</v>
      </c>
      <c r="G903">
        <v>49</v>
      </c>
      <c r="I903" t="s">
        <v>92</v>
      </c>
    </row>
    <row r="904" spans="1:9" x14ac:dyDescent="0.25">
      <c r="A904" t="s">
        <v>3385</v>
      </c>
      <c r="B904" s="6">
        <v>41969</v>
      </c>
      <c r="C904" t="s">
        <v>3074</v>
      </c>
      <c r="D904" t="s">
        <v>3351</v>
      </c>
      <c r="E904" t="s">
        <v>3721</v>
      </c>
      <c r="F904">
        <v>103</v>
      </c>
      <c r="G904">
        <v>72</v>
      </c>
      <c r="I904" t="s">
        <v>565</v>
      </c>
    </row>
    <row r="905" spans="1:9" x14ac:dyDescent="0.25">
      <c r="A905" t="s">
        <v>3370</v>
      </c>
      <c r="B905" s="6">
        <v>41969</v>
      </c>
      <c r="C905" t="s">
        <v>3074</v>
      </c>
      <c r="D905" t="s">
        <v>3257</v>
      </c>
      <c r="E905" t="s">
        <v>3721</v>
      </c>
      <c r="F905">
        <v>66</v>
      </c>
      <c r="G905">
        <v>61</v>
      </c>
      <c r="I905" t="s">
        <v>165</v>
      </c>
    </row>
    <row r="906" spans="1:9" x14ac:dyDescent="0.25">
      <c r="A906" t="s">
        <v>3712</v>
      </c>
      <c r="B906" s="6">
        <v>41969</v>
      </c>
      <c r="C906" t="s">
        <v>3074</v>
      </c>
      <c r="D906" t="s">
        <v>3154</v>
      </c>
      <c r="E906" t="s">
        <v>3721</v>
      </c>
      <c r="F906">
        <v>72</v>
      </c>
      <c r="G906">
        <v>43</v>
      </c>
      <c r="I906" t="s">
        <v>191</v>
      </c>
    </row>
    <row r="907" spans="1:9" x14ac:dyDescent="0.25">
      <c r="A907" t="s">
        <v>3242</v>
      </c>
      <c r="B907" s="6">
        <v>41969</v>
      </c>
      <c r="C907" t="s">
        <v>3073</v>
      </c>
      <c r="D907" t="s">
        <v>3213</v>
      </c>
      <c r="E907" t="s">
        <v>3721</v>
      </c>
      <c r="F907">
        <v>65</v>
      </c>
      <c r="G907">
        <v>41</v>
      </c>
      <c r="I907" t="s">
        <v>191</v>
      </c>
    </row>
    <row r="908" spans="1:9" x14ac:dyDescent="0.25">
      <c r="A908" t="s">
        <v>3081</v>
      </c>
      <c r="B908" s="6">
        <v>41969</v>
      </c>
      <c r="C908" t="s">
        <v>3073</v>
      </c>
      <c r="D908" t="s">
        <v>3366</v>
      </c>
      <c r="E908" t="s">
        <v>3721</v>
      </c>
      <c r="F908">
        <v>82</v>
      </c>
      <c r="G908">
        <v>60</v>
      </c>
      <c r="I908" t="s">
        <v>54</v>
      </c>
    </row>
    <row r="909" spans="1:9" x14ac:dyDescent="0.25">
      <c r="A909" t="s">
        <v>3226</v>
      </c>
      <c r="B909" s="6">
        <v>41969</v>
      </c>
      <c r="C909" t="s">
        <v>3073</v>
      </c>
      <c r="D909" t="s">
        <v>3240</v>
      </c>
      <c r="E909" t="s">
        <v>3721</v>
      </c>
      <c r="F909">
        <v>66</v>
      </c>
      <c r="G909">
        <v>63</v>
      </c>
      <c r="I909" t="s">
        <v>214</v>
      </c>
    </row>
    <row r="910" spans="1:9" x14ac:dyDescent="0.25">
      <c r="A910" t="s">
        <v>3121</v>
      </c>
      <c r="B910" s="6">
        <v>41970</v>
      </c>
      <c r="C910" t="s">
        <v>3074</v>
      </c>
      <c r="D910" t="s">
        <v>3233</v>
      </c>
      <c r="E910" t="s">
        <v>3720</v>
      </c>
      <c r="F910">
        <v>79</v>
      </c>
      <c r="G910">
        <v>58</v>
      </c>
      <c r="I910" t="s">
        <v>33</v>
      </c>
    </row>
    <row r="911" spans="1:9" x14ac:dyDescent="0.25">
      <c r="A911" t="s">
        <v>3234</v>
      </c>
      <c r="B911" s="6">
        <v>41970</v>
      </c>
      <c r="C911" t="s">
        <v>3073</v>
      </c>
      <c r="D911" t="s">
        <v>3308</v>
      </c>
      <c r="E911" t="s">
        <v>3721</v>
      </c>
      <c r="F911">
        <v>78</v>
      </c>
      <c r="G911">
        <v>67</v>
      </c>
      <c r="I911" t="s">
        <v>165</v>
      </c>
    </row>
    <row r="912" spans="1:9" x14ac:dyDescent="0.25">
      <c r="A912" t="s">
        <v>3332</v>
      </c>
      <c r="B912" s="6">
        <v>41970</v>
      </c>
      <c r="C912" t="s">
        <v>3074</v>
      </c>
      <c r="D912" t="s">
        <v>3179</v>
      </c>
      <c r="E912" t="s">
        <v>3721</v>
      </c>
      <c r="F912">
        <v>67</v>
      </c>
      <c r="G912">
        <v>62</v>
      </c>
      <c r="I912" t="s">
        <v>10</v>
      </c>
    </row>
    <row r="913" spans="1:9" x14ac:dyDescent="0.25">
      <c r="A913" t="s">
        <v>3249</v>
      </c>
      <c r="B913" s="6">
        <v>41970</v>
      </c>
      <c r="C913" t="s">
        <v>3074</v>
      </c>
      <c r="D913" t="s">
        <v>3712</v>
      </c>
      <c r="E913" t="s">
        <v>3720</v>
      </c>
      <c r="F913">
        <v>68</v>
      </c>
      <c r="G913">
        <v>65</v>
      </c>
      <c r="I913" t="s">
        <v>53</v>
      </c>
    </row>
    <row r="914" spans="1:9" x14ac:dyDescent="0.25">
      <c r="A914" t="s">
        <v>3196</v>
      </c>
      <c r="B914" s="6">
        <v>41970</v>
      </c>
      <c r="C914" t="s">
        <v>3074</v>
      </c>
      <c r="D914" t="s">
        <v>3254</v>
      </c>
      <c r="E914" t="s">
        <v>3720</v>
      </c>
      <c r="F914">
        <v>72</v>
      </c>
      <c r="G914">
        <v>70</v>
      </c>
      <c r="I914" t="s">
        <v>52</v>
      </c>
    </row>
    <row r="915" spans="1:9" x14ac:dyDescent="0.25">
      <c r="A915" t="s">
        <v>3227</v>
      </c>
      <c r="B915" s="6">
        <v>41970</v>
      </c>
      <c r="C915" t="s">
        <v>3074</v>
      </c>
      <c r="D915" t="s">
        <v>3190</v>
      </c>
      <c r="E915" t="s">
        <v>3721</v>
      </c>
      <c r="F915">
        <v>88</v>
      </c>
      <c r="G915">
        <v>62</v>
      </c>
      <c r="I915" t="s">
        <v>191</v>
      </c>
    </row>
    <row r="916" spans="1:9" x14ac:dyDescent="0.25">
      <c r="A916" t="s">
        <v>3250</v>
      </c>
      <c r="B916" s="6">
        <v>41970</v>
      </c>
      <c r="C916" t="s">
        <v>3074</v>
      </c>
      <c r="D916" t="s">
        <v>3110</v>
      </c>
      <c r="E916" t="s">
        <v>3721</v>
      </c>
      <c r="F916">
        <v>73</v>
      </c>
      <c r="G916">
        <v>55</v>
      </c>
      <c r="I916" t="s">
        <v>165</v>
      </c>
    </row>
    <row r="917" spans="1:9" x14ac:dyDescent="0.25">
      <c r="A917" t="s">
        <v>3137</v>
      </c>
      <c r="B917" s="6">
        <v>41970</v>
      </c>
      <c r="C917" t="s">
        <v>3074</v>
      </c>
      <c r="D917" t="s">
        <v>3403</v>
      </c>
      <c r="E917" t="s">
        <v>3720</v>
      </c>
      <c r="F917">
        <v>71</v>
      </c>
      <c r="G917">
        <v>47</v>
      </c>
      <c r="I917" t="s">
        <v>8</v>
      </c>
    </row>
    <row r="918" spans="1:9" x14ac:dyDescent="0.25">
      <c r="A918" t="s">
        <v>3323</v>
      </c>
      <c r="B918" s="6">
        <v>41970</v>
      </c>
      <c r="C918" t="s">
        <v>3074</v>
      </c>
      <c r="D918" t="s">
        <v>3383</v>
      </c>
      <c r="E918" t="s">
        <v>3721</v>
      </c>
      <c r="F918">
        <v>77</v>
      </c>
      <c r="G918">
        <v>45</v>
      </c>
      <c r="I918" t="s">
        <v>53</v>
      </c>
    </row>
    <row r="919" spans="1:9" x14ac:dyDescent="0.25">
      <c r="A919" t="s">
        <v>3388</v>
      </c>
      <c r="B919" s="6">
        <v>41970</v>
      </c>
      <c r="C919" t="s">
        <v>3074</v>
      </c>
      <c r="D919" t="s">
        <v>3279</v>
      </c>
      <c r="E919" t="s">
        <v>3720</v>
      </c>
      <c r="F919">
        <v>76</v>
      </c>
      <c r="G919">
        <v>61</v>
      </c>
      <c r="I919" t="s">
        <v>9</v>
      </c>
    </row>
    <row r="920" spans="1:9" x14ac:dyDescent="0.25">
      <c r="A920" t="s">
        <v>3705</v>
      </c>
      <c r="B920" s="6">
        <v>41970</v>
      </c>
      <c r="C920" t="s">
        <v>3074</v>
      </c>
      <c r="D920" t="s">
        <v>3282</v>
      </c>
      <c r="E920" t="s">
        <v>3721</v>
      </c>
      <c r="F920">
        <v>78</v>
      </c>
      <c r="G920">
        <v>56</v>
      </c>
      <c r="I920" t="s">
        <v>53</v>
      </c>
    </row>
    <row r="921" spans="1:9" x14ac:dyDescent="0.25">
      <c r="A921" t="s">
        <v>3702</v>
      </c>
      <c r="B921" s="6">
        <v>41970</v>
      </c>
      <c r="C921" t="s">
        <v>3074</v>
      </c>
      <c r="D921" t="s">
        <v>3101</v>
      </c>
      <c r="E921" t="s">
        <v>3721</v>
      </c>
      <c r="F921">
        <v>59</v>
      </c>
      <c r="G921">
        <v>46</v>
      </c>
      <c r="I921" t="s">
        <v>53</v>
      </c>
    </row>
    <row r="922" spans="1:9" x14ac:dyDescent="0.25">
      <c r="A922" t="s">
        <v>3117</v>
      </c>
      <c r="B922" s="6">
        <v>41970</v>
      </c>
      <c r="C922" t="s">
        <v>3074</v>
      </c>
      <c r="D922" t="s">
        <v>3709</v>
      </c>
      <c r="E922" t="s">
        <v>3720</v>
      </c>
      <c r="F922">
        <v>76</v>
      </c>
      <c r="G922">
        <v>60</v>
      </c>
      <c r="I922" t="s">
        <v>52</v>
      </c>
    </row>
    <row r="923" spans="1:9" x14ac:dyDescent="0.25">
      <c r="A923" t="s">
        <v>3352</v>
      </c>
      <c r="B923" s="6">
        <v>41970</v>
      </c>
      <c r="C923" t="s">
        <v>3074</v>
      </c>
      <c r="D923" t="s">
        <v>3223</v>
      </c>
      <c r="E923" t="s">
        <v>3720</v>
      </c>
      <c r="F923">
        <v>77</v>
      </c>
      <c r="G923">
        <v>71</v>
      </c>
      <c r="H923" t="s">
        <v>3722</v>
      </c>
      <c r="I923" t="s">
        <v>31</v>
      </c>
    </row>
    <row r="924" spans="1:9" x14ac:dyDescent="0.25">
      <c r="A924" t="s">
        <v>3175</v>
      </c>
      <c r="B924" s="6">
        <v>41970</v>
      </c>
      <c r="C924" t="s">
        <v>3074</v>
      </c>
      <c r="D924" t="s">
        <v>3411</v>
      </c>
      <c r="E924" t="s">
        <v>3721</v>
      </c>
      <c r="F924">
        <v>71</v>
      </c>
      <c r="G924">
        <v>54</v>
      </c>
      <c r="I924" t="s">
        <v>11</v>
      </c>
    </row>
    <row r="925" spans="1:9" x14ac:dyDescent="0.25">
      <c r="A925" t="s">
        <v>3130</v>
      </c>
      <c r="B925" s="6">
        <v>41970</v>
      </c>
      <c r="C925" t="s">
        <v>3074</v>
      </c>
      <c r="D925" t="s">
        <v>3204</v>
      </c>
      <c r="E925" t="s">
        <v>3720</v>
      </c>
      <c r="F925">
        <v>62</v>
      </c>
      <c r="G925">
        <v>59</v>
      </c>
      <c r="I925" t="s">
        <v>165</v>
      </c>
    </row>
    <row r="926" spans="1:9" x14ac:dyDescent="0.25">
      <c r="A926" t="s">
        <v>3212</v>
      </c>
      <c r="B926" s="6">
        <v>41970</v>
      </c>
      <c r="C926" t="s">
        <v>3073</v>
      </c>
      <c r="D926" t="s">
        <v>3225</v>
      </c>
      <c r="E926" t="s">
        <v>3721</v>
      </c>
      <c r="F926">
        <v>68</v>
      </c>
      <c r="G926">
        <v>53</v>
      </c>
      <c r="I926" t="s">
        <v>53</v>
      </c>
    </row>
    <row r="927" spans="1:9" x14ac:dyDescent="0.25">
      <c r="A927" t="s">
        <v>3336</v>
      </c>
      <c r="B927" s="6">
        <v>41970</v>
      </c>
      <c r="C927" t="s">
        <v>3074</v>
      </c>
      <c r="D927" t="s">
        <v>3413</v>
      </c>
      <c r="E927" t="s">
        <v>3721</v>
      </c>
      <c r="F927">
        <v>73</v>
      </c>
      <c r="G927">
        <v>61</v>
      </c>
      <c r="I927" t="s">
        <v>10</v>
      </c>
    </row>
    <row r="928" spans="1:9" x14ac:dyDescent="0.25">
      <c r="A928" t="s">
        <v>3085</v>
      </c>
      <c r="B928" s="6">
        <v>41970</v>
      </c>
      <c r="C928" t="s">
        <v>3074</v>
      </c>
      <c r="D928" t="s">
        <v>3107</v>
      </c>
      <c r="E928" t="s">
        <v>3721</v>
      </c>
      <c r="F928">
        <v>73</v>
      </c>
      <c r="G928">
        <v>54</v>
      </c>
      <c r="I928" t="s">
        <v>92</v>
      </c>
    </row>
    <row r="929" spans="1:9" x14ac:dyDescent="0.25">
      <c r="A929" t="s">
        <v>3251</v>
      </c>
      <c r="B929" s="6">
        <v>41970</v>
      </c>
      <c r="C929" t="s">
        <v>3074</v>
      </c>
      <c r="D929" t="s">
        <v>3330</v>
      </c>
      <c r="E929" t="s">
        <v>3721</v>
      </c>
      <c r="F929">
        <v>64</v>
      </c>
      <c r="G929">
        <v>57</v>
      </c>
      <c r="I929" t="s">
        <v>51</v>
      </c>
    </row>
    <row r="930" spans="1:9" x14ac:dyDescent="0.25">
      <c r="A930" t="s">
        <v>3154</v>
      </c>
      <c r="B930" s="6">
        <v>41970</v>
      </c>
      <c r="C930" t="s">
        <v>3074</v>
      </c>
      <c r="D930" t="s">
        <v>3144</v>
      </c>
      <c r="E930" t="s">
        <v>3720</v>
      </c>
      <c r="F930">
        <v>56</v>
      </c>
      <c r="G930">
        <v>47</v>
      </c>
      <c r="I930" t="s">
        <v>11</v>
      </c>
    </row>
    <row r="931" spans="1:9" x14ac:dyDescent="0.25">
      <c r="A931" t="s">
        <v>3133</v>
      </c>
      <c r="B931" s="6">
        <v>41970</v>
      </c>
      <c r="C931" t="s">
        <v>3074</v>
      </c>
      <c r="D931" t="s">
        <v>3271</v>
      </c>
      <c r="E931" t="s">
        <v>3721</v>
      </c>
      <c r="F931">
        <v>71</v>
      </c>
      <c r="G931">
        <v>43</v>
      </c>
      <c r="I931" t="s">
        <v>9</v>
      </c>
    </row>
    <row r="932" spans="1:9" x14ac:dyDescent="0.25">
      <c r="A932" t="s">
        <v>3353</v>
      </c>
      <c r="B932" s="6">
        <v>41970</v>
      </c>
      <c r="C932" t="s">
        <v>3074</v>
      </c>
      <c r="D932" t="s">
        <v>3114</v>
      </c>
      <c r="E932" t="s">
        <v>3721</v>
      </c>
      <c r="F932">
        <v>62</v>
      </c>
      <c r="G932">
        <v>56</v>
      </c>
      <c r="I932" t="s">
        <v>189</v>
      </c>
    </row>
    <row r="933" spans="1:9" x14ac:dyDescent="0.25">
      <c r="A933" t="s">
        <v>3395</v>
      </c>
      <c r="B933" s="6">
        <v>41970</v>
      </c>
      <c r="C933" t="s">
        <v>3074</v>
      </c>
      <c r="D933" t="s">
        <v>3717</v>
      </c>
      <c r="E933" t="s">
        <v>3721</v>
      </c>
      <c r="F933">
        <v>78</v>
      </c>
      <c r="G933">
        <v>56</v>
      </c>
      <c r="I933" t="s">
        <v>190</v>
      </c>
    </row>
    <row r="934" spans="1:9" x14ac:dyDescent="0.25">
      <c r="A934" t="s">
        <v>3210</v>
      </c>
      <c r="B934" s="6">
        <v>41970</v>
      </c>
      <c r="C934" t="s">
        <v>3074</v>
      </c>
      <c r="D934" t="s">
        <v>3389</v>
      </c>
      <c r="E934" t="s">
        <v>3721</v>
      </c>
      <c r="F934">
        <v>82</v>
      </c>
      <c r="G934">
        <v>71</v>
      </c>
      <c r="I934" t="s">
        <v>191</v>
      </c>
    </row>
    <row r="935" spans="1:9" x14ac:dyDescent="0.25">
      <c r="A935" t="s">
        <v>3401</v>
      </c>
      <c r="B935" s="6">
        <v>41971</v>
      </c>
      <c r="C935" t="s">
        <v>3074</v>
      </c>
      <c r="D935" t="s">
        <v>3365</v>
      </c>
      <c r="E935" t="s">
        <v>3721</v>
      </c>
      <c r="F935">
        <v>91</v>
      </c>
      <c r="G935">
        <v>79</v>
      </c>
      <c r="I935" t="s">
        <v>9</v>
      </c>
    </row>
    <row r="936" spans="1:9" x14ac:dyDescent="0.25">
      <c r="A936" t="s">
        <v>3170</v>
      </c>
      <c r="B936" s="6">
        <v>41971</v>
      </c>
      <c r="C936" t="s">
        <v>3073</v>
      </c>
      <c r="D936" t="s">
        <v>3256</v>
      </c>
      <c r="E936" t="s">
        <v>3721</v>
      </c>
      <c r="F936">
        <v>89</v>
      </c>
      <c r="G936">
        <v>73</v>
      </c>
      <c r="I936" t="s">
        <v>191</v>
      </c>
    </row>
    <row r="937" spans="1:9" x14ac:dyDescent="0.25">
      <c r="A937" t="s">
        <v>3233</v>
      </c>
      <c r="B937" s="6">
        <v>41971</v>
      </c>
      <c r="C937" t="s">
        <v>3074</v>
      </c>
      <c r="D937" t="s">
        <v>3336</v>
      </c>
      <c r="E937" t="s">
        <v>3720</v>
      </c>
      <c r="F937">
        <v>83</v>
      </c>
      <c r="G937">
        <v>62</v>
      </c>
      <c r="I937" t="s">
        <v>12</v>
      </c>
    </row>
    <row r="938" spans="1:9" x14ac:dyDescent="0.25">
      <c r="A938" t="s">
        <v>3403</v>
      </c>
      <c r="B938" s="6">
        <v>41971</v>
      </c>
      <c r="C938" t="s">
        <v>3074</v>
      </c>
      <c r="D938" t="s">
        <v>3227</v>
      </c>
      <c r="E938" t="s">
        <v>3720</v>
      </c>
      <c r="F938">
        <v>62</v>
      </c>
      <c r="G938">
        <v>54</v>
      </c>
      <c r="I938" t="s">
        <v>54</v>
      </c>
    </row>
    <row r="939" spans="1:9" x14ac:dyDescent="0.25">
      <c r="A939" t="s">
        <v>3121</v>
      </c>
      <c r="B939" s="6">
        <v>41971</v>
      </c>
      <c r="C939" t="s">
        <v>3074</v>
      </c>
      <c r="D939" t="s">
        <v>3413</v>
      </c>
      <c r="E939" t="s">
        <v>3721</v>
      </c>
      <c r="F939">
        <v>81</v>
      </c>
      <c r="G939">
        <v>71</v>
      </c>
      <c r="I939" t="s">
        <v>12</v>
      </c>
    </row>
    <row r="940" spans="1:9" x14ac:dyDescent="0.25">
      <c r="A940" t="s">
        <v>3079</v>
      </c>
      <c r="B940" s="6">
        <v>41971</v>
      </c>
      <c r="C940" t="s">
        <v>3073</v>
      </c>
      <c r="D940" t="s">
        <v>3174</v>
      </c>
      <c r="E940" t="s">
        <v>3720</v>
      </c>
      <c r="F940">
        <v>88</v>
      </c>
      <c r="G940">
        <v>80</v>
      </c>
      <c r="I940" t="s">
        <v>12</v>
      </c>
    </row>
    <row r="941" spans="1:9" x14ac:dyDescent="0.25">
      <c r="A941" t="s">
        <v>3101</v>
      </c>
      <c r="B941" s="6">
        <v>41971</v>
      </c>
      <c r="C941" t="s">
        <v>3074</v>
      </c>
      <c r="D941" t="s">
        <v>3249</v>
      </c>
      <c r="E941" t="s">
        <v>3721</v>
      </c>
      <c r="F941">
        <v>64</v>
      </c>
      <c r="G941">
        <v>58</v>
      </c>
      <c r="I941" t="s">
        <v>54</v>
      </c>
    </row>
    <row r="942" spans="1:9" x14ac:dyDescent="0.25">
      <c r="A942" t="s">
        <v>3113</v>
      </c>
      <c r="B942" s="6">
        <v>41971</v>
      </c>
      <c r="C942" t="s">
        <v>3074</v>
      </c>
      <c r="D942" t="s">
        <v>3290</v>
      </c>
      <c r="E942" t="s">
        <v>3721</v>
      </c>
      <c r="F942">
        <v>69</v>
      </c>
      <c r="G942">
        <v>51</v>
      </c>
      <c r="I942" t="s">
        <v>191</v>
      </c>
    </row>
    <row r="943" spans="1:9" x14ac:dyDescent="0.25">
      <c r="A943" t="s">
        <v>3197</v>
      </c>
      <c r="B943" s="6">
        <v>41971</v>
      </c>
      <c r="C943" t="s">
        <v>3073</v>
      </c>
      <c r="D943" t="s">
        <v>3302</v>
      </c>
      <c r="E943" t="s">
        <v>3721</v>
      </c>
      <c r="F943">
        <v>62</v>
      </c>
      <c r="G943">
        <v>59</v>
      </c>
      <c r="I943" t="s">
        <v>92</v>
      </c>
    </row>
    <row r="944" spans="1:9" x14ac:dyDescent="0.25">
      <c r="A944" t="s">
        <v>3279</v>
      </c>
      <c r="B944" s="6">
        <v>41971</v>
      </c>
      <c r="C944" t="s">
        <v>3074</v>
      </c>
      <c r="D944" t="s">
        <v>3390</v>
      </c>
      <c r="E944" t="s">
        <v>3721</v>
      </c>
      <c r="F944">
        <v>75</v>
      </c>
      <c r="G944">
        <v>64</v>
      </c>
      <c r="I944" t="s">
        <v>191</v>
      </c>
    </row>
    <row r="945" spans="1:9" x14ac:dyDescent="0.25">
      <c r="A945" t="s">
        <v>3252</v>
      </c>
      <c r="B945" s="6">
        <v>41971</v>
      </c>
      <c r="C945" t="s">
        <v>3074</v>
      </c>
      <c r="D945" t="s">
        <v>3253</v>
      </c>
      <c r="E945" t="s">
        <v>3720</v>
      </c>
      <c r="F945">
        <v>75</v>
      </c>
      <c r="G945">
        <v>68</v>
      </c>
      <c r="I945" t="s">
        <v>54</v>
      </c>
    </row>
    <row r="946" spans="1:9" x14ac:dyDescent="0.25">
      <c r="A946" t="s">
        <v>3104</v>
      </c>
      <c r="B946" s="6">
        <v>41971</v>
      </c>
      <c r="C946" t="s">
        <v>3073</v>
      </c>
      <c r="D946" t="s">
        <v>3217</v>
      </c>
      <c r="E946" t="s">
        <v>3721</v>
      </c>
      <c r="F946">
        <v>68</v>
      </c>
      <c r="G946">
        <v>67</v>
      </c>
      <c r="I946" t="s">
        <v>8</v>
      </c>
    </row>
    <row r="947" spans="1:9" x14ac:dyDescent="0.25">
      <c r="A947" t="s">
        <v>3225</v>
      </c>
      <c r="B947" s="6">
        <v>41971</v>
      </c>
      <c r="C947" t="s">
        <v>3074</v>
      </c>
      <c r="D947" t="s">
        <v>3179</v>
      </c>
      <c r="E947" t="s">
        <v>3721</v>
      </c>
      <c r="F947">
        <v>61</v>
      </c>
      <c r="G947">
        <v>59</v>
      </c>
      <c r="H947" t="s">
        <v>3722</v>
      </c>
      <c r="I947" t="s">
        <v>92</v>
      </c>
    </row>
    <row r="948" spans="1:9" x14ac:dyDescent="0.25">
      <c r="A948" t="s">
        <v>3161</v>
      </c>
      <c r="B948" s="6">
        <v>41971</v>
      </c>
      <c r="C948" t="s">
        <v>3073</v>
      </c>
      <c r="D948" t="s">
        <v>3301</v>
      </c>
      <c r="E948" t="s">
        <v>3721</v>
      </c>
      <c r="F948">
        <v>58</v>
      </c>
      <c r="G948">
        <v>47</v>
      </c>
      <c r="I948" t="s">
        <v>165</v>
      </c>
    </row>
    <row r="949" spans="1:9" x14ac:dyDescent="0.25">
      <c r="A949" t="s">
        <v>3196</v>
      </c>
      <c r="B949" s="6">
        <v>41971</v>
      </c>
      <c r="C949" t="s">
        <v>3074</v>
      </c>
      <c r="D949" t="s">
        <v>3383</v>
      </c>
      <c r="E949" t="s">
        <v>3721</v>
      </c>
      <c r="F949">
        <v>61</v>
      </c>
      <c r="G949">
        <v>54</v>
      </c>
      <c r="I949" t="s">
        <v>53</v>
      </c>
    </row>
    <row r="950" spans="1:9" x14ac:dyDescent="0.25">
      <c r="A950" t="s">
        <v>3086</v>
      </c>
      <c r="B950" s="6">
        <v>41971</v>
      </c>
      <c r="C950" t="s">
        <v>3073</v>
      </c>
      <c r="D950" t="s">
        <v>3718</v>
      </c>
      <c r="E950" t="s">
        <v>3721</v>
      </c>
      <c r="F950">
        <v>83</v>
      </c>
      <c r="G950">
        <v>50</v>
      </c>
      <c r="I950" t="s">
        <v>54</v>
      </c>
    </row>
    <row r="951" spans="1:9" x14ac:dyDescent="0.25">
      <c r="A951" t="s">
        <v>3152</v>
      </c>
      <c r="B951" s="6">
        <v>41971</v>
      </c>
      <c r="C951" t="s">
        <v>3073</v>
      </c>
      <c r="D951" t="s">
        <v>3207</v>
      </c>
      <c r="E951" t="s">
        <v>3721</v>
      </c>
      <c r="F951">
        <v>87</v>
      </c>
      <c r="G951">
        <v>79</v>
      </c>
      <c r="I951" t="s">
        <v>54</v>
      </c>
    </row>
    <row r="952" spans="1:9" x14ac:dyDescent="0.25">
      <c r="A952" t="s">
        <v>3348</v>
      </c>
      <c r="B952" s="6">
        <v>41971</v>
      </c>
      <c r="C952" t="s">
        <v>3073</v>
      </c>
      <c r="D952" t="s">
        <v>3112</v>
      </c>
      <c r="E952" t="s">
        <v>3720</v>
      </c>
      <c r="F952">
        <v>86</v>
      </c>
      <c r="G952">
        <v>56</v>
      </c>
      <c r="I952" t="s">
        <v>33</v>
      </c>
    </row>
    <row r="953" spans="1:9" x14ac:dyDescent="0.25">
      <c r="A953" t="s">
        <v>3320</v>
      </c>
      <c r="B953" s="6">
        <v>41971</v>
      </c>
      <c r="C953" t="s">
        <v>3073</v>
      </c>
      <c r="D953" t="s">
        <v>3321</v>
      </c>
      <c r="E953" t="s">
        <v>3721</v>
      </c>
      <c r="F953">
        <v>74</v>
      </c>
      <c r="G953">
        <v>71</v>
      </c>
      <c r="I953" t="s">
        <v>165</v>
      </c>
    </row>
    <row r="954" spans="1:9" x14ac:dyDescent="0.25">
      <c r="A954" t="s">
        <v>3709</v>
      </c>
      <c r="B954" s="6">
        <v>41971</v>
      </c>
      <c r="C954" t="s">
        <v>3074</v>
      </c>
      <c r="D954" t="s">
        <v>3251</v>
      </c>
      <c r="E954" t="s">
        <v>3721</v>
      </c>
      <c r="F954">
        <v>82</v>
      </c>
      <c r="G954">
        <v>67</v>
      </c>
      <c r="I954" t="s">
        <v>53</v>
      </c>
    </row>
    <row r="955" spans="1:9" x14ac:dyDescent="0.25">
      <c r="A955" t="s">
        <v>3168</v>
      </c>
      <c r="B955" s="6">
        <v>41971</v>
      </c>
      <c r="C955" t="s">
        <v>3074</v>
      </c>
      <c r="D955" t="s">
        <v>3710</v>
      </c>
      <c r="E955" t="s">
        <v>3720</v>
      </c>
      <c r="F955">
        <v>64</v>
      </c>
      <c r="G955">
        <v>56</v>
      </c>
      <c r="I955" t="s">
        <v>53</v>
      </c>
    </row>
    <row r="956" spans="1:9" x14ac:dyDescent="0.25">
      <c r="A956" t="s">
        <v>3250</v>
      </c>
      <c r="B956" s="6">
        <v>41971</v>
      </c>
      <c r="C956" t="s">
        <v>3074</v>
      </c>
      <c r="D956" t="s">
        <v>3395</v>
      </c>
      <c r="E956" t="s">
        <v>3720</v>
      </c>
      <c r="F956">
        <v>80</v>
      </c>
      <c r="G956">
        <v>70</v>
      </c>
      <c r="I956" t="s">
        <v>259</v>
      </c>
    </row>
    <row r="957" spans="1:9" x14ac:dyDescent="0.25">
      <c r="A957" t="s">
        <v>3317</v>
      </c>
      <c r="B957" s="6">
        <v>41971</v>
      </c>
      <c r="C957" t="s">
        <v>3073</v>
      </c>
      <c r="D957" t="s">
        <v>3218</v>
      </c>
      <c r="E957" t="s">
        <v>3721</v>
      </c>
      <c r="F957">
        <v>77</v>
      </c>
      <c r="G957">
        <v>64</v>
      </c>
      <c r="I957" t="s">
        <v>54</v>
      </c>
    </row>
    <row r="958" spans="1:9" x14ac:dyDescent="0.25">
      <c r="A958" t="s">
        <v>3254</v>
      </c>
      <c r="B958" s="6">
        <v>41971</v>
      </c>
      <c r="C958" t="s">
        <v>3074</v>
      </c>
      <c r="D958" t="s">
        <v>3323</v>
      </c>
      <c r="E958" t="s">
        <v>3720</v>
      </c>
      <c r="F958">
        <v>79</v>
      </c>
      <c r="G958">
        <v>68</v>
      </c>
      <c r="I958" t="s">
        <v>165</v>
      </c>
    </row>
    <row r="959" spans="1:9" x14ac:dyDescent="0.25">
      <c r="A959" t="s">
        <v>3326</v>
      </c>
      <c r="B959" s="6">
        <v>41971</v>
      </c>
      <c r="C959" t="s">
        <v>3073</v>
      </c>
      <c r="D959" t="s">
        <v>3373</v>
      </c>
      <c r="E959" t="s">
        <v>3720</v>
      </c>
      <c r="F959">
        <v>68</v>
      </c>
      <c r="G959">
        <v>59</v>
      </c>
      <c r="I959" t="s">
        <v>165</v>
      </c>
    </row>
    <row r="960" spans="1:9" x14ac:dyDescent="0.25">
      <c r="A960" t="s">
        <v>3177</v>
      </c>
      <c r="B960" s="6">
        <v>41971</v>
      </c>
      <c r="C960" t="s">
        <v>3073</v>
      </c>
      <c r="D960" t="s">
        <v>3327</v>
      </c>
      <c r="E960" t="s">
        <v>3721</v>
      </c>
      <c r="F960">
        <v>61</v>
      </c>
      <c r="G960">
        <v>56</v>
      </c>
      <c r="I960" t="s">
        <v>565</v>
      </c>
    </row>
    <row r="961" spans="1:9" x14ac:dyDescent="0.25">
      <c r="A961" t="s">
        <v>3137</v>
      </c>
      <c r="B961" s="6">
        <v>41971</v>
      </c>
      <c r="C961" t="s">
        <v>3074</v>
      </c>
      <c r="D961" t="s">
        <v>3190</v>
      </c>
      <c r="E961" t="s">
        <v>3721</v>
      </c>
      <c r="F961">
        <v>72</v>
      </c>
      <c r="G961">
        <v>62</v>
      </c>
      <c r="I961" t="s">
        <v>9</v>
      </c>
    </row>
    <row r="962" spans="1:9" x14ac:dyDescent="0.25">
      <c r="A962" t="s">
        <v>3194</v>
      </c>
      <c r="B962" s="6">
        <v>41971</v>
      </c>
      <c r="C962" t="s">
        <v>3073</v>
      </c>
      <c r="D962" t="s">
        <v>3360</v>
      </c>
      <c r="E962" t="s">
        <v>3721</v>
      </c>
      <c r="F962">
        <v>87</v>
      </c>
      <c r="G962">
        <v>75</v>
      </c>
      <c r="I962" t="s">
        <v>566</v>
      </c>
    </row>
    <row r="963" spans="1:9" x14ac:dyDescent="0.25">
      <c r="A963" t="s">
        <v>3124</v>
      </c>
      <c r="B963" s="6">
        <v>41971</v>
      </c>
      <c r="C963" t="s">
        <v>3074</v>
      </c>
      <c r="D963" t="s">
        <v>3111</v>
      </c>
      <c r="E963" t="s">
        <v>3721</v>
      </c>
      <c r="F963">
        <v>66</v>
      </c>
      <c r="G963">
        <v>62</v>
      </c>
      <c r="I963" t="s">
        <v>92</v>
      </c>
    </row>
    <row r="964" spans="1:9" x14ac:dyDescent="0.25">
      <c r="A964" t="s">
        <v>3388</v>
      </c>
      <c r="B964" s="6">
        <v>41971</v>
      </c>
      <c r="C964" t="s">
        <v>3072</v>
      </c>
      <c r="D964" t="s">
        <v>3718</v>
      </c>
      <c r="E964" t="s">
        <v>3721</v>
      </c>
      <c r="F964">
        <v>55</v>
      </c>
      <c r="G964">
        <v>51</v>
      </c>
      <c r="I964" t="s">
        <v>91</v>
      </c>
    </row>
    <row r="965" spans="1:9" x14ac:dyDescent="0.25">
      <c r="A965" t="s">
        <v>3266</v>
      </c>
      <c r="B965" s="6">
        <v>41971</v>
      </c>
      <c r="C965" t="s">
        <v>3073</v>
      </c>
      <c r="D965" t="s">
        <v>3299</v>
      </c>
      <c r="E965" t="s">
        <v>3721</v>
      </c>
      <c r="F965">
        <v>104</v>
      </c>
      <c r="G965">
        <v>81</v>
      </c>
      <c r="I965" t="s">
        <v>32</v>
      </c>
    </row>
    <row r="966" spans="1:9" x14ac:dyDescent="0.25">
      <c r="A966" t="s">
        <v>3150</v>
      </c>
      <c r="B966" s="6">
        <v>41971</v>
      </c>
      <c r="C966" t="s">
        <v>3074</v>
      </c>
      <c r="D966" t="s">
        <v>3286</v>
      </c>
      <c r="E966" t="s">
        <v>3720</v>
      </c>
      <c r="F966">
        <v>64</v>
      </c>
      <c r="G966">
        <v>61</v>
      </c>
      <c r="I966" t="s">
        <v>10</v>
      </c>
    </row>
    <row r="967" spans="1:9" x14ac:dyDescent="0.25">
      <c r="A967" t="s">
        <v>3135</v>
      </c>
      <c r="B967" s="6">
        <v>41971</v>
      </c>
      <c r="C967" t="s">
        <v>3073</v>
      </c>
      <c r="D967" t="s">
        <v>3280</v>
      </c>
      <c r="E967" t="s">
        <v>3721</v>
      </c>
      <c r="F967">
        <v>60</v>
      </c>
      <c r="G967">
        <v>54</v>
      </c>
      <c r="I967" t="s">
        <v>565</v>
      </c>
    </row>
    <row r="968" spans="1:9" x14ac:dyDescent="0.25">
      <c r="A968" t="s">
        <v>3134</v>
      </c>
      <c r="B968" s="6">
        <v>41971</v>
      </c>
      <c r="C968" t="s">
        <v>3073</v>
      </c>
      <c r="D968" t="s">
        <v>3318</v>
      </c>
      <c r="E968" t="s">
        <v>3721</v>
      </c>
      <c r="F968">
        <v>75</v>
      </c>
      <c r="G968">
        <v>64</v>
      </c>
      <c r="I968" t="s">
        <v>53</v>
      </c>
    </row>
    <row r="969" spans="1:9" x14ac:dyDescent="0.25">
      <c r="A969" t="s">
        <v>3292</v>
      </c>
      <c r="B969" s="6">
        <v>41971</v>
      </c>
      <c r="C969" t="s">
        <v>3074</v>
      </c>
      <c r="D969" t="s">
        <v>3354</v>
      </c>
      <c r="E969" t="s">
        <v>3721</v>
      </c>
      <c r="F969">
        <v>72</v>
      </c>
      <c r="G969">
        <v>70</v>
      </c>
      <c r="H969" t="s">
        <v>3722</v>
      </c>
      <c r="I969" t="s">
        <v>165</v>
      </c>
    </row>
    <row r="970" spans="1:9" x14ac:dyDescent="0.25">
      <c r="A970" t="s">
        <v>3705</v>
      </c>
      <c r="B970" s="6">
        <v>41971</v>
      </c>
      <c r="C970" t="s">
        <v>3074</v>
      </c>
      <c r="D970" t="s">
        <v>3144</v>
      </c>
      <c r="E970" t="s">
        <v>3721</v>
      </c>
      <c r="F970">
        <v>75</v>
      </c>
      <c r="G970">
        <v>64</v>
      </c>
      <c r="I970" t="s">
        <v>54</v>
      </c>
    </row>
    <row r="971" spans="1:9" x14ac:dyDescent="0.25">
      <c r="A971" t="s">
        <v>3392</v>
      </c>
      <c r="B971" s="6">
        <v>41971</v>
      </c>
      <c r="C971" t="s">
        <v>3074</v>
      </c>
      <c r="D971" t="s">
        <v>3337</v>
      </c>
      <c r="E971" t="s">
        <v>3721</v>
      </c>
      <c r="F971">
        <v>65</v>
      </c>
      <c r="G971">
        <v>40</v>
      </c>
      <c r="I971" t="s">
        <v>10</v>
      </c>
    </row>
    <row r="972" spans="1:9" x14ac:dyDescent="0.25">
      <c r="A972" t="s">
        <v>3268</v>
      </c>
      <c r="B972" s="6">
        <v>41971</v>
      </c>
      <c r="C972" t="s">
        <v>3074</v>
      </c>
      <c r="D972" t="s">
        <v>3356</v>
      </c>
      <c r="E972" t="s">
        <v>3721</v>
      </c>
      <c r="F972">
        <v>70</v>
      </c>
      <c r="G972">
        <v>63</v>
      </c>
      <c r="H972" t="s">
        <v>3722</v>
      </c>
      <c r="I972" t="s">
        <v>11</v>
      </c>
    </row>
    <row r="973" spans="1:9" x14ac:dyDescent="0.25">
      <c r="A973" t="s">
        <v>3243</v>
      </c>
      <c r="B973" s="6">
        <v>41971</v>
      </c>
      <c r="C973" t="s">
        <v>3073</v>
      </c>
      <c r="D973" t="s">
        <v>3213</v>
      </c>
      <c r="E973" t="s">
        <v>3721</v>
      </c>
      <c r="F973">
        <v>82</v>
      </c>
      <c r="G973">
        <v>62</v>
      </c>
      <c r="I973" t="s">
        <v>91</v>
      </c>
    </row>
    <row r="974" spans="1:9" x14ac:dyDescent="0.25">
      <c r="A974" t="s">
        <v>3324</v>
      </c>
      <c r="B974" s="6">
        <v>41971</v>
      </c>
      <c r="C974" t="s">
        <v>3073</v>
      </c>
      <c r="D974" t="s">
        <v>3187</v>
      </c>
      <c r="E974" t="s">
        <v>3721</v>
      </c>
      <c r="F974">
        <v>73</v>
      </c>
      <c r="G974">
        <v>56</v>
      </c>
      <c r="I974" t="s">
        <v>191</v>
      </c>
    </row>
    <row r="975" spans="1:9" x14ac:dyDescent="0.25">
      <c r="A975" t="s">
        <v>3702</v>
      </c>
      <c r="B975" s="6">
        <v>41971</v>
      </c>
      <c r="C975" t="s">
        <v>3074</v>
      </c>
      <c r="D975" t="s">
        <v>3712</v>
      </c>
      <c r="E975" t="s">
        <v>3720</v>
      </c>
      <c r="F975">
        <v>69</v>
      </c>
      <c r="G975">
        <v>56</v>
      </c>
      <c r="I975" t="s">
        <v>92</v>
      </c>
    </row>
    <row r="976" spans="1:9" x14ac:dyDescent="0.25">
      <c r="A976" t="s">
        <v>3114</v>
      </c>
      <c r="B976" s="6">
        <v>41971</v>
      </c>
      <c r="C976" t="s">
        <v>3074</v>
      </c>
      <c r="D976" t="s">
        <v>3389</v>
      </c>
      <c r="E976" t="s">
        <v>3720</v>
      </c>
      <c r="F976">
        <v>75</v>
      </c>
      <c r="G976">
        <v>65</v>
      </c>
      <c r="I976" t="s">
        <v>33</v>
      </c>
    </row>
    <row r="977" spans="1:9" x14ac:dyDescent="0.25">
      <c r="A977" t="s">
        <v>3075</v>
      </c>
      <c r="B977" s="6">
        <v>41971</v>
      </c>
      <c r="C977" t="s">
        <v>3073</v>
      </c>
      <c r="D977" t="s">
        <v>3081</v>
      </c>
      <c r="E977" t="s">
        <v>3721</v>
      </c>
      <c r="F977">
        <v>72</v>
      </c>
      <c r="G977">
        <v>66</v>
      </c>
      <c r="I977" t="s">
        <v>565</v>
      </c>
    </row>
    <row r="978" spans="1:9" x14ac:dyDescent="0.25">
      <c r="A978" t="s">
        <v>3311</v>
      </c>
      <c r="B978" s="6">
        <v>41971</v>
      </c>
      <c r="C978" t="s">
        <v>3074</v>
      </c>
      <c r="D978" t="s">
        <v>3239</v>
      </c>
      <c r="E978" t="s">
        <v>3721</v>
      </c>
      <c r="F978">
        <v>65</v>
      </c>
      <c r="G978">
        <v>57</v>
      </c>
      <c r="I978" t="s">
        <v>165</v>
      </c>
    </row>
    <row r="979" spans="1:9" x14ac:dyDescent="0.25">
      <c r="A979" t="s">
        <v>3117</v>
      </c>
      <c r="B979" s="6">
        <v>41971</v>
      </c>
      <c r="C979" t="s">
        <v>3074</v>
      </c>
      <c r="D979" t="s">
        <v>3330</v>
      </c>
      <c r="E979" t="s">
        <v>3721</v>
      </c>
      <c r="F979">
        <v>66</v>
      </c>
      <c r="G979">
        <v>44</v>
      </c>
      <c r="I979" t="s">
        <v>53</v>
      </c>
    </row>
    <row r="980" spans="1:9" x14ac:dyDescent="0.25">
      <c r="A980" t="s">
        <v>3352</v>
      </c>
      <c r="B980" s="6">
        <v>41971</v>
      </c>
      <c r="C980" t="s">
        <v>3074</v>
      </c>
      <c r="D980" t="s">
        <v>3271</v>
      </c>
      <c r="E980" t="s">
        <v>3720</v>
      </c>
      <c r="F980">
        <v>76</v>
      </c>
      <c r="G980">
        <v>74</v>
      </c>
      <c r="I980" t="s">
        <v>32</v>
      </c>
    </row>
    <row r="981" spans="1:9" x14ac:dyDescent="0.25">
      <c r="A981" t="s">
        <v>3108</v>
      </c>
      <c r="B981" s="6">
        <v>41971</v>
      </c>
      <c r="C981" t="s">
        <v>3074</v>
      </c>
      <c r="D981" t="s">
        <v>3229</v>
      </c>
      <c r="E981" t="s">
        <v>3721</v>
      </c>
      <c r="F981">
        <v>68</v>
      </c>
      <c r="G981">
        <v>65</v>
      </c>
      <c r="I981" t="s">
        <v>91</v>
      </c>
    </row>
    <row r="982" spans="1:9" x14ac:dyDescent="0.25">
      <c r="A982" t="s">
        <v>3131</v>
      </c>
      <c r="B982" s="6">
        <v>41971</v>
      </c>
      <c r="C982" t="s">
        <v>3074</v>
      </c>
      <c r="D982" t="s">
        <v>3202</v>
      </c>
      <c r="E982" t="s">
        <v>3720</v>
      </c>
      <c r="F982">
        <v>75</v>
      </c>
      <c r="G982">
        <v>50</v>
      </c>
      <c r="I982" t="s">
        <v>91</v>
      </c>
    </row>
    <row r="983" spans="1:9" x14ac:dyDescent="0.25">
      <c r="A983" t="s">
        <v>3381</v>
      </c>
      <c r="B983" s="6">
        <v>41971</v>
      </c>
      <c r="C983" t="s">
        <v>3073</v>
      </c>
      <c r="D983" t="s">
        <v>3228</v>
      </c>
      <c r="E983" t="s">
        <v>3721</v>
      </c>
      <c r="F983">
        <v>66</v>
      </c>
      <c r="G983">
        <v>58</v>
      </c>
      <c r="I983" t="s">
        <v>1895</v>
      </c>
    </row>
    <row r="984" spans="1:9" x14ac:dyDescent="0.25">
      <c r="A984" t="s">
        <v>3212</v>
      </c>
      <c r="B984" s="6">
        <v>41971</v>
      </c>
      <c r="C984" t="s">
        <v>3073</v>
      </c>
      <c r="D984" t="s">
        <v>3332</v>
      </c>
      <c r="E984" t="s">
        <v>3721</v>
      </c>
      <c r="F984">
        <v>79</v>
      </c>
      <c r="G984">
        <v>64</v>
      </c>
      <c r="I984" t="s">
        <v>54</v>
      </c>
    </row>
    <row r="985" spans="1:9" x14ac:dyDescent="0.25">
      <c r="A985" t="s">
        <v>3201</v>
      </c>
      <c r="B985" s="6">
        <v>41971</v>
      </c>
      <c r="C985" t="s">
        <v>3074</v>
      </c>
      <c r="D985" t="s">
        <v>3707</v>
      </c>
      <c r="E985" t="s">
        <v>3720</v>
      </c>
      <c r="F985">
        <v>73</v>
      </c>
      <c r="G985">
        <v>66</v>
      </c>
      <c r="I985" t="s">
        <v>53</v>
      </c>
    </row>
    <row r="986" spans="1:9" x14ac:dyDescent="0.25">
      <c r="A986" t="s">
        <v>3195</v>
      </c>
      <c r="B986" s="6">
        <v>41971</v>
      </c>
      <c r="C986" t="s">
        <v>3073</v>
      </c>
      <c r="D986" t="s">
        <v>3099</v>
      </c>
      <c r="E986" t="s">
        <v>3721</v>
      </c>
      <c r="F986">
        <v>72</v>
      </c>
      <c r="G986">
        <v>48</v>
      </c>
      <c r="I986" t="s">
        <v>54</v>
      </c>
    </row>
    <row r="987" spans="1:9" x14ac:dyDescent="0.25">
      <c r="A987" t="s">
        <v>3244</v>
      </c>
      <c r="B987" s="6">
        <v>41971</v>
      </c>
      <c r="C987" t="s">
        <v>3074</v>
      </c>
      <c r="D987" t="s">
        <v>3376</v>
      </c>
      <c r="E987" t="s">
        <v>3721</v>
      </c>
      <c r="F987">
        <v>57</v>
      </c>
      <c r="G987">
        <v>49</v>
      </c>
      <c r="I987" t="s">
        <v>565</v>
      </c>
    </row>
    <row r="988" spans="1:9" x14ac:dyDescent="0.25">
      <c r="A988" t="s">
        <v>3100</v>
      </c>
      <c r="B988" s="6">
        <v>41971</v>
      </c>
      <c r="C988" t="s">
        <v>3073</v>
      </c>
      <c r="D988" t="s">
        <v>3405</v>
      </c>
      <c r="E988" t="s">
        <v>3721</v>
      </c>
      <c r="F988">
        <v>87</v>
      </c>
      <c r="G988">
        <v>65</v>
      </c>
      <c r="I988" t="s">
        <v>53</v>
      </c>
    </row>
    <row r="989" spans="1:9" x14ac:dyDescent="0.25">
      <c r="A989" t="s">
        <v>3364</v>
      </c>
      <c r="B989" s="6">
        <v>41971</v>
      </c>
      <c r="C989" t="s">
        <v>3073</v>
      </c>
      <c r="D989" t="s">
        <v>3394</v>
      </c>
      <c r="E989" t="s">
        <v>3721</v>
      </c>
      <c r="F989">
        <v>75</v>
      </c>
      <c r="G989">
        <v>66</v>
      </c>
      <c r="I989" t="s">
        <v>91</v>
      </c>
    </row>
    <row r="990" spans="1:9" x14ac:dyDescent="0.25">
      <c r="A990" t="s">
        <v>3409</v>
      </c>
      <c r="B990" s="6">
        <v>41971</v>
      </c>
      <c r="C990" t="s">
        <v>3073</v>
      </c>
      <c r="D990" t="s">
        <v>3362</v>
      </c>
      <c r="E990" t="s">
        <v>3721</v>
      </c>
      <c r="F990">
        <v>71</v>
      </c>
      <c r="G990">
        <v>59</v>
      </c>
      <c r="I990" t="s">
        <v>33</v>
      </c>
    </row>
    <row r="991" spans="1:9" x14ac:dyDescent="0.25">
      <c r="A991" t="s">
        <v>3142</v>
      </c>
      <c r="B991" s="6">
        <v>41971</v>
      </c>
      <c r="C991" t="s">
        <v>3073</v>
      </c>
      <c r="D991" t="s">
        <v>3322</v>
      </c>
      <c r="E991" t="s">
        <v>3721</v>
      </c>
      <c r="F991">
        <v>71</v>
      </c>
      <c r="G991">
        <v>61</v>
      </c>
      <c r="I991" t="s">
        <v>53</v>
      </c>
    </row>
    <row r="992" spans="1:9" x14ac:dyDescent="0.25">
      <c r="A992" t="s">
        <v>3154</v>
      </c>
      <c r="B992" s="6">
        <v>41971</v>
      </c>
      <c r="C992" t="s">
        <v>3074</v>
      </c>
      <c r="D992" t="s">
        <v>3282</v>
      </c>
      <c r="E992" t="s">
        <v>3720</v>
      </c>
      <c r="F992">
        <v>88</v>
      </c>
      <c r="G992">
        <v>76</v>
      </c>
      <c r="I992" t="s">
        <v>12</v>
      </c>
    </row>
    <row r="993" spans="1:9" x14ac:dyDescent="0.25">
      <c r="A993" t="s">
        <v>3133</v>
      </c>
      <c r="B993" s="6">
        <v>41971</v>
      </c>
      <c r="C993" t="s">
        <v>3074</v>
      </c>
      <c r="D993" t="s">
        <v>3223</v>
      </c>
      <c r="E993" t="s">
        <v>3721</v>
      </c>
      <c r="F993">
        <v>65</v>
      </c>
      <c r="G993">
        <v>60</v>
      </c>
      <c r="H993" t="s">
        <v>3722</v>
      </c>
      <c r="I993" t="s">
        <v>91</v>
      </c>
    </row>
    <row r="994" spans="1:9" x14ac:dyDescent="0.25">
      <c r="A994" t="s">
        <v>3287</v>
      </c>
      <c r="B994" s="6">
        <v>41971</v>
      </c>
      <c r="C994" t="s">
        <v>3073</v>
      </c>
      <c r="D994" t="s">
        <v>3278</v>
      </c>
      <c r="E994" t="s">
        <v>3721</v>
      </c>
      <c r="F994">
        <v>90</v>
      </c>
      <c r="G994">
        <v>53</v>
      </c>
      <c r="I994" t="s">
        <v>53</v>
      </c>
    </row>
    <row r="995" spans="1:9" x14ac:dyDescent="0.25">
      <c r="A995" t="s">
        <v>3368</v>
      </c>
      <c r="B995" s="6">
        <v>41971</v>
      </c>
      <c r="C995" t="s">
        <v>3074</v>
      </c>
      <c r="D995" t="s">
        <v>3288</v>
      </c>
      <c r="E995" t="s">
        <v>3721</v>
      </c>
      <c r="F995">
        <v>66</v>
      </c>
      <c r="G995">
        <v>46</v>
      </c>
      <c r="I995" t="s">
        <v>54</v>
      </c>
    </row>
    <row r="996" spans="1:9" x14ac:dyDescent="0.25">
      <c r="A996" t="s">
        <v>3200</v>
      </c>
      <c r="B996" s="6">
        <v>41971</v>
      </c>
      <c r="C996" t="s">
        <v>3073</v>
      </c>
      <c r="D996" t="s">
        <v>3300</v>
      </c>
      <c r="E996" t="s">
        <v>3720</v>
      </c>
      <c r="F996">
        <v>72</v>
      </c>
      <c r="G996">
        <v>65</v>
      </c>
      <c r="I996" t="s">
        <v>214</v>
      </c>
    </row>
    <row r="997" spans="1:9" x14ac:dyDescent="0.25">
      <c r="A997" t="s">
        <v>3110</v>
      </c>
      <c r="B997" s="6">
        <v>41971</v>
      </c>
      <c r="C997" t="s">
        <v>3074</v>
      </c>
      <c r="D997" t="s">
        <v>3717</v>
      </c>
      <c r="E997" t="s">
        <v>3721</v>
      </c>
      <c r="F997">
        <v>79</v>
      </c>
      <c r="G997">
        <v>60</v>
      </c>
      <c r="I997" t="s">
        <v>92</v>
      </c>
    </row>
    <row r="998" spans="1:9" x14ac:dyDescent="0.25">
      <c r="A998" t="s">
        <v>3210</v>
      </c>
      <c r="B998" s="6">
        <v>41971</v>
      </c>
      <c r="C998" t="s">
        <v>3074</v>
      </c>
      <c r="D998" t="s">
        <v>3353</v>
      </c>
      <c r="E998" t="s">
        <v>3720</v>
      </c>
      <c r="F998">
        <v>77</v>
      </c>
      <c r="G998">
        <v>73</v>
      </c>
      <c r="I998" t="s">
        <v>54</v>
      </c>
    </row>
    <row r="999" spans="1:9" x14ac:dyDescent="0.25">
      <c r="A999" t="s">
        <v>3372</v>
      </c>
      <c r="B999" s="6">
        <v>41972</v>
      </c>
      <c r="C999" t="s">
        <v>3073</v>
      </c>
      <c r="D999" t="s">
        <v>3076</v>
      </c>
      <c r="E999" t="s">
        <v>3721</v>
      </c>
      <c r="F999">
        <v>78</v>
      </c>
      <c r="G999">
        <v>71</v>
      </c>
      <c r="I999" t="s">
        <v>92</v>
      </c>
    </row>
    <row r="1000" spans="1:9" x14ac:dyDescent="0.25">
      <c r="A1000" t="s">
        <v>3160</v>
      </c>
      <c r="B1000" s="6">
        <v>41972</v>
      </c>
      <c r="C1000" t="s">
        <v>3073</v>
      </c>
      <c r="D1000" t="s">
        <v>3314</v>
      </c>
      <c r="E1000" t="s">
        <v>3721</v>
      </c>
      <c r="F1000">
        <v>85</v>
      </c>
      <c r="G1000">
        <v>71</v>
      </c>
      <c r="I1000" t="s">
        <v>53</v>
      </c>
    </row>
    <row r="1001" spans="1:9" x14ac:dyDescent="0.25">
      <c r="A1001" t="s">
        <v>3089</v>
      </c>
      <c r="B1001" s="6">
        <v>41972</v>
      </c>
      <c r="C1001" t="s">
        <v>3073</v>
      </c>
      <c r="D1001" t="s">
        <v>3119</v>
      </c>
      <c r="E1001" t="s">
        <v>3720</v>
      </c>
      <c r="F1001">
        <v>68</v>
      </c>
      <c r="G1001">
        <v>54</v>
      </c>
      <c r="I1001" t="s">
        <v>34</v>
      </c>
    </row>
    <row r="1002" spans="1:9" x14ac:dyDescent="0.25">
      <c r="A1002" t="s">
        <v>3184</v>
      </c>
      <c r="B1002" s="6">
        <v>41972</v>
      </c>
      <c r="C1002" t="s">
        <v>3073</v>
      </c>
      <c r="D1002" t="s">
        <v>3377</v>
      </c>
      <c r="E1002" t="s">
        <v>3721</v>
      </c>
      <c r="F1002">
        <v>90</v>
      </c>
      <c r="G1002">
        <v>76</v>
      </c>
      <c r="I1002" t="s">
        <v>55</v>
      </c>
    </row>
    <row r="1003" spans="1:9" x14ac:dyDescent="0.25">
      <c r="A1003" t="s">
        <v>3115</v>
      </c>
      <c r="B1003" s="6">
        <v>41972</v>
      </c>
      <c r="C1003" t="s">
        <v>3074</v>
      </c>
      <c r="D1003" t="s">
        <v>3284</v>
      </c>
      <c r="E1003" t="s">
        <v>3720</v>
      </c>
      <c r="F1003">
        <v>72</v>
      </c>
      <c r="G1003">
        <v>57</v>
      </c>
      <c r="I1003" t="s">
        <v>10</v>
      </c>
    </row>
    <row r="1004" spans="1:9" x14ac:dyDescent="0.25">
      <c r="A1004" t="s">
        <v>3102</v>
      </c>
      <c r="B1004" s="6">
        <v>41972</v>
      </c>
      <c r="C1004" t="s">
        <v>3073</v>
      </c>
      <c r="D1004" t="s">
        <v>3275</v>
      </c>
      <c r="E1004" t="s">
        <v>3721</v>
      </c>
      <c r="F1004">
        <v>79</v>
      </c>
      <c r="G1004">
        <v>77</v>
      </c>
      <c r="I1004" t="s">
        <v>191</v>
      </c>
    </row>
    <row r="1005" spans="1:9" x14ac:dyDescent="0.25">
      <c r="A1005" t="s">
        <v>3113</v>
      </c>
      <c r="B1005" s="6">
        <v>41972</v>
      </c>
      <c r="C1005" t="s">
        <v>3074</v>
      </c>
      <c r="D1005" t="s">
        <v>3253</v>
      </c>
      <c r="E1005" t="s">
        <v>3720</v>
      </c>
      <c r="F1005">
        <v>66</v>
      </c>
      <c r="G1005">
        <v>54</v>
      </c>
      <c r="I1005" t="s">
        <v>54</v>
      </c>
    </row>
    <row r="1006" spans="1:9" x14ac:dyDescent="0.25">
      <c r="A1006" t="s">
        <v>3116</v>
      </c>
      <c r="B1006" s="6">
        <v>41972</v>
      </c>
      <c r="C1006" t="s">
        <v>3073</v>
      </c>
      <c r="D1006" t="s">
        <v>3399</v>
      </c>
      <c r="E1006" t="s">
        <v>3721</v>
      </c>
      <c r="F1006">
        <v>52</v>
      </c>
      <c r="G1006">
        <v>43</v>
      </c>
      <c r="I1006" t="s">
        <v>53</v>
      </c>
    </row>
    <row r="1007" spans="1:9" x14ac:dyDescent="0.25">
      <c r="A1007" t="s">
        <v>3252</v>
      </c>
      <c r="B1007" s="6">
        <v>41972</v>
      </c>
      <c r="C1007" t="s">
        <v>3074</v>
      </c>
      <c r="D1007" t="s">
        <v>3290</v>
      </c>
      <c r="E1007" t="s">
        <v>3721</v>
      </c>
      <c r="F1007">
        <v>57</v>
      </c>
      <c r="G1007">
        <v>47</v>
      </c>
      <c r="I1007" t="s">
        <v>192</v>
      </c>
    </row>
    <row r="1008" spans="1:9" x14ac:dyDescent="0.25">
      <c r="A1008" t="s">
        <v>3332</v>
      </c>
      <c r="B1008" s="6">
        <v>41972</v>
      </c>
      <c r="C1008" t="s">
        <v>3074</v>
      </c>
      <c r="D1008" t="s">
        <v>3225</v>
      </c>
      <c r="E1008" t="s">
        <v>3721</v>
      </c>
      <c r="F1008">
        <v>64</v>
      </c>
      <c r="G1008">
        <v>61</v>
      </c>
      <c r="I1008" t="s">
        <v>259</v>
      </c>
    </row>
    <row r="1009" spans="1:9" x14ac:dyDescent="0.25">
      <c r="A1009" t="s">
        <v>3172</v>
      </c>
      <c r="B1009" s="6">
        <v>41972</v>
      </c>
      <c r="C1009" t="s">
        <v>3073</v>
      </c>
      <c r="D1009" t="s">
        <v>3148</v>
      </c>
      <c r="E1009" t="s">
        <v>3721</v>
      </c>
      <c r="F1009">
        <v>72</v>
      </c>
      <c r="G1009">
        <v>49</v>
      </c>
      <c r="I1009" t="s">
        <v>53</v>
      </c>
    </row>
    <row r="1010" spans="1:9" x14ac:dyDescent="0.25">
      <c r="A1010" t="s">
        <v>3176</v>
      </c>
      <c r="B1010" s="6">
        <v>41972</v>
      </c>
      <c r="C1010" t="s">
        <v>3073</v>
      </c>
      <c r="D1010" t="s">
        <v>3162</v>
      </c>
      <c r="E1010" t="s">
        <v>3721</v>
      </c>
      <c r="F1010">
        <v>75</v>
      </c>
      <c r="G1010">
        <v>41</v>
      </c>
      <c r="I1010" t="s">
        <v>53</v>
      </c>
    </row>
    <row r="1011" spans="1:9" x14ac:dyDescent="0.25">
      <c r="A1011" t="s">
        <v>3288</v>
      </c>
      <c r="B1011" s="6">
        <v>41972</v>
      </c>
      <c r="C1011" t="s">
        <v>3074</v>
      </c>
      <c r="D1011" t="s">
        <v>3286</v>
      </c>
      <c r="E1011" t="s">
        <v>3720</v>
      </c>
      <c r="F1011">
        <v>71</v>
      </c>
      <c r="G1011">
        <v>59</v>
      </c>
      <c r="I1011" t="s">
        <v>33</v>
      </c>
    </row>
    <row r="1012" spans="1:9" x14ac:dyDescent="0.25">
      <c r="A1012" t="s">
        <v>3120</v>
      </c>
      <c r="B1012" s="6">
        <v>41972</v>
      </c>
      <c r="C1012" t="s">
        <v>3073</v>
      </c>
      <c r="D1012" t="s">
        <v>3090</v>
      </c>
      <c r="E1012" t="s">
        <v>3720</v>
      </c>
      <c r="F1012">
        <v>84</v>
      </c>
      <c r="G1012">
        <v>81</v>
      </c>
      <c r="I1012" t="s">
        <v>51</v>
      </c>
    </row>
    <row r="1013" spans="1:9" x14ac:dyDescent="0.25">
      <c r="A1013" t="s">
        <v>3337</v>
      </c>
      <c r="B1013" s="6">
        <v>41972</v>
      </c>
      <c r="C1013" t="s">
        <v>3074</v>
      </c>
      <c r="D1013" t="s">
        <v>3356</v>
      </c>
      <c r="E1013" t="s">
        <v>3721</v>
      </c>
      <c r="F1013">
        <v>54</v>
      </c>
      <c r="G1013">
        <v>43</v>
      </c>
      <c r="I1013" t="s">
        <v>12</v>
      </c>
    </row>
    <row r="1014" spans="1:9" x14ac:dyDescent="0.25">
      <c r="A1014" t="s">
        <v>3118</v>
      </c>
      <c r="B1014" s="6">
        <v>41972</v>
      </c>
      <c r="C1014" t="s">
        <v>3073</v>
      </c>
      <c r="D1014" t="s">
        <v>3125</v>
      </c>
      <c r="E1014" t="s">
        <v>3720</v>
      </c>
      <c r="F1014">
        <v>72</v>
      </c>
      <c r="G1014">
        <v>66</v>
      </c>
      <c r="I1014" t="s">
        <v>32</v>
      </c>
    </row>
    <row r="1015" spans="1:9" x14ac:dyDescent="0.25">
      <c r="A1015" t="s">
        <v>3306</v>
      </c>
      <c r="B1015" s="6">
        <v>41972</v>
      </c>
      <c r="C1015" t="s">
        <v>3073</v>
      </c>
      <c r="D1015" t="s">
        <v>3718</v>
      </c>
      <c r="E1015" t="s">
        <v>3721</v>
      </c>
      <c r="F1015">
        <v>78</v>
      </c>
      <c r="G1015">
        <v>63</v>
      </c>
      <c r="I1015" t="s">
        <v>165</v>
      </c>
    </row>
    <row r="1016" spans="1:9" x14ac:dyDescent="0.25">
      <c r="A1016" t="s">
        <v>3167</v>
      </c>
      <c r="B1016" s="6">
        <v>41972</v>
      </c>
      <c r="C1016" t="s">
        <v>3073</v>
      </c>
      <c r="D1016" t="s">
        <v>3384</v>
      </c>
      <c r="E1016" t="s">
        <v>3721</v>
      </c>
      <c r="F1016">
        <v>64</v>
      </c>
      <c r="G1016">
        <v>63</v>
      </c>
      <c r="I1016" t="s">
        <v>11</v>
      </c>
    </row>
    <row r="1017" spans="1:9" x14ac:dyDescent="0.25">
      <c r="A1017" t="s">
        <v>3355</v>
      </c>
      <c r="B1017" s="6">
        <v>41972</v>
      </c>
      <c r="C1017" t="s">
        <v>3073</v>
      </c>
      <c r="D1017" t="s">
        <v>3313</v>
      </c>
      <c r="E1017" t="s">
        <v>3721</v>
      </c>
      <c r="F1017">
        <v>71</v>
      </c>
      <c r="G1017">
        <v>58</v>
      </c>
      <c r="I1017" t="s">
        <v>53</v>
      </c>
    </row>
    <row r="1018" spans="1:9" x14ac:dyDescent="0.25">
      <c r="A1018" t="s">
        <v>3151</v>
      </c>
      <c r="B1018" s="6">
        <v>41972</v>
      </c>
      <c r="C1018" t="s">
        <v>3073</v>
      </c>
      <c r="D1018" t="s">
        <v>3165</v>
      </c>
      <c r="E1018" t="s">
        <v>3721</v>
      </c>
      <c r="F1018">
        <v>75</v>
      </c>
      <c r="G1018">
        <v>73</v>
      </c>
      <c r="I1018" t="s">
        <v>53</v>
      </c>
    </row>
    <row r="1019" spans="1:9" x14ac:dyDescent="0.25">
      <c r="A1019" t="s">
        <v>3404</v>
      </c>
      <c r="B1019" s="6">
        <v>41972</v>
      </c>
      <c r="C1019" t="s">
        <v>3073</v>
      </c>
      <c r="D1019" t="s">
        <v>3718</v>
      </c>
      <c r="E1019" t="s">
        <v>3721</v>
      </c>
      <c r="F1019">
        <v>88</v>
      </c>
      <c r="G1019">
        <v>44</v>
      </c>
      <c r="I1019" t="s">
        <v>9</v>
      </c>
    </row>
    <row r="1020" spans="1:9" x14ac:dyDescent="0.25">
      <c r="A1020" t="s">
        <v>3393</v>
      </c>
      <c r="B1020" s="6">
        <v>41972</v>
      </c>
      <c r="C1020" t="s">
        <v>3073</v>
      </c>
      <c r="D1020" t="s">
        <v>3718</v>
      </c>
      <c r="E1020" t="s">
        <v>3721</v>
      </c>
      <c r="F1020">
        <v>96</v>
      </c>
      <c r="G1020">
        <v>83</v>
      </c>
      <c r="H1020" t="s">
        <v>3723</v>
      </c>
      <c r="I1020" t="s">
        <v>214</v>
      </c>
    </row>
    <row r="1021" spans="1:9" x14ac:dyDescent="0.25">
      <c r="A1021" t="s">
        <v>3237</v>
      </c>
      <c r="B1021" s="6">
        <v>41972</v>
      </c>
      <c r="C1021" t="s">
        <v>3073</v>
      </c>
      <c r="D1021" t="s">
        <v>3214</v>
      </c>
      <c r="E1021" t="s">
        <v>3720</v>
      </c>
      <c r="F1021">
        <v>79</v>
      </c>
      <c r="G1021">
        <v>74</v>
      </c>
      <c r="I1021" t="s">
        <v>10</v>
      </c>
    </row>
    <row r="1022" spans="1:9" x14ac:dyDescent="0.25">
      <c r="A1022" t="s">
        <v>3193</v>
      </c>
      <c r="B1022" s="6">
        <v>41972</v>
      </c>
      <c r="C1022" t="s">
        <v>3073</v>
      </c>
      <c r="D1022" t="s">
        <v>3226</v>
      </c>
      <c r="E1022" t="s">
        <v>3721</v>
      </c>
      <c r="F1022">
        <v>85</v>
      </c>
      <c r="G1022">
        <v>73</v>
      </c>
      <c r="H1022" t="s">
        <v>3722</v>
      </c>
      <c r="I1022" t="s">
        <v>91</v>
      </c>
    </row>
    <row r="1023" spans="1:9" x14ac:dyDescent="0.25">
      <c r="A1023" t="s">
        <v>3127</v>
      </c>
      <c r="B1023" s="6">
        <v>41972</v>
      </c>
      <c r="C1023" t="s">
        <v>3073</v>
      </c>
      <c r="D1023" t="s">
        <v>3309</v>
      </c>
      <c r="E1023" t="s">
        <v>3721</v>
      </c>
      <c r="F1023">
        <v>77</v>
      </c>
      <c r="G1023">
        <v>44</v>
      </c>
      <c r="I1023" t="s">
        <v>55</v>
      </c>
    </row>
    <row r="1024" spans="1:9" x14ac:dyDescent="0.25">
      <c r="A1024" t="s">
        <v>3386</v>
      </c>
      <c r="B1024" s="6">
        <v>41972</v>
      </c>
      <c r="C1024" t="s">
        <v>3073</v>
      </c>
      <c r="D1024" t="s">
        <v>3363</v>
      </c>
      <c r="E1024" t="s">
        <v>3720</v>
      </c>
      <c r="F1024">
        <v>66</v>
      </c>
      <c r="G1024">
        <v>63</v>
      </c>
      <c r="I1024" t="s">
        <v>11</v>
      </c>
    </row>
    <row r="1025" spans="1:9" x14ac:dyDescent="0.25">
      <c r="A1025" t="s">
        <v>3129</v>
      </c>
      <c r="B1025" s="6">
        <v>41972</v>
      </c>
      <c r="C1025" t="s">
        <v>3073</v>
      </c>
      <c r="D1025" t="s">
        <v>3234</v>
      </c>
      <c r="E1025" t="s">
        <v>3721</v>
      </c>
      <c r="F1025">
        <v>77</v>
      </c>
      <c r="G1025">
        <v>69</v>
      </c>
      <c r="I1025" t="s">
        <v>259</v>
      </c>
    </row>
    <row r="1026" spans="1:9" x14ac:dyDescent="0.25">
      <c r="A1026" t="s">
        <v>3375</v>
      </c>
      <c r="B1026" s="6">
        <v>41972</v>
      </c>
      <c r="C1026" t="s">
        <v>3073</v>
      </c>
      <c r="D1026" t="s">
        <v>3158</v>
      </c>
      <c r="E1026" t="s">
        <v>3720</v>
      </c>
      <c r="F1026">
        <v>69</v>
      </c>
      <c r="G1026">
        <v>61</v>
      </c>
      <c r="I1026" t="s">
        <v>92</v>
      </c>
    </row>
    <row r="1027" spans="1:9" x14ac:dyDescent="0.25">
      <c r="A1027" t="s">
        <v>3168</v>
      </c>
      <c r="B1027" s="6">
        <v>41972</v>
      </c>
      <c r="C1027" t="s">
        <v>3074</v>
      </c>
      <c r="D1027" t="s">
        <v>3229</v>
      </c>
      <c r="E1027" t="s">
        <v>3720</v>
      </c>
      <c r="F1027">
        <v>68</v>
      </c>
      <c r="G1027">
        <v>55</v>
      </c>
      <c r="I1027" t="s">
        <v>92</v>
      </c>
    </row>
    <row r="1028" spans="1:9" x14ac:dyDescent="0.25">
      <c r="A1028" t="s">
        <v>3123</v>
      </c>
      <c r="B1028" s="6">
        <v>41972</v>
      </c>
      <c r="C1028" t="s">
        <v>3073</v>
      </c>
      <c r="D1028" t="s">
        <v>3080</v>
      </c>
      <c r="E1028" t="s">
        <v>3720</v>
      </c>
      <c r="F1028">
        <v>81</v>
      </c>
      <c r="G1028">
        <v>71</v>
      </c>
      <c r="I1028" t="s">
        <v>11</v>
      </c>
    </row>
    <row r="1029" spans="1:9" x14ac:dyDescent="0.25">
      <c r="A1029" t="s">
        <v>3340</v>
      </c>
      <c r="B1029" s="6">
        <v>41972</v>
      </c>
      <c r="C1029" t="s">
        <v>3073</v>
      </c>
      <c r="D1029" t="s">
        <v>3297</v>
      </c>
      <c r="E1029" t="s">
        <v>3720</v>
      </c>
      <c r="F1029">
        <v>80</v>
      </c>
      <c r="G1029">
        <v>72</v>
      </c>
      <c r="I1029" t="s">
        <v>165</v>
      </c>
    </row>
    <row r="1030" spans="1:9" x14ac:dyDescent="0.25">
      <c r="A1030" t="s">
        <v>3183</v>
      </c>
      <c r="B1030" s="6">
        <v>41972</v>
      </c>
      <c r="C1030" t="s">
        <v>3073</v>
      </c>
      <c r="D1030" t="s">
        <v>3387</v>
      </c>
      <c r="E1030" t="s">
        <v>3721</v>
      </c>
      <c r="F1030">
        <v>83</v>
      </c>
      <c r="G1030">
        <v>72</v>
      </c>
      <c r="I1030" t="s">
        <v>92</v>
      </c>
    </row>
    <row r="1031" spans="1:9" x14ac:dyDescent="0.25">
      <c r="A1031" t="s">
        <v>3223</v>
      </c>
      <c r="B1031" s="6">
        <v>41972</v>
      </c>
      <c r="C1031" t="s">
        <v>3074</v>
      </c>
      <c r="D1031" t="s">
        <v>3390</v>
      </c>
      <c r="E1031" t="s">
        <v>3720</v>
      </c>
      <c r="F1031">
        <v>55</v>
      </c>
      <c r="G1031">
        <v>48</v>
      </c>
      <c r="I1031" t="s">
        <v>259</v>
      </c>
    </row>
    <row r="1032" spans="1:9" x14ac:dyDescent="0.25">
      <c r="A1032" t="s">
        <v>3153</v>
      </c>
      <c r="B1032" s="6">
        <v>41972</v>
      </c>
      <c r="C1032" t="s">
        <v>3073</v>
      </c>
      <c r="D1032" t="s">
        <v>3407</v>
      </c>
      <c r="E1032" t="s">
        <v>3721</v>
      </c>
      <c r="F1032">
        <v>91</v>
      </c>
      <c r="G1032">
        <v>62</v>
      </c>
      <c r="I1032" t="s">
        <v>54</v>
      </c>
    </row>
    <row r="1033" spans="1:9" x14ac:dyDescent="0.25">
      <c r="A1033" t="s">
        <v>3281</v>
      </c>
      <c r="B1033" s="6">
        <v>41972</v>
      </c>
      <c r="C1033" t="s">
        <v>3073</v>
      </c>
      <c r="D1033" t="s">
        <v>3718</v>
      </c>
      <c r="E1033" t="s">
        <v>3721</v>
      </c>
      <c r="F1033">
        <v>64</v>
      </c>
      <c r="G1033">
        <v>59</v>
      </c>
      <c r="I1033" t="s">
        <v>259</v>
      </c>
    </row>
    <row r="1034" spans="1:9" x14ac:dyDescent="0.25">
      <c r="A1034" t="s">
        <v>3388</v>
      </c>
      <c r="B1034" s="6">
        <v>41972</v>
      </c>
      <c r="C1034" t="s">
        <v>3074</v>
      </c>
      <c r="D1034" t="s">
        <v>3271</v>
      </c>
      <c r="E1034" t="s">
        <v>3720</v>
      </c>
      <c r="F1034">
        <v>89</v>
      </c>
      <c r="G1034">
        <v>84</v>
      </c>
      <c r="H1034" t="s">
        <v>3722</v>
      </c>
      <c r="I1034" t="s">
        <v>165</v>
      </c>
    </row>
    <row r="1035" spans="1:9" x14ac:dyDescent="0.25">
      <c r="A1035" t="s">
        <v>3238</v>
      </c>
      <c r="B1035" s="6">
        <v>41972</v>
      </c>
      <c r="C1035" t="s">
        <v>3073</v>
      </c>
      <c r="D1035" t="s">
        <v>3718</v>
      </c>
      <c r="E1035" t="s">
        <v>3721</v>
      </c>
      <c r="F1035">
        <v>121</v>
      </c>
      <c r="G1035">
        <v>49</v>
      </c>
      <c r="I1035" t="s">
        <v>215</v>
      </c>
    </row>
    <row r="1036" spans="1:9" x14ac:dyDescent="0.25">
      <c r="A1036" t="s">
        <v>3325</v>
      </c>
      <c r="B1036" s="6">
        <v>41972</v>
      </c>
      <c r="C1036" t="s">
        <v>3073</v>
      </c>
      <c r="D1036" t="s">
        <v>3078</v>
      </c>
      <c r="E1036" t="s">
        <v>3720</v>
      </c>
      <c r="F1036">
        <v>85</v>
      </c>
      <c r="G1036">
        <v>68</v>
      </c>
      <c r="I1036" t="s">
        <v>12</v>
      </c>
    </row>
    <row r="1037" spans="1:9" x14ac:dyDescent="0.25">
      <c r="A1037" t="s">
        <v>3239</v>
      </c>
      <c r="B1037" s="6">
        <v>41972</v>
      </c>
      <c r="C1037" t="s">
        <v>3074</v>
      </c>
      <c r="D1037" t="s">
        <v>3394</v>
      </c>
      <c r="E1037" t="s">
        <v>3720</v>
      </c>
      <c r="F1037">
        <v>66</v>
      </c>
      <c r="G1037">
        <v>63</v>
      </c>
      <c r="I1037" t="s">
        <v>34</v>
      </c>
    </row>
    <row r="1038" spans="1:9" x14ac:dyDescent="0.25">
      <c r="A1038" t="s">
        <v>3278</v>
      </c>
      <c r="B1038" s="6">
        <v>41972</v>
      </c>
      <c r="C1038" t="s">
        <v>3074</v>
      </c>
      <c r="D1038" t="s">
        <v>3365</v>
      </c>
      <c r="E1038" t="s">
        <v>3720</v>
      </c>
      <c r="F1038">
        <v>78</v>
      </c>
      <c r="G1038">
        <v>60</v>
      </c>
      <c r="I1038" t="s">
        <v>11</v>
      </c>
    </row>
    <row r="1039" spans="1:9" x14ac:dyDescent="0.25">
      <c r="A1039" t="s">
        <v>3346</v>
      </c>
      <c r="B1039" s="6">
        <v>41972</v>
      </c>
      <c r="C1039" t="s">
        <v>3073</v>
      </c>
      <c r="D1039" t="s">
        <v>3382</v>
      </c>
      <c r="E1039" t="s">
        <v>3721</v>
      </c>
      <c r="F1039">
        <v>57</v>
      </c>
      <c r="G1039">
        <v>48</v>
      </c>
      <c r="I1039" t="s">
        <v>54</v>
      </c>
    </row>
    <row r="1040" spans="1:9" x14ac:dyDescent="0.25">
      <c r="A1040" t="s">
        <v>3268</v>
      </c>
      <c r="B1040" s="6">
        <v>41972</v>
      </c>
      <c r="C1040" t="s">
        <v>3074</v>
      </c>
      <c r="D1040" t="s">
        <v>3392</v>
      </c>
      <c r="E1040" t="s">
        <v>3720</v>
      </c>
      <c r="F1040">
        <v>40</v>
      </c>
      <c r="G1040">
        <v>36</v>
      </c>
      <c r="I1040" t="s">
        <v>12</v>
      </c>
    </row>
    <row r="1041" spans="1:9" x14ac:dyDescent="0.25">
      <c r="A1041" t="s">
        <v>3357</v>
      </c>
      <c r="B1041" s="6">
        <v>41972</v>
      </c>
      <c r="C1041" t="s">
        <v>3073</v>
      </c>
      <c r="D1041" t="s">
        <v>3718</v>
      </c>
      <c r="E1041" t="s">
        <v>3721</v>
      </c>
      <c r="F1041">
        <v>87</v>
      </c>
      <c r="G1041">
        <v>76</v>
      </c>
      <c r="I1041" t="s">
        <v>165</v>
      </c>
    </row>
    <row r="1042" spans="1:9" x14ac:dyDescent="0.25">
      <c r="A1042" t="s">
        <v>3092</v>
      </c>
      <c r="B1042" s="6">
        <v>41972</v>
      </c>
      <c r="C1042" t="s">
        <v>3073</v>
      </c>
      <c r="D1042" t="s">
        <v>3257</v>
      </c>
      <c r="E1042" t="s">
        <v>3721</v>
      </c>
      <c r="F1042">
        <v>90</v>
      </c>
      <c r="G1042">
        <v>42</v>
      </c>
      <c r="I1042" t="s">
        <v>192</v>
      </c>
    </row>
    <row r="1043" spans="1:9" x14ac:dyDescent="0.25">
      <c r="A1043" t="s">
        <v>3369</v>
      </c>
      <c r="B1043" s="6">
        <v>41972</v>
      </c>
      <c r="C1043" t="s">
        <v>3073</v>
      </c>
      <c r="D1043" t="s">
        <v>3289</v>
      </c>
      <c r="E1043" t="s">
        <v>3721</v>
      </c>
      <c r="F1043">
        <v>81</v>
      </c>
      <c r="G1043">
        <v>79</v>
      </c>
      <c r="I1043" t="s">
        <v>12</v>
      </c>
    </row>
    <row r="1044" spans="1:9" x14ac:dyDescent="0.25">
      <c r="A1044" t="s">
        <v>3191</v>
      </c>
      <c r="B1044" s="6">
        <v>41972</v>
      </c>
      <c r="C1044" t="s">
        <v>3073</v>
      </c>
      <c r="D1044" t="s">
        <v>3230</v>
      </c>
      <c r="E1044" t="s">
        <v>3720</v>
      </c>
      <c r="F1044">
        <v>83</v>
      </c>
      <c r="G1044">
        <v>81</v>
      </c>
      <c r="I1044" t="s">
        <v>9</v>
      </c>
    </row>
    <row r="1045" spans="1:9" x14ac:dyDescent="0.25">
      <c r="A1045" t="s">
        <v>3186</v>
      </c>
      <c r="B1045" s="6">
        <v>41972</v>
      </c>
      <c r="C1045" t="s">
        <v>3073</v>
      </c>
      <c r="D1045" t="s">
        <v>3180</v>
      </c>
      <c r="E1045" t="s">
        <v>3721</v>
      </c>
      <c r="F1045">
        <v>73</v>
      </c>
      <c r="G1045">
        <v>67</v>
      </c>
      <c r="I1045" t="s">
        <v>54</v>
      </c>
    </row>
    <row r="1046" spans="1:9" x14ac:dyDescent="0.25">
      <c r="A1046" t="s">
        <v>3294</v>
      </c>
      <c r="B1046" s="6">
        <v>41972</v>
      </c>
      <c r="C1046" t="s">
        <v>3073</v>
      </c>
      <c r="D1046" t="s">
        <v>3328</v>
      </c>
      <c r="E1046" t="s">
        <v>3721</v>
      </c>
      <c r="F1046">
        <v>78</v>
      </c>
      <c r="G1046">
        <v>54</v>
      </c>
      <c r="I1046" t="s">
        <v>91</v>
      </c>
    </row>
    <row r="1047" spans="1:9" x14ac:dyDescent="0.25">
      <c r="A1047" t="s">
        <v>3303</v>
      </c>
      <c r="B1047" s="6">
        <v>41972</v>
      </c>
      <c r="C1047" t="s">
        <v>3073</v>
      </c>
      <c r="D1047" t="s">
        <v>3718</v>
      </c>
      <c r="E1047" t="s">
        <v>3721</v>
      </c>
      <c r="F1047">
        <v>88</v>
      </c>
      <c r="G1047">
        <v>39</v>
      </c>
      <c r="I1047" t="s">
        <v>259</v>
      </c>
    </row>
    <row r="1048" spans="1:9" x14ac:dyDescent="0.25">
      <c r="A1048" t="s">
        <v>3311</v>
      </c>
      <c r="B1048" s="6">
        <v>41972</v>
      </c>
      <c r="C1048" t="s">
        <v>3074</v>
      </c>
      <c r="D1048" t="s">
        <v>3364</v>
      </c>
      <c r="E1048" t="s">
        <v>3721</v>
      </c>
      <c r="F1048">
        <v>57</v>
      </c>
      <c r="G1048">
        <v>46</v>
      </c>
      <c r="I1048" t="s">
        <v>214</v>
      </c>
    </row>
    <row r="1049" spans="1:9" x14ac:dyDescent="0.25">
      <c r="A1049" t="s">
        <v>3352</v>
      </c>
      <c r="B1049" s="6">
        <v>41972</v>
      </c>
      <c r="C1049" t="s">
        <v>3072</v>
      </c>
      <c r="D1049" t="s">
        <v>3718</v>
      </c>
      <c r="E1049" t="s">
        <v>3720</v>
      </c>
      <c r="F1049">
        <v>65</v>
      </c>
      <c r="G1049">
        <v>54</v>
      </c>
      <c r="I1049" t="s">
        <v>33</v>
      </c>
    </row>
    <row r="1050" spans="1:9" x14ac:dyDescent="0.25">
      <c r="A1050" t="s">
        <v>3131</v>
      </c>
      <c r="B1050" s="6">
        <v>41972</v>
      </c>
      <c r="C1050" t="s">
        <v>3074</v>
      </c>
      <c r="D1050" t="s">
        <v>3376</v>
      </c>
      <c r="E1050" t="s">
        <v>3721</v>
      </c>
      <c r="F1050">
        <v>60</v>
      </c>
      <c r="G1050">
        <v>57</v>
      </c>
      <c r="I1050" t="s">
        <v>92</v>
      </c>
    </row>
    <row r="1051" spans="1:9" x14ac:dyDescent="0.25">
      <c r="A1051" t="s">
        <v>3291</v>
      </c>
      <c r="B1051" s="6">
        <v>41972</v>
      </c>
      <c r="C1051" t="s">
        <v>3073</v>
      </c>
      <c r="D1051" t="s">
        <v>3333</v>
      </c>
      <c r="E1051" t="s">
        <v>3721</v>
      </c>
      <c r="F1051">
        <v>82</v>
      </c>
      <c r="G1051">
        <v>56</v>
      </c>
      <c r="I1051" t="s">
        <v>191</v>
      </c>
    </row>
    <row r="1052" spans="1:9" x14ac:dyDescent="0.25">
      <c r="A1052" t="s">
        <v>3381</v>
      </c>
      <c r="B1052" s="6">
        <v>41972</v>
      </c>
      <c r="C1052" t="s">
        <v>3073</v>
      </c>
      <c r="D1052" t="s">
        <v>3292</v>
      </c>
      <c r="E1052" t="s">
        <v>3720</v>
      </c>
      <c r="F1052">
        <v>60</v>
      </c>
      <c r="G1052">
        <v>58</v>
      </c>
      <c r="I1052" t="s">
        <v>1896</v>
      </c>
    </row>
    <row r="1053" spans="1:9" x14ac:dyDescent="0.25">
      <c r="A1053" t="s">
        <v>3263</v>
      </c>
      <c r="B1053" s="6">
        <v>41972</v>
      </c>
      <c r="C1053" t="s">
        <v>3073</v>
      </c>
      <c r="D1053" t="s">
        <v>3718</v>
      </c>
      <c r="E1053" t="s">
        <v>3721</v>
      </c>
      <c r="F1053">
        <v>111</v>
      </c>
      <c r="G1053">
        <v>51</v>
      </c>
      <c r="I1053" t="s">
        <v>92</v>
      </c>
    </row>
    <row r="1054" spans="1:9" x14ac:dyDescent="0.25">
      <c r="A1054" t="s">
        <v>3397</v>
      </c>
      <c r="B1054" s="6">
        <v>41972</v>
      </c>
      <c r="C1054" t="s">
        <v>3073</v>
      </c>
      <c r="D1054" t="s">
        <v>3400</v>
      </c>
      <c r="E1054" t="s">
        <v>3721</v>
      </c>
      <c r="F1054">
        <v>85</v>
      </c>
      <c r="G1054">
        <v>51</v>
      </c>
      <c r="I1054" t="s">
        <v>165</v>
      </c>
    </row>
    <row r="1055" spans="1:9" x14ac:dyDescent="0.25">
      <c r="A1055" t="s">
        <v>3261</v>
      </c>
      <c r="B1055" s="6">
        <v>41972</v>
      </c>
      <c r="C1055" t="s">
        <v>3073</v>
      </c>
      <c r="D1055" t="s">
        <v>3283</v>
      </c>
      <c r="E1055" t="s">
        <v>3721</v>
      </c>
      <c r="F1055">
        <v>70</v>
      </c>
      <c r="G1055">
        <v>58</v>
      </c>
      <c r="I1055" t="s">
        <v>10</v>
      </c>
    </row>
    <row r="1056" spans="1:9" x14ac:dyDescent="0.25">
      <c r="A1056" t="s">
        <v>3105</v>
      </c>
      <c r="B1056" s="6">
        <v>41972</v>
      </c>
      <c r="C1056" t="s">
        <v>3073</v>
      </c>
      <c r="D1056" t="s">
        <v>3126</v>
      </c>
      <c r="E1056" t="s">
        <v>3721</v>
      </c>
      <c r="F1056">
        <v>58</v>
      </c>
      <c r="G1056">
        <v>54</v>
      </c>
      <c r="I1056" t="s">
        <v>191</v>
      </c>
    </row>
    <row r="1057" spans="1:9" x14ac:dyDescent="0.25">
      <c r="A1057" t="s">
        <v>3212</v>
      </c>
      <c r="B1057" s="6">
        <v>41972</v>
      </c>
      <c r="C1057" t="s">
        <v>3073</v>
      </c>
      <c r="D1057" t="s">
        <v>3179</v>
      </c>
      <c r="E1057" t="s">
        <v>3720</v>
      </c>
      <c r="F1057">
        <v>56</v>
      </c>
      <c r="G1057">
        <v>51</v>
      </c>
      <c r="I1057" t="s">
        <v>55</v>
      </c>
    </row>
    <row r="1058" spans="1:9" x14ac:dyDescent="0.25">
      <c r="A1058" t="s">
        <v>3145</v>
      </c>
      <c r="B1058" s="6">
        <v>41972</v>
      </c>
      <c r="C1058" t="s">
        <v>3073</v>
      </c>
      <c r="D1058" t="s">
        <v>3216</v>
      </c>
      <c r="E1058" t="s">
        <v>3721</v>
      </c>
      <c r="F1058">
        <v>79</v>
      </c>
      <c r="G1058">
        <v>65</v>
      </c>
      <c r="I1058" t="s">
        <v>54</v>
      </c>
    </row>
    <row r="1059" spans="1:9" x14ac:dyDescent="0.25">
      <c r="A1059" t="s">
        <v>3396</v>
      </c>
      <c r="B1059" s="6">
        <v>41972</v>
      </c>
      <c r="C1059" t="s">
        <v>3073</v>
      </c>
      <c r="D1059" t="s">
        <v>3718</v>
      </c>
      <c r="E1059" t="s">
        <v>3721</v>
      </c>
      <c r="F1059">
        <v>76</v>
      </c>
      <c r="G1059">
        <v>60</v>
      </c>
      <c r="I1059" t="s">
        <v>165</v>
      </c>
    </row>
    <row r="1060" spans="1:9" x14ac:dyDescent="0.25">
      <c r="A1060" t="s">
        <v>3171</v>
      </c>
      <c r="B1060" s="6">
        <v>41972</v>
      </c>
      <c r="C1060" t="s">
        <v>3074</v>
      </c>
      <c r="D1060" t="s">
        <v>3082</v>
      </c>
      <c r="E1060" t="s">
        <v>3721</v>
      </c>
      <c r="F1060">
        <v>74</v>
      </c>
      <c r="G1060">
        <v>59</v>
      </c>
      <c r="I1060" t="s">
        <v>53</v>
      </c>
    </row>
    <row r="1061" spans="1:9" x14ac:dyDescent="0.25">
      <c r="A1061" t="s">
        <v>3354</v>
      </c>
      <c r="B1061" s="6">
        <v>41972</v>
      </c>
      <c r="C1061" t="s">
        <v>3074</v>
      </c>
      <c r="D1061" t="s">
        <v>3228</v>
      </c>
      <c r="E1061" t="s">
        <v>3721</v>
      </c>
      <c r="F1061">
        <v>59</v>
      </c>
      <c r="G1061">
        <v>57</v>
      </c>
      <c r="I1061" t="s">
        <v>33</v>
      </c>
    </row>
    <row r="1062" spans="1:9" x14ac:dyDescent="0.25">
      <c r="A1062" t="s">
        <v>3213</v>
      </c>
      <c r="B1062" s="6">
        <v>41972</v>
      </c>
      <c r="C1062" t="s">
        <v>3074</v>
      </c>
      <c r="D1062" t="s">
        <v>3220</v>
      </c>
      <c r="E1062" t="s">
        <v>3721</v>
      </c>
      <c r="F1062">
        <v>62</v>
      </c>
      <c r="G1062">
        <v>50</v>
      </c>
      <c r="I1062" t="s">
        <v>386</v>
      </c>
    </row>
    <row r="1063" spans="1:9" x14ac:dyDescent="0.25">
      <c r="A1063" t="s">
        <v>3085</v>
      </c>
      <c r="B1063" s="6">
        <v>41972</v>
      </c>
      <c r="C1063" t="s">
        <v>3073</v>
      </c>
      <c r="D1063" t="s">
        <v>3718</v>
      </c>
      <c r="E1063" t="s">
        <v>3721</v>
      </c>
      <c r="F1063">
        <v>70</v>
      </c>
      <c r="G1063">
        <v>49</v>
      </c>
      <c r="I1063" t="s">
        <v>55</v>
      </c>
    </row>
    <row r="1064" spans="1:9" x14ac:dyDescent="0.25">
      <c r="A1064" t="s">
        <v>3244</v>
      </c>
      <c r="B1064" s="6">
        <v>41972</v>
      </c>
      <c r="C1064" t="s">
        <v>3074</v>
      </c>
      <c r="D1064" t="s">
        <v>3202</v>
      </c>
      <c r="E1064" t="s">
        <v>3721</v>
      </c>
      <c r="F1064">
        <v>61</v>
      </c>
      <c r="G1064">
        <v>52</v>
      </c>
      <c r="I1064" t="s">
        <v>566</v>
      </c>
    </row>
    <row r="1065" spans="1:9" x14ac:dyDescent="0.25">
      <c r="A1065" t="s">
        <v>3391</v>
      </c>
      <c r="B1065" s="6">
        <v>41972</v>
      </c>
      <c r="C1065" t="s">
        <v>3073</v>
      </c>
      <c r="D1065" t="s">
        <v>3718</v>
      </c>
      <c r="E1065" t="s">
        <v>3721</v>
      </c>
      <c r="F1065">
        <v>84</v>
      </c>
      <c r="G1065">
        <v>45</v>
      </c>
      <c r="I1065" t="s">
        <v>165</v>
      </c>
    </row>
    <row r="1066" spans="1:9" x14ac:dyDescent="0.25">
      <c r="A1066" t="s">
        <v>3331</v>
      </c>
      <c r="B1066" s="6">
        <v>41972</v>
      </c>
      <c r="C1066" t="s">
        <v>3073</v>
      </c>
      <c r="D1066" t="s">
        <v>3277</v>
      </c>
      <c r="E1066" t="s">
        <v>3721</v>
      </c>
      <c r="F1066">
        <v>64</v>
      </c>
      <c r="G1066">
        <v>43</v>
      </c>
      <c r="I1066" t="s">
        <v>191</v>
      </c>
    </row>
    <row r="1067" spans="1:9" x14ac:dyDescent="0.25">
      <c r="A1067" t="s">
        <v>3296</v>
      </c>
      <c r="B1067" s="6">
        <v>41972</v>
      </c>
      <c r="C1067" t="s">
        <v>3073</v>
      </c>
      <c r="D1067" t="s">
        <v>3173</v>
      </c>
      <c r="E1067" t="s">
        <v>3721</v>
      </c>
      <c r="F1067">
        <v>76</v>
      </c>
      <c r="G1067">
        <v>56</v>
      </c>
      <c r="I1067" t="s">
        <v>165</v>
      </c>
    </row>
    <row r="1068" spans="1:9" x14ac:dyDescent="0.25">
      <c r="A1068" t="s">
        <v>3133</v>
      </c>
      <c r="B1068" s="6">
        <v>41972</v>
      </c>
      <c r="C1068" t="s">
        <v>3074</v>
      </c>
      <c r="D1068" t="s">
        <v>3279</v>
      </c>
      <c r="E1068" t="s">
        <v>3720</v>
      </c>
      <c r="F1068">
        <v>65</v>
      </c>
      <c r="G1068">
        <v>63</v>
      </c>
      <c r="I1068" t="s">
        <v>165</v>
      </c>
    </row>
    <row r="1069" spans="1:9" x14ac:dyDescent="0.25">
      <c r="A1069" t="s">
        <v>3091</v>
      </c>
      <c r="B1069" s="6">
        <v>41972</v>
      </c>
      <c r="C1069" t="s">
        <v>3073</v>
      </c>
      <c r="D1069" t="s">
        <v>3182</v>
      </c>
      <c r="E1069" t="s">
        <v>3720</v>
      </c>
      <c r="F1069">
        <v>77</v>
      </c>
      <c r="G1069">
        <v>66</v>
      </c>
      <c r="I1069" t="s">
        <v>78</v>
      </c>
    </row>
    <row r="1070" spans="1:9" x14ac:dyDescent="0.25">
      <c r="A1070" t="s">
        <v>3240</v>
      </c>
      <c r="B1070" s="6">
        <v>41972</v>
      </c>
      <c r="C1070" t="s">
        <v>3073</v>
      </c>
      <c r="D1070" t="s">
        <v>3718</v>
      </c>
      <c r="E1070" t="s">
        <v>3721</v>
      </c>
      <c r="F1070">
        <v>84</v>
      </c>
      <c r="G1070">
        <v>44</v>
      </c>
      <c r="I1070" t="s">
        <v>259</v>
      </c>
    </row>
    <row r="1071" spans="1:9" x14ac:dyDescent="0.25">
      <c r="A1071" t="s">
        <v>3077</v>
      </c>
      <c r="B1071" s="6">
        <v>41972</v>
      </c>
      <c r="C1071" t="s">
        <v>3073</v>
      </c>
      <c r="D1071" t="s">
        <v>3097</v>
      </c>
      <c r="E1071" t="s">
        <v>3721</v>
      </c>
      <c r="F1071">
        <v>75</v>
      </c>
      <c r="G1071">
        <v>59</v>
      </c>
      <c r="I1071" t="s">
        <v>53</v>
      </c>
    </row>
    <row r="1072" spans="1:9" x14ac:dyDescent="0.25">
      <c r="A1072" t="s">
        <v>3287</v>
      </c>
      <c r="B1072" s="6">
        <v>41972</v>
      </c>
      <c r="C1072" t="s">
        <v>3073</v>
      </c>
      <c r="D1072" t="s">
        <v>3401</v>
      </c>
      <c r="E1072" t="s">
        <v>3721</v>
      </c>
      <c r="F1072">
        <v>93</v>
      </c>
      <c r="G1072">
        <v>62</v>
      </c>
      <c r="I1072" t="s">
        <v>54</v>
      </c>
    </row>
    <row r="1073" spans="1:9" x14ac:dyDescent="0.25">
      <c r="A1073" t="s">
        <v>3368</v>
      </c>
      <c r="B1073" s="6">
        <v>41972</v>
      </c>
      <c r="C1073" t="s">
        <v>3074</v>
      </c>
      <c r="D1073" t="s">
        <v>3150</v>
      </c>
      <c r="E1073" t="s">
        <v>3721</v>
      </c>
      <c r="F1073">
        <v>93</v>
      </c>
      <c r="G1073">
        <v>58</v>
      </c>
      <c r="I1073" t="s">
        <v>192</v>
      </c>
    </row>
    <row r="1074" spans="1:9" x14ac:dyDescent="0.25">
      <c r="A1074" t="s">
        <v>3710</v>
      </c>
      <c r="B1074" s="6">
        <v>41972</v>
      </c>
      <c r="C1074" t="s">
        <v>3074</v>
      </c>
      <c r="D1074" t="s">
        <v>3108</v>
      </c>
      <c r="E1074" t="s">
        <v>3721</v>
      </c>
      <c r="F1074">
        <v>45</v>
      </c>
      <c r="G1074">
        <v>26</v>
      </c>
      <c r="I1074" t="s">
        <v>566</v>
      </c>
    </row>
    <row r="1075" spans="1:9" x14ac:dyDescent="0.25">
      <c r="A1075" t="s">
        <v>3380</v>
      </c>
      <c r="B1075" s="6">
        <v>41972</v>
      </c>
      <c r="C1075" t="s">
        <v>3073</v>
      </c>
      <c r="D1075" t="s">
        <v>3259</v>
      </c>
      <c r="E1075" t="s">
        <v>3721</v>
      </c>
      <c r="F1075">
        <v>64</v>
      </c>
      <c r="G1075">
        <v>61</v>
      </c>
      <c r="I1075" t="s">
        <v>10</v>
      </c>
    </row>
    <row r="1076" spans="1:9" x14ac:dyDescent="0.25">
      <c r="A1076" t="s">
        <v>3385</v>
      </c>
      <c r="B1076" s="6">
        <v>41972</v>
      </c>
      <c r="C1076" t="s">
        <v>3073</v>
      </c>
      <c r="D1076" t="s">
        <v>3164</v>
      </c>
      <c r="E1076" t="s">
        <v>3721</v>
      </c>
      <c r="F1076">
        <v>86</v>
      </c>
      <c r="G1076">
        <v>57</v>
      </c>
      <c r="I1076" t="s">
        <v>566</v>
      </c>
    </row>
    <row r="1077" spans="1:9" x14ac:dyDescent="0.25">
      <c r="A1077" t="s">
        <v>3272</v>
      </c>
      <c r="B1077" s="6">
        <v>41972</v>
      </c>
      <c r="C1077" t="s">
        <v>3073</v>
      </c>
      <c r="D1077" t="s">
        <v>3718</v>
      </c>
      <c r="E1077" t="s">
        <v>3721</v>
      </c>
      <c r="F1077">
        <v>91</v>
      </c>
      <c r="G1077">
        <v>56</v>
      </c>
      <c r="I1077" t="s">
        <v>10</v>
      </c>
    </row>
    <row r="1078" spans="1:9" x14ac:dyDescent="0.25">
      <c r="A1078" t="s">
        <v>3706</v>
      </c>
      <c r="B1078" s="6">
        <v>41972</v>
      </c>
      <c r="C1078" t="s">
        <v>3073</v>
      </c>
      <c r="D1078" t="s">
        <v>3143</v>
      </c>
      <c r="E1078" t="s">
        <v>3721</v>
      </c>
      <c r="F1078">
        <v>75</v>
      </c>
      <c r="G1078">
        <v>55</v>
      </c>
      <c r="I1078" t="s">
        <v>190</v>
      </c>
    </row>
    <row r="1079" spans="1:9" x14ac:dyDescent="0.25">
      <c r="A1079" t="s">
        <v>3344</v>
      </c>
      <c r="B1079" s="6">
        <v>41972</v>
      </c>
      <c r="C1079" t="s">
        <v>3073</v>
      </c>
      <c r="D1079" t="s">
        <v>3310</v>
      </c>
      <c r="E1079" t="s">
        <v>3721</v>
      </c>
      <c r="F1079">
        <v>66</v>
      </c>
      <c r="G1079">
        <v>62</v>
      </c>
      <c r="I1079" t="s">
        <v>54</v>
      </c>
    </row>
    <row r="1080" spans="1:9" x14ac:dyDescent="0.25">
      <c r="A1080" t="s">
        <v>3242</v>
      </c>
      <c r="B1080" s="6">
        <v>41972</v>
      </c>
      <c r="C1080" t="s">
        <v>3073</v>
      </c>
      <c r="D1080" t="s">
        <v>3241</v>
      </c>
      <c r="E1080" t="s">
        <v>3721</v>
      </c>
      <c r="F1080">
        <v>78</v>
      </c>
      <c r="G1080">
        <v>75</v>
      </c>
      <c r="I1080" t="s">
        <v>565</v>
      </c>
    </row>
    <row r="1081" spans="1:9" x14ac:dyDescent="0.25">
      <c r="A1081" t="s">
        <v>3122</v>
      </c>
      <c r="B1081" s="6">
        <v>41973</v>
      </c>
      <c r="C1081" t="s">
        <v>3073</v>
      </c>
      <c r="D1081" t="s">
        <v>3106</v>
      </c>
      <c r="E1081" t="s">
        <v>3721</v>
      </c>
      <c r="F1081">
        <v>72</v>
      </c>
      <c r="G1081">
        <v>66</v>
      </c>
      <c r="I1081" t="s">
        <v>92</v>
      </c>
    </row>
    <row r="1082" spans="1:9" x14ac:dyDescent="0.25">
      <c r="A1082" t="s">
        <v>3170</v>
      </c>
      <c r="B1082" s="6">
        <v>41973</v>
      </c>
      <c r="C1082" t="s">
        <v>3073</v>
      </c>
      <c r="D1082" t="s">
        <v>3209</v>
      </c>
      <c r="E1082" t="s">
        <v>3721</v>
      </c>
      <c r="F1082">
        <v>94</v>
      </c>
      <c r="G1082">
        <v>77</v>
      </c>
      <c r="I1082" t="s">
        <v>565</v>
      </c>
    </row>
    <row r="1083" spans="1:9" x14ac:dyDescent="0.25">
      <c r="A1083" t="s">
        <v>3094</v>
      </c>
      <c r="B1083" s="6">
        <v>41973</v>
      </c>
      <c r="C1083" t="s">
        <v>3073</v>
      </c>
      <c r="D1083" t="s">
        <v>3084</v>
      </c>
      <c r="E1083" t="s">
        <v>3720</v>
      </c>
      <c r="F1083">
        <v>69</v>
      </c>
      <c r="G1083">
        <v>59</v>
      </c>
      <c r="I1083" t="s">
        <v>32</v>
      </c>
    </row>
    <row r="1084" spans="1:9" x14ac:dyDescent="0.25">
      <c r="A1084" t="s">
        <v>3121</v>
      </c>
      <c r="B1084" s="6">
        <v>41973</v>
      </c>
      <c r="C1084" t="s">
        <v>3073</v>
      </c>
      <c r="D1084" t="s">
        <v>3718</v>
      </c>
      <c r="E1084" t="s">
        <v>3721</v>
      </c>
      <c r="F1084">
        <v>75</v>
      </c>
      <c r="G1084">
        <v>65</v>
      </c>
      <c r="I1084" t="s">
        <v>386</v>
      </c>
    </row>
    <row r="1085" spans="1:9" x14ac:dyDescent="0.25">
      <c r="A1085" t="s">
        <v>3231</v>
      </c>
      <c r="B1085" s="6">
        <v>41973</v>
      </c>
      <c r="C1085" t="s">
        <v>3073</v>
      </c>
      <c r="D1085" t="s">
        <v>3215</v>
      </c>
      <c r="E1085" t="s">
        <v>3721</v>
      </c>
      <c r="F1085">
        <v>84</v>
      </c>
      <c r="G1085">
        <v>75</v>
      </c>
      <c r="I1085" t="s">
        <v>53</v>
      </c>
    </row>
    <row r="1086" spans="1:9" x14ac:dyDescent="0.25">
      <c r="A1086" t="s">
        <v>3136</v>
      </c>
      <c r="B1086" s="6">
        <v>41973</v>
      </c>
      <c r="C1086" t="s">
        <v>3073</v>
      </c>
      <c r="D1086" t="s">
        <v>3248</v>
      </c>
      <c r="E1086" t="s">
        <v>3720</v>
      </c>
      <c r="F1086">
        <v>55</v>
      </c>
      <c r="G1086">
        <v>54</v>
      </c>
      <c r="I1086" t="s">
        <v>91</v>
      </c>
    </row>
    <row r="1087" spans="1:9" x14ac:dyDescent="0.25">
      <c r="A1087" t="s">
        <v>3342</v>
      </c>
      <c r="B1087" s="6">
        <v>41973</v>
      </c>
      <c r="C1087" t="s">
        <v>3073</v>
      </c>
      <c r="D1087" t="s">
        <v>3285</v>
      </c>
      <c r="E1087" t="s">
        <v>3720</v>
      </c>
      <c r="F1087">
        <v>68</v>
      </c>
      <c r="G1087">
        <v>66</v>
      </c>
      <c r="I1087" t="s">
        <v>33</v>
      </c>
    </row>
    <row r="1088" spans="1:9" x14ac:dyDescent="0.25">
      <c r="A1088" t="s">
        <v>3104</v>
      </c>
      <c r="B1088" s="6">
        <v>41973</v>
      </c>
      <c r="C1088" t="s">
        <v>3073</v>
      </c>
      <c r="D1088" t="s">
        <v>3083</v>
      </c>
      <c r="E1088" t="s">
        <v>3720</v>
      </c>
      <c r="F1088">
        <v>65</v>
      </c>
      <c r="G1088">
        <v>63</v>
      </c>
      <c r="I1088" t="s">
        <v>31</v>
      </c>
    </row>
    <row r="1089" spans="1:9" x14ac:dyDescent="0.25">
      <c r="A1089" t="s">
        <v>3189</v>
      </c>
      <c r="B1089" s="6">
        <v>41973</v>
      </c>
      <c r="C1089" t="s">
        <v>3073</v>
      </c>
      <c r="D1089" t="s">
        <v>3405</v>
      </c>
      <c r="E1089" t="s">
        <v>3721</v>
      </c>
      <c r="F1089">
        <v>79</v>
      </c>
      <c r="G1089">
        <v>60</v>
      </c>
      <c r="I1089" t="s">
        <v>91</v>
      </c>
    </row>
    <row r="1090" spans="1:9" x14ac:dyDescent="0.25">
      <c r="A1090" t="s">
        <v>3255</v>
      </c>
      <c r="B1090" s="6">
        <v>41973</v>
      </c>
      <c r="C1090" t="s">
        <v>3073</v>
      </c>
      <c r="D1090" t="s">
        <v>3146</v>
      </c>
      <c r="E1090" t="s">
        <v>3721</v>
      </c>
      <c r="F1090">
        <v>87</v>
      </c>
      <c r="G1090">
        <v>72</v>
      </c>
      <c r="I1090" t="s">
        <v>52</v>
      </c>
    </row>
    <row r="1091" spans="1:9" x14ac:dyDescent="0.25">
      <c r="A1091" t="s">
        <v>3156</v>
      </c>
      <c r="B1091" s="6">
        <v>41973</v>
      </c>
      <c r="C1091" t="s">
        <v>3073</v>
      </c>
      <c r="D1091" t="s">
        <v>3367</v>
      </c>
      <c r="E1091" t="s">
        <v>3720</v>
      </c>
      <c r="F1091">
        <v>64</v>
      </c>
      <c r="G1091">
        <v>63</v>
      </c>
      <c r="I1091" t="s">
        <v>214</v>
      </c>
    </row>
    <row r="1092" spans="1:9" x14ac:dyDescent="0.25">
      <c r="A1092" t="s">
        <v>3288</v>
      </c>
      <c r="B1092" s="6">
        <v>41973</v>
      </c>
      <c r="C1092" t="s">
        <v>3074</v>
      </c>
      <c r="D1092" t="s">
        <v>3150</v>
      </c>
      <c r="E1092" t="s">
        <v>3720</v>
      </c>
      <c r="F1092">
        <v>68</v>
      </c>
      <c r="G1092">
        <v>59</v>
      </c>
      <c r="I1092" t="s">
        <v>34</v>
      </c>
    </row>
    <row r="1093" spans="1:9" x14ac:dyDescent="0.25">
      <c r="A1093" t="s">
        <v>3181</v>
      </c>
      <c r="B1093" s="6">
        <v>41973</v>
      </c>
      <c r="C1093" t="s">
        <v>3073</v>
      </c>
      <c r="D1093" t="s">
        <v>3185</v>
      </c>
      <c r="E1093" t="s">
        <v>3721</v>
      </c>
      <c r="F1093">
        <v>59</v>
      </c>
      <c r="G1093">
        <v>36</v>
      </c>
      <c r="I1093" t="s">
        <v>11</v>
      </c>
    </row>
    <row r="1094" spans="1:9" x14ac:dyDescent="0.25">
      <c r="A1094" t="s">
        <v>3704</v>
      </c>
      <c r="B1094" s="6">
        <v>41973</v>
      </c>
      <c r="C1094" t="s">
        <v>3073</v>
      </c>
      <c r="D1094" t="s">
        <v>3093</v>
      </c>
      <c r="E1094" t="s">
        <v>3721</v>
      </c>
      <c r="F1094">
        <v>93</v>
      </c>
      <c r="G1094">
        <v>73</v>
      </c>
      <c r="I1094" t="s">
        <v>566</v>
      </c>
    </row>
    <row r="1095" spans="1:9" x14ac:dyDescent="0.25">
      <c r="A1095" t="s">
        <v>3139</v>
      </c>
      <c r="B1095" s="6">
        <v>41973</v>
      </c>
      <c r="C1095" t="s">
        <v>3073</v>
      </c>
      <c r="D1095" t="s">
        <v>3128</v>
      </c>
      <c r="E1095" t="s">
        <v>3721</v>
      </c>
      <c r="F1095">
        <v>74</v>
      </c>
      <c r="G1095">
        <v>59</v>
      </c>
      <c r="I1095" t="s">
        <v>214</v>
      </c>
    </row>
    <row r="1096" spans="1:9" x14ac:dyDescent="0.25">
      <c r="A1096" t="s">
        <v>3236</v>
      </c>
      <c r="B1096" s="6">
        <v>41973</v>
      </c>
      <c r="C1096" t="s">
        <v>3073</v>
      </c>
      <c r="D1096" t="s">
        <v>3718</v>
      </c>
      <c r="E1096" t="s">
        <v>3721</v>
      </c>
      <c r="F1096">
        <v>104</v>
      </c>
      <c r="G1096">
        <v>87</v>
      </c>
      <c r="I1096" t="s">
        <v>192</v>
      </c>
    </row>
    <row r="1097" spans="1:9" x14ac:dyDescent="0.25">
      <c r="A1097" t="s">
        <v>3347</v>
      </c>
      <c r="B1097" s="6">
        <v>41973</v>
      </c>
      <c r="C1097" t="s">
        <v>3073</v>
      </c>
      <c r="D1097" t="s">
        <v>3366</v>
      </c>
      <c r="E1097" t="s">
        <v>3720</v>
      </c>
      <c r="F1097">
        <v>82</v>
      </c>
      <c r="G1097">
        <v>61</v>
      </c>
      <c r="I1097" t="s">
        <v>10</v>
      </c>
    </row>
    <row r="1098" spans="1:9" x14ac:dyDescent="0.25">
      <c r="A1098" t="s">
        <v>3147</v>
      </c>
      <c r="B1098" s="6">
        <v>41973</v>
      </c>
      <c r="C1098" t="s">
        <v>3073</v>
      </c>
      <c r="D1098" t="s">
        <v>3718</v>
      </c>
      <c r="E1098" t="s">
        <v>3721</v>
      </c>
      <c r="F1098">
        <v>54</v>
      </c>
      <c r="G1098">
        <v>43</v>
      </c>
      <c r="I1098" t="s">
        <v>10</v>
      </c>
    </row>
    <row r="1099" spans="1:9" x14ac:dyDescent="0.25">
      <c r="A1099" t="s">
        <v>3221</v>
      </c>
      <c r="B1099" s="6">
        <v>41973</v>
      </c>
      <c r="C1099" t="s">
        <v>3074</v>
      </c>
      <c r="D1099" t="s">
        <v>3273</v>
      </c>
      <c r="E1099" t="s">
        <v>3721</v>
      </c>
      <c r="F1099">
        <v>71</v>
      </c>
      <c r="G1099">
        <v>58</v>
      </c>
      <c r="I1099" t="s">
        <v>192</v>
      </c>
    </row>
    <row r="1100" spans="1:9" x14ac:dyDescent="0.25">
      <c r="A1100" t="s">
        <v>3329</v>
      </c>
      <c r="B1100" s="6">
        <v>41973</v>
      </c>
      <c r="C1100" t="s">
        <v>3073</v>
      </c>
      <c r="D1100" t="s">
        <v>3222</v>
      </c>
      <c r="E1100" t="s">
        <v>3720</v>
      </c>
      <c r="F1100">
        <v>64</v>
      </c>
      <c r="G1100">
        <v>57</v>
      </c>
      <c r="I1100" t="s">
        <v>34</v>
      </c>
    </row>
    <row r="1101" spans="1:9" x14ac:dyDescent="0.25">
      <c r="A1101" t="s">
        <v>3320</v>
      </c>
      <c r="B1101" s="6">
        <v>41973</v>
      </c>
      <c r="C1101" t="s">
        <v>3073</v>
      </c>
      <c r="D1101" t="s">
        <v>3718</v>
      </c>
      <c r="E1101" t="s">
        <v>3721</v>
      </c>
      <c r="F1101">
        <v>81</v>
      </c>
      <c r="G1101">
        <v>49</v>
      </c>
      <c r="I1101" t="s">
        <v>214</v>
      </c>
    </row>
    <row r="1102" spans="1:9" x14ac:dyDescent="0.25">
      <c r="A1102" t="s">
        <v>3709</v>
      </c>
      <c r="B1102" s="6">
        <v>41973</v>
      </c>
      <c r="C1102" t="s">
        <v>3074</v>
      </c>
      <c r="D1102" t="s">
        <v>3323</v>
      </c>
      <c r="E1102" t="s">
        <v>3721</v>
      </c>
      <c r="F1102">
        <v>61</v>
      </c>
      <c r="G1102">
        <v>56</v>
      </c>
      <c r="I1102" t="s">
        <v>54</v>
      </c>
    </row>
    <row r="1103" spans="1:9" x14ac:dyDescent="0.25">
      <c r="A1103" t="s">
        <v>3713</v>
      </c>
      <c r="B1103" s="6">
        <v>41973</v>
      </c>
      <c r="C1103" t="s">
        <v>3073</v>
      </c>
      <c r="D1103" t="s">
        <v>3075</v>
      </c>
      <c r="E1103" t="s">
        <v>3721</v>
      </c>
      <c r="F1103">
        <v>58</v>
      </c>
      <c r="G1103">
        <v>38</v>
      </c>
      <c r="I1103" t="s">
        <v>566</v>
      </c>
    </row>
    <row r="1104" spans="1:9" x14ac:dyDescent="0.25">
      <c r="A1104" t="s">
        <v>3379</v>
      </c>
      <c r="B1104" s="6">
        <v>41973</v>
      </c>
      <c r="C1104" t="s">
        <v>3073</v>
      </c>
      <c r="D1104" t="s">
        <v>3718</v>
      </c>
      <c r="E1104" t="s">
        <v>3721</v>
      </c>
      <c r="F1104">
        <v>100</v>
      </c>
      <c r="G1104">
        <v>74</v>
      </c>
      <c r="I1104" t="s">
        <v>11</v>
      </c>
    </row>
    <row r="1105" spans="1:9" x14ac:dyDescent="0.25">
      <c r="A1105" t="s">
        <v>3254</v>
      </c>
      <c r="B1105" s="6">
        <v>41973</v>
      </c>
      <c r="C1105" t="s">
        <v>3074</v>
      </c>
      <c r="D1105" t="s">
        <v>3251</v>
      </c>
      <c r="E1105" t="s">
        <v>3721</v>
      </c>
      <c r="F1105">
        <v>67</v>
      </c>
      <c r="G1105">
        <v>59</v>
      </c>
      <c r="I1105" t="s">
        <v>214</v>
      </c>
    </row>
    <row r="1106" spans="1:9" x14ac:dyDescent="0.25">
      <c r="A1106" t="s">
        <v>3177</v>
      </c>
      <c r="B1106" s="6">
        <v>41973</v>
      </c>
      <c r="C1106" t="s">
        <v>3073</v>
      </c>
      <c r="D1106" t="s">
        <v>3351</v>
      </c>
      <c r="E1106" t="s">
        <v>3721</v>
      </c>
      <c r="F1106">
        <v>95</v>
      </c>
      <c r="G1106">
        <v>77</v>
      </c>
      <c r="I1106" t="s">
        <v>566</v>
      </c>
    </row>
    <row r="1107" spans="1:9" x14ac:dyDescent="0.25">
      <c r="A1107" t="s">
        <v>3169</v>
      </c>
      <c r="B1107" s="6">
        <v>41973</v>
      </c>
      <c r="C1107" t="s">
        <v>3073</v>
      </c>
      <c r="D1107" t="s">
        <v>3345</v>
      </c>
      <c r="E1107" t="s">
        <v>3720</v>
      </c>
      <c r="F1107">
        <v>70</v>
      </c>
      <c r="G1107">
        <v>68</v>
      </c>
      <c r="I1107" t="s">
        <v>11</v>
      </c>
    </row>
    <row r="1108" spans="1:9" x14ac:dyDescent="0.25">
      <c r="A1108" t="s">
        <v>3266</v>
      </c>
      <c r="B1108" s="6">
        <v>41973</v>
      </c>
      <c r="C1108" t="s">
        <v>3073</v>
      </c>
      <c r="D1108" t="s">
        <v>3224</v>
      </c>
      <c r="E1108" t="s">
        <v>3720</v>
      </c>
      <c r="F1108">
        <v>72</v>
      </c>
      <c r="G1108">
        <v>51</v>
      </c>
      <c r="I1108" t="s">
        <v>33</v>
      </c>
    </row>
    <row r="1109" spans="1:9" x14ac:dyDescent="0.25">
      <c r="A1109" t="s">
        <v>3274</v>
      </c>
      <c r="B1109" s="6">
        <v>41973</v>
      </c>
      <c r="C1109" t="s">
        <v>3073</v>
      </c>
      <c r="D1109" t="s">
        <v>3132</v>
      </c>
      <c r="E1109" t="s">
        <v>3720</v>
      </c>
      <c r="F1109">
        <v>66</v>
      </c>
      <c r="G1109">
        <v>54</v>
      </c>
      <c r="I1109" t="s">
        <v>165</v>
      </c>
    </row>
    <row r="1110" spans="1:9" x14ac:dyDescent="0.25">
      <c r="A1110" t="s">
        <v>3243</v>
      </c>
      <c r="B1110" s="6">
        <v>41973</v>
      </c>
      <c r="C1110" t="s">
        <v>3073</v>
      </c>
      <c r="D1110" t="s">
        <v>3220</v>
      </c>
      <c r="E1110" t="s">
        <v>3721</v>
      </c>
      <c r="F1110">
        <v>95</v>
      </c>
      <c r="G1110">
        <v>56</v>
      </c>
      <c r="I1110" t="s">
        <v>92</v>
      </c>
    </row>
    <row r="1111" spans="1:9" x14ac:dyDescent="0.25">
      <c r="A1111" t="s">
        <v>3103</v>
      </c>
      <c r="B1111" s="6">
        <v>41973</v>
      </c>
      <c r="C1111" t="s">
        <v>3073</v>
      </c>
      <c r="D1111" t="s">
        <v>3088</v>
      </c>
      <c r="E1111" t="s">
        <v>3721</v>
      </c>
      <c r="F1111">
        <v>61</v>
      </c>
      <c r="G1111">
        <v>56</v>
      </c>
      <c r="I1111" t="s">
        <v>52</v>
      </c>
    </row>
    <row r="1112" spans="1:9" x14ac:dyDescent="0.25">
      <c r="A1112" t="s">
        <v>3178</v>
      </c>
      <c r="B1112" s="6">
        <v>41973</v>
      </c>
      <c r="C1112" t="s">
        <v>3073</v>
      </c>
      <c r="D1112" t="s">
        <v>3166</v>
      </c>
      <c r="E1112" t="s">
        <v>3721</v>
      </c>
      <c r="F1112">
        <v>55</v>
      </c>
      <c r="G1112">
        <v>50</v>
      </c>
      <c r="I1112" t="s">
        <v>566</v>
      </c>
    </row>
    <row r="1113" spans="1:9" x14ac:dyDescent="0.25">
      <c r="A1113" t="s">
        <v>3295</v>
      </c>
      <c r="B1113" s="6">
        <v>41973</v>
      </c>
      <c r="C1113" t="s">
        <v>3073</v>
      </c>
      <c r="D1113" t="s">
        <v>3264</v>
      </c>
      <c r="E1113" t="s">
        <v>3721</v>
      </c>
      <c r="F1113">
        <v>81</v>
      </c>
      <c r="G1113">
        <v>59</v>
      </c>
      <c r="I1113" t="s">
        <v>92</v>
      </c>
    </row>
    <row r="1114" spans="1:9" x14ac:dyDescent="0.25">
      <c r="A1114" t="s">
        <v>3114</v>
      </c>
      <c r="B1114" s="6">
        <v>41973</v>
      </c>
      <c r="C1114" t="s">
        <v>3074</v>
      </c>
      <c r="D1114" t="s">
        <v>3717</v>
      </c>
      <c r="E1114" t="s">
        <v>3721</v>
      </c>
      <c r="F1114">
        <v>69</v>
      </c>
      <c r="G1114">
        <v>54</v>
      </c>
      <c r="I1114" t="s">
        <v>12</v>
      </c>
    </row>
    <row r="1115" spans="1:9" x14ac:dyDescent="0.25">
      <c r="A1115" t="s">
        <v>3098</v>
      </c>
      <c r="B1115" s="6">
        <v>41973</v>
      </c>
      <c r="C1115" t="s">
        <v>3073</v>
      </c>
      <c r="D1115" t="s">
        <v>3087</v>
      </c>
      <c r="E1115" t="s">
        <v>3721</v>
      </c>
      <c r="F1115">
        <v>89</v>
      </c>
      <c r="G1115">
        <v>73</v>
      </c>
      <c r="I1115" t="s">
        <v>91</v>
      </c>
    </row>
    <row r="1116" spans="1:9" x14ac:dyDescent="0.25">
      <c r="A1116" t="s">
        <v>3117</v>
      </c>
      <c r="B1116" s="6">
        <v>41973</v>
      </c>
      <c r="C1116" t="s">
        <v>3074</v>
      </c>
      <c r="D1116" t="s">
        <v>3196</v>
      </c>
      <c r="E1116" t="s">
        <v>3720</v>
      </c>
      <c r="F1116">
        <v>64</v>
      </c>
      <c r="G1116">
        <v>61</v>
      </c>
      <c r="I1116" t="s">
        <v>92</v>
      </c>
    </row>
    <row r="1117" spans="1:9" x14ac:dyDescent="0.25">
      <c r="A1117" t="s">
        <v>3383</v>
      </c>
      <c r="B1117" s="6">
        <v>41973</v>
      </c>
      <c r="C1117" t="s">
        <v>3074</v>
      </c>
      <c r="D1117" t="s">
        <v>3330</v>
      </c>
      <c r="E1117" t="s">
        <v>3720</v>
      </c>
      <c r="F1117">
        <v>68</v>
      </c>
      <c r="G1117">
        <v>60</v>
      </c>
      <c r="I1117" t="s">
        <v>12</v>
      </c>
    </row>
    <row r="1118" spans="1:9" x14ac:dyDescent="0.25">
      <c r="A1118" t="s">
        <v>3109</v>
      </c>
      <c r="B1118" s="6">
        <v>41973</v>
      </c>
      <c r="C1118" t="s">
        <v>3073</v>
      </c>
      <c r="D1118" t="s">
        <v>3312</v>
      </c>
      <c r="E1118" t="s">
        <v>3721</v>
      </c>
      <c r="F1118">
        <v>71</v>
      </c>
      <c r="G1118">
        <v>62</v>
      </c>
      <c r="I1118" t="s">
        <v>10</v>
      </c>
    </row>
    <row r="1119" spans="1:9" x14ac:dyDescent="0.25">
      <c r="A1119" t="s">
        <v>3262</v>
      </c>
      <c r="B1119" s="6">
        <v>41973</v>
      </c>
      <c r="C1119" t="s">
        <v>3073</v>
      </c>
      <c r="D1119" t="s">
        <v>3163</v>
      </c>
      <c r="E1119" t="s">
        <v>3721</v>
      </c>
      <c r="F1119">
        <v>76</v>
      </c>
      <c r="G1119">
        <v>57</v>
      </c>
      <c r="I1119" t="s">
        <v>92</v>
      </c>
    </row>
    <row r="1120" spans="1:9" x14ac:dyDescent="0.25">
      <c r="A1120" t="s">
        <v>3322</v>
      </c>
      <c r="B1120" s="6">
        <v>41973</v>
      </c>
      <c r="C1120" t="s">
        <v>3074</v>
      </c>
      <c r="D1120" t="s">
        <v>3718</v>
      </c>
      <c r="E1120" t="s">
        <v>3721</v>
      </c>
      <c r="F1120">
        <v>92</v>
      </c>
      <c r="G1120">
        <v>80</v>
      </c>
      <c r="I1120" t="s">
        <v>12</v>
      </c>
    </row>
    <row r="1121" spans="1:9" x14ac:dyDescent="0.25">
      <c r="A1121" t="s">
        <v>3149</v>
      </c>
      <c r="B1121" s="6">
        <v>41973</v>
      </c>
      <c r="C1121" t="s">
        <v>3073</v>
      </c>
      <c r="D1121" t="s">
        <v>3327</v>
      </c>
      <c r="E1121" t="s">
        <v>3721</v>
      </c>
      <c r="F1121">
        <v>63</v>
      </c>
      <c r="G1121">
        <v>51</v>
      </c>
      <c r="I1121" t="s">
        <v>214</v>
      </c>
    </row>
    <row r="1122" spans="1:9" x14ac:dyDescent="0.25">
      <c r="A1122" t="s">
        <v>3140</v>
      </c>
      <c r="B1122" s="6">
        <v>41973</v>
      </c>
      <c r="C1122" t="s">
        <v>3073</v>
      </c>
      <c r="D1122" t="s">
        <v>3107</v>
      </c>
      <c r="E1122" t="s">
        <v>3721</v>
      </c>
      <c r="F1122">
        <v>70</v>
      </c>
      <c r="G1122">
        <v>56</v>
      </c>
      <c r="I1122" t="s">
        <v>92</v>
      </c>
    </row>
    <row r="1123" spans="1:9" x14ac:dyDescent="0.25">
      <c r="A1123" t="s">
        <v>3408</v>
      </c>
      <c r="B1123" s="6">
        <v>41973</v>
      </c>
      <c r="C1123" t="s">
        <v>3073</v>
      </c>
      <c r="D1123" t="s">
        <v>3718</v>
      </c>
      <c r="E1123" t="s">
        <v>3721</v>
      </c>
      <c r="F1123">
        <v>68</v>
      </c>
      <c r="G1123">
        <v>39</v>
      </c>
      <c r="I1123" t="s">
        <v>52</v>
      </c>
    </row>
    <row r="1124" spans="1:9" x14ac:dyDescent="0.25">
      <c r="A1124" t="s">
        <v>3247</v>
      </c>
      <c r="B1124" s="6">
        <v>41973</v>
      </c>
      <c r="C1124" t="s">
        <v>3073</v>
      </c>
      <c r="D1124" t="s">
        <v>3339</v>
      </c>
      <c r="E1124" t="s">
        <v>3721</v>
      </c>
      <c r="F1124">
        <v>63</v>
      </c>
      <c r="G1124">
        <v>62</v>
      </c>
      <c r="I1124" t="s">
        <v>53</v>
      </c>
    </row>
    <row r="1125" spans="1:9" x14ac:dyDescent="0.25">
      <c r="A1125" t="s">
        <v>3142</v>
      </c>
      <c r="B1125" s="6">
        <v>41973</v>
      </c>
      <c r="C1125" t="s">
        <v>3073</v>
      </c>
      <c r="D1125" t="s">
        <v>3232</v>
      </c>
      <c r="E1125" t="s">
        <v>3721</v>
      </c>
      <c r="F1125">
        <v>73</v>
      </c>
      <c r="G1125">
        <v>68</v>
      </c>
      <c r="I1125" t="s">
        <v>54</v>
      </c>
    </row>
    <row r="1126" spans="1:9" x14ac:dyDescent="0.25">
      <c r="A1126" t="s">
        <v>3138</v>
      </c>
      <c r="B1126" s="6">
        <v>41973</v>
      </c>
      <c r="C1126" t="s">
        <v>3073</v>
      </c>
      <c r="D1126" t="s">
        <v>3219</v>
      </c>
      <c r="E1126" t="s">
        <v>3721</v>
      </c>
      <c r="F1126">
        <v>75</v>
      </c>
      <c r="G1126">
        <v>67</v>
      </c>
      <c r="I1126" t="s">
        <v>53</v>
      </c>
    </row>
    <row r="1127" spans="1:9" x14ac:dyDescent="0.25">
      <c r="A1127" t="s">
        <v>3305</v>
      </c>
      <c r="B1127" s="6">
        <v>41973</v>
      </c>
      <c r="C1127" t="s">
        <v>3073</v>
      </c>
      <c r="D1127" t="s">
        <v>3205</v>
      </c>
      <c r="E1127" t="s">
        <v>3720</v>
      </c>
      <c r="F1127">
        <v>66</v>
      </c>
      <c r="G1127">
        <v>63</v>
      </c>
      <c r="H1127" t="s">
        <v>3722</v>
      </c>
      <c r="I1127" t="s">
        <v>11</v>
      </c>
    </row>
    <row r="1128" spans="1:9" x14ac:dyDescent="0.25">
      <c r="A1128" t="s">
        <v>3298</v>
      </c>
      <c r="B1128" s="6">
        <v>41973</v>
      </c>
      <c r="C1128" t="s">
        <v>3073</v>
      </c>
      <c r="D1128" t="s">
        <v>3267</v>
      </c>
      <c r="E1128" t="s">
        <v>3720</v>
      </c>
      <c r="F1128">
        <v>93</v>
      </c>
      <c r="G1128">
        <v>92</v>
      </c>
      <c r="I1128" t="s">
        <v>10</v>
      </c>
    </row>
    <row r="1129" spans="1:9" x14ac:dyDescent="0.25">
      <c r="A1129" t="s">
        <v>3353</v>
      </c>
      <c r="B1129" s="6">
        <v>41973</v>
      </c>
      <c r="C1129" t="s">
        <v>3074</v>
      </c>
      <c r="D1129" t="s">
        <v>3395</v>
      </c>
      <c r="E1129" t="s">
        <v>3720</v>
      </c>
      <c r="F1129">
        <v>68</v>
      </c>
      <c r="G1129">
        <v>65</v>
      </c>
      <c r="I1129" t="s">
        <v>53</v>
      </c>
    </row>
    <row r="1130" spans="1:9" x14ac:dyDescent="0.25">
      <c r="A1130" t="s">
        <v>3368</v>
      </c>
      <c r="B1130" s="6">
        <v>41973</v>
      </c>
      <c r="C1130" t="s">
        <v>3074</v>
      </c>
      <c r="D1130" t="s">
        <v>3286</v>
      </c>
      <c r="E1130" t="s">
        <v>3721</v>
      </c>
      <c r="F1130">
        <v>70</v>
      </c>
      <c r="G1130">
        <v>55</v>
      </c>
      <c r="I1130" t="s">
        <v>322</v>
      </c>
    </row>
    <row r="1131" spans="1:9" x14ac:dyDescent="0.25">
      <c r="A1131" t="s">
        <v>3708</v>
      </c>
      <c r="B1131" s="6">
        <v>41973</v>
      </c>
      <c r="C1131" t="s">
        <v>3073</v>
      </c>
      <c r="D1131" t="s">
        <v>3157</v>
      </c>
      <c r="E1131" t="s">
        <v>3721</v>
      </c>
      <c r="F1131">
        <v>78</v>
      </c>
      <c r="G1131">
        <v>47</v>
      </c>
      <c r="I1131" t="s">
        <v>565</v>
      </c>
    </row>
    <row r="1132" spans="1:9" x14ac:dyDescent="0.25">
      <c r="A1132" t="s">
        <v>3198</v>
      </c>
      <c r="B1132" s="6">
        <v>41973</v>
      </c>
      <c r="C1132" t="s">
        <v>3073</v>
      </c>
      <c r="D1132" t="s">
        <v>3341</v>
      </c>
      <c r="E1132" t="s">
        <v>3721</v>
      </c>
      <c r="F1132">
        <v>83</v>
      </c>
      <c r="G1132">
        <v>63</v>
      </c>
      <c r="I1132" t="s">
        <v>92</v>
      </c>
    </row>
    <row r="1133" spans="1:9" x14ac:dyDescent="0.25">
      <c r="A1133" t="s">
        <v>3110</v>
      </c>
      <c r="B1133" s="6">
        <v>41973</v>
      </c>
      <c r="C1133" t="s">
        <v>3074</v>
      </c>
      <c r="D1133" t="s">
        <v>3389</v>
      </c>
      <c r="E1133" t="s">
        <v>3721</v>
      </c>
      <c r="F1133">
        <v>68</v>
      </c>
      <c r="G1133">
        <v>66</v>
      </c>
      <c r="I1133" t="s">
        <v>55</v>
      </c>
    </row>
    <row r="1134" spans="1:9" x14ac:dyDescent="0.25">
      <c r="A1134" t="s">
        <v>3210</v>
      </c>
      <c r="B1134" s="6">
        <v>41973</v>
      </c>
      <c r="C1134" t="s">
        <v>3074</v>
      </c>
      <c r="D1134" t="s">
        <v>3250</v>
      </c>
      <c r="E1134" t="s">
        <v>3720</v>
      </c>
      <c r="F1134">
        <v>73</v>
      </c>
      <c r="G1134">
        <v>70</v>
      </c>
      <c r="I1134" t="s">
        <v>55</v>
      </c>
    </row>
    <row r="1135" spans="1:9" x14ac:dyDescent="0.25">
      <c r="A1135" t="s">
        <v>3081</v>
      </c>
      <c r="B1135" s="6">
        <v>41973</v>
      </c>
      <c r="C1135" t="s">
        <v>3073</v>
      </c>
      <c r="D1135" t="s">
        <v>3086</v>
      </c>
      <c r="E1135" t="s">
        <v>3721</v>
      </c>
      <c r="F1135">
        <v>69</v>
      </c>
      <c r="G1135">
        <v>57</v>
      </c>
      <c r="I1135" t="s">
        <v>130</v>
      </c>
    </row>
    <row r="1136" spans="1:9" x14ac:dyDescent="0.25">
      <c r="A1136" t="s">
        <v>3403</v>
      </c>
      <c r="B1136" s="6">
        <v>41974</v>
      </c>
      <c r="C1136" t="s">
        <v>3073</v>
      </c>
      <c r="D1136" t="s">
        <v>3409</v>
      </c>
      <c r="E1136" t="s">
        <v>3721</v>
      </c>
      <c r="F1136">
        <v>75</v>
      </c>
      <c r="G1136">
        <v>49</v>
      </c>
      <c r="I1136" t="s">
        <v>192</v>
      </c>
    </row>
    <row r="1137" spans="1:9" x14ac:dyDescent="0.25">
      <c r="A1137" t="s">
        <v>3095</v>
      </c>
      <c r="B1137" s="6">
        <v>41974</v>
      </c>
      <c r="C1137" t="s">
        <v>3073</v>
      </c>
      <c r="D1137" t="s">
        <v>3188</v>
      </c>
      <c r="E1137" t="s">
        <v>3721</v>
      </c>
      <c r="F1137">
        <v>79</v>
      </c>
      <c r="G1137">
        <v>61</v>
      </c>
      <c r="I1137" t="s">
        <v>165</v>
      </c>
    </row>
    <row r="1138" spans="1:9" x14ac:dyDescent="0.25">
      <c r="A1138" t="s">
        <v>3314</v>
      </c>
      <c r="B1138" s="6">
        <v>41974</v>
      </c>
      <c r="C1138" t="s">
        <v>3073</v>
      </c>
      <c r="D1138" t="s">
        <v>3359</v>
      </c>
      <c r="E1138" t="s">
        <v>3720</v>
      </c>
      <c r="F1138">
        <v>67</v>
      </c>
      <c r="G1138">
        <v>49</v>
      </c>
      <c r="I1138" t="s">
        <v>149</v>
      </c>
    </row>
    <row r="1139" spans="1:9" x14ac:dyDescent="0.25">
      <c r="A1139" t="s">
        <v>3301</v>
      </c>
      <c r="B1139" s="6">
        <v>41974</v>
      </c>
      <c r="C1139" t="s">
        <v>3073</v>
      </c>
      <c r="D1139" t="s">
        <v>3370</v>
      </c>
      <c r="E1139" t="s">
        <v>3721</v>
      </c>
      <c r="F1139">
        <v>72</v>
      </c>
      <c r="G1139">
        <v>66</v>
      </c>
      <c r="I1139" t="s">
        <v>92</v>
      </c>
    </row>
    <row r="1140" spans="1:9" x14ac:dyDescent="0.25">
      <c r="A1140" t="s">
        <v>3197</v>
      </c>
      <c r="B1140" s="6">
        <v>41974</v>
      </c>
      <c r="C1140" t="s">
        <v>3073</v>
      </c>
      <c r="D1140" t="s">
        <v>3108</v>
      </c>
      <c r="E1140" t="s">
        <v>3720</v>
      </c>
      <c r="F1140">
        <v>69</v>
      </c>
      <c r="G1140">
        <v>64</v>
      </c>
      <c r="I1140" t="s">
        <v>214</v>
      </c>
    </row>
    <row r="1141" spans="1:9" x14ac:dyDescent="0.25">
      <c r="A1141" t="s">
        <v>3350</v>
      </c>
      <c r="B1141" s="6">
        <v>41974</v>
      </c>
      <c r="C1141" t="s">
        <v>3073</v>
      </c>
      <c r="D1141" t="s">
        <v>3718</v>
      </c>
      <c r="E1141" t="s">
        <v>3721</v>
      </c>
      <c r="F1141">
        <v>103</v>
      </c>
      <c r="G1141">
        <v>50</v>
      </c>
      <c r="I1141" t="s">
        <v>32</v>
      </c>
    </row>
    <row r="1142" spans="1:9" x14ac:dyDescent="0.25">
      <c r="A1142" t="s">
        <v>3156</v>
      </c>
      <c r="B1142" s="6">
        <v>41974</v>
      </c>
      <c r="C1142" t="s">
        <v>3073</v>
      </c>
      <c r="D1142" t="s">
        <v>3718</v>
      </c>
      <c r="E1142" t="s">
        <v>3721</v>
      </c>
      <c r="F1142">
        <v>109</v>
      </c>
      <c r="G1142">
        <v>59</v>
      </c>
      <c r="I1142" t="s">
        <v>93</v>
      </c>
    </row>
    <row r="1143" spans="1:9" x14ac:dyDescent="0.25">
      <c r="A1143" t="s">
        <v>3315</v>
      </c>
      <c r="B1143" s="6">
        <v>41974</v>
      </c>
      <c r="C1143" t="s">
        <v>3073</v>
      </c>
      <c r="D1143" t="s">
        <v>3718</v>
      </c>
      <c r="E1143" t="s">
        <v>3721</v>
      </c>
      <c r="F1143">
        <v>83</v>
      </c>
      <c r="G1143">
        <v>52</v>
      </c>
      <c r="I1143" t="s">
        <v>566</v>
      </c>
    </row>
    <row r="1144" spans="1:9" x14ac:dyDescent="0.25">
      <c r="A1144" t="s">
        <v>3382</v>
      </c>
      <c r="B1144" s="6">
        <v>41974</v>
      </c>
      <c r="C1144" t="s">
        <v>3073</v>
      </c>
      <c r="D1144" t="s">
        <v>3079</v>
      </c>
      <c r="E1144" t="s">
        <v>3720</v>
      </c>
      <c r="F1144">
        <v>72</v>
      </c>
      <c r="G1144">
        <v>66</v>
      </c>
      <c r="H1144" t="s">
        <v>3722</v>
      </c>
      <c r="I1144" t="s">
        <v>12</v>
      </c>
    </row>
    <row r="1145" spans="1:9" x14ac:dyDescent="0.25">
      <c r="A1145" t="s">
        <v>3161</v>
      </c>
      <c r="B1145" s="6">
        <v>41974</v>
      </c>
      <c r="C1145" t="s">
        <v>3073</v>
      </c>
      <c r="D1145" t="s">
        <v>3134</v>
      </c>
      <c r="E1145" t="s">
        <v>3720</v>
      </c>
      <c r="F1145">
        <v>70</v>
      </c>
      <c r="G1145">
        <v>65</v>
      </c>
      <c r="I1145" t="s">
        <v>259</v>
      </c>
    </row>
    <row r="1146" spans="1:9" x14ac:dyDescent="0.25">
      <c r="A1146" t="s">
        <v>3118</v>
      </c>
      <c r="B1146" s="6">
        <v>41974</v>
      </c>
      <c r="C1146" t="s">
        <v>3073</v>
      </c>
      <c r="D1146" t="s">
        <v>3080</v>
      </c>
      <c r="E1146" t="s">
        <v>3721</v>
      </c>
      <c r="F1146">
        <v>69</v>
      </c>
      <c r="G1146">
        <v>67</v>
      </c>
      <c r="I1146" t="s">
        <v>11</v>
      </c>
    </row>
    <row r="1147" spans="1:9" x14ac:dyDescent="0.25">
      <c r="A1147" t="s">
        <v>3371</v>
      </c>
      <c r="B1147" s="6">
        <v>41974</v>
      </c>
      <c r="C1147" t="s">
        <v>3073</v>
      </c>
      <c r="D1147" t="s">
        <v>3718</v>
      </c>
      <c r="E1147" t="s">
        <v>3721</v>
      </c>
      <c r="F1147">
        <v>78</v>
      </c>
      <c r="G1147">
        <v>52</v>
      </c>
      <c r="I1147" t="s">
        <v>54</v>
      </c>
    </row>
    <row r="1148" spans="1:9" x14ac:dyDescent="0.25">
      <c r="A1148" t="s">
        <v>3307</v>
      </c>
      <c r="B1148" s="6">
        <v>41974</v>
      </c>
      <c r="C1148" t="s">
        <v>3073</v>
      </c>
      <c r="D1148" t="s">
        <v>3338</v>
      </c>
      <c r="E1148" t="s">
        <v>3721</v>
      </c>
      <c r="F1148">
        <v>66</v>
      </c>
      <c r="G1148">
        <v>52</v>
      </c>
      <c r="I1148" t="s">
        <v>259</v>
      </c>
    </row>
    <row r="1149" spans="1:9" x14ac:dyDescent="0.25">
      <c r="A1149" t="s">
        <v>3326</v>
      </c>
      <c r="B1149" s="6">
        <v>41974</v>
      </c>
      <c r="C1149" t="s">
        <v>3073</v>
      </c>
      <c r="D1149" t="s">
        <v>3199</v>
      </c>
      <c r="E1149" t="s">
        <v>3720</v>
      </c>
      <c r="F1149">
        <v>77</v>
      </c>
      <c r="G1149">
        <v>59</v>
      </c>
      <c r="I1149" t="s">
        <v>259</v>
      </c>
    </row>
    <row r="1150" spans="1:9" x14ac:dyDescent="0.25">
      <c r="A1150" t="s">
        <v>3238</v>
      </c>
      <c r="B1150" s="6">
        <v>41974</v>
      </c>
      <c r="C1150" t="s">
        <v>3073</v>
      </c>
      <c r="D1150" t="s">
        <v>3319</v>
      </c>
      <c r="E1150" t="s">
        <v>3720</v>
      </c>
      <c r="F1150">
        <v>63</v>
      </c>
      <c r="G1150">
        <v>59</v>
      </c>
      <c r="I1150" t="s">
        <v>229</v>
      </c>
    </row>
    <row r="1151" spans="1:9" x14ac:dyDescent="0.25">
      <c r="A1151" t="s">
        <v>3211</v>
      </c>
      <c r="B1151" s="6">
        <v>41974</v>
      </c>
      <c r="C1151" t="s">
        <v>3073</v>
      </c>
      <c r="D1151" t="s">
        <v>3718</v>
      </c>
      <c r="E1151" t="s">
        <v>3721</v>
      </c>
      <c r="F1151">
        <v>97</v>
      </c>
      <c r="G1151">
        <v>65</v>
      </c>
      <c r="I1151" t="s">
        <v>214</v>
      </c>
    </row>
    <row r="1152" spans="1:9" x14ac:dyDescent="0.25">
      <c r="A1152" t="s">
        <v>3265</v>
      </c>
      <c r="B1152" s="6">
        <v>41974</v>
      </c>
      <c r="C1152" t="s">
        <v>3073</v>
      </c>
      <c r="D1152" t="s">
        <v>3277</v>
      </c>
      <c r="E1152" t="s">
        <v>3721</v>
      </c>
      <c r="F1152">
        <v>65</v>
      </c>
      <c r="G1152">
        <v>56</v>
      </c>
      <c r="I1152" t="s">
        <v>53</v>
      </c>
    </row>
    <row r="1153" spans="1:9" x14ac:dyDescent="0.25">
      <c r="A1153" t="s">
        <v>3218</v>
      </c>
      <c r="B1153" s="6">
        <v>41974</v>
      </c>
      <c r="C1153" t="s">
        <v>3073</v>
      </c>
      <c r="D1153" t="s">
        <v>3216</v>
      </c>
      <c r="E1153" t="s">
        <v>3721</v>
      </c>
      <c r="F1153">
        <v>76</v>
      </c>
      <c r="G1153">
        <v>70</v>
      </c>
      <c r="H1153" t="s">
        <v>3722</v>
      </c>
      <c r="I1153" t="s">
        <v>386</v>
      </c>
    </row>
    <row r="1154" spans="1:9" x14ac:dyDescent="0.25">
      <c r="A1154" t="s">
        <v>3261</v>
      </c>
      <c r="B1154" s="6">
        <v>41974</v>
      </c>
      <c r="C1154" t="s">
        <v>3074</v>
      </c>
      <c r="D1154" t="s">
        <v>3718</v>
      </c>
      <c r="E1154" t="s">
        <v>3721</v>
      </c>
      <c r="F1154">
        <v>72</v>
      </c>
      <c r="G1154">
        <v>33</v>
      </c>
      <c r="I1154" t="s">
        <v>165</v>
      </c>
    </row>
    <row r="1155" spans="1:9" x14ac:dyDescent="0.25">
      <c r="A1155" t="s">
        <v>3212</v>
      </c>
      <c r="B1155" s="6">
        <v>41974</v>
      </c>
      <c r="C1155" t="s">
        <v>3073</v>
      </c>
      <c r="D1155" t="s">
        <v>3718</v>
      </c>
      <c r="E1155" t="s">
        <v>3721</v>
      </c>
      <c r="F1155">
        <v>105</v>
      </c>
      <c r="G1155">
        <v>43</v>
      </c>
      <c r="I1155" t="s">
        <v>130</v>
      </c>
    </row>
    <row r="1156" spans="1:9" x14ac:dyDescent="0.25">
      <c r="A1156" t="s">
        <v>3207</v>
      </c>
      <c r="B1156" s="6">
        <v>41974</v>
      </c>
      <c r="C1156" t="s">
        <v>3073</v>
      </c>
      <c r="D1156" t="s">
        <v>3302</v>
      </c>
      <c r="E1156" t="s">
        <v>3720</v>
      </c>
      <c r="F1156">
        <v>76</v>
      </c>
      <c r="G1156">
        <v>68</v>
      </c>
      <c r="I1156" t="s">
        <v>34</v>
      </c>
    </row>
    <row r="1157" spans="1:9" x14ac:dyDescent="0.25">
      <c r="A1157" t="s">
        <v>3270</v>
      </c>
      <c r="B1157" s="6">
        <v>41974</v>
      </c>
      <c r="C1157" t="s">
        <v>3073</v>
      </c>
      <c r="D1157" t="s">
        <v>3159</v>
      </c>
      <c r="E1157" t="s">
        <v>3721</v>
      </c>
      <c r="F1157">
        <v>62</v>
      </c>
      <c r="G1157">
        <v>61</v>
      </c>
      <c r="I1157" t="s">
        <v>165</v>
      </c>
    </row>
    <row r="1158" spans="1:9" x14ac:dyDescent="0.25">
      <c r="A1158" t="s">
        <v>3304</v>
      </c>
      <c r="B1158" s="6">
        <v>41974</v>
      </c>
      <c r="C1158" t="s">
        <v>3073</v>
      </c>
      <c r="D1158" t="s">
        <v>3321</v>
      </c>
      <c r="E1158" t="s">
        <v>3721</v>
      </c>
      <c r="F1158">
        <v>68</v>
      </c>
      <c r="G1158">
        <v>47</v>
      </c>
      <c r="I1158" t="s">
        <v>91</v>
      </c>
    </row>
    <row r="1159" spans="1:9" x14ac:dyDescent="0.25">
      <c r="A1159" t="s">
        <v>3122</v>
      </c>
      <c r="B1159" s="6">
        <v>41975</v>
      </c>
      <c r="C1159" t="s">
        <v>3073</v>
      </c>
      <c r="D1159" t="s">
        <v>3412</v>
      </c>
      <c r="E1159" t="s">
        <v>3721</v>
      </c>
      <c r="F1159">
        <v>81</v>
      </c>
      <c r="G1159">
        <v>60</v>
      </c>
      <c r="I1159" t="s">
        <v>55</v>
      </c>
    </row>
    <row r="1160" spans="1:9" x14ac:dyDescent="0.25">
      <c r="A1160" t="s">
        <v>3155</v>
      </c>
      <c r="B1160" s="6">
        <v>41975</v>
      </c>
      <c r="C1160" t="s">
        <v>3073</v>
      </c>
      <c r="D1160" t="s">
        <v>3145</v>
      </c>
      <c r="E1160" t="s">
        <v>3721</v>
      </c>
      <c r="F1160">
        <v>82</v>
      </c>
      <c r="G1160">
        <v>71</v>
      </c>
      <c r="I1160" t="s">
        <v>54</v>
      </c>
    </row>
    <row r="1161" spans="1:9" x14ac:dyDescent="0.25">
      <c r="A1161" t="s">
        <v>3715</v>
      </c>
      <c r="B1161" s="6">
        <v>41975</v>
      </c>
      <c r="C1161" t="s">
        <v>3073</v>
      </c>
      <c r="D1161" t="s">
        <v>3306</v>
      </c>
      <c r="E1161" t="s">
        <v>3721</v>
      </c>
      <c r="F1161">
        <v>91</v>
      </c>
      <c r="G1161">
        <v>65</v>
      </c>
      <c r="I1161" t="s">
        <v>566</v>
      </c>
    </row>
    <row r="1162" spans="1:9" x14ac:dyDescent="0.25">
      <c r="A1162" t="s">
        <v>3230</v>
      </c>
      <c r="B1162" s="6">
        <v>41975</v>
      </c>
      <c r="C1162" t="s">
        <v>3073</v>
      </c>
      <c r="D1162" t="s">
        <v>3290</v>
      </c>
      <c r="E1162" t="s">
        <v>3721</v>
      </c>
      <c r="F1162">
        <v>63</v>
      </c>
      <c r="G1162">
        <v>59</v>
      </c>
      <c r="I1162" t="s">
        <v>322</v>
      </c>
    </row>
    <row r="1163" spans="1:9" x14ac:dyDescent="0.25">
      <c r="A1163" t="s">
        <v>3376</v>
      </c>
      <c r="B1163" s="6">
        <v>41975</v>
      </c>
      <c r="C1163" t="s">
        <v>3073</v>
      </c>
      <c r="D1163" t="s">
        <v>3102</v>
      </c>
      <c r="E1163" t="s">
        <v>3721</v>
      </c>
      <c r="F1163">
        <v>84</v>
      </c>
      <c r="G1163">
        <v>73</v>
      </c>
      <c r="I1163" t="s">
        <v>259</v>
      </c>
    </row>
    <row r="1164" spans="1:9" x14ac:dyDescent="0.25">
      <c r="A1164" t="s">
        <v>3164</v>
      </c>
      <c r="B1164" s="6">
        <v>41975</v>
      </c>
      <c r="C1164" t="s">
        <v>3073</v>
      </c>
      <c r="D1164" t="s">
        <v>3391</v>
      </c>
      <c r="E1164" t="s">
        <v>3721</v>
      </c>
      <c r="F1164">
        <v>59</v>
      </c>
      <c r="G1164">
        <v>55</v>
      </c>
      <c r="I1164" t="s">
        <v>259</v>
      </c>
    </row>
    <row r="1165" spans="1:9" x14ac:dyDescent="0.25">
      <c r="A1165" t="s">
        <v>3234</v>
      </c>
      <c r="B1165" s="6">
        <v>41975</v>
      </c>
      <c r="C1165" t="s">
        <v>3073</v>
      </c>
      <c r="D1165" t="s">
        <v>3111</v>
      </c>
      <c r="E1165" t="s">
        <v>3720</v>
      </c>
      <c r="F1165">
        <v>86</v>
      </c>
      <c r="G1165">
        <v>55</v>
      </c>
      <c r="I1165" t="s">
        <v>386</v>
      </c>
    </row>
    <row r="1166" spans="1:9" x14ac:dyDescent="0.25">
      <c r="A1166" t="s">
        <v>3113</v>
      </c>
      <c r="B1166" s="6">
        <v>41975</v>
      </c>
      <c r="C1166" t="s">
        <v>3073</v>
      </c>
      <c r="D1166" t="s">
        <v>3085</v>
      </c>
      <c r="E1166" t="s">
        <v>3721</v>
      </c>
      <c r="F1166">
        <v>78</v>
      </c>
      <c r="G1166">
        <v>52</v>
      </c>
      <c r="I1166" t="s">
        <v>192</v>
      </c>
    </row>
    <row r="1167" spans="1:9" x14ac:dyDescent="0.25">
      <c r="A1167" t="s">
        <v>3308</v>
      </c>
      <c r="B1167" s="6">
        <v>41975</v>
      </c>
      <c r="C1167" t="s">
        <v>3073</v>
      </c>
      <c r="D1167" t="s">
        <v>3313</v>
      </c>
      <c r="E1167" t="s">
        <v>3721</v>
      </c>
      <c r="F1167">
        <v>66</v>
      </c>
      <c r="G1167">
        <v>52</v>
      </c>
      <c r="I1167" t="s">
        <v>55</v>
      </c>
    </row>
    <row r="1168" spans="1:9" x14ac:dyDescent="0.25">
      <c r="A1168" t="s">
        <v>3116</v>
      </c>
      <c r="B1168" s="6">
        <v>41975</v>
      </c>
      <c r="C1168" t="s">
        <v>3073</v>
      </c>
      <c r="D1168" t="s">
        <v>3123</v>
      </c>
      <c r="E1168" t="s">
        <v>3720</v>
      </c>
      <c r="F1168">
        <v>64</v>
      </c>
      <c r="G1168">
        <v>62</v>
      </c>
      <c r="I1168" t="s">
        <v>92</v>
      </c>
    </row>
    <row r="1169" spans="1:9" x14ac:dyDescent="0.25">
      <c r="A1169" t="s">
        <v>3283</v>
      </c>
      <c r="B1169" s="6">
        <v>41975</v>
      </c>
      <c r="C1169" t="s">
        <v>3073</v>
      </c>
      <c r="D1169" t="s">
        <v>3285</v>
      </c>
      <c r="E1169" t="s">
        <v>3720</v>
      </c>
      <c r="F1169">
        <v>68</v>
      </c>
      <c r="G1169">
        <v>65</v>
      </c>
      <c r="I1169" t="s">
        <v>13</v>
      </c>
    </row>
    <row r="1170" spans="1:9" x14ac:dyDescent="0.25">
      <c r="A1170" t="s">
        <v>3342</v>
      </c>
      <c r="B1170" s="6">
        <v>41975</v>
      </c>
      <c r="C1170" t="s">
        <v>3073</v>
      </c>
      <c r="D1170" t="s">
        <v>3296</v>
      </c>
      <c r="E1170" t="s">
        <v>3720</v>
      </c>
      <c r="F1170">
        <v>59</v>
      </c>
      <c r="G1170">
        <v>58</v>
      </c>
      <c r="I1170" t="s">
        <v>34</v>
      </c>
    </row>
    <row r="1171" spans="1:9" x14ac:dyDescent="0.25">
      <c r="A1171" t="s">
        <v>3255</v>
      </c>
      <c r="B1171" s="6">
        <v>41975</v>
      </c>
      <c r="C1171" t="s">
        <v>3073</v>
      </c>
      <c r="D1171" t="s">
        <v>3103</v>
      </c>
      <c r="E1171" t="s">
        <v>3721</v>
      </c>
      <c r="F1171">
        <v>78</v>
      </c>
      <c r="G1171">
        <v>67</v>
      </c>
      <c r="I1171" t="s">
        <v>53</v>
      </c>
    </row>
    <row r="1172" spans="1:9" x14ac:dyDescent="0.25">
      <c r="A1172" t="s">
        <v>3120</v>
      </c>
      <c r="B1172" s="6">
        <v>41975</v>
      </c>
      <c r="C1172" t="s">
        <v>3073</v>
      </c>
      <c r="D1172" t="s">
        <v>3393</v>
      </c>
      <c r="E1172" t="s">
        <v>3721</v>
      </c>
      <c r="F1172">
        <v>81</v>
      </c>
      <c r="G1172">
        <v>63</v>
      </c>
      <c r="I1172" t="s">
        <v>52</v>
      </c>
    </row>
    <row r="1173" spans="1:9" x14ac:dyDescent="0.25">
      <c r="A1173" t="s">
        <v>3345</v>
      </c>
      <c r="B1173" s="6">
        <v>41975</v>
      </c>
      <c r="C1173" t="s">
        <v>3073</v>
      </c>
      <c r="D1173" t="s">
        <v>3718</v>
      </c>
      <c r="E1173" t="s">
        <v>3721</v>
      </c>
      <c r="F1173">
        <v>111</v>
      </c>
      <c r="G1173">
        <v>55</v>
      </c>
      <c r="I1173" t="s">
        <v>214</v>
      </c>
    </row>
    <row r="1174" spans="1:9" x14ac:dyDescent="0.25">
      <c r="A1174" t="s">
        <v>3378</v>
      </c>
      <c r="B1174" s="6">
        <v>41975</v>
      </c>
      <c r="C1174" t="s">
        <v>3073</v>
      </c>
      <c r="D1174" t="s">
        <v>3179</v>
      </c>
      <c r="E1174" t="s">
        <v>3721</v>
      </c>
      <c r="F1174">
        <v>86</v>
      </c>
      <c r="G1174">
        <v>78</v>
      </c>
      <c r="I1174" t="s">
        <v>54</v>
      </c>
    </row>
    <row r="1175" spans="1:9" x14ac:dyDescent="0.25">
      <c r="A1175" t="s">
        <v>3225</v>
      </c>
      <c r="B1175" s="6">
        <v>41975</v>
      </c>
      <c r="C1175" t="s">
        <v>3073</v>
      </c>
      <c r="D1175" t="s">
        <v>3129</v>
      </c>
      <c r="E1175" t="s">
        <v>3721</v>
      </c>
      <c r="F1175">
        <v>59</v>
      </c>
      <c r="G1175">
        <v>38</v>
      </c>
      <c r="I1175" t="s">
        <v>93</v>
      </c>
    </row>
    <row r="1176" spans="1:9" x14ac:dyDescent="0.25">
      <c r="A1176" t="s">
        <v>3707</v>
      </c>
      <c r="B1176" s="6">
        <v>41975</v>
      </c>
      <c r="C1176" t="s">
        <v>3073</v>
      </c>
      <c r="D1176" t="s">
        <v>3322</v>
      </c>
      <c r="E1176" t="s">
        <v>3721</v>
      </c>
      <c r="F1176">
        <v>76</v>
      </c>
      <c r="G1176">
        <v>57</v>
      </c>
      <c r="I1176" t="s">
        <v>566</v>
      </c>
    </row>
    <row r="1177" spans="1:9" x14ac:dyDescent="0.25">
      <c r="A1177" t="s">
        <v>3208</v>
      </c>
      <c r="B1177" s="6">
        <v>41975</v>
      </c>
      <c r="C1177" t="s">
        <v>3073</v>
      </c>
      <c r="D1177" t="s">
        <v>3300</v>
      </c>
      <c r="E1177" t="s">
        <v>3721</v>
      </c>
      <c r="F1177">
        <v>75</v>
      </c>
      <c r="G1177">
        <v>60</v>
      </c>
      <c r="I1177" t="s">
        <v>193</v>
      </c>
    </row>
    <row r="1178" spans="1:9" x14ac:dyDescent="0.25">
      <c r="A1178" t="s">
        <v>3112</v>
      </c>
      <c r="B1178" s="6">
        <v>41975</v>
      </c>
      <c r="C1178" t="s">
        <v>3073</v>
      </c>
      <c r="D1178" t="s">
        <v>3292</v>
      </c>
      <c r="E1178" t="s">
        <v>3721</v>
      </c>
      <c r="F1178">
        <v>88</v>
      </c>
      <c r="G1178">
        <v>74</v>
      </c>
      <c r="I1178" t="s">
        <v>55</v>
      </c>
    </row>
    <row r="1179" spans="1:9" x14ac:dyDescent="0.25">
      <c r="A1179" t="s">
        <v>3269</v>
      </c>
      <c r="B1179" s="6">
        <v>41975</v>
      </c>
      <c r="C1179" t="s">
        <v>3073</v>
      </c>
      <c r="D1179" t="s">
        <v>3718</v>
      </c>
      <c r="E1179" t="s">
        <v>3721</v>
      </c>
      <c r="F1179">
        <v>86</v>
      </c>
      <c r="G1179">
        <v>66</v>
      </c>
      <c r="I1179" t="s">
        <v>32</v>
      </c>
    </row>
    <row r="1180" spans="1:9" x14ac:dyDescent="0.25">
      <c r="A1180" t="s">
        <v>3193</v>
      </c>
      <c r="B1180" s="6">
        <v>41975</v>
      </c>
      <c r="C1180" t="s">
        <v>3073</v>
      </c>
      <c r="D1180" t="s">
        <v>3180</v>
      </c>
      <c r="E1180" t="s">
        <v>3720</v>
      </c>
      <c r="F1180">
        <v>66</v>
      </c>
      <c r="G1180">
        <v>62</v>
      </c>
      <c r="I1180" t="s">
        <v>165</v>
      </c>
    </row>
    <row r="1181" spans="1:9" x14ac:dyDescent="0.25">
      <c r="A1181" t="s">
        <v>3152</v>
      </c>
      <c r="B1181" s="6">
        <v>41975</v>
      </c>
      <c r="C1181" t="s">
        <v>3073</v>
      </c>
      <c r="D1181" t="s">
        <v>3192</v>
      </c>
      <c r="E1181" t="s">
        <v>3721</v>
      </c>
      <c r="F1181">
        <v>81</v>
      </c>
      <c r="G1181">
        <v>69</v>
      </c>
      <c r="I1181" t="s">
        <v>192</v>
      </c>
    </row>
    <row r="1182" spans="1:9" x14ac:dyDescent="0.25">
      <c r="A1182" t="s">
        <v>3714</v>
      </c>
      <c r="B1182" s="6">
        <v>41975</v>
      </c>
      <c r="C1182" t="s">
        <v>3073</v>
      </c>
      <c r="D1182" t="s">
        <v>3362</v>
      </c>
      <c r="E1182" t="s">
        <v>3721</v>
      </c>
      <c r="F1182">
        <v>96</v>
      </c>
      <c r="G1182">
        <v>59</v>
      </c>
      <c r="I1182" t="s">
        <v>53</v>
      </c>
    </row>
    <row r="1183" spans="1:9" x14ac:dyDescent="0.25">
      <c r="A1183" t="s">
        <v>3187</v>
      </c>
      <c r="B1183" s="6">
        <v>41975</v>
      </c>
      <c r="C1183" t="s">
        <v>3073</v>
      </c>
      <c r="D1183" t="s">
        <v>3312</v>
      </c>
      <c r="E1183" t="s">
        <v>3721</v>
      </c>
      <c r="F1183">
        <v>63</v>
      </c>
      <c r="G1183">
        <v>61</v>
      </c>
      <c r="I1183" t="s">
        <v>55</v>
      </c>
    </row>
    <row r="1184" spans="1:9" x14ac:dyDescent="0.25">
      <c r="A1184" t="s">
        <v>3245</v>
      </c>
      <c r="B1184" s="6">
        <v>41975</v>
      </c>
      <c r="C1184" t="s">
        <v>3073</v>
      </c>
      <c r="D1184" t="s">
        <v>3294</v>
      </c>
      <c r="E1184" t="s">
        <v>3721</v>
      </c>
      <c r="F1184">
        <v>84</v>
      </c>
      <c r="G1184">
        <v>66</v>
      </c>
      <c r="I1184" t="s">
        <v>214</v>
      </c>
    </row>
    <row r="1185" spans="1:9" x14ac:dyDescent="0.25">
      <c r="A1185" t="s">
        <v>3711</v>
      </c>
      <c r="B1185" s="6">
        <v>41975</v>
      </c>
      <c r="C1185" t="s">
        <v>3073</v>
      </c>
      <c r="D1185" t="s">
        <v>3324</v>
      </c>
      <c r="E1185" t="s">
        <v>3721</v>
      </c>
      <c r="F1185">
        <v>64</v>
      </c>
      <c r="G1185">
        <v>55</v>
      </c>
      <c r="I1185" t="s">
        <v>565</v>
      </c>
    </row>
    <row r="1186" spans="1:9" x14ac:dyDescent="0.25">
      <c r="A1186" t="s">
        <v>3183</v>
      </c>
      <c r="B1186" s="6">
        <v>41975</v>
      </c>
      <c r="C1186" t="s">
        <v>3073</v>
      </c>
      <c r="D1186" t="s">
        <v>3165</v>
      </c>
      <c r="E1186" t="s">
        <v>3721</v>
      </c>
      <c r="F1186">
        <v>82</v>
      </c>
      <c r="G1186">
        <v>60</v>
      </c>
      <c r="I1186" t="s">
        <v>55</v>
      </c>
    </row>
    <row r="1187" spans="1:9" x14ac:dyDescent="0.25">
      <c r="A1187" t="s">
        <v>3088</v>
      </c>
      <c r="B1187" s="6">
        <v>41975</v>
      </c>
      <c r="C1187" t="s">
        <v>3073</v>
      </c>
      <c r="D1187" t="s">
        <v>3380</v>
      </c>
      <c r="E1187" t="s">
        <v>3721</v>
      </c>
      <c r="F1187">
        <v>82</v>
      </c>
      <c r="G1187">
        <v>81</v>
      </c>
      <c r="H1187" t="s">
        <v>3722</v>
      </c>
      <c r="I1187" t="s">
        <v>33</v>
      </c>
    </row>
    <row r="1188" spans="1:9" x14ac:dyDescent="0.25">
      <c r="A1188" t="s">
        <v>3125</v>
      </c>
      <c r="B1188" s="6">
        <v>41975</v>
      </c>
      <c r="C1188" t="s">
        <v>3073</v>
      </c>
      <c r="D1188" t="s">
        <v>3091</v>
      </c>
      <c r="E1188" t="s">
        <v>3721</v>
      </c>
      <c r="F1188">
        <v>65</v>
      </c>
      <c r="G1188">
        <v>52</v>
      </c>
      <c r="I1188" t="s">
        <v>14</v>
      </c>
    </row>
    <row r="1189" spans="1:9" x14ac:dyDescent="0.25">
      <c r="A1189" t="s">
        <v>3137</v>
      </c>
      <c r="B1189" s="6">
        <v>41975</v>
      </c>
      <c r="C1189" t="s">
        <v>3073</v>
      </c>
      <c r="D1189" t="s">
        <v>3336</v>
      </c>
      <c r="E1189" t="s">
        <v>3720</v>
      </c>
      <c r="F1189">
        <v>64</v>
      </c>
      <c r="G1189">
        <v>52</v>
      </c>
      <c r="I1189" t="s">
        <v>10</v>
      </c>
    </row>
    <row r="1190" spans="1:9" x14ac:dyDescent="0.25">
      <c r="A1190" t="s">
        <v>3223</v>
      </c>
      <c r="B1190" s="6">
        <v>41975</v>
      </c>
      <c r="C1190" t="s">
        <v>3073</v>
      </c>
      <c r="D1190" t="s">
        <v>3718</v>
      </c>
      <c r="E1190" t="s">
        <v>3721</v>
      </c>
      <c r="F1190">
        <v>62</v>
      </c>
      <c r="G1190">
        <v>33</v>
      </c>
      <c r="I1190" t="s">
        <v>215</v>
      </c>
    </row>
    <row r="1191" spans="1:9" x14ac:dyDescent="0.25">
      <c r="A1191" t="s">
        <v>3194</v>
      </c>
      <c r="B1191" s="6">
        <v>41975</v>
      </c>
      <c r="C1191" t="s">
        <v>3073</v>
      </c>
      <c r="D1191" t="s">
        <v>3227</v>
      </c>
      <c r="E1191" t="s">
        <v>3721</v>
      </c>
      <c r="F1191">
        <v>70</v>
      </c>
      <c r="G1191">
        <v>61</v>
      </c>
      <c r="I1191" t="s">
        <v>567</v>
      </c>
    </row>
    <row r="1192" spans="1:9" x14ac:dyDescent="0.25">
      <c r="A1192" t="s">
        <v>3153</v>
      </c>
      <c r="B1192" s="6">
        <v>41975</v>
      </c>
      <c r="C1192" t="s">
        <v>3073</v>
      </c>
      <c r="D1192" t="s">
        <v>3195</v>
      </c>
      <c r="E1192" t="s">
        <v>3721</v>
      </c>
      <c r="F1192">
        <v>68</v>
      </c>
      <c r="G1192">
        <v>65</v>
      </c>
      <c r="I1192" t="s">
        <v>192</v>
      </c>
    </row>
    <row r="1193" spans="1:9" x14ac:dyDescent="0.25">
      <c r="A1193" t="s">
        <v>3235</v>
      </c>
      <c r="B1193" s="6">
        <v>41975</v>
      </c>
      <c r="C1193" t="s">
        <v>3073</v>
      </c>
      <c r="D1193" t="s">
        <v>3397</v>
      </c>
      <c r="E1193" t="s">
        <v>3721</v>
      </c>
      <c r="F1193">
        <v>65</v>
      </c>
      <c r="G1193">
        <v>61</v>
      </c>
      <c r="I1193" t="s">
        <v>214</v>
      </c>
    </row>
    <row r="1194" spans="1:9" x14ac:dyDescent="0.25">
      <c r="A1194" t="s">
        <v>3392</v>
      </c>
      <c r="B1194" s="6">
        <v>41975</v>
      </c>
      <c r="C1194" t="s">
        <v>3073</v>
      </c>
      <c r="D1194" t="s">
        <v>3718</v>
      </c>
      <c r="E1194" t="s">
        <v>3721</v>
      </c>
      <c r="F1194">
        <v>101</v>
      </c>
      <c r="G1194">
        <v>38</v>
      </c>
      <c r="I1194" t="s">
        <v>214</v>
      </c>
    </row>
    <row r="1195" spans="1:9" x14ac:dyDescent="0.25">
      <c r="A1195" t="s">
        <v>3357</v>
      </c>
      <c r="B1195" s="6">
        <v>41975</v>
      </c>
      <c r="C1195" t="s">
        <v>3073</v>
      </c>
      <c r="D1195" t="s">
        <v>3317</v>
      </c>
      <c r="E1195" t="s">
        <v>3720</v>
      </c>
      <c r="F1195">
        <v>99</v>
      </c>
      <c r="G1195">
        <v>88</v>
      </c>
      <c r="I1195" t="s">
        <v>259</v>
      </c>
    </row>
    <row r="1196" spans="1:9" x14ac:dyDescent="0.25">
      <c r="A1196" t="s">
        <v>3206</v>
      </c>
      <c r="B1196" s="6">
        <v>41975</v>
      </c>
      <c r="C1196" t="s">
        <v>3073</v>
      </c>
      <c r="D1196" t="s">
        <v>3135</v>
      </c>
      <c r="E1196" t="s">
        <v>3721</v>
      </c>
      <c r="F1196">
        <v>66</v>
      </c>
      <c r="G1196">
        <v>61</v>
      </c>
      <c r="I1196" t="s">
        <v>192</v>
      </c>
    </row>
    <row r="1197" spans="1:9" x14ac:dyDescent="0.25">
      <c r="A1197" t="s">
        <v>3175</v>
      </c>
      <c r="B1197" s="6">
        <v>41975</v>
      </c>
      <c r="C1197" t="s">
        <v>3073</v>
      </c>
      <c r="D1197" t="s">
        <v>3226</v>
      </c>
      <c r="E1197" t="s">
        <v>3720</v>
      </c>
      <c r="F1197">
        <v>89</v>
      </c>
      <c r="G1197">
        <v>81</v>
      </c>
      <c r="I1197" t="s">
        <v>12</v>
      </c>
    </row>
    <row r="1198" spans="1:9" x14ac:dyDescent="0.25">
      <c r="A1198" t="s">
        <v>3131</v>
      </c>
      <c r="B1198" s="6">
        <v>41975</v>
      </c>
      <c r="C1198" t="s">
        <v>3073</v>
      </c>
      <c r="D1198" t="s">
        <v>3718</v>
      </c>
      <c r="E1198" t="s">
        <v>3721</v>
      </c>
      <c r="F1198">
        <v>80</v>
      </c>
      <c r="G1198">
        <v>48</v>
      </c>
      <c r="I1198" t="s">
        <v>55</v>
      </c>
    </row>
    <row r="1199" spans="1:9" x14ac:dyDescent="0.25">
      <c r="A1199" t="s">
        <v>3105</v>
      </c>
      <c r="B1199" s="6">
        <v>41975</v>
      </c>
      <c r="C1199" t="s">
        <v>3073</v>
      </c>
      <c r="D1199" t="s">
        <v>3096</v>
      </c>
      <c r="E1199" t="s">
        <v>3721</v>
      </c>
      <c r="F1199">
        <v>78</v>
      </c>
      <c r="G1199">
        <v>55</v>
      </c>
      <c r="I1199" t="s">
        <v>565</v>
      </c>
    </row>
    <row r="1200" spans="1:9" x14ac:dyDescent="0.25">
      <c r="A1200" t="s">
        <v>3360</v>
      </c>
      <c r="B1200" s="6">
        <v>41975</v>
      </c>
      <c r="C1200" t="s">
        <v>3073</v>
      </c>
      <c r="D1200" t="s">
        <v>3718</v>
      </c>
      <c r="E1200" t="s">
        <v>3721</v>
      </c>
      <c r="F1200">
        <v>71</v>
      </c>
      <c r="G1200">
        <v>54</v>
      </c>
      <c r="I1200" t="s">
        <v>10</v>
      </c>
    </row>
    <row r="1201" spans="1:9" x14ac:dyDescent="0.25">
      <c r="A1201" t="s">
        <v>3201</v>
      </c>
      <c r="B1201" s="6">
        <v>41975</v>
      </c>
      <c r="C1201" t="s">
        <v>3073</v>
      </c>
      <c r="D1201" t="s">
        <v>3082</v>
      </c>
      <c r="E1201" t="s">
        <v>3721</v>
      </c>
      <c r="F1201">
        <v>70</v>
      </c>
      <c r="G1201">
        <v>57</v>
      </c>
      <c r="I1201" t="s">
        <v>54</v>
      </c>
    </row>
    <row r="1202" spans="1:9" x14ac:dyDescent="0.25">
      <c r="A1202" t="s">
        <v>3228</v>
      </c>
      <c r="B1202" s="6">
        <v>41975</v>
      </c>
      <c r="C1202" t="s">
        <v>3073</v>
      </c>
      <c r="D1202" t="s">
        <v>3293</v>
      </c>
      <c r="E1202" t="s">
        <v>3720</v>
      </c>
      <c r="F1202">
        <v>62</v>
      </c>
      <c r="G1202">
        <v>54</v>
      </c>
      <c r="I1202" t="s">
        <v>13</v>
      </c>
    </row>
    <row r="1203" spans="1:9" x14ac:dyDescent="0.25">
      <c r="A1203" t="s">
        <v>3248</v>
      </c>
      <c r="B1203" s="6">
        <v>41975</v>
      </c>
      <c r="C1203" t="s">
        <v>3073</v>
      </c>
      <c r="D1203" t="s">
        <v>3299</v>
      </c>
      <c r="E1203" t="s">
        <v>3721</v>
      </c>
      <c r="F1203">
        <v>63</v>
      </c>
      <c r="G1203">
        <v>53</v>
      </c>
      <c r="I1203" t="s">
        <v>566</v>
      </c>
    </row>
    <row r="1204" spans="1:9" x14ac:dyDescent="0.25">
      <c r="A1204" t="s">
        <v>3402</v>
      </c>
      <c r="B1204" s="6">
        <v>41975</v>
      </c>
      <c r="C1204" t="s">
        <v>3073</v>
      </c>
      <c r="D1204" t="s">
        <v>3414</v>
      </c>
      <c r="E1204" t="s">
        <v>3721</v>
      </c>
      <c r="F1204">
        <v>72</v>
      </c>
      <c r="G1204">
        <v>51</v>
      </c>
      <c r="I1204" t="s">
        <v>10</v>
      </c>
    </row>
    <row r="1205" spans="1:9" x14ac:dyDescent="0.25">
      <c r="A1205" t="s">
        <v>3138</v>
      </c>
      <c r="B1205" s="6">
        <v>41975</v>
      </c>
      <c r="C1205" t="s">
        <v>3073</v>
      </c>
      <c r="D1205" t="s">
        <v>3355</v>
      </c>
      <c r="E1205" t="s">
        <v>3721</v>
      </c>
      <c r="F1205">
        <v>61</v>
      </c>
      <c r="G1205">
        <v>59</v>
      </c>
      <c r="I1205" t="s">
        <v>54</v>
      </c>
    </row>
    <row r="1206" spans="1:9" x14ac:dyDescent="0.25">
      <c r="A1206" t="s">
        <v>3162</v>
      </c>
      <c r="B1206" s="6">
        <v>41975</v>
      </c>
      <c r="C1206" t="s">
        <v>3073</v>
      </c>
      <c r="D1206" t="s">
        <v>3275</v>
      </c>
      <c r="E1206" t="s">
        <v>3720</v>
      </c>
      <c r="F1206">
        <v>66</v>
      </c>
      <c r="G1206">
        <v>61</v>
      </c>
      <c r="I1206" t="s">
        <v>13</v>
      </c>
    </row>
    <row r="1207" spans="1:9" x14ac:dyDescent="0.25">
      <c r="A1207" t="s">
        <v>3276</v>
      </c>
      <c r="B1207" s="6">
        <v>41975</v>
      </c>
      <c r="C1207" t="s">
        <v>3073</v>
      </c>
      <c r="D1207" t="s">
        <v>3184</v>
      </c>
      <c r="E1207" t="s">
        <v>3720</v>
      </c>
      <c r="F1207">
        <v>91</v>
      </c>
      <c r="G1207">
        <v>81</v>
      </c>
      <c r="I1207" t="s">
        <v>165</v>
      </c>
    </row>
    <row r="1208" spans="1:9" x14ac:dyDescent="0.25">
      <c r="A1208" t="s">
        <v>3351</v>
      </c>
      <c r="B1208" s="6">
        <v>41975</v>
      </c>
      <c r="C1208" t="s">
        <v>3073</v>
      </c>
      <c r="D1208" t="s">
        <v>3718</v>
      </c>
      <c r="E1208" t="s">
        <v>3721</v>
      </c>
      <c r="F1208">
        <v>133</v>
      </c>
      <c r="G1208">
        <v>62</v>
      </c>
      <c r="I1208" t="s">
        <v>259</v>
      </c>
    </row>
    <row r="1209" spans="1:9" x14ac:dyDescent="0.25">
      <c r="A1209" t="s">
        <v>3200</v>
      </c>
      <c r="B1209" s="6">
        <v>41975</v>
      </c>
      <c r="C1209" t="s">
        <v>3073</v>
      </c>
      <c r="D1209" t="s">
        <v>3124</v>
      </c>
      <c r="E1209" t="s">
        <v>3720</v>
      </c>
      <c r="F1209">
        <v>84</v>
      </c>
      <c r="G1209">
        <v>69</v>
      </c>
      <c r="I1209" t="s">
        <v>215</v>
      </c>
    </row>
    <row r="1210" spans="1:9" x14ac:dyDescent="0.25">
      <c r="A1210" t="s">
        <v>3242</v>
      </c>
      <c r="B1210" s="6">
        <v>41975</v>
      </c>
      <c r="C1210" t="s">
        <v>3073</v>
      </c>
      <c r="D1210" t="s">
        <v>3189</v>
      </c>
      <c r="E1210" t="s">
        <v>3721</v>
      </c>
      <c r="F1210">
        <v>68</v>
      </c>
      <c r="G1210">
        <v>42</v>
      </c>
      <c r="I1210" t="s">
        <v>566</v>
      </c>
    </row>
    <row r="1211" spans="1:9" x14ac:dyDescent="0.25">
      <c r="A1211" t="s">
        <v>3339</v>
      </c>
      <c r="B1211" s="6">
        <v>41976</v>
      </c>
      <c r="C1211" t="s">
        <v>3073</v>
      </c>
      <c r="D1211" t="s">
        <v>3415</v>
      </c>
      <c r="E1211" t="s">
        <v>3721</v>
      </c>
      <c r="F1211">
        <v>59</v>
      </c>
      <c r="G1211">
        <v>34</v>
      </c>
      <c r="I1211" t="s">
        <v>214</v>
      </c>
    </row>
    <row r="1212" spans="1:9" x14ac:dyDescent="0.25">
      <c r="A1212" t="s">
        <v>3097</v>
      </c>
      <c r="B1212" s="6">
        <v>41976</v>
      </c>
      <c r="C1212" t="s">
        <v>3073</v>
      </c>
      <c r="D1212" t="s">
        <v>3099</v>
      </c>
      <c r="E1212" t="s">
        <v>3720</v>
      </c>
      <c r="F1212">
        <v>74</v>
      </c>
      <c r="G1212">
        <v>57</v>
      </c>
      <c r="I1212" t="s">
        <v>11</v>
      </c>
    </row>
    <row r="1213" spans="1:9" x14ac:dyDescent="0.25">
      <c r="A1213" t="s">
        <v>3372</v>
      </c>
      <c r="B1213" s="6">
        <v>41976</v>
      </c>
      <c r="C1213" t="s">
        <v>3073</v>
      </c>
      <c r="D1213" t="s">
        <v>3077</v>
      </c>
      <c r="E1213" t="s">
        <v>3721</v>
      </c>
      <c r="F1213">
        <v>77</v>
      </c>
      <c r="G1213">
        <v>55</v>
      </c>
      <c r="I1213" t="s">
        <v>55</v>
      </c>
    </row>
    <row r="1214" spans="1:9" x14ac:dyDescent="0.25">
      <c r="A1214" t="s">
        <v>3219</v>
      </c>
      <c r="B1214" s="6">
        <v>41976</v>
      </c>
      <c r="C1214" t="s">
        <v>3073</v>
      </c>
      <c r="D1214" t="s">
        <v>3211</v>
      </c>
      <c r="E1214" t="s">
        <v>3720</v>
      </c>
      <c r="F1214">
        <v>63</v>
      </c>
      <c r="G1214">
        <v>56</v>
      </c>
      <c r="I1214" t="s">
        <v>13</v>
      </c>
    </row>
    <row r="1215" spans="1:9" x14ac:dyDescent="0.25">
      <c r="A1215" t="s">
        <v>3094</v>
      </c>
      <c r="B1215" s="6">
        <v>41976</v>
      </c>
      <c r="C1215" t="s">
        <v>3073</v>
      </c>
      <c r="D1215" t="s">
        <v>3089</v>
      </c>
      <c r="E1215" t="s">
        <v>3721</v>
      </c>
      <c r="F1215">
        <v>77</v>
      </c>
      <c r="G1215">
        <v>65</v>
      </c>
      <c r="I1215" t="s">
        <v>11</v>
      </c>
    </row>
    <row r="1216" spans="1:9" x14ac:dyDescent="0.25">
      <c r="A1216" t="s">
        <v>3121</v>
      </c>
      <c r="B1216" s="6">
        <v>41976</v>
      </c>
      <c r="C1216" t="s">
        <v>3073</v>
      </c>
      <c r="D1216" t="s">
        <v>3399</v>
      </c>
      <c r="E1216" t="s">
        <v>3720</v>
      </c>
      <c r="F1216">
        <v>66</v>
      </c>
      <c r="G1216">
        <v>49</v>
      </c>
      <c r="I1216" t="s">
        <v>14</v>
      </c>
    </row>
    <row r="1217" spans="1:9" x14ac:dyDescent="0.25">
      <c r="A1217" t="s">
        <v>3106</v>
      </c>
      <c r="B1217" s="6">
        <v>41976</v>
      </c>
      <c r="C1217" t="s">
        <v>3073</v>
      </c>
      <c r="D1217" t="s">
        <v>3081</v>
      </c>
      <c r="E1217" t="s">
        <v>3720</v>
      </c>
      <c r="F1217">
        <v>67</v>
      </c>
      <c r="G1217">
        <v>60</v>
      </c>
      <c r="I1217" t="s">
        <v>32</v>
      </c>
    </row>
    <row r="1218" spans="1:9" x14ac:dyDescent="0.25">
      <c r="A1218" t="s">
        <v>3222</v>
      </c>
      <c r="B1218" s="6">
        <v>41976</v>
      </c>
      <c r="C1218" t="s">
        <v>3073</v>
      </c>
      <c r="D1218" t="s">
        <v>3163</v>
      </c>
      <c r="E1218" t="s">
        <v>3721</v>
      </c>
      <c r="F1218">
        <v>78</v>
      </c>
      <c r="G1218">
        <v>76</v>
      </c>
      <c r="H1218" t="s">
        <v>3723</v>
      </c>
      <c r="I1218" t="s">
        <v>192</v>
      </c>
    </row>
    <row r="1219" spans="1:9" x14ac:dyDescent="0.25">
      <c r="A1219" t="s">
        <v>3373</v>
      </c>
      <c r="B1219" s="6">
        <v>41976</v>
      </c>
      <c r="C1219" t="s">
        <v>3073</v>
      </c>
      <c r="D1219" t="s">
        <v>3289</v>
      </c>
      <c r="E1219" t="s">
        <v>3720</v>
      </c>
      <c r="F1219">
        <v>59</v>
      </c>
      <c r="G1219">
        <v>54</v>
      </c>
      <c r="I1219" t="s">
        <v>259</v>
      </c>
    </row>
    <row r="1220" spans="1:9" x14ac:dyDescent="0.25">
      <c r="A1220" t="s">
        <v>3076</v>
      </c>
      <c r="B1220" s="6">
        <v>41976</v>
      </c>
      <c r="C1220" t="s">
        <v>3073</v>
      </c>
      <c r="D1220" t="s">
        <v>3109</v>
      </c>
      <c r="E1220" t="s">
        <v>3720</v>
      </c>
      <c r="F1220">
        <v>71</v>
      </c>
      <c r="G1220">
        <v>70</v>
      </c>
      <c r="I1220" t="s">
        <v>34</v>
      </c>
    </row>
    <row r="1221" spans="1:9" x14ac:dyDescent="0.25">
      <c r="A1221" t="s">
        <v>3231</v>
      </c>
      <c r="B1221" s="6">
        <v>41976</v>
      </c>
      <c r="C1221" t="s">
        <v>3073</v>
      </c>
      <c r="D1221" t="s">
        <v>3262</v>
      </c>
      <c r="E1221" t="s">
        <v>3721</v>
      </c>
      <c r="F1221">
        <v>72</v>
      </c>
      <c r="G1221">
        <v>55</v>
      </c>
      <c r="I1221" t="s">
        <v>54</v>
      </c>
    </row>
    <row r="1222" spans="1:9" x14ac:dyDescent="0.25">
      <c r="A1222" t="s">
        <v>3279</v>
      </c>
      <c r="B1222" s="6">
        <v>41976</v>
      </c>
      <c r="C1222" t="s">
        <v>3073</v>
      </c>
      <c r="D1222" t="s">
        <v>3353</v>
      </c>
      <c r="E1222" t="s">
        <v>3721</v>
      </c>
      <c r="F1222">
        <v>65</v>
      </c>
      <c r="G1222">
        <v>62</v>
      </c>
      <c r="I1222" t="s">
        <v>566</v>
      </c>
    </row>
    <row r="1223" spans="1:9" x14ac:dyDescent="0.25">
      <c r="A1223" t="s">
        <v>3172</v>
      </c>
      <c r="B1223" s="6">
        <v>41976</v>
      </c>
      <c r="C1223" t="s">
        <v>3073</v>
      </c>
      <c r="D1223" t="s">
        <v>3205</v>
      </c>
      <c r="E1223" t="s">
        <v>3721</v>
      </c>
      <c r="F1223">
        <v>92</v>
      </c>
      <c r="G1223">
        <v>86</v>
      </c>
      <c r="I1223" t="s">
        <v>54</v>
      </c>
    </row>
    <row r="1224" spans="1:9" x14ac:dyDescent="0.25">
      <c r="A1224" t="s">
        <v>3157</v>
      </c>
      <c r="B1224" s="6">
        <v>41976</v>
      </c>
      <c r="C1224" t="s">
        <v>3073</v>
      </c>
      <c r="D1224" t="s">
        <v>3093</v>
      </c>
      <c r="E1224" t="s">
        <v>3720</v>
      </c>
      <c r="F1224">
        <v>73</v>
      </c>
      <c r="G1224">
        <v>69</v>
      </c>
      <c r="I1224" t="s">
        <v>148</v>
      </c>
    </row>
    <row r="1225" spans="1:9" x14ac:dyDescent="0.25">
      <c r="A1225" t="s">
        <v>3319</v>
      </c>
      <c r="B1225" s="6">
        <v>41976</v>
      </c>
      <c r="C1225" t="s">
        <v>3073</v>
      </c>
      <c r="D1225" t="s">
        <v>3370</v>
      </c>
      <c r="E1225" t="s">
        <v>3721</v>
      </c>
      <c r="F1225">
        <v>96</v>
      </c>
      <c r="G1225">
        <v>89</v>
      </c>
      <c r="I1225" t="s">
        <v>2525</v>
      </c>
    </row>
    <row r="1226" spans="1:9" x14ac:dyDescent="0.25">
      <c r="A1226" t="s">
        <v>3337</v>
      </c>
      <c r="B1226" s="6">
        <v>41976</v>
      </c>
      <c r="C1226" t="s">
        <v>3073</v>
      </c>
      <c r="D1226" t="s">
        <v>3316</v>
      </c>
      <c r="E1226" t="s">
        <v>3721</v>
      </c>
      <c r="F1226">
        <v>61</v>
      </c>
      <c r="G1226">
        <v>54</v>
      </c>
      <c r="I1226" t="s">
        <v>386</v>
      </c>
    </row>
    <row r="1227" spans="1:9" x14ac:dyDescent="0.25">
      <c r="A1227" t="s">
        <v>3377</v>
      </c>
      <c r="B1227" s="6">
        <v>41976</v>
      </c>
      <c r="C1227" t="s">
        <v>3073</v>
      </c>
      <c r="D1227" t="s">
        <v>3368</v>
      </c>
      <c r="E1227" t="s">
        <v>3720</v>
      </c>
      <c r="F1227">
        <v>72</v>
      </c>
      <c r="G1227">
        <v>66</v>
      </c>
      <c r="I1227" t="s">
        <v>92</v>
      </c>
    </row>
    <row r="1228" spans="1:9" x14ac:dyDescent="0.25">
      <c r="A1228" t="s">
        <v>3347</v>
      </c>
      <c r="B1228" s="6">
        <v>41976</v>
      </c>
      <c r="C1228" t="s">
        <v>3073</v>
      </c>
      <c r="D1228" t="s">
        <v>3114</v>
      </c>
      <c r="E1228" t="s">
        <v>3721</v>
      </c>
      <c r="F1228">
        <v>89</v>
      </c>
      <c r="G1228">
        <v>85</v>
      </c>
      <c r="I1228" t="s">
        <v>165</v>
      </c>
    </row>
    <row r="1229" spans="1:9" x14ac:dyDescent="0.25">
      <c r="A1229" t="s">
        <v>3147</v>
      </c>
      <c r="B1229" s="6">
        <v>41976</v>
      </c>
      <c r="C1229" t="s">
        <v>3073</v>
      </c>
      <c r="D1229" t="s">
        <v>3139</v>
      </c>
      <c r="E1229" t="s">
        <v>3721</v>
      </c>
      <c r="F1229">
        <v>72</v>
      </c>
      <c r="G1229">
        <v>63</v>
      </c>
      <c r="I1229" t="s">
        <v>165</v>
      </c>
    </row>
    <row r="1230" spans="1:9" x14ac:dyDescent="0.25">
      <c r="A1230" t="s">
        <v>3221</v>
      </c>
      <c r="B1230" s="6">
        <v>41976</v>
      </c>
      <c r="C1230" t="s">
        <v>3073</v>
      </c>
      <c r="D1230" t="s">
        <v>3718</v>
      </c>
      <c r="E1230" t="s">
        <v>3721</v>
      </c>
      <c r="F1230">
        <v>77</v>
      </c>
      <c r="G1230">
        <v>58</v>
      </c>
      <c r="I1230" t="s">
        <v>322</v>
      </c>
    </row>
    <row r="1231" spans="1:9" x14ac:dyDescent="0.25">
      <c r="A1231" t="s">
        <v>3329</v>
      </c>
      <c r="B1231" s="6">
        <v>41976</v>
      </c>
      <c r="C1231" t="s">
        <v>3073</v>
      </c>
      <c r="D1231" t="s">
        <v>3297</v>
      </c>
      <c r="E1231" t="s">
        <v>3721</v>
      </c>
      <c r="F1231">
        <v>72</v>
      </c>
      <c r="G1231">
        <v>63</v>
      </c>
      <c r="I1231" t="s">
        <v>13</v>
      </c>
    </row>
    <row r="1232" spans="1:9" x14ac:dyDescent="0.25">
      <c r="A1232" t="s">
        <v>3167</v>
      </c>
      <c r="B1232" s="6">
        <v>41976</v>
      </c>
      <c r="C1232" t="s">
        <v>3073</v>
      </c>
      <c r="D1232" t="s">
        <v>3186</v>
      </c>
      <c r="E1232" t="s">
        <v>3720</v>
      </c>
      <c r="F1232">
        <v>75</v>
      </c>
      <c r="G1232">
        <v>69</v>
      </c>
      <c r="I1232" t="s">
        <v>12</v>
      </c>
    </row>
    <row r="1233" spans="1:9" x14ac:dyDescent="0.25">
      <c r="A1233" t="s">
        <v>3151</v>
      </c>
      <c r="B1233" s="6">
        <v>41976</v>
      </c>
      <c r="C1233" t="s">
        <v>3073</v>
      </c>
      <c r="D1233" t="s">
        <v>3346</v>
      </c>
      <c r="E1233" t="s">
        <v>3721</v>
      </c>
      <c r="F1233">
        <v>60</v>
      </c>
      <c r="G1233">
        <v>46</v>
      </c>
      <c r="I1233" t="s">
        <v>54</v>
      </c>
    </row>
    <row r="1234" spans="1:9" x14ac:dyDescent="0.25">
      <c r="A1234" t="s">
        <v>3190</v>
      </c>
      <c r="B1234" s="6">
        <v>41976</v>
      </c>
      <c r="C1234" t="s">
        <v>3073</v>
      </c>
      <c r="D1234" t="s">
        <v>3101</v>
      </c>
      <c r="E1234" t="s">
        <v>3720</v>
      </c>
      <c r="F1234">
        <v>77</v>
      </c>
      <c r="G1234">
        <v>54</v>
      </c>
      <c r="I1234" t="s">
        <v>259</v>
      </c>
    </row>
    <row r="1235" spans="1:9" x14ac:dyDescent="0.25">
      <c r="A1235" t="s">
        <v>3320</v>
      </c>
      <c r="B1235" s="6">
        <v>41976</v>
      </c>
      <c r="C1235" t="s">
        <v>3073</v>
      </c>
      <c r="D1235" t="s">
        <v>3304</v>
      </c>
      <c r="E1235" t="s">
        <v>3721</v>
      </c>
      <c r="F1235">
        <v>79</v>
      </c>
      <c r="G1235">
        <v>76</v>
      </c>
      <c r="H1235" t="s">
        <v>3722</v>
      </c>
      <c r="I1235" t="s">
        <v>93</v>
      </c>
    </row>
    <row r="1236" spans="1:9" x14ac:dyDescent="0.25">
      <c r="A1236" t="s">
        <v>3168</v>
      </c>
      <c r="B1236" s="6">
        <v>41976</v>
      </c>
      <c r="C1236" t="s">
        <v>3073</v>
      </c>
      <c r="D1236" t="s">
        <v>3708</v>
      </c>
      <c r="E1236" t="s">
        <v>3720</v>
      </c>
      <c r="F1236">
        <v>84</v>
      </c>
      <c r="G1236">
        <v>70</v>
      </c>
      <c r="I1236" t="s">
        <v>214</v>
      </c>
    </row>
    <row r="1237" spans="1:9" x14ac:dyDescent="0.25">
      <c r="A1237" t="s">
        <v>3379</v>
      </c>
      <c r="B1237" s="6">
        <v>41976</v>
      </c>
      <c r="C1237" t="s">
        <v>3073</v>
      </c>
      <c r="D1237" t="s">
        <v>3078</v>
      </c>
      <c r="E1237" t="s">
        <v>3721</v>
      </c>
      <c r="F1237">
        <v>61</v>
      </c>
      <c r="G1237">
        <v>59</v>
      </c>
      <c r="I1237" t="s">
        <v>259</v>
      </c>
    </row>
    <row r="1238" spans="1:9" x14ac:dyDescent="0.25">
      <c r="A1238" t="s">
        <v>3107</v>
      </c>
      <c r="B1238" s="6">
        <v>41976</v>
      </c>
      <c r="C1238" t="s">
        <v>3073</v>
      </c>
      <c r="D1238" t="s">
        <v>3083</v>
      </c>
      <c r="E1238" t="s">
        <v>3720</v>
      </c>
      <c r="F1238">
        <v>72</v>
      </c>
      <c r="G1238">
        <v>56</v>
      </c>
      <c r="I1238" t="s">
        <v>78</v>
      </c>
    </row>
    <row r="1239" spans="1:9" x14ac:dyDescent="0.25">
      <c r="A1239" t="s">
        <v>3250</v>
      </c>
      <c r="B1239" s="6">
        <v>41976</v>
      </c>
      <c r="C1239" t="s">
        <v>3073</v>
      </c>
      <c r="D1239" t="s">
        <v>3328</v>
      </c>
      <c r="E1239" t="s">
        <v>3721</v>
      </c>
      <c r="F1239">
        <v>68</v>
      </c>
      <c r="G1239">
        <v>57</v>
      </c>
      <c r="I1239" t="s">
        <v>116</v>
      </c>
    </row>
    <row r="1240" spans="1:9" x14ac:dyDescent="0.25">
      <c r="A1240" t="s">
        <v>3309</v>
      </c>
      <c r="B1240" s="6">
        <v>41976</v>
      </c>
      <c r="C1240" t="s">
        <v>3073</v>
      </c>
      <c r="D1240" t="s">
        <v>3104</v>
      </c>
      <c r="E1240" t="s">
        <v>3721</v>
      </c>
      <c r="F1240">
        <v>74</v>
      </c>
      <c r="G1240">
        <v>73</v>
      </c>
      <c r="I1240" t="s">
        <v>386</v>
      </c>
    </row>
    <row r="1241" spans="1:9" x14ac:dyDescent="0.25">
      <c r="A1241" t="s">
        <v>3158</v>
      </c>
      <c r="B1241" s="6">
        <v>41976</v>
      </c>
      <c r="C1241" t="s">
        <v>3073</v>
      </c>
      <c r="D1241" t="s">
        <v>3142</v>
      </c>
      <c r="E1241" t="s">
        <v>3720</v>
      </c>
      <c r="F1241">
        <v>83</v>
      </c>
      <c r="G1241">
        <v>70</v>
      </c>
      <c r="I1241" t="s">
        <v>92</v>
      </c>
    </row>
    <row r="1242" spans="1:9" x14ac:dyDescent="0.25">
      <c r="A1242" t="s">
        <v>3177</v>
      </c>
      <c r="B1242" s="6">
        <v>41976</v>
      </c>
      <c r="C1242" t="s">
        <v>3073</v>
      </c>
      <c r="D1242" t="s">
        <v>3710</v>
      </c>
      <c r="E1242" t="s">
        <v>3720</v>
      </c>
      <c r="F1242">
        <v>76</v>
      </c>
      <c r="G1242">
        <v>65</v>
      </c>
      <c r="I1242" t="s">
        <v>322</v>
      </c>
    </row>
    <row r="1243" spans="1:9" x14ac:dyDescent="0.25">
      <c r="A1243" t="s">
        <v>3387</v>
      </c>
      <c r="B1243" s="6">
        <v>41976</v>
      </c>
      <c r="C1243" t="s">
        <v>3073</v>
      </c>
      <c r="D1243" t="s">
        <v>3718</v>
      </c>
      <c r="E1243" t="s">
        <v>3721</v>
      </c>
      <c r="F1243">
        <v>74</v>
      </c>
      <c r="G1243">
        <v>63</v>
      </c>
      <c r="I1243" t="s">
        <v>91</v>
      </c>
    </row>
    <row r="1244" spans="1:9" x14ac:dyDescent="0.25">
      <c r="A1244" t="s">
        <v>3169</v>
      </c>
      <c r="B1244" s="6">
        <v>41976</v>
      </c>
      <c r="C1244" t="s">
        <v>3073</v>
      </c>
      <c r="D1244" t="s">
        <v>3176</v>
      </c>
      <c r="E1244" t="s">
        <v>3720</v>
      </c>
      <c r="F1244">
        <v>66</v>
      </c>
      <c r="G1244">
        <v>62</v>
      </c>
      <c r="I1244" t="s">
        <v>12</v>
      </c>
    </row>
    <row r="1245" spans="1:9" x14ac:dyDescent="0.25">
      <c r="A1245" t="s">
        <v>3281</v>
      </c>
      <c r="B1245" s="6">
        <v>41976</v>
      </c>
      <c r="C1245" t="s">
        <v>3073</v>
      </c>
      <c r="D1245" t="s">
        <v>3240</v>
      </c>
      <c r="E1245" t="s">
        <v>3721</v>
      </c>
      <c r="F1245">
        <v>65</v>
      </c>
      <c r="G1245">
        <v>56</v>
      </c>
      <c r="I1245" t="s">
        <v>215</v>
      </c>
    </row>
    <row r="1246" spans="1:9" x14ac:dyDescent="0.25">
      <c r="A1246" t="s">
        <v>3266</v>
      </c>
      <c r="B1246" s="6">
        <v>41976</v>
      </c>
      <c r="C1246" t="s">
        <v>3073</v>
      </c>
      <c r="D1246" t="s">
        <v>3718</v>
      </c>
      <c r="E1246" t="s">
        <v>3721</v>
      </c>
      <c r="F1246">
        <v>79</v>
      </c>
      <c r="G1246">
        <v>41</v>
      </c>
      <c r="I1246" t="s">
        <v>12</v>
      </c>
    </row>
    <row r="1247" spans="1:9" x14ac:dyDescent="0.25">
      <c r="A1247" t="s">
        <v>3150</v>
      </c>
      <c r="B1247" s="6">
        <v>41976</v>
      </c>
      <c r="C1247" t="s">
        <v>3073</v>
      </c>
      <c r="D1247" t="s">
        <v>3718</v>
      </c>
      <c r="E1247" t="s">
        <v>3721</v>
      </c>
      <c r="F1247">
        <v>102</v>
      </c>
      <c r="G1247">
        <v>66</v>
      </c>
      <c r="I1247" t="s">
        <v>215</v>
      </c>
    </row>
    <row r="1248" spans="1:9" x14ac:dyDescent="0.25">
      <c r="A1248" t="s">
        <v>3325</v>
      </c>
      <c r="B1248" s="6">
        <v>41976</v>
      </c>
      <c r="C1248" t="s">
        <v>3073</v>
      </c>
      <c r="D1248" t="s">
        <v>3259</v>
      </c>
      <c r="E1248" t="s">
        <v>3720</v>
      </c>
      <c r="F1248">
        <v>57</v>
      </c>
      <c r="G1248">
        <v>46</v>
      </c>
      <c r="I1248" t="s">
        <v>13</v>
      </c>
    </row>
    <row r="1249" spans="1:9" x14ac:dyDescent="0.25">
      <c r="A1249" t="s">
        <v>3274</v>
      </c>
      <c r="B1249" s="6">
        <v>41976</v>
      </c>
      <c r="C1249" t="s">
        <v>3073</v>
      </c>
      <c r="D1249" t="s">
        <v>3241</v>
      </c>
      <c r="E1249" t="s">
        <v>3721</v>
      </c>
      <c r="F1249">
        <v>62</v>
      </c>
      <c r="G1249">
        <v>47</v>
      </c>
      <c r="I1249" t="s">
        <v>214</v>
      </c>
    </row>
    <row r="1250" spans="1:9" x14ac:dyDescent="0.25">
      <c r="A1250" t="s">
        <v>3705</v>
      </c>
      <c r="B1250" s="6">
        <v>41976</v>
      </c>
      <c r="C1250" t="s">
        <v>3073</v>
      </c>
      <c r="D1250" t="s">
        <v>3127</v>
      </c>
      <c r="E1250" t="s">
        <v>3720</v>
      </c>
      <c r="F1250">
        <v>60</v>
      </c>
      <c r="G1250">
        <v>55</v>
      </c>
      <c r="I1250" t="s">
        <v>55</v>
      </c>
    </row>
    <row r="1251" spans="1:9" x14ac:dyDescent="0.25">
      <c r="A1251" t="s">
        <v>3268</v>
      </c>
      <c r="B1251" s="6">
        <v>41976</v>
      </c>
      <c r="C1251" t="s">
        <v>3073</v>
      </c>
      <c r="D1251" t="s">
        <v>3298</v>
      </c>
      <c r="E1251" t="s">
        <v>3720</v>
      </c>
      <c r="F1251">
        <v>88</v>
      </c>
      <c r="G1251">
        <v>83</v>
      </c>
      <c r="H1251" t="s">
        <v>3722</v>
      </c>
      <c r="I1251" t="s">
        <v>13</v>
      </c>
    </row>
    <row r="1252" spans="1:9" x14ac:dyDescent="0.25">
      <c r="A1252" t="s">
        <v>3214</v>
      </c>
      <c r="B1252" s="6">
        <v>41976</v>
      </c>
      <c r="C1252" t="s">
        <v>3073</v>
      </c>
      <c r="D1252" t="s">
        <v>3318</v>
      </c>
      <c r="E1252" t="s">
        <v>3720</v>
      </c>
      <c r="F1252">
        <v>71</v>
      </c>
      <c r="G1252">
        <v>56</v>
      </c>
      <c r="I1252" t="s">
        <v>259</v>
      </c>
    </row>
    <row r="1253" spans="1:9" x14ac:dyDescent="0.25">
      <c r="A1253" t="s">
        <v>3203</v>
      </c>
      <c r="B1253" s="6">
        <v>41976</v>
      </c>
      <c r="C1253" t="s">
        <v>3073</v>
      </c>
      <c r="D1253" t="s">
        <v>3196</v>
      </c>
      <c r="E1253" t="s">
        <v>3720</v>
      </c>
      <c r="F1253">
        <v>66</v>
      </c>
      <c r="G1253">
        <v>58</v>
      </c>
      <c r="I1253" t="s">
        <v>55</v>
      </c>
    </row>
    <row r="1254" spans="1:9" x14ac:dyDescent="0.25">
      <c r="A1254" t="s">
        <v>3092</v>
      </c>
      <c r="B1254" s="6">
        <v>41976</v>
      </c>
      <c r="C1254" t="s">
        <v>3073</v>
      </c>
      <c r="D1254" t="s">
        <v>3323</v>
      </c>
      <c r="E1254" t="s">
        <v>3721</v>
      </c>
      <c r="F1254">
        <v>79</v>
      </c>
      <c r="G1254">
        <v>78</v>
      </c>
      <c r="H1254" t="s">
        <v>3722</v>
      </c>
      <c r="I1254" t="s">
        <v>322</v>
      </c>
    </row>
    <row r="1255" spans="1:9" x14ac:dyDescent="0.25">
      <c r="A1255" t="s">
        <v>3369</v>
      </c>
      <c r="B1255" s="6">
        <v>41976</v>
      </c>
      <c r="C1255" t="s">
        <v>3073</v>
      </c>
      <c r="D1255" t="s">
        <v>3718</v>
      </c>
      <c r="E1255" t="s">
        <v>3721</v>
      </c>
      <c r="F1255">
        <v>84</v>
      </c>
      <c r="G1255">
        <v>52</v>
      </c>
      <c r="I1255" t="s">
        <v>386</v>
      </c>
    </row>
    <row r="1256" spans="1:9" x14ac:dyDescent="0.25">
      <c r="A1256" t="s">
        <v>3246</v>
      </c>
      <c r="B1256" s="6">
        <v>41976</v>
      </c>
      <c r="C1256" t="s">
        <v>3073</v>
      </c>
      <c r="D1256" t="s">
        <v>3256</v>
      </c>
      <c r="E1256" t="s">
        <v>3721</v>
      </c>
      <c r="F1256">
        <v>87</v>
      </c>
      <c r="G1256">
        <v>61</v>
      </c>
      <c r="I1256" t="s">
        <v>566</v>
      </c>
    </row>
    <row r="1257" spans="1:9" x14ac:dyDescent="0.25">
      <c r="A1257" t="s">
        <v>3295</v>
      </c>
      <c r="B1257" s="6">
        <v>41976</v>
      </c>
      <c r="C1257" t="s">
        <v>3073</v>
      </c>
      <c r="D1257" t="s">
        <v>3718</v>
      </c>
      <c r="E1257" t="s">
        <v>3721</v>
      </c>
      <c r="F1257">
        <v>94</v>
      </c>
      <c r="G1257">
        <v>63</v>
      </c>
      <c r="I1257" t="s">
        <v>55</v>
      </c>
    </row>
    <row r="1258" spans="1:9" x14ac:dyDescent="0.25">
      <c r="A1258" t="s">
        <v>3258</v>
      </c>
      <c r="B1258" s="6">
        <v>41976</v>
      </c>
      <c r="C1258" t="s">
        <v>3073</v>
      </c>
      <c r="D1258" t="s">
        <v>3394</v>
      </c>
      <c r="E1258" t="s">
        <v>3721</v>
      </c>
      <c r="F1258">
        <v>74</v>
      </c>
      <c r="G1258">
        <v>50</v>
      </c>
      <c r="I1258" t="s">
        <v>92</v>
      </c>
    </row>
    <row r="1259" spans="1:9" x14ac:dyDescent="0.25">
      <c r="A1259" t="s">
        <v>3390</v>
      </c>
      <c r="B1259" s="6">
        <v>41976</v>
      </c>
      <c r="C1259" t="s">
        <v>3073</v>
      </c>
      <c r="D1259" t="s">
        <v>3718</v>
      </c>
      <c r="E1259" t="s">
        <v>3721</v>
      </c>
      <c r="F1259">
        <v>80</v>
      </c>
      <c r="G1259">
        <v>51</v>
      </c>
      <c r="I1259" t="s">
        <v>93</v>
      </c>
    </row>
    <row r="1260" spans="1:9" x14ac:dyDescent="0.25">
      <c r="A1260" t="s">
        <v>3174</v>
      </c>
      <c r="B1260" s="6">
        <v>41976</v>
      </c>
      <c r="C1260" t="s">
        <v>3073</v>
      </c>
      <c r="D1260" t="s">
        <v>3198</v>
      </c>
      <c r="E1260" t="s">
        <v>3721</v>
      </c>
      <c r="F1260">
        <v>61</v>
      </c>
      <c r="G1260">
        <v>58</v>
      </c>
      <c r="I1260" t="s">
        <v>322</v>
      </c>
    </row>
    <row r="1261" spans="1:9" x14ac:dyDescent="0.25">
      <c r="A1261" t="s">
        <v>3286</v>
      </c>
      <c r="B1261" s="6">
        <v>41976</v>
      </c>
      <c r="C1261" t="s">
        <v>3073</v>
      </c>
      <c r="D1261" t="s">
        <v>3264</v>
      </c>
      <c r="E1261" t="s">
        <v>3721</v>
      </c>
      <c r="F1261">
        <v>83</v>
      </c>
      <c r="G1261">
        <v>71</v>
      </c>
      <c r="I1261" t="s">
        <v>192</v>
      </c>
    </row>
    <row r="1262" spans="1:9" x14ac:dyDescent="0.25">
      <c r="A1262" t="s">
        <v>3413</v>
      </c>
      <c r="B1262" s="6">
        <v>41976</v>
      </c>
      <c r="C1262" t="s">
        <v>3073</v>
      </c>
      <c r="D1262" t="s">
        <v>3718</v>
      </c>
      <c r="E1262" t="s">
        <v>3721</v>
      </c>
      <c r="F1262">
        <v>64</v>
      </c>
      <c r="G1262">
        <v>48</v>
      </c>
      <c r="I1262" t="s">
        <v>35</v>
      </c>
    </row>
    <row r="1263" spans="1:9" x14ac:dyDescent="0.25">
      <c r="A1263" t="s">
        <v>3352</v>
      </c>
      <c r="B1263" s="6">
        <v>41976</v>
      </c>
      <c r="C1263" t="s">
        <v>3073</v>
      </c>
      <c r="D1263" t="s">
        <v>3404</v>
      </c>
      <c r="E1263" t="s">
        <v>3720</v>
      </c>
      <c r="F1263">
        <v>58</v>
      </c>
      <c r="G1263">
        <v>55</v>
      </c>
      <c r="I1263" t="s">
        <v>34</v>
      </c>
    </row>
    <row r="1264" spans="1:9" x14ac:dyDescent="0.25">
      <c r="A1264" t="s">
        <v>3166</v>
      </c>
      <c r="B1264" s="6">
        <v>41976</v>
      </c>
      <c r="C1264" t="s">
        <v>3073</v>
      </c>
      <c r="D1264" t="s">
        <v>3344</v>
      </c>
      <c r="E1264" t="s">
        <v>3721</v>
      </c>
      <c r="F1264">
        <v>68</v>
      </c>
      <c r="G1264">
        <v>67</v>
      </c>
      <c r="I1264" t="s">
        <v>165</v>
      </c>
    </row>
    <row r="1265" spans="1:9" x14ac:dyDescent="0.25">
      <c r="A1265" t="s">
        <v>3383</v>
      </c>
      <c r="B1265" s="6">
        <v>41976</v>
      </c>
      <c r="C1265" t="s">
        <v>3073</v>
      </c>
      <c r="D1265" t="s">
        <v>3128</v>
      </c>
      <c r="E1265" t="s">
        <v>3721</v>
      </c>
      <c r="F1265">
        <v>69</v>
      </c>
      <c r="G1265">
        <v>56</v>
      </c>
      <c r="I1265" t="s">
        <v>386</v>
      </c>
    </row>
    <row r="1266" spans="1:9" x14ac:dyDescent="0.25">
      <c r="A1266" t="s">
        <v>3130</v>
      </c>
      <c r="B1266" s="6">
        <v>41976</v>
      </c>
      <c r="C1266" t="s">
        <v>3073</v>
      </c>
      <c r="D1266" t="s">
        <v>3140</v>
      </c>
      <c r="E1266" t="s">
        <v>3721</v>
      </c>
      <c r="F1266">
        <v>58</v>
      </c>
      <c r="G1266">
        <v>56</v>
      </c>
      <c r="I1266" t="s">
        <v>214</v>
      </c>
    </row>
    <row r="1267" spans="1:9" x14ac:dyDescent="0.25">
      <c r="A1267" t="s">
        <v>3381</v>
      </c>
      <c r="B1267" s="6">
        <v>41976</v>
      </c>
      <c r="C1267" t="s">
        <v>3073</v>
      </c>
      <c r="D1267" t="s">
        <v>3115</v>
      </c>
      <c r="E1267" t="s">
        <v>3720</v>
      </c>
      <c r="F1267">
        <v>60</v>
      </c>
      <c r="G1267">
        <v>57</v>
      </c>
      <c r="I1267" t="s">
        <v>1897</v>
      </c>
    </row>
    <row r="1268" spans="1:9" x14ac:dyDescent="0.25">
      <c r="A1268" t="s">
        <v>3374</v>
      </c>
      <c r="B1268" s="6">
        <v>41976</v>
      </c>
      <c r="C1268" t="s">
        <v>3073</v>
      </c>
      <c r="D1268" t="s">
        <v>3396</v>
      </c>
      <c r="E1268" t="s">
        <v>3720</v>
      </c>
      <c r="F1268">
        <v>79</v>
      </c>
      <c r="G1268">
        <v>67</v>
      </c>
      <c r="I1268" t="s">
        <v>32</v>
      </c>
    </row>
    <row r="1269" spans="1:9" x14ac:dyDescent="0.25">
      <c r="A1269" t="s">
        <v>3273</v>
      </c>
      <c r="B1269" s="6">
        <v>41976</v>
      </c>
      <c r="C1269" t="s">
        <v>3073</v>
      </c>
      <c r="D1269" t="s">
        <v>3718</v>
      </c>
      <c r="E1269" t="s">
        <v>3721</v>
      </c>
      <c r="F1269">
        <v>89</v>
      </c>
      <c r="G1269">
        <v>55</v>
      </c>
      <c r="I1269" t="s">
        <v>165</v>
      </c>
    </row>
    <row r="1270" spans="1:9" x14ac:dyDescent="0.25">
      <c r="A1270" t="s">
        <v>3185</v>
      </c>
      <c r="B1270" s="6">
        <v>41976</v>
      </c>
      <c r="C1270" t="s">
        <v>3073</v>
      </c>
      <c r="D1270" t="s">
        <v>3224</v>
      </c>
      <c r="E1270" t="s">
        <v>3721</v>
      </c>
      <c r="F1270">
        <v>78</v>
      </c>
      <c r="G1270">
        <v>65</v>
      </c>
      <c r="I1270" t="s">
        <v>92</v>
      </c>
    </row>
    <row r="1271" spans="1:9" x14ac:dyDescent="0.25">
      <c r="A1271" t="s">
        <v>3171</v>
      </c>
      <c r="B1271" s="6">
        <v>41976</v>
      </c>
      <c r="C1271" t="s">
        <v>3073</v>
      </c>
      <c r="D1271" t="s">
        <v>3284</v>
      </c>
      <c r="E1271" t="s">
        <v>3721</v>
      </c>
      <c r="F1271">
        <v>72</v>
      </c>
      <c r="G1271">
        <v>63</v>
      </c>
      <c r="I1271" t="s">
        <v>54</v>
      </c>
    </row>
    <row r="1272" spans="1:9" x14ac:dyDescent="0.25">
      <c r="A1272" t="s">
        <v>3213</v>
      </c>
      <c r="B1272" s="6">
        <v>41976</v>
      </c>
      <c r="C1272" t="s">
        <v>3073</v>
      </c>
      <c r="D1272" t="s">
        <v>3217</v>
      </c>
      <c r="E1272" t="s">
        <v>3720</v>
      </c>
      <c r="F1272">
        <v>87</v>
      </c>
      <c r="G1272">
        <v>76</v>
      </c>
      <c r="I1272" t="s">
        <v>14</v>
      </c>
    </row>
    <row r="1273" spans="1:9" x14ac:dyDescent="0.25">
      <c r="A1273" t="s">
        <v>3232</v>
      </c>
      <c r="B1273" s="6">
        <v>41976</v>
      </c>
      <c r="C1273" t="s">
        <v>3073</v>
      </c>
      <c r="D1273" t="s">
        <v>3215</v>
      </c>
      <c r="E1273" t="s">
        <v>3721</v>
      </c>
      <c r="F1273">
        <v>84</v>
      </c>
      <c r="G1273">
        <v>79</v>
      </c>
      <c r="I1273" t="s">
        <v>214</v>
      </c>
    </row>
    <row r="1274" spans="1:9" x14ac:dyDescent="0.25">
      <c r="A1274" t="s">
        <v>3100</v>
      </c>
      <c r="B1274" s="6">
        <v>41976</v>
      </c>
      <c r="C1274" t="s">
        <v>3073</v>
      </c>
      <c r="D1274" t="s">
        <v>3263</v>
      </c>
      <c r="E1274" t="s">
        <v>3721</v>
      </c>
      <c r="F1274">
        <v>66</v>
      </c>
      <c r="G1274">
        <v>63</v>
      </c>
      <c r="I1274" t="s">
        <v>54</v>
      </c>
    </row>
    <row r="1275" spans="1:9" x14ac:dyDescent="0.25">
      <c r="A1275" t="s">
        <v>3408</v>
      </c>
      <c r="B1275" s="6">
        <v>41976</v>
      </c>
      <c r="C1275" t="s">
        <v>3073</v>
      </c>
      <c r="D1275" t="s">
        <v>3718</v>
      </c>
      <c r="E1275" t="s">
        <v>3721</v>
      </c>
      <c r="F1275">
        <v>72</v>
      </c>
      <c r="G1275">
        <v>31</v>
      </c>
      <c r="I1275" t="s">
        <v>53</v>
      </c>
    </row>
    <row r="1276" spans="1:9" x14ac:dyDescent="0.25">
      <c r="A1276" t="s">
        <v>3247</v>
      </c>
      <c r="B1276" s="6">
        <v>41976</v>
      </c>
      <c r="C1276" t="s">
        <v>3073</v>
      </c>
      <c r="D1276" t="s">
        <v>3260</v>
      </c>
      <c r="E1276" t="s">
        <v>3721</v>
      </c>
      <c r="F1276">
        <v>46</v>
      </c>
      <c r="G1276">
        <v>44</v>
      </c>
      <c r="I1276" t="s">
        <v>54</v>
      </c>
    </row>
    <row r="1277" spans="1:9" x14ac:dyDescent="0.25">
      <c r="A1277" t="s">
        <v>3182</v>
      </c>
      <c r="B1277" s="6">
        <v>41976</v>
      </c>
      <c r="C1277" t="s">
        <v>3073</v>
      </c>
      <c r="D1277" t="s">
        <v>3350</v>
      </c>
      <c r="E1277" t="s">
        <v>3721</v>
      </c>
      <c r="F1277">
        <v>84</v>
      </c>
      <c r="G1277">
        <v>76</v>
      </c>
      <c r="I1277" t="s">
        <v>322</v>
      </c>
    </row>
    <row r="1278" spans="1:9" x14ac:dyDescent="0.25">
      <c r="A1278" t="s">
        <v>3143</v>
      </c>
      <c r="B1278" s="6">
        <v>41976</v>
      </c>
      <c r="C1278" t="s">
        <v>3073</v>
      </c>
      <c r="D1278" t="s">
        <v>3252</v>
      </c>
      <c r="E1278" t="s">
        <v>3721</v>
      </c>
      <c r="F1278">
        <v>77</v>
      </c>
      <c r="G1278">
        <v>64</v>
      </c>
      <c r="I1278" t="s">
        <v>214</v>
      </c>
    </row>
    <row r="1279" spans="1:9" x14ac:dyDescent="0.25">
      <c r="A1279" t="s">
        <v>3331</v>
      </c>
      <c r="B1279" s="6">
        <v>41976</v>
      </c>
      <c r="C1279" t="s">
        <v>3073</v>
      </c>
      <c r="D1279" t="s">
        <v>3717</v>
      </c>
      <c r="E1279" t="s">
        <v>3721</v>
      </c>
      <c r="F1279">
        <v>70</v>
      </c>
      <c r="G1279">
        <v>56</v>
      </c>
      <c r="I1279" t="s">
        <v>565</v>
      </c>
    </row>
    <row r="1280" spans="1:9" x14ac:dyDescent="0.25">
      <c r="A1280" t="s">
        <v>3282</v>
      </c>
      <c r="B1280" s="6">
        <v>41976</v>
      </c>
      <c r="C1280" t="s">
        <v>3073</v>
      </c>
      <c r="D1280" t="s">
        <v>3332</v>
      </c>
      <c r="E1280" t="s">
        <v>3721</v>
      </c>
      <c r="F1280">
        <v>73</v>
      </c>
      <c r="G1280">
        <v>45</v>
      </c>
      <c r="I1280" t="s">
        <v>130</v>
      </c>
    </row>
    <row r="1281" spans="1:9" x14ac:dyDescent="0.25">
      <c r="A1281" t="s">
        <v>3358</v>
      </c>
      <c r="B1281" s="6">
        <v>41976</v>
      </c>
      <c r="C1281" t="s">
        <v>3073</v>
      </c>
      <c r="D1281" t="s">
        <v>3348</v>
      </c>
      <c r="E1281" t="s">
        <v>3721</v>
      </c>
      <c r="F1281">
        <v>76</v>
      </c>
      <c r="G1281">
        <v>53</v>
      </c>
      <c r="I1281" t="s">
        <v>165</v>
      </c>
    </row>
    <row r="1282" spans="1:9" x14ac:dyDescent="0.25">
      <c r="A1282" t="s">
        <v>3084</v>
      </c>
      <c r="B1282" s="6">
        <v>41976</v>
      </c>
      <c r="C1282" t="s">
        <v>3073</v>
      </c>
      <c r="D1282" t="s">
        <v>3090</v>
      </c>
      <c r="E1282" t="s">
        <v>3721</v>
      </c>
      <c r="F1282">
        <v>71</v>
      </c>
      <c r="G1282">
        <v>67</v>
      </c>
      <c r="I1282" t="s">
        <v>130</v>
      </c>
    </row>
    <row r="1283" spans="1:9" x14ac:dyDescent="0.25">
      <c r="A1283" t="s">
        <v>3148</v>
      </c>
      <c r="B1283" s="6">
        <v>41976</v>
      </c>
      <c r="C1283" t="s">
        <v>3073</v>
      </c>
      <c r="D1283" t="s">
        <v>3718</v>
      </c>
      <c r="E1283" t="s">
        <v>3721</v>
      </c>
      <c r="F1283">
        <v>105</v>
      </c>
      <c r="G1283">
        <v>47</v>
      </c>
      <c r="I1283" t="s">
        <v>91</v>
      </c>
    </row>
    <row r="1284" spans="1:9" x14ac:dyDescent="0.25">
      <c r="A1284" t="s">
        <v>3132</v>
      </c>
      <c r="B1284" s="6">
        <v>41976</v>
      </c>
      <c r="C1284" t="s">
        <v>3073</v>
      </c>
      <c r="D1284" t="s">
        <v>3340</v>
      </c>
      <c r="E1284" t="s">
        <v>3721</v>
      </c>
      <c r="F1284">
        <v>77</v>
      </c>
      <c r="G1284">
        <v>61</v>
      </c>
      <c r="I1284" t="s">
        <v>93</v>
      </c>
    </row>
    <row r="1285" spans="1:9" x14ac:dyDescent="0.25">
      <c r="A1285" t="s">
        <v>3287</v>
      </c>
      <c r="B1285" s="6">
        <v>41976</v>
      </c>
      <c r="C1285" t="s">
        <v>3073</v>
      </c>
      <c r="D1285" t="s">
        <v>3706</v>
      </c>
      <c r="E1285" t="s">
        <v>3721</v>
      </c>
      <c r="F1285">
        <v>69</v>
      </c>
      <c r="G1285">
        <v>68</v>
      </c>
      <c r="H1285" t="s">
        <v>3722</v>
      </c>
      <c r="I1285" t="s">
        <v>192</v>
      </c>
    </row>
    <row r="1286" spans="1:9" x14ac:dyDescent="0.25">
      <c r="A1286" t="s">
        <v>3087</v>
      </c>
      <c r="B1286" s="6">
        <v>41976</v>
      </c>
      <c r="C1286" t="s">
        <v>3073</v>
      </c>
      <c r="D1286" t="s">
        <v>3086</v>
      </c>
      <c r="E1286" t="s">
        <v>3721</v>
      </c>
      <c r="F1286">
        <v>81</v>
      </c>
      <c r="G1286">
        <v>69</v>
      </c>
      <c r="I1286" t="s">
        <v>166</v>
      </c>
    </row>
    <row r="1287" spans="1:9" x14ac:dyDescent="0.25">
      <c r="A1287" t="s">
        <v>3271</v>
      </c>
      <c r="B1287" s="6">
        <v>41976</v>
      </c>
      <c r="C1287" t="s">
        <v>3073</v>
      </c>
      <c r="D1287" t="s">
        <v>3237</v>
      </c>
      <c r="E1287" t="s">
        <v>3720</v>
      </c>
      <c r="F1287">
        <v>77</v>
      </c>
      <c r="G1287">
        <v>71</v>
      </c>
      <c r="I1287" t="s">
        <v>259</v>
      </c>
    </row>
    <row r="1288" spans="1:9" x14ac:dyDescent="0.25">
      <c r="A1288" t="s">
        <v>3204</v>
      </c>
      <c r="B1288" s="6">
        <v>41976</v>
      </c>
      <c r="C1288" t="s">
        <v>3073</v>
      </c>
      <c r="D1288" t="s">
        <v>3367</v>
      </c>
      <c r="E1288" t="s">
        <v>3721</v>
      </c>
      <c r="F1288">
        <v>62</v>
      </c>
      <c r="G1288">
        <v>52</v>
      </c>
      <c r="I1288" t="s">
        <v>165</v>
      </c>
    </row>
    <row r="1289" spans="1:9" x14ac:dyDescent="0.25">
      <c r="A1289" t="s">
        <v>3712</v>
      </c>
      <c r="B1289" s="6">
        <v>41976</v>
      </c>
      <c r="C1289" t="s">
        <v>3073</v>
      </c>
      <c r="D1289" t="s">
        <v>3704</v>
      </c>
      <c r="E1289" t="s">
        <v>3720</v>
      </c>
      <c r="F1289">
        <v>80</v>
      </c>
      <c r="G1289">
        <v>70</v>
      </c>
      <c r="I1289" t="s">
        <v>322</v>
      </c>
    </row>
    <row r="1290" spans="1:9" x14ac:dyDescent="0.25">
      <c r="A1290" t="s">
        <v>3310</v>
      </c>
      <c r="B1290" s="6">
        <v>41976</v>
      </c>
      <c r="C1290" t="s">
        <v>3073</v>
      </c>
      <c r="D1290" t="s">
        <v>3303</v>
      </c>
      <c r="E1290" t="s">
        <v>3721</v>
      </c>
      <c r="F1290">
        <v>66</v>
      </c>
      <c r="G1290">
        <v>45</v>
      </c>
      <c r="I1290" t="s">
        <v>130</v>
      </c>
    </row>
    <row r="1291" spans="1:9" x14ac:dyDescent="0.25">
      <c r="A1291" t="s">
        <v>3173</v>
      </c>
      <c r="B1291" s="6">
        <v>41977</v>
      </c>
      <c r="C1291" t="s">
        <v>3073</v>
      </c>
      <c r="D1291" t="s">
        <v>3265</v>
      </c>
      <c r="E1291" t="s">
        <v>3721</v>
      </c>
      <c r="F1291">
        <v>72</v>
      </c>
      <c r="G1291">
        <v>61</v>
      </c>
      <c r="I1291" t="s">
        <v>165</v>
      </c>
    </row>
    <row r="1292" spans="1:9" x14ac:dyDescent="0.25">
      <c r="A1292" t="s">
        <v>3122</v>
      </c>
      <c r="B1292" s="6">
        <v>41977</v>
      </c>
      <c r="C1292" t="s">
        <v>3073</v>
      </c>
      <c r="D1292" t="s">
        <v>3272</v>
      </c>
      <c r="E1292" t="s">
        <v>3721</v>
      </c>
      <c r="F1292">
        <v>73</v>
      </c>
      <c r="G1292">
        <v>49</v>
      </c>
      <c r="I1292" t="s">
        <v>130</v>
      </c>
    </row>
    <row r="1293" spans="1:9" x14ac:dyDescent="0.25">
      <c r="A1293" t="s">
        <v>3301</v>
      </c>
      <c r="B1293" s="6">
        <v>41977</v>
      </c>
      <c r="C1293" t="s">
        <v>3073</v>
      </c>
      <c r="D1293" t="s">
        <v>3718</v>
      </c>
      <c r="E1293" t="s">
        <v>3721</v>
      </c>
      <c r="F1293">
        <v>105</v>
      </c>
      <c r="G1293">
        <v>55</v>
      </c>
      <c r="I1293" t="s">
        <v>55</v>
      </c>
    </row>
    <row r="1294" spans="1:9" x14ac:dyDescent="0.25">
      <c r="A1294" t="s">
        <v>3257</v>
      </c>
      <c r="B1294" s="6">
        <v>41977</v>
      </c>
      <c r="C1294" t="s">
        <v>3073</v>
      </c>
      <c r="D1294" t="s">
        <v>3255</v>
      </c>
      <c r="E1294" t="s">
        <v>3720</v>
      </c>
      <c r="F1294">
        <v>84</v>
      </c>
      <c r="G1294">
        <v>60</v>
      </c>
      <c r="I1294" t="s">
        <v>728</v>
      </c>
    </row>
    <row r="1295" spans="1:9" x14ac:dyDescent="0.25">
      <c r="A1295" t="s">
        <v>3181</v>
      </c>
      <c r="B1295" s="6">
        <v>41977</v>
      </c>
      <c r="C1295" t="s">
        <v>3073</v>
      </c>
      <c r="D1295" t="s">
        <v>3718</v>
      </c>
      <c r="E1295" t="s">
        <v>3720</v>
      </c>
      <c r="F1295">
        <v>54</v>
      </c>
      <c r="G1295">
        <v>52</v>
      </c>
      <c r="I1295" t="s">
        <v>12</v>
      </c>
    </row>
    <row r="1296" spans="1:9" x14ac:dyDescent="0.25">
      <c r="A1296" t="s">
        <v>3126</v>
      </c>
      <c r="B1296" s="6">
        <v>41977</v>
      </c>
      <c r="C1296" t="s">
        <v>3073</v>
      </c>
      <c r="D1296" t="s">
        <v>3091</v>
      </c>
      <c r="E1296" t="s">
        <v>3721</v>
      </c>
      <c r="F1296">
        <v>83</v>
      </c>
      <c r="G1296">
        <v>60</v>
      </c>
      <c r="I1296" t="s">
        <v>92</v>
      </c>
    </row>
    <row r="1297" spans="1:9" x14ac:dyDescent="0.25">
      <c r="A1297" t="s">
        <v>3363</v>
      </c>
      <c r="B1297" s="6">
        <v>41977</v>
      </c>
      <c r="C1297" t="s">
        <v>3073</v>
      </c>
      <c r="D1297" t="s">
        <v>3371</v>
      </c>
      <c r="E1297" t="s">
        <v>3721</v>
      </c>
      <c r="F1297">
        <v>72</v>
      </c>
      <c r="G1297">
        <v>48</v>
      </c>
      <c r="I1297" t="s">
        <v>130</v>
      </c>
    </row>
    <row r="1298" spans="1:9" x14ac:dyDescent="0.25">
      <c r="A1298" t="s">
        <v>3141</v>
      </c>
      <c r="B1298" s="6">
        <v>41977</v>
      </c>
      <c r="C1298" t="s">
        <v>3073</v>
      </c>
      <c r="D1298" t="s">
        <v>3365</v>
      </c>
      <c r="E1298" t="s">
        <v>3721</v>
      </c>
      <c r="F1298">
        <v>72</v>
      </c>
      <c r="G1298">
        <v>58</v>
      </c>
      <c r="I1298" t="s">
        <v>52</v>
      </c>
    </row>
    <row r="1299" spans="1:9" x14ac:dyDescent="0.25">
      <c r="A1299" t="s">
        <v>3406</v>
      </c>
      <c r="B1299" s="6">
        <v>41977</v>
      </c>
      <c r="C1299" t="s">
        <v>3073</v>
      </c>
      <c r="D1299" t="s">
        <v>3718</v>
      </c>
      <c r="E1299" t="s">
        <v>3721</v>
      </c>
      <c r="F1299">
        <v>85</v>
      </c>
      <c r="G1299">
        <v>68</v>
      </c>
      <c r="I1299" t="s">
        <v>191</v>
      </c>
    </row>
    <row r="1300" spans="1:9" x14ac:dyDescent="0.25">
      <c r="A1300" t="s">
        <v>3714</v>
      </c>
      <c r="B1300" s="6">
        <v>41977</v>
      </c>
      <c r="C1300" t="s">
        <v>3073</v>
      </c>
      <c r="D1300" t="s">
        <v>3170</v>
      </c>
      <c r="E1300" t="s">
        <v>3721</v>
      </c>
      <c r="F1300">
        <v>95</v>
      </c>
      <c r="G1300">
        <v>77</v>
      </c>
      <c r="I1300" t="s">
        <v>54</v>
      </c>
    </row>
    <row r="1301" spans="1:9" x14ac:dyDescent="0.25">
      <c r="A1301" t="s">
        <v>3216</v>
      </c>
      <c r="B1301" s="6">
        <v>41977</v>
      </c>
      <c r="C1301" t="s">
        <v>3073</v>
      </c>
      <c r="D1301" t="s">
        <v>3349</v>
      </c>
      <c r="E1301" t="s">
        <v>3720</v>
      </c>
      <c r="F1301">
        <v>67</v>
      </c>
      <c r="G1301">
        <v>56</v>
      </c>
      <c r="I1301" t="s">
        <v>728</v>
      </c>
    </row>
    <row r="1302" spans="1:9" x14ac:dyDescent="0.25">
      <c r="A1302" t="s">
        <v>3188</v>
      </c>
      <c r="B1302" s="6">
        <v>41977</v>
      </c>
      <c r="C1302" t="s">
        <v>3073</v>
      </c>
      <c r="D1302" t="s">
        <v>3327</v>
      </c>
      <c r="E1302" t="s">
        <v>3720</v>
      </c>
      <c r="F1302">
        <v>57</v>
      </c>
      <c r="G1302">
        <v>50</v>
      </c>
      <c r="I1302" t="s">
        <v>1836</v>
      </c>
    </row>
    <row r="1303" spans="1:9" x14ac:dyDescent="0.25">
      <c r="A1303" t="s">
        <v>3388</v>
      </c>
      <c r="B1303" s="6">
        <v>41977</v>
      </c>
      <c r="C1303" t="s">
        <v>3073</v>
      </c>
      <c r="D1303" t="s">
        <v>3160</v>
      </c>
      <c r="E1303" t="s">
        <v>3721</v>
      </c>
      <c r="F1303">
        <v>73</v>
      </c>
      <c r="G1303">
        <v>68</v>
      </c>
      <c r="I1303" t="s">
        <v>214</v>
      </c>
    </row>
    <row r="1304" spans="1:9" x14ac:dyDescent="0.25">
      <c r="A1304" t="s">
        <v>3253</v>
      </c>
      <c r="B1304" s="6">
        <v>41977</v>
      </c>
      <c r="C1304" t="s">
        <v>3073</v>
      </c>
      <c r="D1304" t="s">
        <v>3244</v>
      </c>
      <c r="E1304" t="s">
        <v>3720</v>
      </c>
      <c r="F1304">
        <v>66</v>
      </c>
      <c r="G1304">
        <v>54</v>
      </c>
      <c r="I1304" t="s">
        <v>55</v>
      </c>
    </row>
    <row r="1305" spans="1:9" x14ac:dyDescent="0.25">
      <c r="A1305" t="s">
        <v>3334</v>
      </c>
      <c r="B1305" s="6">
        <v>41977</v>
      </c>
      <c r="C1305" t="s">
        <v>3073</v>
      </c>
      <c r="D1305" t="s">
        <v>3283</v>
      </c>
      <c r="E1305" t="s">
        <v>3721</v>
      </c>
      <c r="F1305">
        <v>66</v>
      </c>
      <c r="G1305">
        <v>56</v>
      </c>
      <c r="I1305" t="s">
        <v>53</v>
      </c>
    </row>
    <row r="1306" spans="1:9" x14ac:dyDescent="0.25">
      <c r="A1306" t="s">
        <v>3218</v>
      </c>
      <c r="B1306" s="6">
        <v>41977</v>
      </c>
      <c r="C1306" t="s">
        <v>3073</v>
      </c>
      <c r="D1306" t="s">
        <v>3351</v>
      </c>
      <c r="E1306" t="s">
        <v>3720</v>
      </c>
      <c r="F1306">
        <v>88</v>
      </c>
      <c r="G1306">
        <v>66</v>
      </c>
      <c r="I1306" t="s">
        <v>2551</v>
      </c>
    </row>
    <row r="1307" spans="1:9" x14ac:dyDescent="0.25">
      <c r="A1307" t="s">
        <v>3343</v>
      </c>
      <c r="B1307" s="6">
        <v>41977</v>
      </c>
      <c r="C1307" t="s">
        <v>3073</v>
      </c>
      <c r="D1307" t="s">
        <v>3389</v>
      </c>
      <c r="E1307" t="s">
        <v>3721</v>
      </c>
      <c r="F1307">
        <v>57</v>
      </c>
      <c r="G1307">
        <v>48</v>
      </c>
      <c r="I1307" t="s">
        <v>192</v>
      </c>
    </row>
    <row r="1308" spans="1:9" x14ac:dyDescent="0.25">
      <c r="A1308" t="s">
        <v>3321</v>
      </c>
      <c r="B1308" s="6">
        <v>41977</v>
      </c>
      <c r="C1308" t="s">
        <v>3073</v>
      </c>
      <c r="D1308" t="s">
        <v>3718</v>
      </c>
      <c r="E1308" t="s">
        <v>3721</v>
      </c>
      <c r="F1308">
        <v>75</v>
      </c>
      <c r="G1308">
        <v>62</v>
      </c>
      <c r="I1308" t="s">
        <v>386</v>
      </c>
    </row>
    <row r="1309" spans="1:9" x14ac:dyDescent="0.25">
      <c r="A1309" t="s">
        <v>3212</v>
      </c>
      <c r="B1309" s="6">
        <v>41977</v>
      </c>
      <c r="C1309" t="s">
        <v>3073</v>
      </c>
      <c r="D1309" t="s">
        <v>3239</v>
      </c>
      <c r="E1309" t="s">
        <v>3721</v>
      </c>
      <c r="F1309">
        <v>65</v>
      </c>
      <c r="G1309">
        <v>54</v>
      </c>
      <c r="I1309" t="s">
        <v>193</v>
      </c>
    </row>
    <row r="1310" spans="1:9" x14ac:dyDescent="0.25">
      <c r="A1310" t="s">
        <v>3154</v>
      </c>
      <c r="B1310" s="6">
        <v>41977</v>
      </c>
      <c r="C1310" t="s">
        <v>3073</v>
      </c>
      <c r="D1310" t="s">
        <v>3238</v>
      </c>
      <c r="E1310" t="s">
        <v>3721</v>
      </c>
      <c r="F1310">
        <v>58</v>
      </c>
      <c r="G1310">
        <v>48</v>
      </c>
      <c r="I1310" t="s">
        <v>386</v>
      </c>
    </row>
    <row r="1311" spans="1:9" x14ac:dyDescent="0.25">
      <c r="A1311" t="s">
        <v>3133</v>
      </c>
      <c r="B1311" s="6">
        <v>41977</v>
      </c>
      <c r="C1311" t="s">
        <v>3073</v>
      </c>
      <c r="D1311" t="s">
        <v>3261</v>
      </c>
      <c r="E1311" t="s">
        <v>3721</v>
      </c>
      <c r="F1311">
        <v>87</v>
      </c>
      <c r="G1311">
        <v>46</v>
      </c>
      <c r="I1311" t="s">
        <v>214</v>
      </c>
    </row>
    <row r="1312" spans="1:9" x14ac:dyDescent="0.25">
      <c r="A1312" t="s">
        <v>3229</v>
      </c>
      <c r="B1312" s="6">
        <v>41977</v>
      </c>
      <c r="C1312" t="s">
        <v>3073</v>
      </c>
      <c r="D1312" t="s">
        <v>3403</v>
      </c>
      <c r="E1312" t="s">
        <v>3720</v>
      </c>
      <c r="F1312">
        <v>66</v>
      </c>
      <c r="G1312">
        <v>63</v>
      </c>
      <c r="I1312" t="s">
        <v>55</v>
      </c>
    </row>
    <row r="1313" spans="1:9" x14ac:dyDescent="0.25">
      <c r="A1313" t="s">
        <v>3385</v>
      </c>
      <c r="B1313" s="6">
        <v>41977</v>
      </c>
      <c r="C1313" t="s">
        <v>3073</v>
      </c>
      <c r="D1313" t="s">
        <v>3183</v>
      </c>
      <c r="E1313" t="s">
        <v>3720</v>
      </c>
      <c r="F1313">
        <v>74</v>
      </c>
      <c r="G1313">
        <v>73</v>
      </c>
      <c r="I1313" t="s">
        <v>322</v>
      </c>
    </row>
    <row r="1314" spans="1:9" x14ac:dyDescent="0.25">
      <c r="A1314" t="s">
        <v>3260</v>
      </c>
      <c r="B1314" s="6">
        <v>41978</v>
      </c>
      <c r="C1314" t="s">
        <v>3073</v>
      </c>
      <c r="D1314" t="s">
        <v>3308</v>
      </c>
      <c r="E1314" t="s">
        <v>3720</v>
      </c>
      <c r="F1314">
        <v>58</v>
      </c>
      <c r="G1314">
        <v>54</v>
      </c>
      <c r="I1314" t="s">
        <v>259</v>
      </c>
    </row>
    <row r="1315" spans="1:9" x14ac:dyDescent="0.25">
      <c r="A1315" t="s">
        <v>3095</v>
      </c>
      <c r="B1315" s="6">
        <v>41978</v>
      </c>
      <c r="C1315" t="s">
        <v>3073</v>
      </c>
      <c r="D1315" t="s">
        <v>3075</v>
      </c>
      <c r="E1315" t="s">
        <v>3721</v>
      </c>
      <c r="F1315">
        <v>69</v>
      </c>
      <c r="G1315">
        <v>60</v>
      </c>
      <c r="I1315" t="s">
        <v>214</v>
      </c>
    </row>
    <row r="1316" spans="1:9" x14ac:dyDescent="0.25">
      <c r="A1316" t="s">
        <v>3136</v>
      </c>
      <c r="B1316" s="6">
        <v>41978</v>
      </c>
      <c r="C1316" t="s">
        <v>3073</v>
      </c>
      <c r="D1316" t="s">
        <v>3081</v>
      </c>
      <c r="E1316" t="s">
        <v>3720</v>
      </c>
      <c r="F1316">
        <v>45</v>
      </c>
      <c r="G1316">
        <v>44</v>
      </c>
      <c r="I1316" t="s">
        <v>165</v>
      </c>
    </row>
    <row r="1317" spans="1:9" x14ac:dyDescent="0.25">
      <c r="A1317" t="s">
        <v>3120</v>
      </c>
      <c r="B1317" s="6">
        <v>41978</v>
      </c>
      <c r="C1317" t="s">
        <v>3074</v>
      </c>
      <c r="D1317" t="s">
        <v>3192</v>
      </c>
      <c r="E1317" t="s">
        <v>3720</v>
      </c>
      <c r="F1317">
        <v>76</v>
      </c>
      <c r="G1317">
        <v>62</v>
      </c>
      <c r="I1317" t="s">
        <v>91</v>
      </c>
    </row>
    <row r="1318" spans="1:9" x14ac:dyDescent="0.25">
      <c r="A1318" t="s">
        <v>3382</v>
      </c>
      <c r="B1318" s="6">
        <v>41978</v>
      </c>
      <c r="C1318" t="s">
        <v>3073</v>
      </c>
      <c r="D1318" t="s">
        <v>3384</v>
      </c>
      <c r="E1318" t="s">
        <v>3721</v>
      </c>
      <c r="F1318">
        <v>67</v>
      </c>
      <c r="G1318">
        <v>54</v>
      </c>
      <c r="I1318" t="s">
        <v>1789</v>
      </c>
    </row>
    <row r="1319" spans="1:9" x14ac:dyDescent="0.25">
      <c r="A1319" t="s">
        <v>3306</v>
      </c>
      <c r="B1319" s="6">
        <v>41978</v>
      </c>
      <c r="C1319" t="s">
        <v>3073</v>
      </c>
      <c r="D1319" t="s">
        <v>3718</v>
      </c>
      <c r="E1319" t="s">
        <v>3721</v>
      </c>
      <c r="F1319">
        <v>100</v>
      </c>
      <c r="G1319">
        <v>61</v>
      </c>
      <c r="I1319" t="s">
        <v>215</v>
      </c>
    </row>
    <row r="1320" spans="1:9" x14ac:dyDescent="0.25">
      <c r="A1320" t="s">
        <v>3709</v>
      </c>
      <c r="B1320" s="6">
        <v>41978</v>
      </c>
      <c r="C1320" t="s">
        <v>3073</v>
      </c>
      <c r="D1320" t="s">
        <v>3144</v>
      </c>
      <c r="E1320" t="s">
        <v>3721</v>
      </c>
      <c r="F1320">
        <v>71</v>
      </c>
      <c r="G1320">
        <v>65</v>
      </c>
      <c r="I1320" t="s">
        <v>192</v>
      </c>
    </row>
    <row r="1321" spans="1:9" x14ac:dyDescent="0.25">
      <c r="A1321" t="s">
        <v>3713</v>
      </c>
      <c r="B1321" s="6">
        <v>41978</v>
      </c>
      <c r="C1321" t="s">
        <v>3073</v>
      </c>
      <c r="D1321" t="s">
        <v>3248</v>
      </c>
      <c r="E1321" t="s">
        <v>3721</v>
      </c>
      <c r="F1321">
        <v>63</v>
      </c>
      <c r="G1321">
        <v>51</v>
      </c>
      <c r="I1321" t="s">
        <v>567</v>
      </c>
    </row>
    <row r="1322" spans="1:9" x14ac:dyDescent="0.25">
      <c r="A1322" t="s">
        <v>3711</v>
      </c>
      <c r="B1322" s="6">
        <v>41978</v>
      </c>
      <c r="C1322" t="s">
        <v>3073</v>
      </c>
      <c r="D1322" t="s">
        <v>3225</v>
      </c>
      <c r="E1322" t="s">
        <v>3721</v>
      </c>
      <c r="F1322">
        <v>82</v>
      </c>
      <c r="G1322">
        <v>57</v>
      </c>
      <c r="I1322" t="s">
        <v>566</v>
      </c>
    </row>
    <row r="1323" spans="1:9" x14ac:dyDescent="0.25">
      <c r="A1323" t="s">
        <v>3125</v>
      </c>
      <c r="B1323" s="6">
        <v>41978</v>
      </c>
      <c r="C1323" t="s">
        <v>3073</v>
      </c>
      <c r="D1323" t="s">
        <v>3392</v>
      </c>
      <c r="E1323" t="s">
        <v>3070</v>
      </c>
      <c r="I1323" t="s">
        <v>3070</v>
      </c>
    </row>
    <row r="1324" spans="1:9" x14ac:dyDescent="0.25">
      <c r="A1324" t="s">
        <v>3124</v>
      </c>
      <c r="B1324" s="6">
        <v>41978</v>
      </c>
      <c r="C1324" t="s">
        <v>3073</v>
      </c>
      <c r="D1324" t="s">
        <v>3370</v>
      </c>
      <c r="E1324" t="s">
        <v>3721</v>
      </c>
      <c r="F1324">
        <v>84</v>
      </c>
      <c r="G1324">
        <v>64</v>
      </c>
      <c r="I1324" t="s">
        <v>130</v>
      </c>
    </row>
    <row r="1325" spans="1:9" x14ac:dyDescent="0.25">
      <c r="A1325" t="s">
        <v>3702</v>
      </c>
      <c r="B1325" s="6">
        <v>41978</v>
      </c>
      <c r="C1325" t="s">
        <v>3073</v>
      </c>
      <c r="D1325" t="s">
        <v>3235</v>
      </c>
      <c r="E1325" t="s">
        <v>3721</v>
      </c>
      <c r="F1325">
        <v>82</v>
      </c>
      <c r="G1325">
        <v>63</v>
      </c>
      <c r="I1325" t="s">
        <v>55</v>
      </c>
    </row>
    <row r="1326" spans="1:9" x14ac:dyDescent="0.25">
      <c r="A1326" t="s">
        <v>3080</v>
      </c>
      <c r="B1326" s="6">
        <v>41978</v>
      </c>
      <c r="C1326" t="s">
        <v>3073</v>
      </c>
      <c r="D1326" t="s">
        <v>3098</v>
      </c>
      <c r="E1326" t="s">
        <v>3721</v>
      </c>
      <c r="F1326">
        <v>88</v>
      </c>
      <c r="G1326">
        <v>67</v>
      </c>
      <c r="I1326" t="s">
        <v>1772</v>
      </c>
    </row>
    <row r="1327" spans="1:9" x14ac:dyDescent="0.25">
      <c r="A1327" t="s">
        <v>3149</v>
      </c>
      <c r="B1327" s="6">
        <v>41978</v>
      </c>
      <c r="C1327" t="s">
        <v>3073</v>
      </c>
      <c r="D1327" t="s">
        <v>3242</v>
      </c>
      <c r="E1327" t="s">
        <v>3721</v>
      </c>
      <c r="F1327">
        <v>66</v>
      </c>
      <c r="G1327">
        <v>53</v>
      </c>
      <c r="I1327" t="s">
        <v>93</v>
      </c>
    </row>
    <row r="1328" spans="1:9" x14ac:dyDescent="0.25">
      <c r="A1328" t="s">
        <v>3285</v>
      </c>
      <c r="B1328" s="6">
        <v>41978</v>
      </c>
      <c r="C1328" t="s">
        <v>3073</v>
      </c>
      <c r="D1328" t="s">
        <v>3226</v>
      </c>
      <c r="E1328" t="s">
        <v>3720</v>
      </c>
      <c r="F1328">
        <v>87</v>
      </c>
      <c r="G1328">
        <v>79</v>
      </c>
      <c r="I1328" t="s">
        <v>14</v>
      </c>
    </row>
    <row r="1329" spans="1:9" x14ac:dyDescent="0.25">
      <c r="A1329" t="s">
        <v>3356</v>
      </c>
      <c r="B1329" s="6">
        <v>41978</v>
      </c>
      <c r="C1329" t="s">
        <v>3073</v>
      </c>
      <c r="D1329" t="s">
        <v>3718</v>
      </c>
      <c r="E1329" t="s">
        <v>3721</v>
      </c>
      <c r="F1329">
        <v>68</v>
      </c>
      <c r="G1329">
        <v>55</v>
      </c>
      <c r="I1329" t="s">
        <v>13</v>
      </c>
    </row>
    <row r="1330" spans="1:9" x14ac:dyDescent="0.25">
      <c r="A1330" t="s">
        <v>3336</v>
      </c>
      <c r="B1330" s="6">
        <v>41978</v>
      </c>
      <c r="C1330" t="s">
        <v>3073</v>
      </c>
      <c r="D1330" t="s">
        <v>3250</v>
      </c>
      <c r="E1330" t="s">
        <v>3721</v>
      </c>
      <c r="F1330">
        <v>74</v>
      </c>
      <c r="G1330">
        <v>45</v>
      </c>
      <c r="I1330" t="s">
        <v>93</v>
      </c>
    </row>
    <row r="1331" spans="1:9" x14ac:dyDescent="0.25">
      <c r="A1331" t="s">
        <v>3077</v>
      </c>
      <c r="B1331" s="6">
        <v>41978</v>
      </c>
      <c r="C1331" t="s">
        <v>3074</v>
      </c>
      <c r="D1331" t="s">
        <v>3718</v>
      </c>
      <c r="E1331" t="s">
        <v>3721</v>
      </c>
      <c r="F1331">
        <v>113</v>
      </c>
      <c r="G1331">
        <v>53</v>
      </c>
      <c r="I1331" t="s">
        <v>55</v>
      </c>
    </row>
    <row r="1332" spans="1:9" x14ac:dyDescent="0.25">
      <c r="A1332" t="s">
        <v>3401</v>
      </c>
      <c r="B1332" s="6">
        <v>41979</v>
      </c>
      <c r="C1332" t="s">
        <v>3073</v>
      </c>
      <c r="D1332" t="s">
        <v>3320</v>
      </c>
      <c r="E1332" t="s">
        <v>3721</v>
      </c>
      <c r="F1332">
        <v>80</v>
      </c>
      <c r="G1332">
        <v>55</v>
      </c>
      <c r="I1332" t="s">
        <v>165</v>
      </c>
    </row>
    <row r="1333" spans="1:9" x14ac:dyDescent="0.25">
      <c r="A1333" t="s">
        <v>3715</v>
      </c>
      <c r="B1333" s="6">
        <v>41979</v>
      </c>
      <c r="C1333" t="s">
        <v>3073</v>
      </c>
      <c r="D1333" t="s">
        <v>3707</v>
      </c>
      <c r="E1333" t="s">
        <v>3721</v>
      </c>
      <c r="F1333">
        <v>66</v>
      </c>
      <c r="G1333">
        <v>63</v>
      </c>
      <c r="H1333" t="s">
        <v>3722</v>
      </c>
      <c r="I1333" t="s">
        <v>567</v>
      </c>
    </row>
    <row r="1334" spans="1:9" x14ac:dyDescent="0.25">
      <c r="A1334" t="s">
        <v>3359</v>
      </c>
      <c r="B1334" s="6">
        <v>41979</v>
      </c>
      <c r="C1334" t="s">
        <v>3073</v>
      </c>
      <c r="D1334" t="s">
        <v>3718</v>
      </c>
      <c r="E1334" t="s">
        <v>3721</v>
      </c>
      <c r="F1334">
        <v>95</v>
      </c>
      <c r="G1334">
        <v>68</v>
      </c>
      <c r="I1334" t="s">
        <v>9</v>
      </c>
    </row>
    <row r="1335" spans="1:9" x14ac:dyDescent="0.25">
      <c r="A1335" t="s">
        <v>3316</v>
      </c>
      <c r="B1335" s="6">
        <v>41979</v>
      </c>
      <c r="C1335" t="s">
        <v>3073</v>
      </c>
      <c r="D1335" t="s">
        <v>3190</v>
      </c>
      <c r="E1335" t="s">
        <v>3721</v>
      </c>
      <c r="F1335">
        <v>70</v>
      </c>
      <c r="G1335">
        <v>63</v>
      </c>
      <c r="I1335" t="s">
        <v>165</v>
      </c>
    </row>
    <row r="1336" spans="1:9" x14ac:dyDescent="0.25">
      <c r="A1336" t="s">
        <v>3219</v>
      </c>
      <c r="B1336" s="6">
        <v>41979</v>
      </c>
      <c r="C1336" t="s">
        <v>3073</v>
      </c>
      <c r="D1336" t="s">
        <v>3216</v>
      </c>
      <c r="E1336" t="s">
        <v>3721</v>
      </c>
      <c r="F1336">
        <v>52</v>
      </c>
      <c r="G1336">
        <v>47</v>
      </c>
      <c r="I1336" t="s">
        <v>14</v>
      </c>
    </row>
    <row r="1337" spans="1:9" x14ac:dyDescent="0.25">
      <c r="A1337" t="s">
        <v>3089</v>
      </c>
      <c r="B1337" s="6">
        <v>41979</v>
      </c>
      <c r="C1337" t="s">
        <v>3073</v>
      </c>
      <c r="D1337" t="s">
        <v>3259</v>
      </c>
      <c r="E1337" t="s">
        <v>3720</v>
      </c>
      <c r="F1337">
        <v>79</v>
      </c>
      <c r="G1337">
        <v>70</v>
      </c>
      <c r="I1337" t="s">
        <v>36</v>
      </c>
    </row>
    <row r="1338" spans="1:9" x14ac:dyDescent="0.25">
      <c r="A1338" t="s">
        <v>3094</v>
      </c>
      <c r="B1338" s="6">
        <v>41979</v>
      </c>
      <c r="C1338" t="s">
        <v>3073</v>
      </c>
      <c r="D1338" t="s">
        <v>3381</v>
      </c>
      <c r="E1338" t="s">
        <v>3720</v>
      </c>
      <c r="F1338">
        <v>70</v>
      </c>
      <c r="G1338">
        <v>59</v>
      </c>
      <c r="I1338" t="s">
        <v>12</v>
      </c>
    </row>
    <row r="1339" spans="1:9" x14ac:dyDescent="0.25">
      <c r="A1339" t="s">
        <v>3367</v>
      </c>
      <c r="B1339" s="6">
        <v>41979</v>
      </c>
      <c r="C1339" t="s">
        <v>3073</v>
      </c>
      <c r="D1339" t="s">
        <v>3400</v>
      </c>
      <c r="E1339" t="s">
        <v>3721</v>
      </c>
      <c r="F1339">
        <v>64</v>
      </c>
      <c r="G1339">
        <v>47</v>
      </c>
      <c r="I1339" t="s">
        <v>54</v>
      </c>
    </row>
    <row r="1340" spans="1:9" x14ac:dyDescent="0.25">
      <c r="A1340" t="s">
        <v>3121</v>
      </c>
      <c r="B1340" s="6">
        <v>41979</v>
      </c>
      <c r="C1340" t="s">
        <v>3073</v>
      </c>
      <c r="D1340" t="s">
        <v>3106</v>
      </c>
      <c r="E1340" t="s">
        <v>3721</v>
      </c>
      <c r="F1340">
        <v>69</v>
      </c>
      <c r="G1340">
        <v>62</v>
      </c>
      <c r="I1340" t="s">
        <v>15</v>
      </c>
    </row>
    <row r="1341" spans="1:9" x14ac:dyDescent="0.25">
      <c r="A1341" t="s">
        <v>3101</v>
      </c>
      <c r="B1341" s="6">
        <v>41979</v>
      </c>
      <c r="C1341" t="s">
        <v>3073</v>
      </c>
      <c r="D1341" t="s">
        <v>3203</v>
      </c>
      <c r="E1341" t="s">
        <v>3721</v>
      </c>
      <c r="F1341">
        <v>65</v>
      </c>
      <c r="G1341">
        <v>56</v>
      </c>
      <c r="I1341" t="s">
        <v>322</v>
      </c>
    </row>
    <row r="1342" spans="1:9" x14ac:dyDescent="0.25">
      <c r="A1342" t="s">
        <v>3333</v>
      </c>
      <c r="B1342" s="6">
        <v>41979</v>
      </c>
      <c r="C1342" t="s">
        <v>3073</v>
      </c>
      <c r="D1342" t="s">
        <v>3718</v>
      </c>
      <c r="E1342" t="s">
        <v>3721</v>
      </c>
      <c r="F1342">
        <v>72</v>
      </c>
      <c r="G1342">
        <v>35</v>
      </c>
      <c r="I1342" t="s">
        <v>165</v>
      </c>
    </row>
    <row r="1343" spans="1:9" x14ac:dyDescent="0.25">
      <c r="A1343" t="s">
        <v>3102</v>
      </c>
      <c r="B1343" s="6">
        <v>41979</v>
      </c>
      <c r="C1343" t="s">
        <v>3073</v>
      </c>
      <c r="D1343" t="s">
        <v>3374</v>
      </c>
      <c r="E1343" t="s">
        <v>3721</v>
      </c>
      <c r="F1343">
        <v>94</v>
      </c>
      <c r="G1343">
        <v>61</v>
      </c>
      <c r="I1343" t="s">
        <v>192</v>
      </c>
    </row>
    <row r="1344" spans="1:9" x14ac:dyDescent="0.25">
      <c r="A1344" t="s">
        <v>3116</v>
      </c>
      <c r="B1344" s="6">
        <v>41979</v>
      </c>
      <c r="C1344" t="s">
        <v>3073</v>
      </c>
      <c r="D1344" t="s">
        <v>3079</v>
      </c>
      <c r="E1344" t="s">
        <v>3721</v>
      </c>
      <c r="F1344">
        <v>62</v>
      </c>
      <c r="G1344">
        <v>39</v>
      </c>
      <c r="I1344" t="s">
        <v>55</v>
      </c>
    </row>
    <row r="1345" spans="1:9" x14ac:dyDescent="0.25">
      <c r="A1345" t="s">
        <v>3119</v>
      </c>
      <c r="B1345" s="6">
        <v>41979</v>
      </c>
      <c r="C1345" t="s">
        <v>3073</v>
      </c>
      <c r="D1345" t="s">
        <v>3084</v>
      </c>
      <c r="E1345" t="s">
        <v>3721</v>
      </c>
      <c r="F1345">
        <v>71</v>
      </c>
      <c r="G1345">
        <v>60</v>
      </c>
      <c r="I1345" t="s">
        <v>116</v>
      </c>
    </row>
    <row r="1346" spans="1:9" x14ac:dyDescent="0.25">
      <c r="A1346" t="s">
        <v>3332</v>
      </c>
      <c r="B1346" s="6">
        <v>41979</v>
      </c>
      <c r="C1346" t="s">
        <v>3073</v>
      </c>
      <c r="D1346" t="s">
        <v>3334</v>
      </c>
      <c r="E1346" t="s">
        <v>3720</v>
      </c>
      <c r="F1346">
        <v>74</v>
      </c>
      <c r="G1346">
        <v>62</v>
      </c>
      <c r="I1346" t="s">
        <v>14</v>
      </c>
    </row>
    <row r="1347" spans="1:9" x14ac:dyDescent="0.25">
      <c r="A1347" t="s">
        <v>3283</v>
      </c>
      <c r="B1347" s="6">
        <v>41979</v>
      </c>
      <c r="C1347" t="s">
        <v>3073</v>
      </c>
      <c r="D1347" t="s">
        <v>3718</v>
      </c>
      <c r="E1347" t="s">
        <v>3721</v>
      </c>
      <c r="F1347">
        <v>70</v>
      </c>
      <c r="G1347">
        <v>58</v>
      </c>
      <c r="I1347" t="s">
        <v>743</v>
      </c>
    </row>
    <row r="1348" spans="1:9" x14ac:dyDescent="0.25">
      <c r="A1348" t="s">
        <v>3342</v>
      </c>
      <c r="B1348" s="6">
        <v>41979</v>
      </c>
      <c r="C1348" t="s">
        <v>3073</v>
      </c>
      <c r="D1348" t="s">
        <v>3329</v>
      </c>
      <c r="E1348" t="s">
        <v>3720</v>
      </c>
      <c r="F1348">
        <v>63</v>
      </c>
      <c r="G1348">
        <v>61</v>
      </c>
      <c r="I1348" t="s">
        <v>35</v>
      </c>
    </row>
    <row r="1349" spans="1:9" x14ac:dyDescent="0.25">
      <c r="A1349" t="s">
        <v>3104</v>
      </c>
      <c r="B1349" s="6">
        <v>41979</v>
      </c>
      <c r="C1349" t="s">
        <v>3073</v>
      </c>
      <c r="D1349" t="s">
        <v>3088</v>
      </c>
      <c r="E1349" t="s">
        <v>3721</v>
      </c>
      <c r="F1349">
        <v>74</v>
      </c>
      <c r="G1349">
        <v>51</v>
      </c>
      <c r="I1349" t="s">
        <v>11</v>
      </c>
    </row>
    <row r="1350" spans="1:9" x14ac:dyDescent="0.25">
      <c r="A1350" t="s">
        <v>3172</v>
      </c>
      <c r="B1350" s="6">
        <v>41979</v>
      </c>
      <c r="C1350" t="s">
        <v>3073</v>
      </c>
      <c r="D1350" t="s">
        <v>3213</v>
      </c>
      <c r="E1350" t="s">
        <v>3721</v>
      </c>
      <c r="F1350">
        <v>90</v>
      </c>
      <c r="G1350">
        <v>59</v>
      </c>
      <c r="I1350" t="s">
        <v>192</v>
      </c>
    </row>
    <row r="1351" spans="1:9" x14ac:dyDescent="0.25">
      <c r="A1351" t="s">
        <v>3176</v>
      </c>
      <c r="B1351" s="6">
        <v>41979</v>
      </c>
      <c r="C1351" t="s">
        <v>3073</v>
      </c>
      <c r="D1351" t="s">
        <v>3315</v>
      </c>
      <c r="E1351" t="s">
        <v>3721</v>
      </c>
      <c r="F1351">
        <v>73</v>
      </c>
      <c r="G1351">
        <v>64</v>
      </c>
      <c r="I1351" t="s">
        <v>192</v>
      </c>
    </row>
    <row r="1352" spans="1:9" x14ac:dyDescent="0.25">
      <c r="A1352" t="s">
        <v>3156</v>
      </c>
      <c r="B1352" s="6">
        <v>41979</v>
      </c>
      <c r="C1352" t="s">
        <v>3073</v>
      </c>
      <c r="D1352" t="s">
        <v>3145</v>
      </c>
      <c r="E1352" t="s">
        <v>3721</v>
      </c>
      <c r="F1352">
        <v>67</v>
      </c>
      <c r="G1352">
        <v>57</v>
      </c>
      <c r="I1352" t="s">
        <v>94</v>
      </c>
    </row>
    <row r="1353" spans="1:9" x14ac:dyDescent="0.25">
      <c r="A1353" t="s">
        <v>3288</v>
      </c>
      <c r="B1353" s="6">
        <v>41979</v>
      </c>
      <c r="C1353" t="s">
        <v>3073</v>
      </c>
      <c r="D1353" t="s">
        <v>3278</v>
      </c>
      <c r="E1353" t="s">
        <v>3720</v>
      </c>
      <c r="F1353">
        <v>63</v>
      </c>
      <c r="G1353">
        <v>62</v>
      </c>
      <c r="I1353" t="s">
        <v>35</v>
      </c>
    </row>
    <row r="1354" spans="1:9" x14ac:dyDescent="0.25">
      <c r="A1354" t="s">
        <v>3378</v>
      </c>
      <c r="B1354" s="6">
        <v>41979</v>
      </c>
      <c r="C1354" t="s">
        <v>3073</v>
      </c>
      <c r="D1354" t="s">
        <v>3386</v>
      </c>
      <c r="E1354" t="s">
        <v>3721</v>
      </c>
      <c r="F1354">
        <v>89</v>
      </c>
      <c r="G1354">
        <v>62</v>
      </c>
      <c r="I1354" t="s">
        <v>192</v>
      </c>
    </row>
    <row r="1355" spans="1:9" x14ac:dyDescent="0.25">
      <c r="A1355" t="s">
        <v>3161</v>
      </c>
      <c r="B1355" s="6">
        <v>41979</v>
      </c>
      <c r="C1355" t="s">
        <v>3073</v>
      </c>
      <c r="D1355" t="s">
        <v>3138</v>
      </c>
      <c r="E1355" t="s">
        <v>3721</v>
      </c>
      <c r="F1355">
        <v>96</v>
      </c>
      <c r="G1355">
        <v>73</v>
      </c>
      <c r="I1355" t="s">
        <v>215</v>
      </c>
    </row>
    <row r="1356" spans="1:9" x14ac:dyDescent="0.25">
      <c r="A1356" t="s">
        <v>3338</v>
      </c>
      <c r="B1356" s="6">
        <v>41979</v>
      </c>
      <c r="C1356" t="s">
        <v>3073</v>
      </c>
      <c r="D1356" t="s">
        <v>3218</v>
      </c>
      <c r="E1356" t="s">
        <v>3721</v>
      </c>
      <c r="F1356">
        <v>74</v>
      </c>
      <c r="G1356">
        <v>64</v>
      </c>
      <c r="I1356" t="s">
        <v>2538</v>
      </c>
    </row>
    <row r="1357" spans="1:9" x14ac:dyDescent="0.25">
      <c r="A1357" t="s">
        <v>3306</v>
      </c>
      <c r="B1357" s="6">
        <v>41979</v>
      </c>
      <c r="C1357" t="s">
        <v>3073</v>
      </c>
      <c r="D1357" t="s">
        <v>3718</v>
      </c>
      <c r="E1357" t="s">
        <v>3721</v>
      </c>
      <c r="F1357">
        <v>82</v>
      </c>
      <c r="G1357">
        <v>66</v>
      </c>
      <c r="I1357" t="s">
        <v>116</v>
      </c>
    </row>
    <row r="1358" spans="1:9" x14ac:dyDescent="0.25">
      <c r="A1358" t="s">
        <v>3196</v>
      </c>
      <c r="B1358" s="6">
        <v>41979</v>
      </c>
      <c r="C1358" t="s">
        <v>3073</v>
      </c>
      <c r="D1358" t="s">
        <v>3212</v>
      </c>
      <c r="E1358" t="s">
        <v>3720</v>
      </c>
      <c r="F1358">
        <v>59</v>
      </c>
      <c r="G1358">
        <v>54</v>
      </c>
      <c r="I1358" t="s">
        <v>130</v>
      </c>
    </row>
    <row r="1359" spans="1:9" x14ac:dyDescent="0.25">
      <c r="A1359" t="s">
        <v>3415</v>
      </c>
      <c r="B1359" s="6">
        <v>41979</v>
      </c>
      <c r="C1359" t="s">
        <v>3073</v>
      </c>
      <c r="D1359" t="s">
        <v>3718</v>
      </c>
      <c r="E1359" t="s">
        <v>3721</v>
      </c>
      <c r="F1359">
        <v>74</v>
      </c>
      <c r="G1359">
        <v>64</v>
      </c>
      <c r="I1359" t="s">
        <v>12</v>
      </c>
    </row>
    <row r="1360" spans="1:9" x14ac:dyDescent="0.25">
      <c r="A1360" t="s">
        <v>3275</v>
      </c>
      <c r="B1360" s="6">
        <v>41979</v>
      </c>
      <c r="C1360" t="s">
        <v>3073</v>
      </c>
      <c r="D1360" t="s">
        <v>3718</v>
      </c>
      <c r="E1360" t="s">
        <v>3721</v>
      </c>
      <c r="F1360">
        <v>80</v>
      </c>
      <c r="G1360">
        <v>61</v>
      </c>
      <c r="I1360" t="s">
        <v>215</v>
      </c>
    </row>
    <row r="1361" spans="1:9" x14ac:dyDescent="0.25">
      <c r="A1361" t="s">
        <v>3293</v>
      </c>
      <c r="B1361" s="6">
        <v>41979</v>
      </c>
      <c r="C1361" t="s">
        <v>3073</v>
      </c>
      <c r="D1361" t="s">
        <v>3350</v>
      </c>
      <c r="E1361" t="s">
        <v>3070</v>
      </c>
      <c r="I1361" t="s">
        <v>3070</v>
      </c>
    </row>
    <row r="1362" spans="1:9" x14ac:dyDescent="0.25">
      <c r="A1362" t="s">
        <v>3086</v>
      </c>
      <c r="B1362" s="6">
        <v>41979</v>
      </c>
      <c r="C1362" t="s">
        <v>3073</v>
      </c>
      <c r="D1362" t="s">
        <v>3128</v>
      </c>
      <c r="E1362" t="s">
        <v>3720</v>
      </c>
      <c r="F1362">
        <v>56</v>
      </c>
      <c r="G1362">
        <v>47</v>
      </c>
      <c r="I1362" t="s">
        <v>56</v>
      </c>
    </row>
    <row r="1363" spans="1:9" x14ac:dyDescent="0.25">
      <c r="A1363" t="s">
        <v>3208</v>
      </c>
      <c r="B1363" s="6">
        <v>41979</v>
      </c>
      <c r="C1363" t="s">
        <v>3074</v>
      </c>
      <c r="D1363" t="s">
        <v>3184</v>
      </c>
      <c r="E1363" t="s">
        <v>3720</v>
      </c>
      <c r="F1363">
        <v>90</v>
      </c>
      <c r="G1363">
        <v>70</v>
      </c>
      <c r="I1363" t="s">
        <v>194</v>
      </c>
    </row>
    <row r="1364" spans="1:9" x14ac:dyDescent="0.25">
      <c r="A1364" t="s">
        <v>3302</v>
      </c>
      <c r="B1364" s="6">
        <v>41979</v>
      </c>
      <c r="C1364" t="s">
        <v>3073</v>
      </c>
      <c r="D1364" t="s">
        <v>3344</v>
      </c>
      <c r="E1364" t="s">
        <v>3721</v>
      </c>
      <c r="F1364">
        <v>66</v>
      </c>
      <c r="G1364">
        <v>63</v>
      </c>
      <c r="I1364" t="s">
        <v>130</v>
      </c>
    </row>
    <row r="1365" spans="1:9" x14ac:dyDescent="0.25">
      <c r="A1365" t="s">
        <v>3141</v>
      </c>
      <c r="B1365" s="6">
        <v>41979</v>
      </c>
      <c r="C1365" t="s">
        <v>3073</v>
      </c>
      <c r="D1365" t="s">
        <v>3173</v>
      </c>
      <c r="E1365" t="s">
        <v>3721</v>
      </c>
      <c r="F1365">
        <v>71</v>
      </c>
      <c r="G1365">
        <v>59</v>
      </c>
      <c r="I1365" t="s">
        <v>53</v>
      </c>
    </row>
    <row r="1366" spans="1:9" x14ac:dyDescent="0.25">
      <c r="A1366" t="s">
        <v>3393</v>
      </c>
      <c r="B1366" s="6">
        <v>41979</v>
      </c>
      <c r="C1366" t="s">
        <v>3073</v>
      </c>
      <c r="D1366" t="s">
        <v>3239</v>
      </c>
      <c r="E1366" t="s">
        <v>3070</v>
      </c>
      <c r="I1366" t="s">
        <v>3070</v>
      </c>
    </row>
    <row r="1367" spans="1:9" x14ac:dyDescent="0.25">
      <c r="A1367" t="s">
        <v>3237</v>
      </c>
      <c r="B1367" s="6">
        <v>41979</v>
      </c>
      <c r="C1367" t="s">
        <v>3073</v>
      </c>
      <c r="D1367" t="s">
        <v>3331</v>
      </c>
      <c r="E1367" t="s">
        <v>3721</v>
      </c>
      <c r="F1367">
        <v>79</v>
      </c>
      <c r="G1367">
        <v>71</v>
      </c>
      <c r="I1367" t="s">
        <v>214</v>
      </c>
    </row>
    <row r="1368" spans="1:9" x14ac:dyDescent="0.25">
      <c r="A1368" t="s">
        <v>3269</v>
      </c>
      <c r="B1368" s="6">
        <v>41979</v>
      </c>
      <c r="C1368" t="s">
        <v>3073</v>
      </c>
      <c r="D1368" t="s">
        <v>3390</v>
      </c>
      <c r="E1368" t="s">
        <v>3720</v>
      </c>
      <c r="F1368">
        <v>68</v>
      </c>
      <c r="G1368">
        <v>62</v>
      </c>
      <c r="I1368" t="s">
        <v>33</v>
      </c>
    </row>
    <row r="1369" spans="1:9" x14ac:dyDescent="0.25">
      <c r="A1369" t="s">
        <v>3227</v>
      </c>
      <c r="B1369" s="6">
        <v>41979</v>
      </c>
      <c r="C1369" t="s">
        <v>3073</v>
      </c>
      <c r="D1369" t="s">
        <v>3399</v>
      </c>
      <c r="E1369" t="s">
        <v>3721</v>
      </c>
      <c r="F1369">
        <v>70</v>
      </c>
      <c r="G1369">
        <v>55</v>
      </c>
      <c r="I1369" t="s">
        <v>322</v>
      </c>
    </row>
    <row r="1370" spans="1:9" x14ac:dyDescent="0.25">
      <c r="A1370" t="s">
        <v>3152</v>
      </c>
      <c r="B1370" s="6">
        <v>41979</v>
      </c>
      <c r="C1370" t="s">
        <v>3073</v>
      </c>
      <c r="D1370" t="s">
        <v>3321</v>
      </c>
      <c r="E1370" t="s">
        <v>3721</v>
      </c>
      <c r="F1370">
        <v>95</v>
      </c>
      <c r="G1370">
        <v>49</v>
      </c>
      <c r="I1370" t="s">
        <v>322</v>
      </c>
    </row>
    <row r="1371" spans="1:9" x14ac:dyDescent="0.25">
      <c r="A1371" t="s">
        <v>3127</v>
      </c>
      <c r="B1371" s="6">
        <v>41979</v>
      </c>
      <c r="C1371" t="s">
        <v>3073</v>
      </c>
      <c r="D1371" t="s">
        <v>3091</v>
      </c>
      <c r="E1371" t="s">
        <v>3721</v>
      </c>
      <c r="F1371">
        <v>77</v>
      </c>
      <c r="G1371">
        <v>47</v>
      </c>
      <c r="I1371" t="s">
        <v>193</v>
      </c>
    </row>
    <row r="1372" spans="1:9" x14ac:dyDescent="0.25">
      <c r="A1372" t="s">
        <v>3217</v>
      </c>
      <c r="B1372" s="6">
        <v>41979</v>
      </c>
      <c r="C1372" t="s">
        <v>3073</v>
      </c>
      <c r="D1372" t="s">
        <v>3169</v>
      </c>
      <c r="E1372" t="s">
        <v>3721</v>
      </c>
      <c r="F1372">
        <v>86</v>
      </c>
      <c r="G1372">
        <v>78</v>
      </c>
      <c r="I1372" t="s">
        <v>55</v>
      </c>
    </row>
    <row r="1373" spans="1:9" x14ac:dyDescent="0.25">
      <c r="A1373" t="s">
        <v>3129</v>
      </c>
      <c r="B1373" s="6">
        <v>41979</v>
      </c>
      <c r="C1373" t="s">
        <v>3073</v>
      </c>
      <c r="D1373" t="s">
        <v>3375</v>
      </c>
      <c r="E1373" t="s">
        <v>3720</v>
      </c>
      <c r="F1373">
        <v>58</v>
      </c>
      <c r="G1373">
        <v>46</v>
      </c>
      <c r="I1373" t="s">
        <v>14</v>
      </c>
    </row>
    <row r="1374" spans="1:9" x14ac:dyDescent="0.25">
      <c r="A1374" t="s">
        <v>3366</v>
      </c>
      <c r="B1374" s="6">
        <v>41979</v>
      </c>
      <c r="C1374" t="s">
        <v>3073</v>
      </c>
      <c r="D1374" t="s">
        <v>3380</v>
      </c>
      <c r="E1374" t="s">
        <v>3721</v>
      </c>
      <c r="F1374">
        <v>97</v>
      </c>
      <c r="G1374">
        <v>84</v>
      </c>
      <c r="I1374" t="s">
        <v>55</v>
      </c>
    </row>
    <row r="1375" spans="1:9" x14ac:dyDescent="0.25">
      <c r="A1375" t="s">
        <v>3307</v>
      </c>
      <c r="B1375" s="6">
        <v>41979</v>
      </c>
      <c r="C1375" t="s">
        <v>3073</v>
      </c>
      <c r="D1375" t="s">
        <v>3354</v>
      </c>
      <c r="E1375" t="s">
        <v>3720</v>
      </c>
      <c r="F1375">
        <v>65</v>
      </c>
      <c r="G1375">
        <v>54</v>
      </c>
      <c r="I1375" t="s">
        <v>386</v>
      </c>
    </row>
    <row r="1376" spans="1:9" x14ac:dyDescent="0.25">
      <c r="A1376" t="s">
        <v>3215</v>
      </c>
      <c r="B1376" s="6">
        <v>41979</v>
      </c>
      <c r="C1376" t="s">
        <v>3073</v>
      </c>
      <c r="D1376" t="s">
        <v>3228</v>
      </c>
      <c r="E1376" t="s">
        <v>3721</v>
      </c>
      <c r="F1376">
        <v>77</v>
      </c>
      <c r="G1376">
        <v>68</v>
      </c>
      <c r="I1376" t="s">
        <v>386</v>
      </c>
    </row>
    <row r="1377" spans="1:9" x14ac:dyDescent="0.25">
      <c r="A1377" t="s">
        <v>3107</v>
      </c>
      <c r="B1377" s="6">
        <v>41979</v>
      </c>
      <c r="C1377" t="s">
        <v>3073</v>
      </c>
      <c r="D1377" t="s">
        <v>3379</v>
      </c>
      <c r="E1377" t="s">
        <v>3070</v>
      </c>
      <c r="I1377" t="s">
        <v>3070</v>
      </c>
    </row>
    <row r="1378" spans="1:9" x14ac:dyDescent="0.25">
      <c r="A1378" t="s">
        <v>3309</v>
      </c>
      <c r="B1378" s="6">
        <v>41979</v>
      </c>
      <c r="C1378" t="s">
        <v>3073</v>
      </c>
      <c r="D1378" t="s">
        <v>3318</v>
      </c>
      <c r="E1378" t="s">
        <v>3720</v>
      </c>
      <c r="F1378">
        <v>77</v>
      </c>
      <c r="G1378">
        <v>67</v>
      </c>
      <c r="I1378" t="s">
        <v>14</v>
      </c>
    </row>
    <row r="1379" spans="1:9" x14ac:dyDescent="0.25">
      <c r="A1379" t="s">
        <v>3317</v>
      </c>
      <c r="B1379" s="6">
        <v>41979</v>
      </c>
      <c r="C1379" t="s">
        <v>3073</v>
      </c>
      <c r="D1379" t="s">
        <v>3348</v>
      </c>
      <c r="E1379" t="s">
        <v>3721</v>
      </c>
      <c r="F1379">
        <v>65</v>
      </c>
      <c r="G1379">
        <v>52</v>
      </c>
      <c r="I1379" t="s">
        <v>322</v>
      </c>
    </row>
    <row r="1380" spans="1:9" x14ac:dyDescent="0.25">
      <c r="A1380" t="s">
        <v>3123</v>
      </c>
      <c r="B1380" s="6">
        <v>41979</v>
      </c>
      <c r="C1380" t="s">
        <v>3073</v>
      </c>
      <c r="D1380" t="s">
        <v>3096</v>
      </c>
      <c r="E1380" t="s">
        <v>3720</v>
      </c>
      <c r="F1380">
        <v>74</v>
      </c>
      <c r="G1380">
        <v>65</v>
      </c>
      <c r="I1380" t="s">
        <v>386</v>
      </c>
    </row>
    <row r="1381" spans="1:9" x14ac:dyDescent="0.25">
      <c r="A1381" t="s">
        <v>3254</v>
      </c>
      <c r="B1381" s="6">
        <v>41979</v>
      </c>
      <c r="C1381" t="s">
        <v>3073</v>
      </c>
      <c r="D1381" t="s">
        <v>3712</v>
      </c>
      <c r="E1381" t="s">
        <v>3720</v>
      </c>
      <c r="F1381">
        <v>49</v>
      </c>
      <c r="G1381">
        <v>38</v>
      </c>
      <c r="I1381" t="s">
        <v>215</v>
      </c>
    </row>
    <row r="1382" spans="1:9" x14ac:dyDescent="0.25">
      <c r="A1382" t="s">
        <v>3326</v>
      </c>
      <c r="B1382" s="6">
        <v>41979</v>
      </c>
      <c r="C1382" t="s">
        <v>3073</v>
      </c>
      <c r="D1382" t="s">
        <v>3174</v>
      </c>
      <c r="E1382" t="s">
        <v>3720</v>
      </c>
      <c r="F1382">
        <v>73</v>
      </c>
      <c r="G1382">
        <v>69</v>
      </c>
      <c r="I1382" t="s">
        <v>386</v>
      </c>
    </row>
    <row r="1383" spans="1:9" x14ac:dyDescent="0.25">
      <c r="A1383" t="s">
        <v>3177</v>
      </c>
      <c r="B1383" s="6">
        <v>41979</v>
      </c>
      <c r="C1383" t="s">
        <v>3073</v>
      </c>
      <c r="D1383" t="s">
        <v>3304</v>
      </c>
      <c r="E1383" t="s">
        <v>3721</v>
      </c>
      <c r="F1383">
        <v>82</v>
      </c>
      <c r="G1383">
        <v>62</v>
      </c>
      <c r="I1383" t="s">
        <v>323</v>
      </c>
    </row>
    <row r="1384" spans="1:9" x14ac:dyDescent="0.25">
      <c r="A1384" t="s">
        <v>3387</v>
      </c>
      <c r="B1384" s="6">
        <v>41979</v>
      </c>
      <c r="C1384" t="s">
        <v>3073</v>
      </c>
      <c r="D1384" t="s">
        <v>3358</v>
      </c>
      <c r="E1384" t="s">
        <v>3721</v>
      </c>
      <c r="F1384">
        <v>80</v>
      </c>
      <c r="G1384">
        <v>70</v>
      </c>
      <c r="I1384" t="s">
        <v>92</v>
      </c>
    </row>
    <row r="1385" spans="1:9" x14ac:dyDescent="0.25">
      <c r="A1385" t="s">
        <v>3137</v>
      </c>
      <c r="B1385" s="6">
        <v>41979</v>
      </c>
      <c r="C1385" t="s">
        <v>3073</v>
      </c>
      <c r="D1385" t="s">
        <v>3376</v>
      </c>
      <c r="E1385" t="s">
        <v>3721</v>
      </c>
      <c r="F1385">
        <v>73</v>
      </c>
      <c r="G1385">
        <v>45</v>
      </c>
      <c r="I1385" t="s">
        <v>165</v>
      </c>
    </row>
    <row r="1386" spans="1:9" x14ac:dyDescent="0.25">
      <c r="A1386" t="s">
        <v>3223</v>
      </c>
      <c r="B1386" s="6">
        <v>41979</v>
      </c>
      <c r="C1386" t="s">
        <v>3073</v>
      </c>
      <c r="D1386" t="s">
        <v>3351</v>
      </c>
      <c r="E1386" t="s">
        <v>3721</v>
      </c>
      <c r="F1386">
        <v>90</v>
      </c>
      <c r="G1386">
        <v>81</v>
      </c>
      <c r="I1386" t="s">
        <v>168</v>
      </c>
    </row>
    <row r="1387" spans="1:9" x14ac:dyDescent="0.25">
      <c r="A1387" t="s">
        <v>3194</v>
      </c>
      <c r="B1387" s="6">
        <v>41979</v>
      </c>
      <c r="C1387" t="s">
        <v>3073</v>
      </c>
      <c r="D1387" t="s">
        <v>3371</v>
      </c>
      <c r="E1387" t="s">
        <v>3720</v>
      </c>
      <c r="F1387">
        <v>68</v>
      </c>
      <c r="G1387">
        <v>55</v>
      </c>
      <c r="I1387" t="s">
        <v>323</v>
      </c>
    </row>
    <row r="1388" spans="1:9" x14ac:dyDescent="0.25">
      <c r="A1388" t="s">
        <v>3153</v>
      </c>
      <c r="B1388" s="6">
        <v>41979</v>
      </c>
      <c r="C1388" t="s">
        <v>3073</v>
      </c>
      <c r="D1388" t="s">
        <v>3090</v>
      </c>
      <c r="E1388" t="s">
        <v>3720</v>
      </c>
      <c r="F1388">
        <v>72</v>
      </c>
      <c r="G1388">
        <v>70</v>
      </c>
      <c r="I1388" t="s">
        <v>130</v>
      </c>
    </row>
    <row r="1389" spans="1:9" x14ac:dyDescent="0.25">
      <c r="A1389" t="s">
        <v>3323</v>
      </c>
      <c r="B1389" s="6">
        <v>41979</v>
      </c>
      <c r="C1389" t="s">
        <v>3073</v>
      </c>
      <c r="D1389" t="s">
        <v>3412</v>
      </c>
      <c r="E1389" t="s">
        <v>3721</v>
      </c>
      <c r="F1389">
        <v>85</v>
      </c>
      <c r="G1389">
        <v>52</v>
      </c>
      <c r="I1389" t="s">
        <v>94</v>
      </c>
    </row>
    <row r="1390" spans="1:9" x14ac:dyDescent="0.25">
      <c r="A1390" t="s">
        <v>3266</v>
      </c>
      <c r="B1390" s="6">
        <v>41979</v>
      </c>
      <c r="C1390" t="s">
        <v>3073</v>
      </c>
      <c r="D1390" t="s">
        <v>3277</v>
      </c>
      <c r="E1390" t="s">
        <v>3721</v>
      </c>
      <c r="F1390">
        <v>68</v>
      </c>
      <c r="G1390">
        <v>60</v>
      </c>
      <c r="I1390" t="s">
        <v>386</v>
      </c>
    </row>
    <row r="1391" spans="1:9" x14ac:dyDescent="0.25">
      <c r="A1391" t="s">
        <v>3238</v>
      </c>
      <c r="B1391" s="6">
        <v>41979</v>
      </c>
      <c r="C1391" t="s">
        <v>3073</v>
      </c>
      <c r="D1391" t="s">
        <v>3369</v>
      </c>
      <c r="E1391" t="s">
        <v>3720</v>
      </c>
      <c r="F1391">
        <v>70</v>
      </c>
      <c r="G1391">
        <v>68</v>
      </c>
      <c r="H1391" t="s">
        <v>3722</v>
      </c>
      <c r="I1391" t="s">
        <v>744</v>
      </c>
    </row>
    <row r="1392" spans="1:9" x14ac:dyDescent="0.25">
      <c r="A1392" t="s">
        <v>3150</v>
      </c>
      <c r="B1392" s="6">
        <v>41979</v>
      </c>
      <c r="C1392" t="s">
        <v>3073</v>
      </c>
      <c r="D1392" t="s">
        <v>3204</v>
      </c>
      <c r="E1392" t="s">
        <v>3721</v>
      </c>
      <c r="F1392">
        <v>93</v>
      </c>
      <c r="G1392">
        <v>81</v>
      </c>
      <c r="I1392" t="s">
        <v>116</v>
      </c>
    </row>
    <row r="1393" spans="1:9" x14ac:dyDescent="0.25">
      <c r="A1393" t="s">
        <v>3135</v>
      </c>
      <c r="B1393" s="6">
        <v>41979</v>
      </c>
      <c r="C1393" t="s">
        <v>3073</v>
      </c>
      <c r="D1393" t="s">
        <v>3200</v>
      </c>
      <c r="E1393" t="s">
        <v>3721</v>
      </c>
      <c r="F1393">
        <v>78</v>
      </c>
      <c r="G1393">
        <v>65</v>
      </c>
      <c r="I1393" t="s">
        <v>633</v>
      </c>
    </row>
    <row r="1394" spans="1:9" x14ac:dyDescent="0.25">
      <c r="A1394" t="s">
        <v>3083</v>
      </c>
      <c r="B1394" s="6">
        <v>41979</v>
      </c>
      <c r="C1394" t="s">
        <v>3073</v>
      </c>
      <c r="D1394" t="s">
        <v>3718</v>
      </c>
      <c r="E1394" t="s">
        <v>3721</v>
      </c>
      <c r="F1394">
        <v>96</v>
      </c>
      <c r="G1394">
        <v>45</v>
      </c>
      <c r="I1394" t="s">
        <v>55</v>
      </c>
    </row>
    <row r="1395" spans="1:9" x14ac:dyDescent="0.25">
      <c r="A1395" t="s">
        <v>3241</v>
      </c>
      <c r="B1395" s="6">
        <v>41979</v>
      </c>
      <c r="C1395" t="s">
        <v>3073</v>
      </c>
      <c r="D1395" t="s">
        <v>3353</v>
      </c>
      <c r="E1395" t="s">
        <v>3721</v>
      </c>
      <c r="F1395">
        <v>71</v>
      </c>
      <c r="G1395">
        <v>64</v>
      </c>
      <c r="I1395" t="s">
        <v>229</v>
      </c>
    </row>
    <row r="1396" spans="1:9" x14ac:dyDescent="0.25">
      <c r="A1396" t="s">
        <v>3405</v>
      </c>
      <c r="B1396" s="6">
        <v>41979</v>
      </c>
      <c r="C1396" t="s">
        <v>3073</v>
      </c>
      <c r="D1396" t="s">
        <v>3718</v>
      </c>
      <c r="E1396" t="s">
        <v>3721</v>
      </c>
      <c r="F1396">
        <v>100</v>
      </c>
      <c r="G1396">
        <v>85</v>
      </c>
      <c r="I1396" t="s">
        <v>10</v>
      </c>
    </row>
    <row r="1397" spans="1:9" x14ac:dyDescent="0.25">
      <c r="A1397" t="s">
        <v>3082</v>
      </c>
      <c r="B1397" s="6">
        <v>41979</v>
      </c>
      <c r="C1397" t="s">
        <v>3073</v>
      </c>
      <c r="D1397" t="s">
        <v>3115</v>
      </c>
      <c r="E1397" t="s">
        <v>3720</v>
      </c>
      <c r="F1397">
        <v>77</v>
      </c>
      <c r="G1397">
        <v>64</v>
      </c>
      <c r="I1397" t="s">
        <v>1859</v>
      </c>
    </row>
    <row r="1398" spans="1:9" x14ac:dyDescent="0.25">
      <c r="A1398" t="s">
        <v>3407</v>
      </c>
      <c r="B1398" s="6">
        <v>41979</v>
      </c>
      <c r="C1398" t="s">
        <v>3073</v>
      </c>
      <c r="D1398" t="s">
        <v>3718</v>
      </c>
      <c r="E1398" t="s">
        <v>3721</v>
      </c>
      <c r="F1398">
        <v>89</v>
      </c>
      <c r="G1398">
        <v>60</v>
      </c>
      <c r="I1398" t="s">
        <v>32</v>
      </c>
    </row>
    <row r="1399" spans="1:9" x14ac:dyDescent="0.25">
      <c r="A1399" t="s">
        <v>3292</v>
      </c>
      <c r="B1399" s="6">
        <v>41979</v>
      </c>
      <c r="C1399" t="s">
        <v>3073</v>
      </c>
      <c r="D1399" t="s">
        <v>3341</v>
      </c>
      <c r="E1399" t="s">
        <v>3070</v>
      </c>
      <c r="I1399" t="s">
        <v>3070</v>
      </c>
    </row>
    <row r="1400" spans="1:9" x14ac:dyDescent="0.25">
      <c r="A1400" t="s">
        <v>3346</v>
      </c>
      <c r="B1400" s="6">
        <v>41979</v>
      </c>
      <c r="C1400" t="s">
        <v>3073</v>
      </c>
      <c r="D1400" t="s">
        <v>3110</v>
      </c>
      <c r="E1400" t="s">
        <v>3721</v>
      </c>
      <c r="F1400">
        <v>81</v>
      </c>
      <c r="G1400">
        <v>69</v>
      </c>
      <c r="I1400" t="s">
        <v>130</v>
      </c>
    </row>
    <row r="1401" spans="1:9" x14ac:dyDescent="0.25">
      <c r="A1401" t="s">
        <v>3178</v>
      </c>
      <c r="B1401" s="6">
        <v>41979</v>
      </c>
      <c r="C1401" t="s">
        <v>3073</v>
      </c>
      <c r="D1401" t="s">
        <v>3167</v>
      </c>
      <c r="E1401" t="s">
        <v>3721</v>
      </c>
      <c r="F1401">
        <v>71</v>
      </c>
      <c r="G1401">
        <v>65</v>
      </c>
      <c r="H1401" t="s">
        <v>3722</v>
      </c>
      <c r="I1401" t="s">
        <v>567</v>
      </c>
    </row>
    <row r="1402" spans="1:9" x14ac:dyDescent="0.25">
      <c r="A1402" t="s">
        <v>3092</v>
      </c>
      <c r="B1402" s="6">
        <v>41979</v>
      </c>
      <c r="C1402" t="s">
        <v>3073</v>
      </c>
      <c r="D1402" t="s">
        <v>3347</v>
      </c>
      <c r="E1402" t="s">
        <v>3721</v>
      </c>
      <c r="F1402">
        <v>75</v>
      </c>
      <c r="G1402">
        <v>57</v>
      </c>
      <c r="I1402" t="s">
        <v>323</v>
      </c>
    </row>
    <row r="1403" spans="1:9" x14ac:dyDescent="0.25">
      <c r="A1403" t="s">
        <v>3191</v>
      </c>
      <c r="B1403" s="6">
        <v>41979</v>
      </c>
      <c r="C1403" t="s">
        <v>3073</v>
      </c>
      <c r="D1403" t="s">
        <v>3171</v>
      </c>
      <c r="E1403" t="s">
        <v>3720</v>
      </c>
      <c r="F1403">
        <v>80</v>
      </c>
      <c r="G1403">
        <v>70</v>
      </c>
      <c r="I1403" t="s">
        <v>10</v>
      </c>
    </row>
    <row r="1404" spans="1:9" x14ac:dyDescent="0.25">
      <c r="A1404" t="s">
        <v>3324</v>
      </c>
      <c r="B1404" s="6">
        <v>41979</v>
      </c>
      <c r="C1404" t="s">
        <v>3073</v>
      </c>
      <c r="D1404" t="s">
        <v>3076</v>
      </c>
      <c r="E1404" t="s">
        <v>3721</v>
      </c>
      <c r="F1404">
        <v>70</v>
      </c>
      <c r="G1404">
        <v>50</v>
      </c>
      <c r="I1404" t="s">
        <v>192</v>
      </c>
    </row>
    <row r="1405" spans="1:9" x14ac:dyDescent="0.25">
      <c r="A1405" t="s">
        <v>3286</v>
      </c>
      <c r="B1405" s="6">
        <v>41979</v>
      </c>
      <c r="C1405" t="s">
        <v>3073</v>
      </c>
      <c r="D1405" t="s">
        <v>3258</v>
      </c>
      <c r="E1405" t="s">
        <v>3720</v>
      </c>
      <c r="F1405">
        <v>65</v>
      </c>
      <c r="G1405">
        <v>58</v>
      </c>
      <c r="H1405" t="s">
        <v>3722</v>
      </c>
      <c r="I1405" t="s">
        <v>130</v>
      </c>
    </row>
    <row r="1406" spans="1:9" x14ac:dyDescent="0.25">
      <c r="A1406" t="s">
        <v>3303</v>
      </c>
      <c r="B1406" s="6">
        <v>41979</v>
      </c>
      <c r="C1406" t="s">
        <v>3073</v>
      </c>
      <c r="D1406" t="s">
        <v>3207</v>
      </c>
      <c r="E1406" t="s">
        <v>3720</v>
      </c>
      <c r="F1406">
        <v>55</v>
      </c>
      <c r="G1406">
        <v>53</v>
      </c>
      <c r="I1406" t="s">
        <v>14</v>
      </c>
    </row>
    <row r="1407" spans="1:9" x14ac:dyDescent="0.25">
      <c r="A1407" t="s">
        <v>3114</v>
      </c>
      <c r="B1407" s="6">
        <v>41979</v>
      </c>
      <c r="C1407" t="s">
        <v>3073</v>
      </c>
      <c r="D1407" t="s">
        <v>3085</v>
      </c>
      <c r="E1407" t="s">
        <v>3721</v>
      </c>
      <c r="F1407">
        <v>77</v>
      </c>
      <c r="G1407">
        <v>64</v>
      </c>
      <c r="I1407" t="s">
        <v>14</v>
      </c>
    </row>
    <row r="1408" spans="1:9" x14ac:dyDescent="0.25">
      <c r="A1408" t="s">
        <v>3206</v>
      </c>
      <c r="B1408" s="6">
        <v>41979</v>
      </c>
      <c r="C1408" t="s">
        <v>3073</v>
      </c>
      <c r="D1408" t="s">
        <v>3211</v>
      </c>
      <c r="E1408" t="s">
        <v>3720</v>
      </c>
      <c r="F1408">
        <v>73</v>
      </c>
      <c r="G1408">
        <v>70</v>
      </c>
      <c r="I1408" t="s">
        <v>130</v>
      </c>
    </row>
    <row r="1409" spans="1:9" x14ac:dyDescent="0.25">
      <c r="A1409" t="s">
        <v>3352</v>
      </c>
      <c r="B1409" s="6">
        <v>41979</v>
      </c>
      <c r="C1409" t="s">
        <v>3073</v>
      </c>
      <c r="D1409" t="s">
        <v>3718</v>
      </c>
      <c r="E1409" t="s">
        <v>3721</v>
      </c>
      <c r="F1409">
        <v>54</v>
      </c>
      <c r="G1409">
        <v>49</v>
      </c>
      <c r="I1409" t="s">
        <v>13</v>
      </c>
    </row>
    <row r="1410" spans="1:9" x14ac:dyDescent="0.25">
      <c r="A1410" t="s">
        <v>3109</v>
      </c>
      <c r="B1410" s="6">
        <v>41979</v>
      </c>
      <c r="C1410" t="s">
        <v>3073</v>
      </c>
      <c r="D1410" t="s">
        <v>3099</v>
      </c>
      <c r="E1410" t="s">
        <v>3721</v>
      </c>
      <c r="F1410">
        <v>81</v>
      </c>
      <c r="G1410">
        <v>68</v>
      </c>
      <c r="I1410" t="s">
        <v>214</v>
      </c>
    </row>
    <row r="1411" spans="1:9" x14ac:dyDescent="0.25">
      <c r="A1411" t="s">
        <v>3291</v>
      </c>
      <c r="B1411" s="6">
        <v>41979</v>
      </c>
      <c r="C1411" t="s">
        <v>3073</v>
      </c>
      <c r="D1411" t="s">
        <v>3280</v>
      </c>
      <c r="E1411" t="s">
        <v>3720</v>
      </c>
      <c r="F1411">
        <v>82</v>
      </c>
      <c r="G1411">
        <v>71</v>
      </c>
      <c r="I1411" t="s">
        <v>54</v>
      </c>
    </row>
    <row r="1412" spans="1:9" x14ac:dyDescent="0.25">
      <c r="A1412" t="s">
        <v>3263</v>
      </c>
      <c r="B1412" s="6">
        <v>41979</v>
      </c>
      <c r="C1412" t="s">
        <v>3073</v>
      </c>
      <c r="D1412" t="s">
        <v>3365</v>
      </c>
      <c r="E1412" t="s">
        <v>3721</v>
      </c>
      <c r="F1412">
        <v>78</v>
      </c>
      <c r="G1412">
        <v>59</v>
      </c>
      <c r="I1412" t="s">
        <v>93</v>
      </c>
    </row>
    <row r="1413" spans="1:9" x14ac:dyDescent="0.25">
      <c r="A1413" t="s">
        <v>3717</v>
      </c>
      <c r="B1413" s="6">
        <v>41979</v>
      </c>
      <c r="C1413" t="s">
        <v>3073</v>
      </c>
      <c r="D1413" t="s">
        <v>3330</v>
      </c>
      <c r="E1413" t="s">
        <v>3720</v>
      </c>
      <c r="F1413">
        <v>61</v>
      </c>
      <c r="G1413">
        <v>50</v>
      </c>
      <c r="I1413" t="s">
        <v>36</v>
      </c>
    </row>
    <row r="1414" spans="1:9" x14ac:dyDescent="0.25">
      <c r="A1414" t="s">
        <v>3397</v>
      </c>
      <c r="B1414" s="6">
        <v>41979</v>
      </c>
      <c r="C1414" t="s">
        <v>3073</v>
      </c>
      <c r="D1414" t="s">
        <v>3322</v>
      </c>
      <c r="E1414" t="s">
        <v>3721</v>
      </c>
      <c r="F1414">
        <v>63</v>
      </c>
      <c r="G1414">
        <v>59</v>
      </c>
      <c r="I1414" t="s">
        <v>215</v>
      </c>
    </row>
    <row r="1415" spans="1:9" x14ac:dyDescent="0.25">
      <c r="A1415" t="s">
        <v>3261</v>
      </c>
      <c r="B1415" s="6">
        <v>41979</v>
      </c>
      <c r="C1415" t="s">
        <v>3073</v>
      </c>
      <c r="D1415" t="s">
        <v>3236</v>
      </c>
      <c r="E1415" t="s">
        <v>3720</v>
      </c>
      <c r="F1415">
        <v>87</v>
      </c>
      <c r="G1415">
        <v>75</v>
      </c>
      <c r="I1415" t="s">
        <v>386</v>
      </c>
    </row>
    <row r="1416" spans="1:9" x14ac:dyDescent="0.25">
      <c r="A1416" t="s">
        <v>3105</v>
      </c>
      <c r="B1416" s="6">
        <v>41979</v>
      </c>
      <c r="C1416" t="s">
        <v>3073</v>
      </c>
      <c r="D1416" t="s">
        <v>3108</v>
      </c>
      <c r="E1416" t="s">
        <v>3721</v>
      </c>
      <c r="F1416">
        <v>81</v>
      </c>
      <c r="G1416">
        <v>54</v>
      </c>
      <c r="I1416" t="s">
        <v>566</v>
      </c>
    </row>
    <row r="1417" spans="1:9" x14ac:dyDescent="0.25">
      <c r="A1417" t="s">
        <v>3360</v>
      </c>
      <c r="B1417" s="6">
        <v>41979</v>
      </c>
      <c r="C1417" t="s">
        <v>3073</v>
      </c>
      <c r="D1417" t="s">
        <v>3290</v>
      </c>
      <c r="E1417" t="s">
        <v>3720</v>
      </c>
      <c r="F1417">
        <v>68</v>
      </c>
      <c r="G1417">
        <v>67</v>
      </c>
      <c r="H1417" t="s">
        <v>3722</v>
      </c>
      <c r="I1417" t="s">
        <v>11</v>
      </c>
    </row>
    <row r="1418" spans="1:9" x14ac:dyDescent="0.25">
      <c r="A1418" t="s">
        <v>3199</v>
      </c>
      <c r="B1418" s="6">
        <v>41979</v>
      </c>
      <c r="C1418" t="s">
        <v>3073</v>
      </c>
      <c r="D1418" t="s">
        <v>3246</v>
      </c>
      <c r="E1418" t="s">
        <v>3721</v>
      </c>
      <c r="F1418">
        <v>75</v>
      </c>
      <c r="G1418">
        <v>49</v>
      </c>
      <c r="I1418" t="s">
        <v>93</v>
      </c>
    </row>
    <row r="1419" spans="1:9" x14ac:dyDescent="0.25">
      <c r="A1419" t="s">
        <v>3313</v>
      </c>
      <c r="B1419" s="6">
        <v>41979</v>
      </c>
      <c r="C1419" t="s">
        <v>3073</v>
      </c>
      <c r="D1419" t="s">
        <v>3220</v>
      </c>
      <c r="E1419" t="s">
        <v>3070</v>
      </c>
      <c r="I1419" t="s">
        <v>3070</v>
      </c>
    </row>
    <row r="1420" spans="1:9" x14ac:dyDescent="0.25">
      <c r="A1420" t="s">
        <v>3273</v>
      </c>
      <c r="B1420" s="6">
        <v>41979</v>
      </c>
      <c r="C1420" t="s">
        <v>3073</v>
      </c>
      <c r="D1420" t="s">
        <v>3240</v>
      </c>
      <c r="E1420" t="s">
        <v>3721</v>
      </c>
      <c r="F1420">
        <v>81</v>
      </c>
      <c r="G1420">
        <v>61</v>
      </c>
      <c r="I1420" t="s">
        <v>214</v>
      </c>
    </row>
    <row r="1421" spans="1:9" x14ac:dyDescent="0.25">
      <c r="A1421" t="s">
        <v>3396</v>
      </c>
      <c r="B1421" s="6">
        <v>41979</v>
      </c>
      <c r="C1421" t="s">
        <v>3073</v>
      </c>
      <c r="D1421" t="s">
        <v>3233</v>
      </c>
      <c r="E1421" t="s">
        <v>3721</v>
      </c>
      <c r="F1421">
        <v>71</v>
      </c>
      <c r="G1421">
        <v>49</v>
      </c>
      <c r="I1421" t="s">
        <v>93</v>
      </c>
    </row>
    <row r="1422" spans="1:9" x14ac:dyDescent="0.25">
      <c r="A1422" t="s">
        <v>3185</v>
      </c>
      <c r="B1422" s="6">
        <v>41979</v>
      </c>
      <c r="C1422" t="s">
        <v>3073</v>
      </c>
      <c r="D1422" t="s">
        <v>3117</v>
      </c>
      <c r="E1422" t="s">
        <v>3720</v>
      </c>
      <c r="F1422">
        <v>75</v>
      </c>
      <c r="G1422">
        <v>43</v>
      </c>
      <c r="I1422" t="s">
        <v>214</v>
      </c>
    </row>
    <row r="1423" spans="1:9" x14ac:dyDescent="0.25">
      <c r="A1423" t="s">
        <v>3267</v>
      </c>
      <c r="B1423" s="6">
        <v>41979</v>
      </c>
      <c r="C1423" t="s">
        <v>3073</v>
      </c>
      <c r="D1423" t="s">
        <v>3718</v>
      </c>
      <c r="E1423" t="s">
        <v>3721</v>
      </c>
      <c r="F1423">
        <v>92</v>
      </c>
      <c r="G1423">
        <v>45</v>
      </c>
      <c r="I1423" t="s">
        <v>11</v>
      </c>
    </row>
    <row r="1424" spans="1:9" x14ac:dyDescent="0.25">
      <c r="A1424" t="s">
        <v>3078</v>
      </c>
      <c r="B1424" s="6">
        <v>41979</v>
      </c>
      <c r="C1424" t="s">
        <v>3073</v>
      </c>
      <c r="D1424" t="s">
        <v>3097</v>
      </c>
      <c r="E1424" t="s">
        <v>3721</v>
      </c>
      <c r="F1424">
        <v>69</v>
      </c>
      <c r="G1424">
        <v>59</v>
      </c>
      <c r="I1424" t="s">
        <v>215</v>
      </c>
    </row>
    <row r="1425" spans="1:9" x14ac:dyDescent="0.25">
      <c r="A1425" t="s">
        <v>3195</v>
      </c>
      <c r="B1425" s="6">
        <v>41979</v>
      </c>
      <c r="C1425" t="s">
        <v>3073</v>
      </c>
      <c r="D1425" t="s">
        <v>3201</v>
      </c>
      <c r="E1425" t="s">
        <v>3720</v>
      </c>
      <c r="F1425">
        <v>69</v>
      </c>
      <c r="G1425">
        <v>57</v>
      </c>
      <c r="I1425" t="s">
        <v>93</v>
      </c>
    </row>
    <row r="1426" spans="1:9" x14ac:dyDescent="0.25">
      <c r="A1426" t="s">
        <v>3140</v>
      </c>
      <c r="B1426" s="6">
        <v>41979</v>
      </c>
      <c r="C1426" t="s">
        <v>3074</v>
      </c>
      <c r="D1426" t="s">
        <v>3168</v>
      </c>
      <c r="E1426" t="s">
        <v>3721</v>
      </c>
      <c r="F1426">
        <v>58</v>
      </c>
      <c r="G1426">
        <v>57</v>
      </c>
      <c r="I1426" t="s">
        <v>93</v>
      </c>
    </row>
    <row r="1427" spans="1:9" x14ac:dyDescent="0.25">
      <c r="A1427" t="s">
        <v>3251</v>
      </c>
      <c r="B1427" s="6">
        <v>41979</v>
      </c>
      <c r="C1427" t="s">
        <v>3073</v>
      </c>
      <c r="D1427" t="s">
        <v>3245</v>
      </c>
      <c r="E1427" t="s">
        <v>3721</v>
      </c>
      <c r="F1427">
        <v>65</v>
      </c>
      <c r="G1427">
        <v>64</v>
      </c>
      <c r="I1427" t="s">
        <v>165</v>
      </c>
    </row>
    <row r="1428" spans="1:9" x14ac:dyDescent="0.25">
      <c r="A1428" t="s">
        <v>3100</v>
      </c>
      <c r="B1428" s="6">
        <v>41979</v>
      </c>
      <c r="C1428" t="s">
        <v>3073</v>
      </c>
      <c r="D1428" t="s">
        <v>3372</v>
      </c>
      <c r="E1428" t="s">
        <v>3721</v>
      </c>
      <c r="F1428">
        <v>72</v>
      </c>
      <c r="G1428">
        <v>71</v>
      </c>
      <c r="I1428" t="s">
        <v>192</v>
      </c>
    </row>
    <row r="1429" spans="1:9" x14ac:dyDescent="0.25">
      <c r="A1429" t="s">
        <v>3364</v>
      </c>
      <c r="B1429" s="6">
        <v>41979</v>
      </c>
      <c r="C1429" t="s">
        <v>3073</v>
      </c>
      <c r="D1429" t="s">
        <v>3189</v>
      </c>
      <c r="E1429" t="s">
        <v>3720</v>
      </c>
      <c r="F1429">
        <v>64</v>
      </c>
      <c r="G1429">
        <v>48</v>
      </c>
      <c r="I1429" t="s">
        <v>259</v>
      </c>
    </row>
    <row r="1430" spans="1:9" x14ac:dyDescent="0.25">
      <c r="A1430" t="s">
        <v>3408</v>
      </c>
      <c r="B1430" s="6">
        <v>41979</v>
      </c>
      <c r="C1430" t="s">
        <v>3073</v>
      </c>
      <c r="D1430" t="s">
        <v>3413</v>
      </c>
      <c r="E1430" t="s">
        <v>3721</v>
      </c>
      <c r="F1430">
        <v>81</v>
      </c>
      <c r="G1430">
        <v>65</v>
      </c>
      <c r="I1430" t="s">
        <v>54</v>
      </c>
    </row>
    <row r="1431" spans="1:9" x14ac:dyDescent="0.25">
      <c r="A1431" t="s">
        <v>3391</v>
      </c>
      <c r="B1431" s="6">
        <v>41979</v>
      </c>
      <c r="C1431" t="s">
        <v>3073</v>
      </c>
      <c r="D1431" t="s">
        <v>3325</v>
      </c>
      <c r="E1431" t="s">
        <v>3721</v>
      </c>
      <c r="F1431">
        <v>67</v>
      </c>
      <c r="G1431">
        <v>60</v>
      </c>
      <c r="I1431" t="s">
        <v>215</v>
      </c>
    </row>
    <row r="1432" spans="1:9" x14ac:dyDescent="0.25">
      <c r="A1432" t="s">
        <v>3289</v>
      </c>
      <c r="B1432" s="6">
        <v>41979</v>
      </c>
      <c r="C1432" t="s">
        <v>3073</v>
      </c>
      <c r="D1432" t="s">
        <v>3257</v>
      </c>
      <c r="E1432" t="s">
        <v>3721</v>
      </c>
      <c r="F1432">
        <v>87</v>
      </c>
      <c r="G1432">
        <v>59</v>
      </c>
      <c r="I1432" t="s">
        <v>215</v>
      </c>
    </row>
    <row r="1433" spans="1:9" x14ac:dyDescent="0.25">
      <c r="A1433" t="s">
        <v>3402</v>
      </c>
      <c r="B1433" s="6">
        <v>41979</v>
      </c>
      <c r="C1433" t="s">
        <v>3073</v>
      </c>
      <c r="D1433" t="s">
        <v>3314</v>
      </c>
      <c r="E1433" t="s">
        <v>3721</v>
      </c>
      <c r="F1433">
        <v>85</v>
      </c>
      <c r="G1433">
        <v>73</v>
      </c>
      <c r="I1433" t="s">
        <v>165</v>
      </c>
    </row>
    <row r="1434" spans="1:9" x14ac:dyDescent="0.25">
      <c r="A1434" t="s">
        <v>3142</v>
      </c>
      <c r="B1434" s="6">
        <v>41979</v>
      </c>
      <c r="C1434" t="s">
        <v>3073</v>
      </c>
      <c r="D1434" t="s">
        <v>3202</v>
      </c>
      <c r="E1434" t="s">
        <v>3721</v>
      </c>
      <c r="F1434">
        <v>59</v>
      </c>
      <c r="G1434">
        <v>54</v>
      </c>
      <c r="I1434" t="s">
        <v>322</v>
      </c>
    </row>
    <row r="1435" spans="1:9" x14ac:dyDescent="0.25">
      <c r="A1435" t="s">
        <v>3297</v>
      </c>
      <c r="B1435" s="6">
        <v>41979</v>
      </c>
      <c r="C1435" t="s">
        <v>3073</v>
      </c>
      <c r="D1435" t="s">
        <v>3265</v>
      </c>
      <c r="E1435" t="s">
        <v>3721</v>
      </c>
      <c r="F1435">
        <v>74</v>
      </c>
      <c r="G1435">
        <v>62</v>
      </c>
      <c r="I1435" t="s">
        <v>214</v>
      </c>
    </row>
    <row r="1436" spans="1:9" x14ac:dyDescent="0.25">
      <c r="A1436" t="s">
        <v>3296</v>
      </c>
      <c r="B1436" s="6">
        <v>41979</v>
      </c>
      <c r="C1436" t="s">
        <v>3073</v>
      </c>
      <c r="D1436" t="s">
        <v>3264</v>
      </c>
      <c r="E1436" t="s">
        <v>3721</v>
      </c>
      <c r="F1436">
        <v>88</v>
      </c>
      <c r="G1436">
        <v>62</v>
      </c>
      <c r="I1436" t="s">
        <v>93</v>
      </c>
    </row>
    <row r="1437" spans="1:9" x14ac:dyDescent="0.25">
      <c r="A1437" t="s">
        <v>3162</v>
      </c>
      <c r="B1437" s="6">
        <v>41979</v>
      </c>
      <c r="C1437" t="s">
        <v>3073</v>
      </c>
      <c r="D1437" t="s">
        <v>3158</v>
      </c>
      <c r="E1437" t="s">
        <v>3720</v>
      </c>
      <c r="F1437">
        <v>77</v>
      </c>
      <c r="G1437">
        <v>67</v>
      </c>
      <c r="I1437" t="s">
        <v>728</v>
      </c>
    </row>
    <row r="1438" spans="1:9" x14ac:dyDescent="0.25">
      <c r="A1438" t="s">
        <v>3411</v>
      </c>
      <c r="B1438" s="6">
        <v>41979</v>
      </c>
      <c r="C1438" t="s">
        <v>3073</v>
      </c>
      <c r="D1438" t="s">
        <v>3718</v>
      </c>
      <c r="E1438" t="s">
        <v>3721</v>
      </c>
      <c r="F1438">
        <v>83</v>
      </c>
      <c r="G1438">
        <v>55</v>
      </c>
      <c r="I1438" t="s">
        <v>165</v>
      </c>
    </row>
    <row r="1439" spans="1:9" x14ac:dyDescent="0.25">
      <c r="A1439" t="s">
        <v>3299</v>
      </c>
      <c r="B1439" s="6">
        <v>41979</v>
      </c>
      <c r="C1439" t="s">
        <v>3073</v>
      </c>
      <c r="D1439" t="s">
        <v>3270</v>
      </c>
      <c r="E1439" t="s">
        <v>3721</v>
      </c>
      <c r="F1439">
        <v>63</v>
      </c>
      <c r="G1439">
        <v>56</v>
      </c>
      <c r="I1439" t="s">
        <v>215</v>
      </c>
    </row>
    <row r="1440" spans="1:9" x14ac:dyDescent="0.25">
      <c r="A1440" t="s">
        <v>3368</v>
      </c>
      <c r="B1440" s="6">
        <v>41979</v>
      </c>
      <c r="C1440" t="s">
        <v>3073</v>
      </c>
      <c r="D1440" t="s">
        <v>3274</v>
      </c>
      <c r="E1440" t="s">
        <v>3720</v>
      </c>
      <c r="F1440">
        <v>63</v>
      </c>
      <c r="G1440">
        <v>46</v>
      </c>
      <c r="I1440" t="s">
        <v>368</v>
      </c>
    </row>
    <row r="1441" spans="1:9" x14ac:dyDescent="0.25">
      <c r="A1441" t="s">
        <v>3087</v>
      </c>
      <c r="B1441" s="6">
        <v>41979</v>
      </c>
      <c r="C1441" t="s">
        <v>3073</v>
      </c>
      <c r="D1441" t="s">
        <v>3151</v>
      </c>
      <c r="E1441" t="s">
        <v>3720</v>
      </c>
      <c r="F1441">
        <v>64</v>
      </c>
      <c r="G1441">
        <v>52</v>
      </c>
      <c r="H1441" t="s">
        <v>3723</v>
      </c>
      <c r="I1441" t="s">
        <v>167</v>
      </c>
    </row>
    <row r="1442" spans="1:9" x14ac:dyDescent="0.25">
      <c r="A1442" t="s">
        <v>3708</v>
      </c>
      <c r="B1442" s="6">
        <v>41979</v>
      </c>
      <c r="C1442" t="s">
        <v>3073</v>
      </c>
      <c r="D1442" t="s">
        <v>3130</v>
      </c>
      <c r="E1442" t="s">
        <v>3721</v>
      </c>
      <c r="F1442">
        <v>74</v>
      </c>
      <c r="G1442">
        <v>46</v>
      </c>
      <c r="I1442" t="s">
        <v>567</v>
      </c>
    </row>
    <row r="1443" spans="1:9" x14ac:dyDescent="0.25">
      <c r="A1443" t="s">
        <v>3180</v>
      </c>
      <c r="B1443" s="6">
        <v>41979</v>
      </c>
      <c r="C1443" t="s">
        <v>3073</v>
      </c>
      <c r="D1443" t="s">
        <v>3710</v>
      </c>
      <c r="E1443" t="s">
        <v>3720</v>
      </c>
      <c r="F1443">
        <v>74</v>
      </c>
      <c r="G1443">
        <v>57</v>
      </c>
      <c r="I1443" t="s">
        <v>93</v>
      </c>
    </row>
    <row r="1444" spans="1:9" x14ac:dyDescent="0.25">
      <c r="A1444" t="s">
        <v>3271</v>
      </c>
      <c r="B1444" s="6">
        <v>41979</v>
      </c>
      <c r="C1444" t="s">
        <v>3073</v>
      </c>
      <c r="D1444" t="s">
        <v>3298</v>
      </c>
      <c r="E1444" t="s">
        <v>3721</v>
      </c>
      <c r="F1444">
        <v>91</v>
      </c>
      <c r="G1444">
        <v>71</v>
      </c>
      <c r="I1444" t="s">
        <v>215</v>
      </c>
    </row>
    <row r="1445" spans="1:9" x14ac:dyDescent="0.25">
      <c r="A1445" t="s">
        <v>3706</v>
      </c>
      <c r="B1445" s="6">
        <v>41979</v>
      </c>
      <c r="C1445" t="s">
        <v>3073</v>
      </c>
      <c r="D1445" t="s">
        <v>3131</v>
      </c>
      <c r="E1445" t="s">
        <v>3721</v>
      </c>
      <c r="F1445">
        <v>81</v>
      </c>
      <c r="G1445">
        <v>52</v>
      </c>
      <c r="I1445" t="s">
        <v>54</v>
      </c>
    </row>
    <row r="1446" spans="1:9" x14ac:dyDescent="0.25">
      <c r="A1446" t="s">
        <v>3310</v>
      </c>
      <c r="B1446" s="6">
        <v>41979</v>
      </c>
      <c r="C1446" t="s">
        <v>3073</v>
      </c>
      <c r="D1446" t="s">
        <v>3718</v>
      </c>
      <c r="E1446" t="s">
        <v>3721</v>
      </c>
      <c r="F1446">
        <v>88</v>
      </c>
      <c r="G1446">
        <v>57</v>
      </c>
      <c r="I1446" t="s">
        <v>193</v>
      </c>
    </row>
    <row r="1447" spans="1:9" x14ac:dyDescent="0.25">
      <c r="A1447" t="s">
        <v>3210</v>
      </c>
      <c r="B1447" s="6">
        <v>41979</v>
      </c>
      <c r="C1447" t="s">
        <v>3073</v>
      </c>
      <c r="D1447" t="s">
        <v>3155</v>
      </c>
      <c r="E1447" t="s">
        <v>3721</v>
      </c>
      <c r="F1447">
        <v>97</v>
      </c>
      <c r="G1447">
        <v>84</v>
      </c>
      <c r="I1447" t="s">
        <v>130</v>
      </c>
    </row>
    <row r="1448" spans="1:9" x14ac:dyDescent="0.25">
      <c r="A1448" t="s">
        <v>3349</v>
      </c>
      <c r="B1448" s="6">
        <v>41980</v>
      </c>
      <c r="C1448" t="s">
        <v>3073</v>
      </c>
      <c r="D1448" t="s">
        <v>3112</v>
      </c>
      <c r="E1448" t="s">
        <v>3720</v>
      </c>
      <c r="F1448">
        <v>68</v>
      </c>
      <c r="G1448">
        <v>51</v>
      </c>
      <c r="I1448" t="s">
        <v>165</v>
      </c>
    </row>
    <row r="1449" spans="1:9" x14ac:dyDescent="0.25">
      <c r="A1449" t="s">
        <v>3160</v>
      </c>
      <c r="B1449" s="6">
        <v>41980</v>
      </c>
      <c r="C1449" t="s">
        <v>3073</v>
      </c>
      <c r="D1449" t="s">
        <v>3143</v>
      </c>
      <c r="E1449" t="s">
        <v>3720</v>
      </c>
      <c r="F1449">
        <v>78</v>
      </c>
      <c r="G1449">
        <v>73</v>
      </c>
      <c r="I1449" t="s">
        <v>214</v>
      </c>
    </row>
    <row r="1450" spans="1:9" x14ac:dyDescent="0.25">
      <c r="A1450" t="s">
        <v>3197</v>
      </c>
      <c r="B1450" s="6">
        <v>41980</v>
      </c>
      <c r="C1450" t="s">
        <v>3073</v>
      </c>
      <c r="D1450" t="s">
        <v>3170</v>
      </c>
      <c r="E1450" t="s">
        <v>3721</v>
      </c>
      <c r="F1450">
        <v>68</v>
      </c>
      <c r="G1450">
        <v>65</v>
      </c>
      <c r="H1450" t="s">
        <v>3722</v>
      </c>
      <c r="I1450" t="s">
        <v>93</v>
      </c>
    </row>
    <row r="1451" spans="1:9" x14ac:dyDescent="0.25">
      <c r="A1451" t="s">
        <v>3373</v>
      </c>
      <c r="B1451" s="6">
        <v>41980</v>
      </c>
      <c r="C1451" t="s">
        <v>3073</v>
      </c>
      <c r="D1451" t="s">
        <v>3272</v>
      </c>
      <c r="E1451" t="s">
        <v>3721</v>
      </c>
      <c r="F1451">
        <v>76</v>
      </c>
      <c r="G1451">
        <v>54</v>
      </c>
      <c r="I1451" t="s">
        <v>215</v>
      </c>
    </row>
    <row r="1452" spans="1:9" x14ac:dyDescent="0.25">
      <c r="A1452" t="s">
        <v>3279</v>
      </c>
      <c r="B1452" s="6">
        <v>41980</v>
      </c>
      <c r="C1452" t="s">
        <v>3073</v>
      </c>
      <c r="D1452" t="s">
        <v>3243</v>
      </c>
      <c r="E1452" t="s">
        <v>3721</v>
      </c>
      <c r="F1452">
        <v>66</v>
      </c>
      <c r="G1452">
        <v>58</v>
      </c>
      <c r="I1452" t="s">
        <v>567</v>
      </c>
    </row>
    <row r="1453" spans="1:9" x14ac:dyDescent="0.25">
      <c r="A1453" t="s">
        <v>3157</v>
      </c>
      <c r="B1453" s="6">
        <v>41980</v>
      </c>
      <c r="C1453" t="s">
        <v>3073</v>
      </c>
      <c r="D1453" t="s">
        <v>3300</v>
      </c>
      <c r="E1453" t="s">
        <v>3720</v>
      </c>
      <c r="F1453">
        <v>66</v>
      </c>
      <c r="G1453">
        <v>53</v>
      </c>
      <c r="I1453" t="s">
        <v>149</v>
      </c>
    </row>
    <row r="1454" spans="1:9" x14ac:dyDescent="0.25">
      <c r="A1454" t="s">
        <v>3255</v>
      </c>
      <c r="B1454" s="6">
        <v>41980</v>
      </c>
      <c r="C1454" t="s">
        <v>3073</v>
      </c>
      <c r="D1454" t="s">
        <v>3281</v>
      </c>
      <c r="E1454" t="s">
        <v>3721</v>
      </c>
      <c r="F1454">
        <v>83</v>
      </c>
      <c r="G1454">
        <v>61</v>
      </c>
      <c r="I1454" t="s">
        <v>192</v>
      </c>
    </row>
    <row r="1455" spans="1:9" x14ac:dyDescent="0.25">
      <c r="A1455" t="s">
        <v>3345</v>
      </c>
      <c r="B1455" s="6">
        <v>41980</v>
      </c>
      <c r="C1455" t="s">
        <v>3073</v>
      </c>
      <c r="D1455" t="s">
        <v>3718</v>
      </c>
      <c r="E1455" t="s">
        <v>3721</v>
      </c>
      <c r="F1455">
        <v>117</v>
      </c>
      <c r="G1455">
        <v>73</v>
      </c>
      <c r="I1455" t="s">
        <v>93</v>
      </c>
    </row>
    <row r="1456" spans="1:9" x14ac:dyDescent="0.25">
      <c r="A1456" t="s">
        <v>3126</v>
      </c>
      <c r="B1456" s="6">
        <v>41980</v>
      </c>
      <c r="C1456" t="s">
        <v>3074</v>
      </c>
      <c r="D1456" t="s">
        <v>3205</v>
      </c>
      <c r="E1456" t="s">
        <v>3721</v>
      </c>
      <c r="F1456">
        <v>78</v>
      </c>
      <c r="G1456">
        <v>70</v>
      </c>
      <c r="I1456" t="s">
        <v>55</v>
      </c>
    </row>
    <row r="1457" spans="1:9" x14ac:dyDescent="0.25">
      <c r="A1457" t="s">
        <v>3249</v>
      </c>
      <c r="B1457" s="6">
        <v>41980</v>
      </c>
      <c r="C1457" t="s">
        <v>3073</v>
      </c>
      <c r="D1457" t="s">
        <v>3182</v>
      </c>
      <c r="E1457" t="s">
        <v>3721</v>
      </c>
      <c r="F1457">
        <v>78</v>
      </c>
      <c r="G1457">
        <v>46</v>
      </c>
      <c r="I1457" t="s">
        <v>55</v>
      </c>
    </row>
    <row r="1458" spans="1:9" x14ac:dyDescent="0.25">
      <c r="A1458" t="s">
        <v>3111</v>
      </c>
      <c r="B1458" s="6">
        <v>41980</v>
      </c>
      <c r="C1458" t="s">
        <v>3073</v>
      </c>
      <c r="D1458" t="s">
        <v>3231</v>
      </c>
      <c r="E1458" t="s">
        <v>3721</v>
      </c>
      <c r="F1458">
        <v>64</v>
      </c>
      <c r="G1458">
        <v>57</v>
      </c>
      <c r="I1458" t="s">
        <v>93</v>
      </c>
    </row>
    <row r="1459" spans="1:9" x14ac:dyDescent="0.25">
      <c r="A1459" t="s">
        <v>3393</v>
      </c>
      <c r="B1459" s="6">
        <v>41980</v>
      </c>
      <c r="C1459" t="s">
        <v>3074</v>
      </c>
      <c r="D1459" t="s">
        <v>3392</v>
      </c>
      <c r="E1459" t="s">
        <v>3720</v>
      </c>
      <c r="F1459">
        <v>61</v>
      </c>
      <c r="G1459">
        <v>39</v>
      </c>
      <c r="I1459" t="s">
        <v>2022</v>
      </c>
    </row>
    <row r="1460" spans="1:9" x14ac:dyDescent="0.25">
      <c r="A1460" t="s">
        <v>3187</v>
      </c>
      <c r="B1460" s="6">
        <v>41980</v>
      </c>
      <c r="C1460" t="s">
        <v>3073</v>
      </c>
      <c r="D1460" t="s">
        <v>3166</v>
      </c>
      <c r="E1460" t="s">
        <v>3721</v>
      </c>
      <c r="F1460">
        <v>51</v>
      </c>
      <c r="G1460">
        <v>46</v>
      </c>
      <c r="I1460" t="s">
        <v>130</v>
      </c>
    </row>
    <row r="1461" spans="1:9" x14ac:dyDescent="0.25">
      <c r="A1461" t="s">
        <v>3713</v>
      </c>
      <c r="B1461" s="6">
        <v>41980</v>
      </c>
      <c r="C1461" t="s">
        <v>3073</v>
      </c>
      <c r="D1461" t="s">
        <v>3377</v>
      </c>
      <c r="E1461" t="s">
        <v>3721</v>
      </c>
      <c r="F1461">
        <v>82</v>
      </c>
      <c r="G1461">
        <v>49</v>
      </c>
      <c r="I1461" t="s">
        <v>568</v>
      </c>
    </row>
    <row r="1462" spans="1:9" x14ac:dyDescent="0.25">
      <c r="A1462" t="s">
        <v>3384</v>
      </c>
      <c r="B1462" s="6">
        <v>41980</v>
      </c>
      <c r="C1462" t="s">
        <v>3073</v>
      </c>
      <c r="D1462" t="s">
        <v>3188</v>
      </c>
      <c r="E1462" t="s">
        <v>3070</v>
      </c>
      <c r="I1462" t="s">
        <v>3070</v>
      </c>
    </row>
    <row r="1463" spans="1:9" x14ac:dyDescent="0.25">
      <c r="A1463" t="s">
        <v>3165</v>
      </c>
      <c r="B1463" s="6">
        <v>41980</v>
      </c>
      <c r="C1463" t="s">
        <v>3074</v>
      </c>
      <c r="D1463" t="s">
        <v>3221</v>
      </c>
      <c r="E1463" t="s">
        <v>3720</v>
      </c>
      <c r="F1463">
        <v>84</v>
      </c>
      <c r="G1463">
        <v>75</v>
      </c>
      <c r="I1463" t="s">
        <v>116</v>
      </c>
    </row>
    <row r="1464" spans="1:9" x14ac:dyDescent="0.25">
      <c r="A1464" t="s">
        <v>3327</v>
      </c>
      <c r="B1464" s="6">
        <v>41980</v>
      </c>
      <c r="C1464" t="s">
        <v>3073</v>
      </c>
      <c r="D1464" t="s">
        <v>3209</v>
      </c>
      <c r="E1464" t="s">
        <v>3721</v>
      </c>
      <c r="F1464">
        <v>92</v>
      </c>
      <c r="G1464">
        <v>89</v>
      </c>
      <c r="I1464" t="s">
        <v>1773</v>
      </c>
    </row>
    <row r="1465" spans="1:9" x14ac:dyDescent="0.25">
      <c r="A1465" t="s">
        <v>3163</v>
      </c>
      <c r="B1465" s="6">
        <v>41980</v>
      </c>
      <c r="C1465" t="s">
        <v>3073</v>
      </c>
      <c r="D1465" t="s">
        <v>3224</v>
      </c>
      <c r="E1465" t="s">
        <v>3721</v>
      </c>
      <c r="F1465">
        <v>69</v>
      </c>
      <c r="G1465">
        <v>57</v>
      </c>
      <c r="I1465" t="s">
        <v>259</v>
      </c>
    </row>
    <row r="1466" spans="1:9" x14ac:dyDescent="0.25">
      <c r="A1466" t="s">
        <v>3134</v>
      </c>
      <c r="B1466" s="6">
        <v>41980</v>
      </c>
      <c r="C1466" t="s">
        <v>3073</v>
      </c>
      <c r="D1466" t="s">
        <v>3252</v>
      </c>
      <c r="E1466" t="s">
        <v>3720</v>
      </c>
      <c r="F1466">
        <v>65</v>
      </c>
      <c r="G1466">
        <v>55</v>
      </c>
      <c r="I1466" t="s">
        <v>55</v>
      </c>
    </row>
    <row r="1467" spans="1:9" x14ac:dyDescent="0.25">
      <c r="A1467" t="s">
        <v>3328</v>
      </c>
      <c r="B1467" s="6">
        <v>41980</v>
      </c>
      <c r="C1467" t="s">
        <v>3073</v>
      </c>
      <c r="D1467" t="s">
        <v>3222</v>
      </c>
      <c r="E1467" t="s">
        <v>3720</v>
      </c>
      <c r="F1467">
        <v>63</v>
      </c>
      <c r="G1467">
        <v>56</v>
      </c>
      <c r="I1467" t="s">
        <v>13</v>
      </c>
    </row>
    <row r="1468" spans="1:9" x14ac:dyDescent="0.25">
      <c r="A1468" t="s">
        <v>3705</v>
      </c>
      <c r="B1468" s="6">
        <v>41980</v>
      </c>
      <c r="C1468" t="s">
        <v>3073</v>
      </c>
      <c r="D1468" t="s">
        <v>3139</v>
      </c>
      <c r="E1468" t="s">
        <v>3721</v>
      </c>
      <c r="F1468">
        <v>108</v>
      </c>
      <c r="G1468">
        <v>64</v>
      </c>
      <c r="I1468" t="s">
        <v>130</v>
      </c>
    </row>
    <row r="1469" spans="1:9" x14ac:dyDescent="0.25">
      <c r="A1469" t="s">
        <v>3214</v>
      </c>
      <c r="B1469" s="6">
        <v>41980</v>
      </c>
      <c r="C1469" t="s">
        <v>3073</v>
      </c>
      <c r="D1469" t="s">
        <v>3385</v>
      </c>
      <c r="E1469" t="s">
        <v>3720</v>
      </c>
      <c r="F1469">
        <v>67</v>
      </c>
      <c r="G1469">
        <v>42</v>
      </c>
      <c r="I1469" t="s">
        <v>386</v>
      </c>
    </row>
    <row r="1470" spans="1:9" x14ac:dyDescent="0.25">
      <c r="A1470" t="s">
        <v>3159</v>
      </c>
      <c r="B1470" s="6">
        <v>41980</v>
      </c>
      <c r="C1470" t="s">
        <v>3073</v>
      </c>
      <c r="D1470" t="s">
        <v>3388</v>
      </c>
      <c r="E1470" t="s">
        <v>3070</v>
      </c>
      <c r="I1470" t="s">
        <v>3070</v>
      </c>
    </row>
    <row r="1471" spans="1:9" x14ac:dyDescent="0.25">
      <c r="A1471" t="s">
        <v>3295</v>
      </c>
      <c r="B1471" s="6">
        <v>41980</v>
      </c>
      <c r="C1471" t="s">
        <v>3073</v>
      </c>
      <c r="D1471" t="s">
        <v>3253</v>
      </c>
      <c r="E1471" t="s">
        <v>3720</v>
      </c>
      <c r="F1471">
        <v>79</v>
      </c>
      <c r="G1471">
        <v>73</v>
      </c>
      <c r="I1471" t="s">
        <v>93</v>
      </c>
    </row>
    <row r="1472" spans="1:9" x14ac:dyDescent="0.25">
      <c r="A1472" t="s">
        <v>3098</v>
      </c>
      <c r="B1472" s="6">
        <v>41980</v>
      </c>
      <c r="C1472" t="s">
        <v>3073</v>
      </c>
      <c r="D1472" t="s">
        <v>3382</v>
      </c>
      <c r="E1472" t="s">
        <v>3720</v>
      </c>
      <c r="F1472">
        <v>56</v>
      </c>
      <c r="G1472">
        <v>52</v>
      </c>
      <c r="H1472" t="s">
        <v>3722</v>
      </c>
      <c r="I1472" t="s">
        <v>1874</v>
      </c>
    </row>
    <row r="1473" spans="1:9" x14ac:dyDescent="0.25">
      <c r="A1473" t="s">
        <v>3383</v>
      </c>
      <c r="B1473" s="6">
        <v>41980</v>
      </c>
      <c r="C1473" t="s">
        <v>3073</v>
      </c>
      <c r="D1473" t="s">
        <v>3080</v>
      </c>
      <c r="E1473" t="s">
        <v>3721</v>
      </c>
      <c r="F1473">
        <v>80</v>
      </c>
      <c r="G1473">
        <v>68</v>
      </c>
      <c r="I1473" t="s">
        <v>1889</v>
      </c>
    </row>
    <row r="1474" spans="1:9" x14ac:dyDescent="0.25">
      <c r="A1474" t="s">
        <v>3175</v>
      </c>
      <c r="B1474" s="6">
        <v>41980</v>
      </c>
      <c r="C1474" t="s">
        <v>3073</v>
      </c>
      <c r="D1474" t="s">
        <v>3284</v>
      </c>
      <c r="E1474" t="s">
        <v>3720</v>
      </c>
      <c r="F1474">
        <v>74</v>
      </c>
      <c r="G1474">
        <v>59</v>
      </c>
      <c r="I1474" t="s">
        <v>13</v>
      </c>
    </row>
    <row r="1475" spans="1:9" x14ac:dyDescent="0.25">
      <c r="A1475" t="s">
        <v>3262</v>
      </c>
      <c r="B1475" s="6">
        <v>41980</v>
      </c>
      <c r="C1475" t="s">
        <v>3073</v>
      </c>
      <c r="D1475" t="s">
        <v>3404</v>
      </c>
      <c r="E1475" t="s">
        <v>3721</v>
      </c>
      <c r="F1475">
        <v>85</v>
      </c>
      <c r="G1475">
        <v>54</v>
      </c>
      <c r="I1475" t="s">
        <v>93</v>
      </c>
    </row>
    <row r="1476" spans="1:9" x14ac:dyDescent="0.25">
      <c r="A1476" t="s">
        <v>3336</v>
      </c>
      <c r="B1476" s="6">
        <v>41980</v>
      </c>
      <c r="C1476" t="s">
        <v>3073</v>
      </c>
      <c r="D1476" t="s">
        <v>3718</v>
      </c>
      <c r="E1476" t="s">
        <v>3721</v>
      </c>
      <c r="F1476">
        <v>84</v>
      </c>
      <c r="G1476">
        <v>60</v>
      </c>
      <c r="I1476" t="s">
        <v>94</v>
      </c>
    </row>
    <row r="1477" spans="1:9" x14ac:dyDescent="0.25">
      <c r="A1477" t="s">
        <v>3232</v>
      </c>
      <c r="B1477" s="6">
        <v>41980</v>
      </c>
      <c r="C1477" t="s">
        <v>3073</v>
      </c>
      <c r="D1477" t="s">
        <v>3718</v>
      </c>
      <c r="E1477" t="s">
        <v>3721</v>
      </c>
      <c r="F1477">
        <v>87</v>
      </c>
      <c r="G1477">
        <v>48</v>
      </c>
      <c r="I1477" t="s">
        <v>93</v>
      </c>
    </row>
    <row r="1478" spans="1:9" x14ac:dyDescent="0.25">
      <c r="A1478" t="s">
        <v>3154</v>
      </c>
      <c r="B1478" s="6">
        <v>41980</v>
      </c>
      <c r="C1478" t="s">
        <v>3073</v>
      </c>
      <c r="D1478" t="s">
        <v>3193</v>
      </c>
      <c r="E1478" t="s">
        <v>3720</v>
      </c>
      <c r="F1478">
        <v>78</v>
      </c>
      <c r="G1478">
        <v>74</v>
      </c>
      <c r="I1478" t="s">
        <v>14</v>
      </c>
    </row>
    <row r="1479" spans="1:9" x14ac:dyDescent="0.25">
      <c r="A1479" t="s">
        <v>3282</v>
      </c>
      <c r="B1479" s="6">
        <v>41980</v>
      </c>
      <c r="C1479" t="s">
        <v>3073</v>
      </c>
      <c r="D1479" t="s">
        <v>3389</v>
      </c>
      <c r="E1479" t="s">
        <v>3721</v>
      </c>
      <c r="F1479">
        <v>75</v>
      </c>
      <c r="G1479">
        <v>68</v>
      </c>
      <c r="I1479" t="s">
        <v>193</v>
      </c>
    </row>
    <row r="1480" spans="1:9" x14ac:dyDescent="0.25">
      <c r="A1480" t="s">
        <v>3305</v>
      </c>
      <c r="B1480" s="6">
        <v>41980</v>
      </c>
      <c r="C1480" t="s">
        <v>3073</v>
      </c>
      <c r="D1480" t="s">
        <v>3718</v>
      </c>
      <c r="E1480" t="s">
        <v>3721</v>
      </c>
      <c r="F1480">
        <v>91</v>
      </c>
      <c r="G1480">
        <v>66</v>
      </c>
      <c r="I1480" t="s">
        <v>259</v>
      </c>
    </row>
    <row r="1481" spans="1:9" x14ac:dyDescent="0.25">
      <c r="A1481" t="s">
        <v>3132</v>
      </c>
      <c r="B1481" s="6">
        <v>41980</v>
      </c>
      <c r="C1481" t="s">
        <v>3073</v>
      </c>
      <c r="D1481" t="s">
        <v>3276</v>
      </c>
      <c r="E1481" t="s">
        <v>3721</v>
      </c>
      <c r="F1481">
        <v>89</v>
      </c>
      <c r="G1481">
        <v>84</v>
      </c>
      <c r="I1481" t="s">
        <v>94</v>
      </c>
    </row>
    <row r="1482" spans="1:9" x14ac:dyDescent="0.25">
      <c r="A1482" t="s">
        <v>3198</v>
      </c>
      <c r="B1482" s="6">
        <v>41980</v>
      </c>
      <c r="C1482" t="s">
        <v>3073</v>
      </c>
      <c r="D1482" t="s">
        <v>3311</v>
      </c>
      <c r="E1482" t="s">
        <v>3720</v>
      </c>
      <c r="F1482">
        <v>68</v>
      </c>
      <c r="G1482">
        <v>66</v>
      </c>
      <c r="I1482" t="s">
        <v>215</v>
      </c>
    </row>
    <row r="1483" spans="1:9" x14ac:dyDescent="0.25">
      <c r="A1483" t="s">
        <v>3395</v>
      </c>
      <c r="B1483" s="6">
        <v>41980</v>
      </c>
      <c r="C1483" t="s">
        <v>3073</v>
      </c>
      <c r="D1483" t="s">
        <v>3343</v>
      </c>
      <c r="E1483" t="s">
        <v>3721</v>
      </c>
      <c r="F1483">
        <v>49</v>
      </c>
      <c r="G1483">
        <v>36</v>
      </c>
      <c r="I1483" t="s">
        <v>566</v>
      </c>
    </row>
    <row r="1484" spans="1:9" x14ac:dyDescent="0.25">
      <c r="A1484" t="s">
        <v>3179</v>
      </c>
      <c r="B1484" s="6">
        <v>41980</v>
      </c>
      <c r="C1484" t="s">
        <v>3073</v>
      </c>
      <c r="D1484" t="s">
        <v>3718</v>
      </c>
      <c r="E1484" t="s">
        <v>3721</v>
      </c>
      <c r="F1484">
        <v>81</v>
      </c>
      <c r="G1484">
        <v>58</v>
      </c>
      <c r="I1484" t="s">
        <v>116</v>
      </c>
    </row>
    <row r="1485" spans="1:9" x14ac:dyDescent="0.25">
      <c r="A1485" t="s">
        <v>3242</v>
      </c>
      <c r="B1485" s="6">
        <v>41980</v>
      </c>
      <c r="C1485" t="s">
        <v>3073</v>
      </c>
      <c r="D1485" t="s">
        <v>3718</v>
      </c>
      <c r="E1485" t="s">
        <v>3721</v>
      </c>
      <c r="F1485">
        <v>70</v>
      </c>
      <c r="G1485">
        <v>35</v>
      </c>
      <c r="I1485" t="s">
        <v>323</v>
      </c>
    </row>
    <row r="1486" spans="1:9" x14ac:dyDescent="0.25">
      <c r="A1486" t="s">
        <v>3226</v>
      </c>
      <c r="B1486" s="6">
        <v>41980</v>
      </c>
      <c r="C1486" t="s">
        <v>3073</v>
      </c>
      <c r="D1486" t="s">
        <v>3718</v>
      </c>
      <c r="E1486" t="s">
        <v>3721</v>
      </c>
      <c r="F1486">
        <v>70</v>
      </c>
      <c r="G1486">
        <v>45</v>
      </c>
      <c r="I1486" t="s">
        <v>244</v>
      </c>
    </row>
    <row r="1487" spans="1:9" x14ac:dyDescent="0.25">
      <c r="A1487" t="s">
        <v>3339</v>
      </c>
      <c r="B1487" s="6">
        <v>41981</v>
      </c>
      <c r="C1487" t="s">
        <v>3073</v>
      </c>
      <c r="D1487" t="s">
        <v>3294</v>
      </c>
      <c r="E1487" t="s">
        <v>3721</v>
      </c>
      <c r="F1487">
        <v>77</v>
      </c>
      <c r="G1487">
        <v>61</v>
      </c>
      <c r="I1487" t="s">
        <v>93</v>
      </c>
    </row>
    <row r="1488" spans="1:9" x14ac:dyDescent="0.25">
      <c r="A1488" t="s">
        <v>3089</v>
      </c>
      <c r="B1488" s="6">
        <v>41981</v>
      </c>
      <c r="C1488" t="s">
        <v>3073</v>
      </c>
      <c r="D1488" t="s">
        <v>3718</v>
      </c>
      <c r="E1488" t="s">
        <v>3720</v>
      </c>
      <c r="F1488">
        <v>63</v>
      </c>
      <c r="G1488">
        <v>52</v>
      </c>
      <c r="I1488" t="s">
        <v>37</v>
      </c>
    </row>
    <row r="1489" spans="1:9" x14ac:dyDescent="0.25">
      <c r="A1489" t="s">
        <v>3079</v>
      </c>
      <c r="B1489" s="6">
        <v>41981</v>
      </c>
      <c r="C1489" t="s">
        <v>3073</v>
      </c>
      <c r="D1489" t="s">
        <v>3097</v>
      </c>
      <c r="E1489" t="s">
        <v>3721</v>
      </c>
      <c r="F1489">
        <v>61</v>
      </c>
      <c r="G1489">
        <v>58</v>
      </c>
      <c r="I1489" t="s">
        <v>15</v>
      </c>
    </row>
    <row r="1490" spans="1:9" x14ac:dyDescent="0.25">
      <c r="A1490" t="s">
        <v>3101</v>
      </c>
      <c r="B1490" s="6">
        <v>41981</v>
      </c>
      <c r="C1490" t="s">
        <v>3073</v>
      </c>
      <c r="D1490" t="s">
        <v>3129</v>
      </c>
      <c r="E1490" t="s">
        <v>3721</v>
      </c>
      <c r="F1490">
        <v>93</v>
      </c>
      <c r="G1490">
        <v>51</v>
      </c>
      <c r="I1490" t="s">
        <v>323</v>
      </c>
    </row>
    <row r="1491" spans="1:9" x14ac:dyDescent="0.25">
      <c r="A1491" t="s">
        <v>3312</v>
      </c>
      <c r="B1491" s="6">
        <v>41981</v>
      </c>
      <c r="C1491" t="s">
        <v>3073</v>
      </c>
      <c r="D1491" t="s">
        <v>3718</v>
      </c>
      <c r="E1491" t="s">
        <v>3721</v>
      </c>
      <c r="F1491">
        <v>63</v>
      </c>
      <c r="G1491">
        <v>38</v>
      </c>
      <c r="I1491" t="s">
        <v>12</v>
      </c>
    </row>
    <row r="1492" spans="1:9" x14ac:dyDescent="0.25">
      <c r="A1492" t="s">
        <v>3234</v>
      </c>
      <c r="B1492" s="6">
        <v>41981</v>
      </c>
      <c r="C1492" t="s">
        <v>3073</v>
      </c>
      <c r="D1492" t="s">
        <v>3718</v>
      </c>
      <c r="E1492" t="s">
        <v>3721</v>
      </c>
      <c r="F1492">
        <v>104</v>
      </c>
      <c r="G1492">
        <v>50</v>
      </c>
      <c r="I1492" t="s">
        <v>229</v>
      </c>
    </row>
    <row r="1493" spans="1:9" x14ac:dyDescent="0.25">
      <c r="A1493" t="s">
        <v>3144</v>
      </c>
      <c r="B1493" s="6">
        <v>41981</v>
      </c>
      <c r="C1493" t="s">
        <v>3073</v>
      </c>
      <c r="D1493" t="s">
        <v>3081</v>
      </c>
      <c r="E1493" t="s">
        <v>3721</v>
      </c>
      <c r="F1493">
        <v>85</v>
      </c>
      <c r="G1493">
        <v>47</v>
      </c>
      <c r="I1493" t="s">
        <v>215</v>
      </c>
    </row>
    <row r="1494" spans="1:9" x14ac:dyDescent="0.25">
      <c r="A1494" t="s">
        <v>3293</v>
      </c>
      <c r="B1494" s="6">
        <v>41981</v>
      </c>
      <c r="C1494" t="s">
        <v>3073</v>
      </c>
      <c r="D1494" t="s">
        <v>3341</v>
      </c>
      <c r="E1494" t="s">
        <v>3070</v>
      </c>
      <c r="I1494" t="s">
        <v>3070</v>
      </c>
    </row>
    <row r="1495" spans="1:9" x14ac:dyDescent="0.25">
      <c r="A1495" t="s">
        <v>3151</v>
      </c>
      <c r="B1495" s="6">
        <v>41981</v>
      </c>
      <c r="C1495" t="s">
        <v>3073</v>
      </c>
      <c r="D1495" t="s">
        <v>3094</v>
      </c>
      <c r="E1495" t="s">
        <v>3721</v>
      </c>
      <c r="F1495">
        <v>70</v>
      </c>
      <c r="G1495">
        <v>56</v>
      </c>
      <c r="I1495" t="s">
        <v>322</v>
      </c>
    </row>
    <row r="1496" spans="1:9" x14ac:dyDescent="0.25">
      <c r="A1496" t="s">
        <v>3366</v>
      </c>
      <c r="B1496" s="6">
        <v>41981</v>
      </c>
      <c r="C1496" t="s">
        <v>3073</v>
      </c>
      <c r="D1496" t="s">
        <v>3109</v>
      </c>
      <c r="E1496" t="s">
        <v>3721</v>
      </c>
      <c r="F1496">
        <v>82</v>
      </c>
      <c r="G1496">
        <v>81</v>
      </c>
      <c r="I1496" t="s">
        <v>130</v>
      </c>
    </row>
    <row r="1497" spans="1:9" x14ac:dyDescent="0.25">
      <c r="A1497" t="s">
        <v>3125</v>
      </c>
      <c r="B1497" s="6">
        <v>41981</v>
      </c>
      <c r="C1497" t="s">
        <v>3073</v>
      </c>
      <c r="D1497" t="s">
        <v>3239</v>
      </c>
      <c r="E1497" t="s">
        <v>3070</v>
      </c>
      <c r="I1497" t="s">
        <v>3070</v>
      </c>
    </row>
    <row r="1498" spans="1:9" x14ac:dyDescent="0.25">
      <c r="A1498" t="s">
        <v>3194</v>
      </c>
      <c r="B1498" s="6">
        <v>41981</v>
      </c>
      <c r="C1498" t="s">
        <v>3073</v>
      </c>
      <c r="D1498" t="s">
        <v>3321</v>
      </c>
      <c r="E1498" t="s">
        <v>3721</v>
      </c>
      <c r="F1498">
        <v>70</v>
      </c>
      <c r="G1498">
        <v>39</v>
      </c>
      <c r="I1498" t="s">
        <v>324</v>
      </c>
    </row>
    <row r="1499" spans="1:9" x14ac:dyDescent="0.25">
      <c r="A1499" t="s">
        <v>3124</v>
      </c>
      <c r="B1499" s="6">
        <v>41981</v>
      </c>
      <c r="C1499" t="s">
        <v>3073</v>
      </c>
      <c r="D1499" t="s">
        <v>3278</v>
      </c>
      <c r="E1499" t="s">
        <v>3721</v>
      </c>
      <c r="F1499">
        <v>92</v>
      </c>
      <c r="G1499">
        <v>56</v>
      </c>
      <c r="I1499" t="s">
        <v>193</v>
      </c>
    </row>
    <row r="1500" spans="1:9" x14ac:dyDescent="0.25">
      <c r="A1500" t="s">
        <v>3292</v>
      </c>
      <c r="B1500" s="6">
        <v>41981</v>
      </c>
      <c r="C1500" t="s">
        <v>3073</v>
      </c>
      <c r="D1500" t="s">
        <v>3350</v>
      </c>
      <c r="E1500" t="s">
        <v>3070</v>
      </c>
      <c r="I1500" t="s">
        <v>3070</v>
      </c>
    </row>
    <row r="1501" spans="1:9" x14ac:dyDescent="0.25">
      <c r="A1501" t="s">
        <v>3075</v>
      </c>
      <c r="B1501" s="6">
        <v>41981</v>
      </c>
      <c r="C1501" t="s">
        <v>3073</v>
      </c>
      <c r="D1501" t="s">
        <v>3121</v>
      </c>
      <c r="E1501" t="s">
        <v>3720</v>
      </c>
      <c r="F1501">
        <v>77</v>
      </c>
      <c r="G1501">
        <v>67</v>
      </c>
      <c r="I1501" t="s">
        <v>94</v>
      </c>
    </row>
    <row r="1502" spans="1:9" x14ac:dyDescent="0.25">
      <c r="A1502" t="s">
        <v>3206</v>
      </c>
      <c r="B1502" s="6">
        <v>41981</v>
      </c>
      <c r="C1502" t="s">
        <v>3073</v>
      </c>
      <c r="D1502" t="s">
        <v>3217</v>
      </c>
      <c r="E1502" t="s">
        <v>3721</v>
      </c>
      <c r="F1502">
        <v>63</v>
      </c>
      <c r="G1502">
        <v>43</v>
      </c>
      <c r="I1502" t="s">
        <v>193</v>
      </c>
    </row>
    <row r="1503" spans="1:9" x14ac:dyDescent="0.25">
      <c r="A1503" t="s">
        <v>3149</v>
      </c>
      <c r="B1503" s="6">
        <v>41981</v>
      </c>
      <c r="C1503" t="s">
        <v>3073</v>
      </c>
      <c r="D1503" t="s">
        <v>3133</v>
      </c>
      <c r="E1503" t="s">
        <v>3721</v>
      </c>
      <c r="F1503">
        <v>80</v>
      </c>
      <c r="G1503">
        <v>73</v>
      </c>
      <c r="H1503" t="s">
        <v>3722</v>
      </c>
      <c r="I1503" t="s">
        <v>94</v>
      </c>
    </row>
    <row r="1504" spans="1:9" x14ac:dyDescent="0.25">
      <c r="A1504" t="s">
        <v>3313</v>
      </c>
      <c r="B1504" s="6">
        <v>41981</v>
      </c>
      <c r="C1504" t="s">
        <v>3073</v>
      </c>
      <c r="D1504" t="s">
        <v>3219</v>
      </c>
      <c r="E1504" t="s">
        <v>3070</v>
      </c>
      <c r="I1504" t="s">
        <v>3070</v>
      </c>
    </row>
    <row r="1505" spans="1:9" x14ac:dyDescent="0.25">
      <c r="A1505" t="s">
        <v>3353</v>
      </c>
      <c r="B1505" s="6">
        <v>41981</v>
      </c>
      <c r="C1505" t="s">
        <v>3073</v>
      </c>
      <c r="D1505" t="s">
        <v>3406</v>
      </c>
      <c r="E1505" t="s">
        <v>3721</v>
      </c>
      <c r="F1505">
        <v>81</v>
      </c>
      <c r="G1505">
        <v>65</v>
      </c>
      <c r="I1505" t="s">
        <v>93</v>
      </c>
    </row>
    <row r="1506" spans="1:9" x14ac:dyDescent="0.25">
      <c r="A1506" t="s">
        <v>3715</v>
      </c>
      <c r="B1506" s="6">
        <v>41982</v>
      </c>
      <c r="C1506" t="s">
        <v>3073</v>
      </c>
      <c r="D1506" t="s">
        <v>3277</v>
      </c>
      <c r="E1506" t="s">
        <v>3721</v>
      </c>
      <c r="F1506">
        <v>87</v>
      </c>
      <c r="G1506">
        <v>56</v>
      </c>
      <c r="I1506" t="s">
        <v>568</v>
      </c>
    </row>
    <row r="1507" spans="1:9" x14ac:dyDescent="0.25">
      <c r="A1507" t="s">
        <v>3093</v>
      </c>
      <c r="B1507" s="6">
        <v>41982</v>
      </c>
      <c r="C1507" t="s">
        <v>3073</v>
      </c>
      <c r="D1507" t="s">
        <v>3106</v>
      </c>
      <c r="E1507" t="s">
        <v>3720</v>
      </c>
      <c r="F1507">
        <v>80</v>
      </c>
      <c r="G1507">
        <v>73</v>
      </c>
      <c r="I1507" t="s">
        <v>130</v>
      </c>
    </row>
    <row r="1508" spans="1:9" x14ac:dyDescent="0.25">
      <c r="A1508" t="s">
        <v>3403</v>
      </c>
      <c r="B1508" s="6">
        <v>41982</v>
      </c>
      <c r="C1508" t="s">
        <v>3073</v>
      </c>
      <c r="D1508" t="s">
        <v>3100</v>
      </c>
      <c r="E1508" t="s">
        <v>3721</v>
      </c>
      <c r="F1508">
        <v>77</v>
      </c>
      <c r="G1508">
        <v>63</v>
      </c>
      <c r="I1508" t="s">
        <v>323</v>
      </c>
    </row>
    <row r="1509" spans="1:9" x14ac:dyDescent="0.25">
      <c r="A1509" t="s">
        <v>3230</v>
      </c>
      <c r="B1509" s="6">
        <v>41982</v>
      </c>
      <c r="C1509" t="s">
        <v>3073</v>
      </c>
      <c r="D1509" t="s">
        <v>3378</v>
      </c>
      <c r="E1509" t="s">
        <v>3720</v>
      </c>
      <c r="F1509">
        <v>65</v>
      </c>
      <c r="G1509">
        <v>62</v>
      </c>
      <c r="I1509" t="s">
        <v>193</v>
      </c>
    </row>
    <row r="1510" spans="1:9" x14ac:dyDescent="0.25">
      <c r="A1510" t="s">
        <v>3280</v>
      </c>
      <c r="B1510" s="6">
        <v>41982</v>
      </c>
      <c r="C1510" t="s">
        <v>3073</v>
      </c>
      <c r="D1510" t="s">
        <v>3718</v>
      </c>
      <c r="E1510" t="s">
        <v>3721</v>
      </c>
      <c r="F1510">
        <v>78</v>
      </c>
      <c r="G1510">
        <v>49</v>
      </c>
      <c r="I1510" t="s">
        <v>130</v>
      </c>
    </row>
    <row r="1511" spans="1:9" x14ac:dyDescent="0.25">
      <c r="A1511" t="s">
        <v>3076</v>
      </c>
      <c r="B1511" s="6">
        <v>41982</v>
      </c>
      <c r="C1511" t="s">
        <v>3073</v>
      </c>
      <c r="D1511" t="s">
        <v>3718</v>
      </c>
      <c r="E1511" t="s">
        <v>3721</v>
      </c>
      <c r="F1511">
        <v>88</v>
      </c>
      <c r="G1511">
        <v>52</v>
      </c>
      <c r="I1511" t="s">
        <v>728</v>
      </c>
    </row>
    <row r="1512" spans="1:9" x14ac:dyDescent="0.25">
      <c r="A1512" t="s">
        <v>3252</v>
      </c>
      <c r="B1512" s="6">
        <v>41982</v>
      </c>
      <c r="C1512" t="s">
        <v>3073</v>
      </c>
      <c r="D1512" t="s">
        <v>3285</v>
      </c>
      <c r="E1512" t="s">
        <v>3721</v>
      </c>
      <c r="F1512">
        <v>91</v>
      </c>
      <c r="G1512">
        <v>88</v>
      </c>
      <c r="H1512" t="s">
        <v>3723</v>
      </c>
      <c r="I1512" t="s">
        <v>368</v>
      </c>
    </row>
    <row r="1513" spans="1:9" x14ac:dyDescent="0.25">
      <c r="A1513" t="s">
        <v>3176</v>
      </c>
      <c r="B1513" s="6">
        <v>41982</v>
      </c>
      <c r="C1513" t="s">
        <v>3073</v>
      </c>
      <c r="D1513" t="s">
        <v>3367</v>
      </c>
      <c r="E1513" t="s">
        <v>3721</v>
      </c>
      <c r="F1513">
        <v>56</v>
      </c>
      <c r="G1513">
        <v>52</v>
      </c>
      <c r="I1513" t="s">
        <v>322</v>
      </c>
    </row>
    <row r="1514" spans="1:9" x14ac:dyDescent="0.25">
      <c r="A1514" t="s">
        <v>3275</v>
      </c>
      <c r="B1514" s="6">
        <v>41982</v>
      </c>
      <c r="C1514" t="s">
        <v>3073</v>
      </c>
      <c r="D1514" t="s">
        <v>3269</v>
      </c>
      <c r="E1514" t="s">
        <v>3720</v>
      </c>
      <c r="F1514">
        <v>67</v>
      </c>
      <c r="G1514">
        <v>51</v>
      </c>
      <c r="I1514" t="s">
        <v>229</v>
      </c>
    </row>
    <row r="1515" spans="1:9" x14ac:dyDescent="0.25">
      <c r="A1515" t="s">
        <v>3099</v>
      </c>
      <c r="B1515" s="6">
        <v>41982</v>
      </c>
      <c r="C1515" t="s">
        <v>3073</v>
      </c>
      <c r="D1515" t="s">
        <v>3086</v>
      </c>
      <c r="E1515" t="s">
        <v>3720</v>
      </c>
      <c r="F1515">
        <v>79</v>
      </c>
      <c r="G1515">
        <v>61</v>
      </c>
      <c r="I1515" t="s">
        <v>214</v>
      </c>
    </row>
    <row r="1516" spans="1:9" x14ac:dyDescent="0.25">
      <c r="A1516" t="s">
        <v>3127</v>
      </c>
      <c r="B1516" s="6">
        <v>41982</v>
      </c>
      <c r="C1516" t="s">
        <v>3073</v>
      </c>
      <c r="D1516" t="s">
        <v>3414</v>
      </c>
      <c r="E1516" t="s">
        <v>3721</v>
      </c>
      <c r="F1516">
        <v>67</v>
      </c>
      <c r="G1516">
        <v>44</v>
      </c>
      <c r="I1516" t="s">
        <v>368</v>
      </c>
    </row>
    <row r="1517" spans="1:9" x14ac:dyDescent="0.25">
      <c r="A1517" t="s">
        <v>3714</v>
      </c>
      <c r="B1517" s="6">
        <v>41982</v>
      </c>
      <c r="C1517" t="s">
        <v>3073</v>
      </c>
      <c r="D1517" t="s">
        <v>3240</v>
      </c>
      <c r="E1517" t="s">
        <v>3721</v>
      </c>
      <c r="F1517">
        <v>73</v>
      </c>
      <c r="G1517">
        <v>56</v>
      </c>
      <c r="I1517" t="s">
        <v>192</v>
      </c>
    </row>
    <row r="1518" spans="1:9" x14ac:dyDescent="0.25">
      <c r="A1518" t="s">
        <v>3245</v>
      </c>
      <c r="B1518" s="6">
        <v>41982</v>
      </c>
      <c r="C1518" t="s">
        <v>3073</v>
      </c>
      <c r="D1518" t="s">
        <v>3376</v>
      </c>
      <c r="E1518" t="s">
        <v>3721</v>
      </c>
      <c r="F1518">
        <v>50</v>
      </c>
      <c r="G1518">
        <v>47</v>
      </c>
      <c r="I1518" t="s">
        <v>116</v>
      </c>
    </row>
    <row r="1519" spans="1:9" x14ac:dyDescent="0.25">
      <c r="A1519" t="s">
        <v>3711</v>
      </c>
      <c r="B1519" s="6">
        <v>41982</v>
      </c>
      <c r="C1519" t="s">
        <v>3074</v>
      </c>
      <c r="D1519" t="s">
        <v>3152</v>
      </c>
      <c r="E1519" t="s">
        <v>3721</v>
      </c>
      <c r="F1519">
        <v>94</v>
      </c>
      <c r="G1519">
        <v>74</v>
      </c>
      <c r="I1519" t="s">
        <v>567</v>
      </c>
    </row>
    <row r="1520" spans="1:9" x14ac:dyDescent="0.25">
      <c r="A1520" t="s">
        <v>3088</v>
      </c>
      <c r="B1520" s="6">
        <v>41982</v>
      </c>
      <c r="C1520" t="s">
        <v>3073</v>
      </c>
      <c r="D1520" t="s">
        <v>3107</v>
      </c>
      <c r="E1520" t="s">
        <v>3720</v>
      </c>
      <c r="F1520">
        <v>83</v>
      </c>
      <c r="G1520">
        <v>70</v>
      </c>
      <c r="I1520" t="s">
        <v>35</v>
      </c>
    </row>
    <row r="1521" spans="1:9" x14ac:dyDescent="0.25">
      <c r="A1521" t="s">
        <v>3153</v>
      </c>
      <c r="B1521" s="6">
        <v>41982</v>
      </c>
      <c r="C1521" t="s">
        <v>3073</v>
      </c>
      <c r="D1521" t="s">
        <v>3315</v>
      </c>
      <c r="E1521" t="s">
        <v>3720</v>
      </c>
      <c r="F1521">
        <v>45</v>
      </c>
      <c r="G1521">
        <v>42</v>
      </c>
      <c r="I1521" t="s">
        <v>94</v>
      </c>
    </row>
    <row r="1522" spans="1:9" x14ac:dyDescent="0.25">
      <c r="A1522" t="s">
        <v>3090</v>
      </c>
      <c r="B1522" s="6">
        <v>41982</v>
      </c>
      <c r="C1522" t="s">
        <v>3073</v>
      </c>
      <c r="D1522" t="s">
        <v>3354</v>
      </c>
      <c r="E1522" t="s">
        <v>3721</v>
      </c>
      <c r="F1522">
        <v>68</v>
      </c>
      <c r="G1522">
        <v>66</v>
      </c>
      <c r="I1522" t="s">
        <v>229</v>
      </c>
    </row>
    <row r="1523" spans="1:9" x14ac:dyDescent="0.25">
      <c r="A1523" t="s">
        <v>3325</v>
      </c>
      <c r="B1523" s="6">
        <v>41982</v>
      </c>
      <c r="C1523" t="s">
        <v>3073</v>
      </c>
      <c r="D1523" t="s">
        <v>3351</v>
      </c>
      <c r="E1523" t="s">
        <v>3721</v>
      </c>
      <c r="F1523">
        <v>84</v>
      </c>
      <c r="G1523">
        <v>66</v>
      </c>
      <c r="I1523" t="s">
        <v>743</v>
      </c>
    </row>
    <row r="1524" spans="1:9" x14ac:dyDescent="0.25">
      <c r="A1524" t="s">
        <v>3092</v>
      </c>
      <c r="B1524" s="6">
        <v>41982</v>
      </c>
      <c r="C1524" t="s">
        <v>3073</v>
      </c>
      <c r="D1524" t="s">
        <v>3096</v>
      </c>
      <c r="E1524" t="s">
        <v>3721</v>
      </c>
      <c r="F1524">
        <v>93</v>
      </c>
      <c r="G1524">
        <v>67</v>
      </c>
      <c r="I1524" t="s">
        <v>324</v>
      </c>
    </row>
    <row r="1525" spans="1:9" x14ac:dyDescent="0.25">
      <c r="A1525" t="s">
        <v>3259</v>
      </c>
      <c r="B1525" s="6">
        <v>41982</v>
      </c>
      <c r="C1525" t="s">
        <v>3073</v>
      </c>
      <c r="D1525" t="s">
        <v>3188</v>
      </c>
      <c r="E1525" t="s">
        <v>3721</v>
      </c>
      <c r="F1525">
        <v>59</v>
      </c>
      <c r="G1525">
        <v>42</v>
      </c>
      <c r="I1525" t="s">
        <v>386</v>
      </c>
    </row>
    <row r="1526" spans="1:9" x14ac:dyDescent="0.25">
      <c r="A1526" t="s">
        <v>3108</v>
      </c>
      <c r="B1526" s="6">
        <v>41982</v>
      </c>
      <c r="C1526" t="s">
        <v>3073</v>
      </c>
      <c r="D1526" t="s">
        <v>3083</v>
      </c>
      <c r="E1526" t="s">
        <v>3721</v>
      </c>
      <c r="F1526">
        <v>60</v>
      </c>
      <c r="G1526">
        <v>56</v>
      </c>
      <c r="I1526" t="s">
        <v>116</v>
      </c>
    </row>
    <row r="1527" spans="1:9" x14ac:dyDescent="0.25">
      <c r="A1527" t="s">
        <v>3130</v>
      </c>
      <c r="B1527" s="6">
        <v>41982</v>
      </c>
      <c r="C1527" t="s">
        <v>3073</v>
      </c>
      <c r="D1527" t="s">
        <v>3123</v>
      </c>
      <c r="E1527" t="s">
        <v>3721</v>
      </c>
      <c r="F1527">
        <v>68</v>
      </c>
      <c r="G1527">
        <v>42</v>
      </c>
      <c r="I1527" t="s">
        <v>116</v>
      </c>
    </row>
    <row r="1528" spans="1:9" x14ac:dyDescent="0.25">
      <c r="A1528" t="s">
        <v>3131</v>
      </c>
      <c r="B1528" s="6">
        <v>41982</v>
      </c>
      <c r="C1528" t="s">
        <v>3073</v>
      </c>
      <c r="D1528" t="s">
        <v>3273</v>
      </c>
      <c r="E1528" t="s">
        <v>3720</v>
      </c>
      <c r="F1528">
        <v>62</v>
      </c>
      <c r="G1528">
        <v>55</v>
      </c>
      <c r="I1528" t="s">
        <v>116</v>
      </c>
    </row>
    <row r="1529" spans="1:9" x14ac:dyDescent="0.25">
      <c r="A1529" t="s">
        <v>3717</v>
      </c>
      <c r="B1529" s="6">
        <v>41982</v>
      </c>
      <c r="C1529" t="s">
        <v>3073</v>
      </c>
      <c r="D1529" t="s">
        <v>3718</v>
      </c>
      <c r="E1529" t="s">
        <v>3721</v>
      </c>
      <c r="F1529">
        <v>74</v>
      </c>
      <c r="G1529">
        <v>63</v>
      </c>
      <c r="I1529" t="s">
        <v>729</v>
      </c>
    </row>
    <row r="1530" spans="1:9" x14ac:dyDescent="0.25">
      <c r="A1530" t="s">
        <v>3244</v>
      </c>
      <c r="B1530" s="6">
        <v>41982</v>
      </c>
      <c r="C1530" t="s">
        <v>3073</v>
      </c>
      <c r="D1530" t="s">
        <v>3338</v>
      </c>
      <c r="E1530" t="s">
        <v>3721</v>
      </c>
      <c r="F1530">
        <v>80</v>
      </c>
      <c r="G1530">
        <v>69</v>
      </c>
      <c r="I1530" t="s">
        <v>568</v>
      </c>
    </row>
    <row r="1531" spans="1:9" x14ac:dyDescent="0.25">
      <c r="A1531" t="s">
        <v>3331</v>
      </c>
      <c r="B1531" s="6">
        <v>41982</v>
      </c>
      <c r="C1531" t="s">
        <v>3073</v>
      </c>
      <c r="D1531" t="s">
        <v>3337</v>
      </c>
      <c r="E1531" t="s">
        <v>3721</v>
      </c>
      <c r="F1531">
        <v>80</v>
      </c>
      <c r="G1531">
        <v>70</v>
      </c>
      <c r="I1531" t="s">
        <v>322</v>
      </c>
    </row>
    <row r="1532" spans="1:9" x14ac:dyDescent="0.25">
      <c r="A1532" t="s">
        <v>3411</v>
      </c>
      <c r="B1532" s="6">
        <v>41982</v>
      </c>
      <c r="C1532" t="s">
        <v>3073</v>
      </c>
      <c r="D1532" t="s">
        <v>3357</v>
      </c>
      <c r="E1532" t="s">
        <v>3721</v>
      </c>
      <c r="F1532">
        <v>82</v>
      </c>
      <c r="G1532">
        <v>74</v>
      </c>
      <c r="I1532" t="s">
        <v>214</v>
      </c>
    </row>
    <row r="1533" spans="1:9" x14ac:dyDescent="0.25">
      <c r="A1533" t="s">
        <v>3708</v>
      </c>
      <c r="B1533" s="6">
        <v>41982</v>
      </c>
      <c r="C1533" t="s">
        <v>3074</v>
      </c>
      <c r="D1533" t="s">
        <v>3227</v>
      </c>
      <c r="E1533" t="s">
        <v>3721</v>
      </c>
      <c r="F1533">
        <v>73</v>
      </c>
      <c r="G1533">
        <v>59</v>
      </c>
      <c r="I1533" t="s">
        <v>568</v>
      </c>
    </row>
    <row r="1534" spans="1:9" x14ac:dyDescent="0.25">
      <c r="A1534" t="s">
        <v>3706</v>
      </c>
      <c r="B1534" s="6">
        <v>41982</v>
      </c>
      <c r="C1534" t="s">
        <v>3073</v>
      </c>
      <c r="D1534" t="s">
        <v>3105</v>
      </c>
      <c r="E1534" t="s">
        <v>3721</v>
      </c>
      <c r="F1534">
        <v>77</v>
      </c>
      <c r="G1534">
        <v>68</v>
      </c>
      <c r="I1534" t="s">
        <v>192</v>
      </c>
    </row>
    <row r="1535" spans="1:9" x14ac:dyDescent="0.25">
      <c r="A1535" t="s">
        <v>3304</v>
      </c>
      <c r="B1535" s="6">
        <v>41982</v>
      </c>
      <c r="C1535" t="s">
        <v>3073</v>
      </c>
      <c r="D1535" t="s">
        <v>3718</v>
      </c>
      <c r="E1535" t="s">
        <v>3721</v>
      </c>
      <c r="F1535">
        <v>96</v>
      </c>
      <c r="G1535">
        <v>51</v>
      </c>
      <c r="I1535" t="s">
        <v>215</v>
      </c>
    </row>
    <row r="1536" spans="1:9" x14ac:dyDescent="0.25">
      <c r="A1536" t="s">
        <v>3210</v>
      </c>
      <c r="B1536" s="6">
        <v>41982</v>
      </c>
      <c r="C1536" t="s">
        <v>3073</v>
      </c>
      <c r="D1536" t="s">
        <v>3386</v>
      </c>
      <c r="E1536" t="s">
        <v>3721</v>
      </c>
      <c r="F1536">
        <v>66</v>
      </c>
      <c r="G1536">
        <v>43</v>
      </c>
      <c r="I1536" t="s">
        <v>193</v>
      </c>
    </row>
    <row r="1537" spans="1:9" x14ac:dyDescent="0.25">
      <c r="A1537" t="s">
        <v>3184</v>
      </c>
      <c r="B1537" s="6">
        <v>41983</v>
      </c>
      <c r="C1537" t="s">
        <v>3073</v>
      </c>
      <c r="D1537" t="s">
        <v>3287</v>
      </c>
      <c r="E1537" t="s">
        <v>3720</v>
      </c>
      <c r="F1537">
        <v>65</v>
      </c>
      <c r="G1537">
        <v>61</v>
      </c>
      <c r="I1537" t="s">
        <v>194</v>
      </c>
    </row>
    <row r="1538" spans="1:9" x14ac:dyDescent="0.25">
      <c r="A1538" t="s">
        <v>3222</v>
      </c>
      <c r="B1538" s="6">
        <v>41983</v>
      </c>
      <c r="C1538" t="s">
        <v>3073</v>
      </c>
      <c r="D1538" t="s">
        <v>3242</v>
      </c>
      <c r="E1538" t="s">
        <v>3721</v>
      </c>
      <c r="F1538">
        <v>45</v>
      </c>
      <c r="G1538">
        <v>42</v>
      </c>
      <c r="I1538" t="s">
        <v>323</v>
      </c>
    </row>
    <row r="1539" spans="1:9" x14ac:dyDescent="0.25">
      <c r="A1539" t="s">
        <v>3128</v>
      </c>
      <c r="B1539" s="6">
        <v>41983</v>
      </c>
      <c r="C1539" t="s">
        <v>3073</v>
      </c>
      <c r="D1539" t="s">
        <v>3091</v>
      </c>
      <c r="E1539" t="s">
        <v>3721</v>
      </c>
      <c r="F1539">
        <v>65</v>
      </c>
      <c r="G1539">
        <v>53</v>
      </c>
      <c r="I1539" t="s">
        <v>728</v>
      </c>
    </row>
    <row r="1540" spans="1:9" x14ac:dyDescent="0.25">
      <c r="A1540" t="s">
        <v>3231</v>
      </c>
      <c r="B1540" s="6">
        <v>41983</v>
      </c>
      <c r="C1540" t="s">
        <v>3073</v>
      </c>
      <c r="D1540" t="s">
        <v>3279</v>
      </c>
      <c r="E1540" t="s">
        <v>3720</v>
      </c>
      <c r="F1540">
        <v>62</v>
      </c>
      <c r="G1540">
        <v>60</v>
      </c>
      <c r="I1540" t="s">
        <v>93</v>
      </c>
    </row>
    <row r="1541" spans="1:9" x14ac:dyDescent="0.25">
      <c r="A1541" t="s">
        <v>3350</v>
      </c>
      <c r="B1541" s="6">
        <v>41983</v>
      </c>
      <c r="C1541" t="s">
        <v>3073</v>
      </c>
      <c r="D1541" t="s">
        <v>3112</v>
      </c>
      <c r="E1541" t="s">
        <v>3720</v>
      </c>
      <c r="F1541">
        <v>105</v>
      </c>
      <c r="G1541">
        <v>64</v>
      </c>
      <c r="I1541" t="s">
        <v>1837</v>
      </c>
    </row>
    <row r="1542" spans="1:9" x14ac:dyDescent="0.25">
      <c r="A1542" t="s">
        <v>3300</v>
      </c>
      <c r="B1542" s="6">
        <v>41983</v>
      </c>
      <c r="C1542" t="s">
        <v>3073</v>
      </c>
      <c r="D1542" t="s">
        <v>3312</v>
      </c>
      <c r="E1542" t="s">
        <v>3720</v>
      </c>
      <c r="F1542">
        <v>70</v>
      </c>
      <c r="G1542">
        <v>55</v>
      </c>
      <c r="I1542" t="s">
        <v>229</v>
      </c>
    </row>
    <row r="1543" spans="1:9" x14ac:dyDescent="0.25">
      <c r="A1543" t="s">
        <v>3189</v>
      </c>
      <c r="B1543" s="6">
        <v>41983</v>
      </c>
      <c r="C1543" t="s">
        <v>3073</v>
      </c>
      <c r="D1543" t="s">
        <v>3178</v>
      </c>
      <c r="E1543" t="s">
        <v>3720</v>
      </c>
      <c r="F1543">
        <v>65</v>
      </c>
      <c r="G1543">
        <v>55</v>
      </c>
      <c r="I1543" t="s">
        <v>215</v>
      </c>
    </row>
    <row r="1544" spans="1:9" x14ac:dyDescent="0.25">
      <c r="A1544" t="s">
        <v>3118</v>
      </c>
      <c r="B1544" s="6">
        <v>41983</v>
      </c>
      <c r="C1544" t="s">
        <v>3073</v>
      </c>
      <c r="D1544" t="s">
        <v>3327</v>
      </c>
      <c r="E1544" t="s">
        <v>3721</v>
      </c>
      <c r="F1544">
        <v>68</v>
      </c>
      <c r="G1544">
        <v>58</v>
      </c>
      <c r="H1544" t="s">
        <v>3722</v>
      </c>
      <c r="I1544" t="s">
        <v>259</v>
      </c>
    </row>
    <row r="1545" spans="1:9" x14ac:dyDescent="0.25">
      <c r="A1545" t="s">
        <v>3249</v>
      </c>
      <c r="B1545" s="6">
        <v>41983</v>
      </c>
      <c r="C1545" t="s">
        <v>3073</v>
      </c>
      <c r="D1545" t="s">
        <v>3709</v>
      </c>
      <c r="E1545" t="s">
        <v>3720</v>
      </c>
      <c r="F1545">
        <v>75</v>
      </c>
      <c r="G1545">
        <v>70</v>
      </c>
      <c r="I1545" t="s">
        <v>93</v>
      </c>
    </row>
    <row r="1546" spans="1:9" x14ac:dyDescent="0.25">
      <c r="A1546" t="s">
        <v>3707</v>
      </c>
      <c r="B1546" s="6">
        <v>41983</v>
      </c>
      <c r="C1546" t="s">
        <v>3073</v>
      </c>
      <c r="D1546" t="s">
        <v>3271</v>
      </c>
      <c r="E1546" t="s">
        <v>3721</v>
      </c>
      <c r="F1546">
        <v>81</v>
      </c>
      <c r="G1546">
        <v>66</v>
      </c>
      <c r="I1546" t="s">
        <v>323</v>
      </c>
    </row>
    <row r="1547" spans="1:9" x14ac:dyDescent="0.25">
      <c r="A1547" t="s">
        <v>3209</v>
      </c>
      <c r="B1547" s="6">
        <v>41983</v>
      </c>
      <c r="C1547" t="s">
        <v>3073</v>
      </c>
      <c r="D1547" t="s">
        <v>3383</v>
      </c>
      <c r="E1547" t="s">
        <v>3721</v>
      </c>
      <c r="F1547">
        <v>77</v>
      </c>
      <c r="G1547">
        <v>64</v>
      </c>
      <c r="I1547" t="s">
        <v>1804</v>
      </c>
    </row>
    <row r="1548" spans="1:9" x14ac:dyDescent="0.25">
      <c r="A1548" t="s">
        <v>3713</v>
      </c>
      <c r="B1548" s="6">
        <v>41983</v>
      </c>
      <c r="C1548" t="s">
        <v>3073</v>
      </c>
      <c r="D1548" t="s">
        <v>3116</v>
      </c>
      <c r="E1548" t="s">
        <v>3721</v>
      </c>
      <c r="F1548">
        <v>56</v>
      </c>
      <c r="G1548">
        <v>46</v>
      </c>
      <c r="I1548" t="s">
        <v>569</v>
      </c>
    </row>
    <row r="1549" spans="1:9" x14ac:dyDescent="0.25">
      <c r="A1549" t="s">
        <v>3177</v>
      </c>
      <c r="B1549" s="6">
        <v>41983</v>
      </c>
      <c r="C1549" t="s">
        <v>3073</v>
      </c>
      <c r="D1549" t="s">
        <v>3392</v>
      </c>
      <c r="E1549" t="s">
        <v>3721</v>
      </c>
      <c r="F1549">
        <v>67</v>
      </c>
      <c r="G1549">
        <v>56</v>
      </c>
      <c r="I1549" t="s">
        <v>324</v>
      </c>
    </row>
    <row r="1550" spans="1:9" x14ac:dyDescent="0.25">
      <c r="A1550" t="s">
        <v>3281</v>
      </c>
      <c r="B1550" s="6">
        <v>41983</v>
      </c>
      <c r="C1550" t="s">
        <v>3073</v>
      </c>
      <c r="D1550" t="s">
        <v>3712</v>
      </c>
      <c r="E1550" t="s">
        <v>3720</v>
      </c>
      <c r="F1550">
        <v>93</v>
      </c>
      <c r="G1550">
        <v>54</v>
      </c>
      <c r="I1550" t="s">
        <v>15</v>
      </c>
    </row>
    <row r="1551" spans="1:9" x14ac:dyDescent="0.25">
      <c r="A1551" t="s">
        <v>3124</v>
      </c>
      <c r="B1551" s="6">
        <v>41983</v>
      </c>
      <c r="C1551" t="s">
        <v>3073</v>
      </c>
      <c r="D1551" t="s">
        <v>3356</v>
      </c>
      <c r="E1551" t="s">
        <v>3721</v>
      </c>
      <c r="F1551">
        <v>85</v>
      </c>
      <c r="G1551">
        <v>57</v>
      </c>
      <c r="I1551" t="s">
        <v>368</v>
      </c>
    </row>
    <row r="1552" spans="1:9" x14ac:dyDescent="0.25">
      <c r="A1552" t="s">
        <v>3163</v>
      </c>
      <c r="B1552" s="6">
        <v>41983</v>
      </c>
      <c r="C1552" t="s">
        <v>3073</v>
      </c>
      <c r="D1552" t="s">
        <v>3172</v>
      </c>
      <c r="E1552" t="s">
        <v>3720</v>
      </c>
      <c r="F1552">
        <v>110</v>
      </c>
      <c r="G1552">
        <v>99</v>
      </c>
      <c r="I1552" t="s">
        <v>386</v>
      </c>
    </row>
    <row r="1553" spans="1:9" x14ac:dyDescent="0.25">
      <c r="A1553" t="s">
        <v>3134</v>
      </c>
      <c r="B1553" s="6">
        <v>41983</v>
      </c>
      <c r="C1553" t="s">
        <v>3073</v>
      </c>
      <c r="D1553" t="s">
        <v>3406</v>
      </c>
      <c r="E1553" t="s">
        <v>3720</v>
      </c>
      <c r="F1553">
        <v>74</v>
      </c>
      <c r="G1553">
        <v>73</v>
      </c>
      <c r="I1553" t="s">
        <v>93</v>
      </c>
    </row>
    <row r="1554" spans="1:9" x14ac:dyDescent="0.25">
      <c r="A1554" t="s">
        <v>3324</v>
      </c>
      <c r="B1554" s="6">
        <v>41983</v>
      </c>
      <c r="C1554" t="s">
        <v>3073</v>
      </c>
      <c r="D1554" t="s">
        <v>3302</v>
      </c>
      <c r="E1554" t="s">
        <v>3721</v>
      </c>
      <c r="F1554">
        <v>97</v>
      </c>
      <c r="G1554">
        <v>43</v>
      </c>
      <c r="I1554" t="s">
        <v>322</v>
      </c>
    </row>
    <row r="1555" spans="1:9" x14ac:dyDescent="0.25">
      <c r="A1555" t="s">
        <v>3294</v>
      </c>
      <c r="B1555" s="6">
        <v>41983</v>
      </c>
      <c r="C1555" t="s">
        <v>3073</v>
      </c>
      <c r="D1555" t="s">
        <v>3718</v>
      </c>
      <c r="E1555" t="s">
        <v>3721</v>
      </c>
      <c r="F1555">
        <v>94</v>
      </c>
      <c r="G1555">
        <v>67</v>
      </c>
      <c r="I1555" t="s">
        <v>215</v>
      </c>
    </row>
    <row r="1556" spans="1:9" x14ac:dyDescent="0.25">
      <c r="A1556" t="s">
        <v>3174</v>
      </c>
      <c r="B1556" s="6">
        <v>41983</v>
      </c>
      <c r="C1556" t="s">
        <v>3073</v>
      </c>
      <c r="D1556" t="s">
        <v>3120</v>
      </c>
      <c r="E1556" t="s">
        <v>3721</v>
      </c>
      <c r="F1556">
        <v>64</v>
      </c>
      <c r="G1556">
        <v>62</v>
      </c>
      <c r="I1556" t="s">
        <v>324</v>
      </c>
    </row>
    <row r="1557" spans="1:9" x14ac:dyDescent="0.25">
      <c r="A1557" t="s">
        <v>3075</v>
      </c>
      <c r="B1557" s="6">
        <v>41983</v>
      </c>
      <c r="C1557" t="s">
        <v>3073</v>
      </c>
      <c r="D1557" t="s">
        <v>3117</v>
      </c>
      <c r="E1557" t="s">
        <v>3721</v>
      </c>
      <c r="F1557">
        <v>68</v>
      </c>
      <c r="G1557">
        <v>60</v>
      </c>
      <c r="I1557" t="s">
        <v>194</v>
      </c>
    </row>
    <row r="1558" spans="1:9" x14ac:dyDescent="0.25">
      <c r="A1558" t="s">
        <v>3206</v>
      </c>
      <c r="B1558" s="6">
        <v>41983</v>
      </c>
      <c r="C1558" t="s">
        <v>3073</v>
      </c>
      <c r="D1558" t="s">
        <v>3359</v>
      </c>
      <c r="E1558" t="s">
        <v>3721</v>
      </c>
      <c r="F1558">
        <v>87</v>
      </c>
      <c r="G1558">
        <v>46</v>
      </c>
      <c r="I1558" t="s">
        <v>368</v>
      </c>
    </row>
    <row r="1559" spans="1:9" x14ac:dyDescent="0.25">
      <c r="A1559" t="s">
        <v>3381</v>
      </c>
      <c r="B1559" s="6">
        <v>41983</v>
      </c>
      <c r="C1559" t="s">
        <v>3073</v>
      </c>
      <c r="D1559" t="s">
        <v>3114</v>
      </c>
      <c r="E1559" t="s">
        <v>3721</v>
      </c>
      <c r="F1559">
        <v>60</v>
      </c>
      <c r="G1559">
        <v>46</v>
      </c>
      <c r="I1559" t="s">
        <v>1898</v>
      </c>
    </row>
    <row r="1560" spans="1:9" x14ac:dyDescent="0.25">
      <c r="A1560" t="s">
        <v>3343</v>
      </c>
      <c r="B1560" s="6">
        <v>41983</v>
      </c>
      <c r="C1560" t="s">
        <v>3073</v>
      </c>
      <c r="D1560" t="s">
        <v>3250</v>
      </c>
      <c r="E1560" t="s">
        <v>3721</v>
      </c>
      <c r="F1560">
        <v>60</v>
      </c>
      <c r="G1560">
        <v>59</v>
      </c>
      <c r="I1560" t="s">
        <v>193</v>
      </c>
    </row>
    <row r="1561" spans="1:9" x14ac:dyDescent="0.25">
      <c r="A1561" t="s">
        <v>3397</v>
      </c>
      <c r="B1561" s="6">
        <v>41983</v>
      </c>
      <c r="C1561" t="s">
        <v>3073</v>
      </c>
      <c r="D1561" t="s">
        <v>3396</v>
      </c>
      <c r="E1561" t="s">
        <v>3721</v>
      </c>
      <c r="F1561">
        <v>55</v>
      </c>
      <c r="G1561">
        <v>54</v>
      </c>
      <c r="I1561" t="s">
        <v>116</v>
      </c>
    </row>
    <row r="1562" spans="1:9" x14ac:dyDescent="0.25">
      <c r="A1562" t="s">
        <v>3201</v>
      </c>
      <c r="B1562" s="6">
        <v>41983</v>
      </c>
      <c r="C1562" t="s">
        <v>3073</v>
      </c>
      <c r="D1562" t="s">
        <v>3347</v>
      </c>
      <c r="E1562" t="s">
        <v>3721</v>
      </c>
      <c r="F1562">
        <v>74</v>
      </c>
      <c r="G1562">
        <v>52</v>
      </c>
      <c r="I1562" t="s">
        <v>322</v>
      </c>
    </row>
    <row r="1563" spans="1:9" x14ac:dyDescent="0.25">
      <c r="A1563" t="s">
        <v>3140</v>
      </c>
      <c r="B1563" s="6">
        <v>41983</v>
      </c>
      <c r="C1563" t="s">
        <v>3073</v>
      </c>
      <c r="D1563" t="s">
        <v>3182</v>
      </c>
      <c r="E1563" t="s">
        <v>3721</v>
      </c>
      <c r="F1563">
        <v>76</v>
      </c>
      <c r="G1563">
        <v>64</v>
      </c>
      <c r="I1563" t="s">
        <v>94</v>
      </c>
    </row>
    <row r="1564" spans="1:9" x14ac:dyDescent="0.25">
      <c r="A1564" t="s">
        <v>3247</v>
      </c>
      <c r="B1564" s="6">
        <v>41983</v>
      </c>
      <c r="C1564" t="s">
        <v>3073</v>
      </c>
      <c r="D1564" t="s">
        <v>3329</v>
      </c>
      <c r="E1564" t="s">
        <v>3721</v>
      </c>
      <c r="F1564">
        <v>73</v>
      </c>
      <c r="G1564">
        <v>56</v>
      </c>
      <c r="I1564" t="s">
        <v>192</v>
      </c>
    </row>
    <row r="1565" spans="1:9" x14ac:dyDescent="0.25">
      <c r="A1565" t="s">
        <v>3143</v>
      </c>
      <c r="B1565" s="6">
        <v>41983</v>
      </c>
      <c r="C1565" t="s">
        <v>3073</v>
      </c>
      <c r="D1565" t="s">
        <v>3718</v>
      </c>
      <c r="E1565" t="s">
        <v>3720</v>
      </c>
      <c r="F1565">
        <v>69</v>
      </c>
      <c r="G1565">
        <v>66</v>
      </c>
      <c r="I1565" t="s">
        <v>116</v>
      </c>
    </row>
    <row r="1566" spans="1:9" x14ac:dyDescent="0.25">
      <c r="A1566" t="s">
        <v>3282</v>
      </c>
      <c r="B1566" s="6">
        <v>41983</v>
      </c>
      <c r="C1566" t="s">
        <v>3073</v>
      </c>
      <c r="D1566" t="s">
        <v>3296</v>
      </c>
      <c r="E1566" t="s">
        <v>3721</v>
      </c>
      <c r="F1566">
        <v>77</v>
      </c>
      <c r="G1566">
        <v>66</v>
      </c>
      <c r="I1566" t="s">
        <v>368</v>
      </c>
    </row>
    <row r="1567" spans="1:9" x14ac:dyDescent="0.25">
      <c r="A1567" t="s">
        <v>3358</v>
      </c>
      <c r="B1567" s="6">
        <v>41983</v>
      </c>
      <c r="C1567" t="s">
        <v>3073</v>
      </c>
      <c r="D1567" t="s">
        <v>3317</v>
      </c>
      <c r="E1567" t="s">
        <v>3721</v>
      </c>
      <c r="F1567">
        <v>94</v>
      </c>
      <c r="G1567">
        <v>86</v>
      </c>
      <c r="I1567" t="s">
        <v>215</v>
      </c>
    </row>
    <row r="1568" spans="1:9" x14ac:dyDescent="0.25">
      <c r="A1568" t="s">
        <v>3084</v>
      </c>
      <c r="B1568" s="6">
        <v>41983</v>
      </c>
      <c r="C1568" t="s">
        <v>3073</v>
      </c>
      <c r="D1568" t="s">
        <v>3104</v>
      </c>
      <c r="E1568" t="s">
        <v>3720</v>
      </c>
      <c r="F1568">
        <v>69</v>
      </c>
      <c r="G1568">
        <v>48</v>
      </c>
      <c r="I1568" t="s">
        <v>95</v>
      </c>
    </row>
    <row r="1569" spans="1:9" x14ac:dyDescent="0.25">
      <c r="A1569" t="s">
        <v>3207</v>
      </c>
      <c r="B1569" s="6">
        <v>41983</v>
      </c>
      <c r="C1569" t="s">
        <v>3073</v>
      </c>
      <c r="D1569" t="s">
        <v>3718</v>
      </c>
      <c r="E1569" t="s">
        <v>3721</v>
      </c>
      <c r="F1569">
        <v>82</v>
      </c>
      <c r="G1569">
        <v>78</v>
      </c>
      <c r="I1569" t="s">
        <v>14</v>
      </c>
    </row>
    <row r="1570" spans="1:9" x14ac:dyDescent="0.25">
      <c r="A1570" t="s">
        <v>3368</v>
      </c>
      <c r="B1570" s="6">
        <v>41983</v>
      </c>
      <c r="C1570" t="s">
        <v>3073</v>
      </c>
      <c r="D1570" t="s">
        <v>3718</v>
      </c>
      <c r="E1570" t="s">
        <v>3721</v>
      </c>
      <c r="F1570">
        <v>79</v>
      </c>
      <c r="G1570">
        <v>54</v>
      </c>
      <c r="I1570" t="s">
        <v>325</v>
      </c>
    </row>
    <row r="1571" spans="1:9" x14ac:dyDescent="0.25">
      <c r="A1571" t="s">
        <v>3230</v>
      </c>
      <c r="B1571" s="6">
        <v>41984</v>
      </c>
      <c r="C1571" t="s">
        <v>3073</v>
      </c>
      <c r="D1571" t="s">
        <v>3179</v>
      </c>
      <c r="E1571" t="s">
        <v>3720</v>
      </c>
      <c r="F1571">
        <v>79</v>
      </c>
      <c r="G1571">
        <v>71</v>
      </c>
      <c r="I1571" t="s">
        <v>194</v>
      </c>
    </row>
    <row r="1572" spans="1:9" x14ac:dyDescent="0.25">
      <c r="A1572" t="s">
        <v>3280</v>
      </c>
      <c r="B1572" s="6">
        <v>41984</v>
      </c>
      <c r="C1572" t="s">
        <v>3073</v>
      </c>
      <c r="D1572" t="s">
        <v>3718</v>
      </c>
      <c r="E1572" t="s">
        <v>3721</v>
      </c>
      <c r="F1572">
        <v>91</v>
      </c>
      <c r="G1572">
        <v>51</v>
      </c>
      <c r="I1572" t="s">
        <v>193</v>
      </c>
    </row>
    <row r="1573" spans="1:9" x14ac:dyDescent="0.25">
      <c r="A1573" t="s">
        <v>3095</v>
      </c>
      <c r="B1573" s="6">
        <v>41984</v>
      </c>
      <c r="C1573" t="s">
        <v>3073</v>
      </c>
      <c r="D1573" t="s">
        <v>3088</v>
      </c>
      <c r="E1573" t="s">
        <v>3721</v>
      </c>
      <c r="F1573">
        <v>85</v>
      </c>
      <c r="G1573">
        <v>74</v>
      </c>
      <c r="I1573" t="s">
        <v>93</v>
      </c>
    </row>
    <row r="1574" spans="1:9" x14ac:dyDescent="0.25">
      <c r="A1574" t="s">
        <v>3164</v>
      </c>
      <c r="B1574" s="6">
        <v>41984</v>
      </c>
      <c r="C1574" t="s">
        <v>3073</v>
      </c>
      <c r="D1574" t="s">
        <v>3313</v>
      </c>
      <c r="E1574" t="s">
        <v>3721</v>
      </c>
      <c r="F1574">
        <v>50</v>
      </c>
      <c r="G1574">
        <v>47</v>
      </c>
      <c r="I1574" t="s">
        <v>215</v>
      </c>
    </row>
    <row r="1575" spans="1:9" x14ac:dyDescent="0.25">
      <c r="A1575" t="s">
        <v>3308</v>
      </c>
      <c r="B1575" s="6">
        <v>41984</v>
      </c>
      <c r="C1575" t="s">
        <v>3073</v>
      </c>
      <c r="D1575" t="s">
        <v>3718</v>
      </c>
      <c r="E1575" t="s">
        <v>3721</v>
      </c>
      <c r="F1575">
        <v>85</v>
      </c>
      <c r="G1575">
        <v>40</v>
      </c>
      <c r="I1575" t="s">
        <v>193</v>
      </c>
    </row>
    <row r="1576" spans="1:9" x14ac:dyDescent="0.25">
      <c r="A1576" t="s">
        <v>3076</v>
      </c>
      <c r="B1576" s="6">
        <v>41984</v>
      </c>
      <c r="C1576" t="s">
        <v>3073</v>
      </c>
      <c r="D1576" t="s">
        <v>3089</v>
      </c>
      <c r="E1576" t="s">
        <v>3721</v>
      </c>
      <c r="F1576">
        <v>65</v>
      </c>
      <c r="G1576">
        <v>44</v>
      </c>
      <c r="I1576" t="s">
        <v>743</v>
      </c>
    </row>
    <row r="1577" spans="1:9" x14ac:dyDescent="0.25">
      <c r="A1577" t="s">
        <v>3126</v>
      </c>
      <c r="B1577" s="6">
        <v>41984</v>
      </c>
      <c r="C1577" t="s">
        <v>3073</v>
      </c>
      <c r="D1577" t="s">
        <v>3255</v>
      </c>
      <c r="E1577" t="s">
        <v>3721</v>
      </c>
      <c r="F1577">
        <v>81</v>
      </c>
      <c r="G1577">
        <v>68</v>
      </c>
      <c r="I1577" t="s">
        <v>130</v>
      </c>
    </row>
    <row r="1578" spans="1:9" x14ac:dyDescent="0.25">
      <c r="A1578" t="s">
        <v>3217</v>
      </c>
      <c r="B1578" s="6">
        <v>41984</v>
      </c>
      <c r="C1578" t="s">
        <v>3073</v>
      </c>
      <c r="D1578" t="s">
        <v>3718</v>
      </c>
      <c r="E1578" t="s">
        <v>3721</v>
      </c>
      <c r="F1578">
        <v>91</v>
      </c>
      <c r="G1578">
        <v>67</v>
      </c>
      <c r="I1578" t="s">
        <v>94</v>
      </c>
    </row>
    <row r="1579" spans="1:9" x14ac:dyDescent="0.25">
      <c r="A1579" t="s">
        <v>3235</v>
      </c>
      <c r="B1579" s="6">
        <v>41984</v>
      </c>
      <c r="C1579" t="s">
        <v>3073</v>
      </c>
      <c r="D1579" t="s">
        <v>3345</v>
      </c>
      <c r="E1579" t="s">
        <v>3721</v>
      </c>
      <c r="F1579">
        <v>78</v>
      </c>
      <c r="G1579">
        <v>73</v>
      </c>
      <c r="I1579" t="s">
        <v>116</v>
      </c>
    </row>
    <row r="1580" spans="1:9" x14ac:dyDescent="0.25">
      <c r="A1580" t="s">
        <v>3265</v>
      </c>
      <c r="B1580" s="6">
        <v>41984</v>
      </c>
      <c r="C1580" t="s">
        <v>3073</v>
      </c>
      <c r="D1580" t="s">
        <v>3332</v>
      </c>
      <c r="E1580" t="s">
        <v>3721</v>
      </c>
      <c r="F1580">
        <v>73</v>
      </c>
      <c r="G1580">
        <v>59</v>
      </c>
      <c r="I1580" t="s">
        <v>93</v>
      </c>
    </row>
    <row r="1581" spans="1:9" x14ac:dyDescent="0.25">
      <c r="A1581" t="s">
        <v>3262</v>
      </c>
      <c r="B1581" s="6">
        <v>41984</v>
      </c>
      <c r="C1581" t="s">
        <v>3073</v>
      </c>
      <c r="D1581" t="s">
        <v>3236</v>
      </c>
      <c r="E1581" t="s">
        <v>3720</v>
      </c>
      <c r="F1581">
        <v>81</v>
      </c>
      <c r="G1581">
        <v>76</v>
      </c>
      <c r="I1581" t="s">
        <v>116</v>
      </c>
    </row>
    <row r="1582" spans="1:9" x14ac:dyDescent="0.25">
      <c r="A1582" t="s">
        <v>3391</v>
      </c>
      <c r="B1582" s="6">
        <v>41984</v>
      </c>
      <c r="C1582" t="s">
        <v>3073</v>
      </c>
      <c r="D1582" t="s">
        <v>3234</v>
      </c>
      <c r="E1582" t="s">
        <v>3720</v>
      </c>
      <c r="F1582">
        <v>67</v>
      </c>
      <c r="G1582">
        <v>48</v>
      </c>
      <c r="I1582" t="s">
        <v>583</v>
      </c>
    </row>
    <row r="1583" spans="1:9" x14ac:dyDescent="0.25">
      <c r="A1583" t="s">
        <v>3402</v>
      </c>
      <c r="B1583" s="6">
        <v>41984</v>
      </c>
      <c r="C1583" t="s">
        <v>3073</v>
      </c>
      <c r="D1583" t="s">
        <v>3718</v>
      </c>
      <c r="E1583" t="s">
        <v>3721</v>
      </c>
      <c r="F1583">
        <v>80</v>
      </c>
      <c r="G1583">
        <v>63</v>
      </c>
      <c r="I1583" t="s">
        <v>214</v>
      </c>
    </row>
    <row r="1584" spans="1:9" x14ac:dyDescent="0.25">
      <c r="A1584" t="s">
        <v>3133</v>
      </c>
      <c r="B1584" s="6">
        <v>41984</v>
      </c>
      <c r="C1584" t="s">
        <v>3073</v>
      </c>
      <c r="D1584" t="s">
        <v>3389</v>
      </c>
      <c r="E1584" t="s">
        <v>3720</v>
      </c>
      <c r="F1584">
        <v>79</v>
      </c>
      <c r="G1584">
        <v>65</v>
      </c>
      <c r="I1584" t="s">
        <v>229</v>
      </c>
    </row>
    <row r="1585" spans="1:9" x14ac:dyDescent="0.25">
      <c r="A1585" t="s">
        <v>3162</v>
      </c>
      <c r="B1585" s="6">
        <v>41984</v>
      </c>
      <c r="C1585" t="s">
        <v>3073</v>
      </c>
      <c r="D1585" t="s">
        <v>3138</v>
      </c>
      <c r="E1585" t="s">
        <v>3721</v>
      </c>
      <c r="F1585">
        <v>71</v>
      </c>
      <c r="G1585">
        <v>60</v>
      </c>
      <c r="I1585" t="s">
        <v>743</v>
      </c>
    </row>
    <row r="1586" spans="1:9" x14ac:dyDescent="0.25">
      <c r="A1586" t="s">
        <v>3305</v>
      </c>
      <c r="B1586" s="6">
        <v>41984</v>
      </c>
      <c r="C1586" t="s">
        <v>3073</v>
      </c>
      <c r="D1586" t="s">
        <v>3718</v>
      </c>
      <c r="E1586" t="s">
        <v>3721</v>
      </c>
      <c r="F1586">
        <v>78</v>
      </c>
      <c r="G1586">
        <v>40</v>
      </c>
      <c r="I1586" t="s">
        <v>215</v>
      </c>
    </row>
    <row r="1587" spans="1:9" x14ac:dyDescent="0.25">
      <c r="A1587" t="s">
        <v>3272</v>
      </c>
      <c r="B1587" s="6">
        <v>41984</v>
      </c>
      <c r="C1587" t="s">
        <v>3073</v>
      </c>
      <c r="D1587" t="s">
        <v>3237</v>
      </c>
      <c r="E1587" t="s">
        <v>3721</v>
      </c>
      <c r="F1587">
        <v>78</v>
      </c>
      <c r="G1587">
        <v>75</v>
      </c>
      <c r="I1587" t="s">
        <v>386</v>
      </c>
    </row>
    <row r="1588" spans="1:9" x14ac:dyDescent="0.25">
      <c r="A1588" t="s">
        <v>3144</v>
      </c>
      <c r="B1588" s="6">
        <v>41985</v>
      </c>
      <c r="C1588" t="s">
        <v>3073</v>
      </c>
      <c r="D1588" t="s">
        <v>3409</v>
      </c>
      <c r="E1588" t="s">
        <v>3721</v>
      </c>
      <c r="F1588">
        <v>75</v>
      </c>
      <c r="G1588">
        <v>50</v>
      </c>
      <c r="I1588" t="s">
        <v>116</v>
      </c>
    </row>
    <row r="1589" spans="1:9" x14ac:dyDescent="0.25">
      <c r="A1589" t="s">
        <v>3099</v>
      </c>
      <c r="B1589" s="6">
        <v>41985</v>
      </c>
      <c r="C1589" t="s">
        <v>3073</v>
      </c>
      <c r="D1589" t="s">
        <v>3090</v>
      </c>
      <c r="E1589" t="s">
        <v>3721</v>
      </c>
      <c r="F1589">
        <v>76</v>
      </c>
      <c r="G1589">
        <v>66</v>
      </c>
      <c r="I1589" t="s">
        <v>93</v>
      </c>
    </row>
    <row r="1590" spans="1:9" x14ac:dyDescent="0.25">
      <c r="A1590" t="s">
        <v>3127</v>
      </c>
      <c r="B1590" s="6">
        <v>41985</v>
      </c>
      <c r="C1590" t="s">
        <v>3073</v>
      </c>
      <c r="D1590" t="s">
        <v>3714</v>
      </c>
      <c r="E1590" t="s">
        <v>3720</v>
      </c>
      <c r="F1590">
        <v>90</v>
      </c>
      <c r="G1590">
        <v>75</v>
      </c>
      <c r="I1590" t="s">
        <v>195</v>
      </c>
    </row>
    <row r="1591" spans="1:9" x14ac:dyDescent="0.25">
      <c r="A1591" t="s">
        <v>3135</v>
      </c>
      <c r="B1591" s="6">
        <v>41985</v>
      </c>
      <c r="C1591" t="s">
        <v>3073</v>
      </c>
      <c r="D1591" t="s">
        <v>3301</v>
      </c>
      <c r="E1591" t="s">
        <v>3721</v>
      </c>
      <c r="F1591">
        <v>86</v>
      </c>
      <c r="G1591">
        <v>50</v>
      </c>
      <c r="I1591" t="s">
        <v>634</v>
      </c>
    </row>
    <row r="1592" spans="1:9" x14ac:dyDescent="0.25">
      <c r="A1592" t="s">
        <v>3173</v>
      </c>
      <c r="B1592" s="6">
        <v>41986</v>
      </c>
      <c r="C1592" t="s">
        <v>3073</v>
      </c>
      <c r="D1592" t="s">
        <v>3718</v>
      </c>
      <c r="E1592" t="s">
        <v>3721</v>
      </c>
      <c r="F1592">
        <v>76</v>
      </c>
      <c r="G1592">
        <v>48</v>
      </c>
      <c r="I1592" t="s">
        <v>215</v>
      </c>
    </row>
    <row r="1593" spans="1:9" x14ac:dyDescent="0.25">
      <c r="A1593" t="s">
        <v>3339</v>
      </c>
      <c r="B1593" s="6">
        <v>41986</v>
      </c>
      <c r="C1593" t="s">
        <v>3073</v>
      </c>
      <c r="D1593" t="s">
        <v>3412</v>
      </c>
      <c r="E1593" t="s">
        <v>3721</v>
      </c>
      <c r="F1593">
        <v>80</v>
      </c>
      <c r="G1593">
        <v>47</v>
      </c>
      <c r="I1593" t="s">
        <v>94</v>
      </c>
    </row>
    <row r="1594" spans="1:9" x14ac:dyDescent="0.25">
      <c r="A1594" t="s">
        <v>3122</v>
      </c>
      <c r="B1594" s="6">
        <v>41986</v>
      </c>
      <c r="C1594" t="s">
        <v>3073</v>
      </c>
      <c r="D1594" t="s">
        <v>3290</v>
      </c>
      <c r="E1594" t="s">
        <v>3720</v>
      </c>
      <c r="F1594">
        <v>62</v>
      </c>
      <c r="G1594">
        <v>61</v>
      </c>
      <c r="I1594" t="s">
        <v>94</v>
      </c>
    </row>
    <row r="1595" spans="1:9" x14ac:dyDescent="0.25">
      <c r="A1595" t="s">
        <v>3155</v>
      </c>
      <c r="B1595" s="6">
        <v>41986</v>
      </c>
      <c r="C1595" t="s">
        <v>3073</v>
      </c>
      <c r="D1595" t="s">
        <v>3232</v>
      </c>
      <c r="E1595" t="s">
        <v>3721</v>
      </c>
      <c r="F1595">
        <v>65</v>
      </c>
      <c r="G1595">
        <v>53</v>
      </c>
      <c r="I1595" t="s">
        <v>130</v>
      </c>
    </row>
    <row r="1596" spans="1:9" x14ac:dyDescent="0.25">
      <c r="A1596" t="s">
        <v>3715</v>
      </c>
      <c r="B1596" s="6">
        <v>41986</v>
      </c>
      <c r="C1596" t="s">
        <v>3073</v>
      </c>
      <c r="D1596" t="s">
        <v>3153</v>
      </c>
      <c r="E1596" t="s">
        <v>3721</v>
      </c>
      <c r="F1596">
        <v>80</v>
      </c>
      <c r="G1596">
        <v>53</v>
      </c>
      <c r="I1596" t="s">
        <v>569</v>
      </c>
    </row>
    <row r="1597" spans="1:9" x14ac:dyDescent="0.25">
      <c r="A1597" t="s">
        <v>3372</v>
      </c>
      <c r="B1597" s="6">
        <v>41986</v>
      </c>
      <c r="C1597" t="s">
        <v>3073</v>
      </c>
      <c r="D1597" t="s">
        <v>3334</v>
      </c>
      <c r="E1597" t="s">
        <v>3721</v>
      </c>
      <c r="F1597">
        <v>81</v>
      </c>
      <c r="G1597">
        <v>74</v>
      </c>
      <c r="I1597" t="s">
        <v>94</v>
      </c>
    </row>
    <row r="1598" spans="1:9" x14ac:dyDescent="0.25">
      <c r="A1598" t="s">
        <v>3170</v>
      </c>
      <c r="B1598" s="6">
        <v>41986</v>
      </c>
      <c r="C1598" t="s">
        <v>3073</v>
      </c>
      <c r="D1598" t="s">
        <v>3176</v>
      </c>
      <c r="E1598" t="s">
        <v>3721</v>
      </c>
      <c r="F1598">
        <v>69</v>
      </c>
      <c r="G1598">
        <v>55</v>
      </c>
      <c r="I1598" t="s">
        <v>193</v>
      </c>
    </row>
    <row r="1599" spans="1:9" x14ac:dyDescent="0.25">
      <c r="A1599" t="s">
        <v>3233</v>
      </c>
      <c r="B1599" s="6">
        <v>41986</v>
      </c>
      <c r="C1599" t="s">
        <v>3073</v>
      </c>
      <c r="D1599" t="s">
        <v>3215</v>
      </c>
      <c r="E1599" t="s">
        <v>3720</v>
      </c>
      <c r="F1599">
        <v>68</v>
      </c>
      <c r="G1599">
        <v>59</v>
      </c>
      <c r="I1599" t="s">
        <v>728</v>
      </c>
    </row>
    <row r="1600" spans="1:9" x14ac:dyDescent="0.25">
      <c r="A1600" t="s">
        <v>3367</v>
      </c>
      <c r="B1600" s="6">
        <v>41986</v>
      </c>
      <c r="C1600" t="s">
        <v>3073</v>
      </c>
      <c r="D1600" t="s">
        <v>3373</v>
      </c>
      <c r="E1600" t="s">
        <v>3721</v>
      </c>
      <c r="F1600">
        <v>67</v>
      </c>
      <c r="G1600">
        <v>57</v>
      </c>
      <c r="I1600" t="s">
        <v>130</v>
      </c>
    </row>
    <row r="1601" spans="1:9" x14ac:dyDescent="0.25">
      <c r="A1601" t="s">
        <v>3222</v>
      </c>
      <c r="B1601" s="6">
        <v>41986</v>
      </c>
      <c r="C1601" t="s">
        <v>3073</v>
      </c>
      <c r="D1601" t="s">
        <v>3114</v>
      </c>
      <c r="E1601" t="s">
        <v>3721</v>
      </c>
      <c r="F1601">
        <v>67</v>
      </c>
      <c r="G1601">
        <v>57</v>
      </c>
      <c r="I1601" t="s">
        <v>324</v>
      </c>
    </row>
    <row r="1602" spans="1:9" x14ac:dyDescent="0.25">
      <c r="A1602" t="s">
        <v>3231</v>
      </c>
      <c r="B1602" s="6">
        <v>41986</v>
      </c>
      <c r="C1602" t="s">
        <v>3073</v>
      </c>
      <c r="D1602" t="s">
        <v>3243</v>
      </c>
      <c r="E1602" t="s">
        <v>3721</v>
      </c>
      <c r="F1602">
        <v>93</v>
      </c>
      <c r="G1602">
        <v>68</v>
      </c>
      <c r="I1602" t="s">
        <v>94</v>
      </c>
    </row>
    <row r="1603" spans="1:9" x14ac:dyDescent="0.25">
      <c r="A1603" t="s">
        <v>3279</v>
      </c>
      <c r="B1603" s="6">
        <v>41986</v>
      </c>
      <c r="C1603" t="s">
        <v>3073</v>
      </c>
      <c r="D1603" t="s">
        <v>3718</v>
      </c>
      <c r="E1603" t="s">
        <v>3721</v>
      </c>
      <c r="F1603">
        <v>88</v>
      </c>
      <c r="G1603">
        <v>60</v>
      </c>
      <c r="I1603" t="s">
        <v>569</v>
      </c>
    </row>
    <row r="1604" spans="1:9" x14ac:dyDescent="0.25">
      <c r="A1604" t="s">
        <v>3252</v>
      </c>
      <c r="B1604" s="6">
        <v>41986</v>
      </c>
      <c r="C1604" t="s">
        <v>3073</v>
      </c>
      <c r="D1604" t="s">
        <v>3291</v>
      </c>
      <c r="E1604" t="s">
        <v>3720</v>
      </c>
      <c r="F1604">
        <v>71</v>
      </c>
      <c r="G1604">
        <v>67</v>
      </c>
      <c r="H1604" t="s">
        <v>3722</v>
      </c>
      <c r="I1604" t="s">
        <v>195</v>
      </c>
    </row>
    <row r="1605" spans="1:9" x14ac:dyDescent="0.25">
      <c r="A1605" t="s">
        <v>3172</v>
      </c>
      <c r="B1605" s="6">
        <v>41986</v>
      </c>
      <c r="C1605" t="s">
        <v>3073</v>
      </c>
      <c r="D1605" t="s">
        <v>3082</v>
      </c>
      <c r="E1605" t="s">
        <v>3721</v>
      </c>
      <c r="F1605">
        <v>78</v>
      </c>
      <c r="G1605">
        <v>58</v>
      </c>
      <c r="I1605" t="s">
        <v>323</v>
      </c>
    </row>
    <row r="1606" spans="1:9" x14ac:dyDescent="0.25">
      <c r="A1606" t="s">
        <v>3156</v>
      </c>
      <c r="B1606" s="6">
        <v>41986</v>
      </c>
      <c r="C1606" t="s">
        <v>3073</v>
      </c>
      <c r="D1606" t="s">
        <v>3706</v>
      </c>
      <c r="E1606" t="s">
        <v>3720</v>
      </c>
      <c r="F1606">
        <v>77</v>
      </c>
      <c r="G1606">
        <v>68</v>
      </c>
      <c r="I1606" t="s">
        <v>95</v>
      </c>
    </row>
    <row r="1607" spans="1:9" x14ac:dyDescent="0.25">
      <c r="A1607" t="s">
        <v>3181</v>
      </c>
      <c r="B1607" s="6">
        <v>41986</v>
      </c>
      <c r="C1607" t="s">
        <v>3073</v>
      </c>
      <c r="D1607" t="s">
        <v>3168</v>
      </c>
      <c r="E1607" t="s">
        <v>3720</v>
      </c>
      <c r="F1607">
        <v>65</v>
      </c>
      <c r="G1607">
        <v>55</v>
      </c>
      <c r="I1607" t="s">
        <v>13</v>
      </c>
    </row>
    <row r="1608" spans="1:9" x14ac:dyDescent="0.25">
      <c r="A1608" t="s">
        <v>3139</v>
      </c>
      <c r="B1608" s="6">
        <v>41986</v>
      </c>
      <c r="C1608" t="s">
        <v>3073</v>
      </c>
      <c r="D1608" t="s">
        <v>3187</v>
      </c>
      <c r="E1608" t="s">
        <v>3721</v>
      </c>
      <c r="F1608">
        <v>70</v>
      </c>
      <c r="G1608">
        <v>58</v>
      </c>
      <c r="I1608" t="s">
        <v>117</v>
      </c>
    </row>
    <row r="1609" spans="1:9" x14ac:dyDescent="0.25">
      <c r="A1609" t="s">
        <v>3319</v>
      </c>
      <c r="B1609" s="6">
        <v>41986</v>
      </c>
      <c r="C1609" t="s">
        <v>3073</v>
      </c>
      <c r="D1609" t="s">
        <v>3207</v>
      </c>
      <c r="E1609" t="s">
        <v>3720</v>
      </c>
      <c r="F1609">
        <v>80</v>
      </c>
      <c r="G1609">
        <v>79</v>
      </c>
      <c r="I1609" t="s">
        <v>2526</v>
      </c>
    </row>
    <row r="1610" spans="1:9" x14ac:dyDescent="0.25">
      <c r="A1610" t="s">
        <v>3337</v>
      </c>
      <c r="B1610" s="6">
        <v>41986</v>
      </c>
      <c r="C1610" t="s">
        <v>3073</v>
      </c>
      <c r="D1610" t="s">
        <v>3103</v>
      </c>
      <c r="E1610" t="s">
        <v>3721</v>
      </c>
      <c r="F1610">
        <v>59</v>
      </c>
      <c r="G1610">
        <v>55</v>
      </c>
      <c r="I1610" t="s">
        <v>15</v>
      </c>
    </row>
    <row r="1611" spans="1:9" x14ac:dyDescent="0.25">
      <c r="A1611" t="s">
        <v>3378</v>
      </c>
      <c r="B1611" s="6">
        <v>41986</v>
      </c>
      <c r="C1611" t="s">
        <v>3073</v>
      </c>
      <c r="D1611" t="s">
        <v>3150</v>
      </c>
      <c r="E1611" t="s">
        <v>3720</v>
      </c>
      <c r="F1611">
        <v>81</v>
      </c>
      <c r="G1611">
        <v>79</v>
      </c>
      <c r="I1611" t="s">
        <v>193</v>
      </c>
    </row>
    <row r="1612" spans="1:9" x14ac:dyDescent="0.25">
      <c r="A1612" t="s">
        <v>3329</v>
      </c>
      <c r="B1612" s="6">
        <v>41986</v>
      </c>
      <c r="C1612" t="s">
        <v>3073</v>
      </c>
      <c r="D1612" t="s">
        <v>3333</v>
      </c>
      <c r="E1612" t="s">
        <v>3721</v>
      </c>
      <c r="F1612">
        <v>63</v>
      </c>
      <c r="G1612">
        <v>57</v>
      </c>
      <c r="I1612" t="s">
        <v>744</v>
      </c>
    </row>
    <row r="1613" spans="1:9" x14ac:dyDescent="0.25">
      <c r="A1613" t="s">
        <v>3306</v>
      </c>
      <c r="B1613" s="6">
        <v>41986</v>
      </c>
      <c r="C1613" t="s">
        <v>3073</v>
      </c>
      <c r="D1613" t="s">
        <v>3338</v>
      </c>
      <c r="E1613" t="s">
        <v>3721</v>
      </c>
      <c r="F1613">
        <v>74</v>
      </c>
      <c r="G1613">
        <v>68</v>
      </c>
      <c r="I1613" t="s">
        <v>95</v>
      </c>
    </row>
    <row r="1614" spans="1:9" x14ac:dyDescent="0.25">
      <c r="A1614" t="s">
        <v>3249</v>
      </c>
      <c r="B1614" s="6">
        <v>41986</v>
      </c>
      <c r="C1614" t="s">
        <v>3073</v>
      </c>
      <c r="D1614" t="s">
        <v>3311</v>
      </c>
      <c r="E1614" t="s">
        <v>3721</v>
      </c>
      <c r="F1614">
        <v>76</v>
      </c>
      <c r="G1614">
        <v>49</v>
      </c>
      <c r="I1614" t="s">
        <v>94</v>
      </c>
    </row>
    <row r="1615" spans="1:9" x14ac:dyDescent="0.25">
      <c r="A1615" t="s">
        <v>3371</v>
      </c>
      <c r="B1615" s="6">
        <v>41986</v>
      </c>
      <c r="C1615" t="s">
        <v>3073</v>
      </c>
      <c r="D1615" t="s">
        <v>3288</v>
      </c>
      <c r="E1615" t="s">
        <v>3721</v>
      </c>
      <c r="F1615">
        <v>64</v>
      </c>
      <c r="G1615">
        <v>48</v>
      </c>
      <c r="I1615" t="s">
        <v>193</v>
      </c>
    </row>
    <row r="1616" spans="1:9" x14ac:dyDescent="0.25">
      <c r="A1616" t="s">
        <v>3086</v>
      </c>
      <c r="B1616" s="6">
        <v>41986</v>
      </c>
      <c r="C1616" t="s">
        <v>3073</v>
      </c>
      <c r="D1616" t="s">
        <v>3383</v>
      </c>
      <c r="E1616" t="s">
        <v>3720</v>
      </c>
      <c r="F1616">
        <v>63</v>
      </c>
      <c r="G1616">
        <v>61</v>
      </c>
      <c r="I1616" t="s">
        <v>57</v>
      </c>
    </row>
    <row r="1617" spans="1:9" x14ac:dyDescent="0.25">
      <c r="A1617" t="s">
        <v>3404</v>
      </c>
      <c r="B1617" s="6">
        <v>41986</v>
      </c>
      <c r="C1617" t="s">
        <v>3073</v>
      </c>
      <c r="D1617" t="s">
        <v>3718</v>
      </c>
      <c r="E1617" t="s">
        <v>3721</v>
      </c>
      <c r="F1617">
        <v>99</v>
      </c>
      <c r="G1617">
        <v>84</v>
      </c>
      <c r="I1617" t="s">
        <v>214</v>
      </c>
    </row>
    <row r="1618" spans="1:9" x14ac:dyDescent="0.25">
      <c r="A1618" t="s">
        <v>3269</v>
      </c>
      <c r="B1618" s="6">
        <v>41986</v>
      </c>
      <c r="C1618" t="s">
        <v>3073</v>
      </c>
      <c r="D1618" t="s">
        <v>3718</v>
      </c>
      <c r="E1618" t="s">
        <v>3721</v>
      </c>
      <c r="F1618">
        <v>69</v>
      </c>
      <c r="G1618">
        <v>57</v>
      </c>
      <c r="I1618" t="s">
        <v>386</v>
      </c>
    </row>
    <row r="1619" spans="1:9" x14ac:dyDescent="0.25">
      <c r="A1619" t="s">
        <v>3227</v>
      </c>
      <c r="B1619" s="6">
        <v>41986</v>
      </c>
      <c r="C1619" t="s">
        <v>3074</v>
      </c>
      <c r="D1619" t="s">
        <v>3295</v>
      </c>
      <c r="E1619" t="s">
        <v>3720</v>
      </c>
      <c r="F1619">
        <v>77</v>
      </c>
      <c r="G1619">
        <v>70</v>
      </c>
      <c r="I1619" t="s">
        <v>194</v>
      </c>
    </row>
    <row r="1620" spans="1:9" x14ac:dyDescent="0.25">
      <c r="A1620" t="s">
        <v>3152</v>
      </c>
      <c r="B1620" s="6">
        <v>41986</v>
      </c>
      <c r="C1620" t="s">
        <v>3073</v>
      </c>
      <c r="D1620" t="s">
        <v>3275</v>
      </c>
      <c r="E1620" t="s">
        <v>3721</v>
      </c>
      <c r="F1620">
        <v>94</v>
      </c>
      <c r="G1620">
        <v>66</v>
      </c>
      <c r="I1620" t="s">
        <v>368</v>
      </c>
    </row>
    <row r="1621" spans="1:9" x14ac:dyDescent="0.25">
      <c r="A1621" t="s">
        <v>3209</v>
      </c>
      <c r="B1621" s="6">
        <v>41986</v>
      </c>
      <c r="C1621" t="s">
        <v>3073</v>
      </c>
      <c r="D1621" t="s">
        <v>3190</v>
      </c>
      <c r="E1621" t="s">
        <v>3721</v>
      </c>
      <c r="F1621">
        <v>91</v>
      </c>
      <c r="G1621">
        <v>84</v>
      </c>
      <c r="I1621" t="s">
        <v>1805</v>
      </c>
    </row>
    <row r="1622" spans="1:9" x14ac:dyDescent="0.25">
      <c r="A1622" t="s">
        <v>3386</v>
      </c>
      <c r="B1622" s="6">
        <v>41986</v>
      </c>
      <c r="C1622" t="s">
        <v>3073</v>
      </c>
      <c r="D1622" t="s">
        <v>3377</v>
      </c>
      <c r="E1622" t="s">
        <v>3720</v>
      </c>
      <c r="F1622">
        <v>73</v>
      </c>
      <c r="G1622">
        <v>64</v>
      </c>
      <c r="I1622" t="s">
        <v>728</v>
      </c>
    </row>
    <row r="1623" spans="1:9" x14ac:dyDescent="0.25">
      <c r="A1623" t="s">
        <v>3709</v>
      </c>
      <c r="B1623" s="6">
        <v>41986</v>
      </c>
      <c r="C1623" t="s">
        <v>3074</v>
      </c>
      <c r="D1623" t="s">
        <v>3287</v>
      </c>
      <c r="E1623" t="s">
        <v>3721</v>
      </c>
      <c r="F1623">
        <v>63</v>
      </c>
      <c r="G1623">
        <v>60</v>
      </c>
      <c r="I1623" t="s">
        <v>323</v>
      </c>
    </row>
    <row r="1624" spans="1:9" x14ac:dyDescent="0.25">
      <c r="A1624" t="s">
        <v>3713</v>
      </c>
      <c r="B1624" s="6">
        <v>41986</v>
      </c>
      <c r="C1624" t="s">
        <v>3073</v>
      </c>
      <c r="D1624" t="s">
        <v>3705</v>
      </c>
      <c r="E1624" t="s">
        <v>3721</v>
      </c>
      <c r="F1624">
        <v>84</v>
      </c>
      <c r="G1624">
        <v>70</v>
      </c>
      <c r="I1624" t="s">
        <v>570</v>
      </c>
    </row>
    <row r="1625" spans="1:9" x14ac:dyDescent="0.25">
      <c r="A1625" t="s">
        <v>3307</v>
      </c>
      <c r="B1625" s="6">
        <v>41986</v>
      </c>
      <c r="C1625" t="s">
        <v>3073</v>
      </c>
      <c r="D1625" t="s">
        <v>3718</v>
      </c>
      <c r="E1625" t="s">
        <v>3721</v>
      </c>
      <c r="F1625">
        <v>79</v>
      </c>
      <c r="G1625">
        <v>61</v>
      </c>
      <c r="I1625" t="s">
        <v>229</v>
      </c>
    </row>
    <row r="1626" spans="1:9" x14ac:dyDescent="0.25">
      <c r="A1626" t="s">
        <v>3158</v>
      </c>
      <c r="B1626" s="6">
        <v>41986</v>
      </c>
      <c r="C1626" t="s">
        <v>3073</v>
      </c>
      <c r="D1626" t="s">
        <v>3348</v>
      </c>
      <c r="E1626" t="s">
        <v>3721</v>
      </c>
      <c r="F1626">
        <v>58</v>
      </c>
      <c r="G1626">
        <v>46</v>
      </c>
      <c r="I1626" t="s">
        <v>130</v>
      </c>
    </row>
    <row r="1627" spans="1:9" x14ac:dyDescent="0.25">
      <c r="A1627" t="s">
        <v>3183</v>
      </c>
      <c r="B1627" s="6">
        <v>41986</v>
      </c>
      <c r="C1627" t="s">
        <v>3073</v>
      </c>
      <c r="D1627" t="s">
        <v>3263</v>
      </c>
      <c r="E1627" t="s">
        <v>3721</v>
      </c>
      <c r="F1627">
        <v>76</v>
      </c>
      <c r="G1627">
        <v>67</v>
      </c>
      <c r="I1627" t="s">
        <v>193</v>
      </c>
    </row>
    <row r="1628" spans="1:9" x14ac:dyDescent="0.25">
      <c r="A1628" t="s">
        <v>3177</v>
      </c>
      <c r="B1628" s="6">
        <v>41986</v>
      </c>
      <c r="C1628" t="s">
        <v>3073</v>
      </c>
      <c r="D1628" t="s">
        <v>3212</v>
      </c>
      <c r="E1628" t="s">
        <v>3721</v>
      </c>
      <c r="F1628">
        <v>67</v>
      </c>
      <c r="G1628">
        <v>57</v>
      </c>
      <c r="I1628" t="s">
        <v>817</v>
      </c>
    </row>
    <row r="1629" spans="1:9" x14ac:dyDescent="0.25">
      <c r="A1629" t="s">
        <v>3125</v>
      </c>
      <c r="B1629" s="6">
        <v>41986</v>
      </c>
      <c r="C1629" t="s">
        <v>3073</v>
      </c>
      <c r="D1629" t="s">
        <v>3325</v>
      </c>
      <c r="E1629" t="s">
        <v>3721</v>
      </c>
      <c r="F1629">
        <v>53</v>
      </c>
      <c r="G1629">
        <v>46</v>
      </c>
      <c r="I1629" t="s">
        <v>2028</v>
      </c>
    </row>
    <row r="1630" spans="1:9" x14ac:dyDescent="0.25">
      <c r="A1630" t="s">
        <v>3165</v>
      </c>
      <c r="B1630" s="6">
        <v>41986</v>
      </c>
      <c r="C1630" t="s">
        <v>3073</v>
      </c>
      <c r="D1630" t="s">
        <v>3115</v>
      </c>
      <c r="E1630" t="s">
        <v>3721</v>
      </c>
      <c r="F1630">
        <v>75</v>
      </c>
      <c r="G1630">
        <v>58</v>
      </c>
      <c r="I1630" t="s">
        <v>95</v>
      </c>
    </row>
    <row r="1631" spans="1:9" x14ac:dyDescent="0.25">
      <c r="A1631" t="s">
        <v>3137</v>
      </c>
      <c r="B1631" s="6">
        <v>41986</v>
      </c>
      <c r="C1631" t="s">
        <v>3073</v>
      </c>
      <c r="D1631" t="s">
        <v>3246</v>
      </c>
      <c r="E1631" t="s">
        <v>3720</v>
      </c>
      <c r="F1631">
        <v>73</v>
      </c>
      <c r="G1631">
        <v>55</v>
      </c>
      <c r="I1631" t="s">
        <v>259</v>
      </c>
    </row>
    <row r="1632" spans="1:9" x14ac:dyDescent="0.25">
      <c r="A1632" t="s">
        <v>3235</v>
      </c>
      <c r="B1632" s="6">
        <v>41986</v>
      </c>
      <c r="C1632" t="s">
        <v>3073</v>
      </c>
      <c r="D1632" t="s">
        <v>3210</v>
      </c>
      <c r="E1632" t="s">
        <v>3720</v>
      </c>
      <c r="F1632">
        <v>74</v>
      </c>
      <c r="G1632">
        <v>58</v>
      </c>
      <c r="I1632" t="s">
        <v>117</v>
      </c>
    </row>
    <row r="1633" spans="1:9" x14ac:dyDescent="0.25">
      <c r="A1633" t="s">
        <v>3096</v>
      </c>
      <c r="B1633" s="6">
        <v>41986</v>
      </c>
      <c r="C1633" t="s">
        <v>3073</v>
      </c>
      <c r="D1633" t="s">
        <v>3292</v>
      </c>
      <c r="E1633" t="s">
        <v>3721</v>
      </c>
      <c r="F1633">
        <v>67</v>
      </c>
      <c r="G1633">
        <v>64</v>
      </c>
      <c r="H1633" t="s">
        <v>3722</v>
      </c>
      <c r="I1633" t="s">
        <v>386</v>
      </c>
    </row>
    <row r="1634" spans="1:9" x14ac:dyDescent="0.25">
      <c r="A1634" t="s">
        <v>3134</v>
      </c>
      <c r="B1634" s="6">
        <v>41986</v>
      </c>
      <c r="C1634" t="s">
        <v>3073</v>
      </c>
      <c r="D1634" t="s">
        <v>3113</v>
      </c>
      <c r="E1634" t="s">
        <v>3721</v>
      </c>
      <c r="F1634">
        <v>56</v>
      </c>
      <c r="G1634">
        <v>55</v>
      </c>
      <c r="H1634" t="s">
        <v>3723</v>
      </c>
      <c r="I1634" t="s">
        <v>94</v>
      </c>
    </row>
    <row r="1635" spans="1:9" x14ac:dyDescent="0.25">
      <c r="A1635" t="s">
        <v>3328</v>
      </c>
      <c r="B1635" s="6">
        <v>41986</v>
      </c>
      <c r="C1635" t="s">
        <v>3073</v>
      </c>
      <c r="D1635" t="s">
        <v>3332</v>
      </c>
      <c r="E1635" t="s">
        <v>3720</v>
      </c>
      <c r="F1635">
        <v>65</v>
      </c>
      <c r="G1635">
        <v>55</v>
      </c>
      <c r="I1635" t="s">
        <v>728</v>
      </c>
    </row>
    <row r="1636" spans="1:9" x14ac:dyDescent="0.25">
      <c r="A1636" t="s">
        <v>3274</v>
      </c>
      <c r="B1636" s="6">
        <v>41986</v>
      </c>
      <c r="C1636" t="s">
        <v>3073</v>
      </c>
      <c r="D1636" t="s">
        <v>3411</v>
      </c>
      <c r="E1636" t="s">
        <v>3721</v>
      </c>
      <c r="F1636">
        <v>54</v>
      </c>
      <c r="G1636">
        <v>46</v>
      </c>
      <c r="I1636" t="s">
        <v>94</v>
      </c>
    </row>
    <row r="1637" spans="1:9" x14ac:dyDescent="0.25">
      <c r="A1637" t="s">
        <v>3224</v>
      </c>
      <c r="B1637" s="6">
        <v>41986</v>
      </c>
      <c r="C1637" t="s">
        <v>3073</v>
      </c>
      <c r="D1637" t="s">
        <v>3278</v>
      </c>
      <c r="E1637" t="s">
        <v>3721</v>
      </c>
      <c r="F1637">
        <v>71</v>
      </c>
      <c r="G1637">
        <v>42</v>
      </c>
      <c r="I1637" t="s">
        <v>116</v>
      </c>
    </row>
    <row r="1638" spans="1:9" x14ac:dyDescent="0.25">
      <c r="A1638" t="s">
        <v>3268</v>
      </c>
      <c r="B1638" s="6">
        <v>41986</v>
      </c>
      <c r="C1638" t="s">
        <v>3073</v>
      </c>
      <c r="D1638" t="s">
        <v>3340</v>
      </c>
      <c r="E1638" t="s">
        <v>3721</v>
      </c>
      <c r="F1638">
        <v>71</v>
      </c>
      <c r="G1638">
        <v>69</v>
      </c>
      <c r="I1638" t="s">
        <v>14</v>
      </c>
    </row>
    <row r="1639" spans="1:9" x14ac:dyDescent="0.25">
      <c r="A1639" t="s">
        <v>3092</v>
      </c>
      <c r="B1639" s="6">
        <v>41986</v>
      </c>
      <c r="C1639" t="s">
        <v>3073</v>
      </c>
      <c r="D1639" t="s">
        <v>3161</v>
      </c>
      <c r="E1639" t="s">
        <v>3721</v>
      </c>
      <c r="F1639">
        <v>83</v>
      </c>
      <c r="G1639">
        <v>63</v>
      </c>
      <c r="I1639" t="s">
        <v>656</v>
      </c>
    </row>
    <row r="1640" spans="1:9" x14ac:dyDescent="0.25">
      <c r="A1640" t="s">
        <v>3191</v>
      </c>
      <c r="B1640" s="6">
        <v>41986</v>
      </c>
      <c r="C1640" t="s">
        <v>3073</v>
      </c>
      <c r="D1640" t="s">
        <v>3414</v>
      </c>
      <c r="E1640" t="s">
        <v>3721</v>
      </c>
      <c r="F1640">
        <v>66</v>
      </c>
      <c r="G1640">
        <v>55</v>
      </c>
      <c r="I1640" t="s">
        <v>165</v>
      </c>
    </row>
    <row r="1641" spans="1:9" x14ac:dyDescent="0.25">
      <c r="A1641" t="s">
        <v>3324</v>
      </c>
      <c r="B1641" s="6">
        <v>41986</v>
      </c>
      <c r="C1641" t="s">
        <v>3073</v>
      </c>
      <c r="D1641" t="s">
        <v>3238</v>
      </c>
      <c r="E1641" t="s">
        <v>3721</v>
      </c>
      <c r="F1641">
        <v>87</v>
      </c>
      <c r="G1641">
        <v>71</v>
      </c>
      <c r="I1641" t="s">
        <v>323</v>
      </c>
    </row>
    <row r="1642" spans="1:9" x14ac:dyDescent="0.25">
      <c r="A1642" t="s">
        <v>3253</v>
      </c>
      <c r="B1642" s="6">
        <v>41986</v>
      </c>
      <c r="C1642" t="s">
        <v>3073</v>
      </c>
      <c r="D1642" t="s">
        <v>3204</v>
      </c>
      <c r="E1642" t="s">
        <v>3720</v>
      </c>
      <c r="F1642">
        <v>81</v>
      </c>
      <c r="G1642">
        <v>74</v>
      </c>
      <c r="I1642" t="s">
        <v>94</v>
      </c>
    </row>
    <row r="1643" spans="1:9" x14ac:dyDescent="0.25">
      <c r="A1643" t="s">
        <v>3159</v>
      </c>
      <c r="B1643" s="6">
        <v>41986</v>
      </c>
      <c r="C1643" t="s">
        <v>3073</v>
      </c>
      <c r="D1643" t="s">
        <v>3241</v>
      </c>
      <c r="E1643" t="s">
        <v>3721</v>
      </c>
      <c r="F1643">
        <v>86</v>
      </c>
      <c r="G1643">
        <v>83</v>
      </c>
      <c r="I1643" t="s">
        <v>259</v>
      </c>
    </row>
    <row r="1644" spans="1:9" x14ac:dyDescent="0.25">
      <c r="A1644" t="s">
        <v>3258</v>
      </c>
      <c r="B1644" s="6">
        <v>41986</v>
      </c>
      <c r="C1644" t="s">
        <v>3073</v>
      </c>
      <c r="D1644" t="s">
        <v>3202</v>
      </c>
      <c r="E1644" t="s">
        <v>3721</v>
      </c>
      <c r="F1644">
        <v>59</v>
      </c>
      <c r="G1644">
        <v>49</v>
      </c>
      <c r="I1644" t="s">
        <v>130</v>
      </c>
    </row>
    <row r="1645" spans="1:9" x14ac:dyDescent="0.25">
      <c r="A1645" t="s">
        <v>3192</v>
      </c>
      <c r="B1645" s="6">
        <v>41986</v>
      </c>
      <c r="C1645" t="s">
        <v>3073</v>
      </c>
      <c r="D1645" t="s">
        <v>3171</v>
      </c>
      <c r="E1645" t="s">
        <v>3721</v>
      </c>
      <c r="F1645">
        <v>58</v>
      </c>
      <c r="G1645">
        <v>54</v>
      </c>
      <c r="I1645" t="s">
        <v>94</v>
      </c>
    </row>
    <row r="1646" spans="1:9" x14ac:dyDescent="0.25">
      <c r="A1646" t="s">
        <v>3264</v>
      </c>
      <c r="B1646" s="6">
        <v>41986</v>
      </c>
      <c r="C1646" t="s">
        <v>3073</v>
      </c>
      <c r="D1646" t="s">
        <v>3342</v>
      </c>
      <c r="E1646" t="s">
        <v>3721</v>
      </c>
      <c r="F1646">
        <v>65</v>
      </c>
      <c r="G1646">
        <v>59</v>
      </c>
      <c r="I1646" t="s">
        <v>93</v>
      </c>
    </row>
    <row r="1647" spans="1:9" x14ac:dyDescent="0.25">
      <c r="A1647" t="s">
        <v>3303</v>
      </c>
      <c r="B1647" s="6">
        <v>41986</v>
      </c>
      <c r="C1647" t="s">
        <v>3073</v>
      </c>
      <c r="D1647" t="s">
        <v>3718</v>
      </c>
      <c r="E1647" t="s">
        <v>3721</v>
      </c>
      <c r="F1647">
        <v>79</v>
      </c>
      <c r="G1647">
        <v>68</v>
      </c>
      <c r="I1647" t="s">
        <v>15</v>
      </c>
    </row>
    <row r="1648" spans="1:9" x14ac:dyDescent="0.25">
      <c r="A1648" t="s">
        <v>3075</v>
      </c>
      <c r="B1648" s="6">
        <v>41986</v>
      </c>
      <c r="C1648" t="s">
        <v>3073</v>
      </c>
      <c r="D1648" t="s">
        <v>3085</v>
      </c>
      <c r="E1648" t="s">
        <v>3721</v>
      </c>
      <c r="F1648">
        <v>79</v>
      </c>
      <c r="G1648">
        <v>61</v>
      </c>
      <c r="I1648" t="s">
        <v>195</v>
      </c>
    </row>
    <row r="1649" spans="1:9" x14ac:dyDescent="0.25">
      <c r="A1649" t="s">
        <v>3117</v>
      </c>
      <c r="B1649" s="6">
        <v>41986</v>
      </c>
      <c r="C1649" t="s">
        <v>3073</v>
      </c>
      <c r="D1649" t="s">
        <v>3300</v>
      </c>
      <c r="E1649" t="s">
        <v>3721</v>
      </c>
      <c r="F1649">
        <v>83</v>
      </c>
      <c r="G1649">
        <v>44</v>
      </c>
      <c r="I1649" t="s">
        <v>94</v>
      </c>
    </row>
    <row r="1650" spans="1:9" x14ac:dyDescent="0.25">
      <c r="A1650" t="s">
        <v>3166</v>
      </c>
      <c r="B1650" s="6">
        <v>41986</v>
      </c>
      <c r="C1650" t="s">
        <v>3073</v>
      </c>
      <c r="D1650" t="s">
        <v>3393</v>
      </c>
      <c r="E1650" t="s">
        <v>3721</v>
      </c>
      <c r="F1650">
        <v>54</v>
      </c>
      <c r="G1650">
        <v>41</v>
      </c>
      <c r="I1650" t="s">
        <v>215</v>
      </c>
    </row>
    <row r="1651" spans="1:9" x14ac:dyDescent="0.25">
      <c r="A1651" t="s">
        <v>3175</v>
      </c>
      <c r="B1651" s="6">
        <v>41986</v>
      </c>
      <c r="C1651" t="s">
        <v>3073</v>
      </c>
      <c r="D1651" t="s">
        <v>3120</v>
      </c>
      <c r="E1651" t="s">
        <v>3721</v>
      </c>
      <c r="F1651">
        <v>75</v>
      </c>
      <c r="G1651">
        <v>59</v>
      </c>
      <c r="I1651" t="s">
        <v>14</v>
      </c>
    </row>
    <row r="1652" spans="1:9" x14ac:dyDescent="0.25">
      <c r="A1652" t="s">
        <v>3131</v>
      </c>
      <c r="B1652" s="6">
        <v>41986</v>
      </c>
      <c r="C1652" t="s">
        <v>3073</v>
      </c>
      <c r="D1652" t="s">
        <v>3374</v>
      </c>
      <c r="E1652" t="s">
        <v>3721</v>
      </c>
      <c r="F1652">
        <v>67</v>
      </c>
      <c r="G1652">
        <v>61</v>
      </c>
      <c r="I1652" t="s">
        <v>95</v>
      </c>
    </row>
    <row r="1653" spans="1:9" x14ac:dyDescent="0.25">
      <c r="A1653" t="s">
        <v>3389</v>
      </c>
      <c r="B1653" s="6">
        <v>41986</v>
      </c>
      <c r="C1653" t="s">
        <v>3073</v>
      </c>
      <c r="D1653" t="s">
        <v>3405</v>
      </c>
      <c r="E1653" t="s">
        <v>3721</v>
      </c>
      <c r="F1653">
        <v>85</v>
      </c>
      <c r="G1653">
        <v>60</v>
      </c>
      <c r="I1653" t="s">
        <v>96</v>
      </c>
    </row>
    <row r="1654" spans="1:9" x14ac:dyDescent="0.25">
      <c r="A1654" t="s">
        <v>3717</v>
      </c>
      <c r="B1654" s="6">
        <v>41986</v>
      </c>
      <c r="C1654" t="s">
        <v>3073</v>
      </c>
      <c r="D1654" t="s">
        <v>3261</v>
      </c>
      <c r="E1654" t="s">
        <v>3720</v>
      </c>
      <c r="F1654">
        <v>54</v>
      </c>
      <c r="G1654">
        <v>38</v>
      </c>
      <c r="I1654" t="s">
        <v>151</v>
      </c>
    </row>
    <row r="1655" spans="1:9" x14ac:dyDescent="0.25">
      <c r="A1655" t="s">
        <v>3330</v>
      </c>
      <c r="B1655" s="6">
        <v>41986</v>
      </c>
      <c r="C1655" t="s">
        <v>3073</v>
      </c>
      <c r="D1655" t="s">
        <v>3271</v>
      </c>
      <c r="E1655" t="s">
        <v>3721</v>
      </c>
      <c r="F1655">
        <v>76</v>
      </c>
      <c r="G1655">
        <v>67</v>
      </c>
      <c r="I1655" t="s">
        <v>116</v>
      </c>
    </row>
    <row r="1656" spans="1:9" x14ac:dyDescent="0.25">
      <c r="A1656" t="s">
        <v>3397</v>
      </c>
      <c r="B1656" s="6">
        <v>41986</v>
      </c>
      <c r="C1656" t="s">
        <v>3073</v>
      </c>
      <c r="D1656" t="s">
        <v>3388</v>
      </c>
      <c r="E1656" t="s">
        <v>3720</v>
      </c>
      <c r="F1656">
        <v>73</v>
      </c>
      <c r="G1656">
        <v>61</v>
      </c>
      <c r="I1656" t="s">
        <v>117</v>
      </c>
    </row>
    <row r="1657" spans="1:9" x14ac:dyDescent="0.25">
      <c r="A1657" t="s">
        <v>3080</v>
      </c>
      <c r="B1657" s="6">
        <v>41986</v>
      </c>
      <c r="C1657" t="s">
        <v>3073</v>
      </c>
      <c r="D1657" t="s">
        <v>3097</v>
      </c>
      <c r="E1657" t="s">
        <v>3720</v>
      </c>
      <c r="F1657">
        <v>77</v>
      </c>
      <c r="G1657">
        <v>68</v>
      </c>
      <c r="I1657" t="s">
        <v>1907</v>
      </c>
    </row>
    <row r="1658" spans="1:9" x14ac:dyDescent="0.25">
      <c r="A1658" t="s">
        <v>3273</v>
      </c>
      <c r="B1658" s="6">
        <v>41986</v>
      </c>
      <c r="C1658" t="s">
        <v>3073</v>
      </c>
      <c r="D1658" t="s">
        <v>3237</v>
      </c>
      <c r="E1658" t="s">
        <v>3721</v>
      </c>
      <c r="F1658">
        <v>87</v>
      </c>
      <c r="G1658">
        <v>85</v>
      </c>
      <c r="I1658" t="s">
        <v>94</v>
      </c>
    </row>
    <row r="1659" spans="1:9" x14ac:dyDescent="0.25">
      <c r="A1659" t="s">
        <v>3185</v>
      </c>
      <c r="B1659" s="6">
        <v>41986</v>
      </c>
      <c r="C1659" t="s">
        <v>3073</v>
      </c>
      <c r="D1659" t="s">
        <v>3718</v>
      </c>
      <c r="E1659" t="s">
        <v>3721</v>
      </c>
      <c r="F1659">
        <v>66</v>
      </c>
      <c r="G1659">
        <v>56</v>
      </c>
      <c r="I1659" t="s">
        <v>93</v>
      </c>
    </row>
    <row r="1660" spans="1:9" x14ac:dyDescent="0.25">
      <c r="A1660" t="s">
        <v>3354</v>
      </c>
      <c r="B1660" s="6">
        <v>41986</v>
      </c>
      <c r="C1660" t="s">
        <v>3073</v>
      </c>
      <c r="D1660" t="s">
        <v>3718</v>
      </c>
      <c r="E1660" t="s">
        <v>3721</v>
      </c>
      <c r="F1660">
        <v>90</v>
      </c>
      <c r="G1660">
        <v>72</v>
      </c>
      <c r="I1660" t="s">
        <v>14</v>
      </c>
    </row>
    <row r="1661" spans="1:9" x14ac:dyDescent="0.25">
      <c r="A1661" t="s">
        <v>3146</v>
      </c>
      <c r="B1661" s="6">
        <v>41986</v>
      </c>
      <c r="C1661" t="s">
        <v>3073</v>
      </c>
      <c r="D1661" t="s">
        <v>3189</v>
      </c>
      <c r="E1661" t="s">
        <v>3721</v>
      </c>
      <c r="F1661">
        <v>49</v>
      </c>
      <c r="G1661">
        <v>43</v>
      </c>
      <c r="I1661" t="s">
        <v>55</v>
      </c>
    </row>
    <row r="1662" spans="1:9" x14ac:dyDescent="0.25">
      <c r="A1662" t="s">
        <v>3244</v>
      </c>
      <c r="B1662" s="6">
        <v>41986</v>
      </c>
      <c r="C1662" t="s">
        <v>3073</v>
      </c>
      <c r="D1662" t="s">
        <v>3387</v>
      </c>
      <c r="E1662" t="s">
        <v>3721</v>
      </c>
      <c r="F1662">
        <v>68</v>
      </c>
      <c r="G1662">
        <v>50</v>
      </c>
      <c r="I1662" t="s">
        <v>569</v>
      </c>
    </row>
    <row r="1663" spans="1:9" x14ac:dyDescent="0.25">
      <c r="A1663" t="s">
        <v>3248</v>
      </c>
      <c r="B1663" s="6">
        <v>41986</v>
      </c>
      <c r="C1663" t="s">
        <v>3073</v>
      </c>
      <c r="D1663" t="s">
        <v>3408</v>
      </c>
      <c r="E1663" t="s">
        <v>3721</v>
      </c>
      <c r="F1663">
        <v>59</v>
      </c>
      <c r="G1663">
        <v>27</v>
      </c>
      <c r="I1663" t="s">
        <v>323</v>
      </c>
    </row>
    <row r="1664" spans="1:9" x14ac:dyDescent="0.25">
      <c r="A1664" t="s">
        <v>3100</v>
      </c>
      <c r="B1664" s="6">
        <v>41986</v>
      </c>
      <c r="C1664" t="s">
        <v>3073</v>
      </c>
      <c r="D1664" t="s">
        <v>3226</v>
      </c>
      <c r="E1664" t="s">
        <v>3721</v>
      </c>
      <c r="F1664">
        <v>81</v>
      </c>
      <c r="G1664">
        <v>63</v>
      </c>
      <c r="I1664" t="s">
        <v>193</v>
      </c>
    </row>
    <row r="1665" spans="1:9" x14ac:dyDescent="0.25">
      <c r="A1665" t="s">
        <v>3289</v>
      </c>
      <c r="B1665" s="6">
        <v>41986</v>
      </c>
      <c r="C1665" t="s">
        <v>3073</v>
      </c>
      <c r="D1665" t="s">
        <v>3359</v>
      </c>
      <c r="E1665" t="s">
        <v>3721</v>
      </c>
      <c r="F1665">
        <v>73</v>
      </c>
      <c r="G1665">
        <v>65</v>
      </c>
      <c r="I1665" t="s">
        <v>116</v>
      </c>
    </row>
    <row r="1666" spans="1:9" x14ac:dyDescent="0.25">
      <c r="A1666" t="s">
        <v>3143</v>
      </c>
      <c r="B1666" s="6">
        <v>41986</v>
      </c>
      <c r="C1666" t="s">
        <v>3073</v>
      </c>
      <c r="D1666" t="s">
        <v>3702</v>
      </c>
      <c r="E1666" t="s">
        <v>3720</v>
      </c>
      <c r="F1666">
        <v>87</v>
      </c>
      <c r="G1666">
        <v>68</v>
      </c>
      <c r="I1666" t="s">
        <v>117</v>
      </c>
    </row>
    <row r="1667" spans="1:9" x14ac:dyDescent="0.25">
      <c r="A1667" t="s">
        <v>3297</v>
      </c>
      <c r="B1667" s="6">
        <v>41986</v>
      </c>
      <c r="C1667" t="s">
        <v>3073</v>
      </c>
      <c r="D1667" t="s">
        <v>3299</v>
      </c>
      <c r="E1667" t="s">
        <v>3720</v>
      </c>
      <c r="F1667">
        <v>70</v>
      </c>
      <c r="G1667">
        <v>62</v>
      </c>
      <c r="I1667" t="s">
        <v>215</v>
      </c>
    </row>
    <row r="1668" spans="1:9" x14ac:dyDescent="0.25">
      <c r="A1668" t="s">
        <v>3138</v>
      </c>
      <c r="B1668" s="6">
        <v>41986</v>
      </c>
      <c r="C1668" t="s">
        <v>3073</v>
      </c>
      <c r="D1668" t="s">
        <v>3147</v>
      </c>
      <c r="E1668" t="s">
        <v>3720</v>
      </c>
      <c r="F1668">
        <v>54</v>
      </c>
      <c r="G1668">
        <v>41</v>
      </c>
      <c r="I1668" t="s">
        <v>116</v>
      </c>
    </row>
    <row r="1669" spans="1:9" x14ac:dyDescent="0.25">
      <c r="A1669" t="s">
        <v>3282</v>
      </c>
      <c r="B1669" s="6">
        <v>41986</v>
      </c>
      <c r="C1669" t="s">
        <v>3073</v>
      </c>
      <c r="D1669" t="s">
        <v>3707</v>
      </c>
      <c r="E1669" t="s">
        <v>3720</v>
      </c>
      <c r="F1669">
        <v>87</v>
      </c>
      <c r="G1669">
        <v>74</v>
      </c>
      <c r="I1669" t="s">
        <v>195</v>
      </c>
    </row>
    <row r="1670" spans="1:9" x14ac:dyDescent="0.25">
      <c r="A1670" t="s">
        <v>3358</v>
      </c>
      <c r="B1670" s="6">
        <v>41986</v>
      </c>
      <c r="C1670" t="s">
        <v>3073</v>
      </c>
      <c r="D1670" t="s">
        <v>3718</v>
      </c>
      <c r="E1670" t="s">
        <v>3721</v>
      </c>
      <c r="F1670">
        <v>115</v>
      </c>
      <c r="G1670">
        <v>59</v>
      </c>
      <c r="I1670" t="s">
        <v>116</v>
      </c>
    </row>
    <row r="1671" spans="1:9" x14ac:dyDescent="0.25">
      <c r="A1671" t="s">
        <v>3240</v>
      </c>
      <c r="B1671" s="6">
        <v>41986</v>
      </c>
      <c r="C1671" t="s">
        <v>3073</v>
      </c>
      <c r="D1671" t="s">
        <v>3294</v>
      </c>
      <c r="E1671" t="s">
        <v>3721</v>
      </c>
      <c r="F1671">
        <v>79</v>
      </c>
      <c r="G1671">
        <v>72</v>
      </c>
      <c r="I1671" t="s">
        <v>744</v>
      </c>
    </row>
    <row r="1672" spans="1:9" x14ac:dyDescent="0.25">
      <c r="A1672" t="s">
        <v>3077</v>
      </c>
      <c r="B1672" s="6">
        <v>41986</v>
      </c>
      <c r="C1672" t="s">
        <v>3074</v>
      </c>
      <c r="D1672" t="s">
        <v>3285</v>
      </c>
      <c r="E1672" t="s">
        <v>3721</v>
      </c>
      <c r="F1672">
        <v>75</v>
      </c>
      <c r="G1672">
        <v>61</v>
      </c>
      <c r="I1672" t="s">
        <v>130</v>
      </c>
    </row>
    <row r="1673" spans="1:9" x14ac:dyDescent="0.25">
      <c r="A1673" t="s">
        <v>3132</v>
      </c>
      <c r="B1673" s="6">
        <v>41986</v>
      </c>
      <c r="C1673" t="s">
        <v>3073</v>
      </c>
      <c r="D1673" t="s">
        <v>3093</v>
      </c>
      <c r="E1673" t="s">
        <v>3720</v>
      </c>
      <c r="F1673">
        <v>85</v>
      </c>
      <c r="G1673">
        <v>77</v>
      </c>
      <c r="H1673" t="s">
        <v>3722</v>
      </c>
      <c r="I1673" t="s">
        <v>95</v>
      </c>
    </row>
    <row r="1674" spans="1:9" x14ac:dyDescent="0.25">
      <c r="A1674" t="s">
        <v>3365</v>
      </c>
      <c r="B1674" s="6">
        <v>41986</v>
      </c>
      <c r="C1674" t="s">
        <v>3073</v>
      </c>
      <c r="D1674" t="s">
        <v>3362</v>
      </c>
      <c r="E1674" t="s">
        <v>3721</v>
      </c>
      <c r="F1674">
        <v>66</v>
      </c>
      <c r="G1674">
        <v>60</v>
      </c>
      <c r="I1674" t="s">
        <v>116</v>
      </c>
    </row>
    <row r="1675" spans="1:9" x14ac:dyDescent="0.25">
      <c r="A1675" t="s">
        <v>3277</v>
      </c>
      <c r="B1675" s="6">
        <v>41986</v>
      </c>
      <c r="C1675" t="s">
        <v>3073</v>
      </c>
      <c r="D1675" t="s">
        <v>3276</v>
      </c>
      <c r="E1675" t="s">
        <v>3720</v>
      </c>
      <c r="F1675">
        <v>50</v>
      </c>
      <c r="G1675">
        <v>47</v>
      </c>
      <c r="I1675" t="s">
        <v>14</v>
      </c>
    </row>
    <row r="1676" spans="1:9" x14ac:dyDescent="0.25">
      <c r="A1676" t="s">
        <v>3368</v>
      </c>
      <c r="B1676" s="6">
        <v>41986</v>
      </c>
      <c r="C1676" t="s">
        <v>3073</v>
      </c>
      <c r="D1676" t="s">
        <v>3316</v>
      </c>
      <c r="E1676" t="s">
        <v>3721</v>
      </c>
      <c r="F1676">
        <v>65</v>
      </c>
      <c r="G1676">
        <v>62</v>
      </c>
      <c r="I1676" t="s">
        <v>369</v>
      </c>
    </row>
    <row r="1677" spans="1:9" x14ac:dyDescent="0.25">
      <c r="A1677" t="s">
        <v>3229</v>
      </c>
      <c r="B1677" s="6">
        <v>41986</v>
      </c>
      <c r="C1677" t="s">
        <v>3073</v>
      </c>
      <c r="D1677" t="s">
        <v>3206</v>
      </c>
      <c r="E1677" t="s">
        <v>3721</v>
      </c>
      <c r="F1677">
        <v>81</v>
      </c>
      <c r="G1677">
        <v>71</v>
      </c>
      <c r="I1677" t="s">
        <v>130</v>
      </c>
    </row>
    <row r="1678" spans="1:9" x14ac:dyDescent="0.25">
      <c r="A1678" t="s">
        <v>3180</v>
      </c>
      <c r="B1678" s="6">
        <v>41986</v>
      </c>
      <c r="C1678" t="s">
        <v>3073</v>
      </c>
      <c r="D1678" t="s">
        <v>3178</v>
      </c>
      <c r="E1678" t="s">
        <v>3721</v>
      </c>
      <c r="F1678">
        <v>93</v>
      </c>
      <c r="G1678">
        <v>87</v>
      </c>
      <c r="H1678" t="s">
        <v>3723</v>
      </c>
      <c r="I1678" t="s">
        <v>94</v>
      </c>
    </row>
    <row r="1679" spans="1:9" x14ac:dyDescent="0.25">
      <c r="A1679" t="s">
        <v>3351</v>
      </c>
      <c r="B1679" s="6">
        <v>41986</v>
      </c>
      <c r="C1679" t="s">
        <v>3073</v>
      </c>
      <c r="D1679" t="s">
        <v>3188</v>
      </c>
      <c r="E1679" t="s">
        <v>3721</v>
      </c>
      <c r="F1679">
        <v>92</v>
      </c>
      <c r="G1679">
        <v>77</v>
      </c>
      <c r="I1679" t="s">
        <v>1890</v>
      </c>
    </row>
    <row r="1680" spans="1:9" x14ac:dyDescent="0.25">
      <c r="A1680" t="s">
        <v>3270</v>
      </c>
      <c r="B1680" s="6">
        <v>41986</v>
      </c>
      <c r="C1680" t="s">
        <v>3073</v>
      </c>
      <c r="D1680" t="s">
        <v>3184</v>
      </c>
      <c r="E1680" t="s">
        <v>3720</v>
      </c>
      <c r="F1680">
        <v>76</v>
      </c>
      <c r="G1680">
        <v>60</v>
      </c>
      <c r="I1680" t="s">
        <v>386</v>
      </c>
    </row>
    <row r="1681" spans="1:9" x14ac:dyDescent="0.25">
      <c r="A1681" t="s">
        <v>3272</v>
      </c>
      <c r="B1681" s="6">
        <v>41986</v>
      </c>
      <c r="C1681" t="s">
        <v>3073</v>
      </c>
      <c r="D1681" t="s">
        <v>3401</v>
      </c>
      <c r="E1681" t="s">
        <v>3721</v>
      </c>
      <c r="F1681">
        <v>78</v>
      </c>
      <c r="G1681">
        <v>68</v>
      </c>
      <c r="I1681" t="s">
        <v>229</v>
      </c>
    </row>
    <row r="1682" spans="1:9" x14ac:dyDescent="0.25">
      <c r="A1682" t="s">
        <v>3712</v>
      </c>
      <c r="B1682" s="6">
        <v>41986</v>
      </c>
      <c r="C1682" t="s">
        <v>3073</v>
      </c>
      <c r="D1682" t="s">
        <v>3407</v>
      </c>
      <c r="E1682" t="s">
        <v>3721</v>
      </c>
      <c r="F1682">
        <v>86</v>
      </c>
      <c r="G1682">
        <v>43</v>
      </c>
      <c r="I1682" t="s">
        <v>817</v>
      </c>
    </row>
    <row r="1683" spans="1:9" x14ac:dyDescent="0.25">
      <c r="A1683" t="s">
        <v>3160</v>
      </c>
      <c r="B1683" s="6">
        <v>41987</v>
      </c>
      <c r="C1683" t="s">
        <v>3073</v>
      </c>
      <c r="D1683" t="s">
        <v>3375</v>
      </c>
      <c r="E1683" t="s">
        <v>3720</v>
      </c>
      <c r="F1683">
        <v>60</v>
      </c>
      <c r="G1683">
        <v>55</v>
      </c>
      <c r="H1683" t="s">
        <v>3722</v>
      </c>
      <c r="I1683" t="s">
        <v>215</v>
      </c>
    </row>
    <row r="1684" spans="1:9" x14ac:dyDescent="0.25">
      <c r="A1684" t="s">
        <v>3280</v>
      </c>
      <c r="B1684" s="6">
        <v>41987</v>
      </c>
      <c r="C1684" t="s">
        <v>3073</v>
      </c>
      <c r="D1684" t="s">
        <v>3267</v>
      </c>
      <c r="E1684" t="s">
        <v>3721</v>
      </c>
      <c r="F1684">
        <v>79</v>
      </c>
      <c r="G1684">
        <v>60</v>
      </c>
      <c r="I1684" t="s">
        <v>368</v>
      </c>
    </row>
    <row r="1685" spans="1:9" x14ac:dyDescent="0.25">
      <c r="A1685" t="s">
        <v>3095</v>
      </c>
      <c r="B1685" s="6">
        <v>41987</v>
      </c>
      <c r="C1685" t="s">
        <v>3073</v>
      </c>
      <c r="D1685" t="s">
        <v>3089</v>
      </c>
      <c r="E1685" t="s">
        <v>3721</v>
      </c>
      <c r="F1685">
        <v>63</v>
      </c>
      <c r="G1685">
        <v>49</v>
      </c>
      <c r="I1685" t="s">
        <v>94</v>
      </c>
    </row>
    <row r="1686" spans="1:9" x14ac:dyDescent="0.25">
      <c r="A1686" t="s">
        <v>3094</v>
      </c>
      <c r="B1686" s="6">
        <v>41987</v>
      </c>
      <c r="C1686" t="s">
        <v>3073</v>
      </c>
      <c r="D1686" t="s">
        <v>3098</v>
      </c>
      <c r="E1686" t="s">
        <v>3721</v>
      </c>
      <c r="F1686">
        <v>71</v>
      </c>
      <c r="G1686">
        <v>68</v>
      </c>
      <c r="I1686" t="s">
        <v>14</v>
      </c>
    </row>
    <row r="1687" spans="1:9" x14ac:dyDescent="0.25">
      <c r="A1687" t="s">
        <v>3164</v>
      </c>
      <c r="B1687" s="6">
        <v>41987</v>
      </c>
      <c r="C1687" t="s">
        <v>3073</v>
      </c>
      <c r="D1687" t="s">
        <v>3312</v>
      </c>
      <c r="E1687" t="s">
        <v>3721</v>
      </c>
      <c r="F1687">
        <v>58</v>
      </c>
      <c r="G1687">
        <v>47</v>
      </c>
      <c r="I1687" t="s">
        <v>116</v>
      </c>
    </row>
    <row r="1688" spans="1:9" x14ac:dyDescent="0.25">
      <c r="A1688" t="s">
        <v>3197</v>
      </c>
      <c r="B1688" s="6">
        <v>41987</v>
      </c>
      <c r="C1688" t="s">
        <v>3073</v>
      </c>
      <c r="D1688" t="s">
        <v>3260</v>
      </c>
      <c r="E1688" t="s">
        <v>3721</v>
      </c>
      <c r="F1688">
        <v>72</v>
      </c>
      <c r="G1688">
        <v>61</v>
      </c>
      <c r="I1688" t="s">
        <v>94</v>
      </c>
    </row>
    <row r="1689" spans="1:9" x14ac:dyDescent="0.25">
      <c r="A1689" t="s">
        <v>3136</v>
      </c>
      <c r="B1689" s="6">
        <v>41987</v>
      </c>
      <c r="C1689" t="s">
        <v>3073</v>
      </c>
      <c r="D1689" t="s">
        <v>3350</v>
      </c>
      <c r="E1689" t="s">
        <v>3721</v>
      </c>
      <c r="F1689">
        <v>106</v>
      </c>
      <c r="G1689">
        <v>85</v>
      </c>
      <c r="I1689" t="s">
        <v>214</v>
      </c>
    </row>
    <row r="1690" spans="1:9" x14ac:dyDescent="0.25">
      <c r="A1690" t="s">
        <v>3255</v>
      </c>
      <c r="B1690" s="6">
        <v>41987</v>
      </c>
      <c r="C1690" t="s">
        <v>3073</v>
      </c>
      <c r="D1690" t="s">
        <v>3193</v>
      </c>
      <c r="E1690" t="s">
        <v>3720</v>
      </c>
      <c r="F1690">
        <v>78</v>
      </c>
      <c r="G1690">
        <v>72</v>
      </c>
      <c r="I1690" t="s">
        <v>94</v>
      </c>
    </row>
    <row r="1691" spans="1:9" x14ac:dyDescent="0.25">
      <c r="A1691" t="s">
        <v>3144</v>
      </c>
      <c r="B1691" s="6">
        <v>41987</v>
      </c>
      <c r="C1691" t="s">
        <v>3073</v>
      </c>
      <c r="D1691" t="s">
        <v>3216</v>
      </c>
      <c r="E1691" t="s">
        <v>3721</v>
      </c>
      <c r="F1691">
        <v>79</v>
      </c>
      <c r="G1691">
        <v>34</v>
      </c>
      <c r="I1691" t="s">
        <v>95</v>
      </c>
    </row>
    <row r="1692" spans="1:9" x14ac:dyDescent="0.25">
      <c r="A1692" t="s">
        <v>3221</v>
      </c>
      <c r="B1692" s="6">
        <v>41987</v>
      </c>
      <c r="C1692" t="s">
        <v>3073</v>
      </c>
      <c r="D1692" t="s">
        <v>3225</v>
      </c>
      <c r="E1692" t="s">
        <v>3720</v>
      </c>
      <c r="F1692">
        <v>69</v>
      </c>
      <c r="G1692">
        <v>63</v>
      </c>
      <c r="I1692" t="s">
        <v>368</v>
      </c>
    </row>
    <row r="1693" spans="1:9" x14ac:dyDescent="0.25">
      <c r="A1693" t="s">
        <v>3714</v>
      </c>
      <c r="B1693" s="6">
        <v>41987</v>
      </c>
      <c r="C1693" t="s">
        <v>3073</v>
      </c>
      <c r="D1693" t="s">
        <v>3356</v>
      </c>
      <c r="E1693" t="s">
        <v>3721</v>
      </c>
      <c r="F1693">
        <v>88</v>
      </c>
      <c r="G1693">
        <v>78</v>
      </c>
      <c r="I1693" t="s">
        <v>323</v>
      </c>
    </row>
    <row r="1694" spans="1:9" x14ac:dyDescent="0.25">
      <c r="A1694" t="s">
        <v>3320</v>
      </c>
      <c r="B1694" s="6">
        <v>41987</v>
      </c>
      <c r="C1694" t="s">
        <v>3073</v>
      </c>
      <c r="D1694" t="s">
        <v>3104</v>
      </c>
      <c r="E1694" t="s">
        <v>3721</v>
      </c>
      <c r="F1694">
        <v>79</v>
      </c>
      <c r="G1694">
        <v>67</v>
      </c>
      <c r="I1694" t="s">
        <v>95</v>
      </c>
    </row>
    <row r="1695" spans="1:9" x14ac:dyDescent="0.25">
      <c r="A1695" t="s">
        <v>3245</v>
      </c>
      <c r="B1695" s="6">
        <v>41987</v>
      </c>
      <c r="C1695" t="s">
        <v>3073</v>
      </c>
      <c r="D1695" t="s">
        <v>3321</v>
      </c>
      <c r="E1695" t="s">
        <v>3721</v>
      </c>
      <c r="F1695">
        <v>73</v>
      </c>
      <c r="G1695">
        <v>53</v>
      </c>
      <c r="I1695" t="s">
        <v>95</v>
      </c>
    </row>
    <row r="1696" spans="1:9" x14ac:dyDescent="0.25">
      <c r="A1696" t="s">
        <v>3107</v>
      </c>
      <c r="B1696" s="6">
        <v>41987</v>
      </c>
      <c r="C1696" t="s">
        <v>3073</v>
      </c>
      <c r="D1696" t="s">
        <v>3090</v>
      </c>
      <c r="E1696" t="s">
        <v>3721</v>
      </c>
      <c r="F1696">
        <v>65</v>
      </c>
      <c r="G1696">
        <v>49</v>
      </c>
      <c r="I1696" t="s">
        <v>13</v>
      </c>
    </row>
    <row r="1697" spans="1:9" x14ac:dyDescent="0.25">
      <c r="A1697" t="s">
        <v>3711</v>
      </c>
      <c r="B1697" s="6">
        <v>41987</v>
      </c>
      <c r="C1697" t="s">
        <v>3073</v>
      </c>
      <c r="D1697" t="s">
        <v>3148</v>
      </c>
      <c r="E1697" t="s">
        <v>3721</v>
      </c>
      <c r="F1697">
        <v>68</v>
      </c>
      <c r="G1697">
        <v>57</v>
      </c>
      <c r="I1697" t="s">
        <v>568</v>
      </c>
    </row>
    <row r="1698" spans="1:9" x14ac:dyDescent="0.25">
      <c r="A1698" t="s">
        <v>3323</v>
      </c>
      <c r="B1698" s="6">
        <v>41987</v>
      </c>
      <c r="C1698" t="s">
        <v>3073</v>
      </c>
      <c r="D1698" t="s">
        <v>3369</v>
      </c>
      <c r="E1698" t="s">
        <v>3721</v>
      </c>
      <c r="F1698">
        <v>87</v>
      </c>
      <c r="G1698">
        <v>61</v>
      </c>
      <c r="I1698" t="s">
        <v>194</v>
      </c>
    </row>
    <row r="1699" spans="1:9" x14ac:dyDescent="0.25">
      <c r="A1699" t="s">
        <v>3281</v>
      </c>
      <c r="B1699" s="6">
        <v>41987</v>
      </c>
      <c r="C1699" t="s">
        <v>3073</v>
      </c>
      <c r="D1699" t="s">
        <v>3163</v>
      </c>
      <c r="E1699" t="s">
        <v>3721</v>
      </c>
      <c r="F1699">
        <v>73</v>
      </c>
      <c r="G1699">
        <v>58</v>
      </c>
      <c r="I1699" t="s">
        <v>16</v>
      </c>
    </row>
    <row r="1700" spans="1:9" x14ac:dyDescent="0.25">
      <c r="A1700" t="s">
        <v>3135</v>
      </c>
      <c r="B1700" s="6">
        <v>41987</v>
      </c>
      <c r="C1700" t="s">
        <v>3073</v>
      </c>
      <c r="D1700" t="s">
        <v>3310</v>
      </c>
      <c r="E1700" t="s">
        <v>3720</v>
      </c>
      <c r="F1700">
        <v>55</v>
      </c>
      <c r="G1700">
        <v>54</v>
      </c>
      <c r="I1700" t="s">
        <v>635</v>
      </c>
    </row>
    <row r="1701" spans="1:9" x14ac:dyDescent="0.25">
      <c r="A1701" t="s">
        <v>3083</v>
      </c>
      <c r="B1701" s="6">
        <v>41987</v>
      </c>
      <c r="C1701" t="s">
        <v>3073</v>
      </c>
      <c r="D1701" t="s">
        <v>3076</v>
      </c>
      <c r="E1701" t="s">
        <v>3721</v>
      </c>
      <c r="F1701">
        <v>63</v>
      </c>
      <c r="G1701">
        <v>57</v>
      </c>
      <c r="I1701" t="s">
        <v>94</v>
      </c>
    </row>
    <row r="1702" spans="1:9" x14ac:dyDescent="0.25">
      <c r="A1702" t="s">
        <v>3214</v>
      </c>
      <c r="B1702" s="6">
        <v>41987</v>
      </c>
      <c r="C1702" t="s">
        <v>3073</v>
      </c>
      <c r="D1702" t="s">
        <v>3718</v>
      </c>
      <c r="E1702" t="s">
        <v>3721</v>
      </c>
      <c r="F1702">
        <v>107</v>
      </c>
      <c r="G1702">
        <v>53</v>
      </c>
      <c r="I1702" t="s">
        <v>229</v>
      </c>
    </row>
    <row r="1703" spans="1:9" x14ac:dyDescent="0.25">
      <c r="A1703" t="s">
        <v>3203</v>
      </c>
      <c r="B1703" s="6">
        <v>41987</v>
      </c>
      <c r="C1703" t="s">
        <v>3073</v>
      </c>
      <c r="D1703" t="s">
        <v>3394</v>
      </c>
      <c r="E1703" t="s">
        <v>3721</v>
      </c>
      <c r="F1703">
        <v>101</v>
      </c>
      <c r="G1703">
        <v>49</v>
      </c>
      <c r="I1703" t="s">
        <v>94</v>
      </c>
    </row>
    <row r="1704" spans="1:9" x14ac:dyDescent="0.25">
      <c r="A1704" t="s">
        <v>3186</v>
      </c>
      <c r="B1704" s="6">
        <v>41987</v>
      </c>
      <c r="C1704" t="s">
        <v>3073</v>
      </c>
      <c r="D1704" t="s">
        <v>3239</v>
      </c>
      <c r="E1704" t="s">
        <v>3721</v>
      </c>
      <c r="F1704">
        <v>85</v>
      </c>
      <c r="G1704">
        <v>48</v>
      </c>
      <c r="I1704" t="s">
        <v>322</v>
      </c>
    </row>
    <row r="1705" spans="1:9" x14ac:dyDescent="0.25">
      <c r="A1705" t="s">
        <v>3390</v>
      </c>
      <c r="B1705" s="6">
        <v>41987</v>
      </c>
      <c r="C1705" t="s">
        <v>3073</v>
      </c>
      <c r="D1705" t="s">
        <v>3110</v>
      </c>
      <c r="E1705" t="s">
        <v>3720</v>
      </c>
      <c r="F1705">
        <v>80</v>
      </c>
      <c r="G1705">
        <v>72</v>
      </c>
      <c r="I1705" t="s">
        <v>95</v>
      </c>
    </row>
    <row r="1706" spans="1:9" x14ac:dyDescent="0.25">
      <c r="A1706" t="s">
        <v>3174</v>
      </c>
      <c r="B1706" s="6">
        <v>41987</v>
      </c>
      <c r="C1706" t="s">
        <v>3073</v>
      </c>
      <c r="D1706" t="s">
        <v>3126</v>
      </c>
      <c r="E1706" t="s">
        <v>3721</v>
      </c>
      <c r="F1706">
        <v>64</v>
      </c>
      <c r="G1706">
        <v>51</v>
      </c>
      <c r="I1706" t="s">
        <v>817</v>
      </c>
    </row>
    <row r="1707" spans="1:9" x14ac:dyDescent="0.25">
      <c r="A1707" t="s">
        <v>3108</v>
      </c>
      <c r="B1707" s="6">
        <v>41987</v>
      </c>
      <c r="C1707" t="s">
        <v>3074</v>
      </c>
      <c r="D1707" t="s">
        <v>3384</v>
      </c>
      <c r="E1707" t="s">
        <v>3721</v>
      </c>
      <c r="F1707">
        <v>63</v>
      </c>
      <c r="G1707">
        <v>55</v>
      </c>
      <c r="I1707" t="s">
        <v>95</v>
      </c>
    </row>
    <row r="1708" spans="1:9" x14ac:dyDescent="0.25">
      <c r="A1708" t="s">
        <v>3265</v>
      </c>
      <c r="B1708" s="6">
        <v>41987</v>
      </c>
      <c r="C1708" t="s">
        <v>3073</v>
      </c>
      <c r="D1708" t="s">
        <v>3286</v>
      </c>
      <c r="E1708" t="s">
        <v>3720</v>
      </c>
      <c r="F1708">
        <v>80</v>
      </c>
      <c r="G1708">
        <v>75</v>
      </c>
      <c r="I1708" t="s">
        <v>116</v>
      </c>
    </row>
    <row r="1709" spans="1:9" x14ac:dyDescent="0.25">
      <c r="A1709" t="s">
        <v>3109</v>
      </c>
      <c r="B1709" s="6">
        <v>41987</v>
      </c>
      <c r="C1709" t="s">
        <v>3073</v>
      </c>
      <c r="D1709" t="s">
        <v>3718</v>
      </c>
      <c r="E1709" t="s">
        <v>3721</v>
      </c>
      <c r="F1709">
        <v>104</v>
      </c>
      <c r="G1709">
        <v>68</v>
      </c>
      <c r="I1709" t="s">
        <v>116</v>
      </c>
    </row>
    <row r="1710" spans="1:9" x14ac:dyDescent="0.25">
      <c r="A1710" t="s">
        <v>3105</v>
      </c>
      <c r="B1710" s="6">
        <v>41987</v>
      </c>
      <c r="C1710" t="s">
        <v>3073</v>
      </c>
      <c r="D1710" t="s">
        <v>3381</v>
      </c>
      <c r="E1710" t="s">
        <v>3721</v>
      </c>
      <c r="F1710">
        <v>67</v>
      </c>
      <c r="G1710">
        <v>52</v>
      </c>
      <c r="I1710" t="s">
        <v>323</v>
      </c>
    </row>
    <row r="1711" spans="1:9" x14ac:dyDescent="0.25">
      <c r="A1711" t="s">
        <v>3313</v>
      </c>
      <c r="B1711" s="6">
        <v>41987</v>
      </c>
      <c r="C1711" t="s">
        <v>3073</v>
      </c>
      <c r="D1711" t="s">
        <v>3308</v>
      </c>
      <c r="E1711" t="s">
        <v>3720</v>
      </c>
      <c r="F1711">
        <v>57</v>
      </c>
      <c r="G1711">
        <v>43</v>
      </c>
      <c r="I1711" t="s">
        <v>2084</v>
      </c>
    </row>
    <row r="1712" spans="1:9" x14ac:dyDescent="0.25">
      <c r="A1712" t="s">
        <v>3396</v>
      </c>
      <c r="B1712" s="6">
        <v>41987</v>
      </c>
      <c r="C1712" t="s">
        <v>3073</v>
      </c>
      <c r="D1712" t="s">
        <v>3257</v>
      </c>
      <c r="E1712" t="s">
        <v>3721</v>
      </c>
      <c r="F1712">
        <v>65</v>
      </c>
      <c r="G1712">
        <v>50</v>
      </c>
      <c r="I1712" t="s">
        <v>95</v>
      </c>
    </row>
    <row r="1713" spans="1:9" x14ac:dyDescent="0.25">
      <c r="A1713" t="s">
        <v>3201</v>
      </c>
      <c r="B1713" s="6">
        <v>41987</v>
      </c>
      <c r="C1713" t="s">
        <v>3073</v>
      </c>
      <c r="D1713" t="s">
        <v>3118</v>
      </c>
      <c r="E1713" t="s">
        <v>3721</v>
      </c>
      <c r="F1713">
        <v>74</v>
      </c>
      <c r="G1713">
        <v>53</v>
      </c>
      <c r="I1713" t="s">
        <v>323</v>
      </c>
    </row>
    <row r="1714" spans="1:9" x14ac:dyDescent="0.25">
      <c r="A1714" t="s">
        <v>3336</v>
      </c>
      <c r="B1714" s="6">
        <v>41987</v>
      </c>
      <c r="C1714" t="s">
        <v>3073</v>
      </c>
      <c r="D1714" t="s">
        <v>3256</v>
      </c>
      <c r="E1714" t="s">
        <v>3721</v>
      </c>
      <c r="F1714">
        <v>59</v>
      </c>
      <c r="G1714">
        <v>48</v>
      </c>
      <c r="I1714" t="s">
        <v>194</v>
      </c>
    </row>
    <row r="1715" spans="1:9" x14ac:dyDescent="0.25">
      <c r="A1715" t="s">
        <v>3195</v>
      </c>
      <c r="B1715" s="6">
        <v>41987</v>
      </c>
      <c r="C1715" t="s">
        <v>3073</v>
      </c>
      <c r="D1715" t="s">
        <v>3317</v>
      </c>
      <c r="E1715" t="s">
        <v>3721</v>
      </c>
      <c r="F1715">
        <v>71</v>
      </c>
      <c r="G1715">
        <v>69</v>
      </c>
      <c r="I1715" t="s">
        <v>94</v>
      </c>
    </row>
    <row r="1716" spans="1:9" x14ac:dyDescent="0.25">
      <c r="A1716" t="s">
        <v>3251</v>
      </c>
      <c r="B1716" s="6">
        <v>41987</v>
      </c>
      <c r="C1716" t="s">
        <v>3073</v>
      </c>
      <c r="D1716" t="s">
        <v>3101</v>
      </c>
      <c r="E1716" t="s">
        <v>3721</v>
      </c>
      <c r="F1716">
        <v>67</v>
      </c>
      <c r="G1716">
        <v>55</v>
      </c>
      <c r="I1716" t="s">
        <v>214</v>
      </c>
    </row>
    <row r="1717" spans="1:9" x14ac:dyDescent="0.25">
      <c r="A1717" t="s">
        <v>3247</v>
      </c>
      <c r="B1717" s="6">
        <v>41987</v>
      </c>
      <c r="C1717" t="s">
        <v>3073</v>
      </c>
      <c r="D1717" t="s">
        <v>3413</v>
      </c>
      <c r="E1717" t="s">
        <v>3721</v>
      </c>
      <c r="F1717">
        <v>79</v>
      </c>
      <c r="G1717">
        <v>51</v>
      </c>
      <c r="I1717" t="s">
        <v>322</v>
      </c>
    </row>
    <row r="1718" spans="1:9" x14ac:dyDescent="0.25">
      <c r="A1718" t="s">
        <v>3154</v>
      </c>
      <c r="B1718" s="6">
        <v>41987</v>
      </c>
      <c r="C1718" t="s">
        <v>3073</v>
      </c>
      <c r="D1718" t="s">
        <v>3305</v>
      </c>
      <c r="E1718" t="s">
        <v>3721</v>
      </c>
      <c r="F1718">
        <v>79</v>
      </c>
      <c r="G1718">
        <v>71</v>
      </c>
      <c r="I1718" t="s">
        <v>15</v>
      </c>
    </row>
    <row r="1719" spans="1:9" x14ac:dyDescent="0.25">
      <c r="A1719" t="s">
        <v>3091</v>
      </c>
      <c r="B1719" s="6">
        <v>41987</v>
      </c>
      <c r="C1719" t="s">
        <v>3073</v>
      </c>
      <c r="D1719" t="s">
        <v>3309</v>
      </c>
      <c r="E1719" t="s">
        <v>3721</v>
      </c>
      <c r="F1719">
        <v>58</v>
      </c>
      <c r="G1719">
        <v>53</v>
      </c>
      <c r="I1719" t="s">
        <v>37</v>
      </c>
    </row>
    <row r="1720" spans="1:9" x14ac:dyDescent="0.25">
      <c r="A1720" t="s">
        <v>3087</v>
      </c>
      <c r="B1720" s="6">
        <v>41987</v>
      </c>
      <c r="C1720" t="s">
        <v>3073</v>
      </c>
      <c r="D1720" t="s">
        <v>3380</v>
      </c>
      <c r="E1720" t="s">
        <v>3721</v>
      </c>
      <c r="F1720">
        <v>61</v>
      </c>
      <c r="G1720">
        <v>47</v>
      </c>
      <c r="I1720" t="s">
        <v>168</v>
      </c>
    </row>
    <row r="1721" spans="1:9" x14ac:dyDescent="0.25">
      <c r="A1721" t="s">
        <v>3708</v>
      </c>
      <c r="B1721" s="6">
        <v>41987</v>
      </c>
      <c r="C1721" t="s">
        <v>3073</v>
      </c>
      <c r="D1721" t="s">
        <v>3140</v>
      </c>
      <c r="E1721" t="s">
        <v>3721</v>
      </c>
      <c r="F1721">
        <v>85</v>
      </c>
      <c r="G1721">
        <v>62</v>
      </c>
      <c r="I1721" t="s">
        <v>569</v>
      </c>
    </row>
    <row r="1722" spans="1:9" x14ac:dyDescent="0.25">
      <c r="A1722" t="s">
        <v>3198</v>
      </c>
      <c r="B1722" s="6">
        <v>41987</v>
      </c>
      <c r="C1722" t="s">
        <v>3073</v>
      </c>
      <c r="D1722" t="s">
        <v>3400</v>
      </c>
      <c r="E1722" t="s">
        <v>3721</v>
      </c>
      <c r="F1722">
        <v>65</v>
      </c>
      <c r="G1722">
        <v>55</v>
      </c>
      <c r="I1722" t="s">
        <v>116</v>
      </c>
    </row>
    <row r="1723" spans="1:9" x14ac:dyDescent="0.25">
      <c r="A1723" t="s">
        <v>3200</v>
      </c>
      <c r="B1723" s="6">
        <v>41987</v>
      </c>
      <c r="C1723" t="s">
        <v>3073</v>
      </c>
      <c r="D1723" t="s">
        <v>3218</v>
      </c>
      <c r="E1723" t="s">
        <v>3721</v>
      </c>
      <c r="F1723">
        <v>86</v>
      </c>
      <c r="G1723">
        <v>68</v>
      </c>
      <c r="I1723" t="s">
        <v>584</v>
      </c>
    </row>
    <row r="1724" spans="1:9" x14ac:dyDescent="0.25">
      <c r="A1724" t="s">
        <v>3395</v>
      </c>
      <c r="B1724" s="6">
        <v>41987</v>
      </c>
      <c r="C1724" t="s">
        <v>3073</v>
      </c>
      <c r="D1724" t="s">
        <v>3236</v>
      </c>
      <c r="E1724" t="s">
        <v>3721</v>
      </c>
      <c r="F1724">
        <v>81</v>
      </c>
      <c r="G1724">
        <v>77</v>
      </c>
      <c r="I1724" t="s">
        <v>567</v>
      </c>
    </row>
    <row r="1725" spans="1:9" x14ac:dyDescent="0.25">
      <c r="A1725" t="s">
        <v>3385</v>
      </c>
      <c r="B1725" s="6">
        <v>41987</v>
      </c>
      <c r="C1725" t="s">
        <v>3074</v>
      </c>
      <c r="D1725" t="s">
        <v>3326</v>
      </c>
      <c r="E1725" t="s">
        <v>3721</v>
      </c>
      <c r="F1725">
        <v>69</v>
      </c>
      <c r="G1725">
        <v>66</v>
      </c>
      <c r="I1725" t="s">
        <v>324</v>
      </c>
    </row>
    <row r="1726" spans="1:9" x14ac:dyDescent="0.25">
      <c r="A1726" t="s">
        <v>3179</v>
      </c>
      <c r="B1726" s="6">
        <v>41987</v>
      </c>
      <c r="C1726" t="s">
        <v>3073</v>
      </c>
      <c r="D1726" t="s">
        <v>3169</v>
      </c>
      <c r="E1726" t="s">
        <v>3721</v>
      </c>
      <c r="F1726">
        <v>68</v>
      </c>
      <c r="G1726">
        <v>59</v>
      </c>
      <c r="I1726" t="s">
        <v>244</v>
      </c>
    </row>
    <row r="1727" spans="1:9" x14ac:dyDescent="0.25">
      <c r="A1727" t="s">
        <v>3242</v>
      </c>
      <c r="B1727" s="6">
        <v>41987</v>
      </c>
      <c r="C1727" t="s">
        <v>3073</v>
      </c>
      <c r="D1727" t="s">
        <v>3266</v>
      </c>
      <c r="E1727" t="s">
        <v>3721</v>
      </c>
      <c r="F1727">
        <v>70</v>
      </c>
      <c r="G1727">
        <v>61</v>
      </c>
      <c r="I1727" t="s">
        <v>325</v>
      </c>
    </row>
    <row r="1728" spans="1:9" x14ac:dyDescent="0.25">
      <c r="A1728" t="s">
        <v>3233</v>
      </c>
      <c r="B1728" s="6">
        <v>41988</v>
      </c>
      <c r="C1728" t="s">
        <v>3073</v>
      </c>
      <c r="D1728" t="s">
        <v>3402</v>
      </c>
      <c r="E1728" t="s">
        <v>3721</v>
      </c>
      <c r="F1728">
        <v>73</v>
      </c>
      <c r="G1728">
        <v>70</v>
      </c>
      <c r="I1728" t="s">
        <v>743</v>
      </c>
    </row>
    <row r="1729" spans="1:9" x14ac:dyDescent="0.25">
      <c r="A1729" t="s">
        <v>3373</v>
      </c>
      <c r="B1729" s="6">
        <v>41988</v>
      </c>
      <c r="C1729" t="s">
        <v>3073</v>
      </c>
      <c r="D1729" t="s">
        <v>3718</v>
      </c>
      <c r="E1729" t="s">
        <v>3721</v>
      </c>
      <c r="F1729">
        <v>86</v>
      </c>
      <c r="G1729">
        <v>40</v>
      </c>
      <c r="I1729" t="s">
        <v>117</v>
      </c>
    </row>
    <row r="1730" spans="1:9" x14ac:dyDescent="0.25">
      <c r="A1730" t="s">
        <v>3288</v>
      </c>
      <c r="B1730" s="6">
        <v>41988</v>
      </c>
      <c r="C1730" t="s">
        <v>3073</v>
      </c>
      <c r="D1730" t="s">
        <v>3348</v>
      </c>
      <c r="E1730" t="s">
        <v>3721</v>
      </c>
      <c r="F1730">
        <v>76</v>
      </c>
      <c r="G1730">
        <v>66</v>
      </c>
      <c r="I1730" t="s">
        <v>729</v>
      </c>
    </row>
    <row r="1731" spans="1:9" x14ac:dyDescent="0.25">
      <c r="A1731" t="s">
        <v>3704</v>
      </c>
      <c r="B1731" s="6">
        <v>41988</v>
      </c>
      <c r="C1731" t="s">
        <v>3073</v>
      </c>
      <c r="D1731" t="s">
        <v>3345</v>
      </c>
      <c r="E1731" t="s">
        <v>3721</v>
      </c>
      <c r="F1731">
        <v>75</v>
      </c>
      <c r="G1731">
        <v>62</v>
      </c>
      <c r="I1731" t="s">
        <v>568</v>
      </c>
    </row>
    <row r="1732" spans="1:9" x14ac:dyDescent="0.25">
      <c r="A1732" t="s">
        <v>3196</v>
      </c>
      <c r="B1732" s="6">
        <v>41988</v>
      </c>
      <c r="C1732" t="s">
        <v>3073</v>
      </c>
      <c r="D1732" t="s">
        <v>3349</v>
      </c>
      <c r="E1732" t="s">
        <v>3721</v>
      </c>
      <c r="F1732">
        <v>70</v>
      </c>
      <c r="G1732">
        <v>57</v>
      </c>
      <c r="I1732" t="s">
        <v>193</v>
      </c>
    </row>
    <row r="1733" spans="1:9" x14ac:dyDescent="0.25">
      <c r="A1733" t="s">
        <v>3707</v>
      </c>
      <c r="B1733" s="6">
        <v>41988</v>
      </c>
      <c r="C1733" t="s">
        <v>3073</v>
      </c>
      <c r="D1733" t="s">
        <v>3409</v>
      </c>
      <c r="E1733" t="s">
        <v>3721</v>
      </c>
      <c r="F1733">
        <v>94</v>
      </c>
      <c r="G1733">
        <v>54</v>
      </c>
      <c r="I1733" t="s">
        <v>817</v>
      </c>
    </row>
    <row r="1734" spans="1:9" x14ac:dyDescent="0.25">
      <c r="A1734" t="s">
        <v>3275</v>
      </c>
      <c r="B1734" s="6">
        <v>41988</v>
      </c>
      <c r="C1734" t="s">
        <v>3073</v>
      </c>
      <c r="D1734" t="s">
        <v>3219</v>
      </c>
      <c r="E1734" t="s">
        <v>3721</v>
      </c>
      <c r="F1734">
        <v>60</v>
      </c>
      <c r="G1734">
        <v>50</v>
      </c>
      <c r="I1734" t="s">
        <v>16</v>
      </c>
    </row>
    <row r="1735" spans="1:9" x14ac:dyDescent="0.25">
      <c r="A1735" t="s">
        <v>3393</v>
      </c>
      <c r="B1735" s="6">
        <v>41988</v>
      </c>
      <c r="C1735" t="s">
        <v>3073</v>
      </c>
      <c r="D1735" t="s">
        <v>3386</v>
      </c>
      <c r="E1735" t="s">
        <v>3721</v>
      </c>
      <c r="F1735">
        <v>57</v>
      </c>
      <c r="G1735">
        <v>47</v>
      </c>
      <c r="I1735" t="s">
        <v>1564</v>
      </c>
    </row>
    <row r="1736" spans="1:9" x14ac:dyDescent="0.25">
      <c r="A1736" t="s">
        <v>3362</v>
      </c>
      <c r="B1736" s="6">
        <v>41988</v>
      </c>
      <c r="C1736" t="s">
        <v>3073</v>
      </c>
      <c r="D1736" t="s">
        <v>3718</v>
      </c>
      <c r="E1736" t="s">
        <v>3721</v>
      </c>
      <c r="F1736">
        <v>128</v>
      </c>
      <c r="G1736">
        <v>54</v>
      </c>
      <c r="I1736" t="s">
        <v>14</v>
      </c>
    </row>
    <row r="1737" spans="1:9" x14ac:dyDescent="0.25">
      <c r="A1737" t="s">
        <v>3137</v>
      </c>
      <c r="B1737" s="6">
        <v>41988</v>
      </c>
      <c r="C1737" t="s">
        <v>3073</v>
      </c>
      <c r="D1737" t="s">
        <v>3392</v>
      </c>
      <c r="E1737" t="s">
        <v>3721</v>
      </c>
      <c r="F1737">
        <v>81</v>
      </c>
      <c r="G1737">
        <v>47</v>
      </c>
      <c r="I1737" t="s">
        <v>215</v>
      </c>
    </row>
    <row r="1738" spans="1:9" x14ac:dyDescent="0.25">
      <c r="A1738" t="s">
        <v>3292</v>
      </c>
      <c r="B1738" s="6">
        <v>41988</v>
      </c>
      <c r="C1738" t="s">
        <v>3073</v>
      </c>
      <c r="D1738" t="s">
        <v>3718</v>
      </c>
      <c r="E1738" t="s">
        <v>3721</v>
      </c>
      <c r="F1738">
        <v>88</v>
      </c>
      <c r="G1738">
        <v>49</v>
      </c>
      <c r="I1738" t="s">
        <v>2046</v>
      </c>
    </row>
    <row r="1739" spans="1:9" x14ac:dyDescent="0.25">
      <c r="A1739" t="s">
        <v>3211</v>
      </c>
      <c r="B1739" s="6">
        <v>41988</v>
      </c>
      <c r="C1739" t="s">
        <v>3073</v>
      </c>
      <c r="D1739" t="s">
        <v>3232</v>
      </c>
      <c r="E1739" t="s">
        <v>3720</v>
      </c>
      <c r="F1739">
        <v>82</v>
      </c>
      <c r="G1739">
        <v>80</v>
      </c>
      <c r="I1739" t="s">
        <v>95</v>
      </c>
    </row>
    <row r="1740" spans="1:9" x14ac:dyDescent="0.25">
      <c r="A1740" t="s">
        <v>3159</v>
      </c>
      <c r="B1740" s="6">
        <v>41988</v>
      </c>
      <c r="C1740" t="s">
        <v>3073</v>
      </c>
      <c r="D1740" t="s">
        <v>3388</v>
      </c>
      <c r="E1740" t="s">
        <v>3721</v>
      </c>
      <c r="F1740">
        <v>80</v>
      </c>
      <c r="G1740">
        <v>61</v>
      </c>
      <c r="I1740" t="s">
        <v>215</v>
      </c>
    </row>
    <row r="1741" spans="1:9" x14ac:dyDescent="0.25">
      <c r="A1741" t="s">
        <v>3258</v>
      </c>
      <c r="B1741" s="6">
        <v>41988</v>
      </c>
      <c r="C1741" t="s">
        <v>3073</v>
      </c>
      <c r="D1741" t="s">
        <v>3415</v>
      </c>
      <c r="E1741" t="s">
        <v>3721</v>
      </c>
      <c r="F1741">
        <v>71</v>
      </c>
      <c r="G1741">
        <v>43</v>
      </c>
      <c r="I1741" t="s">
        <v>193</v>
      </c>
    </row>
    <row r="1742" spans="1:9" x14ac:dyDescent="0.25">
      <c r="A1742" t="s">
        <v>3334</v>
      </c>
      <c r="B1742" s="6">
        <v>41988</v>
      </c>
      <c r="C1742" t="s">
        <v>3073</v>
      </c>
      <c r="D1742" t="s">
        <v>3360</v>
      </c>
      <c r="E1742" t="s">
        <v>3721</v>
      </c>
      <c r="F1742">
        <v>78</v>
      </c>
      <c r="G1742">
        <v>68</v>
      </c>
      <c r="I1742" t="s">
        <v>130</v>
      </c>
    </row>
    <row r="1743" spans="1:9" x14ac:dyDescent="0.25">
      <c r="A1743" t="s">
        <v>3262</v>
      </c>
      <c r="B1743" s="6">
        <v>41988</v>
      </c>
      <c r="C1743" t="s">
        <v>3073</v>
      </c>
      <c r="D1743" t="s">
        <v>3333</v>
      </c>
      <c r="E1743" t="s">
        <v>3720</v>
      </c>
      <c r="F1743">
        <v>78</v>
      </c>
      <c r="G1743">
        <v>71</v>
      </c>
      <c r="I1743" t="s">
        <v>117</v>
      </c>
    </row>
    <row r="1744" spans="1:9" x14ac:dyDescent="0.25">
      <c r="A1744" t="s">
        <v>3261</v>
      </c>
      <c r="B1744" s="6">
        <v>41988</v>
      </c>
      <c r="C1744" t="s">
        <v>3073</v>
      </c>
      <c r="D1744" t="s">
        <v>3718</v>
      </c>
      <c r="E1744" t="s">
        <v>3721</v>
      </c>
      <c r="F1744">
        <v>84</v>
      </c>
      <c r="G1744">
        <v>58</v>
      </c>
      <c r="I1744" t="s">
        <v>117</v>
      </c>
    </row>
    <row r="1745" spans="1:9" x14ac:dyDescent="0.25">
      <c r="A1745" t="s">
        <v>3145</v>
      </c>
      <c r="B1745" s="6">
        <v>41988</v>
      </c>
      <c r="C1745" t="s">
        <v>3073</v>
      </c>
      <c r="D1745" t="s">
        <v>3355</v>
      </c>
      <c r="E1745" t="s">
        <v>3720</v>
      </c>
      <c r="F1745">
        <v>68</v>
      </c>
      <c r="G1745">
        <v>63</v>
      </c>
      <c r="I1745" t="s">
        <v>116</v>
      </c>
    </row>
    <row r="1746" spans="1:9" x14ac:dyDescent="0.25">
      <c r="A1746" t="s">
        <v>3364</v>
      </c>
      <c r="B1746" s="6">
        <v>41988</v>
      </c>
      <c r="C1746" t="s">
        <v>3073</v>
      </c>
      <c r="D1746" t="s">
        <v>3298</v>
      </c>
      <c r="E1746" t="s">
        <v>3720</v>
      </c>
      <c r="F1746">
        <v>73</v>
      </c>
      <c r="G1746">
        <v>60</v>
      </c>
      <c r="I1746" t="s">
        <v>386</v>
      </c>
    </row>
    <row r="1747" spans="1:9" x14ac:dyDescent="0.25">
      <c r="A1747" t="s">
        <v>3162</v>
      </c>
      <c r="B1747" s="6">
        <v>41988</v>
      </c>
      <c r="C1747" t="s">
        <v>3073</v>
      </c>
      <c r="D1747" t="s">
        <v>3318</v>
      </c>
      <c r="E1747" t="s">
        <v>3720</v>
      </c>
      <c r="F1747">
        <v>81</v>
      </c>
      <c r="G1747">
        <v>78</v>
      </c>
      <c r="H1747" t="s">
        <v>3722</v>
      </c>
      <c r="I1747" t="s">
        <v>805</v>
      </c>
    </row>
    <row r="1748" spans="1:9" x14ac:dyDescent="0.25">
      <c r="A1748" t="s">
        <v>3715</v>
      </c>
      <c r="B1748" s="6">
        <v>41989</v>
      </c>
      <c r="C1748" t="s">
        <v>3073</v>
      </c>
      <c r="D1748" t="s">
        <v>3369</v>
      </c>
      <c r="E1748" t="s">
        <v>3721</v>
      </c>
      <c r="F1748">
        <v>101</v>
      </c>
      <c r="G1748">
        <v>64</v>
      </c>
      <c r="I1748" t="s">
        <v>570</v>
      </c>
    </row>
    <row r="1749" spans="1:9" x14ac:dyDescent="0.25">
      <c r="A1749" t="s">
        <v>3284</v>
      </c>
      <c r="B1749" s="6">
        <v>41989</v>
      </c>
      <c r="C1749" t="s">
        <v>3073</v>
      </c>
      <c r="D1749" t="s">
        <v>3181</v>
      </c>
      <c r="E1749" t="s">
        <v>3721</v>
      </c>
      <c r="F1749">
        <v>80</v>
      </c>
      <c r="G1749">
        <v>70</v>
      </c>
      <c r="I1749" t="s">
        <v>130</v>
      </c>
    </row>
    <row r="1750" spans="1:9" x14ac:dyDescent="0.25">
      <c r="A1750" t="s">
        <v>3205</v>
      </c>
      <c r="B1750" s="6">
        <v>41989</v>
      </c>
      <c r="C1750" t="s">
        <v>3073</v>
      </c>
      <c r="D1750" t="s">
        <v>3164</v>
      </c>
      <c r="E1750" t="s">
        <v>3721</v>
      </c>
      <c r="F1750">
        <v>90</v>
      </c>
      <c r="G1750">
        <v>85</v>
      </c>
      <c r="H1750" t="s">
        <v>3722</v>
      </c>
      <c r="I1750" t="s">
        <v>116</v>
      </c>
    </row>
    <row r="1751" spans="1:9" x14ac:dyDescent="0.25">
      <c r="A1751" t="s">
        <v>3234</v>
      </c>
      <c r="B1751" s="6">
        <v>41989</v>
      </c>
      <c r="C1751" t="s">
        <v>3073</v>
      </c>
      <c r="D1751" t="s">
        <v>3214</v>
      </c>
      <c r="E1751" t="s">
        <v>3721</v>
      </c>
      <c r="F1751">
        <v>93</v>
      </c>
      <c r="G1751">
        <v>81</v>
      </c>
      <c r="I1751" t="s">
        <v>2517</v>
      </c>
    </row>
    <row r="1752" spans="1:9" x14ac:dyDescent="0.25">
      <c r="A1752" t="s">
        <v>3377</v>
      </c>
      <c r="B1752" s="6">
        <v>41989</v>
      </c>
      <c r="C1752" t="s">
        <v>3073</v>
      </c>
      <c r="D1752" t="s">
        <v>3319</v>
      </c>
      <c r="E1752" t="s">
        <v>3720</v>
      </c>
      <c r="F1752">
        <v>63</v>
      </c>
      <c r="G1752">
        <v>60</v>
      </c>
      <c r="I1752" t="s">
        <v>116</v>
      </c>
    </row>
    <row r="1753" spans="1:9" x14ac:dyDescent="0.25">
      <c r="A1753" t="s">
        <v>3147</v>
      </c>
      <c r="B1753" s="6">
        <v>41989</v>
      </c>
      <c r="C1753" t="s">
        <v>3073</v>
      </c>
      <c r="D1753" t="s">
        <v>3213</v>
      </c>
      <c r="E1753" t="s">
        <v>3721</v>
      </c>
      <c r="F1753">
        <v>79</v>
      </c>
      <c r="G1753">
        <v>69</v>
      </c>
      <c r="I1753" t="s">
        <v>93</v>
      </c>
    </row>
    <row r="1754" spans="1:9" x14ac:dyDescent="0.25">
      <c r="A1754" t="s">
        <v>3141</v>
      </c>
      <c r="B1754" s="6">
        <v>41989</v>
      </c>
      <c r="C1754" t="s">
        <v>3073</v>
      </c>
      <c r="D1754" t="s">
        <v>3404</v>
      </c>
      <c r="E1754" t="s">
        <v>3721</v>
      </c>
      <c r="F1754">
        <v>83</v>
      </c>
      <c r="G1754">
        <v>76</v>
      </c>
      <c r="I1754" t="s">
        <v>54</v>
      </c>
    </row>
    <row r="1755" spans="1:9" x14ac:dyDescent="0.25">
      <c r="A1755" t="s">
        <v>3190</v>
      </c>
      <c r="B1755" s="6">
        <v>41989</v>
      </c>
      <c r="C1755" t="s">
        <v>3073</v>
      </c>
      <c r="D1755" t="s">
        <v>3718</v>
      </c>
      <c r="E1755" t="s">
        <v>3721</v>
      </c>
      <c r="F1755">
        <v>78</v>
      </c>
      <c r="G1755">
        <v>68</v>
      </c>
      <c r="I1755" t="s">
        <v>15</v>
      </c>
    </row>
    <row r="1756" spans="1:9" x14ac:dyDescent="0.25">
      <c r="A1756" t="s">
        <v>3320</v>
      </c>
      <c r="B1756" s="6">
        <v>41989</v>
      </c>
      <c r="C1756" t="s">
        <v>3073</v>
      </c>
      <c r="D1756" t="s">
        <v>3305</v>
      </c>
      <c r="E1756" t="s">
        <v>3721</v>
      </c>
      <c r="F1756">
        <v>64</v>
      </c>
      <c r="G1756">
        <v>55</v>
      </c>
      <c r="I1756" t="s">
        <v>244</v>
      </c>
    </row>
    <row r="1757" spans="1:9" x14ac:dyDescent="0.25">
      <c r="A1757" t="s">
        <v>3168</v>
      </c>
      <c r="B1757" s="6">
        <v>41989</v>
      </c>
      <c r="C1757" t="s">
        <v>3073</v>
      </c>
      <c r="D1757" t="s">
        <v>3399</v>
      </c>
      <c r="E1757" t="s">
        <v>3720</v>
      </c>
      <c r="F1757">
        <v>68</v>
      </c>
      <c r="G1757">
        <v>66</v>
      </c>
      <c r="H1757" t="s">
        <v>3722</v>
      </c>
      <c r="I1757" t="s">
        <v>117</v>
      </c>
    </row>
    <row r="1758" spans="1:9" x14ac:dyDescent="0.25">
      <c r="A1758" t="s">
        <v>3366</v>
      </c>
      <c r="B1758" s="6">
        <v>41989</v>
      </c>
      <c r="C1758" t="s">
        <v>3073</v>
      </c>
      <c r="D1758" t="s">
        <v>3718</v>
      </c>
      <c r="E1758" t="s">
        <v>3721</v>
      </c>
      <c r="F1758">
        <v>91</v>
      </c>
      <c r="G1758">
        <v>66</v>
      </c>
      <c r="I1758" t="s">
        <v>193</v>
      </c>
    </row>
    <row r="1759" spans="1:9" x14ac:dyDescent="0.25">
      <c r="A1759" t="s">
        <v>3254</v>
      </c>
      <c r="B1759" s="6">
        <v>41989</v>
      </c>
      <c r="C1759" t="s">
        <v>3073</v>
      </c>
      <c r="D1759" t="s">
        <v>3372</v>
      </c>
      <c r="E1759" t="s">
        <v>3721</v>
      </c>
      <c r="F1759">
        <v>78</v>
      </c>
      <c r="G1759">
        <v>71</v>
      </c>
      <c r="I1759" t="s">
        <v>116</v>
      </c>
    </row>
    <row r="1760" spans="1:9" x14ac:dyDescent="0.25">
      <c r="A1760" t="s">
        <v>3326</v>
      </c>
      <c r="B1760" s="6">
        <v>41989</v>
      </c>
      <c r="C1760" t="s">
        <v>3073</v>
      </c>
      <c r="D1760" t="s">
        <v>3718</v>
      </c>
      <c r="E1760" t="s">
        <v>3721</v>
      </c>
      <c r="F1760">
        <v>90</v>
      </c>
      <c r="G1760">
        <v>76</v>
      </c>
      <c r="I1760" t="s">
        <v>15</v>
      </c>
    </row>
    <row r="1761" spans="1:9" x14ac:dyDescent="0.25">
      <c r="A1761" t="s">
        <v>3387</v>
      </c>
      <c r="B1761" s="6">
        <v>41989</v>
      </c>
      <c r="C1761" t="s">
        <v>3073</v>
      </c>
      <c r="D1761" t="s">
        <v>3718</v>
      </c>
      <c r="E1761" t="s">
        <v>3721</v>
      </c>
      <c r="F1761">
        <v>84</v>
      </c>
      <c r="G1761">
        <v>68</v>
      </c>
      <c r="I1761" t="s">
        <v>93</v>
      </c>
    </row>
    <row r="1762" spans="1:9" x14ac:dyDescent="0.25">
      <c r="A1762" t="s">
        <v>3223</v>
      </c>
      <c r="B1762" s="6">
        <v>41989</v>
      </c>
      <c r="C1762" t="s">
        <v>3073</v>
      </c>
      <c r="D1762" t="s">
        <v>3104</v>
      </c>
      <c r="E1762" t="s">
        <v>3720</v>
      </c>
      <c r="F1762">
        <v>67</v>
      </c>
      <c r="G1762">
        <v>51</v>
      </c>
      <c r="I1762" t="s">
        <v>169</v>
      </c>
    </row>
    <row r="1763" spans="1:9" x14ac:dyDescent="0.25">
      <c r="A1763" t="s">
        <v>3341</v>
      </c>
      <c r="B1763" s="6">
        <v>41989</v>
      </c>
      <c r="C1763" t="s">
        <v>3073</v>
      </c>
      <c r="D1763" t="s">
        <v>3297</v>
      </c>
      <c r="E1763" t="s">
        <v>3721</v>
      </c>
      <c r="F1763">
        <v>63</v>
      </c>
      <c r="G1763">
        <v>62</v>
      </c>
      <c r="I1763" t="s">
        <v>2034</v>
      </c>
    </row>
    <row r="1764" spans="1:9" x14ac:dyDescent="0.25">
      <c r="A1764" t="s">
        <v>3407</v>
      </c>
      <c r="B1764" s="6">
        <v>41989</v>
      </c>
      <c r="C1764" t="s">
        <v>3073</v>
      </c>
      <c r="D1764" t="s">
        <v>3718</v>
      </c>
      <c r="E1764" t="s">
        <v>3721</v>
      </c>
      <c r="F1764">
        <v>81</v>
      </c>
      <c r="G1764">
        <v>75</v>
      </c>
      <c r="I1764" t="s">
        <v>12</v>
      </c>
    </row>
    <row r="1765" spans="1:9" x14ac:dyDescent="0.25">
      <c r="A1765" t="s">
        <v>3224</v>
      </c>
      <c r="B1765" s="6">
        <v>41989</v>
      </c>
      <c r="C1765" t="s">
        <v>3073</v>
      </c>
      <c r="D1765" t="s">
        <v>3122</v>
      </c>
      <c r="E1765" t="s">
        <v>3721</v>
      </c>
      <c r="F1765">
        <v>55</v>
      </c>
      <c r="G1765">
        <v>46</v>
      </c>
      <c r="I1765" t="s">
        <v>95</v>
      </c>
    </row>
    <row r="1766" spans="1:9" x14ac:dyDescent="0.25">
      <c r="A1766" t="s">
        <v>3103</v>
      </c>
      <c r="B1766" s="6">
        <v>41989</v>
      </c>
      <c r="C1766" t="s">
        <v>3073</v>
      </c>
      <c r="D1766" t="s">
        <v>3394</v>
      </c>
      <c r="E1766" t="s">
        <v>3721</v>
      </c>
      <c r="F1766">
        <v>71</v>
      </c>
      <c r="G1766">
        <v>64</v>
      </c>
      <c r="I1766" t="s">
        <v>214</v>
      </c>
    </row>
    <row r="1767" spans="1:9" x14ac:dyDescent="0.25">
      <c r="A1767" t="s">
        <v>3702</v>
      </c>
      <c r="B1767" s="6">
        <v>41989</v>
      </c>
      <c r="C1767" t="s">
        <v>3073</v>
      </c>
      <c r="D1767" t="s">
        <v>3159</v>
      </c>
      <c r="E1767" t="s">
        <v>3721</v>
      </c>
      <c r="F1767">
        <v>85</v>
      </c>
      <c r="G1767">
        <v>53</v>
      </c>
      <c r="I1767" t="s">
        <v>193</v>
      </c>
    </row>
    <row r="1768" spans="1:9" x14ac:dyDescent="0.25">
      <c r="A1768" t="s">
        <v>3246</v>
      </c>
      <c r="B1768" s="6">
        <v>41989</v>
      </c>
      <c r="C1768" t="s">
        <v>3073</v>
      </c>
      <c r="D1768" t="s">
        <v>3290</v>
      </c>
      <c r="E1768" t="s">
        <v>3721</v>
      </c>
      <c r="F1768">
        <v>68</v>
      </c>
      <c r="G1768">
        <v>44</v>
      </c>
      <c r="I1768" t="s">
        <v>324</v>
      </c>
    </row>
    <row r="1769" spans="1:9" x14ac:dyDescent="0.25">
      <c r="A1769" t="s">
        <v>3303</v>
      </c>
      <c r="B1769" s="6">
        <v>41989</v>
      </c>
      <c r="C1769" t="s">
        <v>3073</v>
      </c>
      <c r="D1769" t="s">
        <v>3218</v>
      </c>
      <c r="E1769" t="s">
        <v>3720</v>
      </c>
      <c r="F1769">
        <v>81</v>
      </c>
      <c r="G1769">
        <v>71</v>
      </c>
      <c r="I1769" t="s">
        <v>744</v>
      </c>
    </row>
    <row r="1770" spans="1:9" x14ac:dyDescent="0.25">
      <c r="A1770" t="s">
        <v>3311</v>
      </c>
      <c r="B1770" s="6">
        <v>41989</v>
      </c>
      <c r="C1770" t="s">
        <v>3073</v>
      </c>
      <c r="D1770" t="s">
        <v>3718</v>
      </c>
      <c r="E1770" t="s">
        <v>3721</v>
      </c>
      <c r="F1770">
        <v>92</v>
      </c>
      <c r="G1770">
        <v>54</v>
      </c>
      <c r="I1770" t="s">
        <v>95</v>
      </c>
    </row>
    <row r="1771" spans="1:9" x14ac:dyDescent="0.25">
      <c r="A1771" t="s">
        <v>3291</v>
      </c>
      <c r="B1771" s="6">
        <v>41989</v>
      </c>
      <c r="C1771" t="s">
        <v>3073</v>
      </c>
      <c r="D1771" t="s">
        <v>3268</v>
      </c>
      <c r="E1771" t="s">
        <v>3720</v>
      </c>
      <c r="F1771">
        <v>73</v>
      </c>
      <c r="G1771">
        <v>71</v>
      </c>
      <c r="I1771" t="s">
        <v>130</v>
      </c>
    </row>
    <row r="1772" spans="1:9" x14ac:dyDescent="0.25">
      <c r="A1772" t="s">
        <v>3263</v>
      </c>
      <c r="B1772" s="6">
        <v>41989</v>
      </c>
      <c r="C1772" t="s">
        <v>3073</v>
      </c>
      <c r="D1772" t="s">
        <v>3236</v>
      </c>
      <c r="E1772" t="s">
        <v>3721</v>
      </c>
      <c r="F1772">
        <v>76</v>
      </c>
      <c r="G1772">
        <v>52</v>
      </c>
      <c r="I1772" t="s">
        <v>95</v>
      </c>
    </row>
    <row r="1773" spans="1:9" x14ac:dyDescent="0.25">
      <c r="A1773" t="s">
        <v>3356</v>
      </c>
      <c r="B1773" s="6">
        <v>41989</v>
      </c>
      <c r="C1773" t="s">
        <v>3073</v>
      </c>
      <c r="D1773" t="s">
        <v>3718</v>
      </c>
      <c r="E1773" t="s">
        <v>3721</v>
      </c>
      <c r="F1773">
        <v>114</v>
      </c>
      <c r="G1773">
        <v>50</v>
      </c>
      <c r="I1773" t="s">
        <v>805</v>
      </c>
    </row>
    <row r="1774" spans="1:9" x14ac:dyDescent="0.25">
      <c r="A1774" t="s">
        <v>3396</v>
      </c>
      <c r="B1774" s="6">
        <v>41989</v>
      </c>
      <c r="C1774" t="s">
        <v>3073</v>
      </c>
      <c r="D1774" t="s">
        <v>3228</v>
      </c>
      <c r="E1774" t="s">
        <v>3721</v>
      </c>
      <c r="F1774">
        <v>65</v>
      </c>
      <c r="G1774">
        <v>58</v>
      </c>
      <c r="I1774" t="s">
        <v>244</v>
      </c>
    </row>
    <row r="1775" spans="1:9" x14ac:dyDescent="0.25">
      <c r="A1775" t="s">
        <v>3248</v>
      </c>
      <c r="B1775" s="6">
        <v>41989</v>
      </c>
      <c r="C1775" t="s">
        <v>3073</v>
      </c>
      <c r="D1775" t="s">
        <v>3215</v>
      </c>
      <c r="E1775" t="s">
        <v>3721</v>
      </c>
      <c r="F1775">
        <v>106</v>
      </c>
      <c r="G1775">
        <v>61</v>
      </c>
      <c r="I1775" t="s">
        <v>324</v>
      </c>
    </row>
    <row r="1776" spans="1:9" x14ac:dyDescent="0.25">
      <c r="A1776" t="s">
        <v>3142</v>
      </c>
      <c r="B1776" s="6">
        <v>41989</v>
      </c>
      <c r="C1776" t="s">
        <v>3073</v>
      </c>
      <c r="D1776" t="s">
        <v>3321</v>
      </c>
      <c r="E1776" t="s">
        <v>3721</v>
      </c>
      <c r="F1776">
        <v>75</v>
      </c>
      <c r="G1776">
        <v>67</v>
      </c>
      <c r="I1776" t="s">
        <v>323</v>
      </c>
    </row>
    <row r="1777" spans="1:9" x14ac:dyDescent="0.25">
      <c r="A1777" t="s">
        <v>3411</v>
      </c>
      <c r="B1777" s="6">
        <v>41989</v>
      </c>
      <c r="C1777" t="s">
        <v>3073</v>
      </c>
      <c r="D1777" t="s">
        <v>3718</v>
      </c>
      <c r="E1777" t="s">
        <v>3721</v>
      </c>
      <c r="F1777">
        <v>78</v>
      </c>
      <c r="G1777">
        <v>53</v>
      </c>
      <c r="I1777" t="s">
        <v>116</v>
      </c>
    </row>
    <row r="1778" spans="1:9" x14ac:dyDescent="0.25">
      <c r="A1778" t="s">
        <v>3207</v>
      </c>
      <c r="B1778" s="6">
        <v>41989</v>
      </c>
      <c r="C1778" t="s">
        <v>3073</v>
      </c>
      <c r="D1778" t="s">
        <v>3705</v>
      </c>
      <c r="E1778" t="s">
        <v>3720</v>
      </c>
      <c r="F1778">
        <v>79</v>
      </c>
      <c r="G1778">
        <v>56</v>
      </c>
      <c r="I1778" t="s">
        <v>1035</v>
      </c>
    </row>
    <row r="1779" spans="1:9" x14ac:dyDescent="0.25">
      <c r="A1779" t="s">
        <v>3353</v>
      </c>
      <c r="B1779" s="6">
        <v>41989</v>
      </c>
      <c r="C1779" t="s">
        <v>3073</v>
      </c>
      <c r="D1779" t="s">
        <v>3322</v>
      </c>
      <c r="E1779" t="s">
        <v>3721</v>
      </c>
      <c r="F1779">
        <v>80</v>
      </c>
      <c r="G1779">
        <v>62</v>
      </c>
      <c r="I1779" t="s">
        <v>94</v>
      </c>
    </row>
    <row r="1780" spans="1:9" x14ac:dyDescent="0.25">
      <c r="A1780" t="s">
        <v>3229</v>
      </c>
      <c r="B1780" s="6">
        <v>41989</v>
      </c>
      <c r="C1780" t="s">
        <v>3073</v>
      </c>
      <c r="D1780" t="s">
        <v>3370</v>
      </c>
      <c r="E1780" t="s">
        <v>3721</v>
      </c>
      <c r="F1780">
        <v>99</v>
      </c>
      <c r="G1780">
        <v>79</v>
      </c>
      <c r="I1780" t="s">
        <v>193</v>
      </c>
    </row>
    <row r="1781" spans="1:9" x14ac:dyDescent="0.25">
      <c r="A1781" t="s">
        <v>3180</v>
      </c>
      <c r="B1781" s="6">
        <v>41989</v>
      </c>
      <c r="C1781" t="s">
        <v>3073</v>
      </c>
      <c r="D1781" t="s">
        <v>3230</v>
      </c>
      <c r="E1781" t="s">
        <v>3721</v>
      </c>
      <c r="F1781">
        <v>78</v>
      </c>
      <c r="G1781">
        <v>51</v>
      </c>
      <c r="I1781" t="s">
        <v>194</v>
      </c>
    </row>
    <row r="1782" spans="1:9" x14ac:dyDescent="0.25">
      <c r="A1782" t="s">
        <v>3706</v>
      </c>
      <c r="B1782" s="6">
        <v>41989</v>
      </c>
      <c r="C1782" t="s">
        <v>3073</v>
      </c>
      <c r="D1782" t="s">
        <v>3155</v>
      </c>
      <c r="E1782" t="s">
        <v>3721</v>
      </c>
      <c r="F1782">
        <v>53</v>
      </c>
      <c r="G1782">
        <v>52</v>
      </c>
      <c r="I1782" t="s">
        <v>323</v>
      </c>
    </row>
    <row r="1783" spans="1:9" x14ac:dyDescent="0.25">
      <c r="A1783" t="s">
        <v>3260</v>
      </c>
      <c r="B1783" s="6">
        <v>41990</v>
      </c>
      <c r="C1783" t="s">
        <v>3073</v>
      </c>
      <c r="D1783" t="s">
        <v>3304</v>
      </c>
      <c r="E1783" t="s">
        <v>3721</v>
      </c>
      <c r="F1783">
        <v>80</v>
      </c>
      <c r="G1783">
        <v>62</v>
      </c>
      <c r="I1783" t="s">
        <v>229</v>
      </c>
    </row>
    <row r="1784" spans="1:9" x14ac:dyDescent="0.25">
      <c r="A1784" t="s">
        <v>3316</v>
      </c>
      <c r="B1784" s="6">
        <v>41990</v>
      </c>
      <c r="C1784" t="s">
        <v>3073</v>
      </c>
      <c r="D1784" t="s">
        <v>3187</v>
      </c>
      <c r="E1784" t="s">
        <v>3720</v>
      </c>
      <c r="F1784">
        <v>72</v>
      </c>
      <c r="G1784">
        <v>52</v>
      </c>
      <c r="I1784" t="s">
        <v>386</v>
      </c>
    </row>
    <row r="1785" spans="1:9" x14ac:dyDescent="0.25">
      <c r="A1785" t="s">
        <v>3403</v>
      </c>
      <c r="B1785" s="6">
        <v>41990</v>
      </c>
      <c r="C1785" t="s">
        <v>3073</v>
      </c>
      <c r="D1785" t="s">
        <v>3241</v>
      </c>
      <c r="E1785" t="s">
        <v>3721</v>
      </c>
      <c r="F1785">
        <v>66</v>
      </c>
      <c r="G1785">
        <v>55</v>
      </c>
      <c r="I1785" t="s">
        <v>324</v>
      </c>
    </row>
    <row r="1786" spans="1:9" x14ac:dyDescent="0.25">
      <c r="A1786" t="s">
        <v>3333</v>
      </c>
      <c r="B1786" s="6">
        <v>41990</v>
      </c>
      <c r="C1786" t="s">
        <v>3074</v>
      </c>
      <c r="D1786" t="s">
        <v>3346</v>
      </c>
      <c r="E1786" t="s">
        <v>3721</v>
      </c>
      <c r="F1786">
        <v>60</v>
      </c>
      <c r="G1786">
        <v>58</v>
      </c>
      <c r="I1786" t="s">
        <v>116</v>
      </c>
    </row>
    <row r="1787" spans="1:9" x14ac:dyDescent="0.25">
      <c r="A1787" t="s">
        <v>3312</v>
      </c>
      <c r="B1787" s="6">
        <v>41990</v>
      </c>
      <c r="C1787" t="s">
        <v>3073</v>
      </c>
      <c r="D1787" t="s">
        <v>3374</v>
      </c>
      <c r="E1787" t="s">
        <v>3721</v>
      </c>
      <c r="F1787">
        <v>70</v>
      </c>
      <c r="G1787">
        <v>65</v>
      </c>
      <c r="I1787" t="s">
        <v>15</v>
      </c>
    </row>
    <row r="1788" spans="1:9" x14ac:dyDescent="0.25">
      <c r="A1788" t="s">
        <v>3113</v>
      </c>
      <c r="B1788" s="6">
        <v>41990</v>
      </c>
      <c r="C1788" t="s">
        <v>3073</v>
      </c>
      <c r="D1788" t="s">
        <v>3343</v>
      </c>
      <c r="E1788" t="s">
        <v>3721</v>
      </c>
      <c r="F1788">
        <v>71</v>
      </c>
      <c r="G1788">
        <v>62</v>
      </c>
      <c r="H1788" t="s">
        <v>3722</v>
      </c>
      <c r="I1788" t="s">
        <v>193</v>
      </c>
    </row>
    <row r="1789" spans="1:9" x14ac:dyDescent="0.25">
      <c r="A1789" t="s">
        <v>3189</v>
      </c>
      <c r="B1789" s="6">
        <v>41990</v>
      </c>
      <c r="C1789" t="s">
        <v>3073</v>
      </c>
      <c r="D1789" t="s">
        <v>3364</v>
      </c>
      <c r="E1789" t="s">
        <v>3721</v>
      </c>
      <c r="F1789">
        <v>83</v>
      </c>
      <c r="G1789">
        <v>73</v>
      </c>
      <c r="I1789" t="s">
        <v>117</v>
      </c>
    </row>
    <row r="1790" spans="1:9" x14ac:dyDescent="0.25">
      <c r="A1790" t="s">
        <v>3120</v>
      </c>
      <c r="B1790" s="6">
        <v>41990</v>
      </c>
      <c r="C1790" t="s">
        <v>3073</v>
      </c>
      <c r="D1790" t="s">
        <v>3078</v>
      </c>
      <c r="E1790" t="s">
        <v>3720</v>
      </c>
      <c r="F1790">
        <v>67</v>
      </c>
      <c r="G1790">
        <v>52</v>
      </c>
      <c r="I1790" t="s">
        <v>386</v>
      </c>
    </row>
    <row r="1791" spans="1:9" x14ac:dyDescent="0.25">
      <c r="A1791" t="s">
        <v>3161</v>
      </c>
      <c r="B1791" s="6">
        <v>41990</v>
      </c>
      <c r="C1791" t="s">
        <v>3073</v>
      </c>
      <c r="D1791" t="s">
        <v>3211</v>
      </c>
      <c r="E1791" t="s">
        <v>3721</v>
      </c>
      <c r="F1791">
        <v>93</v>
      </c>
      <c r="G1791">
        <v>77</v>
      </c>
      <c r="I1791" t="s">
        <v>584</v>
      </c>
    </row>
    <row r="1792" spans="1:9" x14ac:dyDescent="0.25">
      <c r="A1792" t="s">
        <v>3167</v>
      </c>
      <c r="B1792" s="6">
        <v>41990</v>
      </c>
      <c r="C1792" t="s">
        <v>3073</v>
      </c>
      <c r="D1792" t="s">
        <v>3718</v>
      </c>
      <c r="E1792" t="s">
        <v>3721</v>
      </c>
      <c r="F1792">
        <v>99</v>
      </c>
      <c r="G1792">
        <v>69</v>
      </c>
      <c r="I1792" t="s">
        <v>14</v>
      </c>
    </row>
    <row r="1793" spans="1:9" x14ac:dyDescent="0.25">
      <c r="A1793" t="s">
        <v>3275</v>
      </c>
      <c r="B1793" s="6">
        <v>41990</v>
      </c>
      <c r="C1793" t="s">
        <v>3073</v>
      </c>
      <c r="D1793" t="s">
        <v>3406</v>
      </c>
      <c r="E1793" t="s">
        <v>3720</v>
      </c>
      <c r="F1793">
        <v>82</v>
      </c>
      <c r="G1793">
        <v>80</v>
      </c>
      <c r="I1793" t="s">
        <v>17</v>
      </c>
    </row>
    <row r="1794" spans="1:9" x14ac:dyDescent="0.25">
      <c r="A1794" t="s">
        <v>3371</v>
      </c>
      <c r="B1794" s="6">
        <v>41990</v>
      </c>
      <c r="C1794" t="s">
        <v>3073</v>
      </c>
      <c r="D1794" t="s">
        <v>3238</v>
      </c>
      <c r="E1794" t="s">
        <v>3721</v>
      </c>
      <c r="F1794">
        <v>66</v>
      </c>
      <c r="G1794">
        <v>50</v>
      </c>
      <c r="I1794" t="s">
        <v>368</v>
      </c>
    </row>
    <row r="1795" spans="1:9" x14ac:dyDescent="0.25">
      <c r="A1795" t="s">
        <v>3302</v>
      </c>
      <c r="B1795" s="6">
        <v>41990</v>
      </c>
      <c r="C1795" t="s">
        <v>3073</v>
      </c>
      <c r="D1795" t="s">
        <v>3718</v>
      </c>
      <c r="E1795" t="s">
        <v>3721</v>
      </c>
      <c r="F1795">
        <v>106</v>
      </c>
      <c r="G1795">
        <v>48</v>
      </c>
      <c r="I1795" t="s">
        <v>194</v>
      </c>
    </row>
    <row r="1796" spans="1:9" x14ac:dyDescent="0.25">
      <c r="A1796" t="s">
        <v>3141</v>
      </c>
      <c r="B1796" s="6">
        <v>41990</v>
      </c>
      <c r="C1796" t="s">
        <v>3073</v>
      </c>
      <c r="D1796" t="s">
        <v>3412</v>
      </c>
      <c r="E1796" t="s">
        <v>3720</v>
      </c>
      <c r="F1796">
        <v>61</v>
      </c>
      <c r="G1796">
        <v>56</v>
      </c>
      <c r="H1796" t="s">
        <v>3722</v>
      </c>
      <c r="I1796" t="s">
        <v>55</v>
      </c>
    </row>
    <row r="1797" spans="1:9" x14ac:dyDescent="0.25">
      <c r="A1797" t="s">
        <v>3227</v>
      </c>
      <c r="B1797" s="6">
        <v>41990</v>
      </c>
      <c r="C1797" t="s">
        <v>3073</v>
      </c>
      <c r="D1797" t="s">
        <v>3293</v>
      </c>
      <c r="E1797" t="s">
        <v>3721</v>
      </c>
      <c r="F1797">
        <v>73</v>
      </c>
      <c r="G1797">
        <v>55</v>
      </c>
      <c r="I1797" t="s">
        <v>195</v>
      </c>
    </row>
    <row r="1798" spans="1:9" x14ac:dyDescent="0.25">
      <c r="A1798" t="s">
        <v>3193</v>
      </c>
      <c r="B1798" s="6">
        <v>41990</v>
      </c>
      <c r="C1798" t="s">
        <v>3073</v>
      </c>
      <c r="D1798" t="s">
        <v>3318</v>
      </c>
      <c r="E1798" t="s">
        <v>3721</v>
      </c>
      <c r="F1798">
        <v>64</v>
      </c>
      <c r="G1798">
        <v>54</v>
      </c>
      <c r="I1798" t="s">
        <v>94</v>
      </c>
    </row>
    <row r="1799" spans="1:9" x14ac:dyDescent="0.25">
      <c r="A1799" t="s">
        <v>3216</v>
      </c>
      <c r="B1799" s="6">
        <v>41990</v>
      </c>
      <c r="C1799" t="s">
        <v>3073</v>
      </c>
      <c r="D1799" t="s">
        <v>3306</v>
      </c>
      <c r="E1799" t="s">
        <v>3721</v>
      </c>
      <c r="F1799">
        <v>68</v>
      </c>
      <c r="G1799">
        <v>65</v>
      </c>
      <c r="I1799" t="s">
        <v>730</v>
      </c>
    </row>
    <row r="1800" spans="1:9" x14ac:dyDescent="0.25">
      <c r="A1800" t="s">
        <v>3158</v>
      </c>
      <c r="B1800" s="6">
        <v>41990</v>
      </c>
      <c r="C1800" t="s">
        <v>3073</v>
      </c>
      <c r="D1800" t="s">
        <v>3173</v>
      </c>
      <c r="E1800" t="s">
        <v>3721</v>
      </c>
      <c r="F1800">
        <v>83</v>
      </c>
      <c r="G1800">
        <v>44</v>
      </c>
      <c r="I1800" t="s">
        <v>193</v>
      </c>
    </row>
    <row r="1801" spans="1:9" x14ac:dyDescent="0.25">
      <c r="A1801" t="s">
        <v>3137</v>
      </c>
      <c r="B1801" s="6">
        <v>41990</v>
      </c>
      <c r="C1801" t="s">
        <v>3073</v>
      </c>
      <c r="D1801" t="s">
        <v>3212</v>
      </c>
      <c r="E1801" t="s">
        <v>3721</v>
      </c>
      <c r="F1801">
        <v>83</v>
      </c>
      <c r="G1801">
        <v>73</v>
      </c>
      <c r="I1801" t="s">
        <v>116</v>
      </c>
    </row>
    <row r="1802" spans="1:9" x14ac:dyDescent="0.25">
      <c r="A1802" t="s">
        <v>3169</v>
      </c>
      <c r="B1802" s="6">
        <v>41990</v>
      </c>
      <c r="C1802" t="s">
        <v>3073</v>
      </c>
      <c r="D1802" t="s">
        <v>3309</v>
      </c>
      <c r="E1802" t="s">
        <v>3721</v>
      </c>
      <c r="F1802">
        <v>71</v>
      </c>
      <c r="G1802">
        <v>60</v>
      </c>
      <c r="I1802" t="s">
        <v>743</v>
      </c>
    </row>
    <row r="1803" spans="1:9" x14ac:dyDescent="0.25">
      <c r="A1803" t="s">
        <v>3323</v>
      </c>
      <c r="B1803" s="6">
        <v>41990</v>
      </c>
      <c r="C1803" t="s">
        <v>3073</v>
      </c>
      <c r="D1803" t="s">
        <v>3315</v>
      </c>
      <c r="E1803" t="s">
        <v>3721</v>
      </c>
      <c r="F1803">
        <v>66</v>
      </c>
      <c r="G1803">
        <v>46</v>
      </c>
      <c r="I1803" t="s">
        <v>195</v>
      </c>
    </row>
    <row r="1804" spans="1:9" x14ac:dyDescent="0.25">
      <c r="A1804" t="s">
        <v>3202</v>
      </c>
      <c r="B1804" s="6">
        <v>41990</v>
      </c>
      <c r="C1804" t="s">
        <v>3073</v>
      </c>
      <c r="D1804" t="s">
        <v>3359</v>
      </c>
      <c r="E1804" t="s">
        <v>3720</v>
      </c>
      <c r="F1804">
        <v>69</v>
      </c>
      <c r="G1804">
        <v>55</v>
      </c>
      <c r="I1804" t="s">
        <v>116</v>
      </c>
    </row>
    <row r="1805" spans="1:9" x14ac:dyDescent="0.25">
      <c r="A1805" t="s">
        <v>3150</v>
      </c>
      <c r="B1805" s="6">
        <v>41990</v>
      </c>
      <c r="C1805" t="s">
        <v>3073</v>
      </c>
      <c r="D1805" t="s">
        <v>3414</v>
      </c>
      <c r="E1805" t="s">
        <v>3721</v>
      </c>
      <c r="F1805">
        <v>94</v>
      </c>
      <c r="G1805">
        <v>56</v>
      </c>
      <c r="I1805" t="s">
        <v>244</v>
      </c>
    </row>
    <row r="1806" spans="1:9" x14ac:dyDescent="0.25">
      <c r="A1806" t="s">
        <v>3135</v>
      </c>
      <c r="B1806" s="6">
        <v>41990</v>
      </c>
      <c r="C1806" t="s">
        <v>3073</v>
      </c>
      <c r="D1806" t="s">
        <v>3251</v>
      </c>
      <c r="E1806" t="s">
        <v>3721</v>
      </c>
      <c r="F1806">
        <v>83</v>
      </c>
      <c r="G1806">
        <v>72</v>
      </c>
      <c r="I1806" t="s">
        <v>636</v>
      </c>
    </row>
    <row r="1807" spans="1:9" x14ac:dyDescent="0.25">
      <c r="A1807" t="s">
        <v>3274</v>
      </c>
      <c r="B1807" s="6">
        <v>41990</v>
      </c>
      <c r="C1807" t="s">
        <v>3073</v>
      </c>
      <c r="D1807" t="s">
        <v>3314</v>
      </c>
      <c r="E1807" t="s">
        <v>3721</v>
      </c>
      <c r="F1807">
        <v>76</v>
      </c>
      <c r="G1807">
        <v>55</v>
      </c>
      <c r="I1807" t="s">
        <v>194</v>
      </c>
    </row>
    <row r="1808" spans="1:9" x14ac:dyDescent="0.25">
      <c r="A1808" t="s">
        <v>3392</v>
      </c>
      <c r="B1808" s="6">
        <v>41990</v>
      </c>
      <c r="C1808" t="s">
        <v>3073</v>
      </c>
      <c r="D1808" t="s">
        <v>3718</v>
      </c>
      <c r="E1808" t="s">
        <v>3721</v>
      </c>
      <c r="F1808">
        <v>108</v>
      </c>
      <c r="G1808">
        <v>52</v>
      </c>
      <c r="I1808" t="s">
        <v>2046</v>
      </c>
    </row>
    <row r="1809" spans="1:9" x14ac:dyDescent="0.25">
      <c r="A1809" t="s">
        <v>3256</v>
      </c>
      <c r="B1809" s="6">
        <v>41990</v>
      </c>
      <c r="C1809" t="s">
        <v>3073</v>
      </c>
      <c r="D1809" t="s">
        <v>3718</v>
      </c>
      <c r="E1809" t="s">
        <v>3721</v>
      </c>
      <c r="F1809">
        <v>78</v>
      </c>
      <c r="G1809">
        <v>65</v>
      </c>
      <c r="I1809" t="s">
        <v>116</v>
      </c>
    </row>
    <row r="1810" spans="1:9" x14ac:dyDescent="0.25">
      <c r="A1810" t="s">
        <v>3203</v>
      </c>
      <c r="B1810" s="6">
        <v>41990</v>
      </c>
      <c r="C1810" t="s">
        <v>3073</v>
      </c>
      <c r="D1810" t="s">
        <v>3102</v>
      </c>
      <c r="E1810" t="s">
        <v>3720</v>
      </c>
      <c r="F1810">
        <v>80</v>
      </c>
      <c r="G1810">
        <v>67</v>
      </c>
      <c r="I1810" t="s">
        <v>95</v>
      </c>
    </row>
    <row r="1811" spans="1:9" x14ac:dyDescent="0.25">
      <c r="A1811" t="s">
        <v>3324</v>
      </c>
      <c r="B1811" s="6">
        <v>41990</v>
      </c>
      <c r="C1811" t="s">
        <v>3073</v>
      </c>
      <c r="D1811" t="s">
        <v>3239</v>
      </c>
      <c r="E1811" t="s">
        <v>3721</v>
      </c>
      <c r="F1811">
        <v>97</v>
      </c>
      <c r="G1811">
        <v>55</v>
      </c>
      <c r="I1811" t="s">
        <v>324</v>
      </c>
    </row>
    <row r="1812" spans="1:9" x14ac:dyDescent="0.25">
      <c r="A1812" t="s">
        <v>3186</v>
      </c>
      <c r="B1812" s="6">
        <v>41990</v>
      </c>
      <c r="C1812" t="s">
        <v>3073</v>
      </c>
      <c r="D1812" t="s">
        <v>3363</v>
      </c>
      <c r="E1812" t="s">
        <v>3721</v>
      </c>
      <c r="F1812">
        <v>58</v>
      </c>
      <c r="G1812">
        <v>54</v>
      </c>
      <c r="H1812" t="s">
        <v>3722</v>
      </c>
      <c r="I1812" t="s">
        <v>323</v>
      </c>
    </row>
    <row r="1813" spans="1:9" x14ac:dyDescent="0.25">
      <c r="A1813" t="s">
        <v>3294</v>
      </c>
      <c r="B1813" s="6">
        <v>41990</v>
      </c>
      <c r="C1813" t="s">
        <v>3073</v>
      </c>
      <c r="D1813" t="s">
        <v>3243</v>
      </c>
      <c r="E1813" t="s">
        <v>3721</v>
      </c>
      <c r="F1813">
        <v>92</v>
      </c>
      <c r="G1813">
        <v>82</v>
      </c>
      <c r="I1813" t="s">
        <v>117</v>
      </c>
    </row>
    <row r="1814" spans="1:9" x14ac:dyDescent="0.25">
      <c r="A1814" t="s">
        <v>3295</v>
      </c>
      <c r="B1814" s="6">
        <v>41990</v>
      </c>
      <c r="C1814" t="s">
        <v>3073</v>
      </c>
      <c r="D1814" t="s">
        <v>3283</v>
      </c>
      <c r="E1814" t="s">
        <v>3721</v>
      </c>
      <c r="F1814">
        <v>79</v>
      </c>
      <c r="G1814">
        <v>56</v>
      </c>
      <c r="I1814" t="s">
        <v>194</v>
      </c>
    </row>
    <row r="1815" spans="1:9" x14ac:dyDescent="0.25">
      <c r="A1815" t="s">
        <v>3334</v>
      </c>
      <c r="B1815" s="6">
        <v>41990</v>
      </c>
      <c r="C1815" t="s">
        <v>3073</v>
      </c>
      <c r="D1815" t="s">
        <v>3393</v>
      </c>
      <c r="E1815" t="s">
        <v>3721</v>
      </c>
      <c r="F1815">
        <v>53</v>
      </c>
      <c r="G1815">
        <v>45</v>
      </c>
      <c r="I1815" t="s">
        <v>193</v>
      </c>
    </row>
    <row r="1816" spans="1:9" x14ac:dyDescent="0.25">
      <c r="A1816" t="s">
        <v>3192</v>
      </c>
      <c r="B1816" s="6">
        <v>41990</v>
      </c>
      <c r="C1816" t="s">
        <v>3073</v>
      </c>
      <c r="D1816" t="s">
        <v>3384</v>
      </c>
      <c r="E1816" t="s">
        <v>3721</v>
      </c>
      <c r="F1816">
        <v>65</v>
      </c>
      <c r="G1816">
        <v>56</v>
      </c>
      <c r="I1816" t="s">
        <v>194</v>
      </c>
    </row>
    <row r="1817" spans="1:9" x14ac:dyDescent="0.25">
      <c r="A1817" t="s">
        <v>3131</v>
      </c>
      <c r="B1817" s="6">
        <v>41990</v>
      </c>
      <c r="C1817" t="s">
        <v>3073</v>
      </c>
      <c r="D1817" t="s">
        <v>3365</v>
      </c>
      <c r="E1817" t="s">
        <v>3721</v>
      </c>
      <c r="F1817">
        <v>75</v>
      </c>
      <c r="G1817">
        <v>69</v>
      </c>
      <c r="I1817" t="s">
        <v>244</v>
      </c>
    </row>
    <row r="1818" spans="1:9" x14ac:dyDescent="0.25">
      <c r="A1818" t="s">
        <v>3149</v>
      </c>
      <c r="B1818" s="6">
        <v>41990</v>
      </c>
      <c r="C1818" t="s">
        <v>3073</v>
      </c>
      <c r="D1818" t="s">
        <v>3162</v>
      </c>
      <c r="E1818" t="s">
        <v>3721</v>
      </c>
      <c r="F1818">
        <v>67</v>
      </c>
      <c r="G1818">
        <v>46</v>
      </c>
      <c r="I1818" t="s">
        <v>194</v>
      </c>
    </row>
    <row r="1819" spans="1:9" x14ac:dyDescent="0.25">
      <c r="A1819" t="s">
        <v>3354</v>
      </c>
      <c r="B1819" s="6">
        <v>41990</v>
      </c>
      <c r="C1819" t="s">
        <v>3073</v>
      </c>
      <c r="D1819" t="s">
        <v>3300</v>
      </c>
      <c r="E1819" t="s">
        <v>3720</v>
      </c>
      <c r="F1819">
        <v>72</v>
      </c>
      <c r="G1819">
        <v>64</v>
      </c>
      <c r="I1819" t="s">
        <v>743</v>
      </c>
    </row>
    <row r="1820" spans="1:9" x14ac:dyDescent="0.25">
      <c r="A1820" t="s">
        <v>3146</v>
      </c>
      <c r="B1820" s="6">
        <v>41990</v>
      </c>
      <c r="C1820" t="s">
        <v>3073</v>
      </c>
      <c r="D1820" t="s">
        <v>3340</v>
      </c>
      <c r="E1820" t="s">
        <v>3721</v>
      </c>
      <c r="F1820">
        <v>67</v>
      </c>
      <c r="G1820">
        <v>58</v>
      </c>
      <c r="I1820" t="s">
        <v>130</v>
      </c>
    </row>
    <row r="1821" spans="1:9" x14ac:dyDescent="0.25">
      <c r="A1821" t="s">
        <v>3336</v>
      </c>
      <c r="B1821" s="6">
        <v>41990</v>
      </c>
      <c r="C1821" t="s">
        <v>3073</v>
      </c>
      <c r="D1821" t="s">
        <v>3408</v>
      </c>
      <c r="E1821" t="s">
        <v>3721</v>
      </c>
      <c r="F1821">
        <v>66</v>
      </c>
      <c r="G1821">
        <v>60</v>
      </c>
      <c r="I1821" t="s">
        <v>195</v>
      </c>
    </row>
    <row r="1822" spans="1:9" x14ac:dyDescent="0.25">
      <c r="A1822" t="s">
        <v>3247</v>
      </c>
      <c r="B1822" s="6">
        <v>41990</v>
      </c>
      <c r="C1822" t="s">
        <v>3073</v>
      </c>
      <c r="D1822" t="s">
        <v>3313</v>
      </c>
      <c r="E1822" t="s">
        <v>3721</v>
      </c>
      <c r="F1822">
        <v>101</v>
      </c>
      <c r="G1822">
        <v>39</v>
      </c>
      <c r="I1822" t="s">
        <v>323</v>
      </c>
    </row>
    <row r="1823" spans="1:9" x14ac:dyDescent="0.25">
      <c r="A1823" t="s">
        <v>3289</v>
      </c>
      <c r="B1823" s="6">
        <v>41990</v>
      </c>
      <c r="C1823" t="s">
        <v>3073</v>
      </c>
      <c r="D1823" t="s">
        <v>3175</v>
      </c>
      <c r="E1823" t="s">
        <v>3721</v>
      </c>
      <c r="F1823">
        <v>83</v>
      </c>
      <c r="G1823">
        <v>57</v>
      </c>
      <c r="I1823" t="s">
        <v>95</v>
      </c>
    </row>
    <row r="1824" spans="1:9" x14ac:dyDescent="0.25">
      <c r="A1824" t="s">
        <v>3143</v>
      </c>
      <c r="B1824" s="6">
        <v>41990</v>
      </c>
      <c r="C1824" t="s">
        <v>3073</v>
      </c>
      <c r="D1824" t="s">
        <v>3388</v>
      </c>
      <c r="E1824" t="s">
        <v>3721</v>
      </c>
      <c r="F1824">
        <v>74</v>
      </c>
      <c r="G1824">
        <v>70</v>
      </c>
      <c r="I1824" t="s">
        <v>96</v>
      </c>
    </row>
    <row r="1825" spans="1:9" x14ac:dyDescent="0.25">
      <c r="A1825" t="s">
        <v>3138</v>
      </c>
      <c r="B1825" s="6">
        <v>41990</v>
      </c>
      <c r="C1825" t="s">
        <v>3073</v>
      </c>
      <c r="D1825" t="s">
        <v>3156</v>
      </c>
      <c r="E1825" t="s">
        <v>3721</v>
      </c>
      <c r="F1825">
        <v>75</v>
      </c>
      <c r="G1825">
        <v>70</v>
      </c>
      <c r="I1825" t="s">
        <v>95</v>
      </c>
    </row>
    <row r="1826" spans="1:9" x14ac:dyDescent="0.25">
      <c r="A1826" t="s">
        <v>3358</v>
      </c>
      <c r="B1826" s="6">
        <v>41990</v>
      </c>
      <c r="C1826" t="s">
        <v>3073</v>
      </c>
      <c r="D1826" t="s">
        <v>3718</v>
      </c>
      <c r="E1826" t="s">
        <v>3721</v>
      </c>
      <c r="F1826">
        <v>115</v>
      </c>
      <c r="G1826">
        <v>76</v>
      </c>
      <c r="I1826" t="s">
        <v>95</v>
      </c>
    </row>
    <row r="1827" spans="1:9" x14ac:dyDescent="0.25">
      <c r="A1827" t="s">
        <v>3148</v>
      </c>
      <c r="B1827" s="6">
        <v>41990</v>
      </c>
      <c r="C1827" t="s">
        <v>3073</v>
      </c>
      <c r="D1827" t="s">
        <v>3307</v>
      </c>
      <c r="E1827" t="s">
        <v>3721</v>
      </c>
      <c r="F1827">
        <v>73</v>
      </c>
      <c r="G1827">
        <v>70</v>
      </c>
      <c r="H1827" t="s">
        <v>3722</v>
      </c>
      <c r="I1827" t="s">
        <v>214</v>
      </c>
    </row>
    <row r="1828" spans="1:9" x14ac:dyDescent="0.25">
      <c r="A1828" t="s">
        <v>3077</v>
      </c>
      <c r="B1828" s="6">
        <v>41990</v>
      </c>
      <c r="C1828" t="s">
        <v>3073</v>
      </c>
      <c r="D1828" t="s">
        <v>3286</v>
      </c>
      <c r="E1828" t="s">
        <v>3721</v>
      </c>
      <c r="F1828">
        <v>75</v>
      </c>
      <c r="G1828">
        <v>73</v>
      </c>
      <c r="H1828" t="s">
        <v>3722</v>
      </c>
      <c r="I1828" t="s">
        <v>193</v>
      </c>
    </row>
    <row r="1829" spans="1:9" x14ac:dyDescent="0.25">
      <c r="A1829" t="s">
        <v>3395</v>
      </c>
      <c r="B1829" s="6">
        <v>41990</v>
      </c>
      <c r="C1829" t="s">
        <v>3073</v>
      </c>
      <c r="D1829" t="s">
        <v>3415</v>
      </c>
      <c r="E1829" t="s">
        <v>3721</v>
      </c>
      <c r="F1829">
        <v>86</v>
      </c>
      <c r="G1829">
        <v>38</v>
      </c>
      <c r="I1829" t="s">
        <v>568</v>
      </c>
    </row>
    <row r="1830" spans="1:9" x14ac:dyDescent="0.25">
      <c r="A1830" t="s">
        <v>3204</v>
      </c>
      <c r="B1830" s="6">
        <v>41990</v>
      </c>
      <c r="C1830" t="s">
        <v>3073</v>
      </c>
      <c r="D1830" t="s">
        <v>3257</v>
      </c>
      <c r="E1830" t="s">
        <v>3721</v>
      </c>
      <c r="F1830">
        <v>75</v>
      </c>
      <c r="G1830">
        <v>60</v>
      </c>
      <c r="I1830" t="s">
        <v>116</v>
      </c>
    </row>
    <row r="1831" spans="1:9" x14ac:dyDescent="0.25">
      <c r="A1831" t="s">
        <v>3310</v>
      </c>
      <c r="B1831" s="6">
        <v>41990</v>
      </c>
      <c r="C1831" t="s">
        <v>3073</v>
      </c>
      <c r="D1831" t="s">
        <v>3301</v>
      </c>
      <c r="E1831" t="s">
        <v>3721</v>
      </c>
      <c r="F1831">
        <v>64</v>
      </c>
      <c r="G1831">
        <v>58</v>
      </c>
      <c r="I1831" t="s">
        <v>325</v>
      </c>
    </row>
    <row r="1832" spans="1:9" x14ac:dyDescent="0.25">
      <c r="A1832" t="s">
        <v>3226</v>
      </c>
      <c r="B1832" s="6">
        <v>41990</v>
      </c>
      <c r="C1832" t="s">
        <v>3073</v>
      </c>
      <c r="D1832" t="s">
        <v>3129</v>
      </c>
      <c r="E1832" t="s">
        <v>3720</v>
      </c>
      <c r="F1832">
        <v>90</v>
      </c>
      <c r="G1832">
        <v>84</v>
      </c>
      <c r="I1832" t="s">
        <v>118</v>
      </c>
    </row>
    <row r="1833" spans="1:9" x14ac:dyDescent="0.25">
      <c r="A1833" t="s">
        <v>3233</v>
      </c>
      <c r="B1833" s="6">
        <v>41991</v>
      </c>
      <c r="C1833" t="s">
        <v>3073</v>
      </c>
      <c r="D1833" t="s">
        <v>3718</v>
      </c>
      <c r="E1833" t="s">
        <v>3721</v>
      </c>
      <c r="F1833">
        <v>76</v>
      </c>
      <c r="G1833">
        <v>52</v>
      </c>
      <c r="I1833" t="s">
        <v>744</v>
      </c>
    </row>
    <row r="1834" spans="1:9" x14ac:dyDescent="0.25">
      <c r="A1834" t="s">
        <v>3376</v>
      </c>
      <c r="B1834" s="6">
        <v>41991</v>
      </c>
      <c r="C1834" t="s">
        <v>3073</v>
      </c>
      <c r="D1834" t="s">
        <v>3718</v>
      </c>
      <c r="E1834" t="s">
        <v>3721</v>
      </c>
      <c r="F1834">
        <v>80</v>
      </c>
      <c r="G1834">
        <v>38</v>
      </c>
      <c r="I1834" t="s">
        <v>15</v>
      </c>
    </row>
    <row r="1835" spans="1:9" x14ac:dyDescent="0.25">
      <c r="A1835" t="s">
        <v>3115</v>
      </c>
      <c r="B1835" s="6">
        <v>41991</v>
      </c>
      <c r="C1835" t="s">
        <v>3073</v>
      </c>
      <c r="D1835" t="s">
        <v>3085</v>
      </c>
      <c r="E1835" t="s">
        <v>3721</v>
      </c>
      <c r="F1835">
        <v>60</v>
      </c>
      <c r="G1835">
        <v>59</v>
      </c>
      <c r="H1835" t="s">
        <v>3722</v>
      </c>
      <c r="I1835" t="s">
        <v>1774</v>
      </c>
    </row>
    <row r="1836" spans="1:9" x14ac:dyDescent="0.25">
      <c r="A1836" t="s">
        <v>3205</v>
      </c>
      <c r="B1836" s="6">
        <v>41991</v>
      </c>
      <c r="C1836" t="s">
        <v>3073</v>
      </c>
      <c r="D1836" t="s">
        <v>3349</v>
      </c>
      <c r="E1836" t="s">
        <v>3721</v>
      </c>
      <c r="F1836">
        <v>75</v>
      </c>
      <c r="G1836">
        <v>65</v>
      </c>
      <c r="I1836" t="s">
        <v>95</v>
      </c>
    </row>
    <row r="1837" spans="1:9" x14ac:dyDescent="0.25">
      <c r="A1837" t="s">
        <v>3136</v>
      </c>
      <c r="B1837" s="6">
        <v>41991</v>
      </c>
      <c r="C1837" t="s">
        <v>3074</v>
      </c>
      <c r="D1837" t="s">
        <v>3704</v>
      </c>
      <c r="E1837" t="s">
        <v>3720</v>
      </c>
      <c r="F1837">
        <v>66</v>
      </c>
      <c r="G1837">
        <v>56</v>
      </c>
      <c r="I1837" t="s">
        <v>215</v>
      </c>
    </row>
    <row r="1838" spans="1:9" x14ac:dyDescent="0.25">
      <c r="A1838" t="s">
        <v>3332</v>
      </c>
      <c r="B1838" s="6">
        <v>41991</v>
      </c>
      <c r="C1838" t="s">
        <v>3073</v>
      </c>
      <c r="D1838" t="s">
        <v>3718</v>
      </c>
      <c r="E1838" t="s">
        <v>3721</v>
      </c>
      <c r="F1838">
        <v>72</v>
      </c>
      <c r="G1838">
        <v>50</v>
      </c>
      <c r="I1838" t="s">
        <v>17</v>
      </c>
    </row>
    <row r="1839" spans="1:9" x14ac:dyDescent="0.25">
      <c r="A1839" t="s">
        <v>3157</v>
      </c>
      <c r="B1839" s="6">
        <v>41991</v>
      </c>
      <c r="C1839" t="s">
        <v>3073</v>
      </c>
      <c r="D1839" t="s">
        <v>3140</v>
      </c>
      <c r="E1839" t="s">
        <v>3720</v>
      </c>
      <c r="F1839">
        <v>82</v>
      </c>
      <c r="G1839">
        <v>62</v>
      </c>
      <c r="I1839" t="s">
        <v>150</v>
      </c>
    </row>
    <row r="1840" spans="1:9" x14ac:dyDescent="0.25">
      <c r="A1840" t="s">
        <v>3378</v>
      </c>
      <c r="B1840" s="6">
        <v>41991</v>
      </c>
      <c r="C1840" t="s">
        <v>3073</v>
      </c>
      <c r="D1840" t="s">
        <v>3191</v>
      </c>
      <c r="E1840" t="s">
        <v>3721</v>
      </c>
      <c r="F1840">
        <v>81</v>
      </c>
      <c r="G1840">
        <v>69</v>
      </c>
      <c r="H1840" t="s">
        <v>3722</v>
      </c>
      <c r="I1840" t="s">
        <v>368</v>
      </c>
    </row>
    <row r="1841" spans="1:9" x14ac:dyDescent="0.25">
      <c r="A1841" t="s">
        <v>3237</v>
      </c>
      <c r="B1841" s="6">
        <v>41991</v>
      </c>
      <c r="C1841" t="s">
        <v>3073</v>
      </c>
      <c r="D1841" t="s">
        <v>3718</v>
      </c>
      <c r="E1841" t="s">
        <v>3721</v>
      </c>
      <c r="F1841">
        <v>86</v>
      </c>
      <c r="G1841">
        <v>39</v>
      </c>
      <c r="I1841" t="s">
        <v>117</v>
      </c>
    </row>
    <row r="1842" spans="1:9" x14ac:dyDescent="0.25">
      <c r="A1842" t="s">
        <v>3269</v>
      </c>
      <c r="B1842" s="6">
        <v>41991</v>
      </c>
      <c r="C1842" t="s">
        <v>3074</v>
      </c>
      <c r="D1842" t="s">
        <v>3273</v>
      </c>
      <c r="E1842" t="s">
        <v>3720</v>
      </c>
      <c r="F1842">
        <v>75</v>
      </c>
      <c r="G1842">
        <v>72</v>
      </c>
      <c r="H1842" t="s">
        <v>3722</v>
      </c>
      <c r="I1842" t="s">
        <v>14</v>
      </c>
    </row>
    <row r="1843" spans="1:9" x14ac:dyDescent="0.25">
      <c r="A1843" t="s">
        <v>3348</v>
      </c>
      <c r="B1843" s="6">
        <v>41991</v>
      </c>
      <c r="C1843" t="s">
        <v>3073</v>
      </c>
      <c r="D1843" t="s">
        <v>3185</v>
      </c>
      <c r="E1843" t="s">
        <v>3721</v>
      </c>
      <c r="F1843">
        <v>66</v>
      </c>
      <c r="G1843">
        <v>46</v>
      </c>
      <c r="I1843" t="s">
        <v>151</v>
      </c>
    </row>
    <row r="1844" spans="1:9" x14ac:dyDescent="0.25">
      <c r="A1844" t="s">
        <v>3107</v>
      </c>
      <c r="B1844" s="6">
        <v>41991</v>
      </c>
      <c r="C1844" t="s">
        <v>3073</v>
      </c>
      <c r="D1844" t="s">
        <v>3225</v>
      </c>
      <c r="E1844" t="s">
        <v>3721</v>
      </c>
      <c r="F1844">
        <v>69</v>
      </c>
      <c r="G1844">
        <v>58</v>
      </c>
      <c r="I1844" t="s">
        <v>14</v>
      </c>
    </row>
    <row r="1845" spans="1:9" x14ac:dyDescent="0.25">
      <c r="A1845" t="s">
        <v>3317</v>
      </c>
      <c r="B1845" s="6">
        <v>41991</v>
      </c>
      <c r="C1845" t="s">
        <v>3073</v>
      </c>
      <c r="D1845" t="s">
        <v>3407</v>
      </c>
      <c r="E1845" t="s">
        <v>3721</v>
      </c>
      <c r="F1845">
        <v>79</v>
      </c>
      <c r="G1845">
        <v>54</v>
      </c>
      <c r="I1845" t="s">
        <v>195</v>
      </c>
    </row>
    <row r="1846" spans="1:9" x14ac:dyDescent="0.25">
      <c r="A1846" t="s">
        <v>3253</v>
      </c>
      <c r="B1846" s="6">
        <v>41991</v>
      </c>
      <c r="C1846" t="s">
        <v>3073</v>
      </c>
      <c r="D1846" t="s">
        <v>3308</v>
      </c>
      <c r="E1846" t="s">
        <v>3721</v>
      </c>
      <c r="F1846">
        <v>71</v>
      </c>
      <c r="G1846">
        <v>68</v>
      </c>
      <c r="I1846" t="s">
        <v>194</v>
      </c>
    </row>
    <row r="1847" spans="1:9" x14ac:dyDescent="0.25">
      <c r="A1847" t="s">
        <v>3258</v>
      </c>
      <c r="B1847" s="6">
        <v>41991</v>
      </c>
      <c r="C1847" t="s">
        <v>3073</v>
      </c>
      <c r="D1847" t="s">
        <v>3255</v>
      </c>
      <c r="E1847" t="s">
        <v>3721</v>
      </c>
      <c r="F1847">
        <v>90</v>
      </c>
      <c r="G1847">
        <v>59</v>
      </c>
      <c r="I1847" t="s">
        <v>368</v>
      </c>
    </row>
    <row r="1848" spans="1:9" x14ac:dyDescent="0.25">
      <c r="A1848" t="s">
        <v>3390</v>
      </c>
      <c r="B1848" s="6">
        <v>41991</v>
      </c>
      <c r="C1848" t="s">
        <v>3073</v>
      </c>
      <c r="D1848" t="s">
        <v>3328</v>
      </c>
      <c r="E1848" t="s">
        <v>3721</v>
      </c>
      <c r="F1848">
        <v>69</v>
      </c>
      <c r="G1848">
        <v>65</v>
      </c>
      <c r="I1848" t="s">
        <v>244</v>
      </c>
    </row>
    <row r="1849" spans="1:9" x14ac:dyDescent="0.25">
      <c r="A1849" t="s">
        <v>3098</v>
      </c>
      <c r="B1849" s="6">
        <v>41991</v>
      </c>
      <c r="C1849" t="s">
        <v>3073</v>
      </c>
      <c r="D1849" t="s">
        <v>3379</v>
      </c>
      <c r="E1849" t="s">
        <v>3721</v>
      </c>
      <c r="F1849">
        <v>80</v>
      </c>
      <c r="G1849">
        <v>65</v>
      </c>
      <c r="I1849" t="s">
        <v>1875</v>
      </c>
    </row>
    <row r="1850" spans="1:9" x14ac:dyDescent="0.25">
      <c r="A1850" t="s">
        <v>3352</v>
      </c>
      <c r="B1850" s="6">
        <v>41991</v>
      </c>
      <c r="C1850" t="s">
        <v>3073</v>
      </c>
      <c r="D1850" t="s">
        <v>3718</v>
      </c>
      <c r="E1850" t="s">
        <v>3721</v>
      </c>
      <c r="F1850">
        <v>72</v>
      </c>
      <c r="G1850">
        <v>61</v>
      </c>
      <c r="I1850" t="s">
        <v>14</v>
      </c>
    </row>
    <row r="1851" spans="1:9" x14ac:dyDescent="0.25">
      <c r="A1851" t="s">
        <v>3166</v>
      </c>
      <c r="B1851" s="6">
        <v>41991</v>
      </c>
      <c r="C1851" t="s">
        <v>3073</v>
      </c>
      <c r="D1851" t="s">
        <v>3360</v>
      </c>
      <c r="E1851" t="s">
        <v>3721</v>
      </c>
      <c r="F1851">
        <v>65</v>
      </c>
      <c r="G1851">
        <v>54</v>
      </c>
      <c r="I1851" t="s">
        <v>116</v>
      </c>
    </row>
    <row r="1852" spans="1:9" x14ac:dyDescent="0.25">
      <c r="A1852" t="s">
        <v>3383</v>
      </c>
      <c r="B1852" s="6">
        <v>41991</v>
      </c>
      <c r="C1852" t="s">
        <v>3073</v>
      </c>
      <c r="D1852" t="s">
        <v>3341</v>
      </c>
      <c r="E1852" t="s">
        <v>3721</v>
      </c>
      <c r="F1852">
        <v>62</v>
      </c>
      <c r="G1852">
        <v>48</v>
      </c>
      <c r="I1852" t="s">
        <v>1564</v>
      </c>
    </row>
    <row r="1853" spans="1:9" x14ac:dyDescent="0.25">
      <c r="A1853" t="s">
        <v>3262</v>
      </c>
      <c r="B1853" s="6">
        <v>41991</v>
      </c>
      <c r="C1853" t="s">
        <v>3073</v>
      </c>
      <c r="D1853" t="s">
        <v>3264</v>
      </c>
      <c r="E1853" t="s">
        <v>3721</v>
      </c>
      <c r="F1853">
        <v>77</v>
      </c>
      <c r="G1853">
        <v>40</v>
      </c>
      <c r="I1853" t="s">
        <v>96</v>
      </c>
    </row>
    <row r="1854" spans="1:9" x14ac:dyDescent="0.25">
      <c r="A1854" t="s">
        <v>3285</v>
      </c>
      <c r="B1854" s="6">
        <v>41991</v>
      </c>
      <c r="C1854" t="s">
        <v>3073</v>
      </c>
      <c r="D1854" t="s">
        <v>3266</v>
      </c>
      <c r="E1854" t="s">
        <v>3721</v>
      </c>
      <c r="F1854">
        <v>55</v>
      </c>
      <c r="G1854">
        <v>53</v>
      </c>
      <c r="I1854" t="s">
        <v>745</v>
      </c>
    </row>
    <row r="1855" spans="1:9" x14ac:dyDescent="0.25">
      <c r="A1855" t="s">
        <v>3145</v>
      </c>
      <c r="B1855" s="6">
        <v>41991</v>
      </c>
      <c r="C1855" t="s">
        <v>3073</v>
      </c>
      <c r="D1855" t="s">
        <v>3105</v>
      </c>
      <c r="E1855" t="s">
        <v>3720</v>
      </c>
      <c r="F1855">
        <v>89</v>
      </c>
      <c r="G1855">
        <v>69</v>
      </c>
      <c r="I1855" t="s">
        <v>117</v>
      </c>
    </row>
    <row r="1856" spans="1:9" x14ac:dyDescent="0.25">
      <c r="A1856" t="s">
        <v>3213</v>
      </c>
      <c r="B1856" s="6">
        <v>41991</v>
      </c>
      <c r="C1856" t="s">
        <v>3073</v>
      </c>
      <c r="D1856" t="s">
        <v>3355</v>
      </c>
      <c r="E1856" t="s">
        <v>3720</v>
      </c>
      <c r="F1856">
        <v>76</v>
      </c>
      <c r="G1856">
        <v>67</v>
      </c>
      <c r="I1856" t="s">
        <v>730</v>
      </c>
    </row>
    <row r="1857" spans="1:9" x14ac:dyDescent="0.25">
      <c r="A1857" t="s">
        <v>3154</v>
      </c>
      <c r="B1857" s="6">
        <v>41991</v>
      </c>
      <c r="C1857" t="s">
        <v>3073</v>
      </c>
      <c r="D1857" t="s">
        <v>3183</v>
      </c>
      <c r="E1857" t="s">
        <v>3720</v>
      </c>
      <c r="F1857">
        <v>79</v>
      </c>
      <c r="G1857">
        <v>70</v>
      </c>
      <c r="I1857" t="s">
        <v>744</v>
      </c>
    </row>
    <row r="1858" spans="1:9" x14ac:dyDescent="0.25">
      <c r="A1858" t="s">
        <v>3276</v>
      </c>
      <c r="B1858" s="6">
        <v>41991</v>
      </c>
      <c r="C1858" t="s">
        <v>3073</v>
      </c>
      <c r="D1858" t="s">
        <v>3342</v>
      </c>
      <c r="E1858" t="s">
        <v>3721</v>
      </c>
      <c r="F1858">
        <v>57</v>
      </c>
      <c r="G1858">
        <v>56</v>
      </c>
      <c r="I1858" t="s">
        <v>116</v>
      </c>
    </row>
    <row r="1859" spans="1:9" x14ac:dyDescent="0.25">
      <c r="A1859" t="s">
        <v>3087</v>
      </c>
      <c r="B1859" s="6">
        <v>41991</v>
      </c>
      <c r="C1859" t="s">
        <v>3073</v>
      </c>
      <c r="D1859" t="s">
        <v>3081</v>
      </c>
      <c r="E1859" t="s">
        <v>3720</v>
      </c>
      <c r="F1859">
        <v>57</v>
      </c>
      <c r="G1859">
        <v>56</v>
      </c>
      <c r="I1859" t="s">
        <v>169</v>
      </c>
    </row>
    <row r="1860" spans="1:9" x14ac:dyDescent="0.25">
      <c r="A1860" t="s">
        <v>3710</v>
      </c>
      <c r="B1860" s="6">
        <v>41991</v>
      </c>
      <c r="C1860" t="s">
        <v>3073</v>
      </c>
      <c r="D1860" t="s">
        <v>3373</v>
      </c>
      <c r="E1860" t="s">
        <v>3721</v>
      </c>
      <c r="F1860">
        <v>70</v>
      </c>
      <c r="G1860">
        <v>54</v>
      </c>
      <c r="I1860" t="s">
        <v>569</v>
      </c>
    </row>
    <row r="1861" spans="1:9" x14ac:dyDescent="0.25">
      <c r="A1861" t="s">
        <v>3370</v>
      </c>
      <c r="B1861" s="6">
        <v>41991</v>
      </c>
      <c r="C1861" t="s">
        <v>3073</v>
      </c>
      <c r="D1861" t="s">
        <v>3179</v>
      </c>
      <c r="E1861" t="s">
        <v>3720</v>
      </c>
      <c r="F1861">
        <v>69</v>
      </c>
      <c r="G1861">
        <v>56</v>
      </c>
      <c r="I1861" t="s">
        <v>1742</v>
      </c>
    </row>
    <row r="1862" spans="1:9" x14ac:dyDescent="0.25">
      <c r="A1862" t="s">
        <v>3155</v>
      </c>
      <c r="B1862" s="6">
        <v>41992</v>
      </c>
      <c r="C1862" t="s">
        <v>3073</v>
      </c>
      <c r="D1862" t="s">
        <v>3718</v>
      </c>
      <c r="E1862" t="s">
        <v>3721</v>
      </c>
      <c r="F1862">
        <v>69</v>
      </c>
      <c r="G1862">
        <v>49</v>
      </c>
      <c r="I1862" t="s">
        <v>194</v>
      </c>
    </row>
    <row r="1863" spans="1:9" x14ac:dyDescent="0.25">
      <c r="A1863" t="s">
        <v>3079</v>
      </c>
      <c r="B1863" s="6">
        <v>41992</v>
      </c>
      <c r="C1863" t="s">
        <v>3073</v>
      </c>
      <c r="D1863" t="s">
        <v>3718</v>
      </c>
      <c r="E1863" t="s">
        <v>3721</v>
      </c>
      <c r="F1863">
        <v>88</v>
      </c>
      <c r="G1863">
        <v>65</v>
      </c>
      <c r="I1863" t="s">
        <v>16</v>
      </c>
    </row>
    <row r="1864" spans="1:9" x14ac:dyDescent="0.25">
      <c r="A1864" t="s">
        <v>3284</v>
      </c>
      <c r="B1864" s="6">
        <v>41992</v>
      </c>
      <c r="C1864" t="s">
        <v>3073</v>
      </c>
      <c r="D1864" t="s">
        <v>3082</v>
      </c>
      <c r="E1864" t="s">
        <v>3721</v>
      </c>
      <c r="F1864">
        <v>88</v>
      </c>
      <c r="G1864">
        <v>62</v>
      </c>
      <c r="I1864" t="s">
        <v>193</v>
      </c>
    </row>
    <row r="1865" spans="1:9" x14ac:dyDescent="0.25">
      <c r="A1865" t="s">
        <v>3222</v>
      </c>
      <c r="B1865" s="6">
        <v>41992</v>
      </c>
      <c r="C1865" t="s">
        <v>3073</v>
      </c>
      <c r="D1865" t="s">
        <v>3236</v>
      </c>
      <c r="E1865" t="s">
        <v>3721</v>
      </c>
      <c r="F1865">
        <v>78</v>
      </c>
      <c r="G1865">
        <v>67</v>
      </c>
      <c r="I1865" t="s">
        <v>817</v>
      </c>
    </row>
    <row r="1866" spans="1:9" x14ac:dyDescent="0.25">
      <c r="A1866" t="s">
        <v>3102</v>
      </c>
      <c r="B1866" s="6">
        <v>41992</v>
      </c>
      <c r="C1866" t="s">
        <v>3073</v>
      </c>
      <c r="D1866" t="s">
        <v>3718</v>
      </c>
      <c r="E1866" t="s">
        <v>3721</v>
      </c>
      <c r="F1866">
        <v>97</v>
      </c>
      <c r="G1866">
        <v>60</v>
      </c>
      <c r="I1866" t="s">
        <v>323</v>
      </c>
    </row>
    <row r="1867" spans="1:9" x14ac:dyDescent="0.25">
      <c r="A1867" t="s">
        <v>3252</v>
      </c>
      <c r="B1867" s="6">
        <v>41992</v>
      </c>
      <c r="C1867" t="s">
        <v>3073</v>
      </c>
      <c r="D1867" t="s">
        <v>3365</v>
      </c>
      <c r="E1867" t="s">
        <v>3721</v>
      </c>
      <c r="F1867">
        <v>75</v>
      </c>
      <c r="G1867">
        <v>60</v>
      </c>
      <c r="I1867" t="s">
        <v>196</v>
      </c>
    </row>
    <row r="1868" spans="1:9" x14ac:dyDescent="0.25">
      <c r="A1868" t="s">
        <v>3104</v>
      </c>
      <c r="B1868" s="6">
        <v>41992</v>
      </c>
      <c r="C1868" t="s">
        <v>3073</v>
      </c>
      <c r="D1868" t="s">
        <v>3103</v>
      </c>
      <c r="E1868" t="s">
        <v>3721</v>
      </c>
      <c r="F1868">
        <v>58</v>
      </c>
      <c r="G1868">
        <v>55</v>
      </c>
      <c r="H1868" t="s">
        <v>3722</v>
      </c>
      <c r="I1868" t="s">
        <v>117</v>
      </c>
    </row>
    <row r="1869" spans="1:9" x14ac:dyDescent="0.25">
      <c r="A1869" t="s">
        <v>3189</v>
      </c>
      <c r="B1869" s="6">
        <v>41992</v>
      </c>
      <c r="C1869" t="s">
        <v>3073</v>
      </c>
      <c r="D1869" t="s">
        <v>3279</v>
      </c>
      <c r="E1869" t="s">
        <v>3720</v>
      </c>
      <c r="F1869">
        <v>85</v>
      </c>
      <c r="G1869">
        <v>84</v>
      </c>
      <c r="I1869" t="s">
        <v>16</v>
      </c>
    </row>
    <row r="1870" spans="1:9" x14ac:dyDescent="0.25">
      <c r="A1870" t="s">
        <v>3220</v>
      </c>
      <c r="B1870" s="6">
        <v>41992</v>
      </c>
      <c r="C1870" t="s">
        <v>3073</v>
      </c>
      <c r="D1870" t="s">
        <v>3211</v>
      </c>
      <c r="E1870" t="s">
        <v>3720</v>
      </c>
      <c r="F1870">
        <v>83</v>
      </c>
      <c r="G1870">
        <v>65</v>
      </c>
      <c r="I1870" t="s">
        <v>2000</v>
      </c>
    </row>
    <row r="1871" spans="1:9" x14ac:dyDescent="0.25">
      <c r="A1871" t="s">
        <v>3221</v>
      </c>
      <c r="B1871" s="6">
        <v>41992</v>
      </c>
      <c r="C1871" t="s">
        <v>3073</v>
      </c>
      <c r="D1871" t="s">
        <v>3338</v>
      </c>
      <c r="E1871" t="s">
        <v>3721</v>
      </c>
      <c r="F1871">
        <v>83</v>
      </c>
      <c r="G1871">
        <v>78</v>
      </c>
      <c r="I1871" t="s">
        <v>325</v>
      </c>
    </row>
    <row r="1872" spans="1:9" x14ac:dyDescent="0.25">
      <c r="A1872" t="s">
        <v>3306</v>
      </c>
      <c r="B1872" s="6">
        <v>41992</v>
      </c>
      <c r="C1872" t="s">
        <v>3073</v>
      </c>
      <c r="D1872" t="s">
        <v>3718</v>
      </c>
      <c r="E1872" t="s">
        <v>3721</v>
      </c>
      <c r="F1872">
        <v>91</v>
      </c>
      <c r="G1872">
        <v>71</v>
      </c>
      <c r="I1872" t="s">
        <v>334</v>
      </c>
    </row>
    <row r="1873" spans="1:9" x14ac:dyDescent="0.25">
      <c r="A1873" t="s">
        <v>3293</v>
      </c>
      <c r="B1873" s="6">
        <v>41992</v>
      </c>
      <c r="C1873" t="s">
        <v>3073</v>
      </c>
      <c r="D1873" t="s">
        <v>3228</v>
      </c>
      <c r="E1873" t="s">
        <v>3721</v>
      </c>
      <c r="F1873">
        <v>66</v>
      </c>
      <c r="G1873">
        <v>54</v>
      </c>
      <c r="I1873" t="s">
        <v>1849</v>
      </c>
    </row>
    <row r="1874" spans="1:9" x14ac:dyDescent="0.25">
      <c r="A1874" t="s">
        <v>3208</v>
      </c>
      <c r="B1874" s="6">
        <v>41992</v>
      </c>
      <c r="C1874" t="s">
        <v>3072</v>
      </c>
      <c r="D1874" t="s">
        <v>3718</v>
      </c>
      <c r="E1874" t="s">
        <v>3721</v>
      </c>
      <c r="F1874">
        <v>94</v>
      </c>
      <c r="G1874">
        <v>63</v>
      </c>
      <c r="I1874" t="s">
        <v>195</v>
      </c>
    </row>
    <row r="1875" spans="1:9" x14ac:dyDescent="0.25">
      <c r="A1875" t="s">
        <v>3375</v>
      </c>
      <c r="B1875" s="6">
        <v>41992</v>
      </c>
      <c r="C1875" t="s">
        <v>3073</v>
      </c>
      <c r="D1875" t="s">
        <v>3239</v>
      </c>
      <c r="E1875" t="s">
        <v>3721</v>
      </c>
      <c r="F1875">
        <v>71</v>
      </c>
      <c r="G1875">
        <v>57</v>
      </c>
      <c r="I1875" t="s">
        <v>193</v>
      </c>
    </row>
    <row r="1876" spans="1:9" x14ac:dyDescent="0.25">
      <c r="A1876" t="s">
        <v>3362</v>
      </c>
      <c r="B1876" s="6">
        <v>41992</v>
      </c>
      <c r="C1876" t="s">
        <v>3073</v>
      </c>
      <c r="D1876" t="s">
        <v>3718</v>
      </c>
      <c r="E1876" t="s">
        <v>3721</v>
      </c>
      <c r="F1876">
        <v>80</v>
      </c>
      <c r="G1876">
        <v>53</v>
      </c>
      <c r="I1876" t="s">
        <v>15</v>
      </c>
    </row>
    <row r="1877" spans="1:9" x14ac:dyDescent="0.25">
      <c r="A1877" t="s">
        <v>3307</v>
      </c>
      <c r="B1877" s="6">
        <v>41992</v>
      </c>
      <c r="C1877" t="s">
        <v>3073</v>
      </c>
      <c r="D1877" t="s">
        <v>3718</v>
      </c>
      <c r="E1877" t="s">
        <v>3721</v>
      </c>
      <c r="F1877">
        <v>94</v>
      </c>
      <c r="G1877">
        <v>65</v>
      </c>
      <c r="I1877" t="s">
        <v>16</v>
      </c>
    </row>
    <row r="1878" spans="1:9" x14ac:dyDescent="0.25">
      <c r="A1878" t="s">
        <v>3158</v>
      </c>
      <c r="B1878" s="6">
        <v>41992</v>
      </c>
      <c r="C1878" t="s">
        <v>3073</v>
      </c>
      <c r="D1878" t="s">
        <v>3267</v>
      </c>
      <c r="E1878" t="s">
        <v>3721</v>
      </c>
      <c r="F1878">
        <v>73</v>
      </c>
      <c r="G1878">
        <v>57</v>
      </c>
      <c r="I1878" t="s">
        <v>368</v>
      </c>
    </row>
    <row r="1879" spans="1:9" x14ac:dyDescent="0.25">
      <c r="A1879" t="s">
        <v>3254</v>
      </c>
      <c r="B1879" s="6">
        <v>41992</v>
      </c>
      <c r="C1879" t="s">
        <v>3073</v>
      </c>
      <c r="D1879" t="s">
        <v>3400</v>
      </c>
      <c r="E1879" t="s">
        <v>3721</v>
      </c>
      <c r="F1879">
        <v>83</v>
      </c>
      <c r="G1879">
        <v>49</v>
      </c>
      <c r="I1879" t="s">
        <v>95</v>
      </c>
    </row>
    <row r="1880" spans="1:9" x14ac:dyDescent="0.25">
      <c r="A1880" t="s">
        <v>3223</v>
      </c>
      <c r="B1880" s="6">
        <v>41992</v>
      </c>
      <c r="C1880" t="s">
        <v>3073</v>
      </c>
      <c r="D1880" t="s">
        <v>3219</v>
      </c>
      <c r="E1880" t="s">
        <v>3721</v>
      </c>
      <c r="F1880">
        <v>67</v>
      </c>
      <c r="G1880">
        <v>46</v>
      </c>
      <c r="I1880" t="s">
        <v>2517</v>
      </c>
    </row>
    <row r="1881" spans="1:9" x14ac:dyDescent="0.25">
      <c r="A1881" t="s">
        <v>3194</v>
      </c>
      <c r="B1881" s="6">
        <v>41992</v>
      </c>
      <c r="C1881" t="s">
        <v>3073</v>
      </c>
      <c r="D1881" t="s">
        <v>3377</v>
      </c>
      <c r="E1881" t="s">
        <v>3720</v>
      </c>
      <c r="F1881">
        <v>72</v>
      </c>
      <c r="G1881">
        <v>44</v>
      </c>
      <c r="I1881" t="s">
        <v>325</v>
      </c>
    </row>
    <row r="1882" spans="1:9" x14ac:dyDescent="0.25">
      <c r="A1882" t="s">
        <v>3290</v>
      </c>
      <c r="B1882" s="6">
        <v>41992</v>
      </c>
      <c r="C1882" t="s">
        <v>3073</v>
      </c>
      <c r="D1882" t="s">
        <v>3234</v>
      </c>
      <c r="E1882" t="s">
        <v>3721</v>
      </c>
      <c r="F1882">
        <v>68</v>
      </c>
      <c r="G1882">
        <v>58</v>
      </c>
      <c r="I1882" t="s">
        <v>96</v>
      </c>
    </row>
    <row r="1883" spans="1:9" x14ac:dyDescent="0.25">
      <c r="A1883" t="s">
        <v>3124</v>
      </c>
      <c r="B1883" s="6">
        <v>41992</v>
      </c>
      <c r="C1883" t="s">
        <v>3073</v>
      </c>
      <c r="D1883" t="s">
        <v>3261</v>
      </c>
      <c r="E1883" t="s">
        <v>3721</v>
      </c>
      <c r="F1883">
        <v>92</v>
      </c>
      <c r="G1883">
        <v>57</v>
      </c>
      <c r="I1883" t="s">
        <v>325</v>
      </c>
    </row>
    <row r="1884" spans="1:9" x14ac:dyDescent="0.25">
      <c r="A1884" t="s">
        <v>3238</v>
      </c>
      <c r="B1884" s="6">
        <v>41992</v>
      </c>
      <c r="C1884" t="s">
        <v>3073</v>
      </c>
      <c r="D1884" t="s">
        <v>3214</v>
      </c>
      <c r="E1884" t="s">
        <v>3720</v>
      </c>
      <c r="F1884">
        <v>83</v>
      </c>
      <c r="G1884">
        <v>60</v>
      </c>
      <c r="I1884" t="s">
        <v>732</v>
      </c>
    </row>
    <row r="1885" spans="1:9" x14ac:dyDescent="0.25">
      <c r="A1885" t="s">
        <v>3292</v>
      </c>
      <c r="B1885" s="6">
        <v>41992</v>
      </c>
      <c r="C1885" t="s">
        <v>3073</v>
      </c>
      <c r="D1885" t="s">
        <v>3268</v>
      </c>
      <c r="E1885" t="s">
        <v>3721</v>
      </c>
      <c r="F1885">
        <v>81</v>
      </c>
      <c r="G1885">
        <v>62</v>
      </c>
      <c r="I1885" t="s">
        <v>1103</v>
      </c>
    </row>
    <row r="1886" spans="1:9" x14ac:dyDescent="0.25">
      <c r="A1886" t="s">
        <v>3278</v>
      </c>
      <c r="B1886" s="6">
        <v>41992</v>
      </c>
      <c r="C1886" t="s">
        <v>3073</v>
      </c>
      <c r="D1886" t="s">
        <v>3718</v>
      </c>
      <c r="E1886" t="s">
        <v>3721</v>
      </c>
      <c r="F1886">
        <v>78</v>
      </c>
      <c r="G1886">
        <v>48</v>
      </c>
      <c r="I1886" t="s">
        <v>15</v>
      </c>
    </row>
    <row r="1887" spans="1:9" x14ac:dyDescent="0.25">
      <c r="A1887" t="s">
        <v>3186</v>
      </c>
      <c r="B1887" s="6">
        <v>41992</v>
      </c>
      <c r="C1887" t="s">
        <v>3073</v>
      </c>
      <c r="D1887" t="s">
        <v>3125</v>
      </c>
      <c r="E1887" t="s">
        <v>3721</v>
      </c>
      <c r="F1887">
        <v>60</v>
      </c>
      <c r="G1887">
        <v>43</v>
      </c>
      <c r="I1887" t="s">
        <v>324</v>
      </c>
    </row>
    <row r="1888" spans="1:9" x14ac:dyDescent="0.25">
      <c r="A1888" t="s">
        <v>3114</v>
      </c>
      <c r="B1888" s="6">
        <v>41992</v>
      </c>
      <c r="C1888" t="s">
        <v>3073</v>
      </c>
      <c r="D1888" t="s">
        <v>3215</v>
      </c>
      <c r="E1888" t="s">
        <v>3721</v>
      </c>
      <c r="F1888">
        <v>77</v>
      </c>
      <c r="G1888">
        <v>55</v>
      </c>
      <c r="I1888" t="s">
        <v>745</v>
      </c>
    </row>
    <row r="1889" spans="1:9" x14ac:dyDescent="0.25">
      <c r="A1889" t="s">
        <v>3311</v>
      </c>
      <c r="B1889" s="6">
        <v>41992</v>
      </c>
      <c r="C1889" t="s">
        <v>3073</v>
      </c>
      <c r="D1889" t="s">
        <v>3080</v>
      </c>
      <c r="E1889" t="s">
        <v>3721</v>
      </c>
      <c r="F1889">
        <v>76</v>
      </c>
      <c r="G1889">
        <v>66</v>
      </c>
      <c r="I1889" t="s">
        <v>244</v>
      </c>
    </row>
    <row r="1890" spans="1:9" x14ac:dyDescent="0.25">
      <c r="A1890" t="s">
        <v>3322</v>
      </c>
      <c r="B1890" s="6">
        <v>41992</v>
      </c>
      <c r="C1890" t="s">
        <v>3073</v>
      </c>
      <c r="D1890" t="s">
        <v>3304</v>
      </c>
      <c r="E1890" t="s">
        <v>3721</v>
      </c>
      <c r="F1890">
        <v>81</v>
      </c>
      <c r="G1890">
        <v>71</v>
      </c>
      <c r="I1890" t="s">
        <v>805</v>
      </c>
    </row>
    <row r="1891" spans="1:9" x14ac:dyDescent="0.25">
      <c r="A1891" t="s">
        <v>3199</v>
      </c>
      <c r="B1891" s="6">
        <v>41992</v>
      </c>
      <c r="C1891" t="s">
        <v>3073</v>
      </c>
      <c r="D1891" t="s">
        <v>3197</v>
      </c>
      <c r="E1891" t="s">
        <v>3721</v>
      </c>
      <c r="F1891">
        <v>68</v>
      </c>
      <c r="G1891">
        <v>45</v>
      </c>
      <c r="I1891" t="s">
        <v>94</v>
      </c>
    </row>
    <row r="1892" spans="1:9" x14ac:dyDescent="0.25">
      <c r="A1892" t="s">
        <v>3273</v>
      </c>
      <c r="B1892" s="6">
        <v>41992</v>
      </c>
      <c r="C1892" t="s">
        <v>3074</v>
      </c>
      <c r="D1892" t="s">
        <v>3342</v>
      </c>
      <c r="E1892" t="s">
        <v>3721</v>
      </c>
      <c r="F1892">
        <v>53</v>
      </c>
      <c r="G1892">
        <v>49</v>
      </c>
      <c r="I1892" t="s">
        <v>195</v>
      </c>
    </row>
    <row r="1893" spans="1:9" x14ac:dyDescent="0.25">
      <c r="A1893" t="s">
        <v>3396</v>
      </c>
      <c r="B1893" s="6">
        <v>41992</v>
      </c>
      <c r="C1893" t="s">
        <v>3073</v>
      </c>
      <c r="D1893" t="s">
        <v>3405</v>
      </c>
      <c r="E1893" t="s">
        <v>3720</v>
      </c>
      <c r="F1893">
        <v>56</v>
      </c>
      <c r="G1893">
        <v>52</v>
      </c>
      <c r="I1893" t="s">
        <v>334</v>
      </c>
    </row>
    <row r="1894" spans="1:9" x14ac:dyDescent="0.25">
      <c r="A1894" t="s">
        <v>3201</v>
      </c>
      <c r="B1894" s="6">
        <v>41992</v>
      </c>
      <c r="C1894" t="s">
        <v>3073</v>
      </c>
      <c r="D1894" t="s">
        <v>3291</v>
      </c>
      <c r="E1894" t="s">
        <v>3721</v>
      </c>
      <c r="F1894">
        <v>53</v>
      </c>
      <c r="G1894">
        <v>47</v>
      </c>
      <c r="I1894" t="s">
        <v>324</v>
      </c>
    </row>
    <row r="1895" spans="1:9" x14ac:dyDescent="0.25">
      <c r="A1895" t="s">
        <v>3251</v>
      </c>
      <c r="B1895" s="6">
        <v>41992</v>
      </c>
      <c r="C1895" t="s">
        <v>3073</v>
      </c>
      <c r="D1895" t="s">
        <v>3232</v>
      </c>
      <c r="E1895" t="s">
        <v>3721</v>
      </c>
      <c r="F1895">
        <v>61</v>
      </c>
      <c r="G1895">
        <v>58</v>
      </c>
      <c r="I1895" t="s">
        <v>116</v>
      </c>
    </row>
    <row r="1896" spans="1:9" x14ac:dyDescent="0.25">
      <c r="A1896" t="s">
        <v>3247</v>
      </c>
      <c r="B1896" s="6">
        <v>41992</v>
      </c>
      <c r="C1896" t="s">
        <v>3073</v>
      </c>
      <c r="D1896" t="s">
        <v>3412</v>
      </c>
      <c r="E1896" t="s">
        <v>3721</v>
      </c>
      <c r="F1896">
        <v>72</v>
      </c>
      <c r="G1896">
        <v>51</v>
      </c>
      <c r="I1896" t="s">
        <v>324</v>
      </c>
    </row>
    <row r="1897" spans="1:9" x14ac:dyDescent="0.25">
      <c r="A1897" t="s">
        <v>3142</v>
      </c>
      <c r="B1897" s="6">
        <v>41992</v>
      </c>
      <c r="C1897" t="s">
        <v>3073</v>
      </c>
      <c r="D1897" t="s">
        <v>3348</v>
      </c>
      <c r="E1897" t="s">
        <v>3721</v>
      </c>
      <c r="F1897">
        <v>56</v>
      </c>
      <c r="G1897">
        <v>49</v>
      </c>
      <c r="I1897" t="s">
        <v>324</v>
      </c>
    </row>
    <row r="1898" spans="1:9" x14ac:dyDescent="0.25">
      <c r="A1898" t="s">
        <v>3133</v>
      </c>
      <c r="B1898" s="6">
        <v>41992</v>
      </c>
      <c r="C1898" t="s">
        <v>3073</v>
      </c>
      <c r="D1898" t="s">
        <v>3718</v>
      </c>
      <c r="E1898" t="s">
        <v>3721</v>
      </c>
      <c r="F1898">
        <v>69</v>
      </c>
      <c r="G1898">
        <v>46</v>
      </c>
      <c r="I1898" t="s">
        <v>117</v>
      </c>
    </row>
    <row r="1899" spans="1:9" x14ac:dyDescent="0.25">
      <c r="A1899" t="s">
        <v>3411</v>
      </c>
      <c r="B1899" s="6">
        <v>41992</v>
      </c>
      <c r="C1899" t="s">
        <v>3073</v>
      </c>
      <c r="D1899" t="s">
        <v>3718</v>
      </c>
      <c r="E1899" t="s">
        <v>3721</v>
      </c>
      <c r="F1899">
        <v>76</v>
      </c>
      <c r="G1899">
        <v>71</v>
      </c>
      <c r="I1899" t="s">
        <v>95</v>
      </c>
    </row>
    <row r="1900" spans="1:9" x14ac:dyDescent="0.25">
      <c r="A1900" t="s">
        <v>3276</v>
      </c>
      <c r="B1900" s="6">
        <v>41992</v>
      </c>
      <c r="C1900" t="s">
        <v>3073</v>
      </c>
      <c r="D1900" t="s">
        <v>3269</v>
      </c>
      <c r="E1900" t="s">
        <v>3721</v>
      </c>
      <c r="F1900">
        <v>69</v>
      </c>
      <c r="G1900">
        <v>56</v>
      </c>
      <c r="I1900" t="s">
        <v>95</v>
      </c>
    </row>
    <row r="1901" spans="1:9" x14ac:dyDescent="0.25">
      <c r="A1901" t="s">
        <v>3353</v>
      </c>
      <c r="B1901" s="6">
        <v>41992</v>
      </c>
      <c r="C1901" t="s">
        <v>3073</v>
      </c>
      <c r="D1901" t="s">
        <v>3715</v>
      </c>
      <c r="E1901" t="s">
        <v>3720</v>
      </c>
      <c r="F1901">
        <v>60</v>
      </c>
      <c r="G1901">
        <v>55</v>
      </c>
      <c r="I1901" t="s">
        <v>95</v>
      </c>
    </row>
    <row r="1902" spans="1:9" x14ac:dyDescent="0.25">
      <c r="A1902" t="s">
        <v>3344</v>
      </c>
      <c r="B1902" s="6">
        <v>41992</v>
      </c>
      <c r="C1902" t="s">
        <v>3073</v>
      </c>
      <c r="D1902" t="s">
        <v>3718</v>
      </c>
      <c r="E1902" t="s">
        <v>3721</v>
      </c>
      <c r="F1902">
        <v>86</v>
      </c>
      <c r="G1902">
        <v>46</v>
      </c>
      <c r="I1902" t="s">
        <v>94</v>
      </c>
    </row>
    <row r="1903" spans="1:9" x14ac:dyDescent="0.25">
      <c r="A1903" t="s">
        <v>3226</v>
      </c>
      <c r="B1903" s="6">
        <v>41992</v>
      </c>
      <c r="C1903" t="s">
        <v>3073</v>
      </c>
      <c r="D1903" t="s">
        <v>3718</v>
      </c>
      <c r="E1903" t="s">
        <v>3721</v>
      </c>
      <c r="F1903">
        <v>92</v>
      </c>
      <c r="G1903">
        <v>71</v>
      </c>
      <c r="I1903" t="s">
        <v>119</v>
      </c>
    </row>
    <row r="1904" spans="1:9" x14ac:dyDescent="0.25">
      <c r="A1904" t="s">
        <v>3339</v>
      </c>
      <c r="B1904" s="6">
        <v>41993</v>
      </c>
      <c r="C1904" t="s">
        <v>3073</v>
      </c>
      <c r="D1904" t="s">
        <v>3331</v>
      </c>
      <c r="E1904" t="s">
        <v>3720</v>
      </c>
      <c r="F1904">
        <v>81</v>
      </c>
      <c r="G1904">
        <v>75</v>
      </c>
      <c r="I1904" t="s">
        <v>95</v>
      </c>
    </row>
    <row r="1905" spans="1:9" x14ac:dyDescent="0.25">
      <c r="A1905" t="s">
        <v>3122</v>
      </c>
      <c r="B1905" s="6">
        <v>41993</v>
      </c>
      <c r="C1905" t="s">
        <v>3073</v>
      </c>
      <c r="D1905" t="s">
        <v>3718</v>
      </c>
      <c r="E1905" t="s">
        <v>3721</v>
      </c>
      <c r="F1905">
        <v>92</v>
      </c>
      <c r="G1905">
        <v>53</v>
      </c>
      <c r="I1905" t="s">
        <v>244</v>
      </c>
    </row>
    <row r="1906" spans="1:9" x14ac:dyDescent="0.25">
      <c r="A1906" t="s">
        <v>3399</v>
      </c>
      <c r="B1906" s="6">
        <v>41993</v>
      </c>
      <c r="C1906" t="s">
        <v>3073</v>
      </c>
      <c r="D1906" t="s">
        <v>3096</v>
      </c>
      <c r="E1906" t="s">
        <v>3721</v>
      </c>
      <c r="F1906">
        <v>46</v>
      </c>
      <c r="G1906">
        <v>45</v>
      </c>
      <c r="I1906" t="s">
        <v>244</v>
      </c>
    </row>
    <row r="1907" spans="1:9" x14ac:dyDescent="0.25">
      <c r="A1907" t="s">
        <v>3372</v>
      </c>
      <c r="B1907" s="6">
        <v>41993</v>
      </c>
      <c r="C1907" t="s">
        <v>3073</v>
      </c>
      <c r="D1907" t="s">
        <v>3379</v>
      </c>
      <c r="E1907" t="s">
        <v>3720</v>
      </c>
      <c r="F1907">
        <v>84</v>
      </c>
      <c r="G1907">
        <v>81</v>
      </c>
      <c r="H1907" t="s">
        <v>3724</v>
      </c>
      <c r="I1907" t="s">
        <v>96</v>
      </c>
    </row>
    <row r="1908" spans="1:9" x14ac:dyDescent="0.25">
      <c r="A1908" t="s">
        <v>3170</v>
      </c>
      <c r="B1908" s="6">
        <v>41993</v>
      </c>
      <c r="C1908" t="s">
        <v>3073</v>
      </c>
      <c r="D1908" t="s">
        <v>3397</v>
      </c>
      <c r="E1908" t="s">
        <v>3721</v>
      </c>
      <c r="F1908">
        <v>84</v>
      </c>
      <c r="G1908">
        <v>67</v>
      </c>
      <c r="I1908" t="s">
        <v>368</v>
      </c>
    </row>
    <row r="1909" spans="1:9" x14ac:dyDescent="0.25">
      <c r="A1909" t="s">
        <v>3359</v>
      </c>
      <c r="B1909" s="6">
        <v>41993</v>
      </c>
      <c r="C1909" t="s">
        <v>3073</v>
      </c>
      <c r="D1909" t="s">
        <v>3326</v>
      </c>
      <c r="E1909" t="s">
        <v>3721</v>
      </c>
      <c r="F1909">
        <v>67</v>
      </c>
      <c r="G1909">
        <v>58</v>
      </c>
      <c r="I1909" t="s">
        <v>215</v>
      </c>
    </row>
    <row r="1910" spans="1:9" x14ac:dyDescent="0.25">
      <c r="A1910" t="s">
        <v>3260</v>
      </c>
      <c r="B1910" s="6">
        <v>41993</v>
      </c>
      <c r="C1910" t="s">
        <v>3073</v>
      </c>
      <c r="D1910" t="s">
        <v>3210</v>
      </c>
      <c r="E1910" t="s">
        <v>3721</v>
      </c>
      <c r="F1910">
        <v>89</v>
      </c>
      <c r="G1910">
        <v>88</v>
      </c>
      <c r="H1910" t="s">
        <v>3723</v>
      </c>
      <c r="I1910" t="s">
        <v>117</v>
      </c>
    </row>
    <row r="1911" spans="1:9" x14ac:dyDescent="0.25">
      <c r="A1911" t="s">
        <v>3089</v>
      </c>
      <c r="B1911" s="6">
        <v>41993</v>
      </c>
      <c r="C1911" t="s">
        <v>3073</v>
      </c>
      <c r="D1911" t="s">
        <v>3171</v>
      </c>
      <c r="E1911" t="s">
        <v>3720</v>
      </c>
      <c r="F1911">
        <v>69</v>
      </c>
      <c r="G1911">
        <v>51</v>
      </c>
      <c r="I1911" t="s">
        <v>40</v>
      </c>
    </row>
    <row r="1912" spans="1:9" x14ac:dyDescent="0.25">
      <c r="A1912" t="s">
        <v>3280</v>
      </c>
      <c r="B1912" s="6">
        <v>41993</v>
      </c>
      <c r="C1912" t="s">
        <v>3073</v>
      </c>
      <c r="D1912" t="s">
        <v>3173</v>
      </c>
      <c r="E1912" t="s">
        <v>3721</v>
      </c>
      <c r="F1912">
        <v>77</v>
      </c>
      <c r="G1912">
        <v>33</v>
      </c>
      <c r="I1912" t="s">
        <v>325</v>
      </c>
    </row>
    <row r="1913" spans="1:9" x14ac:dyDescent="0.25">
      <c r="A1913" t="s">
        <v>3101</v>
      </c>
      <c r="B1913" s="6">
        <v>41993</v>
      </c>
      <c r="C1913" t="s">
        <v>3074</v>
      </c>
      <c r="D1913" t="s">
        <v>3152</v>
      </c>
      <c r="E1913" t="s">
        <v>3720</v>
      </c>
      <c r="F1913">
        <v>82</v>
      </c>
      <c r="G1913">
        <v>73</v>
      </c>
      <c r="I1913" t="s">
        <v>195</v>
      </c>
    </row>
    <row r="1914" spans="1:9" x14ac:dyDescent="0.25">
      <c r="A1914" t="s">
        <v>3184</v>
      </c>
      <c r="B1914" s="6">
        <v>41993</v>
      </c>
      <c r="C1914" t="s">
        <v>3073</v>
      </c>
      <c r="D1914" t="s">
        <v>3146</v>
      </c>
      <c r="E1914" t="s">
        <v>3721</v>
      </c>
      <c r="F1914">
        <v>79</v>
      </c>
      <c r="G1914">
        <v>77</v>
      </c>
      <c r="I1914" t="s">
        <v>196</v>
      </c>
    </row>
    <row r="1915" spans="1:9" x14ac:dyDescent="0.25">
      <c r="A1915" t="s">
        <v>3333</v>
      </c>
      <c r="B1915" s="6">
        <v>41993</v>
      </c>
      <c r="C1915" t="s">
        <v>3074</v>
      </c>
      <c r="D1915" t="s">
        <v>3707</v>
      </c>
      <c r="E1915" t="s">
        <v>3720</v>
      </c>
      <c r="F1915">
        <v>63</v>
      </c>
      <c r="G1915">
        <v>50</v>
      </c>
      <c r="I1915" t="s">
        <v>117</v>
      </c>
    </row>
    <row r="1916" spans="1:9" x14ac:dyDescent="0.25">
      <c r="A1916" t="s">
        <v>3312</v>
      </c>
      <c r="B1916" s="6">
        <v>41993</v>
      </c>
      <c r="C1916" t="s">
        <v>3073</v>
      </c>
      <c r="D1916" t="s">
        <v>3718</v>
      </c>
      <c r="E1916" t="s">
        <v>3721</v>
      </c>
      <c r="F1916">
        <v>90</v>
      </c>
      <c r="G1916">
        <v>64</v>
      </c>
      <c r="I1916" t="s">
        <v>16</v>
      </c>
    </row>
    <row r="1917" spans="1:9" x14ac:dyDescent="0.25">
      <c r="A1917" t="s">
        <v>3128</v>
      </c>
      <c r="B1917" s="6">
        <v>41993</v>
      </c>
      <c r="C1917" t="s">
        <v>3073</v>
      </c>
      <c r="D1917" t="s">
        <v>3090</v>
      </c>
      <c r="E1917" t="s">
        <v>3720</v>
      </c>
      <c r="F1917">
        <v>84</v>
      </c>
      <c r="G1917">
        <v>76</v>
      </c>
      <c r="I1917" t="s">
        <v>729</v>
      </c>
    </row>
    <row r="1918" spans="1:9" x14ac:dyDescent="0.25">
      <c r="A1918" t="s">
        <v>3164</v>
      </c>
      <c r="B1918" s="6">
        <v>41993</v>
      </c>
      <c r="C1918" t="s">
        <v>3073</v>
      </c>
      <c r="D1918" t="s">
        <v>3172</v>
      </c>
      <c r="E1918" t="s">
        <v>3720</v>
      </c>
      <c r="F1918">
        <v>80</v>
      </c>
      <c r="G1918">
        <v>68</v>
      </c>
      <c r="I1918" t="s">
        <v>16</v>
      </c>
    </row>
    <row r="1919" spans="1:9" x14ac:dyDescent="0.25">
      <c r="A1919" t="s">
        <v>3257</v>
      </c>
      <c r="B1919" s="6">
        <v>41993</v>
      </c>
      <c r="C1919" t="s">
        <v>3073</v>
      </c>
      <c r="D1919" t="s">
        <v>3718</v>
      </c>
      <c r="E1919" t="s">
        <v>3721</v>
      </c>
      <c r="F1919">
        <v>76</v>
      </c>
      <c r="G1919">
        <v>54</v>
      </c>
      <c r="I1919" t="s">
        <v>806</v>
      </c>
    </row>
    <row r="1920" spans="1:9" x14ac:dyDescent="0.25">
      <c r="A1920" t="s">
        <v>3113</v>
      </c>
      <c r="B1920" s="6">
        <v>41993</v>
      </c>
      <c r="C1920" t="s">
        <v>3073</v>
      </c>
      <c r="D1920" t="s">
        <v>3180</v>
      </c>
      <c r="E1920" t="s">
        <v>3720</v>
      </c>
      <c r="F1920">
        <v>68</v>
      </c>
      <c r="G1920">
        <v>47</v>
      </c>
      <c r="I1920" t="s">
        <v>194</v>
      </c>
    </row>
    <row r="1921" spans="1:9" x14ac:dyDescent="0.25">
      <c r="A1921" t="s">
        <v>3116</v>
      </c>
      <c r="B1921" s="6">
        <v>41993</v>
      </c>
      <c r="C1921" t="s">
        <v>3073</v>
      </c>
      <c r="D1921" t="s">
        <v>3112</v>
      </c>
      <c r="E1921" t="s">
        <v>3721</v>
      </c>
      <c r="F1921">
        <v>82</v>
      </c>
      <c r="G1921">
        <v>77</v>
      </c>
      <c r="I1921" t="s">
        <v>94</v>
      </c>
    </row>
    <row r="1922" spans="1:9" x14ac:dyDescent="0.25">
      <c r="A1922" t="s">
        <v>3283</v>
      </c>
      <c r="B1922" s="6">
        <v>41993</v>
      </c>
      <c r="C1922" t="s">
        <v>3073</v>
      </c>
      <c r="D1922" t="s">
        <v>3364</v>
      </c>
      <c r="E1922" t="s">
        <v>3720</v>
      </c>
      <c r="F1922">
        <v>75</v>
      </c>
      <c r="G1922">
        <v>68</v>
      </c>
      <c r="I1922" t="s">
        <v>730</v>
      </c>
    </row>
    <row r="1923" spans="1:9" x14ac:dyDescent="0.25">
      <c r="A1923" t="s">
        <v>3176</v>
      </c>
      <c r="B1923" s="6">
        <v>41993</v>
      </c>
      <c r="C1923" t="s">
        <v>3073</v>
      </c>
      <c r="D1923" t="s">
        <v>3094</v>
      </c>
      <c r="E1923" t="s">
        <v>3721</v>
      </c>
      <c r="F1923">
        <v>78</v>
      </c>
      <c r="G1923">
        <v>62</v>
      </c>
      <c r="I1923" t="s">
        <v>368</v>
      </c>
    </row>
    <row r="1924" spans="1:9" x14ac:dyDescent="0.25">
      <c r="A1924" t="s">
        <v>3120</v>
      </c>
      <c r="B1924" s="6">
        <v>41993</v>
      </c>
      <c r="C1924" t="s">
        <v>3073</v>
      </c>
      <c r="D1924" t="s">
        <v>3084</v>
      </c>
      <c r="E1924" t="s">
        <v>3721</v>
      </c>
      <c r="F1924">
        <v>79</v>
      </c>
      <c r="G1924">
        <v>63</v>
      </c>
      <c r="I1924" t="s">
        <v>229</v>
      </c>
    </row>
    <row r="1925" spans="1:9" x14ac:dyDescent="0.25">
      <c r="A1925" t="s">
        <v>3382</v>
      </c>
      <c r="B1925" s="6">
        <v>41993</v>
      </c>
      <c r="C1925" t="s">
        <v>3073</v>
      </c>
      <c r="D1925" t="s">
        <v>3230</v>
      </c>
      <c r="E1925" t="s">
        <v>3720</v>
      </c>
      <c r="F1925">
        <v>73</v>
      </c>
      <c r="G1925">
        <v>61</v>
      </c>
      <c r="I1925" t="s">
        <v>1790</v>
      </c>
    </row>
    <row r="1926" spans="1:9" x14ac:dyDescent="0.25">
      <c r="A1926" t="s">
        <v>3347</v>
      </c>
      <c r="B1926" s="6">
        <v>41993</v>
      </c>
      <c r="C1926" t="s">
        <v>3073</v>
      </c>
      <c r="D1926" t="s">
        <v>3157</v>
      </c>
      <c r="E1926" t="s">
        <v>3721</v>
      </c>
      <c r="F1926">
        <v>76</v>
      </c>
      <c r="G1926">
        <v>74</v>
      </c>
      <c r="I1926" t="s">
        <v>229</v>
      </c>
    </row>
    <row r="1927" spans="1:9" x14ac:dyDescent="0.25">
      <c r="A1927" t="s">
        <v>3167</v>
      </c>
      <c r="B1927" s="6">
        <v>41993</v>
      </c>
      <c r="C1927" t="s">
        <v>3073</v>
      </c>
      <c r="D1927" t="s">
        <v>3209</v>
      </c>
      <c r="E1927" t="s">
        <v>3721</v>
      </c>
      <c r="F1927">
        <v>86</v>
      </c>
      <c r="G1927">
        <v>81</v>
      </c>
      <c r="I1927" t="s">
        <v>15</v>
      </c>
    </row>
    <row r="1928" spans="1:9" x14ac:dyDescent="0.25">
      <c r="A1928" t="s">
        <v>3249</v>
      </c>
      <c r="B1928" s="6">
        <v>41993</v>
      </c>
      <c r="C1928" t="s">
        <v>3073</v>
      </c>
      <c r="D1928" t="s">
        <v>3205</v>
      </c>
      <c r="E1928" t="s">
        <v>3721</v>
      </c>
      <c r="F1928">
        <v>81</v>
      </c>
      <c r="G1928">
        <v>78</v>
      </c>
      <c r="I1928" t="s">
        <v>194</v>
      </c>
    </row>
    <row r="1929" spans="1:9" x14ac:dyDescent="0.25">
      <c r="A1929" t="s">
        <v>3196</v>
      </c>
      <c r="B1929" s="6">
        <v>41993</v>
      </c>
      <c r="C1929" t="s">
        <v>3073</v>
      </c>
      <c r="D1929" t="s">
        <v>3229</v>
      </c>
      <c r="E1929" t="s">
        <v>3721</v>
      </c>
      <c r="F1929">
        <v>65</v>
      </c>
      <c r="G1929">
        <v>60</v>
      </c>
      <c r="I1929" t="s">
        <v>368</v>
      </c>
    </row>
    <row r="1930" spans="1:9" x14ac:dyDescent="0.25">
      <c r="A1930" t="s">
        <v>3275</v>
      </c>
      <c r="B1930" s="6">
        <v>41993</v>
      </c>
      <c r="C1930" t="s">
        <v>3073</v>
      </c>
      <c r="D1930" t="s">
        <v>3718</v>
      </c>
      <c r="E1930" t="s">
        <v>3721</v>
      </c>
      <c r="F1930">
        <v>81</v>
      </c>
      <c r="G1930">
        <v>55</v>
      </c>
      <c r="I1930" t="s">
        <v>288</v>
      </c>
    </row>
    <row r="1931" spans="1:9" x14ac:dyDescent="0.25">
      <c r="A1931" t="s">
        <v>3141</v>
      </c>
      <c r="B1931" s="6">
        <v>41993</v>
      </c>
      <c r="C1931" t="s">
        <v>3073</v>
      </c>
      <c r="D1931" t="s">
        <v>3313</v>
      </c>
      <c r="E1931" t="s">
        <v>3720</v>
      </c>
      <c r="F1931">
        <v>71</v>
      </c>
      <c r="G1931">
        <v>63</v>
      </c>
      <c r="I1931" t="s">
        <v>93</v>
      </c>
    </row>
    <row r="1932" spans="1:9" x14ac:dyDescent="0.25">
      <c r="A1932" t="s">
        <v>3269</v>
      </c>
      <c r="B1932" s="6">
        <v>41993</v>
      </c>
      <c r="C1932" t="s">
        <v>3074</v>
      </c>
      <c r="D1932" t="s">
        <v>3342</v>
      </c>
      <c r="E1932" t="s">
        <v>3720</v>
      </c>
      <c r="F1932">
        <v>59</v>
      </c>
      <c r="G1932">
        <v>50</v>
      </c>
      <c r="I1932" t="s">
        <v>805</v>
      </c>
    </row>
    <row r="1933" spans="1:9" x14ac:dyDescent="0.25">
      <c r="A1933" t="s">
        <v>3227</v>
      </c>
      <c r="B1933" s="6">
        <v>41993</v>
      </c>
      <c r="C1933" t="s">
        <v>3074</v>
      </c>
      <c r="D1933" t="s">
        <v>3235</v>
      </c>
      <c r="E1933" t="s">
        <v>3721</v>
      </c>
      <c r="F1933">
        <v>62</v>
      </c>
      <c r="G1933">
        <v>59</v>
      </c>
      <c r="I1933" t="s">
        <v>196</v>
      </c>
    </row>
    <row r="1934" spans="1:9" x14ac:dyDescent="0.25">
      <c r="A1934" t="s">
        <v>3190</v>
      </c>
      <c r="B1934" s="6">
        <v>41993</v>
      </c>
      <c r="C1934" t="s">
        <v>3073</v>
      </c>
      <c r="D1934" t="s">
        <v>3337</v>
      </c>
      <c r="E1934" t="s">
        <v>3720</v>
      </c>
      <c r="F1934">
        <v>60</v>
      </c>
      <c r="G1934">
        <v>56</v>
      </c>
      <c r="I1934" t="s">
        <v>744</v>
      </c>
    </row>
    <row r="1935" spans="1:9" x14ac:dyDescent="0.25">
      <c r="A1935" t="s">
        <v>3127</v>
      </c>
      <c r="B1935" s="6">
        <v>41993</v>
      </c>
      <c r="C1935" t="s">
        <v>3074</v>
      </c>
      <c r="D1935" t="s">
        <v>3178</v>
      </c>
      <c r="E1935" t="s">
        <v>3720</v>
      </c>
      <c r="F1935">
        <v>56</v>
      </c>
      <c r="G1935">
        <v>44</v>
      </c>
      <c r="I1935" t="s">
        <v>305</v>
      </c>
    </row>
    <row r="1936" spans="1:9" x14ac:dyDescent="0.25">
      <c r="A1936" t="s">
        <v>3714</v>
      </c>
      <c r="B1936" s="6">
        <v>41993</v>
      </c>
      <c r="C1936" t="s">
        <v>3074</v>
      </c>
      <c r="D1936" t="s">
        <v>3288</v>
      </c>
      <c r="E1936" t="s">
        <v>3721</v>
      </c>
      <c r="F1936">
        <v>83</v>
      </c>
      <c r="G1936">
        <v>54</v>
      </c>
      <c r="I1936" t="s">
        <v>324</v>
      </c>
    </row>
    <row r="1937" spans="1:9" x14ac:dyDescent="0.25">
      <c r="A1937" t="s">
        <v>3217</v>
      </c>
      <c r="B1937" s="6">
        <v>41993</v>
      </c>
      <c r="C1937" t="s">
        <v>3073</v>
      </c>
      <c r="D1937" t="s">
        <v>3368</v>
      </c>
      <c r="E1937" t="s">
        <v>3720</v>
      </c>
      <c r="F1937">
        <v>75</v>
      </c>
      <c r="G1937">
        <v>72</v>
      </c>
      <c r="I1937" t="s">
        <v>95</v>
      </c>
    </row>
    <row r="1938" spans="1:9" x14ac:dyDescent="0.25">
      <c r="A1938" t="s">
        <v>3386</v>
      </c>
      <c r="B1938" s="6">
        <v>41993</v>
      </c>
      <c r="C1938" t="s">
        <v>3073</v>
      </c>
      <c r="D1938" t="s">
        <v>3360</v>
      </c>
      <c r="E1938" t="s">
        <v>3721</v>
      </c>
      <c r="F1938">
        <v>71</v>
      </c>
      <c r="G1938">
        <v>65</v>
      </c>
      <c r="H1938" t="s">
        <v>3722</v>
      </c>
      <c r="I1938" t="s">
        <v>805</v>
      </c>
    </row>
    <row r="1939" spans="1:9" x14ac:dyDescent="0.25">
      <c r="A1939" t="s">
        <v>3216</v>
      </c>
      <c r="B1939" s="6">
        <v>41993</v>
      </c>
      <c r="C1939" t="s">
        <v>3073</v>
      </c>
      <c r="D1939" t="s">
        <v>3718</v>
      </c>
      <c r="E1939" t="s">
        <v>3721</v>
      </c>
      <c r="F1939">
        <v>84</v>
      </c>
      <c r="G1939">
        <v>55</v>
      </c>
      <c r="I1939" t="s">
        <v>731</v>
      </c>
    </row>
    <row r="1940" spans="1:9" x14ac:dyDescent="0.25">
      <c r="A1940" t="s">
        <v>3187</v>
      </c>
      <c r="B1940" s="6">
        <v>41993</v>
      </c>
      <c r="C1940" t="s">
        <v>3073</v>
      </c>
      <c r="D1940" t="s">
        <v>3302</v>
      </c>
      <c r="E1940" t="s">
        <v>3720</v>
      </c>
      <c r="F1940">
        <v>80</v>
      </c>
      <c r="G1940">
        <v>71</v>
      </c>
      <c r="I1940" t="s">
        <v>244</v>
      </c>
    </row>
    <row r="1941" spans="1:9" x14ac:dyDescent="0.25">
      <c r="A1941" t="s">
        <v>3709</v>
      </c>
      <c r="B1941" s="6">
        <v>41993</v>
      </c>
      <c r="C1941" t="s">
        <v>3073</v>
      </c>
      <c r="D1941" t="s">
        <v>3366</v>
      </c>
      <c r="E1941" t="s">
        <v>3721</v>
      </c>
      <c r="F1941">
        <v>96</v>
      </c>
      <c r="G1941">
        <v>69</v>
      </c>
      <c r="I1941" t="s">
        <v>324</v>
      </c>
    </row>
    <row r="1942" spans="1:9" x14ac:dyDescent="0.25">
      <c r="A1942" t="s">
        <v>3245</v>
      </c>
      <c r="B1942" s="6">
        <v>41993</v>
      </c>
      <c r="C1942" t="s">
        <v>3074</v>
      </c>
      <c r="D1942" t="s">
        <v>3100</v>
      </c>
      <c r="E1942" t="s">
        <v>3721</v>
      </c>
      <c r="F1942">
        <v>71</v>
      </c>
      <c r="G1942">
        <v>64</v>
      </c>
      <c r="I1942" t="s">
        <v>244</v>
      </c>
    </row>
    <row r="1943" spans="1:9" x14ac:dyDescent="0.25">
      <c r="A1943" t="s">
        <v>3129</v>
      </c>
      <c r="B1943" s="6">
        <v>41993</v>
      </c>
      <c r="C1943" t="s">
        <v>3073</v>
      </c>
      <c r="D1943" t="s">
        <v>3091</v>
      </c>
      <c r="E1943" t="s">
        <v>3720</v>
      </c>
      <c r="F1943">
        <v>66</v>
      </c>
      <c r="G1943">
        <v>53</v>
      </c>
      <c r="I1943" t="s">
        <v>745</v>
      </c>
    </row>
    <row r="1944" spans="1:9" x14ac:dyDescent="0.25">
      <c r="A1944" t="s">
        <v>3309</v>
      </c>
      <c r="B1944" s="6">
        <v>41993</v>
      </c>
      <c r="C1944" t="s">
        <v>3073</v>
      </c>
      <c r="D1944" t="s">
        <v>3718</v>
      </c>
      <c r="E1944" t="s">
        <v>3721</v>
      </c>
      <c r="F1944">
        <v>106</v>
      </c>
      <c r="G1944">
        <v>74</v>
      </c>
      <c r="I1944" t="s">
        <v>745</v>
      </c>
    </row>
    <row r="1945" spans="1:9" x14ac:dyDescent="0.25">
      <c r="A1945" t="s">
        <v>3384</v>
      </c>
      <c r="B1945" s="6">
        <v>41993</v>
      </c>
      <c r="C1945" t="s">
        <v>3073</v>
      </c>
      <c r="D1945" t="s">
        <v>3341</v>
      </c>
      <c r="E1945" t="s">
        <v>3721</v>
      </c>
      <c r="F1945">
        <v>73</v>
      </c>
      <c r="G1945">
        <v>69</v>
      </c>
      <c r="I1945" t="s">
        <v>1820</v>
      </c>
    </row>
    <row r="1946" spans="1:9" x14ac:dyDescent="0.25">
      <c r="A1946" t="s">
        <v>3188</v>
      </c>
      <c r="B1946" s="6">
        <v>41993</v>
      </c>
      <c r="C1946" t="s">
        <v>3073</v>
      </c>
      <c r="D1946" t="s">
        <v>3130</v>
      </c>
      <c r="E1946" t="s">
        <v>3720</v>
      </c>
      <c r="F1946">
        <v>75</v>
      </c>
      <c r="G1946">
        <v>58</v>
      </c>
      <c r="I1946" t="s">
        <v>1838</v>
      </c>
    </row>
    <row r="1947" spans="1:9" x14ac:dyDescent="0.25">
      <c r="A1947" t="s">
        <v>3387</v>
      </c>
      <c r="B1947" s="6">
        <v>41993</v>
      </c>
      <c r="C1947" t="s">
        <v>3073</v>
      </c>
      <c r="D1947" t="s">
        <v>3289</v>
      </c>
      <c r="E1947" t="s">
        <v>3720</v>
      </c>
      <c r="F1947">
        <v>83</v>
      </c>
      <c r="G1947">
        <v>69</v>
      </c>
      <c r="I1947" t="s">
        <v>116</v>
      </c>
    </row>
    <row r="1948" spans="1:9" x14ac:dyDescent="0.25">
      <c r="A1948" t="s">
        <v>3137</v>
      </c>
      <c r="B1948" s="6">
        <v>41993</v>
      </c>
      <c r="C1948" t="s">
        <v>3073</v>
      </c>
      <c r="D1948" t="s">
        <v>3159</v>
      </c>
      <c r="E1948" t="s">
        <v>3721</v>
      </c>
      <c r="F1948">
        <v>78</v>
      </c>
      <c r="G1948">
        <v>63</v>
      </c>
      <c r="I1948" t="s">
        <v>95</v>
      </c>
    </row>
    <row r="1949" spans="1:9" x14ac:dyDescent="0.25">
      <c r="A1949" t="s">
        <v>3153</v>
      </c>
      <c r="B1949" s="6">
        <v>41993</v>
      </c>
      <c r="C1949" t="s">
        <v>3073</v>
      </c>
      <c r="D1949" t="s">
        <v>3149</v>
      </c>
      <c r="E1949" t="s">
        <v>3720</v>
      </c>
      <c r="F1949">
        <v>62</v>
      </c>
      <c r="G1949">
        <v>51</v>
      </c>
      <c r="I1949" t="s">
        <v>96</v>
      </c>
    </row>
    <row r="1950" spans="1:9" x14ac:dyDescent="0.25">
      <c r="A1950" t="s">
        <v>3323</v>
      </c>
      <c r="B1950" s="6">
        <v>41993</v>
      </c>
      <c r="C1950" t="s">
        <v>3073</v>
      </c>
      <c r="D1950" t="s">
        <v>3409</v>
      </c>
      <c r="E1950" t="s">
        <v>3720</v>
      </c>
      <c r="F1950">
        <v>71</v>
      </c>
      <c r="G1950">
        <v>64</v>
      </c>
      <c r="H1950" t="s">
        <v>3722</v>
      </c>
      <c r="I1950" t="s">
        <v>305</v>
      </c>
    </row>
    <row r="1951" spans="1:9" x14ac:dyDescent="0.25">
      <c r="A1951" t="s">
        <v>3394</v>
      </c>
      <c r="B1951" s="6">
        <v>41993</v>
      </c>
      <c r="C1951" t="s">
        <v>3073</v>
      </c>
      <c r="D1951" t="s">
        <v>3392</v>
      </c>
      <c r="E1951" t="s">
        <v>3720</v>
      </c>
      <c r="F1951">
        <v>94</v>
      </c>
      <c r="G1951">
        <v>60</v>
      </c>
      <c r="I1951" t="s">
        <v>38</v>
      </c>
    </row>
    <row r="1952" spans="1:9" x14ac:dyDescent="0.25">
      <c r="A1952" t="s">
        <v>3388</v>
      </c>
      <c r="B1952" s="6">
        <v>41993</v>
      </c>
      <c r="C1952" t="s">
        <v>3073</v>
      </c>
      <c r="D1952" t="s">
        <v>3315</v>
      </c>
      <c r="E1952" t="s">
        <v>3720</v>
      </c>
      <c r="F1952">
        <v>77</v>
      </c>
      <c r="G1952">
        <v>65</v>
      </c>
      <c r="I1952" t="s">
        <v>16</v>
      </c>
    </row>
    <row r="1953" spans="1:9" x14ac:dyDescent="0.25">
      <c r="A1953" t="s">
        <v>3150</v>
      </c>
      <c r="B1953" s="6">
        <v>41993</v>
      </c>
      <c r="C1953" t="s">
        <v>3073</v>
      </c>
      <c r="D1953" t="s">
        <v>3193</v>
      </c>
      <c r="E1953" t="s">
        <v>3721</v>
      </c>
      <c r="F1953">
        <v>89</v>
      </c>
      <c r="G1953">
        <v>77</v>
      </c>
      <c r="I1953" t="s">
        <v>305</v>
      </c>
    </row>
    <row r="1954" spans="1:9" x14ac:dyDescent="0.25">
      <c r="A1954" t="s">
        <v>3135</v>
      </c>
      <c r="B1954" s="6">
        <v>41993</v>
      </c>
      <c r="C1954" t="s">
        <v>3074</v>
      </c>
      <c r="D1954" t="s">
        <v>3385</v>
      </c>
      <c r="E1954" t="s">
        <v>3720</v>
      </c>
      <c r="F1954">
        <v>83</v>
      </c>
      <c r="G1954">
        <v>69</v>
      </c>
      <c r="I1954" t="s">
        <v>471</v>
      </c>
    </row>
    <row r="1955" spans="1:9" x14ac:dyDescent="0.25">
      <c r="A1955" t="s">
        <v>3241</v>
      </c>
      <c r="B1955" s="6">
        <v>41993</v>
      </c>
      <c r="C1955" t="s">
        <v>3073</v>
      </c>
      <c r="D1955" t="s">
        <v>3274</v>
      </c>
      <c r="E1955" t="s">
        <v>3720</v>
      </c>
      <c r="F1955">
        <v>69</v>
      </c>
      <c r="G1955">
        <v>67</v>
      </c>
      <c r="I1955" t="s">
        <v>745</v>
      </c>
    </row>
    <row r="1956" spans="1:9" x14ac:dyDescent="0.25">
      <c r="A1956" t="s">
        <v>3705</v>
      </c>
      <c r="B1956" s="6">
        <v>41993</v>
      </c>
      <c r="C1956" t="s">
        <v>3074</v>
      </c>
      <c r="D1956" t="s">
        <v>3324</v>
      </c>
      <c r="E1956" t="s">
        <v>3721</v>
      </c>
      <c r="F1956">
        <v>82</v>
      </c>
      <c r="G1956">
        <v>74</v>
      </c>
      <c r="I1956" t="s">
        <v>195</v>
      </c>
    </row>
    <row r="1957" spans="1:9" x14ac:dyDescent="0.25">
      <c r="A1957" t="s">
        <v>3243</v>
      </c>
      <c r="B1957" s="6">
        <v>41993</v>
      </c>
      <c r="C1957" t="s">
        <v>3073</v>
      </c>
      <c r="D1957" t="s">
        <v>3320</v>
      </c>
      <c r="E1957" t="s">
        <v>3721</v>
      </c>
      <c r="F1957">
        <v>69</v>
      </c>
      <c r="G1957">
        <v>60</v>
      </c>
      <c r="I1957" t="s">
        <v>117</v>
      </c>
    </row>
    <row r="1958" spans="1:9" x14ac:dyDescent="0.25">
      <c r="A1958" t="s">
        <v>3203</v>
      </c>
      <c r="B1958" s="6">
        <v>41993</v>
      </c>
      <c r="C1958" t="s">
        <v>3073</v>
      </c>
      <c r="D1958" t="s">
        <v>3110</v>
      </c>
      <c r="E1958" t="s">
        <v>3721</v>
      </c>
      <c r="F1958">
        <v>67</v>
      </c>
      <c r="G1958">
        <v>61</v>
      </c>
      <c r="I1958" t="s">
        <v>244</v>
      </c>
    </row>
    <row r="1959" spans="1:9" x14ac:dyDescent="0.25">
      <c r="A1959" t="s">
        <v>3357</v>
      </c>
      <c r="B1959" s="6">
        <v>41993</v>
      </c>
      <c r="C1959" t="s">
        <v>3073</v>
      </c>
      <c r="D1959" t="s">
        <v>3358</v>
      </c>
      <c r="E1959" t="s">
        <v>3721</v>
      </c>
      <c r="F1959">
        <v>89</v>
      </c>
      <c r="G1959">
        <v>85</v>
      </c>
      <c r="I1959" t="s">
        <v>229</v>
      </c>
    </row>
    <row r="1960" spans="1:9" x14ac:dyDescent="0.25">
      <c r="A1960" t="s">
        <v>3092</v>
      </c>
      <c r="B1960" s="6">
        <v>41993</v>
      </c>
      <c r="C1960" t="s">
        <v>3074</v>
      </c>
      <c r="D1960" t="s">
        <v>3206</v>
      </c>
      <c r="E1960" t="s">
        <v>3721</v>
      </c>
      <c r="F1960">
        <v>94</v>
      </c>
      <c r="G1960">
        <v>63</v>
      </c>
      <c r="I1960" t="s">
        <v>657</v>
      </c>
    </row>
    <row r="1961" spans="1:9" x14ac:dyDescent="0.25">
      <c r="A1961" t="s">
        <v>3702</v>
      </c>
      <c r="B1961" s="6">
        <v>41993</v>
      </c>
      <c r="C1961" t="s">
        <v>3074</v>
      </c>
      <c r="D1961" t="s">
        <v>3395</v>
      </c>
      <c r="E1961" t="s">
        <v>3720</v>
      </c>
      <c r="F1961">
        <v>69</v>
      </c>
      <c r="G1961">
        <v>67</v>
      </c>
      <c r="I1961" t="s">
        <v>194</v>
      </c>
    </row>
    <row r="1962" spans="1:9" x14ac:dyDescent="0.25">
      <c r="A1962" t="s">
        <v>3295</v>
      </c>
      <c r="B1962" s="6">
        <v>41993</v>
      </c>
      <c r="C1962" t="s">
        <v>3073</v>
      </c>
      <c r="D1962" t="s">
        <v>3300</v>
      </c>
      <c r="E1962" t="s">
        <v>3721</v>
      </c>
      <c r="F1962">
        <v>83</v>
      </c>
      <c r="G1962">
        <v>70</v>
      </c>
      <c r="I1962" t="s">
        <v>195</v>
      </c>
    </row>
    <row r="1963" spans="1:9" x14ac:dyDescent="0.25">
      <c r="A1963" t="s">
        <v>3390</v>
      </c>
      <c r="B1963" s="6">
        <v>41993</v>
      </c>
      <c r="C1963" t="s">
        <v>3073</v>
      </c>
      <c r="D1963" t="s">
        <v>3329</v>
      </c>
      <c r="E1963" t="s">
        <v>3721</v>
      </c>
      <c r="F1963">
        <v>71</v>
      </c>
      <c r="G1963">
        <v>68</v>
      </c>
      <c r="I1963" t="s">
        <v>305</v>
      </c>
    </row>
    <row r="1964" spans="1:9" x14ac:dyDescent="0.25">
      <c r="A1964" t="s">
        <v>3174</v>
      </c>
      <c r="B1964" s="6">
        <v>41993</v>
      </c>
      <c r="C1964" t="s">
        <v>3074</v>
      </c>
      <c r="D1964" t="s">
        <v>3181</v>
      </c>
      <c r="E1964" t="s">
        <v>3721</v>
      </c>
      <c r="F1964">
        <v>73</v>
      </c>
      <c r="G1964">
        <v>68</v>
      </c>
      <c r="I1964" t="s">
        <v>605</v>
      </c>
    </row>
    <row r="1965" spans="1:9" x14ac:dyDescent="0.25">
      <c r="A1965" t="s">
        <v>3192</v>
      </c>
      <c r="B1965" s="6">
        <v>41993</v>
      </c>
      <c r="C1965" t="s">
        <v>3073</v>
      </c>
      <c r="D1965" t="s">
        <v>3369</v>
      </c>
      <c r="E1965" t="s">
        <v>3721</v>
      </c>
      <c r="F1965">
        <v>81</v>
      </c>
      <c r="G1965">
        <v>77</v>
      </c>
      <c r="H1965" t="s">
        <v>3722</v>
      </c>
      <c r="I1965" t="s">
        <v>195</v>
      </c>
    </row>
    <row r="1966" spans="1:9" x14ac:dyDescent="0.25">
      <c r="A1966" t="s">
        <v>3286</v>
      </c>
      <c r="B1966" s="6">
        <v>41993</v>
      </c>
      <c r="C1966" t="s">
        <v>3073</v>
      </c>
      <c r="D1966" t="s">
        <v>3266</v>
      </c>
      <c r="E1966" t="s">
        <v>3721</v>
      </c>
      <c r="F1966">
        <v>87</v>
      </c>
      <c r="G1966">
        <v>60</v>
      </c>
      <c r="I1966" t="s">
        <v>195</v>
      </c>
    </row>
    <row r="1967" spans="1:9" x14ac:dyDescent="0.25">
      <c r="A1967" t="s">
        <v>3075</v>
      </c>
      <c r="B1967" s="6">
        <v>41993</v>
      </c>
      <c r="C1967" t="s">
        <v>3073</v>
      </c>
      <c r="D1967" t="s">
        <v>3165</v>
      </c>
      <c r="E1967" t="s">
        <v>3721</v>
      </c>
      <c r="F1967">
        <v>85</v>
      </c>
      <c r="G1967">
        <v>65</v>
      </c>
      <c r="I1967" t="s">
        <v>196</v>
      </c>
    </row>
    <row r="1968" spans="1:9" x14ac:dyDescent="0.25">
      <c r="A1968" t="s">
        <v>3117</v>
      </c>
      <c r="B1968" s="6">
        <v>41993</v>
      </c>
      <c r="C1968" t="s">
        <v>3073</v>
      </c>
      <c r="D1968" t="s">
        <v>3156</v>
      </c>
      <c r="E1968" t="s">
        <v>3721</v>
      </c>
      <c r="F1968">
        <v>69</v>
      </c>
      <c r="G1968">
        <v>55</v>
      </c>
      <c r="I1968" t="s">
        <v>194</v>
      </c>
    </row>
    <row r="1969" spans="1:9" x14ac:dyDescent="0.25">
      <c r="A1969" t="s">
        <v>3166</v>
      </c>
      <c r="B1969" s="6">
        <v>41993</v>
      </c>
      <c r="C1969" t="s">
        <v>3074</v>
      </c>
      <c r="D1969" t="s">
        <v>3334</v>
      </c>
      <c r="E1969" t="s">
        <v>3721</v>
      </c>
      <c r="F1969">
        <v>65</v>
      </c>
      <c r="G1969">
        <v>63</v>
      </c>
      <c r="I1969" t="s">
        <v>95</v>
      </c>
    </row>
    <row r="1970" spans="1:9" x14ac:dyDescent="0.25">
      <c r="A1970" t="s">
        <v>3108</v>
      </c>
      <c r="B1970" s="6">
        <v>41993</v>
      </c>
      <c r="C1970" t="s">
        <v>3073</v>
      </c>
      <c r="D1970" t="s">
        <v>3078</v>
      </c>
      <c r="E1970" t="s">
        <v>3720</v>
      </c>
      <c r="F1970">
        <v>73</v>
      </c>
      <c r="G1970">
        <v>68</v>
      </c>
      <c r="I1970" t="s">
        <v>96</v>
      </c>
    </row>
    <row r="1971" spans="1:9" x14ac:dyDescent="0.25">
      <c r="A1971" t="s">
        <v>3109</v>
      </c>
      <c r="B1971" s="6">
        <v>41993</v>
      </c>
      <c r="C1971" t="s">
        <v>3073</v>
      </c>
      <c r="D1971" t="s">
        <v>3083</v>
      </c>
      <c r="E1971" t="s">
        <v>3721</v>
      </c>
      <c r="F1971">
        <v>73</v>
      </c>
      <c r="G1971">
        <v>60</v>
      </c>
      <c r="I1971" t="s">
        <v>95</v>
      </c>
    </row>
    <row r="1972" spans="1:9" x14ac:dyDescent="0.25">
      <c r="A1972" t="s">
        <v>3263</v>
      </c>
      <c r="B1972" s="6">
        <v>41993</v>
      </c>
      <c r="C1972" t="s">
        <v>3073</v>
      </c>
      <c r="D1972" t="s">
        <v>3413</v>
      </c>
      <c r="E1972" t="s">
        <v>3721</v>
      </c>
      <c r="F1972">
        <v>61</v>
      </c>
      <c r="G1972">
        <v>44</v>
      </c>
      <c r="I1972" t="s">
        <v>244</v>
      </c>
    </row>
    <row r="1973" spans="1:9" x14ac:dyDescent="0.25">
      <c r="A1973" t="s">
        <v>3343</v>
      </c>
      <c r="B1973" s="6">
        <v>41993</v>
      </c>
      <c r="C1973" t="s">
        <v>3073</v>
      </c>
      <c r="D1973" t="s">
        <v>3316</v>
      </c>
      <c r="E1973" t="s">
        <v>3721</v>
      </c>
      <c r="F1973">
        <v>70</v>
      </c>
      <c r="G1973">
        <v>57</v>
      </c>
      <c r="I1973" t="s">
        <v>195</v>
      </c>
    </row>
    <row r="1974" spans="1:9" x14ac:dyDescent="0.25">
      <c r="A1974" t="s">
        <v>3330</v>
      </c>
      <c r="B1974" s="6">
        <v>41993</v>
      </c>
      <c r="C1974" t="s">
        <v>3073</v>
      </c>
      <c r="D1974" t="s">
        <v>3346</v>
      </c>
      <c r="E1974" t="s">
        <v>3720</v>
      </c>
      <c r="F1974">
        <v>78</v>
      </c>
      <c r="G1974">
        <v>72</v>
      </c>
      <c r="I1974" t="s">
        <v>117</v>
      </c>
    </row>
    <row r="1975" spans="1:9" x14ac:dyDescent="0.25">
      <c r="A1975" t="s">
        <v>3374</v>
      </c>
      <c r="B1975" s="6">
        <v>41993</v>
      </c>
      <c r="C1975" t="s">
        <v>3073</v>
      </c>
      <c r="D1975" t="s">
        <v>3281</v>
      </c>
      <c r="E1975" t="s">
        <v>3721</v>
      </c>
      <c r="F1975">
        <v>61</v>
      </c>
      <c r="G1975">
        <v>56</v>
      </c>
      <c r="I1975" t="s">
        <v>728</v>
      </c>
    </row>
    <row r="1976" spans="1:9" x14ac:dyDescent="0.25">
      <c r="A1976" t="s">
        <v>3212</v>
      </c>
      <c r="B1976" s="6">
        <v>41993</v>
      </c>
      <c r="C1976" t="s">
        <v>3074</v>
      </c>
      <c r="D1976" t="s">
        <v>3202</v>
      </c>
      <c r="E1976" t="s">
        <v>3721</v>
      </c>
      <c r="F1976">
        <v>53</v>
      </c>
      <c r="G1976">
        <v>51</v>
      </c>
      <c r="I1976" t="s">
        <v>306</v>
      </c>
    </row>
    <row r="1977" spans="1:9" x14ac:dyDescent="0.25">
      <c r="A1977" t="s">
        <v>3145</v>
      </c>
      <c r="B1977" s="6">
        <v>41993</v>
      </c>
      <c r="C1977" t="s">
        <v>3074</v>
      </c>
      <c r="D1977" t="s">
        <v>3161</v>
      </c>
      <c r="E1977" t="s">
        <v>3720</v>
      </c>
      <c r="F1977">
        <v>75</v>
      </c>
      <c r="G1977">
        <v>62</v>
      </c>
      <c r="I1977" t="s">
        <v>16</v>
      </c>
    </row>
    <row r="1978" spans="1:9" x14ac:dyDescent="0.25">
      <c r="A1978" t="s">
        <v>3354</v>
      </c>
      <c r="B1978" s="6">
        <v>41993</v>
      </c>
      <c r="C1978" t="s">
        <v>3073</v>
      </c>
      <c r="D1978" t="s">
        <v>3147</v>
      </c>
      <c r="E1978" t="s">
        <v>3721</v>
      </c>
      <c r="F1978">
        <v>61</v>
      </c>
      <c r="G1978">
        <v>56</v>
      </c>
      <c r="I1978" t="s">
        <v>744</v>
      </c>
    </row>
    <row r="1979" spans="1:9" x14ac:dyDescent="0.25">
      <c r="A1979" t="s">
        <v>3336</v>
      </c>
      <c r="B1979" s="6">
        <v>41993</v>
      </c>
      <c r="C1979" t="s">
        <v>3073</v>
      </c>
      <c r="D1979" t="s">
        <v>3718</v>
      </c>
      <c r="E1979" t="s">
        <v>3721</v>
      </c>
      <c r="F1979">
        <v>94</v>
      </c>
      <c r="G1979">
        <v>57</v>
      </c>
      <c r="I1979" t="s">
        <v>196</v>
      </c>
    </row>
    <row r="1980" spans="1:9" x14ac:dyDescent="0.25">
      <c r="A1980" t="s">
        <v>3244</v>
      </c>
      <c r="B1980" s="6">
        <v>41993</v>
      </c>
      <c r="C1980" t="s">
        <v>3073</v>
      </c>
      <c r="D1980" t="s">
        <v>3298</v>
      </c>
      <c r="E1980" t="s">
        <v>3721</v>
      </c>
      <c r="F1980">
        <v>88</v>
      </c>
      <c r="G1980">
        <v>57</v>
      </c>
      <c r="I1980" t="s">
        <v>570</v>
      </c>
    </row>
    <row r="1981" spans="1:9" x14ac:dyDescent="0.25">
      <c r="A1981" t="s">
        <v>3318</v>
      </c>
      <c r="B1981" s="6">
        <v>41993</v>
      </c>
      <c r="C1981" t="s">
        <v>3073</v>
      </c>
      <c r="D1981" t="s">
        <v>3303</v>
      </c>
      <c r="E1981" t="s">
        <v>3721</v>
      </c>
      <c r="F1981">
        <v>77</v>
      </c>
      <c r="G1981">
        <v>60</v>
      </c>
      <c r="I1981" t="s">
        <v>194</v>
      </c>
    </row>
    <row r="1982" spans="1:9" x14ac:dyDescent="0.25">
      <c r="A1982" t="s">
        <v>3248</v>
      </c>
      <c r="B1982" s="6">
        <v>41993</v>
      </c>
      <c r="C1982" t="s">
        <v>3073</v>
      </c>
      <c r="D1982" t="s">
        <v>3250</v>
      </c>
      <c r="E1982" t="s">
        <v>3721</v>
      </c>
      <c r="F1982">
        <v>78</v>
      </c>
      <c r="G1982">
        <v>68</v>
      </c>
      <c r="I1982" t="s">
        <v>817</v>
      </c>
    </row>
    <row r="1983" spans="1:9" x14ac:dyDescent="0.25">
      <c r="A1983" t="s">
        <v>3408</v>
      </c>
      <c r="B1983" s="6">
        <v>41993</v>
      </c>
      <c r="C1983" t="s">
        <v>3073</v>
      </c>
      <c r="D1983" t="s">
        <v>3718</v>
      </c>
      <c r="E1983" t="s">
        <v>3721</v>
      </c>
      <c r="F1983">
        <v>90</v>
      </c>
      <c r="G1983">
        <v>56</v>
      </c>
      <c r="I1983" t="s">
        <v>94</v>
      </c>
    </row>
    <row r="1984" spans="1:9" x14ac:dyDescent="0.25">
      <c r="A1984" t="s">
        <v>3182</v>
      </c>
      <c r="B1984" s="6">
        <v>41993</v>
      </c>
      <c r="C1984" t="s">
        <v>3073</v>
      </c>
      <c r="D1984" t="s">
        <v>3168</v>
      </c>
      <c r="E1984" t="s">
        <v>3720</v>
      </c>
      <c r="F1984">
        <v>67</v>
      </c>
      <c r="G1984">
        <v>53</v>
      </c>
      <c r="I1984" t="s">
        <v>244</v>
      </c>
    </row>
    <row r="1985" spans="1:9" x14ac:dyDescent="0.25">
      <c r="A1985" t="s">
        <v>3296</v>
      </c>
      <c r="B1985" s="6">
        <v>41993</v>
      </c>
      <c r="C1985" t="s">
        <v>3073</v>
      </c>
      <c r="D1985" t="s">
        <v>3404</v>
      </c>
      <c r="E1985" t="s">
        <v>3721</v>
      </c>
      <c r="F1985">
        <v>78</v>
      </c>
      <c r="G1985">
        <v>67</v>
      </c>
      <c r="I1985" t="s">
        <v>95</v>
      </c>
    </row>
    <row r="1986" spans="1:9" x14ac:dyDescent="0.25">
      <c r="A1986" t="s">
        <v>3282</v>
      </c>
      <c r="B1986" s="6">
        <v>41993</v>
      </c>
      <c r="C1986" t="s">
        <v>3074</v>
      </c>
      <c r="D1986" t="s">
        <v>3713</v>
      </c>
      <c r="E1986" t="s">
        <v>3720</v>
      </c>
      <c r="F1986">
        <v>83</v>
      </c>
      <c r="G1986">
        <v>44</v>
      </c>
      <c r="I1986" t="s">
        <v>305</v>
      </c>
    </row>
    <row r="1987" spans="1:9" x14ac:dyDescent="0.25">
      <c r="A1987" t="s">
        <v>3240</v>
      </c>
      <c r="B1987" s="6">
        <v>41993</v>
      </c>
      <c r="C1987" t="s">
        <v>3073</v>
      </c>
      <c r="D1987" t="s">
        <v>3406</v>
      </c>
      <c r="E1987" t="s">
        <v>3720</v>
      </c>
      <c r="F1987">
        <v>110</v>
      </c>
      <c r="G1987">
        <v>104</v>
      </c>
      <c r="H1987" t="s">
        <v>3724</v>
      </c>
      <c r="I1987" t="s">
        <v>745</v>
      </c>
    </row>
    <row r="1988" spans="1:9" x14ac:dyDescent="0.25">
      <c r="A1988" t="s">
        <v>3207</v>
      </c>
      <c r="B1988" s="6">
        <v>41993</v>
      </c>
      <c r="C1988" t="s">
        <v>3073</v>
      </c>
      <c r="D1988" t="s">
        <v>3345</v>
      </c>
      <c r="E1988" t="s">
        <v>3720</v>
      </c>
      <c r="F1988">
        <v>71</v>
      </c>
      <c r="G1988">
        <v>64</v>
      </c>
      <c r="I1988" t="s">
        <v>1537</v>
      </c>
    </row>
    <row r="1989" spans="1:9" x14ac:dyDescent="0.25">
      <c r="A1989" t="s">
        <v>3148</v>
      </c>
      <c r="B1989" s="6">
        <v>41993</v>
      </c>
      <c r="C1989" t="s">
        <v>3073</v>
      </c>
      <c r="D1989" t="s">
        <v>3139</v>
      </c>
      <c r="E1989" t="s">
        <v>3721</v>
      </c>
      <c r="F1989">
        <v>66</v>
      </c>
      <c r="G1989">
        <v>54</v>
      </c>
      <c r="I1989" t="s">
        <v>93</v>
      </c>
    </row>
    <row r="1990" spans="1:9" x14ac:dyDescent="0.25">
      <c r="A1990" t="s">
        <v>3077</v>
      </c>
      <c r="B1990" s="6">
        <v>41993</v>
      </c>
      <c r="C1990" t="s">
        <v>3074</v>
      </c>
      <c r="D1990" t="s">
        <v>3287</v>
      </c>
      <c r="E1990" t="s">
        <v>3720</v>
      </c>
      <c r="F1990">
        <v>59</v>
      </c>
      <c r="G1990">
        <v>46</v>
      </c>
      <c r="I1990" t="s">
        <v>194</v>
      </c>
    </row>
    <row r="1991" spans="1:9" x14ac:dyDescent="0.25">
      <c r="A1991" t="s">
        <v>3276</v>
      </c>
      <c r="B1991" s="6">
        <v>41993</v>
      </c>
      <c r="C1991" t="s">
        <v>3073</v>
      </c>
      <c r="D1991" t="s">
        <v>3273</v>
      </c>
      <c r="E1991" t="s">
        <v>3720</v>
      </c>
      <c r="F1991">
        <v>68</v>
      </c>
      <c r="G1991">
        <v>65</v>
      </c>
      <c r="H1991" t="s">
        <v>3722</v>
      </c>
      <c r="I1991" t="s">
        <v>96</v>
      </c>
    </row>
    <row r="1992" spans="1:9" x14ac:dyDescent="0.25">
      <c r="A1992" t="s">
        <v>3299</v>
      </c>
      <c r="B1992" s="6">
        <v>41993</v>
      </c>
      <c r="C1992" t="s">
        <v>3073</v>
      </c>
      <c r="D1992" t="s">
        <v>3718</v>
      </c>
      <c r="E1992" t="s">
        <v>3721</v>
      </c>
      <c r="F1992">
        <v>89</v>
      </c>
      <c r="G1992">
        <v>50</v>
      </c>
      <c r="I1992" t="s">
        <v>95</v>
      </c>
    </row>
    <row r="1993" spans="1:9" x14ac:dyDescent="0.25">
      <c r="A1993" t="s">
        <v>3708</v>
      </c>
      <c r="B1993" s="6">
        <v>41993</v>
      </c>
      <c r="C1993" t="s">
        <v>3073</v>
      </c>
      <c r="D1993" t="s">
        <v>3195</v>
      </c>
      <c r="E1993" t="s">
        <v>3721</v>
      </c>
      <c r="F1993">
        <v>82</v>
      </c>
      <c r="G1993">
        <v>77</v>
      </c>
      <c r="H1993" t="s">
        <v>3722</v>
      </c>
      <c r="I1993" t="s">
        <v>570</v>
      </c>
    </row>
    <row r="1994" spans="1:9" x14ac:dyDescent="0.25">
      <c r="A1994" t="s">
        <v>3198</v>
      </c>
      <c r="B1994" s="6">
        <v>41993</v>
      </c>
      <c r="C1994" t="s">
        <v>3073</v>
      </c>
      <c r="D1994" t="s">
        <v>3391</v>
      </c>
      <c r="E1994" t="s">
        <v>3721</v>
      </c>
      <c r="F1994">
        <v>64</v>
      </c>
      <c r="G1994">
        <v>61</v>
      </c>
      <c r="I1994" t="s">
        <v>95</v>
      </c>
    </row>
    <row r="1995" spans="1:9" x14ac:dyDescent="0.25">
      <c r="A1995" t="s">
        <v>3380</v>
      </c>
      <c r="B1995" s="6">
        <v>41993</v>
      </c>
      <c r="C1995" t="s">
        <v>3073</v>
      </c>
      <c r="D1995" t="s">
        <v>3327</v>
      </c>
      <c r="E1995" t="s">
        <v>3720</v>
      </c>
      <c r="F1995">
        <v>74</v>
      </c>
      <c r="G1995">
        <v>66</v>
      </c>
      <c r="I1995" t="s">
        <v>728</v>
      </c>
    </row>
    <row r="1996" spans="1:9" x14ac:dyDescent="0.25">
      <c r="A1996" t="s">
        <v>3200</v>
      </c>
      <c r="B1996" s="6">
        <v>41993</v>
      </c>
      <c r="C1996" t="s">
        <v>3074</v>
      </c>
      <c r="D1996" t="s">
        <v>3144</v>
      </c>
      <c r="E1996" t="s">
        <v>3720</v>
      </c>
      <c r="F1996">
        <v>63</v>
      </c>
      <c r="G1996">
        <v>50</v>
      </c>
      <c r="I1996" t="s">
        <v>707</v>
      </c>
    </row>
    <row r="1997" spans="1:9" x14ac:dyDescent="0.25">
      <c r="A1997" t="s">
        <v>3270</v>
      </c>
      <c r="B1997" s="6">
        <v>41993</v>
      </c>
      <c r="C1997" t="s">
        <v>3073</v>
      </c>
      <c r="D1997" t="s">
        <v>3277</v>
      </c>
      <c r="E1997" t="s">
        <v>3721</v>
      </c>
      <c r="F1997">
        <v>73</v>
      </c>
      <c r="G1997">
        <v>61</v>
      </c>
      <c r="I1997" t="s">
        <v>229</v>
      </c>
    </row>
    <row r="1998" spans="1:9" x14ac:dyDescent="0.25">
      <c r="A1998" t="s">
        <v>3204</v>
      </c>
      <c r="B1998" s="6">
        <v>41993</v>
      </c>
      <c r="C1998" t="s">
        <v>3073</v>
      </c>
      <c r="D1998" t="s">
        <v>3711</v>
      </c>
      <c r="E1998" t="s">
        <v>3720</v>
      </c>
      <c r="F1998">
        <v>76</v>
      </c>
      <c r="G1998">
        <v>67</v>
      </c>
      <c r="I1998" t="s">
        <v>117</v>
      </c>
    </row>
    <row r="1999" spans="1:9" x14ac:dyDescent="0.25">
      <c r="A1999" t="s">
        <v>3242</v>
      </c>
      <c r="B1999" s="6">
        <v>41993</v>
      </c>
      <c r="C1999" t="s">
        <v>3073</v>
      </c>
      <c r="D1999" t="s">
        <v>3356</v>
      </c>
      <c r="E1999" t="s">
        <v>3721</v>
      </c>
      <c r="F1999">
        <v>57</v>
      </c>
      <c r="G1999">
        <v>39</v>
      </c>
      <c r="I1999" t="s">
        <v>369</v>
      </c>
    </row>
    <row r="2000" spans="1:9" x14ac:dyDescent="0.25">
      <c r="A2000" t="s">
        <v>3081</v>
      </c>
      <c r="B2000" s="6">
        <v>41993</v>
      </c>
      <c r="C2000" t="s">
        <v>3073</v>
      </c>
      <c r="D2000" t="s">
        <v>3097</v>
      </c>
      <c r="E2000" t="s">
        <v>3720</v>
      </c>
      <c r="F2000">
        <v>64</v>
      </c>
      <c r="G2000">
        <v>60</v>
      </c>
      <c r="I2000" t="s">
        <v>306</v>
      </c>
    </row>
    <row r="2001" spans="1:9" x14ac:dyDescent="0.25">
      <c r="A2001" t="s">
        <v>3155</v>
      </c>
      <c r="B2001" s="6">
        <v>41994</v>
      </c>
      <c r="C2001" t="s">
        <v>3073</v>
      </c>
      <c r="D2001" t="s">
        <v>3349</v>
      </c>
      <c r="E2001" t="s">
        <v>3721</v>
      </c>
      <c r="F2001">
        <v>60</v>
      </c>
      <c r="G2001">
        <v>59</v>
      </c>
      <c r="I2001" t="s">
        <v>195</v>
      </c>
    </row>
    <row r="2002" spans="1:9" x14ac:dyDescent="0.25">
      <c r="A2002" t="s">
        <v>3093</v>
      </c>
      <c r="B2002" s="6">
        <v>41994</v>
      </c>
      <c r="C2002" t="s">
        <v>3073</v>
      </c>
      <c r="D2002" t="s">
        <v>3088</v>
      </c>
      <c r="E2002" t="s">
        <v>3721</v>
      </c>
      <c r="F2002">
        <v>72</v>
      </c>
      <c r="G2002">
        <v>69</v>
      </c>
      <c r="H2002" t="s">
        <v>3722</v>
      </c>
      <c r="I2002" t="s">
        <v>368</v>
      </c>
    </row>
    <row r="2003" spans="1:9" x14ac:dyDescent="0.25">
      <c r="A2003" t="s">
        <v>3095</v>
      </c>
      <c r="B2003" s="6">
        <v>41994</v>
      </c>
      <c r="C2003" t="s">
        <v>3073</v>
      </c>
      <c r="D2003" t="s">
        <v>3132</v>
      </c>
      <c r="E2003" t="s">
        <v>3720</v>
      </c>
      <c r="F2003">
        <v>75</v>
      </c>
      <c r="G2003">
        <v>71</v>
      </c>
      <c r="I2003" t="s">
        <v>95</v>
      </c>
    </row>
    <row r="2004" spans="1:9" x14ac:dyDescent="0.25">
      <c r="A2004" t="s">
        <v>3367</v>
      </c>
      <c r="B2004" s="6">
        <v>41994</v>
      </c>
      <c r="C2004" t="s">
        <v>3073</v>
      </c>
      <c r="D2004" t="s">
        <v>3718</v>
      </c>
      <c r="E2004" t="s">
        <v>3720</v>
      </c>
      <c r="F2004">
        <v>82</v>
      </c>
      <c r="G2004">
        <v>68</v>
      </c>
      <c r="I2004" t="s">
        <v>94</v>
      </c>
    </row>
    <row r="2005" spans="1:9" x14ac:dyDescent="0.25">
      <c r="A2005" t="s">
        <v>3115</v>
      </c>
      <c r="B2005" s="6">
        <v>41994</v>
      </c>
      <c r="C2005" t="s">
        <v>3073</v>
      </c>
      <c r="D2005" t="s">
        <v>3099</v>
      </c>
      <c r="E2005" t="s">
        <v>3721</v>
      </c>
      <c r="F2005">
        <v>67</v>
      </c>
      <c r="G2005">
        <v>48</v>
      </c>
      <c r="I2005" t="s">
        <v>1775</v>
      </c>
    </row>
    <row r="2006" spans="1:9" x14ac:dyDescent="0.25">
      <c r="A2006" t="s">
        <v>3314</v>
      </c>
      <c r="B2006" s="6">
        <v>41994</v>
      </c>
      <c r="C2006" t="s">
        <v>3073</v>
      </c>
      <c r="D2006" t="s">
        <v>3308</v>
      </c>
      <c r="E2006" t="s">
        <v>3720</v>
      </c>
      <c r="F2006">
        <v>72</v>
      </c>
      <c r="G2006">
        <v>55</v>
      </c>
      <c r="I2006" t="s">
        <v>1420</v>
      </c>
    </row>
    <row r="2007" spans="1:9" x14ac:dyDescent="0.25">
      <c r="A2007" t="s">
        <v>3373</v>
      </c>
      <c r="B2007" s="6">
        <v>41994</v>
      </c>
      <c r="C2007" t="s">
        <v>3073</v>
      </c>
      <c r="D2007" t="s">
        <v>3262</v>
      </c>
      <c r="E2007" t="s">
        <v>3721</v>
      </c>
      <c r="F2007">
        <v>69</v>
      </c>
      <c r="G2007">
        <v>65</v>
      </c>
      <c r="H2007" t="s">
        <v>3722</v>
      </c>
      <c r="I2007" t="s">
        <v>97</v>
      </c>
    </row>
    <row r="2008" spans="1:9" x14ac:dyDescent="0.25">
      <c r="A2008" t="s">
        <v>3189</v>
      </c>
      <c r="B2008" s="6">
        <v>41994</v>
      </c>
      <c r="C2008" t="s">
        <v>3073</v>
      </c>
      <c r="D2008" t="s">
        <v>3106</v>
      </c>
      <c r="E2008" t="s">
        <v>3720</v>
      </c>
      <c r="F2008">
        <v>48</v>
      </c>
      <c r="G2008">
        <v>46</v>
      </c>
      <c r="I2008" t="s">
        <v>17</v>
      </c>
    </row>
    <row r="2009" spans="1:9" x14ac:dyDescent="0.25">
      <c r="A2009" t="s">
        <v>3378</v>
      </c>
      <c r="B2009" s="6">
        <v>41994</v>
      </c>
      <c r="C2009" t="s">
        <v>3073</v>
      </c>
      <c r="D2009" t="s">
        <v>3401</v>
      </c>
      <c r="E2009" t="s">
        <v>3721</v>
      </c>
      <c r="F2009">
        <v>81</v>
      </c>
      <c r="G2009">
        <v>63</v>
      </c>
      <c r="I2009" t="s">
        <v>325</v>
      </c>
    </row>
    <row r="2010" spans="1:9" x14ac:dyDescent="0.25">
      <c r="A2010" t="s">
        <v>3111</v>
      </c>
      <c r="B2010" s="6">
        <v>41994</v>
      </c>
      <c r="C2010" t="s">
        <v>3073</v>
      </c>
      <c r="D2010" t="s">
        <v>3105</v>
      </c>
      <c r="E2010" t="s">
        <v>3721</v>
      </c>
      <c r="F2010">
        <v>65</v>
      </c>
      <c r="G2010">
        <v>47</v>
      </c>
      <c r="I2010" t="s">
        <v>94</v>
      </c>
    </row>
    <row r="2011" spans="1:9" x14ac:dyDescent="0.25">
      <c r="A2011" t="s">
        <v>3363</v>
      </c>
      <c r="B2011" s="6">
        <v>41994</v>
      </c>
      <c r="C2011" t="s">
        <v>3073</v>
      </c>
      <c r="D2011" t="s">
        <v>3185</v>
      </c>
      <c r="E2011" t="s">
        <v>3721</v>
      </c>
      <c r="F2011">
        <v>68</v>
      </c>
      <c r="G2011">
        <v>55</v>
      </c>
      <c r="I2011" t="s">
        <v>194</v>
      </c>
    </row>
    <row r="2012" spans="1:9" x14ac:dyDescent="0.25">
      <c r="A2012" t="s">
        <v>3371</v>
      </c>
      <c r="B2012" s="6">
        <v>41994</v>
      </c>
      <c r="C2012" t="s">
        <v>3074</v>
      </c>
      <c r="D2012" t="s">
        <v>3160</v>
      </c>
      <c r="E2012" t="s">
        <v>3721</v>
      </c>
      <c r="F2012">
        <v>66</v>
      </c>
      <c r="G2012">
        <v>46</v>
      </c>
      <c r="I2012" t="s">
        <v>325</v>
      </c>
    </row>
    <row r="2013" spans="1:9" x14ac:dyDescent="0.25">
      <c r="A2013" t="s">
        <v>3293</v>
      </c>
      <c r="B2013" s="6">
        <v>41994</v>
      </c>
      <c r="C2013" t="s">
        <v>3073</v>
      </c>
      <c r="D2013" t="s">
        <v>3268</v>
      </c>
      <c r="E2013" t="s">
        <v>3721</v>
      </c>
      <c r="F2013">
        <v>75</v>
      </c>
      <c r="G2013">
        <v>66</v>
      </c>
      <c r="I2013" t="s">
        <v>2012</v>
      </c>
    </row>
    <row r="2014" spans="1:9" x14ac:dyDescent="0.25">
      <c r="A2014" t="s">
        <v>3086</v>
      </c>
      <c r="B2014" s="6">
        <v>41994</v>
      </c>
      <c r="C2014" t="s">
        <v>3073</v>
      </c>
      <c r="D2014" t="s">
        <v>3225</v>
      </c>
      <c r="E2014" t="s">
        <v>3721</v>
      </c>
      <c r="F2014">
        <v>82</v>
      </c>
      <c r="G2014">
        <v>69</v>
      </c>
      <c r="I2014" t="s">
        <v>58</v>
      </c>
    </row>
    <row r="2015" spans="1:9" x14ac:dyDescent="0.25">
      <c r="A2015" t="s">
        <v>3375</v>
      </c>
      <c r="B2015" s="6">
        <v>41994</v>
      </c>
      <c r="C2015" t="s">
        <v>3074</v>
      </c>
      <c r="D2015" t="s">
        <v>3224</v>
      </c>
      <c r="E2015" t="s">
        <v>3721</v>
      </c>
      <c r="F2015">
        <v>53</v>
      </c>
      <c r="G2015">
        <v>52</v>
      </c>
      <c r="I2015" t="s">
        <v>368</v>
      </c>
    </row>
    <row r="2016" spans="1:9" x14ac:dyDescent="0.25">
      <c r="A2016" t="s">
        <v>3215</v>
      </c>
      <c r="B2016" s="6">
        <v>41994</v>
      </c>
      <c r="C2016" t="s">
        <v>3073</v>
      </c>
      <c r="D2016" t="s">
        <v>3233</v>
      </c>
      <c r="E2016" t="s">
        <v>3721</v>
      </c>
      <c r="F2016">
        <v>69</v>
      </c>
      <c r="G2016">
        <v>63</v>
      </c>
      <c r="I2016" t="s">
        <v>17</v>
      </c>
    </row>
    <row r="2017" spans="1:9" x14ac:dyDescent="0.25">
      <c r="A2017" t="s">
        <v>3290</v>
      </c>
      <c r="B2017" s="6">
        <v>41994</v>
      </c>
      <c r="C2017" t="s">
        <v>3073</v>
      </c>
      <c r="D2017" t="s">
        <v>3228</v>
      </c>
      <c r="E2017" t="s">
        <v>3721</v>
      </c>
      <c r="F2017">
        <v>65</v>
      </c>
      <c r="G2017">
        <v>47</v>
      </c>
      <c r="I2017" t="s">
        <v>334</v>
      </c>
    </row>
    <row r="2018" spans="1:9" x14ac:dyDescent="0.25">
      <c r="A2018" t="s">
        <v>3163</v>
      </c>
      <c r="B2018" s="6">
        <v>41994</v>
      </c>
      <c r="C2018" t="s">
        <v>3073</v>
      </c>
      <c r="D2018" t="s">
        <v>3285</v>
      </c>
      <c r="E2018" t="s">
        <v>3720</v>
      </c>
      <c r="F2018">
        <v>67</v>
      </c>
      <c r="G2018">
        <v>62</v>
      </c>
      <c r="I2018" t="s">
        <v>743</v>
      </c>
    </row>
    <row r="2019" spans="1:9" x14ac:dyDescent="0.25">
      <c r="A2019" t="s">
        <v>3407</v>
      </c>
      <c r="B2019" s="6">
        <v>41994</v>
      </c>
      <c r="C2019" t="s">
        <v>3073</v>
      </c>
      <c r="D2019" t="s">
        <v>3402</v>
      </c>
      <c r="E2019" t="s">
        <v>3720</v>
      </c>
      <c r="F2019">
        <v>65</v>
      </c>
      <c r="G2019">
        <v>64</v>
      </c>
      <c r="I2019" t="s">
        <v>728</v>
      </c>
    </row>
    <row r="2020" spans="1:9" x14ac:dyDescent="0.25">
      <c r="A2020" t="s">
        <v>3256</v>
      </c>
      <c r="B2020" s="6">
        <v>41994</v>
      </c>
      <c r="C2020" t="s">
        <v>3073</v>
      </c>
      <c r="D2020" t="s">
        <v>3252</v>
      </c>
      <c r="E2020" t="s">
        <v>3721</v>
      </c>
      <c r="F2020">
        <v>62</v>
      </c>
      <c r="G2020">
        <v>58</v>
      </c>
      <c r="I2020" t="s">
        <v>95</v>
      </c>
    </row>
    <row r="2021" spans="1:9" x14ac:dyDescent="0.25">
      <c r="A2021" t="s">
        <v>3246</v>
      </c>
      <c r="B2021" s="6">
        <v>41994</v>
      </c>
      <c r="C2021" t="s">
        <v>3073</v>
      </c>
      <c r="D2021" t="s">
        <v>3177</v>
      </c>
      <c r="E2021" t="s">
        <v>3720</v>
      </c>
      <c r="F2021">
        <v>73</v>
      </c>
      <c r="G2021">
        <v>64</v>
      </c>
      <c r="I2021" t="s">
        <v>325</v>
      </c>
    </row>
    <row r="2022" spans="1:9" x14ac:dyDescent="0.25">
      <c r="A2022" t="s">
        <v>3294</v>
      </c>
      <c r="B2022" s="6">
        <v>41994</v>
      </c>
      <c r="C2022" t="s">
        <v>3073</v>
      </c>
      <c r="D2022" t="s">
        <v>3365</v>
      </c>
      <c r="E2022" t="s">
        <v>3721</v>
      </c>
      <c r="F2022">
        <v>77</v>
      </c>
      <c r="G2022">
        <v>72</v>
      </c>
      <c r="I2022" t="s">
        <v>96</v>
      </c>
    </row>
    <row r="2023" spans="1:9" x14ac:dyDescent="0.25">
      <c r="A2023" t="s">
        <v>3098</v>
      </c>
      <c r="B2023" s="6">
        <v>41994</v>
      </c>
      <c r="C2023" t="s">
        <v>3073</v>
      </c>
      <c r="D2023" t="s">
        <v>3258</v>
      </c>
      <c r="E2023" t="s">
        <v>3721</v>
      </c>
      <c r="F2023">
        <v>60</v>
      </c>
      <c r="G2023">
        <v>52</v>
      </c>
      <c r="I2023" t="s">
        <v>1876</v>
      </c>
    </row>
    <row r="2024" spans="1:9" x14ac:dyDescent="0.25">
      <c r="A2024" t="s">
        <v>3311</v>
      </c>
      <c r="B2024" s="6">
        <v>41994</v>
      </c>
      <c r="C2024" t="s">
        <v>3073</v>
      </c>
      <c r="D2024" t="s">
        <v>3119</v>
      </c>
      <c r="E2024" t="s">
        <v>3721</v>
      </c>
      <c r="F2024">
        <v>74</v>
      </c>
      <c r="G2024">
        <v>61</v>
      </c>
      <c r="I2024" t="s">
        <v>305</v>
      </c>
    </row>
    <row r="2025" spans="1:9" x14ac:dyDescent="0.25">
      <c r="A2025" t="s">
        <v>3131</v>
      </c>
      <c r="B2025" s="6">
        <v>41994</v>
      </c>
      <c r="C2025" t="s">
        <v>3073</v>
      </c>
      <c r="D2025" t="s">
        <v>3087</v>
      </c>
      <c r="E2025" t="s">
        <v>3721</v>
      </c>
      <c r="F2025">
        <v>58</v>
      </c>
      <c r="G2025">
        <v>55</v>
      </c>
      <c r="I2025" t="s">
        <v>305</v>
      </c>
    </row>
    <row r="2026" spans="1:9" x14ac:dyDescent="0.25">
      <c r="A2026" t="s">
        <v>3218</v>
      </c>
      <c r="B2026" s="6">
        <v>41994</v>
      </c>
      <c r="C2026" t="s">
        <v>3073</v>
      </c>
      <c r="D2026" t="s">
        <v>3411</v>
      </c>
      <c r="E2026" t="s">
        <v>3721</v>
      </c>
      <c r="F2026">
        <v>64</v>
      </c>
      <c r="G2026">
        <v>50</v>
      </c>
      <c r="I2026" t="s">
        <v>403</v>
      </c>
    </row>
    <row r="2027" spans="1:9" x14ac:dyDescent="0.25">
      <c r="A2027" t="s">
        <v>3389</v>
      </c>
      <c r="B2027" s="6">
        <v>41994</v>
      </c>
      <c r="C2027" t="s">
        <v>3073</v>
      </c>
      <c r="D2027" t="s">
        <v>3718</v>
      </c>
      <c r="E2027" t="s">
        <v>3721</v>
      </c>
      <c r="F2027">
        <v>71</v>
      </c>
      <c r="G2027">
        <v>61</v>
      </c>
      <c r="I2027" t="s">
        <v>334</v>
      </c>
    </row>
    <row r="2028" spans="1:9" x14ac:dyDescent="0.25">
      <c r="A2028" t="s">
        <v>3261</v>
      </c>
      <c r="B2028" s="6">
        <v>41994</v>
      </c>
      <c r="C2028" t="s">
        <v>3073</v>
      </c>
      <c r="D2028" t="s">
        <v>3265</v>
      </c>
      <c r="E2028" t="s">
        <v>3721</v>
      </c>
      <c r="F2028">
        <v>66</v>
      </c>
      <c r="G2028">
        <v>47</v>
      </c>
      <c r="I2028" t="s">
        <v>97</v>
      </c>
    </row>
    <row r="2029" spans="1:9" x14ac:dyDescent="0.25">
      <c r="A2029" t="s">
        <v>3199</v>
      </c>
      <c r="B2029" s="6">
        <v>41994</v>
      </c>
      <c r="C2029" t="s">
        <v>3073</v>
      </c>
      <c r="D2029" t="s">
        <v>3718</v>
      </c>
      <c r="E2029" t="s">
        <v>3721</v>
      </c>
      <c r="F2029">
        <v>78</v>
      </c>
      <c r="G2029">
        <v>52</v>
      </c>
      <c r="I2029" t="s">
        <v>194</v>
      </c>
    </row>
    <row r="2030" spans="1:9" x14ac:dyDescent="0.25">
      <c r="A2030" t="s">
        <v>3085</v>
      </c>
      <c r="B2030" s="6">
        <v>41994</v>
      </c>
      <c r="C2030" t="s">
        <v>3073</v>
      </c>
      <c r="D2030" t="s">
        <v>3123</v>
      </c>
      <c r="E2030" t="s">
        <v>3721</v>
      </c>
      <c r="F2030">
        <v>67</v>
      </c>
      <c r="G2030">
        <v>52</v>
      </c>
      <c r="I2030" t="s">
        <v>97</v>
      </c>
    </row>
    <row r="2031" spans="1:9" x14ac:dyDescent="0.25">
      <c r="A2031" t="s">
        <v>3297</v>
      </c>
      <c r="B2031" s="6">
        <v>41994</v>
      </c>
      <c r="C2031" t="s">
        <v>3074</v>
      </c>
      <c r="D2031" t="s">
        <v>3376</v>
      </c>
      <c r="E2031" t="s">
        <v>3721</v>
      </c>
      <c r="F2031">
        <v>55</v>
      </c>
      <c r="G2031">
        <v>47</v>
      </c>
      <c r="I2031" t="s">
        <v>117</v>
      </c>
    </row>
    <row r="2032" spans="1:9" x14ac:dyDescent="0.25">
      <c r="A2032" t="s">
        <v>3305</v>
      </c>
      <c r="B2032" s="6">
        <v>41994</v>
      </c>
      <c r="C2032" t="s">
        <v>3073</v>
      </c>
      <c r="D2032" t="s">
        <v>3370</v>
      </c>
      <c r="E2032" t="s">
        <v>3720</v>
      </c>
      <c r="F2032">
        <v>66</v>
      </c>
      <c r="G2032">
        <v>62</v>
      </c>
      <c r="I2032" t="s">
        <v>744</v>
      </c>
    </row>
    <row r="2033" spans="1:9" x14ac:dyDescent="0.25">
      <c r="A2033" t="s">
        <v>3353</v>
      </c>
      <c r="B2033" s="6">
        <v>41994</v>
      </c>
      <c r="C2033" t="s">
        <v>3073</v>
      </c>
      <c r="D2033" t="s">
        <v>3414</v>
      </c>
      <c r="E2033" t="s">
        <v>3721</v>
      </c>
      <c r="F2033">
        <v>78</v>
      </c>
      <c r="G2033">
        <v>45</v>
      </c>
      <c r="I2033" t="s">
        <v>244</v>
      </c>
    </row>
    <row r="2034" spans="1:9" x14ac:dyDescent="0.25">
      <c r="A2034" t="s">
        <v>3368</v>
      </c>
      <c r="B2034" s="6">
        <v>41994</v>
      </c>
      <c r="C2034" t="s">
        <v>3073</v>
      </c>
      <c r="D2034" t="s">
        <v>3718</v>
      </c>
      <c r="E2034" t="s">
        <v>3721</v>
      </c>
      <c r="F2034">
        <v>82</v>
      </c>
      <c r="G2034">
        <v>55</v>
      </c>
      <c r="I2034" t="s">
        <v>1673</v>
      </c>
    </row>
    <row r="2035" spans="1:9" x14ac:dyDescent="0.25">
      <c r="A2035" t="s">
        <v>3710</v>
      </c>
      <c r="B2035" s="6">
        <v>41994</v>
      </c>
      <c r="C2035" t="s">
        <v>3073</v>
      </c>
      <c r="D2035" t="s">
        <v>3151</v>
      </c>
      <c r="E2035" t="s">
        <v>3721</v>
      </c>
      <c r="F2035">
        <v>76</v>
      </c>
      <c r="G2035">
        <v>27</v>
      </c>
      <c r="I2035" t="s">
        <v>570</v>
      </c>
    </row>
    <row r="2036" spans="1:9" x14ac:dyDescent="0.25">
      <c r="A2036" t="s">
        <v>3271</v>
      </c>
      <c r="B2036" s="6">
        <v>41994</v>
      </c>
      <c r="C2036" t="s">
        <v>3073</v>
      </c>
      <c r="D2036" t="s">
        <v>3717</v>
      </c>
      <c r="E2036" t="s">
        <v>3721</v>
      </c>
      <c r="F2036">
        <v>82</v>
      </c>
      <c r="G2036">
        <v>53</v>
      </c>
      <c r="I2036" t="s">
        <v>16</v>
      </c>
    </row>
    <row r="2037" spans="1:9" x14ac:dyDescent="0.25">
      <c r="A2037" t="s">
        <v>3304</v>
      </c>
      <c r="B2037" s="6">
        <v>41994</v>
      </c>
      <c r="C2037" t="s">
        <v>3073</v>
      </c>
      <c r="D2037" t="s">
        <v>3718</v>
      </c>
      <c r="E2037" t="s">
        <v>3721</v>
      </c>
      <c r="F2037">
        <v>100</v>
      </c>
      <c r="G2037">
        <v>72</v>
      </c>
      <c r="I2037" t="s">
        <v>16</v>
      </c>
    </row>
    <row r="2038" spans="1:9" x14ac:dyDescent="0.25">
      <c r="A2038" t="s">
        <v>3339</v>
      </c>
      <c r="B2038" s="6">
        <v>41995</v>
      </c>
      <c r="C2038" t="s">
        <v>3073</v>
      </c>
      <c r="D2038" t="s">
        <v>3320</v>
      </c>
      <c r="E2038" t="s">
        <v>3721</v>
      </c>
      <c r="F2038">
        <v>66</v>
      </c>
      <c r="G2038">
        <v>65</v>
      </c>
      <c r="H2038" t="s">
        <v>3722</v>
      </c>
      <c r="I2038" t="s">
        <v>244</v>
      </c>
    </row>
    <row r="2039" spans="1:9" x14ac:dyDescent="0.25">
      <c r="A2039" t="s">
        <v>3097</v>
      </c>
      <c r="B2039" s="6">
        <v>41995</v>
      </c>
      <c r="C2039" t="s">
        <v>3073</v>
      </c>
      <c r="D2039" t="s">
        <v>3382</v>
      </c>
      <c r="E2039" t="s">
        <v>3721</v>
      </c>
      <c r="F2039">
        <v>77</v>
      </c>
      <c r="G2039">
        <v>66</v>
      </c>
      <c r="I2039" t="s">
        <v>16</v>
      </c>
    </row>
    <row r="2040" spans="1:9" x14ac:dyDescent="0.25">
      <c r="A2040" t="s">
        <v>3414</v>
      </c>
      <c r="B2040" s="6">
        <v>41995</v>
      </c>
      <c r="C2040" t="s">
        <v>3074</v>
      </c>
      <c r="D2040" t="s">
        <v>3224</v>
      </c>
      <c r="E2040" t="s">
        <v>3720</v>
      </c>
      <c r="F2040">
        <v>61</v>
      </c>
      <c r="G2040">
        <v>50</v>
      </c>
      <c r="I2040" t="s">
        <v>38</v>
      </c>
    </row>
    <row r="2041" spans="1:9" x14ac:dyDescent="0.25">
      <c r="A2041" t="s">
        <v>3170</v>
      </c>
      <c r="B2041" s="6">
        <v>41995</v>
      </c>
      <c r="C2041" t="s">
        <v>3073</v>
      </c>
      <c r="D2041" t="s">
        <v>3281</v>
      </c>
      <c r="E2041" t="s">
        <v>3721</v>
      </c>
      <c r="F2041">
        <v>84</v>
      </c>
      <c r="G2041">
        <v>54</v>
      </c>
      <c r="I2041" t="s">
        <v>325</v>
      </c>
    </row>
    <row r="2042" spans="1:9" x14ac:dyDescent="0.25">
      <c r="A2042" t="s">
        <v>3403</v>
      </c>
      <c r="B2042" s="6">
        <v>41995</v>
      </c>
      <c r="C2042" t="s">
        <v>3073</v>
      </c>
      <c r="D2042" t="s">
        <v>3356</v>
      </c>
      <c r="E2042" t="s">
        <v>3721</v>
      </c>
      <c r="F2042">
        <v>70</v>
      </c>
      <c r="G2042">
        <v>66</v>
      </c>
      <c r="I2042" t="s">
        <v>817</v>
      </c>
    </row>
    <row r="2043" spans="1:9" x14ac:dyDescent="0.25">
      <c r="A2043" t="s">
        <v>3376</v>
      </c>
      <c r="B2043" s="6">
        <v>41995</v>
      </c>
      <c r="C2043" t="s">
        <v>3074</v>
      </c>
      <c r="D2043" t="s">
        <v>3160</v>
      </c>
      <c r="E2043" t="s">
        <v>3720</v>
      </c>
      <c r="F2043">
        <v>64</v>
      </c>
      <c r="G2043">
        <v>54</v>
      </c>
      <c r="I2043" t="s">
        <v>745</v>
      </c>
    </row>
    <row r="2044" spans="1:9" x14ac:dyDescent="0.25">
      <c r="A2044" t="s">
        <v>3101</v>
      </c>
      <c r="B2044" s="6">
        <v>41995</v>
      </c>
      <c r="C2044" t="s">
        <v>3073</v>
      </c>
      <c r="D2044" t="s">
        <v>3318</v>
      </c>
      <c r="E2044" t="s">
        <v>3721</v>
      </c>
      <c r="F2044">
        <v>64</v>
      </c>
      <c r="G2044">
        <v>37</v>
      </c>
      <c r="I2044" t="s">
        <v>196</v>
      </c>
    </row>
    <row r="2045" spans="1:9" x14ac:dyDescent="0.25">
      <c r="A2045" t="s">
        <v>3222</v>
      </c>
      <c r="B2045" s="6">
        <v>41995</v>
      </c>
      <c r="C2045" t="s">
        <v>3073</v>
      </c>
      <c r="D2045" t="s">
        <v>3712</v>
      </c>
      <c r="E2045" t="s">
        <v>3720</v>
      </c>
      <c r="F2045">
        <v>68</v>
      </c>
      <c r="G2045">
        <v>56</v>
      </c>
      <c r="I2045" t="s">
        <v>369</v>
      </c>
    </row>
    <row r="2046" spans="1:9" x14ac:dyDescent="0.25">
      <c r="A2046" t="s">
        <v>3128</v>
      </c>
      <c r="B2046" s="6">
        <v>41995</v>
      </c>
      <c r="C2046" t="s">
        <v>3073</v>
      </c>
      <c r="D2046" t="s">
        <v>3121</v>
      </c>
      <c r="E2046" t="s">
        <v>3720</v>
      </c>
      <c r="F2046">
        <v>67</v>
      </c>
      <c r="G2046">
        <v>55</v>
      </c>
      <c r="I2046" t="s">
        <v>151</v>
      </c>
    </row>
    <row r="2047" spans="1:9" x14ac:dyDescent="0.25">
      <c r="A2047" t="s">
        <v>3234</v>
      </c>
      <c r="B2047" s="6">
        <v>41995</v>
      </c>
      <c r="C2047" t="s">
        <v>3073</v>
      </c>
      <c r="D2047" t="s">
        <v>3154</v>
      </c>
      <c r="E2047" t="s">
        <v>3721</v>
      </c>
      <c r="F2047">
        <v>83</v>
      </c>
      <c r="G2047">
        <v>67</v>
      </c>
      <c r="I2047" t="s">
        <v>131</v>
      </c>
    </row>
    <row r="2048" spans="1:9" x14ac:dyDescent="0.25">
      <c r="A2048" t="s">
        <v>3197</v>
      </c>
      <c r="B2048" s="6">
        <v>41995</v>
      </c>
      <c r="C2048" t="s">
        <v>3073</v>
      </c>
      <c r="D2048" t="s">
        <v>3369</v>
      </c>
      <c r="E2048" t="s">
        <v>3721</v>
      </c>
      <c r="F2048">
        <v>70</v>
      </c>
      <c r="G2048">
        <v>60</v>
      </c>
      <c r="I2048" t="s">
        <v>244</v>
      </c>
    </row>
    <row r="2049" spans="1:9" x14ac:dyDescent="0.25">
      <c r="A2049" t="s">
        <v>3279</v>
      </c>
      <c r="B2049" s="6">
        <v>41995</v>
      </c>
      <c r="C2049" t="s">
        <v>3073</v>
      </c>
      <c r="D2049" t="s">
        <v>3301</v>
      </c>
      <c r="E2049" t="s">
        <v>3721</v>
      </c>
      <c r="F2049">
        <v>75</v>
      </c>
      <c r="G2049">
        <v>54</v>
      </c>
      <c r="I2049" t="s">
        <v>571</v>
      </c>
    </row>
    <row r="2050" spans="1:9" x14ac:dyDescent="0.25">
      <c r="A2050" t="s">
        <v>3136</v>
      </c>
      <c r="B2050" s="6">
        <v>41995</v>
      </c>
      <c r="C2050" t="s">
        <v>3074</v>
      </c>
      <c r="D2050" t="s">
        <v>3116</v>
      </c>
      <c r="E2050" t="s">
        <v>3721</v>
      </c>
      <c r="F2050">
        <v>80</v>
      </c>
      <c r="G2050">
        <v>65</v>
      </c>
      <c r="I2050" t="s">
        <v>116</v>
      </c>
    </row>
    <row r="2051" spans="1:9" x14ac:dyDescent="0.25">
      <c r="A2051" t="s">
        <v>3332</v>
      </c>
      <c r="B2051" s="6">
        <v>41995</v>
      </c>
      <c r="C2051" t="s">
        <v>3073</v>
      </c>
      <c r="D2051" t="s">
        <v>3364</v>
      </c>
      <c r="E2051" t="s">
        <v>3721</v>
      </c>
      <c r="F2051">
        <v>82</v>
      </c>
      <c r="G2051">
        <v>77</v>
      </c>
      <c r="I2051" t="s">
        <v>288</v>
      </c>
    </row>
    <row r="2052" spans="1:9" x14ac:dyDescent="0.25">
      <c r="A2052" t="s">
        <v>3255</v>
      </c>
      <c r="B2052" s="6">
        <v>41995</v>
      </c>
      <c r="C2052" t="s">
        <v>3074</v>
      </c>
      <c r="D2052" t="s">
        <v>3231</v>
      </c>
      <c r="E2052" t="s">
        <v>3720</v>
      </c>
      <c r="F2052">
        <v>82</v>
      </c>
      <c r="G2052">
        <v>68</v>
      </c>
      <c r="I2052" t="s">
        <v>96</v>
      </c>
    </row>
    <row r="2053" spans="1:9" x14ac:dyDescent="0.25">
      <c r="A2053" t="s">
        <v>3288</v>
      </c>
      <c r="B2053" s="6">
        <v>41995</v>
      </c>
      <c r="C2053" t="s">
        <v>3073</v>
      </c>
      <c r="D2053" t="s">
        <v>3718</v>
      </c>
      <c r="E2053" t="s">
        <v>3721</v>
      </c>
      <c r="F2053">
        <v>84</v>
      </c>
      <c r="G2053">
        <v>62</v>
      </c>
      <c r="I2053" t="s">
        <v>730</v>
      </c>
    </row>
    <row r="2054" spans="1:9" x14ac:dyDescent="0.25">
      <c r="A2054" t="s">
        <v>3139</v>
      </c>
      <c r="B2054" s="6">
        <v>41995</v>
      </c>
      <c r="C2054" t="s">
        <v>3073</v>
      </c>
      <c r="D2054" t="s">
        <v>3220</v>
      </c>
      <c r="E2054" t="s">
        <v>3721</v>
      </c>
      <c r="F2054">
        <v>75</v>
      </c>
      <c r="G2054">
        <v>57</v>
      </c>
      <c r="I2054" t="s">
        <v>97</v>
      </c>
    </row>
    <row r="2055" spans="1:9" x14ac:dyDescent="0.25">
      <c r="A2055" t="s">
        <v>3236</v>
      </c>
      <c r="B2055" s="6">
        <v>41995</v>
      </c>
      <c r="C2055" t="s">
        <v>3073</v>
      </c>
      <c r="D2055" t="s">
        <v>3718</v>
      </c>
      <c r="E2055" t="s">
        <v>3721</v>
      </c>
      <c r="F2055">
        <v>87</v>
      </c>
      <c r="G2055">
        <v>81</v>
      </c>
      <c r="I2055" t="s">
        <v>306</v>
      </c>
    </row>
    <row r="2056" spans="1:9" x14ac:dyDescent="0.25">
      <c r="A2056" t="s">
        <v>3147</v>
      </c>
      <c r="B2056" s="6">
        <v>41995</v>
      </c>
      <c r="C2056" t="s">
        <v>3073</v>
      </c>
      <c r="D2056" t="s">
        <v>3377</v>
      </c>
      <c r="E2056" t="s">
        <v>3721</v>
      </c>
      <c r="F2056">
        <v>69</v>
      </c>
      <c r="G2056">
        <v>66</v>
      </c>
      <c r="I2056" t="s">
        <v>95</v>
      </c>
    </row>
    <row r="2057" spans="1:9" x14ac:dyDescent="0.25">
      <c r="A2057" t="s">
        <v>3161</v>
      </c>
      <c r="B2057" s="6">
        <v>41995</v>
      </c>
      <c r="C2057" t="s">
        <v>3073</v>
      </c>
      <c r="D2057" t="s">
        <v>3213</v>
      </c>
      <c r="E2057" t="s">
        <v>3721</v>
      </c>
      <c r="F2057">
        <v>63</v>
      </c>
      <c r="G2057">
        <v>59</v>
      </c>
      <c r="I2057" t="s">
        <v>58</v>
      </c>
    </row>
    <row r="2058" spans="1:9" x14ac:dyDescent="0.25">
      <c r="A2058" t="s">
        <v>3118</v>
      </c>
      <c r="B2058" s="6">
        <v>41995</v>
      </c>
      <c r="C2058" t="s">
        <v>3074</v>
      </c>
      <c r="D2058" t="s">
        <v>3384</v>
      </c>
      <c r="E2058" t="s">
        <v>3720</v>
      </c>
      <c r="F2058">
        <v>71</v>
      </c>
      <c r="G2058">
        <v>57</v>
      </c>
      <c r="I2058" t="s">
        <v>14</v>
      </c>
    </row>
    <row r="2059" spans="1:9" x14ac:dyDescent="0.25">
      <c r="A2059" t="s">
        <v>3126</v>
      </c>
      <c r="B2059" s="6">
        <v>41995</v>
      </c>
      <c r="C2059" t="s">
        <v>3074</v>
      </c>
      <c r="D2059" t="s">
        <v>3191</v>
      </c>
      <c r="E2059" t="s">
        <v>3721</v>
      </c>
      <c r="F2059">
        <v>77</v>
      </c>
      <c r="G2059">
        <v>49</v>
      </c>
      <c r="I2059" t="s">
        <v>194</v>
      </c>
    </row>
    <row r="2060" spans="1:9" x14ac:dyDescent="0.25">
      <c r="A2060" t="s">
        <v>3355</v>
      </c>
      <c r="B2060" s="6">
        <v>41995</v>
      </c>
      <c r="C2060" t="s">
        <v>3073</v>
      </c>
      <c r="D2060" t="s">
        <v>3718</v>
      </c>
      <c r="E2060" t="s">
        <v>3721</v>
      </c>
      <c r="F2060">
        <v>90</v>
      </c>
      <c r="G2060">
        <v>57</v>
      </c>
      <c r="I2060" t="s">
        <v>193</v>
      </c>
    </row>
    <row r="2061" spans="1:9" x14ac:dyDescent="0.25">
      <c r="A2061" t="s">
        <v>3141</v>
      </c>
      <c r="B2061" s="6">
        <v>41995</v>
      </c>
      <c r="C2061" t="s">
        <v>3074</v>
      </c>
      <c r="D2061" t="s">
        <v>3280</v>
      </c>
      <c r="E2061" t="s">
        <v>3720</v>
      </c>
      <c r="F2061">
        <v>75</v>
      </c>
      <c r="G2061">
        <v>73</v>
      </c>
      <c r="H2061" t="s">
        <v>3722</v>
      </c>
      <c r="I2061" t="s">
        <v>116</v>
      </c>
    </row>
    <row r="2062" spans="1:9" x14ac:dyDescent="0.25">
      <c r="A2062" t="s">
        <v>3193</v>
      </c>
      <c r="B2062" s="6">
        <v>41995</v>
      </c>
      <c r="C2062" t="s">
        <v>3073</v>
      </c>
      <c r="D2062" t="s">
        <v>3217</v>
      </c>
      <c r="E2062" t="s">
        <v>3721</v>
      </c>
      <c r="F2062">
        <v>68</v>
      </c>
      <c r="G2062">
        <v>43</v>
      </c>
      <c r="I2062" t="s">
        <v>244</v>
      </c>
    </row>
    <row r="2063" spans="1:9" x14ac:dyDescent="0.25">
      <c r="A2063" t="s">
        <v>3152</v>
      </c>
      <c r="B2063" s="6">
        <v>41995</v>
      </c>
      <c r="C2063" t="s">
        <v>3073</v>
      </c>
      <c r="D2063" t="s">
        <v>3405</v>
      </c>
      <c r="E2063" t="s">
        <v>3721</v>
      </c>
      <c r="F2063">
        <v>79</v>
      </c>
      <c r="G2063">
        <v>59</v>
      </c>
      <c r="I2063" t="s">
        <v>369</v>
      </c>
    </row>
    <row r="2064" spans="1:9" x14ac:dyDescent="0.25">
      <c r="A2064" t="s">
        <v>3127</v>
      </c>
      <c r="B2064" s="6">
        <v>41995</v>
      </c>
      <c r="C2064" t="s">
        <v>3073</v>
      </c>
      <c r="D2064" t="s">
        <v>3211</v>
      </c>
      <c r="E2064" t="s">
        <v>3721</v>
      </c>
      <c r="F2064">
        <v>80</v>
      </c>
      <c r="G2064">
        <v>70</v>
      </c>
      <c r="I2064" t="s">
        <v>306</v>
      </c>
    </row>
    <row r="2065" spans="1:9" x14ac:dyDescent="0.25">
      <c r="A2065" t="s">
        <v>3348</v>
      </c>
      <c r="B2065" s="6">
        <v>41995</v>
      </c>
      <c r="C2065" t="s">
        <v>3073</v>
      </c>
      <c r="D2065" t="s">
        <v>3392</v>
      </c>
      <c r="E2065" t="s">
        <v>3720</v>
      </c>
      <c r="F2065">
        <v>67</v>
      </c>
      <c r="G2065">
        <v>64</v>
      </c>
      <c r="H2065" t="s">
        <v>3722</v>
      </c>
      <c r="I2065" t="s">
        <v>153</v>
      </c>
    </row>
    <row r="2066" spans="1:9" x14ac:dyDescent="0.25">
      <c r="A2066" t="s">
        <v>3187</v>
      </c>
      <c r="B2066" s="6">
        <v>41995</v>
      </c>
      <c r="C2066" t="s">
        <v>3073</v>
      </c>
      <c r="D2066" t="s">
        <v>3292</v>
      </c>
      <c r="E2066" t="s">
        <v>3720</v>
      </c>
      <c r="F2066">
        <v>74</v>
      </c>
      <c r="G2066">
        <v>71</v>
      </c>
      <c r="H2066" t="s">
        <v>3722</v>
      </c>
      <c r="I2066" t="s">
        <v>334</v>
      </c>
    </row>
    <row r="2067" spans="1:9" x14ac:dyDescent="0.25">
      <c r="A2067" t="s">
        <v>3129</v>
      </c>
      <c r="B2067" s="6">
        <v>41995</v>
      </c>
      <c r="C2067" t="s">
        <v>3073</v>
      </c>
      <c r="D2067" t="s">
        <v>3345</v>
      </c>
      <c r="E2067" t="s">
        <v>3720</v>
      </c>
      <c r="F2067">
        <v>67</v>
      </c>
      <c r="G2067">
        <v>65</v>
      </c>
      <c r="I2067" t="s">
        <v>731</v>
      </c>
    </row>
    <row r="2068" spans="1:9" x14ac:dyDescent="0.25">
      <c r="A2068" t="s">
        <v>3362</v>
      </c>
      <c r="B2068" s="6">
        <v>41995</v>
      </c>
      <c r="C2068" t="s">
        <v>3073</v>
      </c>
      <c r="D2068" t="s">
        <v>3352</v>
      </c>
      <c r="E2068" t="s">
        <v>3721</v>
      </c>
      <c r="F2068">
        <v>79</v>
      </c>
      <c r="G2068">
        <v>72</v>
      </c>
      <c r="H2068" t="s">
        <v>3722</v>
      </c>
      <c r="I2068" t="s">
        <v>16</v>
      </c>
    </row>
    <row r="2069" spans="1:9" x14ac:dyDescent="0.25">
      <c r="A2069" t="s">
        <v>3183</v>
      </c>
      <c r="B2069" s="6">
        <v>41995</v>
      </c>
      <c r="C2069" t="s">
        <v>3073</v>
      </c>
      <c r="D2069" t="s">
        <v>3164</v>
      </c>
      <c r="E2069" t="s">
        <v>3721</v>
      </c>
      <c r="F2069">
        <v>71</v>
      </c>
      <c r="G2069">
        <v>47</v>
      </c>
      <c r="I2069" t="s">
        <v>325</v>
      </c>
    </row>
    <row r="2070" spans="1:9" x14ac:dyDescent="0.25">
      <c r="A2070" t="s">
        <v>3254</v>
      </c>
      <c r="B2070" s="6">
        <v>41995</v>
      </c>
      <c r="C2070" t="s">
        <v>3073</v>
      </c>
      <c r="D2070" t="s">
        <v>3278</v>
      </c>
      <c r="E2070" t="s">
        <v>3721</v>
      </c>
      <c r="F2070">
        <v>67</v>
      </c>
      <c r="G2070">
        <v>54</v>
      </c>
      <c r="I2070" t="s">
        <v>244</v>
      </c>
    </row>
    <row r="2071" spans="1:9" x14ac:dyDescent="0.25">
      <c r="A2071" t="s">
        <v>3387</v>
      </c>
      <c r="B2071" s="6">
        <v>41995</v>
      </c>
      <c r="C2071" t="s">
        <v>3073</v>
      </c>
      <c r="D2071" t="s">
        <v>3102</v>
      </c>
      <c r="E2071" t="s">
        <v>3720</v>
      </c>
      <c r="F2071">
        <v>87</v>
      </c>
      <c r="G2071">
        <v>58</v>
      </c>
      <c r="I2071" t="s">
        <v>117</v>
      </c>
    </row>
    <row r="2072" spans="1:9" x14ac:dyDescent="0.25">
      <c r="A2072" t="s">
        <v>3194</v>
      </c>
      <c r="B2072" s="6">
        <v>41995</v>
      </c>
      <c r="C2072" t="s">
        <v>3074</v>
      </c>
      <c r="D2072" t="s">
        <v>3075</v>
      </c>
      <c r="E2072" t="s">
        <v>3720</v>
      </c>
      <c r="F2072">
        <v>76</v>
      </c>
      <c r="G2072">
        <v>62</v>
      </c>
      <c r="I2072" t="s">
        <v>196</v>
      </c>
    </row>
    <row r="2073" spans="1:9" x14ac:dyDescent="0.25">
      <c r="A2073" t="s">
        <v>3153</v>
      </c>
      <c r="B2073" s="6">
        <v>41995</v>
      </c>
      <c r="C2073" t="s">
        <v>3073</v>
      </c>
      <c r="D2073" t="s">
        <v>3350</v>
      </c>
      <c r="E2073" t="s">
        <v>3721</v>
      </c>
      <c r="F2073">
        <v>72</v>
      </c>
      <c r="G2073">
        <v>56</v>
      </c>
      <c r="I2073" t="s">
        <v>334</v>
      </c>
    </row>
    <row r="2074" spans="1:9" x14ac:dyDescent="0.25">
      <c r="A2074" t="s">
        <v>3323</v>
      </c>
      <c r="B2074" s="6">
        <v>41995</v>
      </c>
      <c r="C2074" t="s">
        <v>3073</v>
      </c>
      <c r="D2074" t="s">
        <v>3391</v>
      </c>
      <c r="E2074" t="s">
        <v>3721</v>
      </c>
      <c r="F2074">
        <v>82</v>
      </c>
      <c r="G2074">
        <v>56</v>
      </c>
      <c r="I2074" t="s">
        <v>306</v>
      </c>
    </row>
    <row r="2075" spans="1:9" x14ac:dyDescent="0.25">
      <c r="A2075" t="s">
        <v>3124</v>
      </c>
      <c r="B2075" s="6">
        <v>41995</v>
      </c>
      <c r="C2075" t="s">
        <v>3073</v>
      </c>
      <c r="D2075" t="s">
        <v>3338</v>
      </c>
      <c r="E2075" t="s">
        <v>3721</v>
      </c>
      <c r="F2075">
        <v>86</v>
      </c>
      <c r="G2075">
        <v>76</v>
      </c>
      <c r="I2075" t="s">
        <v>369</v>
      </c>
    </row>
    <row r="2076" spans="1:9" x14ac:dyDescent="0.25">
      <c r="A2076" t="s">
        <v>3388</v>
      </c>
      <c r="B2076" s="6">
        <v>41995</v>
      </c>
      <c r="C2076" t="s">
        <v>3073</v>
      </c>
      <c r="D2076" t="s">
        <v>3159</v>
      </c>
      <c r="E2076" t="s">
        <v>3721</v>
      </c>
      <c r="F2076">
        <v>52</v>
      </c>
      <c r="G2076">
        <v>45</v>
      </c>
      <c r="I2076" t="s">
        <v>97</v>
      </c>
    </row>
    <row r="2077" spans="1:9" x14ac:dyDescent="0.25">
      <c r="A2077" t="s">
        <v>3096</v>
      </c>
      <c r="B2077" s="6">
        <v>41995</v>
      </c>
      <c r="C2077" t="s">
        <v>3073</v>
      </c>
      <c r="D2077" t="s">
        <v>3089</v>
      </c>
      <c r="E2077" t="s">
        <v>3721</v>
      </c>
      <c r="F2077">
        <v>69</v>
      </c>
      <c r="G2077">
        <v>68</v>
      </c>
      <c r="I2077" t="s">
        <v>15</v>
      </c>
    </row>
    <row r="2078" spans="1:9" x14ac:dyDescent="0.25">
      <c r="A2078" t="s">
        <v>3325</v>
      </c>
      <c r="B2078" s="6">
        <v>41995</v>
      </c>
      <c r="C2078" t="s">
        <v>3073</v>
      </c>
      <c r="D2078" t="s">
        <v>3182</v>
      </c>
      <c r="E2078" t="s">
        <v>3721</v>
      </c>
      <c r="F2078">
        <v>61</v>
      </c>
      <c r="G2078">
        <v>56</v>
      </c>
      <c r="I2078" t="s">
        <v>745</v>
      </c>
    </row>
    <row r="2079" spans="1:9" x14ac:dyDescent="0.25">
      <c r="A2079" t="s">
        <v>3328</v>
      </c>
      <c r="B2079" s="6">
        <v>41995</v>
      </c>
      <c r="C2079" t="s">
        <v>3073</v>
      </c>
      <c r="D2079" t="s">
        <v>3326</v>
      </c>
      <c r="E2079" t="s">
        <v>3721</v>
      </c>
      <c r="F2079">
        <v>83</v>
      </c>
      <c r="G2079">
        <v>55</v>
      </c>
      <c r="I2079" t="s">
        <v>805</v>
      </c>
    </row>
    <row r="2080" spans="1:9" x14ac:dyDescent="0.25">
      <c r="A2080" t="s">
        <v>3083</v>
      </c>
      <c r="B2080" s="6">
        <v>41995</v>
      </c>
      <c r="C2080" t="s">
        <v>3073</v>
      </c>
      <c r="D2080" t="s">
        <v>3107</v>
      </c>
      <c r="E2080" t="s">
        <v>3720</v>
      </c>
      <c r="F2080">
        <v>73</v>
      </c>
      <c r="G2080">
        <v>72</v>
      </c>
      <c r="H2080" t="s">
        <v>3722</v>
      </c>
      <c r="I2080" t="s">
        <v>96</v>
      </c>
    </row>
    <row r="2081" spans="1:9" x14ac:dyDescent="0.25">
      <c r="A2081" t="s">
        <v>3241</v>
      </c>
      <c r="B2081" s="6">
        <v>41995</v>
      </c>
      <c r="C2081" t="s">
        <v>3073</v>
      </c>
      <c r="D2081" t="s">
        <v>3718</v>
      </c>
      <c r="E2081" t="s">
        <v>3721</v>
      </c>
      <c r="F2081">
        <v>78</v>
      </c>
      <c r="G2081">
        <v>39</v>
      </c>
      <c r="I2081" t="s">
        <v>756</v>
      </c>
    </row>
    <row r="2082" spans="1:9" x14ac:dyDescent="0.25">
      <c r="A2082" t="s">
        <v>3243</v>
      </c>
      <c r="B2082" s="6">
        <v>41995</v>
      </c>
      <c r="C2082" t="s">
        <v>3073</v>
      </c>
      <c r="D2082" t="s">
        <v>3331</v>
      </c>
      <c r="E2082" t="s">
        <v>3720</v>
      </c>
      <c r="F2082">
        <v>73</v>
      </c>
      <c r="G2082">
        <v>63</v>
      </c>
      <c r="I2082" t="s">
        <v>16</v>
      </c>
    </row>
    <row r="2083" spans="1:9" x14ac:dyDescent="0.25">
      <c r="A2083" t="s">
        <v>3214</v>
      </c>
      <c r="B2083" s="6">
        <v>41995</v>
      </c>
      <c r="C2083" t="s">
        <v>3073</v>
      </c>
      <c r="D2083" t="s">
        <v>3237</v>
      </c>
      <c r="E2083" t="s">
        <v>3721</v>
      </c>
      <c r="F2083">
        <v>81</v>
      </c>
      <c r="G2083">
        <v>68</v>
      </c>
      <c r="I2083" t="s">
        <v>97</v>
      </c>
    </row>
    <row r="2084" spans="1:9" x14ac:dyDescent="0.25">
      <c r="A2084" t="s">
        <v>3203</v>
      </c>
      <c r="B2084" s="6">
        <v>41995</v>
      </c>
      <c r="C2084" t="s">
        <v>3073</v>
      </c>
      <c r="D2084" t="s">
        <v>3162</v>
      </c>
      <c r="E2084" t="s">
        <v>3721</v>
      </c>
      <c r="F2084">
        <v>63</v>
      </c>
      <c r="G2084">
        <v>46</v>
      </c>
      <c r="I2084" t="s">
        <v>305</v>
      </c>
    </row>
    <row r="2085" spans="1:9" x14ac:dyDescent="0.25">
      <c r="A2085" t="s">
        <v>3092</v>
      </c>
      <c r="B2085" s="6">
        <v>41995</v>
      </c>
      <c r="C2085" t="s">
        <v>3073</v>
      </c>
      <c r="D2085" t="s">
        <v>3103</v>
      </c>
      <c r="E2085" t="s">
        <v>3721</v>
      </c>
      <c r="F2085">
        <v>91</v>
      </c>
      <c r="G2085">
        <v>66</v>
      </c>
      <c r="I2085" t="s">
        <v>658</v>
      </c>
    </row>
    <row r="2086" spans="1:9" x14ac:dyDescent="0.25">
      <c r="A2086" t="s">
        <v>3324</v>
      </c>
      <c r="B2086" s="6">
        <v>41995</v>
      </c>
      <c r="C2086" t="s">
        <v>3073</v>
      </c>
      <c r="D2086" t="s">
        <v>3169</v>
      </c>
      <c r="E2086" t="s">
        <v>3721</v>
      </c>
      <c r="F2086">
        <v>93</v>
      </c>
      <c r="G2086">
        <v>55</v>
      </c>
      <c r="I2086" t="s">
        <v>369</v>
      </c>
    </row>
    <row r="2087" spans="1:9" x14ac:dyDescent="0.25">
      <c r="A2087" t="s">
        <v>3702</v>
      </c>
      <c r="B2087" s="6">
        <v>41995</v>
      </c>
      <c r="C2087" t="s">
        <v>3073</v>
      </c>
      <c r="D2087" t="s">
        <v>3270</v>
      </c>
      <c r="E2087" t="s">
        <v>3721</v>
      </c>
      <c r="F2087">
        <v>85</v>
      </c>
      <c r="G2087">
        <v>51</v>
      </c>
      <c r="I2087" t="s">
        <v>195</v>
      </c>
    </row>
    <row r="2088" spans="1:9" x14ac:dyDescent="0.25">
      <c r="A2088" t="s">
        <v>3186</v>
      </c>
      <c r="B2088" s="6">
        <v>41995</v>
      </c>
      <c r="C2088" t="s">
        <v>3073</v>
      </c>
      <c r="D2088" t="s">
        <v>3344</v>
      </c>
      <c r="E2088" t="s">
        <v>3721</v>
      </c>
      <c r="F2088">
        <v>69</v>
      </c>
      <c r="G2088">
        <v>62</v>
      </c>
      <c r="I2088" t="s">
        <v>817</v>
      </c>
    </row>
    <row r="2089" spans="1:9" x14ac:dyDescent="0.25">
      <c r="A2089" t="s">
        <v>3295</v>
      </c>
      <c r="B2089" s="6">
        <v>41995</v>
      </c>
      <c r="C2089" t="s">
        <v>3073</v>
      </c>
      <c r="D2089" t="s">
        <v>3133</v>
      </c>
      <c r="E2089" t="s">
        <v>3721</v>
      </c>
      <c r="F2089">
        <v>82</v>
      </c>
      <c r="G2089">
        <v>78</v>
      </c>
      <c r="H2089" t="s">
        <v>3722</v>
      </c>
      <c r="I2089" t="s">
        <v>196</v>
      </c>
    </row>
    <row r="2090" spans="1:9" x14ac:dyDescent="0.25">
      <c r="A2090" t="s">
        <v>3174</v>
      </c>
      <c r="B2090" s="6">
        <v>41995</v>
      </c>
      <c r="C2090" t="s">
        <v>3073</v>
      </c>
      <c r="D2090" t="s">
        <v>3104</v>
      </c>
      <c r="E2090" t="s">
        <v>3721</v>
      </c>
      <c r="F2090">
        <v>69</v>
      </c>
      <c r="G2090">
        <v>49</v>
      </c>
      <c r="I2090" t="s">
        <v>606</v>
      </c>
    </row>
    <row r="2091" spans="1:9" x14ac:dyDescent="0.25">
      <c r="A2091" t="s">
        <v>3286</v>
      </c>
      <c r="B2091" s="6">
        <v>41995</v>
      </c>
      <c r="C2091" t="s">
        <v>3073</v>
      </c>
      <c r="D2091" t="s">
        <v>3718</v>
      </c>
      <c r="E2091" t="s">
        <v>3721</v>
      </c>
      <c r="F2091">
        <v>71</v>
      </c>
      <c r="G2091">
        <v>49</v>
      </c>
      <c r="I2091" t="s">
        <v>196</v>
      </c>
    </row>
    <row r="2092" spans="1:9" x14ac:dyDescent="0.25">
      <c r="A2092" t="s">
        <v>3264</v>
      </c>
      <c r="B2092" s="6">
        <v>41995</v>
      </c>
      <c r="C2092" t="s">
        <v>3073</v>
      </c>
      <c r="D2092" t="s">
        <v>3718</v>
      </c>
      <c r="E2092" t="s">
        <v>3721</v>
      </c>
      <c r="F2092">
        <v>94</v>
      </c>
      <c r="G2092">
        <v>52</v>
      </c>
      <c r="I2092" t="s">
        <v>95</v>
      </c>
    </row>
    <row r="2093" spans="1:9" x14ac:dyDescent="0.25">
      <c r="A2093" t="s">
        <v>3114</v>
      </c>
      <c r="B2093" s="6">
        <v>41995</v>
      </c>
      <c r="C2093" t="s">
        <v>3073</v>
      </c>
      <c r="D2093" t="s">
        <v>3307</v>
      </c>
      <c r="E2093" t="s">
        <v>3721</v>
      </c>
      <c r="F2093">
        <v>65</v>
      </c>
      <c r="G2093">
        <v>47</v>
      </c>
      <c r="I2093" t="s">
        <v>756</v>
      </c>
    </row>
    <row r="2094" spans="1:9" x14ac:dyDescent="0.25">
      <c r="A2094" t="s">
        <v>3206</v>
      </c>
      <c r="B2094" s="6">
        <v>41995</v>
      </c>
      <c r="C2094" t="s">
        <v>3073</v>
      </c>
      <c r="D2094" t="s">
        <v>3306</v>
      </c>
      <c r="E2094" t="s">
        <v>3720</v>
      </c>
      <c r="F2094">
        <v>89</v>
      </c>
      <c r="G2094">
        <v>84</v>
      </c>
      <c r="I2094" t="s">
        <v>447</v>
      </c>
    </row>
    <row r="2095" spans="1:9" x14ac:dyDescent="0.25">
      <c r="A2095" t="s">
        <v>3175</v>
      </c>
      <c r="B2095" s="6">
        <v>41995</v>
      </c>
      <c r="C2095" t="s">
        <v>3073</v>
      </c>
      <c r="D2095" t="s">
        <v>3157</v>
      </c>
      <c r="E2095" t="s">
        <v>3721</v>
      </c>
      <c r="F2095">
        <v>84</v>
      </c>
      <c r="G2095">
        <v>81</v>
      </c>
      <c r="I2095" t="s">
        <v>744</v>
      </c>
    </row>
    <row r="2096" spans="1:9" x14ac:dyDescent="0.25">
      <c r="A2096" t="s">
        <v>3291</v>
      </c>
      <c r="B2096" s="6">
        <v>41995</v>
      </c>
      <c r="C2096" t="s">
        <v>3073</v>
      </c>
      <c r="D2096" t="s">
        <v>3346</v>
      </c>
      <c r="E2096" t="s">
        <v>3721</v>
      </c>
      <c r="F2096">
        <v>72</v>
      </c>
      <c r="G2096">
        <v>68</v>
      </c>
      <c r="H2096" t="s">
        <v>3722</v>
      </c>
      <c r="I2096" t="s">
        <v>194</v>
      </c>
    </row>
    <row r="2097" spans="1:9" x14ac:dyDescent="0.25">
      <c r="A2097" t="s">
        <v>3343</v>
      </c>
      <c r="B2097" s="6">
        <v>41995</v>
      </c>
      <c r="C2097" t="s">
        <v>3073</v>
      </c>
      <c r="D2097" t="s">
        <v>3296</v>
      </c>
      <c r="E2097" t="s">
        <v>3721</v>
      </c>
      <c r="F2097">
        <v>61</v>
      </c>
      <c r="G2097">
        <v>33</v>
      </c>
      <c r="I2097" t="s">
        <v>196</v>
      </c>
    </row>
    <row r="2098" spans="1:9" x14ac:dyDescent="0.25">
      <c r="A2098" t="s">
        <v>3397</v>
      </c>
      <c r="B2098" s="6">
        <v>41995</v>
      </c>
      <c r="C2098" t="s">
        <v>3074</v>
      </c>
      <c r="D2098" t="s">
        <v>3253</v>
      </c>
      <c r="E2098" t="s">
        <v>3720</v>
      </c>
      <c r="F2098">
        <v>82</v>
      </c>
      <c r="G2098">
        <v>51</v>
      </c>
      <c r="I2098" t="s">
        <v>17</v>
      </c>
    </row>
    <row r="2099" spans="1:9" x14ac:dyDescent="0.25">
      <c r="A2099" t="s">
        <v>3374</v>
      </c>
      <c r="B2099" s="6">
        <v>41995</v>
      </c>
      <c r="C2099" t="s">
        <v>3073</v>
      </c>
      <c r="D2099" t="s">
        <v>3257</v>
      </c>
      <c r="E2099" t="s">
        <v>3721</v>
      </c>
      <c r="F2099">
        <v>63</v>
      </c>
      <c r="G2099">
        <v>38</v>
      </c>
      <c r="I2099" t="s">
        <v>743</v>
      </c>
    </row>
    <row r="2100" spans="1:9" x14ac:dyDescent="0.25">
      <c r="A2100" t="s">
        <v>3313</v>
      </c>
      <c r="B2100" s="6">
        <v>41995</v>
      </c>
      <c r="C2100" t="s">
        <v>3074</v>
      </c>
      <c r="D2100" t="s">
        <v>3173</v>
      </c>
      <c r="E2100" t="s">
        <v>3720</v>
      </c>
      <c r="F2100">
        <v>65</v>
      </c>
      <c r="G2100">
        <v>59</v>
      </c>
      <c r="I2100" t="s">
        <v>2085</v>
      </c>
    </row>
    <row r="2101" spans="1:9" x14ac:dyDescent="0.25">
      <c r="A2101" t="s">
        <v>3396</v>
      </c>
      <c r="B2101" s="6">
        <v>41995</v>
      </c>
      <c r="C2101" t="s">
        <v>3073</v>
      </c>
      <c r="D2101" t="s">
        <v>3150</v>
      </c>
      <c r="E2101" t="s">
        <v>3720</v>
      </c>
      <c r="F2101">
        <v>83</v>
      </c>
      <c r="G2101">
        <v>71</v>
      </c>
      <c r="I2101" t="s">
        <v>118</v>
      </c>
    </row>
    <row r="2102" spans="1:9" x14ac:dyDescent="0.25">
      <c r="A2102" t="s">
        <v>3267</v>
      </c>
      <c r="B2102" s="6">
        <v>41995</v>
      </c>
      <c r="C2102" t="s">
        <v>3074</v>
      </c>
      <c r="D2102" t="s">
        <v>3412</v>
      </c>
      <c r="E2102" t="s">
        <v>3720</v>
      </c>
      <c r="F2102">
        <v>70</v>
      </c>
      <c r="G2102">
        <v>61</v>
      </c>
      <c r="I2102" t="s">
        <v>728</v>
      </c>
    </row>
    <row r="2103" spans="1:9" x14ac:dyDescent="0.25">
      <c r="A2103" t="s">
        <v>3171</v>
      </c>
      <c r="B2103" s="6">
        <v>41995</v>
      </c>
      <c r="C2103" t="s">
        <v>3073</v>
      </c>
      <c r="D2103" t="s">
        <v>3125</v>
      </c>
      <c r="E2103" t="s">
        <v>3720</v>
      </c>
      <c r="F2103">
        <v>82</v>
      </c>
      <c r="G2103">
        <v>80</v>
      </c>
      <c r="I2103" t="s">
        <v>194</v>
      </c>
    </row>
    <row r="2104" spans="1:9" x14ac:dyDescent="0.25">
      <c r="A2104" t="s">
        <v>3201</v>
      </c>
      <c r="B2104" s="6">
        <v>41995</v>
      </c>
      <c r="C2104" t="s">
        <v>3073</v>
      </c>
      <c r="D2104" t="s">
        <v>3250</v>
      </c>
      <c r="E2104" t="s">
        <v>3721</v>
      </c>
      <c r="F2104">
        <v>66</v>
      </c>
      <c r="G2104">
        <v>49</v>
      </c>
      <c r="I2104" t="s">
        <v>817</v>
      </c>
    </row>
    <row r="2105" spans="1:9" x14ac:dyDescent="0.25">
      <c r="A2105" t="s">
        <v>3195</v>
      </c>
      <c r="B2105" s="6">
        <v>41995</v>
      </c>
      <c r="C2105" t="s">
        <v>3073</v>
      </c>
      <c r="D2105" t="s">
        <v>3076</v>
      </c>
      <c r="E2105" t="s">
        <v>3721</v>
      </c>
      <c r="F2105">
        <v>78</v>
      </c>
      <c r="G2105">
        <v>43</v>
      </c>
      <c r="I2105" t="s">
        <v>244</v>
      </c>
    </row>
    <row r="2106" spans="1:9" x14ac:dyDescent="0.25">
      <c r="A2106" t="s">
        <v>3244</v>
      </c>
      <c r="B2106" s="6">
        <v>41995</v>
      </c>
      <c r="C2106" t="s">
        <v>3073</v>
      </c>
      <c r="D2106" t="s">
        <v>3415</v>
      </c>
      <c r="E2106" t="s">
        <v>3721</v>
      </c>
      <c r="F2106">
        <v>80</v>
      </c>
      <c r="G2106">
        <v>39</v>
      </c>
      <c r="I2106" t="s">
        <v>571</v>
      </c>
    </row>
    <row r="2107" spans="1:9" x14ac:dyDescent="0.25">
      <c r="A2107" t="s">
        <v>3140</v>
      </c>
      <c r="B2107" s="6">
        <v>41995</v>
      </c>
      <c r="C2107" t="s">
        <v>3073</v>
      </c>
      <c r="D2107" t="s">
        <v>3709</v>
      </c>
      <c r="E2107" t="s">
        <v>3721</v>
      </c>
      <c r="F2107">
        <v>77</v>
      </c>
      <c r="G2107">
        <v>52</v>
      </c>
      <c r="I2107" t="s">
        <v>305</v>
      </c>
    </row>
    <row r="2108" spans="1:9" x14ac:dyDescent="0.25">
      <c r="A2108" t="s">
        <v>3251</v>
      </c>
      <c r="B2108" s="6">
        <v>41995</v>
      </c>
      <c r="C2108" t="s">
        <v>3073</v>
      </c>
      <c r="D2108" t="s">
        <v>3223</v>
      </c>
      <c r="E2108" t="s">
        <v>3721</v>
      </c>
      <c r="F2108">
        <v>64</v>
      </c>
      <c r="G2108">
        <v>54</v>
      </c>
      <c r="I2108" t="s">
        <v>95</v>
      </c>
    </row>
    <row r="2109" spans="1:9" x14ac:dyDescent="0.25">
      <c r="A2109" t="s">
        <v>3247</v>
      </c>
      <c r="B2109" s="6">
        <v>41995</v>
      </c>
      <c r="C2109" t="s">
        <v>3074</v>
      </c>
      <c r="D2109" t="s">
        <v>3158</v>
      </c>
      <c r="E2109" t="s">
        <v>3720</v>
      </c>
      <c r="F2109">
        <v>62</v>
      </c>
      <c r="G2109">
        <v>44</v>
      </c>
      <c r="I2109" t="s">
        <v>325</v>
      </c>
    </row>
    <row r="2110" spans="1:9" x14ac:dyDescent="0.25">
      <c r="A2110" t="s">
        <v>3143</v>
      </c>
      <c r="B2110" s="6">
        <v>41995</v>
      </c>
      <c r="C2110" t="s">
        <v>3073</v>
      </c>
      <c r="D2110" t="s">
        <v>3406</v>
      </c>
      <c r="E2110" t="s">
        <v>3721</v>
      </c>
      <c r="F2110">
        <v>76</v>
      </c>
      <c r="G2110">
        <v>47</v>
      </c>
      <c r="I2110" t="s">
        <v>334</v>
      </c>
    </row>
    <row r="2111" spans="1:9" x14ac:dyDescent="0.25">
      <c r="A2111" t="s">
        <v>3297</v>
      </c>
      <c r="B2111" s="6">
        <v>41995</v>
      </c>
      <c r="C2111" t="s">
        <v>3074</v>
      </c>
      <c r="D2111" t="s">
        <v>3371</v>
      </c>
      <c r="E2111" t="s">
        <v>3721</v>
      </c>
      <c r="F2111">
        <v>72</v>
      </c>
      <c r="G2111">
        <v>70</v>
      </c>
      <c r="I2111" t="s">
        <v>96</v>
      </c>
    </row>
    <row r="2112" spans="1:9" x14ac:dyDescent="0.25">
      <c r="A2112" t="s">
        <v>3138</v>
      </c>
      <c r="B2112" s="6">
        <v>41995</v>
      </c>
      <c r="C2112" t="s">
        <v>3073</v>
      </c>
      <c r="D2112" t="s">
        <v>3322</v>
      </c>
      <c r="E2112" t="s">
        <v>3721</v>
      </c>
      <c r="F2112">
        <v>70</v>
      </c>
      <c r="G2112">
        <v>65</v>
      </c>
      <c r="I2112" t="s">
        <v>244</v>
      </c>
    </row>
    <row r="2113" spans="1:9" x14ac:dyDescent="0.25">
      <c r="A2113" t="s">
        <v>3240</v>
      </c>
      <c r="B2113" s="6">
        <v>41995</v>
      </c>
      <c r="C2113" t="s">
        <v>3073</v>
      </c>
      <c r="D2113" t="s">
        <v>3232</v>
      </c>
      <c r="E2113" t="s">
        <v>3720</v>
      </c>
      <c r="F2113">
        <v>81</v>
      </c>
      <c r="G2113">
        <v>60</v>
      </c>
      <c r="I2113" t="s">
        <v>731</v>
      </c>
    </row>
    <row r="2114" spans="1:9" x14ac:dyDescent="0.25">
      <c r="A2114" t="s">
        <v>3353</v>
      </c>
      <c r="B2114" s="6">
        <v>41995</v>
      </c>
      <c r="C2114" t="s">
        <v>3073</v>
      </c>
      <c r="D2114" t="s">
        <v>3375</v>
      </c>
      <c r="E2114" t="s">
        <v>3721</v>
      </c>
      <c r="F2114">
        <v>78</v>
      </c>
      <c r="G2114">
        <v>75</v>
      </c>
      <c r="I2114" t="s">
        <v>305</v>
      </c>
    </row>
    <row r="2115" spans="1:9" x14ac:dyDescent="0.25">
      <c r="A2115" t="s">
        <v>3229</v>
      </c>
      <c r="B2115" s="6">
        <v>41995</v>
      </c>
      <c r="C2115" t="s">
        <v>3073</v>
      </c>
      <c r="D2115" t="s">
        <v>3259</v>
      </c>
      <c r="E2115" t="s">
        <v>3721</v>
      </c>
      <c r="F2115">
        <v>79</v>
      </c>
      <c r="G2115">
        <v>50</v>
      </c>
      <c r="I2115" t="s">
        <v>195</v>
      </c>
    </row>
    <row r="2116" spans="1:9" x14ac:dyDescent="0.25">
      <c r="A2116" t="s">
        <v>3180</v>
      </c>
      <c r="B2116" s="6">
        <v>41995</v>
      </c>
      <c r="C2116" t="s">
        <v>3073</v>
      </c>
      <c r="D2116" t="s">
        <v>3319</v>
      </c>
      <c r="E2116" t="s">
        <v>3721</v>
      </c>
      <c r="F2116">
        <v>84</v>
      </c>
      <c r="G2116">
        <v>60</v>
      </c>
      <c r="I2116" t="s">
        <v>196</v>
      </c>
    </row>
    <row r="2117" spans="1:9" x14ac:dyDescent="0.25">
      <c r="A2117" t="s">
        <v>3198</v>
      </c>
      <c r="B2117" s="6">
        <v>41995</v>
      </c>
      <c r="C2117" t="s">
        <v>3073</v>
      </c>
      <c r="D2117" t="s">
        <v>3351</v>
      </c>
      <c r="E2117" t="s">
        <v>3721</v>
      </c>
      <c r="F2117">
        <v>87</v>
      </c>
      <c r="G2117">
        <v>74</v>
      </c>
      <c r="I2117" t="s">
        <v>244</v>
      </c>
    </row>
    <row r="2118" spans="1:9" x14ac:dyDescent="0.25">
      <c r="A2118" t="s">
        <v>3200</v>
      </c>
      <c r="B2118" s="6">
        <v>41995</v>
      </c>
      <c r="C2118" t="s">
        <v>3073</v>
      </c>
      <c r="D2118" t="s">
        <v>3079</v>
      </c>
      <c r="E2118" t="s">
        <v>3721</v>
      </c>
      <c r="F2118">
        <v>60</v>
      </c>
      <c r="G2118">
        <v>53</v>
      </c>
      <c r="I2118" t="s">
        <v>489</v>
      </c>
    </row>
    <row r="2119" spans="1:9" x14ac:dyDescent="0.25">
      <c r="A2119" t="s">
        <v>3395</v>
      </c>
      <c r="B2119" s="6">
        <v>41995</v>
      </c>
      <c r="C2119" t="s">
        <v>3073</v>
      </c>
      <c r="D2119" t="s">
        <v>3142</v>
      </c>
      <c r="E2119" t="s">
        <v>3721</v>
      </c>
      <c r="F2119">
        <v>66</v>
      </c>
      <c r="G2119">
        <v>57</v>
      </c>
      <c r="I2119" t="s">
        <v>570</v>
      </c>
    </row>
    <row r="2120" spans="1:9" x14ac:dyDescent="0.25">
      <c r="A2120" t="s">
        <v>3385</v>
      </c>
      <c r="B2120" s="6">
        <v>41995</v>
      </c>
      <c r="C2120" t="s">
        <v>3073</v>
      </c>
      <c r="D2120" t="s">
        <v>3310</v>
      </c>
      <c r="E2120" t="s">
        <v>3721</v>
      </c>
      <c r="F2120">
        <v>77</v>
      </c>
      <c r="G2120">
        <v>44</v>
      </c>
      <c r="I2120" t="s">
        <v>605</v>
      </c>
    </row>
    <row r="2121" spans="1:9" x14ac:dyDescent="0.25">
      <c r="A2121" t="s">
        <v>3110</v>
      </c>
      <c r="B2121" s="6">
        <v>41995</v>
      </c>
      <c r="C2121" t="s">
        <v>3073</v>
      </c>
      <c r="D2121" t="s">
        <v>3400</v>
      </c>
      <c r="E2121" t="s">
        <v>3721</v>
      </c>
      <c r="F2121">
        <v>71</v>
      </c>
      <c r="G2121">
        <v>62</v>
      </c>
      <c r="I2121" t="s">
        <v>244</v>
      </c>
    </row>
    <row r="2122" spans="1:9" x14ac:dyDescent="0.25">
      <c r="A2122" t="s">
        <v>3706</v>
      </c>
      <c r="B2122" s="6">
        <v>41995</v>
      </c>
      <c r="C2122" t="s">
        <v>3074</v>
      </c>
      <c r="D2122" t="s">
        <v>3340</v>
      </c>
      <c r="E2122" t="s">
        <v>3721</v>
      </c>
      <c r="F2122">
        <v>80</v>
      </c>
      <c r="G2122">
        <v>53</v>
      </c>
      <c r="I2122" t="s">
        <v>324</v>
      </c>
    </row>
    <row r="2123" spans="1:9" x14ac:dyDescent="0.25">
      <c r="A2123" t="s">
        <v>3173</v>
      </c>
      <c r="B2123" s="6">
        <v>41996</v>
      </c>
      <c r="C2123" t="s">
        <v>3074</v>
      </c>
      <c r="D2123" t="s">
        <v>3412</v>
      </c>
      <c r="E2123" t="s">
        <v>3721</v>
      </c>
      <c r="F2123">
        <v>69</v>
      </c>
      <c r="G2123">
        <v>61</v>
      </c>
      <c r="I2123" t="s">
        <v>97</v>
      </c>
    </row>
    <row r="2124" spans="1:9" x14ac:dyDescent="0.25">
      <c r="A2124" t="s">
        <v>3372</v>
      </c>
      <c r="B2124" s="6">
        <v>41996</v>
      </c>
      <c r="C2124" t="s">
        <v>3073</v>
      </c>
      <c r="D2124" t="s">
        <v>3156</v>
      </c>
      <c r="E2124" t="s">
        <v>3721</v>
      </c>
      <c r="F2124">
        <v>93</v>
      </c>
      <c r="G2124">
        <v>54</v>
      </c>
      <c r="I2124" t="s">
        <v>334</v>
      </c>
    </row>
    <row r="2125" spans="1:9" x14ac:dyDescent="0.25">
      <c r="A2125" t="s">
        <v>3260</v>
      </c>
      <c r="B2125" s="6">
        <v>41996</v>
      </c>
      <c r="C2125" t="s">
        <v>3073</v>
      </c>
      <c r="D2125" t="s">
        <v>3409</v>
      </c>
      <c r="E2125" t="s">
        <v>3721</v>
      </c>
      <c r="F2125">
        <v>61</v>
      </c>
      <c r="G2125">
        <v>60</v>
      </c>
      <c r="I2125" t="s">
        <v>96</v>
      </c>
    </row>
    <row r="2126" spans="1:9" x14ac:dyDescent="0.25">
      <c r="A2126" t="s">
        <v>3184</v>
      </c>
      <c r="B2126" s="6">
        <v>41996</v>
      </c>
      <c r="C2126" t="s">
        <v>3073</v>
      </c>
      <c r="D2126" t="s">
        <v>3165</v>
      </c>
      <c r="E2126" t="s">
        <v>3721</v>
      </c>
      <c r="F2126">
        <v>77</v>
      </c>
      <c r="G2126">
        <v>71</v>
      </c>
      <c r="H2126" t="s">
        <v>3722</v>
      </c>
      <c r="I2126" t="s">
        <v>427</v>
      </c>
    </row>
    <row r="2127" spans="1:9" x14ac:dyDescent="0.25">
      <c r="A2127" t="s">
        <v>3312</v>
      </c>
      <c r="B2127" s="6">
        <v>41996</v>
      </c>
      <c r="C2127" t="s">
        <v>3073</v>
      </c>
      <c r="D2127" t="s">
        <v>3148</v>
      </c>
      <c r="E2127" t="s">
        <v>3721</v>
      </c>
      <c r="F2127">
        <v>69</v>
      </c>
      <c r="G2127">
        <v>63</v>
      </c>
      <c r="I2127" t="s">
        <v>97</v>
      </c>
    </row>
    <row r="2128" spans="1:9" x14ac:dyDescent="0.25">
      <c r="A2128" t="s">
        <v>3113</v>
      </c>
      <c r="B2128" s="6">
        <v>41996</v>
      </c>
      <c r="C2128" t="s">
        <v>3073</v>
      </c>
      <c r="D2128" t="s">
        <v>3380</v>
      </c>
      <c r="E2128" t="s">
        <v>3721</v>
      </c>
      <c r="F2128">
        <v>72</v>
      </c>
      <c r="G2128">
        <v>48</v>
      </c>
      <c r="I2128" t="s">
        <v>195</v>
      </c>
    </row>
    <row r="2129" spans="1:9" x14ac:dyDescent="0.25">
      <c r="A2129" t="s">
        <v>3373</v>
      </c>
      <c r="B2129" s="6">
        <v>41996</v>
      </c>
      <c r="C2129" t="s">
        <v>3073</v>
      </c>
      <c r="D2129" t="s">
        <v>3337</v>
      </c>
      <c r="E2129" t="s">
        <v>3720</v>
      </c>
      <c r="F2129">
        <v>67</v>
      </c>
      <c r="G2129">
        <v>65</v>
      </c>
      <c r="I2129" t="s">
        <v>288</v>
      </c>
    </row>
    <row r="2130" spans="1:9" x14ac:dyDescent="0.25">
      <c r="A2130" t="s">
        <v>3176</v>
      </c>
      <c r="B2130" s="6">
        <v>41996</v>
      </c>
      <c r="C2130" t="s">
        <v>3073</v>
      </c>
      <c r="D2130" t="s">
        <v>3196</v>
      </c>
      <c r="E2130" t="s">
        <v>3721</v>
      </c>
      <c r="F2130">
        <v>75</v>
      </c>
      <c r="G2130">
        <v>61</v>
      </c>
      <c r="I2130" t="s">
        <v>325</v>
      </c>
    </row>
    <row r="2131" spans="1:9" x14ac:dyDescent="0.25">
      <c r="A2131" t="s">
        <v>3255</v>
      </c>
      <c r="B2131" s="6">
        <v>41996</v>
      </c>
      <c r="C2131" t="s">
        <v>3074</v>
      </c>
      <c r="D2131" t="s">
        <v>3191</v>
      </c>
      <c r="E2131" t="s">
        <v>3720</v>
      </c>
      <c r="F2131">
        <v>99</v>
      </c>
      <c r="G2131">
        <v>78</v>
      </c>
      <c r="I2131" t="s">
        <v>97</v>
      </c>
    </row>
    <row r="2132" spans="1:9" x14ac:dyDescent="0.25">
      <c r="A2132" t="s">
        <v>3315</v>
      </c>
      <c r="B2132" s="6">
        <v>41996</v>
      </c>
      <c r="C2132" t="s">
        <v>3073</v>
      </c>
      <c r="D2132" t="s">
        <v>3350</v>
      </c>
      <c r="E2132" t="s">
        <v>3721</v>
      </c>
      <c r="F2132">
        <v>87</v>
      </c>
      <c r="G2132">
        <v>64</v>
      </c>
      <c r="I2132" t="s">
        <v>369</v>
      </c>
    </row>
    <row r="2133" spans="1:9" x14ac:dyDescent="0.25">
      <c r="A2133" t="s">
        <v>3126</v>
      </c>
      <c r="B2133" s="6">
        <v>41996</v>
      </c>
      <c r="C2133" t="s">
        <v>3074</v>
      </c>
      <c r="D2133" t="s">
        <v>3231</v>
      </c>
      <c r="E2133" t="s">
        <v>3721</v>
      </c>
      <c r="F2133">
        <v>53</v>
      </c>
      <c r="G2133">
        <v>50</v>
      </c>
      <c r="I2133" t="s">
        <v>195</v>
      </c>
    </row>
    <row r="2134" spans="1:9" x14ac:dyDescent="0.25">
      <c r="A2134" t="s">
        <v>3275</v>
      </c>
      <c r="B2134" s="6">
        <v>41996</v>
      </c>
      <c r="C2134" t="s">
        <v>3073</v>
      </c>
      <c r="D2134" t="s">
        <v>3274</v>
      </c>
      <c r="E2134" t="s">
        <v>3721</v>
      </c>
      <c r="F2134">
        <v>68</v>
      </c>
      <c r="G2134">
        <v>65</v>
      </c>
      <c r="I2134" t="s">
        <v>768</v>
      </c>
    </row>
    <row r="2135" spans="1:9" x14ac:dyDescent="0.25">
      <c r="A2135" t="s">
        <v>3208</v>
      </c>
      <c r="B2135" s="6">
        <v>41996</v>
      </c>
      <c r="C2135" t="s">
        <v>3073</v>
      </c>
      <c r="D2135" t="s">
        <v>3134</v>
      </c>
      <c r="E2135" t="s">
        <v>3721</v>
      </c>
      <c r="F2135">
        <v>66</v>
      </c>
      <c r="G2135">
        <v>58</v>
      </c>
      <c r="I2135" t="s">
        <v>196</v>
      </c>
    </row>
    <row r="2136" spans="1:9" x14ac:dyDescent="0.25">
      <c r="A2136" t="s">
        <v>3208</v>
      </c>
      <c r="B2136" s="6">
        <v>41996</v>
      </c>
      <c r="C2136" t="s">
        <v>3073</v>
      </c>
      <c r="D2136" t="s">
        <v>3706</v>
      </c>
      <c r="E2136" t="s">
        <v>3720</v>
      </c>
      <c r="F2136">
        <v>80</v>
      </c>
      <c r="G2136">
        <v>79</v>
      </c>
      <c r="H2136" t="s">
        <v>3722</v>
      </c>
      <c r="I2136" t="s">
        <v>306</v>
      </c>
    </row>
    <row r="2137" spans="1:9" x14ac:dyDescent="0.25">
      <c r="A2137" t="s">
        <v>3112</v>
      </c>
      <c r="B2137" s="6">
        <v>41996</v>
      </c>
      <c r="C2137" t="s">
        <v>3073</v>
      </c>
      <c r="D2137" t="s">
        <v>3168</v>
      </c>
      <c r="E2137" t="s">
        <v>3720</v>
      </c>
      <c r="F2137">
        <v>83</v>
      </c>
      <c r="G2137">
        <v>74</v>
      </c>
      <c r="I2137" t="s">
        <v>244</v>
      </c>
    </row>
    <row r="2138" spans="1:9" x14ac:dyDescent="0.25">
      <c r="A2138" t="s">
        <v>3141</v>
      </c>
      <c r="B2138" s="6">
        <v>41996</v>
      </c>
      <c r="C2138" t="s">
        <v>3074</v>
      </c>
      <c r="D2138" t="s">
        <v>3247</v>
      </c>
      <c r="E2138" t="s">
        <v>3721</v>
      </c>
      <c r="F2138">
        <v>82</v>
      </c>
      <c r="G2138">
        <v>69</v>
      </c>
      <c r="I2138" t="s">
        <v>95</v>
      </c>
    </row>
    <row r="2139" spans="1:9" x14ac:dyDescent="0.25">
      <c r="A2139" t="s">
        <v>3209</v>
      </c>
      <c r="B2139" s="6">
        <v>41996</v>
      </c>
      <c r="C2139" t="s">
        <v>3073</v>
      </c>
      <c r="D2139" t="s">
        <v>3221</v>
      </c>
      <c r="E2139" t="s">
        <v>3721</v>
      </c>
      <c r="F2139">
        <v>86</v>
      </c>
      <c r="G2139">
        <v>67</v>
      </c>
      <c r="I2139" t="s">
        <v>1806</v>
      </c>
    </row>
    <row r="2140" spans="1:9" x14ac:dyDescent="0.25">
      <c r="A2140" t="s">
        <v>3711</v>
      </c>
      <c r="B2140" s="6">
        <v>41996</v>
      </c>
      <c r="C2140" t="s">
        <v>3073</v>
      </c>
      <c r="D2140" t="s">
        <v>3283</v>
      </c>
      <c r="E2140" t="s">
        <v>3721</v>
      </c>
      <c r="F2140">
        <v>80</v>
      </c>
      <c r="G2140">
        <v>55</v>
      </c>
      <c r="I2140" t="s">
        <v>570</v>
      </c>
    </row>
    <row r="2141" spans="1:9" x14ac:dyDescent="0.25">
      <c r="A2141" t="s">
        <v>3158</v>
      </c>
      <c r="B2141" s="6">
        <v>41996</v>
      </c>
      <c r="C2141" t="s">
        <v>3074</v>
      </c>
      <c r="D2141" t="s">
        <v>3280</v>
      </c>
      <c r="E2141" t="s">
        <v>3721</v>
      </c>
      <c r="F2141">
        <v>48</v>
      </c>
      <c r="G2141">
        <v>45</v>
      </c>
      <c r="I2141" t="s">
        <v>369</v>
      </c>
    </row>
    <row r="2142" spans="1:9" x14ac:dyDescent="0.25">
      <c r="A2142" t="s">
        <v>3137</v>
      </c>
      <c r="B2142" s="6">
        <v>41996</v>
      </c>
      <c r="C2142" t="s">
        <v>3073</v>
      </c>
      <c r="D2142" t="s">
        <v>3272</v>
      </c>
      <c r="E2142" t="s">
        <v>3721</v>
      </c>
      <c r="F2142">
        <v>78</v>
      </c>
      <c r="G2142">
        <v>51</v>
      </c>
      <c r="I2142" t="s">
        <v>244</v>
      </c>
    </row>
    <row r="2143" spans="1:9" x14ac:dyDescent="0.25">
      <c r="A2143" t="s">
        <v>3202</v>
      </c>
      <c r="B2143" s="6">
        <v>41996</v>
      </c>
      <c r="C2143" t="s">
        <v>3073</v>
      </c>
      <c r="D2143" t="s">
        <v>3216</v>
      </c>
      <c r="E2143" t="s">
        <v>3721</v>
      </c>
      <c r="F2143">
        <v>70</v>
      </c>
      <c r="G2143">
        <v>47</v>
      </c>
      <c r="I2143" t="s">
        <v>96</v>
      </c>
    </row>
    <row r="2144" spans="1:9" x14ac:dyDescent="0.25">
      <c r="A2144" t="s">
        <v>3327</v>
      </c>
      <c r="B2144" s="6">
        <v>41996</v>
      </c>
      <c r="C2144" t="s">
        <v>3073</v>
      </c>
      <c r="D2144" t="s">
        <v>3354</v>
      </c>
      <c r="E2144" t="s">
        <v>3720</v>
      </c>
      <c r="F2144">
        <v>71</v>
      </c>
      <c r="G2144">
        <v>46</v>
      </c>
      <c r="I2144" t="s">
        <v>1849</v>
      </c>
    </row>
    <row r="2145" spans="1:9" x14ac:dyDescent="0.25">
      <c r="A2145" t="s">
        <v>3266</v>
      </c>
      <c r="B2145" s="6">
        <v>41996</v>
      </c>
      <c r="C2145" t="s">
        <v>3073</v>
      </c>
      <c r="D2145" t="s">
        <v>3242</v>
      </c>
      <c r="E2145" t="s">
        <v>3720</v>
      </c>
      <c r="F2145">
        <v>61</v>
      </c>
      <c r="G2145">
        <v>51</v>
      </c>
      <c r="I2145" t="s">
        <v>730</v>
      </c>
    </row>
    <row r="2146" spans="1:9" x14ac:dyDescent="0.25">
      <c r="A2146" t="s">
        <v>3135</v>
      </c>
      <c r="B2146" s="6">
        <v>41996</v>
      </c>
      <c r="C2146" t="s">
        <v>3073</v>
      </c>
      <c r="D2146" t="s">
        <v>3317</v>
      </c>
      <c r="E2146" t="s">
        <v>3721</v>
      </c>
      <c r="F2146">
        <v>73</v>
      </c>
      <c r="G2146">
        <v>65</v>
      </c>
      <c r="I2146" t="s">
        <v>197</v>
      </c>
    </row>
    <row r="2147" spans="1:9" x14ac:dyDescent="0.25">
      <c r="A2147" t="s">
        <v>3134</v>
      </c>
      <c r="B2147" s="6">
        <v>41996</v>
      </c>
      <c r="C2147" t="s">
        <v>3074</v>
      </c>
      <c r="D2147" t="s">
        <v>3340</v>
      </c>
      <c r="E2147" t="s">
        <v>3721</v>
      </c>
      <c r="F2147">
        <v>50</v>
      </c>
      <c r="G2147">
        <v>42</v>
      </c>
      <c r="H2147" t="s">
        <v>3722</v>
      </c>
      <c r="I2147" t="s">
        <v>244</v>
      </c>
    </row>
    <row r="2148" spans="1:9" x14ac:dyDescent="0.25">
      <c r="A2148" t="s">
        <v>3082</v>
      </c>
      <c r="B2148" s="6">
        <v>41996</v>
      </c>
      <c r="C2148" t="s">
        <v>3073</v>
      </c>
      <c r="D2148" t="s">
        <v>3359</v>
      </c>
      <c r="E2148" t="s">
        <v>3720</v>
      </c>
      <c r="F2148">
        <v>74</v>
      </c>
      <c r="G2148">
        <v>69</v>
      </c>
      <c r="I2148" t="s">
        <v>1860</v>
      </c>
    </row>
    <row r="2149" spans="1:9" x14ac:dyDescent="0.25">
      <c r="A2149" t="s">
        <v>3256</v>
      </c>
      <c r="B2149" s="6">
        <v>41996</v>
      </c>
      <c r="C2149" t="s">
        <v>3073</v>
      </c>
      <c r="D2149" t="s">
        <v>3413</v>
      </c>
      <c r="E2149" t="s">
        <v>3720</v>
      </c>
      <c r="F2149">
        <v>70</v>
      </c>
      <c r="G2149">
        <v>67</v>
      </c>
      <c r="I2149" t="s">
        <v>96</v>
      </c>
    </row>
    <row r="2150" spans="1:9" x14ac:dyDescent="0.25">
      <c r="A2150" t="s">
        <v>3192</v>
      </c>
      <c r="B2150" s="6">
        <v>41996</v>
      </c>
      <c r="C2150" t="s">
        <v>3073</v>
      </c>
      <c r="D2150" t="s">
        <v>3099</v>
      </c>
      <c r="E2150" t="s">
        <v>3721</v>
      </c>
      <c r="F2150">
        <v>58</v>
      </c>
      <c r="G2150">
        <v>39</v>
      </c>
      <c r="I2150" t="s">
        <v>196</v>
      </c>
    </row>
    <row r="2151" spans="1:9" x14ac:dyDescent="0.25">
      <c r="A2151" t="s">
        <v>3166</v>
      </c>
      <c r="B2151" s="6">
        <v>41996</v>
      </c>
      <c r="C2151" t="s">
        <v>3073</v>
      </c>
      <c r="D2151" t="s">
        <v>3386</v>
      </c>
      <c r="E2151" t="s">
        <v>3721</v>
      </c>
      <c r="F2151">
        <v>57</v>
      </c>
      <c r="G2151">
        <v>53</v>
      </c>
      <c r="I2151" t="s">
        <v>244</v>
      </c>
    </row>
    <row r="2152" spans="1:9" x14ac:dyDescent="0.25">
      <c r="A2152" t="s">
        <v>3108</v>
      </c>
      <c r="B2152" s="6">
        <v>41996</v>
      </c>
      <c r="C2152" t="s">
        <v>3073</v>
      </c>
      <c r="D2152" t="s">
        <v>3109</v>
      </c>
      <c r="E2152" t="s">
        <v>3721</v>
      </c>
      <c r="F2152">
        <v>79</v>
      </c>
      <c r="G2152">
        <v>54</v>
      </c>
      <c r="I2152" t="s">
        <v>334</v>
      </c>
    </row>
    <row r="2153" spans="1:9" x14ac:dyDescent="0.25">
      <c r="A2153" t="s">
        <v>3381</v>
      </c>
      <c r="B2153" s="6">
        <v>41996</v>
      </c>
      <c r="C2153" t="s">
        <v>3073</v>
      </c>
      <c r="D2153" t="s">
        <v>3347</v>
      </c>
      <c r="E2153" t="s">
        <v>3721</v>
      </c>
      <c r="F2153">
        <v>69</v>
      </c>
      <c r="G2153">
        <v>60</v>
      </c>
      <c r="I2153" t="s">
        <v>1899</v>
      </c>
    </row>
    <row r="2154" spans="1:9" x14ac:dyDescent="0.25">
      <c r="A2154" t="s">
        <v>3330</v>
      </c>
      <c r="B2154" s="6">
        <v>41996</v>
      </c>
      <c r="C2154" t="s">
        <v>3073</v>
      </c>
      <c r="D2154" t="s">
        <v>3333</v>
      </c>
      <c r="E2154" t="s">
        <v>3720</v>
      </c>
      <c r="F2154">
        <v>69</v>
      </c>
      <c r="G2154">
        <v>58</v>
      </c>
      <c r="I2154" t="s">
        <v>16</v>
      </c>
    </row>
    <row r="2155" spans="1:9" x14ac:dyDescent="0.25">
      <c r="A2155" t="s">
        <v>3080</v>
      </c>
      <c r="B2155" s="6">
        <v>41996</v>
      </c>
      <c r="C2155" t="s">
        <v>3073</v>
      </c>
      <c r="D2155" t="s">
        <v>3119</v>
      </c>
      <c r="E2155" t="s">
        <v>3720</v>
      </c>
      <c r="F2155">
        <v>75</v>
      </c>
      <c r="G2155">
        <v>57</v>
      </c>
      <c r="I2155" t="s">
        <v>1820</v>
      </c>
    </row>
    <row r="2156" spans="1:9" x14ac:dyDescent="0.25">
      <c r="A2156" t="s">
        <v>3360</v>
      </c>
      <c r="B2156" s="6">
        <v>41996</v>
      </c>
      <c r="C2156" t="s">
        <v>3073</v>
      </c>
      <c r="D2156" t="s">
        <v>3393</v>
      </c>
      <c r="E2156" t="s">
        <v>3720</v>
      </c>
      <c r="F2156">
        <v>73</v>
      </c>
      <c r="G2156">
        <v>60</v>
      </c>
      <c r="I2156" t="s">
        <v>729</v>
      </c>
    </row>
    <row r="2157" spans="1:9" x14ac:dyDescent="0.25">
      <c r="A2157" t="s">
        <v>3145</v>
      </c>
      <c r="B2157" s="6">
        <v>41996</v>
      </c>
      <c r="C2157" t="s">
        <v>3073</v>
      </c>
      <c r="D2157" t="s">
        <v>3322</v>
      </c>
      <c r="E2157" t="s">
        <v>3721</v>
      </c>
      <c r="F2157">
        <v>78</v>
      </c>
      <c r="G2157">
        <v>63</v>
      </c>
      <c r="I2157" t="s">
        <v>97</v>
      </c>
    </row>
    <row r="2158" spans="1:9" x14ac:dyDescent="0.25">
      <c r="A2158" t="s">
        <v>3267</v>
      </c>
      <c r="B2158" s="6">
        <v>41996</v>
      </c>
      <c r="C2158" t="s">
        <v>3074</v>
      </c>
      <c r="D2158" t="s">
        <v>3313</v>
      </c>
      <c r="E2158" t="s">
        <v>3721</v>
      </c>
      <c r="F2158">
        <v>66</v>
      </c>
      <c r="G2158">
        <v>56</v>
      </c>
      <c r="I2158" t="s">
        <v>743</v>
      </c>
    </row>
    <row r="2159" spans="1:9" x14ac:dyDescent="0.25">
      <c r="A2159" t="s">
        <v>3085</v>
      </c>
      <c r="B2159" s="6">
        <v>41996</v>
      </c>
      <c r="C2159" t="s">
        <v>3073</v>
      </c>
      <c r="D2159" t="s">
        <v>3399</v>
      </c>
      <c r="E2159" t="s">
        <v>3721</v>
      </c>
      <c r="F2159">
        <v>59</v>
      </c>
      <c r="G2159">
        <v>47</v>
      </c>
      <c r="I2159" t="s">
        <v>118</v>
      </c>
    </row>
    <row r="2160" spans="1:9" x14ac:dyDescent="0.25">
      <c r="A2160" t="s">
        <v>3248</v>
      </c>
      <c r="B2160" s="6">
        <v>41996</v>
      </c>
      <c r="C2160" t="s">
        <v>3073</v>
      </c>
      <c r="D2160" t="s">
        <v>3146</v>
      </c>
      <c r="E2160" t="s">
        <v>3720</v>
      </c>
      <c r="F2160">
        <v>74</v>
      </c>
      <c r="G2160">
        <v>71</v>
      </c>
      <c r="H2160" t="s">
        <v>3722</v>
      </c>
      <c r="I2160" t="s">
        <v>369</v>
      </c>
    </row>
    <row r="2161" spans="1:9" x14ac:dyDescent="0.25">
      <c r="A2161" t="s">
        <v>3077</v>
      </c>
      <c r="B2161" s="6">
        <v>41996</v>
      </c>
      <c r="C2161" t="s">
        <v>3073</v>
      </c>
      <c r="D2161" t="s">
        <v>3715</v>
      </c>
      <c r="E2161" t="s">
        <v>3721</v>
      </c>
      <c r="F2161">
        <v>71</v>
      </c>
      <c r="G2161">
        <v>67</v>
      </c>
      <c r="I2161" t="s">
        <v>195</v>
      </c>
    </row>
    <row r="2162" spans="1:9" x14ac:dyDescent="0.25">
      <c r="A2162" t="s">
        <v>3287</v>
      </c>
      <c r="B2162" s="6">
        <v>41996</v>
      </c>
      <c r="C2162" t="s">
        <v>3073</v>
      </c>
      <c r="D2162" t="s">
        <v>3273</v>
      </c>
      <c r="E2162" t="s">
        <v>3721</v>
      </c>
      <c r="F2162">
        <v>80</v>
      </c>
      <c r="G2162">
        <v>66</v>
      </c>
      <c r="I2162" t="s">
        <v>325</v>
      </c>
    </row>
    <row r="2163" spans="1:9" x14ac:dyDescent="0.25">
      <c r="A2163" t="s">
        <v>3277</v>
      </c>
      <c r="B2163" s="6">
        <v>41996</v>
      </c>
      <c r="C2163" t="s">
        <v>3073</v>
      </c>
      <c r="D2163" t="s">
        <v>3269</v>
      </c>
      <c r="E2163" t="s">
        <v>3721</v>
      </c>
      <c r="F2163">
        <v>51</v>
      </c>
      <c r="G2163">
        <v>47</v>
      </c>
      <c r="I2163" t="s">
        <v>744</v>
      </c>
    </row>
    <row r="2164" spans="1:9" x14ac:dyDescent="0.25">
      <c r="A2164" t="s">
        <v>3708</v>
      </c>
      <c r="B2164" s="6">
        <v>41996</v>
      </c>
      <c r="C2164" t="s">
        <v>3073</v>
      </c>
      <c r="D2164" t="s">
        <v>3090</v>
      </c>
      <c r="E2164" t="s">
        <v>3721</v>
      </c>
      <c r="F2164">
        <v>92</v>
      </c>
      <c r="G2164">
        <v>67</v>
      </c>
      <c r="I2164" t="s">
        <v>571</v>
      </c>
    </row>
    <row r="2165" spans="1:9" x14ac:dyDescent="0.25">
      <c r="A2165" t="s">
        <v>3179</v>
      </c>
      <c r="B2165" s="6">
        <v>41996</v>
      </c>
      <c r="C2165" t="s">
        <v>3073</v>
      </c>
      <c r="D2165" t="s">
        <v>3167</v>
      </c>
      <c r="E2165" t="s">
        <v>3720</v>
      </c>
      <c r="F2165">
        <v>68</v>
      </c>
      <c r="G2165">
        <v>60</v>
      </c>
      <c r="I2165" t="s">
        <v>447</v>
      </c>
    </row>
    <row r="2166" spans="1:9" x14ac:dyDescent="0.25">
      <c r="A2166" t="s">
        <v>3255</v>
      </c>
      <c r="B2166" s="6">
        <v>41998</v>
      </c>
      <c r="C2166" t="s">
        <v>3074</v>
      </c>
      <c r="D2166" t="s">
        <v>3340</v>
      </c>
      <c r="E2166" t="s">
        <v>3720</v>
      </c>
      <c r="F2166">
        <v>72</v>
      </c>
      <c r="G2166">
        <v>69</v>
      </c>
      <c r="I2166" t="s">
        <v>288</v>
      </c>
    </row>
    <row r="2167" spans="1:9" x14ac:dyDescent="0.25">
      <c r="A2167" t="s">
        <v>3126</v>
      </c>
      <c r="B2167" s="6">
        <v>41998</v>
      </c>
      <c r="C2167" t="s">
        <v>3074</v>
      </c>
      <c r="D2167" t="s">
        <v>3706</v>
      </c>
      <c r="E2167" t="s">
        <v>3721</v>
      </c>
      <c r="F2167">
        <v>60</v>
      </c>
      <c r="G2167">
        <v>54</v>
      </c>
      <c r="I2167" t="s">
        <v>196</v>
      </c>
    </row>
    <row r="2168" spans="1:9" x14ac:dyDescent="0.25">
      <c r="A2168" t="s">
        <v>3208</v>
      </c>
      <c r="B2168" s="6">
        <v>41998</v>
      </c>
      <c r="C2168" t="s">
        <v>3073</v>
      </c>
      <c r="D2168" t="s">
        <v>3231</v>
      </c>
      <c r="E2168" t="s">
        <v>3721</v>
      </c>
      <c r="F2168">
        <v>69</v>
      </c>
      <c r="G2168">
        <v>66</v>
      </c>
      <c r="I2168" t="s">
        <v>791</v>
      </c>
    </row>
    <row r="2169" spans="1:9" x14ac:dyDescent="0.25">
      <c r="A2169" t="s">
        <v>3134</v>
      </c>
      <c r="B2169" s="6">
        <v>41998</v>
      </c>
      <c r="C2169" t="s">
        <v>3074</v>
      </c>
      <c r="D2169" t="s">
        <v>3191</v>
      </c>
      <c r="E2169" t="s">
        <v>3721</v>
      </c>
      <c r="F2169">
        <v>71</v>
      </c>
      <c r="G2169">
        <v>58</v>
      </c>
      <c r="I2169" t="s">
        <v>305</v>
      </c>
    </row>
    <row r="2170" spans="1:9" x14ac:dyDescent="0.25">
      <c r="A2170" t="s">
        <v>3184</v>
      </c>
      <c r="B2170" s="6">
        <v>42000</v>
      </c>
      <c r="C2170" t="s">
        <v>3073</v>
      </c>
      <c r="D2170" t="s">
        <v>3707</v>
      </c>
      <c r="E2170" t="s">
        <v>3720</v>
      </c>
      <c r="F2170">
        <v>87</v>
      </c>
      <c r="G2170">
        <v>80</v>
      </c>
      <c r="I2170" t="s">
        <v>623</v>
      </c>
    </row>
    <row r="2171" spans="1:9" x14ac:dyDescent="0.25">
      <c r="A2171" t="s">
        <v>3249</v>
      </c>
      <c r="B2171" s="6">
        <v>42000</v>
      </c>
      <c r="C2171" t="s">
        <v>3074</v>
      </c>
      <c r="D2171" t="s">
        <v>3152</v>
      </c>
      <c r="E2171" t="s">
        <v>3721</v>
      </c>
      <c r="F2171">
        <v>91</v>
      </c>
      <c r="G2171">
        <v>87</v>
      </c>
      <c r="H2171" t="s">
        <v>3722</v>
      </c>
      <c r="I2171" t="s">
        <v>195</v>
      </c>
    </row>
    <row r="2172" spans="1:9" x14ac:dyDescent="0.25">
      <c r="A2172" t="s">
        <v>3111</v>
      </c>
      <c r="B2172" s="6">
        <v>42000</v>
      </c>
      <c r="C2172" t="s">
        <v>3073</v>
      </c>
      <c r="D2172" t="s">
        <v>3223</v>
      </c>
      <c r="E2172" t="s">
        <v>3721</v>
      </c>
      <c r="F2172">
        <v>86</v>
      </c>
      <c r="G2172">
        <v>77</v>
      </c>
      <c r="H2172" t="s">
        <v>3724</v>
      </c>
      <c r="I2172" t="s">
        <v>194</v>
      </c>
    </row>
    <row r="2173" spans="1:9" x14ac:dyDescent="0.25">
      <c r="A2173" t="s">
        <v>3371</v>
      </c>
      <c r="B2173" s="6">
        <v>42000</v>
      </c>
      <c r="C2173" t="s">
        <v>3073</v>
      </c>
      <c r="D2173" t="s">
        <v>3363</v>
      </c>
      <c r="E2173" t="s">
        <v>3721</v>
      </c>
      <c r="F2173">
        <v>78</v>
      </c>
      <c r="G2173">
        <v>61</v>
      </c>
      <c r="I2173" t="s">
        <v>427</v>
      </c>
    </row>
    <row r="2174" spans="1:9" x14ac:dyDescent="0.25">
      <c r="A2174" t="s">
        <v>3227</v>
      </c>
      <c r="B2174" s="6">
        <v>42000</v>
      </c>
      <c r="C2174" t="s">
        <v>3073</v>
      </c>
      <c r="D2174" t="s">
        <v>3129</v>
      </c>
      <c r="E2174" t="s">
        <v>3721</v>
      </c>
      <c r="F2174">
        <v>93</v>
      </c>
      <c r="G2174">
        <v>45</v>
      </c>
      <c r="I2174" t="s">
        <v>427</v>
      </c>
    </row>
    <row r="2175" spans="1:9" x14ac:dyDescent="0.25">
      <c r="A2175" t="s">
        <v>3216</v>
      </c>
      <c r="B2175" s="6">
        <v>42000</v>
      </c>
      <c r="C2175" t="s">
        <v>3073</v>
      </c>
      <c r="D2175" t="s">
        <v>3320</v>
      </c>
      <c r="E2175" t="s">
        <v>3721</v>
      </c>
      <c r="F2175">
        <v>75</v>
      </c>
      <c r="G2175">
        <v>61</v>
      </c>
      <c r="I2175" t="s">
        <v>733</v>
      </c>
    </row>
    <row r="2176" spans="1:9" x14ac:dyDescent="0.25">
      <c r="A2176" t="s">
        <v>3711</v>
      </c>
      <c r="B2176" s="6">
        <v>42000</v>
      </c>
      <c r="C2176" t="s">
        <v>3073</v>
      </c>
      <c r="D2176" t="s">
        <v>3713</v>
      </c>
      <c r="E2176" t="s">
        <v>3720</v>
      </c>
      <c r="F2176">
        <v>58</v>
      </c>
      <c r="G2176">
        <v>50</v>
      </c>
      <c r="I2176" t="s">
        <v>605</v>
      </c>
    </row>
    <row r="2177" spans="1:9" x14ac:dyDescent="0.25">
      <c r="A2177" t="s">
        <v>3177</v>
      </c>
      <c r="B2177" s="6">
        <v>42000</v>
      </c>
      <c r="C2177" t="s">
        <v>3073</v>
      </c>
      <c r="D2177" t="s">
        <v>3369</v>
      </c>
      <c r="E2177" t="s">
        <v>3721</v>
      </c>
      <c r="F2177">
        <v>72</v>
      </c>
      <c r="G2177">
        <v>56</v>
      </c>
      <c r="I2177" t="s">
        <v>606</v>
      </c>
    </row>
    <row r="2178" spans="1:9" x14ac:dyDescent="0.25">
      <c r="A2178" t="s">
        <v>3124</v>
      </c>
      <c r="B2178" s="6">
        <v>42000</v>
      </c>
      <c r="C2178" t="s">
        <v>3073</v>
      </c>
      <c r="D2178" t="s">
        <v>3148</v>
      </c>
      <c r="E2178" t="s">
        <v>3721</v>
      </c>
      <c r="F2178">
        <v>108</v>
      </c>
      <c r="G2178">
        <v>82</v>
      </c>
      <c r="I2178" t="s">
        <v>840</v>
      </c>
    </row>
    <row r="2179" spans="1:9" x14ac:dyDescent="0.25">
      <c r="A2179" t="s">
        <v>3241</v>
      </c>
      <c r="B2179" s="6">
        <v>42000</v>
      </c>
      <c r="C2179" t="s">
        <v>3073</v>
      </c>
      <c r="D2179" t="s">
        <v>3279</v>
      </c>
      <c r="E2179" t="s">
        <v>3720</v>
      </c>
      <c r="F2179">
        <v>58</v>
      </c>
      <c r="G2179">
        <v>57</v>
      </c>
      <c r="H2179" t="s">
        <v>3722</v>
      </c>
      <c r="I2179" t="s">
        <v>757</v>
      </c>
    </row>
    <row r="2180" spans="1:9" x14ac:dyDescent="0.25">
      <c r="A2180" t="s">
        <v>3705</v>
      </c>
      <c r="B2180" s="6">
        <v>42000</v>
      </c>
      <c r="C2180" t="s">
        <v>3073</v>
      </c>
      <c r="D2180" t="s">
        <v>3154</v>
      </c>
      <c r="E2180" t="s">
        <v>3721</v>
      </c>
      <c r="F2180">
        <v>89</v>
      </c>
      <c r="G2180">
        <v>58</v>
      </c>
      <c r="I2180" t="s">
        <v>196</v>
      </c>
    </row>
    <row r="2181" spans="1:9" x14ac:dyDescent="0.25">
      <c r="A2181" t="s">
        <v>3203</v>
      </c>
      <c r="B2181" s="6">
        <v>42000</v>
      </c>
      <c r="C2181" t="s">
        <v>3073</v>
      </c>
      <c r="D2181" t="s">
        <v>3214</v>
      </c>
      <c r="E2181" t="s">
        <v>3721</v>
      </c>
      <c r="F2181">
        <v>76</v>
      </c>
      <c r="G2181">
        <v>55</v>
      </c>
      <c r="I2181" t="s">
        <v>306</v>
      </c>
    </row>
    <row r="2182" spans="1:9" x14ac:dyDescent="0.25">
      <c r="A2182" t="s">
        <v>3324</v>
      </c>
      <c r="B2182" s="6">
        <v>42000</v>
      </c>
      <c r="C2182" t="s">
        <v>3073</v>
      </c>
      <c r="D2182" t="s">
        <v>3179</v>
      </c>
      <c r="E2182" t="s">
        <v>3721</v>
      </c>
      <c r="F2182">
        <v>100</v>
      </c>
      <c r="G2182">
        <v>55</v>
      </c>
      <c r="I2182" t="s">
        <v>840</v>
      </c>
    </row>
    <row r="2183" spans="1:9" x14ac:dyDescent="0.25">
      <c r="A2183" t="s">
        <v>3390</v>
      </c>
      <c r="B2183" s="6">
        <v>42000</v>
      </c>
      <c r="C2183" t="s">
        <v>3073</v>
      </c>
      <c r="D2183" t="s">
        <v>3262</v>
      </c>
      <c r="E2183" t="s">
        <v>3720</v>
      </c>
      <c r="F2183">
        <v>77</v>
      </c>
      <c r="G2183">
        <v>71</v>
      </c>
      <c r="I2183" t="s">
        <v>548</v>
      </c>
    </row>
    <row r="2184" spans="1:9" x14ac:dyDescent="0.25">
      <c r="A2184" t="s">
        <v>3334</v>
      </c>
      <c r="B2184" s="6">
        <v>42000</v>
      </c>
      <c r="C2184" t="s">
        <v>3073</v>
      </c>
      <c r="D2184" t="s">
        <v>3386</v>
      </c>
      <c r="E2184" t="s">
        <v>3720</v>
      </c>
      <c r="F2184">
        <v>55</v>
      </c>
      <c r="G2184">
        <v>53</v>
      </c>
      <c r="I2184" t="s">
        <v>244</v>
      </c>
    </row>
    <row r="2185" spans="1:9" x14ac:dyDescent="0.25">
      <c r="A2185" t="s">
        <v>3291</v>
      </c>
      <c r="B2185" s="6">
        <v>42000</v>
      </c>
      <c r="C2185" t="s">
        <v>3073</v>
      </c>
      <c r="D2185" t="s">
        <v>3330</v>
      </c>
      <c r="E2185" t="s">
        <v>3721</v>
      </c>
      <c r="F2185">
        <v>73</v>
      </c>
      <c r="G2185">
        <v>60</v>
      </c>
      <c r="I2185" t="s">
        <v>2931</v>
      </c>
    </row>
    <row r="2186" spans="1:9" x14ac:dyDescent="0.25">
      <c r="A2186" t="s">
        <v>3389</v>
      </c>
      <c r="B2186" s="6">
        <v>42000</v>
      </c>
      <c r="C2186" t="s">
        <v>3073</v>
      </c>
      <c r="D2186" t="s">
        <v>3286</v>
      </c>
      <c r="E2186" t="s">
        <v>3720</v>
      </c>
      <c r="F2186">
        <v>61</v>
      </c>
      <c r="G2186">
        <v>58</v>
      </c>
      <c r="I2186" t="s">
        <v>59</v>
      </c>
    </row>
    <row r="2187" spans="1:9" x14ac:dyDescent="0.25">
      <c r="A2187" t="s">
        <v>3343</v>
      </c>
      <c r="B2187" s="6">
        <v>42000</v>
      </c>
      <c r="C2187" t="s">
        <v>3073</v>
      </c>
      <c r="D2187" t="s">
        <v>3718</v>
      </c>
      <c r="E2187" t="s">
        <v>3721</v>
      </c>
      <c r="F2187">
        <v>72</v>
      </c>
      <c r="G2187">
        <v>50</v>
      </c>
      <c r="I2187" t="s">
        <v>427</v>
      </c>
    </row>
    <row r="2188" spans="1:9" x14ac:dyDescent="0.25">
      <c r="A2188" t="s">
        <v>3105</v>
      </c>
      <c r="B2188" s="6">
        <v>42000</v>
      </c>
      <c r="C2188" t="s">
        <v>3073</v>
      </c>
      <c r="D2188" t="s">
        <v>3088</v>
      </c>
      <c r="E2188" t="s">
        <v>3721</v>
      </c>
      <c r="F2188">
        <v>72</v>
      </c>
      <c r="G2188">
        <v>43</v>
      </c>
      <c r="I2188" t="s">
        <v>369</v>
      </c>
    </row>
    <row r="2189" spans="1:9" x14ac:dyDescent="0.25">
      <c r="A2189" t="s">
        <v>3251</v>
      </c>
      <c r="B2189" s="6">
        <v>42000</v>
      </c>
      <c r="C2189" t="s">
        <v>3073</v>
      </c>
      <c r="D2189" t="s">
        <v>3228</v>
      </c>
      <c r="E2189" t="s">
        <v>3721</v>
      </c>
      <c r="F2189">
        <v>67</v>
      </c>
      <c r="G2189">
        <v>46</v>
      </c>
      <c r="I2189" t="s">
        <v>244</v>
      </c>
    </row>
    <row r="2190" spans="1:9" x14ac:dyDescent="0.25">
      <c r="A2190" t="s">
        <v>3077</v>
      </c>
      <c r="B2190" s="6">
        <v>42000</v>
      </c>
      <c r="C2190" t="s">
        <v>3073</v>
      </c>
      <c r="D2190" t="s">
        <v>3267</v>
      </c>
      <c r="E2190" t="s">
        <v>3721</v>
      </c>
      <c r="F2190">
        <v>79</v>
      </c>
      <c r="G2190">
        <v>45</v>
      </c>
      <c r="I2190" t="s">
        <v>196</v>
      </c>
    </row>
    <row r="2191" spans="1:9" x14ac:dyDescent="0.25">
      <c r="A2191" t="s">
        <v>3276</v>
      </c>
      <c r="B2191" s="6">
        <v>42000</v>
      </c>
      <c r="C2191" t="s">
        <v>3073</v>
      </c>
      <c r="D2191" t="s">
        <v>3718</v>
      </c>
      <c r="E2191" t="s">
        <v>3721</v>
      </c>
      <c r="F2191">
        <v>75</v>
      </c>
      <c r="G2191">
        <v>63</v>
      </c>
      <c r="I2191" t="s">
        <v>334</v>
      </c>
    </row>
    <row r="2192" spans="1:9" x14ac:dyDescent="0.25">
      <c r="A2192" t="s">
        <v>3277</v>
      </c>
      <c r="B2192" s="6">
        <v>42000</v>
      </c>
      <c r="C2192" t="s">
        <v>3073</v>
      </c>
      <c r="D2192" t="s">
        <v>3265</v>
      </c>
      <c r="E2192" t="s">
        <v>3720</v>
      </c>
      <c r="F2192">
        <v>74</v>
      </c>
      <c r="G2192">
        <v>49</v>
      </c>
      <c r="I2192" t="s">
        <v>745</v>
      </c>
    </row>
    <row r="2193" spans="1:9" x14ac:dyDescent="0.25">
      <c r="A2193" t="s">
        <v>3198</v>
      </c>
      <c r="B2193" s="6">
        <v>42000</v>
      </c>
      <c r="C2193" t="s">
        <v>3073</v>
      </c>
      <c r="D2193" t="s">
        <v>3303</v>
      </c>
      <c r="E2193" t="s">
        <v>3721</v>
      </c>
      <c r="F2193">
        <v>87</v>
      </c>
      <c r="G2193">
        <v>65</v>
      </c>
      <c r="I2193" t="s">
        <v>305</v>
      </c>
    </row>
    <row r="2194" spans="1:9" x14ac:dyDescent="0.25">
      <c r="A2194" t="s">
        <v>3270</v>
      </c>
      <c r="B2194" s="6">
        <v>42000</v>
      </c>
      <c r="C2194" t="s">
        <v>3073</v>
      </c>
      <c r="D2194" t="s">
        <v>3718</v>
      </c>
      <c r="E2194" t="s">
        <v>3721</v>
      </c>
      <c r="F2194">
        <v>109</v>
      </c>
      <c r="G2194">
        <v>59</v>
      </c>
      <c r="I2194" t="s">
        <v>16</v>
      </c>
    </row>
    <row r="2195" spans="1:9" x14ac:dyDescent="0.25">
      <c r="A2195" t="s">
        <v>3204</v>
      </c>
      <c r="B2195" s="6">
        <v>42000</v>
      </c>
      <c r="C2195" t="s">
        <v>3073</v>
      </c>
      <c r="D2195" t="s">
        <v>3718</v>
      </c>
      <c r="E2195" t="s">
        <v>3721</v>
      </c>
      <c r="F2195">
        <v>89</v>
      </c>
      <c r="G2195">
        <v>42</v>
      </c>
      <c r="I2195" t="s">
        <v>96</v>
      </c>
    </row>
    <row r="2196" spans="1:9" x14ac:dyDescent="0.25">
      <c r="A2196" t="s">
        <v>3155</v>
      </c>
      <c r="B2196" s="6">
        <v>42001</v>
      </c>
      <c r="C2196" t="s">
        <v>3073</v>
      </c>
      <c r="D2196" t="s">
        <v>3282</v>
      </c>
      <c r="E2196" t="s">
        <v>3721</v>
      </c>
      <c r="F2196">
        <v>56</v>
      </c>
      <c r="G2196">
        <v>50</v>
      </c>
      <c r="I2196" t="s">
        <v>196</v>
      </c>
    </row>
    <row r="2197" spans="1:9" x14ac:dyDescent="0.25">
      <c r="A2197" t="s">
        <v>3372</v>
      </c>
      <c r="B2197" s="6">
        <v>42001</v>
      </c>
      <c r="C2197" t="s">
        <v>3073</v>
      </c>
      <c r="D2197" t="s">
        <v>3151</v>
      </c>
      <c r="E2197" t="s">
        <v>3721</v>
      </c>
      <c r="F2197">
        <v>56</v>
      </c>
      <c r="G2197">
        <v>46</v>
      </c>
      <c r="I2197" t="s">
        <v>447</v>
      </c>
    </row>
    <row r="2198" spans="1:9" x14ac:dyDescent="0.25">
      <c r="A2198" t="s">
        <v>3170</v>
      </c>
      <c r="B2198" s="6">
        <v>42001</v>
      </c>
      <c r="C2198" t="s">
        <v>3073</v>
      </c>
      <c r="D2198" t="s">
        <v>3357</v>
      </c>
      <c r="E2198" t="s">
        <v>3721</v>
      </c>
      <c r="F2198">
        <v>100</v>
      </c>
      <c r="G2198">
        <v>92</v>
      </c>
      <c r="I2198" t="s">
        <v>369</v>
      </c>
    </row>
    <row r="2199" spans="1:9" x14ac:dyDescent="0.25">
      <c r="A2199" t="s">
        <v>3093</v>
      </c>
      <c r="B2199" s="6">
        <v>42001</v>
      </c>
      <c r="C2199" t="s">
        <v>3073</v>
      </c>
      <c r="D2199" t="s">
        <v>3718</v>
      </c>
      <c r="E2199" t="s">
        <v>3721</v>
      </c>
      <c r="F2199">
        <v>93</v>
      </c>
      <c r="G2199">
        <v>48</v>
      </c>
      <c r="I2199" t="s">
        <v>325</v>
      </c>
    </row>
    <row r="2200" spans="1:9" x14ac:dyDescent="0.25">
      <c r="A2200" t="s">
        <v>3316</v>
      </c>
      <c r="B2200" s="6">
        <v>42001</v>
      </c>
      <c r="C2200" t="s">
        <v>3073</v>
      </c>
      <c r="D2200" t="s">
        <v>3309</v>
      </c>
      <c r="E2200" t="s">
        <v>3721</v>
      </c>
      <c r="F2200">
        <v>69</v>
      </c>
      <c r="G2200">
        <v>64</v>
      </c>
      <c r="I2200" t="s">
        <v>15</v>
      </c>
    </row>
    <row r="2201" spans="1:9" x14ac:dyDescent="0.25">
      <c r="A2201" t="s">
        <v>3376</v>
      </c>
      <c r="B2201" s="6">
        <v>42001</v>
      </c>
      <c r="C2201" t="s">
        <v>3073</v>
      </c>
      <c r="D2201" t="s">
        <v>3162</v>
      </c>
      <c r="E2201" t="s">
        <v>3721</v>
      </c>
      <c r="F2201">
        <v>68</v>
      </c>
      <c r="G2201">
        <v>60</v>
      </c>
      <c r="I2201" t="s">
        <v>756</v>
      </c>
    </row>
    <row r="2202" spans="1:9" x14ac:dyDescent="0.25">
      <c r="A2202" t="s">
        <v>3121</v>
      </c>
      <c r="B2202" s="6">
        <v>42001</v>
      </c>
      <c r="C2202" t="s">
        <v>3073</v>
      </c>
      <c r="D2202" t="s">
        <v>3109</v>
      </c>
      <c r="E2202" t="s">
        <v>3721</v>
      </c>
      <c r="F2202">
        <v>79</v>
      </c>
      <c r="G2202">
        <v>76</v>
      </c>
      <c r="I2202" t="s">
        <v>118</v>
      </c>
    </row>
    <row r="2203" spans="1:9" x14ac:dyDescent="0.25">
      <c r="A2203" t="s">
        <v>3101</v>
      </c>
      <c r="B2203" s="6">
        <v>42001</v>
      </c>
      <c r="C2203" t="s">
        <v>3073</v>
      </c>
      <c r="D2203" t="s">
        <v>3230</v>
      </c>
      <c r="E2203" t="s">
        <v>3721</v>
      </c>
      <c r="F2203">
        <v>67</v>
      </c>
      <c r="G2203">
        <v>56</v>
      </c>
      <c r="I2203" t="s">
        <v>427</v>
      </c>
    </row>
    <row r="2204" spans="1:9" x14ac:dyDescent="0.25">
      <c r="A2204" t="s">
        <v>3222</v>
      </c>
      <c r="B2204" s="6">
        <v>42001</v>
      </c>
      <c r="C2204" t="s">
        <v>3073</v>
      </c>
      <c r="D2204" t="s">
        <v>3342</v>
      </c>
      <c r="E2204" t="s">
        <v>3720</v>
      </c>
      <c r="F2204">
        <v>55</v>
      </c>
      <c r="G2204">
        <v>52</v>
      </c>
      <c r="I2204" t="s">
        <v>427</v>
      </c>
    </row>
    <row r="2205" spans="1:9" x14ac:dyDescent="0.25">
      <c r="A2205" t="s">
        <v>3116</v>
      </c>
      <c r="B2205" s="6">
        <v>42001</v>
      </c>
      <c r="C2205" t="s">
        <v>3073</v>
      </c>
      <c r="D2205" t="s">
        <v>3076</v>
      </c>
      <c r="E2205" t="s">
        <v>3721</v>
      </c>
      <c r="F2205">
        <v>69</v>
      </c>
      <c r="G2205">
        <v>64</v>
      </c>
      <c r="I2205" t="s">
        <v>244</v>
      </c>
    </row>
    <row r="2206" spans="1:9" x14ac:dyDescent="0.25">
      <c r="A2206" t="s">
        <v>3136</v>
      </c>
      <c r="B2206" s="6">
        <v>42001</v>
      </c>
      <c r="C2206" t="s">
        <v>3073</v>
      </c>
      <c r="D2206" t="s">
        <v>3128</v>
      </c>
      <c r="E2206" t="s">
        <v>3721</v>
      </c>
      <c r="F2206">
        <v>81</v>
      </c>
      <c r="G2206">
        <v>48</v>
      </c>
      <c r="I2206" t="s">
        <v>95</v>
      </c>
    </row>
    <row r="2207" spans="1:9" x14ac:dyDescent="0.25">
      <c r="A2207" t="s">
        <v>3119</v>
      </c>
      <c r="B2207" s="6">
        <v>42001</v>
      </c>
      <c r="C2207" t="s">
        <v>3073</v>
      </c>
      <c r="D2207" t="s">
        <v>3381</v>
      </c>
      <c r="E2207" t="s">
        <v>3720</v>
      </c>
      <c r="F2207">
        <v>59</v>
      </c>
      <c r="G2207">
        <v>52</v>
      </c>
      <c r="H2207" t="s">
        <v>3722</v>
      </c>
      <c r="I2207" t="s">
        <v>97</v>
      </c>
    </row>
    <row r="2208" spans="1:9" x14ac:dyDescent="0.25">
      <c r="A2208" t="s">
        <v>3181</v>
      </c>
      <c r="B2208" s="6">
        <v>42001</v>
      </c>
      <c r="C2208" t="s">
        <v>3073</v>
      </c>
      <c r="D2208" t="s">
        <v>3209</v>
      </c>
      <c r="E2208" t="s">
        <v>3720</v>
      </c>
      <c r="F2208">
        <v>81</v>
      </c>
      <c r="G2208">
        <v>62</v>
      </c>
      <c r="I2208" t="s">
        <v>151</v>
      </c>
    </row>
    <row r="2209" spans="1:9" x14ac:dyDescent="0.25">
      <c r="A2209" t="s">
        <v>3120</v>
      </c>
      <c r="B2209" s="6">
        <v>42001</v>
      </c>
      <c r="C2209" t="s">
        <v>3073</v>
      </c>
      <c r="D2209" t="s">
        <v>3125</v>
      </c>
      <c r="E2209" t="s">
        <v>3720</v>
      </c>
      <c r="F2209">
        <v>78</v>
      </c>
      <c r="G2209">
        <v>69</v>
      </c>
      <c r="I2209" t="s">
        <v>15</v>
      </c>
    </row>
    <row r="2210" spans="1:9" x14ac:dyDescent="0.25">
      <c r="A2210" t="s">
        <v>3139</v>
      </c>
      <c r="B2210" s="6">
        <v>42001</v>
      </c>
      <c r="C2210" t="s">
        <v>3073</v>
      </c>
      <c r="D2210" t="s">
        <v>3207</v>
      </c>
      <c r="E2210" t="s">
        <v>3721</v>
      </c>
      <c r="F2210">
        <v>71</v>
      </c>
      <c r="G2210">
        <v>50</v>
      </c>
      <c r="I2210" t="s">
        <v>118</v>
      </c>
    </row>
    <row r="2211" spans="1:9" x14ac:dyDescent="0.25">
      <c r="A2211" t="s">
        <v>3315</v>
      </c>
      <c r="B2211" s="6">
        <v>42001</v>
      </c>
      <c r="C2211" t="s">
        <v>3073</v>
      </c>
      <c r="D2211" t="s">
        <v>3718</v>
      </c>
      <c r="E2211" t="s">
        <v>3721</v>
      </c>
      <c r="F2211">
        <v>100</v>
      </c>
      <c r="G2211">
        <v>42</v>
      </c>
      <c r="I2211" t="s">
        <v>840</v>
      </c>
    </row>
    <row r="2212" spans="1:9" x14ac:dyDescent="0.25">
      <c r="A2212" t="s">
        <v>3345</v>
      </c>
      <c r="B2212" s="6">
        <v>42001</v>
      </c>
      <c r="C2212" t="s">
        <v>3073</v>
      </c>
      <c r="D2212" t="s">
        <v>3188</v>
      </c>
      <c r="E2212" t="s">
        <v>3721</v>
      </c>
      <c r="F2212">
        <v>69</v>
      </c>
      <c r="G2212">
        <v>64</v>
      </c>
      <c r="I2212" t="s">
        <v>447</v>
      </c>
    </row>
    <row r="2213" spans="1:9" x14ac:dyDescent="0.25">
      <c r="A2213" t="s">
        <v>3378</v>
      </c>
      <c r="B2213" s="6">
        <v>42001</v>
      </c>
      <c r="C2213" t="s">
        <v>3073</v>
      </c>
      <c r="D2213" t="s">
        <v>3350</v>
      </c>
      <c r="E2213" t="s">
        <v>3721</v>
      </c>
      <c r="F2213">
        <v>85</v>
      </c>
      <c r="G2213">
        <v>80</v>
      </c>
      <c r="I2213" t="s">
        <v>369</v>
      </c>
    </row>
    <row r="2214" spans="1:9" x14ac:dyDescent="0.25">
      <c r="A2214" t="s">
        <v>3382</v>
      </c>
      <c r="B2214" s="6">
        <v>42001</v>
      </c>
      <c r="C2214" t="s">
        <v>3074</v>
      </c>
      <c r="D2214" t="s">
        <v>3123</v>
      </c>
      <c r="E2214" t="s">
        <v>3720</v>
      </c>
      <c r="F2214">
        <v>61</v>
      </c>
      <c r="G2214">
        <v>59</v>
      </c>
      <c r="H2214" t="s">
        <v>3722</v>
      </c>
      <c r="I2214" t="s">
        <v>1791</v>
      </c>
    </row>
    <row r="2215" spans="1:9" x14ac:dyDescent="0.25">
      <c r="A2215" t="s">
        <v>3118</v>
      </c>
      <c r="B2215" s="6">
        <v>42001</v>
      </c>
      <c r="C2215" t="s">
        <v>3073</v>
      </c>
      <c r="D2215" t="s">
        <v>3393</v>
      </c>
      <c r="E2215" t="s">
        <v>3721</v>
      </c>
      <c r="F2215">
        <v>74</v>
      </c>
      <c r="G2215">
        <v>59</v>
      </c>
      <c r="I2215" t="s">
        <v>15</v>
      </c>
    </row>
    <row r="2216" spans="1:9" x14ac:dyDescent="0.25">
      <c r="A2216" t="s">
        <v>3329</v>
      </c>
      <c r="B2216" s="6">
        <v>42001</v>
      </c>
      <c r="C2216" t="s">
        <v>3073</v>
      </c>
      <c r="D2216" t="s">
        <v>3718</v>
      </c>
      <c r="E2216" t="s">
        <v>3721</v>
      </c>
      <c r="F2216">
        <v>93</v>
      </c>
      <c r="G2216">
        <v>62</v>
      </c>
      <c r="I2216" t="s">
        <v>756</v>
      </c>
    </row>
    <row r="2217" spans="1:9" x14ac:dyDescent="0.25">
      <c r="A2217" t="s">
        <v>3275</v>
      </c>
      <c r="B2217" s="6">
        <v>42001</v>
      </c>
      <c r="C2217" t="s">
        <v>3073</v>
      </c>
      <c r="D2217" t="s">
        <v>3173</v>
      </c>
      <c r="E2217" t="s">
        <v>3721</v>
      </c>
      <c r="F2217">
        <v>83</v>
      </c>
      <c r="G2217">
        <v>81</v>
      </c>
      <c r="I2217" t="s">
        <v>1332</v>
      </c>
    </row>
    <row r="2218" spans="1:9" x14ac:dyDescent="0.25">
      <c r="A2218" t="s">
        <v>3302</v>
      </c>
      <c r="B2218" s="6">
        <v>42001</v>
      </c>
      <c r="C2218" t="s">
        <v>3073</v>
      </c>
      <c r="D2218" t="s">
        <v>3718</v>
      </c>
      <c r="E2218" t="s">
        <v>3721</v>
      </c>
      <c r="F2218">
        <v>85</v>
      </c>
      <c r="G2218">
        <v>48</v>
      </c>
      <c r="I2218" t="s">
        <v>196</v>
      </c>
    </row>
    <row r="2219" spans="1:9" x14ac:dyDescent="0.25">
      <c r="A2219" t="s">
        <v>3112</v>
      </c>
      <c r="B2219" s="6">
        <v>42001</v>
      </c>
      <c r="C2219" t="s">
        <v>3074</v>
      </c>
      <c r="D2219" t="s">
        <v>3107</v>
      </c>
      <c r="E2219" t="s">
        <v>3721</v>
      </c>
      <c r="F2219">
        <v>88</v>
      </c>
      <c r="G2219">
        <v>62</v>
      </c>
      <c r="I2219" t="s">
        <v>305</v>
      </c>
    </row>
    <row r="2220" spans="1:9" x14ac:dyDescent="0.25">
      <c r="A2220" t="s">
        <v>3141</v>
      </c>
      <c r="B2220" s="6">
        <v>42001</v>
      </c>
      <c r="C2220" t="s">
        <v>3073</v>
      </c>
      <c r="D2220" t="s">
        <v>3394</v>
      </c>
      <c r="E2220" t="s">
        <v>3721</v>
      </c>
      <c r="F2220">
        <v>80</v>
      </c>
      <c r="G2220">
        <v>53</v>
      </c>
      <c r="I2220" t="s">
        <v>244</v>
      </c>
    </row>
    <row r="2221" spans="1:9" x14ac:dyDescent="0.25">
      <c r="A2221" t="s">
        <v>3190</v>
      </c>
      <c r="B2221" s="6">
        <v>42001</v>
      </c>
      <c r="C2221" t="s">
        <v>3073</v>
      </c>
      <c r="D2221" t="s">
        <v>3240</v>
      </c>
      <c r="E2221" t="s">
        <v>3720</v>
      </c>
      <c r="F2221">
        <v>73</v>
      </c>
      <c r="G2221">
        <v>70</v>
      </c>
      <c r="H2221" t="s">
        <v>3723</v>
      </c>
      <c r="I2221" t="s">
        <v>745</v>
      </c>
    </row>
    <row r="2222" spans="1:9" x14ac:dyDescent="0.25">
      <c r="A2222" t="s">
        <v>3217</v>
      </c>
      <c r="B2222" s="6">
        <v>42001</v>
      </c>
      <c r="C2222" t="s">
        <v>3073</v>
      </c>
      <c r="D2222" t="s">
        <v>3718</v>
      </c>
      <c r="E2222" t="s">
        <v>3721</v>
      </c>
      <c r="F2222">
        <v>80</v>
      </c>
      <c r="G2222">
        <v>46</v>
      </c>
      <c r="I2222" t="s">
        <v>334</v>
      </c>
    </row>
    <row r="2223" spans="1:9" x14ac:dyDescent="0.25">
      <c r="A2223" t="s">
        <v>3245</v>
      </c>
      <c r="B2223" s="6">
        <v>42001</v>
      </c>
      <c r="C2223" t="s">
        <v>3073</v>
      </c>
      <c r="D2223" t="s">
        <v>3409</v>
      </c>
      <c r="E2223" t="s">
        <v>3720</v>
      </c>
      <c r="F2223">
        <v>58</v>
      </c>
      <c r="G2223">
        <v>56</v>
      </c>
      <c r="I2223" t="s">
        <v>334</v>
      </c>
    </row>
    <row r="2224" spans="1:9" x14ac:dyDescent="0.25">
      <c r="A2224" t="s">
        <v>3366</v>
      </c>
      <c r="B2224" s="6">
        <v>42001</v>
      </c>
      <c r="C2224" t="s">
        <v>3073</v>
      </c>
      <c r="D2224" t="s">
        <v>3090</v>
      </c>
      <c r="E2224" t="s">
        <v>3721</v>
      </c>
      <c r="F2224">
        <v>76</v>
      </c>
      <c r="G2224">
        <v>71</v>
      </c>
      <c r="I2224" t="s">
        <v>195</v>
      </c>
    </row>
    <row r="2225" spans="1:9" x14ac:dyDescent="0.25">
      <c r="A2225" t="s">
        <v>3307</v>
      </c>
      <c r="B2225" s="6">
        <v>42001</v>
      </c>
      <c r="C2225" t="s">
        <v>3073</v>
      </c>
      <c r="D2225" t="s">
        <v>3718</v>
      </c>
      <c r="E2225" t="s">
        <v>3721</v>
      </c>
      <c r="F2225">
        <v>78</v>
      </c>
      <c r="G2225">
        <v>58</v>
      </c>
      <c r="I2225" t="s">
        <v>288</v>
      </c>
    </row>
    <row r="2226" spans="1:9" x14ac:dyDescent="0.25">
      <c r="A2226" t="s">
        <v>3254</v>
      </c>
      <c r="B2226" s="6">
        <v>42001</v>
      </c>
      <c r="C2226" t="s">
        <v>3073</v>
      </c>
      <c r="D2226" t="s">
        <v>3341</v>
      </c>
      <c r="E2226" t="s">
        <v>3721</v>
      </c>
      <c r="F2226">
        <v>81</v>
      </c>
      <c r="G2226">
        <v>53</v>
      </c>
      <c r="I2226" t="s">
        <v>305</v>
      </c>
    </row>
    <row r="2227" spans="1:9" x14ac:dyDescent="0.25">
      <c r="A2227" t="s">
        <v>3327</v>
      </c>
      <c r="B2227" s="6">
        <v>42001</v>
      </c>
      <c r="C2227" t="s">
        <v>3073</v>
      </c>
      <c r="D2227" t="s">
        <v>3108</v>
      </c>
      <c r="E2227" t="s">
        <v>3720</v>
      </c>
      <c r="F2227">
        <v>59</v>
      </c>
      <c r="G2227">
        <v>58</v>
      </c>
      <c r="I2227" t="s">
        <v>1036</v>
      </c>
    </row>
    <row r="2228" spans="1:9" x14ac:dyDescent="0.25">
      <c r="A2228" t="s">
        <v>3328</v>
      </c>
      <c r="B2228" s="6">
        <v>42001</v>
      </c>
      <c r="C2228" t="s">
        <v>3073</v>
      </c>
      <c r="D2228" t="s">
        <v>3718</v>
      </c>
      <c r="E2228" t="s">
        <v>3721</v>
      </c>
      <c r="F2228">
        <v>81</v>
      </c>
      <c r="G2228">
        <v>67</v>
      </c>
      <c r="I2228" t="s">
        <v>745</v>
      </c>
    </row>
    <row r="2229" spans="1:9" x14ac:dyDescent="0.25">
      <c r="A2229" t="s">
        <v>3239</v>
      </c>
      <c r="B2229" s="6">
        <v>42001</v>
      </c>
      <c r="C2229" t="s">
        <v>3073</v>
      </c>
      <c r="D2229" t="s">
        <v>3718</v>
      </c>
      <c r="E2229" t="s">
        <v>3721</v>
      </c>
      <c r="F2229">
        <v>58</v>
      </c>
      <c r="G2229">
        <v>54</v>
      </c>
      <c r="I2229" t="s">
        <v>2035</v>
      </c>
    </row>
    <row r="2230" spans="1:9" x14ac:dyDescent="0.25">
      <c r="A2230" t="s">
        <v>3224</v>
      </c>
      <c r="B2230" s="6">
        <v>42001</v>
      </c>
      <c r="C2230" t="s">
        <v>3073</v>
      </c>
      <c r="D2230" t="s">
        <v>3718</v>
      </c>
      <c r="E2230" t="s">
        <v>3721</v>
      </c>
      <c r="F2230">
        <v>83</v>
      </c>
      <c r="G2230">
        <v>59</v>
      </c>
      <c r="I2230" t="s">
        <v>447</v>
      </c>
    </row>
    <row r="2231" spans="1:9" x14ac:dyDescent="0.25">
      <c r="A2231" t="s">
        <v>3268</v>
      </c>
      <c r="B2231" s="6">
        <v>42001</v>
      </c>
      <c r="C2231" t="s">
        <v>3073</v>
      </c>
      <c r="D2231" t="s">
        <v>3718</v>
      </c>
      <c r="E2231" t="s">
        <v>3721</v>
      </c>
      <c r="F2231">
        <v>71</v>
      </c>
      <c r="G2231">
        <v>45</v>
      </c>
      <c r="I2231" t="s">
        <v>756</v>
      </c>
    </row>
    <row r="2232" spans="1:9" x14ac:dyDescent="0.25">
      <c r="A2232" t="s">
        <v>3178</v>
      </c>
      <c r="B2232" s="6">
        <v>42001</v>
      </c>
      <c r="C2232" t="s">
        <v>3073</v>
      </c>
      <c r="D2232" t="s">
        <v>3273</v>
      </c>
      <c r="E2232" t="s">
        <v>3721</v>
      </c>
      <c r="F2232">
        <v>74</v>
      </c>
      <c r="G2232">
        <v>63</v>
      </c>
      <c r="I2232" t="s">
        <v>605</v>
      </c>
    </row>
    <row r="2233" spans="1:9" x14ac:dyDescent="0.25">
      <c r="A2233" t="s">
        <v>3159</v>
      </c>
      <c r="B2233" s="6">
        <v>42001</v>
      </c>
      <c r="C2233" t="s">
        <v>3073</v>
      </c>
      <c r="D2233" t="s">
        <v>3718</v>
      </c>
      <c r="E2233" t="s">
        <v>3721</v>
      </c>
      <c r="F2233">
        <v>94</v>
      </c>
      <c r="G2233">
        <v>42</v>
      </c>
      <c r="I2233" t="s">
        <v>17</v>
      </c>
    </row>
    <row r="2234" spans="1:9" x14ac:dyDescent="0.25">
      <c r="A2234" t="s">
        <v>3311</v>
      </c>
      <c r="B2234" s="6">
        <v>42001</v>
      </c>
      <c r="C2234" t="s">
        <v>3073</v>
      </c>
      <c r="D2234" t="s">
        <v>3718</v>
      </c>
      <c r="E2234" t="s">
        <v>3721</v>
      </c>
      <c r="F2234">
        <v>119</v>
      </c>
      <c r="G2234">
        <v>69</v>
      </c>
      <c r="I2234" t="s">
        <v>306</v>
      </c>
    </row>
    <row r="2235" spans="1:9" x14ac:dyDescent="0.25">
      <c r="A2235" t="s">
        <v>3166</v>
      </c>
      <c r="B2235" s="6">
        <v>42001</v>
      </c>
      <c r="C2235" t="s">
        <v>3073</v>
      </c>
      <c r="D2235" t="s">
        <v>3200</v>
      </c>
      <c r="E2235" t="s">
        <v>3720</v>
      </c>
      <c r="F2235">
        <v>65</v>
      </c>
      <c r="G2235">
        <v>63</v>
      </c>
      <c r="I2235" t="s">
        <v>334</v>
      </c>
    </row>
    <row r="2236" spans="1:9" x14ac:dyDescent="0.25">
      <c r="A2236" t="s">
        <v>3218</v>
      </c>
      <c r="B2236" s="6">
        <v>42001</v>
      </c>
      <c r="C2236" t="s">
        <v>3073</v>
      </c>
      <c r="D2236" t="s">
        <v>3312</v>
      </c>
      <c r="E2236" t="s">
        <v>3721</v>
      </c>
      <c r="F2236">
        <v>65</v>
      </c>
      <c r="G2236">
        <v>56</v>
      </c>
      <c r="I2236" t="s">
        <v>99</v>
      </c>
    </row>
    <row r="2237" spans="1:9" x14ac:dyDescent="0.25">
      <c r="A2237" t="s">
        <v>3397</v>
      </c>
      <c r="B2237" s="6">
        <v>42001</v>
      </c>
      <c r="C2237" t="s">
        <v>3073</v>
      </c>
      <c r="D2237" t="s">
        <v>3718</v>
      </c>
      <c r="E2237" t="s">
        <v>3721</v>
      </c>
      <c r="F2237">
        <v>94</v>
      </c>
      <c r="G2237">
        <v>66</v>
      </c>
      <c r="I2237" t="s">
        <v>288</v>
      </c>
    </row>
    <row r="2238" spans="1:9" x14ac:dyDescent="0.25">
      <c r="A2238" t="s">
        <v>3080</v>
      </c>
      <c r="B2238" s="6">
        <v>42001</v>
      </c>
      <c r="C2238" t="s">
        <v>3073</v>
      </c>
      <c r="D2238" t="s">
        <v>3079</v>
      </c>
      <c r="E2238" t="s">
        <v>3721</v>
      </c>
      <c r="F2238">
        <v>73</v>
      </c>
      <c r="G2238">
        <v>71</v>
      </c>
      <c r="I2238" t="s">
        <v>1821</v>
      </c>
    </row>
    <row r="2239" spans="1:9" x14ac:dyDescent="0.25">
      <c r="A2239" t="s">
        <v>3374</v>
      </c>
      <c r="B2239" s="6">
        <v>42001</v>
      </c>
      <c r="C2239" t="s">
        <v>3073</v>
      </c>
      <c r="D2239" t="s">
        <v>3718</v>
      </c>
      <c r="E2239" t="s">
        <v>3721</v>
      </c>
      <c r="F2239">
        <v>104</v>
      </c>
      <c r="G2239">
        <v>56</v>
      </c>
      <c r="I2239" t="s">
        <v>744</v>
      </c>
    </row>
    <row r="2240" spans="1:9" x14ac:dyDescent="0.25">
      <c r="A2240" t="s">
        <v>3285</v>
      </c>
      <c r="B2240" s="6">
        <v>42001</v>
      </c>
      <c r="C2240" t="s">
        <v>3073</v>
      </c>
      <c r="D2240" t="s">
        <v>3281</v>
      </c>
      <c r="E2240" t="s">
        <v>3721</v>
      </c>
      <c r="F2240">
        <v>84</v>
      </c>
      <c r="G2240">
        <v>60</v>
      </c>
      <c r="I2240" t="s">
        <v>784</v>
      </c>
    </row>
    <row r="2241" spans="1:9" x14ac:dyDescent="0.25">
      <c r="A2241" t="s">
        <v>3145</v>
      </c>
      <c r="B2241" s="6">
        <v>42001</v>
      </c>
      <c r="C2241" t="s">
        <v>3073</v>
      </c>
      <c r="D2241" t="s">
        <v>3367</v>
      </c>
      <c r="E2241" t="s">
        <v>3720</v>
      </c>
      <c r="F2241">
        <v>79</v>
      </c>
      <c r="G2241">
        <v>70</v>
      </c>
      <c r="I2241" t="s">
        <v>288</v>
      </c>
    </row>
    <row r="2242" spans="1:9" x14ac:dyDescent="0.25">
      <c r="A2242" t="s">
        <v>3195</v>
      </c>
      <c r="B2242" s="6">
        <v>42001</v>
      </c>
      <c r="C2242" t="s">
        <v>3073</v>
      </c>
      <c r="D2242" t="s">
        <v>3250</v>
      </c>
      <c r="E2242" t="s">
        <v>3721</v>
      </c>
      <c r="F2242">
        <v>85</v>
      </c>
      <c r="G2242">
        <v>67</v>
      </c>
      <c r="I2242" t="s">
        <v>305</v>
      </c>
    </row>
    <row r="2243" spans="1:9" x14ac:dyDescent="0.25">
      <c r="A2243" t="s">
        <v>3140</v>
      </c>
      <c r="B2243" s="6">
        <v>42001</v>
      </c>
      <c r="C2243" t="s">
        <v>3073</v>
      </c>
      <c r="D2243" t="s">
        <v>3300</v>
      </c>
      <c r="E2243" t="s">
        <v>3721</v>
      </c>
      <c r="F2243">
        <v>66</v>
      </c>
      <c r="G2243">
        <v>56</v>
      </c>
      <c r="I2243" t="s">
        <v>306</v>
      </c>
    </row>
    <row r="2244" spans="1:9" x14ac:dyDescent="0.25">
      <c r="A2244" t="s">
        <v>3142</v>
      </c>
      <c r="B2244" s="6">
        <v>42001</v>
      </c>
      <c r="C2244" t="s">
        <v>3074</v>
      </c>
      <c r="D2244" t="s">
        <v>3201</v>
      </c>
      <c r="E2244" t="s">
        <v>3720</v>
      </c>
      <c r="F2244">
        <v>82</v>
      </c>
      <c r="G2244">
        <v>57</v>
      </c>
      <c r="I2244" t="s">
        <v>196</v>
      </c>
    </row>
    <row r="2245" spans="1:9" x14ac:dyDescent="0.25">
      <c r="A2245" t="s">
        <v>3091</v>
      </c>
      <c r="B2245" s="6">
        <v>42001</v>
      </c>
      <c r="C2245" t="s">
        <v>3073</v>
      </c>
      <c r="D2245" t="s">
        <v>3379</v>
      </c>
      <c r="E2245" t="s">
        <v>3720</v>
      </c>
      <c r="F2245">
        <v>58</v>
      </c>
      <c r="G2245">
        <v>55</v>
      </c>
      <c r="I2245" t="s">
        <v>152</v>
      </c>
    </row>
    <row r="2246" spans="1:9" x14ac:dyDescent="0.25">
      <c r="A2246" t="s">
        <v>3395</v>
      </c>
      <c r="B2246" s="6">
        <v>42001</v>
      </c>
      <c r="C2246" t="s">
        <v>3073</v>
      </c>
      <c r="D2246" t="s">
        <v>3085</v>
      </c>
      <c r="E2246" t="s">
        <v>3720</v>
      </c>
      <c r="F2246">
        <v>62</v>
      </c>
      <c r="G2246">
        <v>57</v>
      </c>
      <c r="I2246" t="s">
        <v>605</v>
      </c>
    </row>
    <row r="2247" spans="1:9" x14ac:dyDescent="0.25">
      <c r="A2247" t="s">
        <v>3271</v>
      </c>
      <c r="B2247" s="6">
        <v>42001</v>
      </c>
      <c r="C2247" t="s">
        <v>3073</v>
      </c>
      <c r="D2247" t="s">
        <v>3331</v>
      </c>
      <c r="E2247" t="s">
        <v>3721</v>
      </c>
      <c r="F2247">
        <v>90</v>
      </c>
      <c r="G2247">
        <v>83</v>
      </c>
      <c r="I2247" t="s">
        <v>97</v>
      </c>
    </row>
    <row r="2248" spans="1:9" x14ac:dyDescent="0.25">
      <c r="A2248" t="s">
        <v>3712</v>
      </c>
      <c r="B2248" s="6">
        <v>42001</v>
      </c>
      <c r="C2248" t="s">
        <v>3073</v>
      </c>
      <c r="D2248" t="s">
        <v>3284</v>
      </c>
      <c r="E2248" t="s">
        <v>3721</v>
      </c>
      <c r="F2248">
        <v>68</v>
      </c>
      <c r="G2248">
        <v>56</v>
      </c>
      <c r="I2248" t="s">
        <v>606</v>
      </c>
    </row>
    <row r="2249" spans="1:9" x14ac:dyDescent="0.25">
      <c r="A2249" t="s">
        <v>3210</v>
      </c>
      <c r="B2249" s="6">
        <v>42001</v>
      </c>
      <c r="C2249" t="s">
        <v>3073</v>
      </c>
      <c r="D2249" t="s">
        <v>3221</v>
      </c>
      <c r="E2249" t="s">
        <v>3721</v>
      </c>
      <c r="F2249">
        <v>71</v>
      </c>
      <c r="G2249">
        <v>57</v>
      </c>
      <c r="I2249" t="s">
        <v>196</v>
      </c>
    </row>
    <row r="2250" spans="1:9" x14ac:dyDescent="0.25">
      <c r="A2250" t="s">
        <v>3260</v>
      </c>
      <c r="B2250" s="6">
        <v>42002</v>
      </c>
      <c r="C2250" t="s">
        <v>3073</v>
      </c>
      <c r="D2250" t="s">
        <v>3290</v>
      </c>
      <c r="E2250" t="s">
        <v>3721</v>
      </c>
      <c r="F2250">
        <v>64</v>
      </c>
      <c r="G2250">
        <v>48</v>
      </c>
      <c r="I2250" t="s">
        <v>334</v>
      </c>
    </row>
    <row r="2251" spans="1:9" x14ac:dyDescent="0.25">
      <c r="A2251" t="s">
        <v>3095</v>
      </c>
      <c r="B2251" s="6">
        <v>42002</v>
      </c>
      <c r="C2251" t="s">
        <v>3073</v>
      </c>
      <c r="D2251" t="s">
        <v>3084</v>
      </c>
      <c r="E2251" t="s">
        <v>3721</v>
      </c>
      <c r="F2251">
        <v>70</v>
      </c>
      <c r="G2251">
        <v>47</v>
      </c>
      <c r="I2251" t="s">
        <v>244</v>
      </c>
    </row>
    <row r="2252" spans="1:9" x14ac:dyDescent="0.25">
      <c r="A2252" t="s">
        <v>3094</v>
      </c>
      <c r="B2252" s="6">
        <v>42002</v>
      </c>
      <c r="C2252" t="s">
        <v>3073</v>
      </c>
      <c r="D2252" t="s">
        <v>3718</v>
      </c>
      <c r="E2252" t="s">
        <v>3721</v>
      </c>
      <c r="F2252">
        <v>69</v>
      </c>
      <c r="G2252">
        <v>46</v>
      </c>
      <c r="I2252" t="s">
        <v>744</v>
      </c>
    </row>
    <row r="2253" spans="1:9" x14ac:dyDescent="0.25">
      <c r="A2253" t="s">
        <v>3184</v>
      </c>
      <c r="B2253" s="6">
        <v>42002</v>
      </c>
      <c r="C2253" t="s">
        <v>3073</v>
      </c>
      <c r="D2253" t="s">
        <v>3286</v>
      </c>
      <c r="E2253" t="s">
        <v>3721</v>
      </c>
      <c r="F2253">
        <v>97</v>
      </c>
      <c r="G2253">
        <v>88</v>
      </c>
      <c r="I2253" t="s">
        <v>624</v>
      </c>
    </row>
    <row r="2254" spans="1:9" x14ac:dyDescent="0.25">
      <c r="A2254" t="s">
        <v>3314</v>
      </c>
      <c r="B2254" s="6">
        <v>42002</v>
      </c>
      <c r="C2254" t="s">
        <v>3073</v>
      </c>
      <c r="D2254" t="s">
        <v>3238</v>
      </c>
      <c r="E2254" t="s">
        <v>3720</v>
      </c>
      <c r="F2254">
        <v>95</v>
      </c>
      <c r="G2254">
        <v>60</v>
      </c>
      <c r="I2254" t="s">
        <v>2578</v>
      </c>
    </row>
    <row r="2255" spans="1:9" x14ac:dyDescent="0.25">
      <c r="A2255" t="s">
        <v>3301</v>
      </c>
      <c r="B2255" s="6">
        <v>42002</v>
      </c>
      <c r="C2255" t="s">
        <v>3073</v>
      </c>
      <c r="D2255" t="s">
        <v>3718</v>
      </c>
      <c r="E2255" t="s">
        <v>3721</v>
      </c>
      <c r="F2255">
        <v>81</v>
      </c>
      <c r="G2255">
        <v>47</v>
      </c>
      <c r="I2255" t="s">
        <v>96</v>
      </c>
    </row>
    <row r="2256" spans="1:9" x14ac:dyDescent="0.25">
      <c r="A2256" t="s">
        <v>3234</v>
      </c>
      <c r="B2256" s="6">
        <v>42002</v>
      </c>
      <c r="C2256" t="s">
        <v>3073</v>
      </c>
      <c r="D2256" t="s">
        <v>3215</v>
      </c>
      <c r="E2256" t="s">
        <v>3721</v>
      </c>
      <c r="F2256">
        <v>78</v>
      </c>
      <c r="G2256">
        <v>60</v>
      </c>
      <c r="I2256" t="s">
        <v>1451</v>
      </c>
    </row>
    <row r="2257" spans="1:9" x14ac:dyDescent="0.25">
      <c r="A2257" t="s">
        <v>3257</v>
      </c>
      <c r="B2257" s="6">
        <v>42002</v>
      </c>
      <c r="C2257" t="s">
        <v>3073</v>
      </c>
      <c r="D2257" t="s">
        <v>3294</v>
      </c>
      <c r="E2257" t="s">
        <v>3721</v>
      </c>
      <c r="F2257">
        <v>69</v>
      </c>
      <c r="G2257">
        <v>66</v>
      </c>
      <c r="I2257" t="s">
        <v>746</v>
      </c>
    </row>
    <row r="2258" spans="1:9" x14ac:dyDescent="0.25">
      <c r="A2258" t="s">
        <v>3283</v>
      </c>
      <c r="B2258" s="6">
        <v>42002</v>
      </c>
      <c r="C2258" t="s">
        <v>3073</v>
      </c>
      <c r="D2258" t="s">
        <v>3336</v>
      </c>
      <c r="E2258" t="s">
        <v>3720</v>
      </c>
      <c r="F2258">
        <v>61</v>
      </c>
      <c r="G2258">
        <v>57</v>
      </c>
      <c r="I2258" t="s">
        <v>1342</v>
      </c>
    </row>
    <row r="2259" spans="1:9" x14ac:dyDescent="0.25">
      <c r="A2259" t="s">
        <v>3189</v>
      </c>
      <c r="B2259" s="6">
        <v>42002</v>
      </c>
      <c r="C2259" t="s">
        <v>3073</v>
      </c>
      <c r="D2259" t="s">
        <v>3130</v>
      </c>
      <c r="E2259" t="s">
        <v>3721</v>
      </c>
      <c r="F2259">
        <v>77</v>
      </c>
      <c r="G2259">
        <v>73</v>
      </c>
      <c r="H2259" t="s">
        <v>3722</v>
      </c>
      <c r="I2259" t="s">
        <v>288</v>
      </c>
    </row>
    <row r="2260" spans="1:9" x14ac:dyDescent="0.25">
      <c r="A2260" t="s">
        <v>3704</v>
      </c>
      <c r="B2260" s="6">
        <v>42002</v>
      </c>
      <c r="C2260" t="s">
        <v>3073</v>
      </c>
      <c r="D2260" t="s">
        <v>3289</v>
      </c>
      <c r="E2260" t="s">
        <v>3721</v>
      </c>
      <c r="F2260">
        <v>86</v>
      </c>
      <c r="G2260">
        <v>69</v>
      </c>
      <c r="I2260" t="s">
        <v>570</v>
      </c>
    </row>
    <row r="2261" spans="1:9" x14ac:dyDescent="0.25">
      <c r="A2261" t="s">
        <v>3220</v>
      </c>
      <c r="B2261" s="6">
        <v>42002</v>
      </c>
      <c r="C2261" t="s">
        <v>3073</v>
      </c>
      <c r="D2261" t="s">
        <v>3225</v>
      </c>
      <c r="E2261" t="s">
        <v>3720</v>
      </c>
      <c r="F2261">
        <v>76</v>
      </c>
      <c r="G2261">
        <v>55</v>
      </c>
      <c r="I2261" t="s">
        <v>2001</v>
      </c>
    </row>
    <row r="2262" spans="1:9" x14ac:dyDescent="0.25">
      <c r="A2262" t="s">
        <v>3208</v>
      </c>
      <c r="B2262" s="6">
        <v>42002</v>
      </c>
      <c r="C2262" t="s">
        <v>3073</v>
      </c>
      <c r="D2262" t="s">
        <v>3356</v>
      </c>
      <c r="E2262" t="s">
        <v>3721</v>
      </c>
      <c r="F2262">
        <v>71</v>
      </c>
      <c r="G2262">
        <v>57</v>
      </c>
      <c r="I2262" t="s">
        <v>792</v>
      </c>
    </row>
    <row r="2263" spans="1:9" x14ac:dyDescent="0.25">
      <c r="A2263" t="s">
        <v>3193</v>
      </c>
      <c r="B2263" s="6">
        <v>42002</v>
      </c>
      <c r="C2263" t="s">
        <v>3073</v>
      </c>
      <c r="D2263" t="s">
        <v>3718</v>
      </c>
      <c r="E2263" t="s">
        <v>3721</v>
      </c>
      <c r="F2263">
        <v>99</v>
      </c>
      <c r="G2263">
        <v>57</v>
      </c>
      <c r="I2263" t="s">
        <v>305</v>
      </c>
    </row>
    <row r="2264" spans="1:9" x14ac:dyDescent="0.25">
      <c r="A2264" t="s">
        <v>3187</v>
      </c>
      <c r="B2264" s="6">
        <v>42002</v>
      </c>
      <c r="C2264" t="s">
        <v>3073</v>
      </c>
      <c r="D2264" t="s">
        <v>3368</v>
      </c>
      <c r="E2264" t="s">
        <v>3720</v>
      </c>
      <c r="F2264">
        <v>79</v>
      </c>
      <c r="G2264">
        <v>52</v>
      </c>
      <c r="I2264" t="s">
        <v>118</v>
      </c>
    </row>
    <row r="2265" spans="1:9" x14ac:dyDescent="0.25">
      <c r="A2265" t="s">
        <v>3317</v>
      </c>
      <c r="B2265" s="6">
        <v>42002</v>
      </c>
      <c r="C2265" t="s">
        <v>3073</v>
      </c>
      <c r="D2265" t="s">
        <v>3718</v>
      </c>
      <c r="E2265" t="s">
        <v>3721</v>
      </c>
      <c r="F2265">
        <v>74</v>
      </c>
      <c r="G2265">
        <v>52</v>
      </c>
      <c r="I2265" t="s">
        <v>306</v>
      </c>
    </row>
    <row r="2266" spans="1:9" x14ac:dyDescent="0.25">
      <c r="A2266" t="s">
        <v>3340</v>
      </c>
      <c r="B2266" s="6">
        <v>42002</v>
      </c>
      <c r="C2266" t="s">
        <v>3073</v>
      </c>
      <c r="D2266" t="s">
        <v>3334</v>
      </c>
      <c r="E2266" t="s">
        <v>3720</v>
      </c>
      <c r="F2266">
        <v>69</v>
      </c>
      <c r="G2266">
        <v>56</v>
      </c>
      <c r="I2266" t="s">
        <v>1744</v>
      </c>
    </row>
    <row r="2267" spans="1:9" x14ac:dyDescent="0.25">
      <c r="A2267" t="s">
        <v>3183</v>
      </c>
      <c r="B2267" s="6">
        <v>42002</v>
      </c>
      <c r="C2267" t="s">
        <v>3073</v>
      </c>
      <c r="D2267" t="s">
        <v>3185</v>
      </c>
      <c r="E2267" t="s">
        <v>3721</v>
      </c>
      <c r="F2267">
        <v>87</v>
      </c>
      <c r="G2267">
        <v>67</v>
      </c>
      <c r="I2267" t="s">
        <v>369</v>
      </c>
    </row>
    <row r="2268" spans="1:9" x14ac:dyDescent="0.25">
      <c r="A2268" t="s">
        <v>3169</v>
      </c>
      <c r="B2268" s="6">
        <v>42002</v>
      </c>
      <c r="C2268" t="s">
        <v>3073</v>
      </c>
      <c r="D2268" t="s">
        <v>3718</v>
      </c>
      <c r="E2268" t="s">
        <v>3721</v>
      </c>
      <c r="F2268">
        <v>69</v>
      </c>
      <c r="G2268">
        <v>46</v>
      </c>
      <c r="I2268" t="s">
        <v>745</v>
      </c>
    </row>
    <row r="2269" spans="1:9" x14ac:dyDescent="0.25">
      <c r="A2269" t="s">
        <v>3392</v>
      </c>
      <c r="B2269" s="6">
        <v>42002</v>
      </c>
      <c r="C2269" t="s">
        <v>3073</v>
      </c>
      <c r="D2269" t="s">
        <v>3386</v>
      </c>
      <c r="E2269" t="s">
        <v>3721</v>
      </c>
      <c r="F2269">
        <v>70</v>
      </c>
      <c r="G2269">
        <v>49</v>
      </c>
      <c r="I2269" t="s">
        <v>1304</v>
      </c>
    </row>
    <row r="2270" spans="1:9" x14ac:dyDescent="0.25">
      <c r="A2270" t="s">
        <v>3103</v>
      </c>
      <c r="B2270" s="6">
        <v>42002</v>
      </c>
      <c r="C2270" t="s">
        <v>3073</v>
      </c>
      <c r="D2270" t="s">
        <v>3293</v>
      </c>
      <c r="E2270" t="s">
        <v>3721</v>
      </c>
      <c r="F2270">
        <v>83</v>
      </c>
      <c r="G2270">
        <v>51</v>
      </c>
      <c r="I2270" t="s">
        <v>117</v>
      </c>
    </row>
    <row r="2271" spans="1:9" x14ac:dyDescent="0.25">
      <c r="A2271" t="s">
        <v>3186</v>
      </c>
      <c r="B2271" s="6">
        <v>42002</v>
      </c>
      <c r="C2271" t="s">
        <v>3073</v>
      </c>
      <c r="D2271" t="s">
        <v>3096</v>
      </c>
      <c r="E2271" t="s">
        <v>3721</v>
      </c>
      <c r="F2271">
        <v>69</v>
      </c>
      <c r="G2271">
        <v>35</v>
      </c>
      <c r="I2271" t="s">
        <v>605</v>
      </c>
    </row>
    <row r="2272" spans="1:9" x14ac:dyDescent="0.25">
      <c r="A2272" t="s">
        <v>3295</v>
      </c>
      <c r="B2272" s="6">
        <v>42002</v>
      </c>
      <c r="C2272" t="s">
        <v>3073</v>
      </c>
      <c r="D2272" t="s">
        <v>3297</v>
      </c>
      <c r="E2272" t="s">
        <v>3721</v>
      </c>
      <c r="F2272">
        <v>69</v>
      </c>
      <c r="G2272">
        <v>67</v>
      </c>
      <c r="H2272" t="s">
        <v>3722</v>
      </c>
      <c r="I2272" t="s">
        <v>427</v>
      </c>
    </row>
    <row r="2273" spans="1:9" x14ac:dyDescent="0.25">
      <c r="A2273" t="s">
        <v>3390</v>
      </c>
      <c r="B2273" s="6">
        <v>42002</v>
      </c>
      <c r="C2273" t="s">
        <v>3073</v>
      </c>
      <c r="D2273" t="s">
        <v>3330</v>
      </c>
      <c r="E2273" t="s">
        <v>3720</v>
      </c>
      <c r="F2273">
        <v>57</v>
      </c>
      <c r="G2273">
        <v>40</v>
      </c>
      <c r="I2273" t="s">
        <v>549</v>
      </c>
    </row>
    <row r="2274" spans="1:9" x14ac:dyDescent="0.25">
      <c r="A2274" t="s">
        <v>3098</v>
      </c>
      <c r="B2274" s="6">
        <v>42002</v>
      </c>
      <c r="C2274" t="s">
        <v>3073</v>
      </c>
      <c r="D2274" t="s">
        <v>3088</v>
      </c>
      <c r="E2274" t="s">
        <v>3721</v>
      </c>
      <c r="F2274">
        <v>81</v>
      </c>
      <c r="G2274">
        <v>64</v>
      </c>
      <c r="I2274" t="s">
        <v>1877</v>
      </c>
    </row>
    <row r="2275" spans="1:9" x14ac:dyDescent="0.25">
      <c r="A2275" t="s">
        <v>3291</v>
      </c>
      <c r="B2275" s="6">
        <v>42002</v>
      </c>
      <c r="C2275" t="s">
        <v>3073</v>
      </c>
      <c r="D2275" t="s">
        <v>3262</v>
      </c>
      <c r="E2275" t="s">
        <v>3721</v>
      </c>
      <c r="F2275">
        <v>69</v>
      </c>
      <c r="G2275">
        <v>56</v>
      </c>
      <c r="I2275" t="s">
        <v>2932</v>
      </c>
    </row>
    <row r="2276" spans="1:9" x14ac:dyDescent="0.25">
      <c r="A2276" t="s">
        <v>3263</v>
      </c>
      <c r="B2276" s="6">
        <v>42002</v>
      </c>
      <c r="C2276" t="s">
        <v>3073</v>
      </c>
      <c r="D2276" t="s">
        <v>3718</v>
      </c>
      <c r="E2276" t="s">
        <v>3721</v>
      </c>
      <c r="F2276">
        <v>102</v>
      </c>
      <c r="G2276">
        <v>47</v>
      </c>
      <c r="I2276" t="s">
        <v>305</v>
      </c>
    </row>
    <row r="2277" spans="1:9" x14ac:dyDescent="0.25">
      <c r="A2277" t="s">
        <v>3389</v>
      </c>
      <c r="B2277" s="6">
        <v>42002</v>
      </c>
      <c r="C2277" t="s">
        <v>3073</v>
      </c>
      <c r="D2277" t="s">
        <v>3707</v>
      </c>
      <c r="E2277" t="s">
        <v>3720</v>
      </c>
      <c r="F2277">
        <v>60</v>
      </c>
      <c r="G2277">
        <v>48</v>
      </c>
      <c r="I2277" t="s">
        <v>2941</v>
      </c>
    </row>
    <row r="2278" spans="1:9" x14ac:dyDescent="0.25">
      <c r="A2278" t="s">
        <v>3149</v>
      </c>
      <c r="B2278" s="6">
        <v>42002</v>
      </c>
      <c r="C2278" t="s">
        <v>3073</v>
      </c>
      <c r="D2278" t="s">
        <v>3718</v>
      </c>
      <c r="E2278" t="s">
        <v>3721</v>
      </c>
      <c r="F2278">
        <v>70</v>
      </c>
      <c r="G2278">
        <v>61</v>
      </c>
      <c r="I2278" t="s">
        <v>196</v>
      </c>
    </row>
    <row r="2279" spans="1:9" x14ac:dyDescent="0.25">
      <c r="A2279" t="s">
        <v>3146</v>
      </c>
      <c r="B2279" s="6">
        <v>42002</v>
      </c>
      <c r="C2279" t="s">
        <v>3073</v>
      </c>
      <c r="D2279" t="s">
        <v>3412</v>
      </c>
      <c r="E2279" t="s">
        <v>3721</v>
      </c>
      <c r="F2279">
        <v>74</v>
      </c>
      <c r="G2279">
        <v>39</v>
      </c>
      <c r="I2279" t="s">
        <v>195</v>
      </c>
    </row>
    <row r="2280" spans="1:9" x14ac:dyDescent="0.25">
      <c r="A2280" t="s">
        <v>3244</v>
      </c>
      <c r="B2280" s="6">
        <v>42002</v>
      </c>
      <c r="C2280" t="s">
        <v>3073</v>
      </c>
      <c r="D2280" t="s">
        <v>3228</v>
      </c>
      <c r="E2280" t="s">
        <v>3721</v>
      </c>
      <c r="F2280">
        <v>60</v>
      </c>
      <c r="G2280">
        <v>40</v>
      </c>
      <c r="I2280" t="s">
        <v>880</v>
      </c>
    </row>
    <row r="2281" spans="1:9" x14ac:dyDescent="0.25">
      <c r="A2281" t="s">
        <v>3232</v>
      </c>
      <c r="B2281" s="6">
        <v>42002</v>
      </c>
      <c r="C2281" t="s">
        <v>3073</v>
      </c>
      <c r="D2281" t="s">
        <v>3211</v>
      </c>
      <c r="E2281" t="s">
        <v>3721</v>
      </c>
      <c r="F2281">
        <v>87</v>
      </c>
      <c r="G2281">
        <v>84</v>
      </c>
      <c r="I2281" t="s">
        <v>447</v>
      </c>
    </row>
    <row r="2282" spans="1:9" x14ac:dyDescent="0.25">
      <c r="A2282" t="s">
        <v>3248</v>
      </c>
      <c r="B2282" s="6">
        <v>42002</v>
      </c>
      <c r="C2282" t="s">
        <v>3073</v>
      </c>
      <c r="D2282" t="s">
        <v>3352</v>
      </c>
      <c r="E2282" t="s">
        <v>3721</v>
      </c>
      <c r="F2282">
        <v>66</v>
      </c>
      <c r="G2282">
        <v>55</v>
      </c>
      <c r="I2282" t="s">
        <v>840</v>
      </c>
    </row>
    <row r="2283" spans="1:9" x14ac:dyDescent="0.25">
      <c r="A2283" t="s">
        <v>3247</v>
      </c>
      <c r="B2283" s="6">
        <v>42002</v>
      </c>
      <c r="C2283" t="s">
        <v>3073</v>
      </c>
      <c r="D2283" t="s">
        <v>3256</v>
      </c>
      <c r="E2283" t="s">
        <v>3721</v>
      </c>
      <c r="F2283">
        <v>60</v>
      </c>
      <c r="G2283">
        <v>45</v>
      </c>
      <c r="I2283" t="s">
        <v>427</v>
      </c>
    </row>
    <row r="2284" spans="1:9" x14ac:dyDescent="0.25">
      <c r="A2284" t="s">
        <v>3182</v>
      </c>
      <c r="B2284" s="6">
        <v>42002</v>
      </c>
      <c r="C2284" t="s">
        <v>3073</v>
      </c>
      <c r="D2284" t="s">
        <v>3347</v>
      </c>
      <c r="E2284" t="s">
        <v>3720</v>
      </c>
      <c r="F2284">
        <v>85</v>
      </c>
      <c r="G2284">
        <v>84</v>
      </c>
      <c r="H2284" t="s">
        <v>3722</v>
      </c>
      <c r="I2284" t="s">
        <v>118</v>
      </c>
    </row>
    <row r="2285" spans="1:9" x14ac:dyDescent="0.25">
      <c r="A2285" t="s">
        <v>3180</v>
      </c>
      <c r="B2285" s="6">
        <v>42002</v>
      </c>
      <c r="C2285" t="s">
        <v>3073</v>
      </c>
      <c r="D2285" t="s">
        <v>3373</v>
      </c>
      <c r="E2285" t="s">
        <v>3721</v>
      </c>
      <c r="F2285">
        <v>72</v>
      </c>
      <c r="G2285">
        <v>63</v>
      </c>
      <c r="I2285" t="s">
        <v>427</v>
      </c>
    </row>
    <row r="2286" spans="1:9" x14ac:dyDescent="0.25">
      <c r="A2286" t="s">
        <v>3380</v>
      </c>
      <c r="B2286" s="6">
        <v>42002</v>
      </c>
      <c r="C2286" t="s">
        <v>3073</v>
      </c>
      <c r="D2286" t="s">
        <v>3383</v>
      </c>
      <c r="E2286" t="s">
        <v>3720</v>
      </c>
      <c r="F2286">
        <v>76</v>
      </c>
      <c r="G2286">
        <v>71</v>
      </c>
      <c r="I2286" t="s">
        <v>151</v>
      </c>
    </row>
    <row r="2287" spans="1:9" x14ac:dyDescent="0.25">
      <c r="A2287" t="s">
        <v>3204</v>
      </c>
      <c r="B2287" s="6">
        <v>42002</v>
      </c>
      <c r="C2287" t="s">
        <v>3073</v>
      </c>
      <c r="D2287" t="s">
        <v>3718</v>
      </c>
      <c r="E2287" t="s">
        <v>3721</v>
      </c>
      <c r="F2287">
        <v>104</v>
      </c>
      <c r="G2287">
        <v>62</v>
      </c>
      <c r="I2287" t="s">
        <v>334</v>
      </c>
    </row>
    <row r="2288" spans="1:9" x14ac:dyDescent="0.25">
      <c r="A2288" t="s">
        <v>3122</v>
      </c>
      <c r="B2288" s="6">
        <v>42003</v>
      </c>
      <c r="C2288" t="s">
        <v>3073</v>
      </c>
      <c r="D2288" t="s">
        <v>3326</v>
      </c>
      <c r="E2288" t="s">
        <v>3721</v>
      </c>
      <c r="F2288">
        <v>70</v>
      </c>
      <c r="G2288">
        <v>63</v>
      </c>
      <c r="I2288" t="s">
        <v>305</v>
      </c>
    </row>
    <row r="2289" spans="1:9" x14ac:dyDescent="0.25">
      <c r="A2289" t="s">
        <v>3401</v>
      </c>
      <c r="B2289" s="6">
        <v>42003</v>
      </c>
      <c r="C2289" t="s">
        <v>3073</v>
      </c>
      <c r="D2289" t="s">
        <v>3718</v>
      </c>
      <c r="E2289" t="s">
        <v>3721</v>
      </c>
      <c r="F2289">
        <v>76</v>
      </c>
      <c r="G2289">
        <v>65</v>
      </c>
      <c r="I2289" t="s">
        <v>229</v>
      </c>
    </row>
    <row r="2290" spans="1:9" x14ac:dyDescent="0.25">
      <c r="A2290" t="s">
        <v>3414</v>
      </c>
      <c r="B2290" s="6">
        <v>42003</v>
      </c>
      <c r="C2290" t="s">
        <v>3073</v>
      </c>
      <c r="D2290" t="s">
        <v>3718</v>
      </c>
      <c r="E2290" t="s">
        <v>3720</v>
      </c>
      <c r="F2290">
        <v>79</v>
      </c>
      <c r="G2290">
        <v>70</v>
      </c>
      <c r="I2290" t="s">
        <v>39</v>
      </c>
    </row>
    <row r="2291" spans="1:9" x14ac:dyDescent="0.25">
      <c r="A2291" t="s">
        <v>3160</v>
      </c>
      <c r="B2291" s="6">
        <v>42003</v>
      </c>
      <c r="C2291" t="s">
        <v>3073</v>
      </c>
      <c r="D2291" t="s">
        <v>3358</v>
      </c>
      <c r="E2291" t="s">
        <v>3720</v>
      </c>
      <c r="F2291">
        <v>83</v>
      </c>
      <c r="G2291">
        <v>79</v>
      </c>
      <c r="H2291" t="s">
        <v>3722</v>
      </c>
      <c r="I2291" t="s">
        <v>707</v>
      </c>
    </row>
    <row r="2292" spans="1:9" x14ac:dyDescent="0.25">
      <c r="A2292" t="s">
        <v>3403</v>
      </c>
      <c r="B2292" s="6">
        <v>42003</v>
      </c>
      <c r="C2292" t="s">
        <v>3073</v>
      </c>
      <c r="D2292" t="s">
        <v>3292</v>
      </c>
      <c r="E2292" t="s">
        <v>3721</v>
      </c>
      <c r="F2292">
        <v>92</v>
      </c>
      <c r="G2292">
        <v>51</v>
      </c>
      <c r="I2292" t="s">
        <v>605</v>
      </c>
    </row>
    <row r="2293" spans="1:9" x14ac:dyDescent="0.25">
      <c r="A2293" t="s">
        <v>3089</v>
      </c>
      <c r="B2293" s="6">
        <v>42003</v>
      </c>
      <c r="C2293" t="s">
        <v>3073</v>
      </c>
      <c r="D2293" t="s">
        <v>3284</v>
      </c>
      <c r="E2293" t="s">
        <v>3720</v>
      </c>
      <c r="F2293">
        <v>76</v>
      </c>
      <c r="G2293">
        <v>50</v>
      </c>
      <c r="I2293" t="s">
        <v>41</v>
      </c>
    </row>
    <row r="2294" spans="1:9" x14ac:dyDescent="0.25">
      <c r="A2294" t="s">
        <v>3115</v>
      </c>
      <c r="B2294" s="6">
        <v>42003</v>
      </c>
      <c r="C2294" t="s">
        <v>3073</v>
      </c>
      <c r="D2294" t="s">
        <v>3240</v>
      </c>
      <c r="E2294" t="s">
        <v>3721</v>
      </c>
      <c r="F2294">
        <v>67</v>
      </c>
      <c r="G2294">
        <v>55</v>
      </c>
      <c r="I2294" t="s">
        <v>1776</v>
      </c>
    </row>
    <row r="2295" spans="1:9" x14ac:dyDescent="0.25">
      <c r="A2295" t="s">
        <v>3197</v>
      </c>
      <c r="B2295" s="6">
        <v>42003</v>
      </c>
      <c r="C2295" t="s">
        <v>3073</v>
      </c>
      <c r="D2295" t="s">
        <v>3175</v>
      </c>
      <c r="E2295" t="s">
        <v>3721</v>
      </c>
      <c r="F2295">
        <v>64</v>
      </c>
      <c r="G2295">
        <v>57</v>
      </c>
      <c r="I2295" t="s">
        <v>305</v>
      </c>
    </row>
    <row r="2296" spans="1:9" x14ac:dyDescent="0.25">
      <c r="A2296" t="s">
        <v>3350</v>
      </c>
      <c r="B2296" s="6">
        <v>42003</v>
      </c>
      <c r="C2296" t="s">
        <v>3073</v>
      </c>
      <c r="D2296" t="s">
        <v>3377</v>
      </c>
      <c r="E2296" t="s">
        <v>3720</v>
      </c>
      <c r="F2296">
        <v>66</v>
      </c>
      <c r="G2296">
        <v>63</v>
      </c>
      <c r="I2296" t="s">
        <v>80</v>
      </c>
    </row>
    <row r="2297" spans="1:9" x14ac:dyDescent="0.25">
      <c r="A2297" t="s">
        <v>3332</v>
      </c>
      <c r="B2297" s="6">
        <v>42003</v>
      </c>
      <c r="C2297" t="s">
        <v>3073</v>
      </c>
      <c r="D2297" t="s">
        <v>3718</v>
      </c>
      <c r="E2297" t="s">
        <v>3721</v>
      </c>
      <c r="F2297">
        <v>77</v>
      </c>
      <c r="G2297">
        <v>45</v>
      </c>
      <c r="I2297" t="s">
        <v>768</v>
      </c>
    </row>
    <row r="2298" spans="1:9" x14ac:dyDescent="0.25">
      <c r="A2298" t="s">
        <v>3176</v>
      </c>
      <c r="B2298" s="6">
        <v>42003</v>
      </c>
      <c r="C2298" t="s">
        <v>3073</v>
      </c>
      <c r="D2298" t="s">
        <v>3253</v>
      </c>
      <c r="E2298" t="s">
        <v>3721</v>
      </c>
      <c r="F2298">
        <v>78</v>
      </c>
      <c r="G2298">
        <v>74</v>
      </c>
      <c r="I2298" t="s">
        <v>369</v>
      </c>
    </row>
    <row r="2299" spans="1:9" x14ac:dyDescent="0.25">
      <c r="A2299" t="s">
        <v>3157</v>
      </c>
      <c r="B2299" s="6">
        <v>42003</v>
      </c>
      <c r="C2299" t="s">
        <v>3073</v>
      </c>
      <c r="D2299" t="s">
        <v>3171</v>
      </c>
      <c r="E2299" t="s">
        <v>3721</v>
      </c>
      <c r="F2299">
        <v>82</v>
      </c>
      <c r="G2299">
        <v>77</v>
      </c>
      <c r="I2299" t="s">
        <v>38</v>
      </c>
    </row>
    <row r="2300" spans="1:9" x14ac:dyDescent="0.25">
      <c r="A2300" t="s">
        <v>3156</v>
      </c>
      <c r="B2300" s="6">
        <v>42003</v>
      </c>
      <c r="C2300" t="s">
        <v>3073</v>
      </c>
      <c r="D2300" t="s">
        <v>3159</v>
      </c>
      <c r="E2300" t="s">
        <v>3720</v>
      </c>
      <c r="F2300">
        <v>77</v>
      </c>
      <c r="G2300">
        <v>73</v>
      </c>
      <c r="H2300" t="s">
        <v>3722</v>
      </c>
      <c r="I2300" t="s">
        <v>784</v>
      </c>
    </row>
    <row r="2301" spans="1:9" x14ac:dyDescent="0.25">
      <c r="A2301" t="s">
        <v>3120</v>
      </c>
      <c r="B2301" s="6">
        <v>42003</v>
      </c>
      <c r="C2301" t="s">
        <v>3073</v>
      </c>
      <c r="D2301" t="s">
        <v>3365</v>
      </c>
      <c r="E2301" t="s">
        <v>3721</v>
      </c>
      <c r="F2301">
        <v>78</v>
      </c>
      <c r="G2301">
        <v>72</v>
      </c>
      <c r="I2301" t="s">
        <v>16</v>
      </c>
    </row>
    <row r="2302" spans="1:9" x14ac:dyDescent="0.25">
      <c r="A2302" t="s">
        <v>3161</v>
      </c>
      <c r="B2302" s="6">
        <v>42003</v>
      </c>
      <c r="C2302" t="s">
        <v>3073</v>
      </c>
      <c r="D2302" t="s">
        <v>3144</v>
      </c>
      <c r="E2302" t="s">
        <v>3721</v>
      </c>
      <c r="F2302">
        <v>65</v>
      </c>
      <c r="G2302">
        <v>63</v>
      </c>
      <c r="I2302" t="s">
        <v>548</v>
      </c>
    </row>
    <row r="2303" spans="1:9" x14ac:dyDescent="0.25">
      <c r="A2303" t="s">
        <v>3338</v>
      </c>
      <c r="B2303" s="6">
        <v>42003</v>
      </c>
      <c r="C2303" t="s">
        <v>3073</v>
      </c>
      <c r="D2303" t="s">
        <v>3718</v>
      </c>
      <c r="E2303" t="s">
        <v>3721</v>
      </c>
      <c r="F2303">
        <v>72</v>
      </c>
      <c r="G2303">
        <v>35</v>
      </c>
      <c r="I2303" t="s">
        <v>2539</v>
      </c>
    </row>
    <row r="2304" spans="1:9" x14ac:dyDescent="0.25">
      <c r="A2304" t="s">
        <v>3126</v>
      </c>
      <c r="B2304" s="6">
        <v>42003</v>
      </c>
      <c r="C2304" t="s">
        <v>3073</v>
      </c>
      <c r="D2304" t="s">
        <v>3351</v>
      </c>
      <c r="E2304" t="s">
        <v>3721</v>
      </c>
      <c r="F2304">
        <v>80</v>
      </c>
      <c r="G2304">
        <v>60</v>
      </c>
      <c r="I2304" t="s">
        <v>427</v>
      </c>
    </row>
    <row r="2305" spans="1:9" x14ac:dyDescent="0.25">
      <c r="A2305" t="s">
        <v>3363</v>
      </c>
      <c r="B2305" s="6">
        <v>42003</v>
      </c>
      <c r="C2305" t="s">
        <v>3073</v>
      </c>
      <c r="D2305" t="s">
        <v>3411</v>
      </c>
      <c r="E2305" t="s">
        <v>3721</v>
      </c>
      <c r="F2305">
        <v>65</v>
      </c>
      <c r="G2305">
        <v>45</v>
      </c>
      <c r="I2305" t="s">
        <v>260</v>
      </c>
    </row>
    <row r="2306" spans="1:9" x14ac:dyDescent="0.25">
      <c r="A2306" t="s">
        <v>3196</v>
      </c>
      <c r="B2306" s="6">
        <v>42003</v>
      </c>
      <c r="C2306" t="s">
        <v>3073</v>
      </c>
      <c r="D2306" t="s">
        <v>3205</v>
      </c>
      <c r="E2306" t="s">
        <v>3721</v>
      </c>
      <c r="F2306">
        <v>67</v>
      </c>
      <c r="G2306">
        <v>66</v>
      </c>
      <c r="I2306" t="s">
        <v>196</v>
      </c>
    </row>
    <row r="2307" spans="1:9" x14ac:dyDescent="0.25">
      <c r="A2307" t="s">
        <v>3275</v>
      </c>
      <c r="B2307" s="6">
        <v>42003</v>
      </c>
      <c r="C2307" t="s">
        <v>3073</v>
      </c>
      <c r="D2307" t="s">
        <v>3151</v>
      </c>
      <c r="E2307" t="s">
        <v>3720</v>
      </c>
      <c r="F2307">
        <v>72</v>
      </c>
      <c r="G2307">
        <v>59</v>
      </c>
      <c r="I2307" t="s">
        <v>1703</v>
      </c>
    </row>
    <row r="2308" spans="1:9" x14ac:dyDescent="0.25">
      <c r="A2308" t="s">
        <v>3208</v>
      </c>
      <c r="B2308" s="6">
        <v>42003</v>
      </c>
      <c r="C2308" t="s">
        <v>3073</v>
      </c>
      <c r="D2308" t="s">
        <v>3413</v>
      </c>
      <c r="E2308" t="s">
        <v>3721</v>
      </c>
      <c r="F2308">
        <v>76</v>
      </c>
      <c r="G2308">
        <v>68</v>
      </c>
      <c r="I2308" t="s">
        <v>793</v>
      </c>
    </row>
    <row r="2309" spans="1:9" x14ac:dyDescent="0.25">
      <c r="A2309" t="s">
        <v>3404</v>
      </c>
      <c r="B2309" s="6">
        <v>42003</v>
      </c>
      <c r="C2309" t="s">
        <v>3073</v>
      </c>
      <c r="D2309" t="s">
        <v>3718</v>
      </c>
      <c r="E2309" t="s">
        <v>3721</v>
      </c>
      <c r="F2309">
        <v>98</v>
      </c>
      <c r="G2309">
        <v>47</v>
      </c>
      <c r="I2309" t="s">
        <v>117</v>
      </c>
    </row>
    <row r="2310" spans="1:9" x14ac:dyDescent="0.25">
      <c r="A2310" t="s">
        <v>3217</v>
      </c>
      <c r="B2310" s="6">
        <v>42003</v>
      </c>
      <c r="C2310" t="s">
        <v>3073</v>
      </c>
      <c r="D2310" t="s">
        <v>3333</v>
      </c>
      <c r="E2310" t="s">
        <v>3720</v>
      </c>
      <c r="F2310">
        <v>71</v>
      </c>
      <c r="G2310">
        <v>57</v>
      </c>
      <c r="I2310" t="s">
        <v>118</v>
      </c>
    </row>
    <row r="2311" spans="1:9" x14ac:dyDescent="0.25">
      <c r="A2311" t="s">
        <v>3216</v>
      </c>
      <c r="B2311" s="6">
        <v>42003</v>
      </c>
      <c r="C2311" t="s">
        <v>3073</v>
      </c>
      <c r="D2311" t="s">
        <v>3147</v>
      </c>
      <c r="E2311" t="s">
        <v>3720</v>
      </c>
      <c r="F2311">
        <v>68</v>
      </c>
      <c r="G2311">
        <v>50</v>
      </c>
      <c r="I2311" t="s">
        <v>734</v>
      </c>
    </row>
    <row r="2312" spans="1:9" x14ac:dyDescent="0.25">
      <c r="A2312" t="s">
        <v>3709</v>
      </c>
      <c r="B2312" s="6">
        <v>42003</v>
      </c>
      <c r="C2312" t="s">
        <v>3073</v>
      </c>
      <c r="D2312" t="s">
        <v>3375</v>
      </c>
      <c r="E2312" t="s">
        <v>3721</v>
      </c>
      <c r="F2312">
        <v>78</v>
      </c>
      <c r="G2312">
        <v>62</v>
      </c>
      <c r="I2312" t="s">
        <v>369</v>
      </c>
    </row>
    <row r="2313" spans="1:9" x14ac:dyDescent="0.25">
      <c r="A2313" t="s">
        <v>3168</v>
      </c>
      <c r="B2313" s="6">
        <v>42003</v>
      </c>
      <c r="C2313" t="s">
        <v>3073</v>
      </c>
      <c r="D2313" t="s">
        <v>3259</v>
      </c>
      <c r="E2313" t="s">
        <v>3721</v>
      </c>
      <c r="F2313">
        <v>84</v>
      </c>
      <c r="G2313">
        <v>67</v>
      </c>
      <c r="I2313" t="s">
        <v>447</v>
      </c>
    </row>
    <row r="2314" spans="1:9" x14ac:dyDescent="0.25">
      <c r="A2314" t="s">
        <v>3362</v>
      </c>
      <c r="B2314" s="6">
        <v>42003</v>
      </c>
      <c r="C2314" t="s">
        <v>3073</v>
      </c>
      <c r="D2314" t="s">
        <v>3718</v>
      </c>
      <c r="E2314" t="s">
        <v>3721</v>
      </c>
      <c r="F2314">
        <v>85</v>
      </c>
      <c r="G2314">
        <v>59</v>
      </c>
      <c r="I2314" t="s">
        <v>97</v>
      </c>
    </row>
    <row r="2315" spans="1:9" x14ac:dyDescent="0.25">
      <c r="A2315" t="s">
        <v>3711</v>
      </c>
      <c r="B2315" s="6">
        <v>42003</v>
      </c>
      <c r="C2315" t="s">
        <v>3073</v>
      </c>
      <c r="D2315" t="s">
        <v>3250</v>
      </c>
      <c r="E2315" t="s">
        <v>3721</v>
      </c>
      <c r="F2315">
        <v>63</v>
      </c>
      <c r="G2315">
        <v>48</v>
      </c>
      <c r="I2315" t="s">
        <v>606</v>
      </c>
    </row>
    <row r="2316" spans="1:9" x14ac:dyDescent="0.25">
      <c r="A2316" t="s">
        <v>3165</v>
      </c>
      <c r="B2316" s="6">
        <v>42003</v>
      </c>
      <c r="C2316" t="s">
        <v>3073</v>
      </c>
      <c r="D2316" t="s">
        <v>3209</v>
      </c>
      <c r="E2316" t="s">
        <v>3721</v>
      </c>
      <c r="F2316">
        <v>87</v>
      </c>
      <c r="G2316">
        <v>82</v>
      </c>
      <c r="I2316" t="s">
        <v>118</v>
      </c>
    </row>
    <row r="2317" spans="1:9" x14ac:dyDescent="0.25">
      <c r="A2317" t="s">
        <v>3194</v>
      </c>
      <c r="B2317" s="6">
        <v>42003</v>
      </c>
      <c r="C2317" t="s">
        <v>3073</v>
      </c>
      <c r="D2317" t="s">
        <v>3164</v>
      </c>
      <c r="E2317" t="s">
        <v>3721</v>
      </c>
      <c r="F2317">
        <v>67</v>
      </c>
      <c r="G2317">
        <v>40</v>
      </c>
      <c r="I2317" t="s">
        <v>427</v>
      </c>
    </row>
    <row r="2318" spans="1:9" x14ac:dyDescent="0.25">
      <c r="A2318" t="s">
        <v>3153</v>
      </c>
      <c r="B2318" s="6">
        <v>42003</v>
      </c>
      <c r="C2318" t="s">
        <v>3073</v>
      </c>
      <c r="D2318" t="s">
        <v>3227</v>
      </c>
      <c r="E2318" t="s">
        <v>3721</v>
      </c>
      <c r="F2318">
        <v>73</v>
      </c>
      <c r="G2318">
        <v>65</v>
      </c>
      <c r="H2318" t="s">
        <v>3722</v>
      </c>
      <c r="I2318" t="s">
        <v>335</v>
      </c>
    </row>
    <row r="2319" spans="1:9" x14ac:dyDescent="0.25">
      <c r="A2319" t="s">
        <v>3323</v>
      </c>
      <c r="B2319" s="6">
        <v>42003</v>
      </c>
      <c r="C2319" t="s">
        <v>3073</v>
      </c>
      <c r="D2319" t="s">
        <v>3177</v>
      </c>
      <c r="E2319" t="s">
        <v>3720</v>
      </c>
      <c r="F2319">
        <v>68</v>
      </c>
      <c r="G2319">
        <v>66</v>
      </c>
      <c r="H2319" t="s">
        <v>3723</v>
      </c>
      <c r="I2319" t="s">
        <v>919</v>
      </c>
    </row>
    <row r="2320" spans="1:9" x14ac:dyDescent="0.25">
      <c r="A2320" t="s">
        <v>3202</v>
      </c>
      <c r="B2320" s="6">
        <v>42003</v>
      </c>
      <c r="C2320" t="s">
        <v>3073</v>
      </c>
      <c r="D2320" t="s">
        <v>3387</v>
      </c>
      <c r="E2320" t="s">
        <v>3720</v>
      </c>
      <c r="F2320">
        <v>66</v>
      </c>
      <c r="G2320">
        <v>47</v>
      </c>
      <c r="I2320" t="s">
        <v>97</v>
      </c>
    </row>
    <row r="2321" spans="1:9" x14ac:dyDescent="0.25">
      <c r="A2321" t="s">
        <v>3150</v>
      </c>
      <c r="B2321" s="6">
        <v>42003</v>
      </c>
      <c r="C2321" t="s">
        <v>3073</v>
      </c>
      <c r="D2321" t="s">
        <v>3400</v>
      </c>
      <c r="E2321" t="s">
        <v>3721</v>
      </c>
      <c r="F2321">
        <v>76</v>
      </c>
      <c r="G2321">
        <v>39</v>
      </c>
      <c r="I2321" t="s">
        <v>791</v>
      </c>
    </row>
    <row r="2322" spans="1:9" x14ac:dyDescent="0.25">
      <c r="A2322" t="s">
        <v>3090</v>
      </c>
      <c r="B2322" s="6">
        <v>42003</v>
      </c>
      <c r="C2322" t="s">
        <v>3073</v>
      </c>
      <c r="D2322" t="s">
        <v>3078</v>
      </c>
      <c r="E2322" t="s">
        <v>3721</v>
      </c>
      <c r="F2322">
        <v>77</v>
      </c>
      <c r="G2322">
        <v>65</v>
      </c>
      <c r="I2322" t="s">
        <v>758</v>
      </c>
    </row>
    <row r="2323" spans="1:9" x14ac:dyDescent="0.25">
      <c r="A2323" t="s">
        <v>3135</v>
      </c>
      <c r="B2323" s="6">
        <v>42003</v>
      </c>
      <c r="C2323" t="s">
        <v>3073</v>
      </c>
      <c r="D2323" t="s">
        <v>3113</v>
      </c>
      <c r="E2323" t="s">
        <v>3720</v>
      </c>
      <c r="F2323">
        <v>76</v>
      </c>
      <c r="G2323">
        <v>60</v>
      </c>
      <c r="I2323" t="s">
        <v>307</v>
      </c>
    </row>
    <row r="2324" spans="1:9" x14ac:dyDescent="0.25">
      <c r="A2324" t="s">
        <v>3241</v>
      </c>
      <c r="B2324" s="6">
        <v>42003</v>
      </c>
      <c r="C2324" t="s">
        <v>3073</v>
      </c>
      <c r="D2324" t="s">
        <v>3409</v>
      </c>
      <c r="E2324" t="s">
        <v>3721</v>
      </c>
      <c r="F2324">
        <v>54</v>
      </c>
      <c r="G2324">
        <v>52</v>
      </c>
      <c r="I2324" t="s">
        <v>758</v>
      </c>
    </row>
    <row r="2325" spans="1:9" x14ac:dyDescent="0.25">
      <c r="A2325" t="s">
        <v>3405</v>
      </c>
      <c r="B2325" s="6">
        <v>42003</v>
      </c>
      <c r="C2325" t="s">
        <v>3073</v>
      </c>
      <c r="D2325" t="s">
        <v>3718</v>
      </c>
      <c r="E2325" t="s">
        <v>3721</v>
      </c>
      <c r="F2325">
        <v>90</v>
      </c>
      <c r="G2325">
        <v>60</v>
      </c>
      <c r="I2325" t="s">
        <v>229</v>
      </c>
    </row>
    <row r="2326" spans="1:9" x14ac:dyDescent="0.25">
      <c r="A2326" t="s">
        <v>3082</v>
      </c>
      <c r="B2326" s="6">
        <v>42003</v>
      </c>
      <c r="C2326" t="s">
        <v>3073</v>
      </c>
      <c r="D2326" t="s">
        <v>3097</v>
      </c>
      <c r="E2326" t="s">
        <v>3721</v>
      </c>
      <c r="F2326">
        <v>65</v>
      </c>
      <c r="G2326">
        <v>47</v>
      </c>
      <c r="I2326" t="s">
        <v>1861</v>
      </c>
    </row>
    <row r="2327" spans="1:9" x14ac:dyDescent="0.25">
      <c r="A2327" t="s">
        <v>3407</v>
      </c>
      <c r="B2327" s="6">
        <v>42003</v>
      </c>
      <c r="C2327" t="s">
        <v>3073</v>
      </c>
      <c r="D2327" t="s">
        <v>3718</v>
      </c>
      <c r="E2327" t="s">
        <v>3721</v>
      </c>
      <c r="F2327">
        <v>71</v>
      </c>
      <c r="G2327">
        <v>64</v>
      </c>
      <c r="I2327" t="s">
        <v>743</v>
      </c>
    </row>
    <row r="2328" spans="1:9" x14ac:dyDescent="0.25">
      <c r="A2328" t="s">
        <v>3705</v>
      </c>
      <c r="B2328" s="6">
        <v>42003</v>
      </c>
      <c r="C2328" t="s">
        <v>3073</v>
      </c>
      <c r="D2328" t="s">
        <v>3344</v>
      </c>
      <c r="E2328" t="s">
        <v>3721</v>
      </c>
      <c r="F2328">
        <v>86</v>
      </c>
      <c r="G2328">
        <v>64</v>
      </c>
      <c r="I2328" t="s">
        <v>427</v>
      </c>
    </row>
    <row r="2329" spans="1:9" x14ac:dyDescent="0.25">
      <c r="A2329" t="s">
        <v>3092</v>
      </c>
      <c r="B2329" s="6">
        <v>42003</v>
      </c>
      <c r="C2329" t="s">
        <v>3073</v>
      </c>
      <c r="D2329" t="s">
        <v>3086</v>
      </c>
      <c r="E2329" t="s">
        <v>3721</v>
      </c>
      <c r="F2329">
        <v>87</v>
      </c>
      <c r="G2329">
        <v>60</v>
      </c>
      <c r="I2329" t="s">
        <v>607</v>
      </c>
    </row>
    <row r="2330" spans="1:9" x14ac:dyDescent="0.25">
      <c r="A2330" t="s">
        <v>3191</v>
      </c>
      <c r="B2330" s="6">
        <v>42003</v>
      </c>
      <c r="C2330" t="s">
        <v>3073</v>
      </c>
      <c r="D2330" t="s">
        <v>3148</v>
      </c>
      <c r="E2330" t="s">
        <v>3721</v>
      </c>
      <c r="F2330">
        <v>72</v>
      </c>
      <c r="G2330">
        <v>53</v>
      </c>
      <c r="I2330" t="s">
        <v>16</v>
      </c>
    </row>
    <row r="2331" spans="1:9" x14ac:dyDescent="0.25">
      <c r="A2331" t="s">
        <v>3324</v>
      </c>
      <c r="B2331" s="6">
        <v>42003</v>
      </c>
      <c r="C2331" t="s">
        <v>3073</v>
      </c>
      <c r="D2331" t="s">
        <v>3127</v>
      </c>
      <c r="E2331" t="s">
        <v>3720</v>
      </c>
      <c r="F2331">
        <v>71</v>
      </c>
      <c r="G2331">
        <v>65</v>
      </c>
      <c r="I2331" t="s">
        <v>1256</v>
      </c>
    </row>
    <row r="2332" spans="1:9" x14ac:dyDescent="0.25">
      <c r="A2332" t="s">
        <v>3246</v>
      </c>
      <c r="B2332" s="6">
        <v>42003</v>
      </c>
      <c r="C2332" t="s">
        <v>3074</v>
      </c>
      <c r="D2332" t="s">
        <v>3235</v>
      </c>
      <c r="E2332" t="s">
        <v>3721</v>
      </c>
      <c r="F2332">
        <v>74</v>
      </c>
      <c r="G2332">
        <v>72</v>
      </c>
      <c r="H2332" t="s">
        <v>3722</v>
      </c>
      <c r="I2332" t="s">
        <v>369</v>
      </c>
    </row>
    <row r="2333" spans="1:9" x14ac:dyDescent="0.25">
      <c r="A2333" t="s">
        <v>3258</v>
      </c>
      <c r="B2333" s="6">
        <v>42003</v>
      </c>
      <c r="C2333" t="s">
        <v>3073</v>
      </c>
      <c r="D2333" t="s">
        <v>3133</v>
      </c>
      <c r="E2333" t="s">
        <v>3721</v>
      </c>
      <c r="F2333">
        <v>76</v>
      </c>
      <c r="G2333">
        <v>64</v>
      </c>
      <c r="I2333" t="s">
        <v>196</v>
      </c>
    </row>
    <row r="2334" spans="1:9" x14ac:dyDescent="0.25">
      <c r="A2334" t="s">
        <v>3192</v>
      </c>
      <c r="B2334" s="6">
        <v>42003</v>
      </c>
      <c r="C2334" t="s">
        <v>3073</v>
      </c>
      <c r="D2334" t="s">
        <v>3221</v>
      </c>
      <c r="E2334" t="s">
        <v>3721</v>
      </c>
      <c r="F2334">
        <v>71</v>
      </c>
      <c r="G2334">
        <v>54</v>
      </c>
      <c r="I2334" t="s">
        <v>427</v>
      </c>
    </row>
    <row r="2335" spans="1:9" x14ac:dyDescent="0.25">
      <c r="A2335" t="s">
        <v>3108</v>
      </c>
      <c r="B2335" s="6">
        <v>42003</v>
      </c>
      <c r="C2335" t="s">
        <v>3073</v>
      </c>
      <c r="D2335" t="s">
        <v>3203</v>
      </c>
      <c r="E2335" t="s">
        <v>3720</v>
      </c>
      <c r="F2335">
        <v>51</v>
      </c>
      <c r="G2335">
        <v>47</v>
      </c>
      <c r="I2335" t="s">
        <v>448</v>
      </c>
    </row>
    <row r="2336" spans="1:9" x14ac:dyDescent="0.25">
      <c r="A2336" t="s">
        <v>3109</v>
      </c>
      <c r="B2336" s="6">
        <v>42003</v>
      </c>
      <c r="C2336" t="s">
        <v>3073</v>
      </c>
      <c r="D2336" t="s">
        <v>3081</v>
      </c>
      <c r="E2336" t="s">
        <v>3720</v>
      </c>
      <c r="F2336">
        <v>70</v>
      </c>
      <c r="G2336">
        <v>64</v>
      </c>
      <c r="I2336" t="s">
        <v>288</v>
      </c>
    </row>
    <row r="2337" spans="1:9" x14ac:dyDescent="0.25">
      <c r="A2337" t="s">
        <v>3218</v>
      </c>
      <c r="B2337" s="6">
        <v>42003</v>
      </c>
      <c r="C2337" t="s">
        <v>3073</v>
      </c>
      <c r="D2337" t="s">
        <v>3718</v>
      </c>
      <c r="E2337" t="s">
        <v>3721</v>
      </c>
      <c r="F2337">
        <v>94</v>
      </c>
      <c r="G2337">
        <v>60</v>
      </c>
      <c r="I2337" t="s">
        <v>100</v>
      </c>
    </row>
    <row r="2338" spans="1:9" x14ac:dyDescent="0.25">
      <c r="A2338" t="s">
        <v>3261</v>
      </c>
      <c r="B2338" s="6">
        <v>42003</v>
      </c>
      <c r="C2338" t="s">
        <v>3073</v>
      </c>
      <c r="D2338" t="s">
        <v>3331</v>
      </c>
      <c r="E2338" t="s">
        <v>3721</v>
      </c>
      <c r="F2338">
        <v>76</v>
      </c>
      <c r="G2338">
        <v>67</v>
      </c>
      <c r="I2338" t="s">
        <v>118</v>
      </c>
    </row>
    <row r="2339" spans="1:9" x14ac:dyDescent="0.25">
      <c r="A2339" t="s">
        <v>3360</v>
      </c>
      <c r="B2339" s="6">
        <v>42003</v>
      </c>
      <c r="C2339" t="s">
        <v>3073</v>
      </c>
      <c r="D2339" t="s">
        <v>3359</v>
      </c>
      <c r="E2339" t="s">
        <v>3720</v>
      </c>
      <c r="F2339">
        <v>63</v>
      </c>
      <c r="G2339">
        <v>60</v>
      </c>
      <c r="H2339" t="s">
        <v>3722</v>
      </c>
      <c r="I2339" t="s">
        <v>2706</v>
      </c>
    </row>
    <row r="2340" spans="1:9" x14ac:dyDescent="0.25">
      <c r="A2340" t="s">
        <v>3199</v>
      </c>
      <c r="B2340" s="6">
        <v>42003</v>
      </c>
      <c r="C2340" t="s">
        <v>3073</v>
      </c>
      <c r="D2340" t="s">
        <v>3239</v>
      </c>
      <c r="E2340" t="s">
        <v>3721</v>
      </c>
      <c r="F2340">
        <v>91</v>
      </c>
      <c r="G2340">
        <v>54</v>
      </c>
      <c r="I2340" t="s">
        <v>195</v>
      </c>
    </row>
    <row r="2341" spans="1:9" x14ac:dyDescent="0.25">
      <c r="A2341" t="s">
        <v>3212</v>
      </c>
      <c r="B2341" s="6">
        <v>42003</v>
      </c>
      <c r="C2341" t="s">
        <v>3073</v>
      </c>
      <c r="D2341" t="s">
        <v>3718</v>
      </c>
      <c r="E2341" t="s">
        <v>3721</v>
      </c>
      <c r="F2341">
        <v>101</v>
      </c>
      <c r="G2341">
        <v>55</v>
      </c>
      <c r="I2341" t="s">
        <v>791</v>
      </c>
    </row>
    <row r="2342" spans="1:9" x14ac:dyDescent="0.25">
      <c r="A2342" t="s">
        <v>3354</v>
      </c>
      <c r="B2342" s="6">
        <v>42003</v>
      </c>
      <c r="C2342" t="s">
        <v>3073</v>
      </c>
      <c r="D2342" t="s">
        <v>3116</v>
      </c>
      <c r="E2342" t="s">
        <v>3721</v>
      </c>
      <c r="F2342">
        <v>72</v>
      </c>
      <c r="G2342">
        <v>64</v>
      </c>
      <c r="I2342" t="s">
        <v>288</v>
      </c>
    </row>
    <row r="2343" spans="1:9" x14ac:dyDescent="0.25">
      <c r="A2343" t="s">
        <v>3213</v>
      </c>
      <c r="B2343" s="6">
        <v>42003</v>
      </c>
      <c r="C2343" t="s">
        <v>3073</v>
      </c>
      <c r="D2343" t="s">
        <v>3718</v>
      </c>
      <c r="E2343" t="s">
        <v>3721</v>
      </c>
      <c r="F2343">
        <v>77</v>
      </c>
      <c r="G2343">
        <v>61</v>
      </c>
      <c r="I2343" t="s">
        <v>732</v>
      </c>
    </row>
    <row r="2344" spans="1:9" x14ac:dyDescent="0.25">
      <c r="A2344" t="s">
        <v>3318</v>
      </c>
      <c r="B2344" s="6">
        <v>42003</v>
      </c>
      <c r="C2344" t="s">
        <v>3073</v>
      </c>
      <c r="D2344" t="s">
        <v>3125</v>
      </c>
      <c r="E2344" t="s">
        <v>3720</v>
      </c>
      <c r="F2344">
        <v>63</v>
      </c>
      <c r="G2344">
        <v>60</v>
      </c>
      <c r="I2344" t="s">
        <v>334</v>
      </c>
    </row>
    <row r="2345" spans="1:9" x14ac:dyDescent="0.25">
      <c r="A2345" t="s">
        <v>3100</v>
      </c>
      <c r="B2345" s="6">
        <v>42003</v>
      </c>
      <c r="C2345" t="s">
        <v>3073</v>
      </c>
      <c r="D2345" t="s">
        <v>3223</v>
      </c>
      <c r="E2345" t="s">
        <v>3721</v>
      </c>
      <c r="F2345">
        <v>65</v>
      </c>
      <c r="G2345">
        <v>50</v>
      </c>
      <c r="I2345" t="s">
        <v>195</v>
      </c>
    </row>
    <row r="2346" spans="1:9" x14ac:dyDescent="0.25">
      <c r="A2346" t="s">
        <v>3364</v>
      </c>
      <c r="B2346" s="6">
        <v>42003</v>
      </c>
      <c r="C2346" t="s">
        <v>3073</v>
      </c>
      <c r="D2346" t="s">
        <v>3718</v>
      </c>
      <c r="E2346" t="s">
        <v>3721</v>
      </c>
      <c r="F2346">
        <v>87</v>
      </c>
      <c r="G2346">
        <v>55</v>
      </c>
      <c r="I2346" t="s">
        <v>17</v>
      </c>
    </row>
    <row r="2347" spans="1:9" x14ac:dyDescent="0.25">
      <c r="A2347" t="s">
        <v>3391</v>
      </c>
      <c r="B2347" s="6">
        <v>42003</v>
      </c>
      <c r="C2347" t="s">
        <v>3073</v>
      </c>
      <c r="D2347" t="s">
        <v>3219</v>
      </c>
      <c r="E2347" t="s">
        <v>3721</v>
      </c>
      <c r="F2347">
        <v>51</v>
      </c>
      <c r="G2347">
        <v>47</v>
      </c>
      <c r="I2347" t="s">
        <v>387</v>
      </c>
    </row>
    <row r="2348" spans="1:9" x14ac:dyDescent="0.25">
      <c r="A2348" t="s">
        <v>3402</v>
      </c>
      <c r="B2348" s="6">
        <v>42003</v>
      </c>
      <c r="C2348" t="s">
        <v>3073</v>
      </c>
      <c r="D2348" t="s">
        <v>3408</v>
      </c>
      <c r="E2348" t="s">
        <v>3720</v>
      </c>
      <c r="F2348">
        <v>57</v>
      </c>
      <c r="G2348">
        <v>46</v>
      </c>
      <c r="I2348" t="s">
        <v>584</v>
      </c>
    </row>
    <row r="2349" spans="1:9" x14ac:dyDescent="0.25">
      <c r="A2349" t="s">
        <v>3296</v>
      </c>
      <c r="B2349" s="6">
        <v>42003</v>
      </c>
      <c r="C2349" t="s">
        <v>3073</v>
      </c>
      <c r="D2349" t="s">
        <v>3341</v>
      </c>
      <c r="E2349" t="s">
        <v>3721</v>
      </c>
      <c r="F2349">
        <v>68</v>
      </c>
      <c r="G2349">
        <v>63</v>
      </c>
      <c r="I2349" t="s">
        <v>334</v>
      </c>
    </row>
    <row r="2350" spans="1:9" x14ac:dyDescent="0.25">
      <c r="A2350" t="s">
        <v>3162</v>
      </c>
      <c r="B2350" s="6">
        <v>42003</v>
      </c>
      <c r="C2350" t="s">
        <v>3073</v>
      </c>
      <c r="D2350" t="s">
        <v>3718</v>
      </c>
      <c r="E2350" t="s">
        <v>3721</v>
      </c>
      <c r="F2350">
        <v>79</v>
      </c>
      <c r="G2350">
        <v>38</v>
      </c>
      <c r="I2350" t="s">
        <v>746</v>
      </c>
    </row>
    <row r="2351" spans="1:9" x14ac:dyDescent="0.25">
      <c r="A2351" t="s">
        <v>3132</v>
      </c>
      <c r="B2351" s="6">
        <v>42003</v>
      </c>
      <c r="C2351" t="s">
        <v>3073</v>
      </c>
      <c r="D2351" t="s">
        <v>3087</v>
      </c>
      <c r="E2351" t="s">
        <v>3721</v>
      </c>
      <c r="F2351">
        <v>64</v>
      </c>
      <c r="G2351">
        <v>56</v>
      </c>
      <c r="I2351" t="s">
        <v>305</v>
      </c>
    </row>
    <row r="2352" spans="1:9" x14ac:dyDescent="0.25">
      <c r="A2352" t="s">
        <v>3298</v>
      </c>
      <c r="B2352" s="6">
        <v>42003</v>
      </c>
      <c r="C2352" t="s">
        <v>3073</v>
      </c>
      <c r="D2352" t="s">
        <v>3718</v>
      </c>
      <c r="E2352" t="s">
        <v>3721</v>
      </c>
      <c r="F2352">
        <v>79</v>
      </c>
      <c r="G2352">
        <v>68</v>
      </c>
      <c r="I2352" t="s">
        <v>117</v>
      </c>
    </row>
    <row r="2353" spans="1:9" x14ac:dyDescent="0.25">
      <c r="A2353" t="s">
        <v>3287</v>
      </c>
      <c r="B2353" s="6">
        <v>42003</v>
      </c>
      <c r="C2353" t="s">
        <v>3073</v>
      </c>
      <c r="D2353" t="s">
        <v>3718</v>
      </c>
      <c r="E2353" t="s">
        <v>3721</v>
      </c>
      <c r="F2353">
        <v>85</v>
      </c>
      <c r="G2353">
        <v>49</v>
      </c>
      <c r="I2353" t="s">
        <v>369</v>
      </c>
    </row>
    <row r="2354" spans="1:9" x14ac:dyDescent="0.25">
      <c r="A2354" t="s">
        <v>3277</v>
      </c>
      <c r="B2354" s="6">
        <v>42003</v>
      </c>
      <c r="C2354" t="s">
        <v>3073</v>
      </c>
      <c r="D2354" t="s">
        <v>3718</v>
      </c>
      <c r="E2354" t="s">
        <v>3721</v>
      </c>
      <c r="F2354">
        <v>83</v>
      </c>
      <c r="G2354">
        <v>50</v>
      </c>
      <c r="I2354" t="s">
        <v>756</v>
      </c>
    </row>
    <row r="2355" spans="1:9" x14ac:dyDescent="0.25">
      <c r="A2355" t="s">
        <v>3299</v>
      </c>
      <c r="B2355" s="6">
        <v>42003</v>
      </c>
      <c r="C2355" t="s">
        <v>3073</v>
      </c>
      <c r="D2355" t="s">
        <v>3355</v>
      </c>
      <c r="E2355" t="s">
        <v>3721</v>
      </c>
      <c r="F2355">
        <v>62</v>
      </c>
      <c r="G2355">
        <v>61</v>
      </c>
      <c r="I2355" t="s">
        <v>1090</v>
      </c>
    </row>
    <row r="2356" spans="1:9" x14ac:dyDescent="0.25">
      <c r="A2356" t="s">
        <v>3710</v>
      </c>
      <c r="B2356" s="6">
        <v>42003</v>
      </c>
      <c r="C2356" t="s">
        <v>3073</v>
      </c>
      <c r="D2356" t="s">
        <v>3172</v>
      </c>
      <c r="E2356" t="s">
        <v>3721</v>
      </c>
      <c r="F2356">
        <v>83</v>
      </c>
      <c r="G2356">
        <v>72</v>
      </c>
      <c r="I2356" t="s">
        <v>571</v>
      </c>
    </row>
    <row r="2357" spans="1:9" x14ac:dyDescent="0.25">
      <c r="A2357" t="s">
        <v>3385</v>
      </c>
      <c r="B2357" s="6">
        <v>42003</v>
      </c>
      <c r="C2357" t="s">
        <v>3073</v>
      </c>
      <c r="D2357" t="s">
        <v>3198</v>
      </c>
      <c r="E2357" t="s">
        <v>3721</v>
      </c>
      <c r="F2357">
        <v>82</v>
      </c>
      <c r="G2357">
        <v>51</v>
      </c>
      <c r="I2357" t="s">
        <v>606</v>
      </c>
    </row>
    <row r="2358" spans="1:9" x14ac:dyDescent="0.25">
      <c r="A2358" t="s">
        <v>3370</v>
      </c>
      <c r="B2358" s="6">
        <v>42003</v>
      </c>
      <c r="C2358" t="s">
        <v>3073</v>
      </c>
      <c r="D2358" t="s">
        <v>3718</v>
      </c>
      <c r="E2358" t="s">
        <v>3721</v>
      </c>
      <c r="F2358">
        <v>86</v>
      </c>
      <c r="G2358">
        <v>70</v>
      </c>
      <c r="I2358" t="s">
        <v>2563</v>
      </c>
    </row>
    <row r="2359" spans="1:9" x14ac:dyDescent="0.25">
      <c r="A2359" t="s">
        <v>3272</v>
      </c>
      <c r="B2359" s="6">
        <v>42003</v>
      </c>
      <c r="C2359" t="s">
        <v>3073</v>
      </c>
      <c r="D2359" t="s">
        <v>3718</v>
      </c>
      <c r="E2359" t="s">
        <v>3721</v>
      </c>
      <c r="F2359">
        <v>74</v>
      </c>
      <c r="G2359">
        <v>62</v>
      </c>
      <c r="I2359" t="s">
        <v>16</v>
      </c>
    </row>
    <row r="2360" spans="1:9" x14ac:dyDescent="0.25">
      <c r="A2360" t="s">
        <v>3110</v>
      </c>
      <c r="B2360" s="6">
        <v>42003</v>
      </c>
      <c r="C2360" t="s">
        <v>3073</v>
      </c>
      <c r="D2360" t="s">
        <v>3083</v>
      </c>
      <c r="E2360" t="s">
        <v>3721</v>
      </c>
      <c r="F2360">
        <v>70</v>
      </c>
      <c r="G2360">
        <v>56</v>
      </c>
      <c r="I2360" t="s">
        <v>305</v>
      </c>
    </row>
    <row r="2361" spans="1:9" x14ac:dyDescent="0.25">
      <c r="A2361" t="s">
        <v>3093</v>
      </c>
      <c r="B2361" s="6">
        <v>42004</v>
      </c>
      <c r="C2361" t="s">
        <v>3073</v>
      </c>
      <c r="D2361" t="s">
        <v>3366</v>
      </c>
      <c r="E2361" t="s">
        <v>3720</v>
      </c>
      <c r="F2361">
        <v>92</v>
      </c>
      <c r="G2361">
        <v>78</v>
      </c>
      <c r="I2361" t="s">
        <v>2410</v>
      </c>
    </row>
    <row r="2362" spans="1:9" x14ac:dyDescent="0.25">
      <c r="A2362" t="s">
        <v>3233</v>
      </c>
      <c r="B2362" s="6">
        <v>42004</v>
      </c>
      <c r="C2362" t="s">
        <v>3073</v>
      </c>
      <c r="D2362" t="s">
        <v>3211</v>
      </c>
      <c r="E2362" t="s">
        <v>3721</v>
      </c>
      <c r="F2362">
        <v>65</v>
      </c>
      <c r="G2362">
        <v>60</v>
      </c>
      <c r="I2362" t="s">
        <v>756</v>
      </c>
    </row>
    <row r="2363" spans="1:9" x14ac:dyDescent="0.25">
      <c r="A2363" t="s">
        <v>3106</v>
      </c>
      <c r="B2363" s="6">
        <v>42004</v>
      </c>
      <c r="C2363" t="s">
        <v>3073</v>
      </c>
      <c r="D2363" t="s">
        <v>3104</v>
      </c>
      <c r="E2363" t="s">
        <v>3720</v>
      </c>
      <c r="F2363">
        <v>76</v>
      </c>
      <c r="G2363">
        <v>59</v>
      </c>
      <c r="I2363" t="s">
        <v>14</v>
      </c>
    </row>
    <row r="2364" spans="1:9" x14ac:dyDescent="0.25">
      <c r="A2364" t="s">
        <v>3079</v>
      </c>
      <c r="B2364" s="6">
        <v>42004</v>
      </c>
      <c r="C2364" t="s">
        <v>3073</v>
      </c>
      <c r="D2364" t="s">
        <v>3399</v>
      </c>
      <c r="E2364" t="s">
        <v>3721</v>
      </c>
      <c r="F2364">
        <v>57</v>
      </c>
      <c r="G2364">
        <v>47</v>
      </c>
      <c r="I2364" t="s">
        <v>2421</v>
      </c>
    </row>
    <row r="2365" spans="1:9" x14ac:dyDescent="0.25">
      <c r="A2365" t="s">
        <v>3312</v>
      </c>
      <c r="B2365" s="6">
        <v>42004</v>
      </c>
      <c r="C2365" t="s">
        <v>3073</v>
      </c>
      <c r="D2365" t="s">
        <v>3307</v>
      </c>
      <c r="E2365" t="s">
        <v>3721</v>
      </c>
      <c r="F2365">
        <v>53</v>
      </c>
      <c r="G2365">
        <v>46</v>
      </c>
      <c r="I2365" t="s">
        <v>132</v>
      </c>
    </row>
    <row r="2366" spans="1:9" x14ac:dyDescent="0.25">
      <c r="A2366" t="s">
        <v>3128</v>
      </c>
      <c r="B2366" s="6">
        <v>42004</v>
      </c>
      <c r="C2366" t="s">
        <v>3073</v>
      </c>
      <c r="D2366" t="s">
        <v>3112</v>
      </c>
      <c r="E2366" t="s">
        <v>3720</v>
      </c>
      <c r="F2366">
        <v>84</v>
      </c>
      <c r="G2366">
        <v>56</v>
      </c>
      <c r="I2366" t="s">
        <v>153</v>
      </c>
    </row>
    <row r="2367" spans="1:9" x14ac:dyDescent="0.25">
      <c r="A2367" t="s">
        <v>3279</v>
      </c>
      <c r="B2367" s="6">
        <v>42004</v>
      </c>
      <c r="C2367" t="s">
        <v>3073</v>
      </c>
      <c r="D2367" t="s">
        <v>3280</v>
      </c>
      <c r="E2367" t="s">
        <v>3721</v>
      </c>
      <c r="F2367">
        <v>71</v>
      </c>
      <c r="G2367">
        <v>65</v>
      </c>
      <c r="I2367" t="s">
        <v>2178</v>
      </c>
    </row>
    <row r="2368" spans="1:9" x14ac:dyDescent="0.25">
      <c r="A2368" t="s">
        <v>3136</v>
      </c>
      <c r="B2368" s="6">
        <v>42004</v>
      </c>
      <c r="C2368" t="s">
        <v>3073</v>
      </c>
      <c r="D2368" t="s">
        <v>3140</v>
      </c>
      <c r="E2368" t="s">
        <v>3720</v>
      </c>
      <c r="F2368">
        <v>57</v>
      </c>
      <c r="G2368">
        <v>53</v>
      </c>
      <c r="H2368" t="s">
        <v>3722</v>
      </c>
      <c r="I2368" t="s">
        <v>57</v>
      </c>
    </row>
    <row r="2369" spans="1:9" x14ac:dyDescent="0.25">
      <c r="A2369" t="s">
        <v>3342</v>
      </c>
      <c r="B2369" s="6">
        <v>42004</v>
      </c>
      <c r="C2369" t="s">
        <v>3073</v>
      </c>
      <c r="D2369" t="s">
        <v>3718</v>
      </c>
      <c r="E2369" t="s">
        <v>3721</v>
      </c>
      <c r="F2369">
        <v>87</v>
      </c>
      <c r="G2369">
        <v>36</v>
      </c>
      <c r="I2369" t="s">
        <v>732</v>
      </c>
    </row>
    <row r="2370" spans="1:9" x14ac:dyDescent="0.25">
      <c r="A2370" t="s">
        <v>3255</v>
      </c>
      <c r="B2370" s="6">
        <v>42004</v>
      </c>
      <c r="C2370" t="s">
        <v>3073</v>
      </c>
      <c r="D2370" t="s">
        <v>3254</v>
      </c>
      <c r="E2370" t="s">
        <v>3721</v>
      </c>
      <c r="F2370">
        <v>61</v>
      </c>
      <c r="G2370">
        <v>58</v>
      </c>
      <c r="I2370" t="s">
        <v>132</v>
      </c>
    </row>
    <row r="2371" spans="1:9" x14ac:dyDescent="0.25">
      <c r="A2371" t="s">
        <v>3288</v>
      </c>
      <c r="B2371" s="6">
        <v>42004</v>
      </c>
      <c r="C2371" t="s">
        <v>3073</v>
      </c>
      <c r="D2371" t="s">
        <v>3706</v>
      </c>
      <c r="E2371" t="s">
        <v>3720</v>
      </c>
      <c r="F2371">
        <v>66</v>
      </c>
      <c r="G2371">
        <v>58</v>
      </c>
      <c r="I2371" t="s">
        <v>1021</v>
      </c>
    </row>
    <row r="2372" spans="1:9" x14ac:dyDescent="0.25">
      <c r="A2372" t="s">
        <v>3704</v>
      </c>
      <c r="B2372" s="6">
        <v>42004</v>
      </c>
      <c r="C2372" t="s">
        <v>3073</v>
      </c>
      <c r="D2372" t="s">
        <v>3310</v>
      </c>
      <c r="E2372" t="s">
        <v>3721</v>
      </c>
      <c r="F2372">
        <v>84</v>
      </c>
      <c r="G2372">
        <v>55</v>
      </c>
      <c r="I2372" t="s">
        <v>571</v>
      </c>
    </row>
    <row r="2373" spans="1:9" x14ac:dyDescent="0.25">
      <c r="A2373" t="s">
        <v>3139</v>
      </c>
      <c r="B2373" s="6">
        <v>42004</v>
      </c>
      <c r="C2373" t="s">
        <v>3073</v>
      </c>
      <c r="D2373" t="s">
        <v>3142</v>
      </c>
      <c r="E2373" t="s">
        <v>3720</v>
      </c>
      <c r="F2373">
        <v>67</v>
      </c>
      <c r="G2373">
        <v>59</v>
      </c>
      <c r="I2373" t="s">
        <v>60</v>
      </c>
    </row>
    <row r="2374" spans="1:9" x14ac:dyDescent="0.25">
      <c r="A2374" t="s">
        <v>3118</v>
      </c>
      <c r="B2374" s="6">
        <v>42004</v>
      </c>
      <c r="C2374" t="s">
        <v>3073</v>
      </c>
      <c r="D2374" t="s">
        <v>3313</v>
      </c>
      <c r="E2374" t="s">
        <v>3721</v>
      </c>
      <c r="F2374">
        <v>74</v>
      </c>
      <c r="G2374">
        <v>54</v>
      </c>
      <c r="I2374" t="s">
        <v>16</v>
      </c>
    </row>
    <row r="2375" spans="1:9" x14ac:dyDescent="0.25">
      <c r="A2375" t="s">
        <v>3371</v>
      </c>
      <c r="B2375" s="6">
        <v>42004</v>
      </c>
      <c r="C2375" t="s">
        <v>3073</v>
      </c>
      <c r="D2375" t="s">
        <v>3257</v>
      </c>
      <c r="E2375" t="s">
        <v>3721</v>
      </c>
      <c r="F2375">
        <v>54</v>
      </c>
      <c r="G2375">
        <v>50</v>
      </c>
      <c r="I2375" t="s">
        <v>1630</v>
      </c>
    </row>
    <row r="2376" spans="1:9" x14ac:dyDescent="0.25">
      <c r="A2376" t="s">
        <v>3302</v>
      </c>
      <c r="B2376" s="6">
        <v>42004</v>
      </c>
      <c r="C2376" t="s">
        <v>3073</v>
      </c>
      <c r="D2376" t="s">
        <v>3308</v>
      </c>
      <c r="E2376" t="s">
        <v>3720</v>
      </c>
      <c r="F2376">
        <v>83</v>
      </c>
      <c r="G2376">
        <v>68</v>
      </c>
      <c r="I2376" t="s">
        <v>594</v>
      </c>
    </row>
    <row r="2377" spans="1:9" x14ac:dyDescent="0.25">
      <c r="A2377" t="s">
        <v>3099</v>
      </c>
      <c r="B2377" s="6">
        <v>42004</v>
      </c>
      <c r="C2377" t="s">
        <v>3073</v>
      </c>
      <c r="D2377" t="s">
        <v>3094</v>
      </c>
      <c r="E2377" t="s">
        <v>3720</v>
      </c>
      <c r="F2377">
        <v>75</v>
      </c>
      <c r="G2377">
        <v>72</v>
      </c>
      <c r="H2377" t="s">
        <v>3722</v>
      </c>
      <c r="I2377" t="s">
        <v>707</v>
      </c>
    </row>
    <row r="2378" spans="1:9" x14ac:dyDescent="0.25">
      <c r="A2378" t="s">
        <v>3193</v>
      </c>
      <c r="B2378" s="6">
        <v>42004</v>
      </c>
      <c r="C2378" t="s">
        <v>3073</v>
      </c>
      <c r="D2378" t="s">
        <v>3190</v>
      </c>
      <c r="E2378" t="s">
        <v>3720</v>
      </c>
      <c r="F2378">
        <v>63</v>
      </c>
      <c r="G2378">
        <v>61</v>
      </c>
      <c r="I2378" t="s">
        <v>548</v>
      </c>
    </row>
    <row r="2379" spans="1:9" x14ac:dyDescent="0.25">
      <c r="A2379" t="s">
        <v>3714</v>
      </c>
      <c r="B2379" s="6">
        <v>42004</v>
      </c>
      <c r="C2379" t="s">
        <v>3073</v>
      </c>
      <c r="D2379" t="s">
        <v>3394</v>
      </c>
      <c r="E2379" t="s">
        <v>3721</v>
      </c>
      <c r="F2379">
        <v>83</v>
      </c>
      <c r="G2379">
        <v>33</v>
      </c>
      <c r="I2379" t="s">
        <v>817</v>
      </c>
    </row>
    <row r="2380" spans="1:9" x14ac:dyDescent="0.25">
      <c r="A2380" t="s">
        <v>3245</v>
      </c>
      <c r="B2380" s="6">
        <v>42004</v>
      </c>
      <c r="C2380" t="s">
        <v>3073</v>
      </c>
      <c r="D2380" t="s">
        <v>3111</v>
      </c>
      <c r="E2380" t="s">
        <v>3720</v>
      </c>
      <c r="F2380">
        <v>50</v>
      </c>
      <c r="G2380">
        <v>46</v>
      </c>
      <c r="I2380" t="s">
        <v>118</v>
      </c>
    </row>
    <row r="2381" spans="1:9" x14ac:dyDescent="0.25">
      <c r="A2381" t="s">
        <v>3379</v>
      </c>
      <c r="B2381" s="6">
        <v>42004</v>
      </c>
      <c r="C2381" t="s">
        <v>3073</v>
      </c>
      <c r="D2381" t="s">
        <v>3076</v>
      </c>
      <c r="E2381" t="s">
        <v>3720</v>
      </c>
      <c r="F2381">
        <v>68</v>
      </c>
      <c r="G2381">
        <v>61</v>
      </c>
      <c r="I2381" t="s">
        <v>489</v>
      </c>
    </row>
    <row r="2382" spans="1:9" x14ac:dyDescent="0.25">
      <c r="A2382" t="s">
        <v>3158</v>
      </c>
      <c r="B2382" s="6">
        <v>42004</v>
      </c>
      <c r="C2382" t="s">
        <v>3073</v>
      </c>
      <c r="D2382" t="s">
        <v>3376</v>
      </c>
      <c r="E2382" t="s">
        <v>3721</v>
      </c>
      <c r="F2382">
        <v>64</v>
      </c>
      <c r="G2382">
        <v>49</v>
      </c>
      <c r="I2382" t="s">
        <v>370</v>
      </c>
    </row>
    <row r="2383" spans="1:9" x14ac:dyDescent="0.25">
      <c r="A2383" t="s">
        <v>3137</v>
      </c>
      <c r="B2383" s="6">
        <v>42004</v>
      </c>
      <c r="C2383" t="s">
        <v>3073</v>
      </c>
      <c r="D2383" t="s">
        <v>3141</v>
      </c>
      <c r="E2383" t="s">
        <v>3721</v>
      </c>
      <c r="F2383">
        <v>73</v>
      </c>
      <c r="G2383">
        <v>54</v>
      </c>
      <c r="I2383" t="s">
        <v>260</v>
      </c>
    </row>
    <row r="2384" spans="1:9" x14ac:dyDescent="0.25">
      <c r="A2384" t="s">
        <v>3325</v>
      </c>
      <c r="B2384" s="6">
        <v>42004</v>
      </c>
      <c r="C2384" t="s">
        <v>3073</v>
      </c>
      <c r="D2384" t="s">
        <v>3123</v>
      </c>
      <c r="E2384" t="s">
        <v>3721</v>
      </c>
      <c r="F2384">
        <v>70</v>
      </c>
      <c r="G2384">
        <v>47</v>
      </c>
      <c r="I2384" t="s">
        <v>171</v>
      </c>
    </row>
    <row r="2385" spans="1:9" x14ac:dyDescent="0.25">
      <c r="A2385" t="s">
        <v>3134</v>
      </c>
      <c r="B2385" s="6">
        <v>42004</v>
      </c>
      <c r="C2385" t="s">
        <v>3073</v>
      </c>
      <c r="D2385" t="s">
        <v>3152</v>
      </c>
      <c r="E2385" t="s">
        <v>3720</v>
      </c>
      <c r="F2385">
        <v>70</v>
      </c>
      <c r="G2385">
        <v>65</v>
      </c>
      <c r="I2385" t="s">
        <v>548</v>
      </c>
    </row>
    <row r="2386" spans="1:9" x14ac:dyDescent="0.25">
      <c r="A2386" t="s">
        <v>3274</v>
      </c>
      <c r="B2386" s="6">
        <v>42004</v>
      </c>
      <c r="C2386" t="s">
        <v>3073</v>
      </c>
      <c r="D2386" t="s">
        <v>3329</v>
      </c>
      <c r="E2386" t="s">
        <v>3721</v>
      </c>
      <c r="F2386">
        <v>76</v>
      </c>
      <c r="G2386">
        <v>64</v>
      </c>
      <c r="I2386" t="s">
        <v>1454</v>
      </c>
    </row>
    <row r="2387" spans="1:9" x14ac:dyDescent="0.25">
      <c r="A2387" t="s">
        <v>3357</v>
      </c>
      <c r="B2387" s="6">
        <v>42004</v>
      </c>
      <c r="C2387" t="s">
        <v>3073</v>
      </c>
      <c r="D2387" t="s">
        <v>3718</v>
      </c>
      <c r="E2387" t="s">
        <v>3721</v>
      </c>
      <c r="F2387">
        <v>94</v>
      </c>
      <c r="G2387">
        <v>68</v>
      </c>
      <c r="I2387" t="s">
        <v>16</v>
      </c>
    </row>
    <row r="2388" spans="1:9" x14ac:dyDescent="0.25">
      <c r="A2388" t="s">
        <v>3702</v>
      </c>
      <c r="B2388" s="6">
        <v>42004</v>
      </c>
      <c r="C2388" t="s">
        <v>3073</v>
      </c>
      <c r="D2388" t="s">
        <v>3167</v>
      </c>
      <c r="E2388" t="s">
        <v>3721</v>
      </c>
      <c r="F2388">
        <v>61</v>
      </c>
      <c r="G2388">
        <v>43</v>
      </c>
      <c r="I2388" t="s">
        <v>196</v>
      </c>
    </row>
    <row r="2389" spans="1:9" x14ac:dyDescent="0.25">
      <c r="A2389" t="s">
        <v>3303</v>
      </c>
      <c r="B2389" s="6">
        <v>42004</v>
      </c>
      <c r="C2389" t="s">
        <v>3073</v>
      </c>
      <c r="D2389" t="s">
        <v>3306</v>
      </c>
      <c r="E2389" t="s">
        <v>3720</v>
      </c>
      <c r="F2389">
        <v>81</v>
      </c>
      <c r="G2389">
        <v>64</v>
      </c>
      <c r="I2389" t="s">
        <v>1184</v>
      </c>
    </row>
    <row r="2390" spans="1:9" x14ac:dyDescent="0.25">
      <c r="A2390" t="s">
        <v>3075</v>
      </c>
      <c r="B2390" s="6">
        <v>42004</v>
      </c>
      <c r="C2390" t="s">
        <v>3073</v>
      </c>
      <c r="D2390" t="s">
        <v>3252</v>
      </c>
      <c r="E2390" t="s">
        <v>3721</v>
      </c>
      <c r="F2390">
        <v>65</v>
      </c>
      <c r="G2390">
        <v>53</v>
      </c>
      <c r="I2390" t="s">
        <v>428</v>
      </c>
    </row>
    <row r="2391" spans="1:9" x14ac:dyDescent="0.25">
      <c r="A2391" t="s">
        <v>3206</v>
      </c>
      <c r="B2391" s="6">
        <v>42004</v>
      </c>
      <c r="C2391" t="s">
        <v>3073</v>
      </c>
      <c r="D2391" t="s">
        <v>3124</v>
      </c>
      <c r="E2391" t="s">
        <v>3721</v>
      </c>
      <c r="F2391">
        <v>72</v>
      </c>
      <c r="G2391">
        <v>68</v>
      </c>
      <c r="I2391" t="s">
        <v>1159</v>
      </c>
    </row>
    <row r="2392" spans="1:9" x14ac:dyDescent="0.25">
      <c r="A2392" t="s">
        <v>3311</v>
      </c>
      <c r="B2392" s="6">
        <v>42004</v>
      </c>
      <c r="C2392" t="s">
        <v>3073</v>
      </c>
      <c r="D2392" t="s">
        <v>3305</v>
      </c>
      <c r="E2392" t="s">
        <v>3720</v>
      </c>
      <c r="F2392">
        <v>62</v>
      </c>
      <c r="G2392">
        <v>60</v>
      </c>
      <c r="I2392" t="s">
        <v>919</v>
      </c>
    </row>
    <row r="2393" spans="1:9" x14ac:dyDescent="0.25">
      <c r="A2393" t="s">
        <v>3117</v>
      </c>
      <c r="B2393" s="6">
        <v>42004</v>
      </c>
      <c r="C2393" t="s">
        <v>3073</v>
      </c>
      <c r="D2393" t="s">
        <v>3121</v>
      </c>
      <c r="E2393" t="s">
        <v>3721</v>
      </c>
      <c r="F2393">
        <v>80</v>
      </c>
      <c r="G2393">
        <v>60</v>
      </c>
      <c r="I2393" t="s">
        <v>195</v>
      </c>
    </row>
    <row r="2394" spans="1:9" x14ac:dyDescent="0.25">
      <c r="A2394" t="s">
        <v>3166</v>
      </c>
      <c r="B2394" s="6">
        <v>42004</v>
      </c>
      <c r="C2394" t="s">
        <v>3073</v>
      </c>
      <c r="D2394" t="s">
        <v>3346</v>
      </c>
      <c r="E2394" t="s">
        <v>3720</v>
      </c>
      <c r="F2394">
        <v>58</v>
      </c>
      <c r="G2394">
        <v>57</v>
      </c>
      <c r="I2394" t="s">
        <v>118</v>
      </c>
    </row>
    <row r="2395" spans="1:9" x14ac:dyDescent="0.25">
      <c r="A2395" t="s">
        <v>3131</v>
      </c>
      <c r="B2395" s="6">
        <v>42004</v>
      </c>
      <c r="C2395" t="s">
        <v>3073</v>
      </c>
      <c r="D2395" t="s">
        <v>3229</v>
      </c>
      <c r="E2395" t="s">
        <v>3720</v>
      </c>
      <c r="F2395">
        <v>70</v>
      </c>
      <c r="G2395">
        <v>55</v>
      </c>
      <c r="I2395" t="s">
        <v>447</v>
      </c>
    </row>
    <row r="2396" spans="1:9" x14ac:dyDescent="0.25">
      <c r="A2396" t="s">
        <v>3343</v>
      </c>
      <c r="B2396" s="6">
        <v>42004</v>
      </c>
      <c r="C2396" t="s">
        <v>3073</v>
      </c>
      <c r="D2396" t="s">
        <v>3339</v>
      </c>
      <c r="E2396" t="s">
        <v>3721</v>
      </c>
      <c r="F2396">
        <v>53</v>
      </c>
      <c r="G2396">
        <v>49</v>
      </c>
      <c r="I2396" t="s">
        <v>428</v>
      </c>
    </row>
    <row r="2397" spans="1:9" x14ac:dyDescent="0.25">
      <c r="A2397" t="s">
        <v>3105</v>
      </c>
      <c r="B2397" s="6">
        <v>42004</v>
      </c>
      <c r="C2397" t="s">
        <v>3073</v>
      </c>
      <c r="D2397" t="s">
        <v>3201</v>
      </c>
      <c r="E2397" t="s">
        <v>3721</v>
      </c>
      <c r="F2397">
        <v>78</v>
      </c>
      <c r="G2397">
        <v>67</v>
      </c>
      <c r="I2397" t="s">
        <v>370</v>
      </c>
    </row>
    <row r="2398" spans="1:9" x14ac:dyDescent="0.25">
      <c r="A2398" t="s">
        <v>3149</v>
      </c>
      <c r="B2398" s="6">
        <v>42004</v>
      </c>
      <c r="C2398" t="s">
        <v>3073</v>
      </c>
      <c r="D2398" t="s">
        <v>3145</v>
      </c>
      <c r="E2398" t="s">
        <v>3721</v>
      </c>
      <c r="F2398">
        <v>83</v>
      </c>
      <c r="G2398">
        <v>49</v>
      </c>
      <c r="I2398" t="s">
        <v>197</v>
      </c>
    </row>
    <row r="2399" spans="1:9" x14ac:dyDescent="0.25">
      <c r="A2399" t="s">
        <v>3396</v>
      </c>
      <c r="B2399" s="6">
        <v>42004</v>
      </c>
      <c r="C2399" t="s">
        <v>3073</v>
      </c>
      <c r="D2399" t="s">
        <v>3388</v>
      </c>
      <c r="E2399" t="s">
        <v>3720</v>
      </c>
      <c r="F2399">
        <v>53</v>
      </c>
      <c r="G2399">
        <v>50</v>
      </c>
      <c r="I2399" t="s">
        <v>60</v>
      </c>
    </row>
    <row r="2400" spans="1:9" x14ac:dyDescent="0.25">
      <c r="A2400" t="s">
        <v>3195</v>
      </c>
      <c r="B2400" s="6">
        <v>42004</v>
      </c>
      <c r="C2400" t="s">
        <v>3073</v>
      </c>
      <c r="D2400" t="s">
        <v>3119</v>
      </c>
      <c r="E2400" t="s">
        <v>3721</v>
      </c>
      <c r="F2400">
        <v>61</v>
      </c>
      <c r="G2400">
        <v>44</v>
      </c>
      <c r="I2400" t="s">
        <v>306</v>
      </c>
    </row>
    <row r="2401" spans="1:9" x14ac:dyDescent="0.25">
      <c r="A2401" t="s">
        <v>3251</v>
      </c>
      <c r="B2401" s="6">
        <v>42004</v>
      </c>
      <c r="C2401" t="s">
        <v>3073</v>
      </c>
      <c r="D2401" t="s">
        <v>3319</v>
      </c>
      <c r="E2401" t="s">
        <v>3721</v>
      </c>
      <c r="F2401">
        <v>71</v>
      </c>
      <c r="G2401">
        <v>61</v>
      </c>
      <c r="I2401" t="s">
        <v>305</v>
      </c>
    </row>
    <row r="2402" spans="1:9" x14ac:dyDescent="0.25">
      <c r="A2402" t="s">
        <v>3228</v>
      </c>
      <c r="B2402" s="6">
        <v>42004</v>
      </c>
      <c r="C2402" t="s">
        <v>3073</v>
      </c>
      <c r="D2402" t="s">
        <v>3129</v>
      </c>
      <c r="E2402" t="s">
        <v>3721</v>
      </c>
      <c r="F2402">
        <v>73</v>
      </c>
      <c r="G2402">
        <v>62</v>
      </c>
      <c r="I2402" t="s">
        <v>2345</v>
      </c>
    </row>
    <row r="2403" spans="1:9" x14ac:dyDescent="0.25">
      <c r="A2403" t="s">
        <v>3297</v>
      </c>
      <c r="B2403" s="6">
        <v>42004</v>
      </c>
      <c r="C2403" t="s">
        <v>3073</v>
      </c>
      <c r="D2403" t="s">
        <v>3718</v>
      </c>
      <c r="E2403" t="s">
        <v>3721</v>
      </c>
      <c r="F2403">
        <v>82</v>
      </c>
      <c r="G2403">
        <v>53</v>
      </c>
      <c r="I2403" t="s">
        <v>118</v>
      </c>
    </row>
    <row r="2404" spans="1:9" x14ac:dyDescent="0.25">
      <c r="A2404" t="s">
        <v>3138</v>
      </c>
      <c r="B2404" s="6">
        <v>42004</v>
      </c>
      <c r="C2404" t="s">
        <v>3073</v>
      </c>
      <c r="D2404" t="s">
        <v>3143</v>
      </c>
      <c r="E2404" t="s">
        <v>3720</v>
      </c>
      <c r="F2404">
        <v>56</v>
      </c>
      <c r="G2404">
        <v>54</v>
      </c>
      <c r="I2404" t="s">
        <v>58</v>
      </c>
    </row>
    <row r="2405" spans="1:9" x14ac:dyDescent="0.25">
      <c r="A2405" t="s">
        <v>3207</v>
      </c>
      <c r="B2405" s="6">
        <v>42004</v>
      </c>
      <c r="C2405" t="s">
        <v>3073</v>
      </c>
      <c r="D2405" t="s">
        <v>3718</v>
      </c>
      <c r="E2405" t="s">
        <v>3721</v>
      </c>
      <c r="F2405">
        <v>92</v>
      </c>
      <c r="G2405">
        <v>48</v>
      </c>
      <c r="I2405" t="s">
        <v>1553</v>
      </c>
    </row>
    <row r="2406" spans="1:9" x14ac:dyDescent="0.25">
      <c r="A2406" t="s">
        <v>3276</v>
      </c>
      <c r="B2406" s="6">
        <v>42004</v>
      </c>
      <c r="C2406" t="s">
        <v>3073</v>
      </c>
      <c r="D2406" t="s">
        <v>3717</v>
      </c>
      <c r="E2406" t="s">
        <v>3721</v>
      </c>
      <c r="F2406">
        <v>61</v>
      </c>
      <c r="G2406">
        <v>33</v>
      </c>
      <c r="I2406" t="s">
        <v>335</v>
      </c>
    </row>
    <row r="2407" spans="1:9" x14ac:dyDescent="0.25">
      <c r="A2407" t="s">
        <v>3708</v>
      </c>
      <c r="B2407" s="6">
        <v>42004</v>
      </c>
      <c r="C2407" t="s">
        <v>3073</v>
      </c>
      <c r="D2407" t="s">
        <v>3101</v>
      </c>
      <c r="E2407" t="s">
        <v>3721</v>
      </c>
      <c r="F2407">
        <v>67</v>
      </c>
      <c r="G2407">
        <v>55</v>
      </c>
      <c r="I2407" t="s">
        <v>572</v>
      </c>
    </row>
    <row r="2408" spans="1:9" x14ac:dyDescent="0.25">
      <c r="A2408" t="s">
        <v>3200</v>
      </c>
      <c r="B2408" s="6">
        <v>42004</v>
      </c>
      <c r="C2408" t="s">
        <v>3073</v>
      </c>
      <c r="D2408" t="s">
        <v>3114</v>
      </c>
      <c r="E2408" t="s">
        <v>3721</v>
      </c>
      <c r="F2408">
        <v>80</v>
      </c>
      <c r="G2408">
        <v>66</v>
      </c>
      <c r="I2408" t="s">
        <v>448</v>
      </c>
    </row>
    <row r="2409" spans="1:9" x14ac:dyDescent="0.25">
      <c r="A2409" t="s">
        <v>3304</v>
      </c>
      <c r="B2409" s="6">
        <v>42004</v>
      </c>
      <c r="C2409" t="s">
        <v>3073</v>
      </c>
      <c r="D2409" t="s">
        <v>3309</v>
      </c>
      <c r="E2409" t="s">
        <v>3721</v>
      </c>
      <c r="F2409">
        <v>82</v>
      </c>
      <c r="G2409">
        <v>72</v>
      </c>
      <c r="H2409" t="s">
        <v>3722</v>
      </c>
      <c r="I2409" t="s">
        <v>1005</v>
      </c>
    </row>
    <row r="2410" spans="1:9" x14ac:dyDescent="0.25">
      <c r="A2410" t="s">
        <v>3712</v>
      </c>
      <c r="B2410" s="6">
        <v>42004</v>
      </c>
      <c r="C2410" t="s">
        <v>3073</v>
      </c>
      <c r="D2410" t="s">
        <v>3174</v>
      </c>
      <c r="E2410" t="s">
        <v>3721</v>
      </c>
      <c r="F2410">
        <v>89</v>
      </c>
      <c r="G2410">
        <v>72</v>
      </c>
      <c r="I2410" t="s">
        <v>607</v>
      </c>
    </row>
    <row r="2411" spans="1:9" x14ac:dyDescent="0.25">
      <c r="A2411" t="s">
        <v>3242</v>
      </c>
      <c r="B2411" s="6">
        <v>42004</v>
      </c>
      <c r="C2411" t="s">
        <v>3073</v>
      </c>
      <c r="D2411" t="s">
        <v>3077</v>
      </c>
      <c r="E2411" t="s">
        <v>3721</v>
      </c>
      <c r="F2411">
        <v>76</v>
      </c>
      <c r="G2411">
        <v>71</v>
      </c>
      <c r="I2411" t="s">
        <v>841</v>
      </c>
    </row>
    <row r="2412" spans="1:9" x14ac:dyDescent="0.25">
      <c r="A2412" t="s">
        <v>3210</v>
      </c>
      <c r="B2412" s="6">
        <v>42004</v>
      </c>
      <c r="C2412" t="s">
        <v>3073</v>
      </c>
      <c r="D2412" t="s">
        <v>3249</v>
      </c>
      <c r="E2412" t="s">
        <v>3721</v>
      </c>
      <c r="F2412">
        <v>70</v>
      </c>
      <c r="G2412">
        <v>53</v>
      </c>
      <c r="I2412" t="s">
        <v>197</v>
      </c>
    </row>
    <row r="2413" spans="1:9" x14ac:dyDescent="0.25">
      <c r="A2413" t="s">
        <v>3226</v>
      </c>
      <c r="B2413" s="6">
        <v>42004</v>
      </c>
      <c r="C2413" t="s">
        <v>3073</v>
      </c>
      <c r="D2413" t="s">
        <v>3214</v>
      </c>
      <c r="E2413" t="s">
        <v>3721</v>
      </c>
      <c r="F2413">
        <v>78</v>
      </c>
      <c r="G2413">
        <v>74</v>
      </c>
      <c r="I2413" t="s">
        <v>1693</v>
      </c>
    </row>
    <row r="2414" spans="1:9" x14ac:dyDescent="0.25">
      <c r="A2414" t="s">
        <v>3230</v>
      </c>
      <c r="B2414" s="6">
        <v>42005</v>
      </c>
      <c r="C2414" t="s">
        <v>3073</v>
      </c>
      <c r="D2414" t="s">
        <v>3397</v>
      </c>
      <c r="E2414" t="s">
        <v>3721</v>
      </c>
      <c r="F2414">
        <v>78</v>
      </c>
      <c r="G2414">
        <v>77</v>
      </c>
      <c r="I2414" t="s">
        <v>1159</v>
      </c>
    </row>
    <row r="2415" spans="1:9" x14ac:dyDescent="0.25">
      <c r="A2415" t="s">
        <v>3337</v>
      </c>
      <c r="B2415" s="6">
        <v>42005</v>
      </c>
      <c r="C2415" t="s">
        <v>3073</v>
      </c>
      <c r="D2415" t="s">
        <v>3232</v>
      </c>
      <c r="E2415" t="s">
        <v>3721</v>
      </c>
      <c r="F2415">
        <v>61</v>
      </c>
      <c r="G2415">
        <v>59</v>
      </c>
      <c r="I2415" t="s">
        <v>131</v>
      </c>
    </row>
    <row r="2416" spans="1:9" x14ac:dyDescent="0.25">
      <c r="A2416" t="s">
        <v>3236</v>
      </c>
      <c r="B2416" s="6">
        <v>42005</v>
      </c>
      <c r="C2416" t="s">
        <v>3073</v>
      </c>
      <c r="D2416" t="s">
        <v>3270</v>
      </c>
      <c r="E2416" t="s">
        <v>3721</v>
      </c>
      <c r="F2416">
        <v>84</v>
      </c>
      <c r="G2416">
        <v>78</v>
      </c>
      <c r="I2416" t="s">
        <v>307</v>
      </c>
    </row>
    <row r="2417" spans="1:9" x14ac:dyDescent="0.25">
      <c r="A2417" t="s">
        <v>3378</v>
      </c>
      <c r="B2417" s="6">
        <v>42005</v>
      </c>
      <c r="C2417" t="s">
        <v>3073</v>
      </c>
      <c r="D2417" t="s">
        <v>3178</v>
      </c>
      <c r="E2417" t="s">
        <v>3721</v>
      </c>
      <c r="F2417">
        <v>52</v>
      </c>
      <c r="G2417">
        <v>49</v>
      </c>
      <c r="I2417" t="s">
        <v>370</v>
      </c>
    </row>
    <row r="2418" spans="1:9" x14ac:dyDescent="0.25">
      <c r="A2418" t="s">
        <v>3237</v>
      </c>
      <c r="B2418" s="6">
        <v>42005</v>
      </c>
      <c r="C2418" t="s">
        <v>3073</v>
      </c>
      <c r="D2418" t="s">
        <v>3269</v>
      </c>
      <c r="E2418" t="s">
        <v>3721</v>
      </c>
      <c r="F2418">
        <v>77</v>
      </c>
      <c r="G2418">
        <v>54</v>
      </c>
      <c r="I2418" t="s">
        <v>1005</v>
      </c>
    </row>
    <row r="2419" spans="1:9" x14ac:dyDescent="0.25">
      <c r="A2419" t="s">
        <v>3340</v>
      </c>
      <c r="B2419" s="6">
        <v>42005</v>
      </c>
      <c r="C2419" t="s">
        <v>3073</v>
      </c>
      <c r="D2419" t="s">
        <v>3390</v>
      </c>
      <c r="E2419" t="s">
        <v>3720</v>
      </c>
      <c r="F2419">
        <v>77</v>
      </c>
      <c r="G2419">
        <v>63</v>
      </c>
      <c r="I2419" t="s">
        <v>2911</v>
      </c>
    </row>
    <row r="2420" spans="1:9" x14ac:dyDescent="0.25">
      <c r="A2420" t="s">
        <v>3163</v>
      </c>
      <c r="B2420" s="6">
        <v>42005</v>
      </c>
      <c r="C2420" t="s">
        <v>3073</v>
      </c>
      <c r="D2420" t="s">
        <v>3243</v>
      </c>
      <c r="E2420" t="s">
        <v>3721</v>
      </c>
      <c r="F2420">
        <v>66</v>
      </c>
      <c r="G2420">
        <v>48</v>
      </c>
      <c r="I2420" t="s">
        <v>1035</v>
      </c>
    </row>
    <row r="2421" spans="1:9" x14ac:dyDescent="0.25">
      <c r="A2421" t="s">
        <v>3266</v>
      </c>
      <c r="B2421" s="6">
        <v>42005</v>
      </c>
      <c r="C2421" t="s">
        <v>3073</v>
      </c>
      <c r="D2421" t="s">
        <v>3278</v>
      </c>
      <c r="E2421" t="s">
        <v>3720</v>
      </c>
      <c r="F2421">
        <v>67</v>
      </c>
      <c r="G2421">
        <v>60</v>
      </c>
      <c r="I2421" t="s">
        <v>1021</v>
      </c>
    </row>
    <row r="2422" spans="1:9" x14ac:dyDescent="0.25">
      <c r="A2422" t="s">
        <v>3334</v>
      </c>
      <c r="B2422" s="6">
        <v>42005</v>
      </c>
      <c r="C2422" t="s">
        <v>3073</v>
      </c>
      <c r="D2422" t="s">
        <v>3291</v>
      </c>
      <c r="E2422" t="s">
        <v>3720</v>
      </c>
      <c r="F2422">
        <v>68</v>
      </c>
      <c r="G2422">
        <v>59</v>
      </c>
      <c r="I2422" t="s">
        <v>216</v>
      </c>
    </row>
    <row r="2423" spans="1:9" x14ac:dyDescent="0.25">
      <c r="A2423" t="s">
        <v>3264</v>
      </c>
      <c r="B2423" s="6">
        <v>42005</v>
      </c>
      <c r="C2423" t="s">
        <v>3073</v>
      </c>
      <c r="D2423" t="s">
        <v>3267</v>
      </c>
      <c r="E2423" t="s">
        <v>3721</v>
      </c>
      <c r="F2423">
        <v>71</v>
      </c>
      <c r="G2423">
        <v>68</v>
      </c>
      <c r="I2423" t="s">
        <v>1090</v>
      </c>
    </row>
    <row r="2424" spans="1:9" x14ac:dyDescent="0.25">
      <c r="A2424" t="s">
        <v>3265</v>
      </c>
      <c r="B2424" s="6">
        <v>42005</v>
      </c>
      <c r="C2424" t="s">
        <v>3073</v>
      </c>
      <c r="D2424" t="s">
        <v>3268</v>
      </c>
      <c r="E2424" t="s">
        <v>3721</v>
      </c>
      <c r="F2424">
        <v>78</v>
      </c>
      <c r="G2424">
        <v>73</v>
      </c>
      <c r="I2424" t="s">
        <v>1102</v>
      </c>
    </row>
    <row r="2425" spans="1:9" x14ac:dyDescent="0.25">
      <c r="A2425" t="s">
        <v>3262</v>
      </c>
      <c r="B2425" s="6">
        <v>42005</v>
      </c>
      <c r="C2425" t="s">
        <v>3073</v>
      </c>
      <c r="D2425" t="s">
        <v>3389</v>
      </c>
      <c r="E2425" t="s">
        <v>3720</v>
      </c>
      <c r="F2425">
        <v>57</v>
      </c>
      <c r="G2425">
        <v>56</v>
      </c>
      <c r="I2425" t="s">
        <v>1483</v>
      </c>
    </row>
    <row r="2426" spans="1:9" x14ac:dyDescent="0.25">
      <c r="A2426" t="s">
        <v>3330</v>
      </c>
      <c r="B2426" s="6">
        <v>42005</v>
      </c>
      <c r="C2426" t="s">
        <v>3073</v>
      </c>
      <c r="D2426" t="s">
        <v>3184</v>
      </c>
      <c r="E2426" t="s">
        <v>3720</v>
      </c>
      <c r="F2426">
        <v>81</v>
      </c>
      <c r="G2426">
        <v>46</v>
      </c>
      <c r="I2426" t="s">
        <v>389</v>
      </c>
    </row>
    <row r="2427" spans="1:9" x14ac:dyDescent="0.25">
      <c r="A2427" t="s">
        <v>3374</v>
      </c>
      <c r="B2427" s="6">
        <v>42005</v>
      </c>
      <c r="C2427" t="s">
        <v>3073</v>
      </c>
      <c r="D2427" t="s">
        <v>3320</v>
      </c>
      <c r="E2427" t="s">
        <v>3721</v>
      </c>
      <c r="F2427">
        <v>73</v>
      </c>
      <c r="G2427">
        <v>57</v>
      </c>
      <c r="I2427" t="s">
        <v>170</v>
      </c>
    </row>
    <row r="2428" spans="1:9" x14ac:dyDescent="0.25">
      <c r="A2428" t="s">
        <v>3318</v>
      </c>
      <c r="B2428" s="6">
        <v>42005</v>
      </c>
      <c r="C2428" t="s">
        <v>3073</v>
      </c>
      <c r="D2428" t="s">
        <v>3718</v>
      </c>
      <c r="E2428" t="s">
        <v>3721</v>
      </c>
      <c r="F2428">
        <v>84</v>
      </c>
      <c r="G2428">
        <v>61</v>
      </c>
      <c r="I2428" t="s">
        <v>447</v>
      </c>
    </row>
    <row r="2429" spans="1:9" x14ac:dyDescent="0.25">
      <c r="A2429" t="s">
        <v>3155</v>
      </c>
      <c r="B2429" s="6">
        <v>42006</v>
      </c>
      <c r="C2429" t="s">
        <v>3073</v>
      </c>
      <c r="D2429" t="s">
        <v>3211</v>
      </c>
      <c r="E2429" t="s">
        <v>3721</v>
      </c>
      <c r="F2429">
        <v>76</v>
      </c>
      <c r="G2429">
        <v>61</v>
      </c>
      <c r="I2429" t="s">
        <v>427</v>
      </c>
    </row>
    <row r="2430" spans="1:9" x14ac:dyDescent="0.25">
      <c r="A2430" t="s">
        <v>3222</v>
      </c>
      <c r="B2430" s="6">
        <v>42006</v>
      </c>
      <c r="C2430" t="s">
        <v>3073</v>
      </c>
      <c r="D2430" t="s">
        <v>3395</v>
      </c>
      <c r="E2430" t="s">
        <v>3721</v>
      </c>
      <c r="F2430">
        <v>81</v>
      </c>
      <c r="G2430">
        <v>75</v>
      </c>
      <c r="I2430" t="s">
        <v>428</v>
      </c>
    </row>
    <row r="2431" spans="1:9" x14ac:dyDescent="0.25">
      <c r="A2431" t="s">
        <v>3115</v>
      </c>
      <c r="B2431" s="6">
        <v>42006</v>
      </c>
      <c r="C2431" t="s">
        <v>3073</v>
      </c>
      <c r="D2431" t="s">
        <v>3327</v>
      </c>
      <c r="E2431" t="s">
        <v>3720</v>
      </c>
      <c r="F2431">
        <v>73</v>
      </c>
      <c r="G2431">
        <v>68</v>
      </c>
      <c r="I2431" t="s">
        <v>1777</v>
      </c>
    </row>
    <row r="2432" spans="1:9" x14ac:dyDescent="0.25">
      <c r="A2432" t="s">
        <v>3102</v>
      </c>
      <c r="B2432" s="6">
        <v>42006</v>
      </c>
      <c r="C2432" t="s">
        <v>3073</v>
      </c>
      <c r="D2432" t="s">
        <v>3718</v>
      </c>
      <c r="E2432" t="s">
        <v>3721</v>
      </c>
      <c r="F2432">
        <v>125</v>
      </c>
      <c r="G2432">
        <v>80</v>
      </c>
      <c r="I2432" t="s">
        <v>817</v>
      </c>
    </row>
    <row r="2433" spans="1:9" x14ac:dyDescent="0.25">
      <c r="A2433" t="s">
        <v>3373</v>
      </c>
      <c r="B2433" s="6">
        <v>42006</v>
      </c>
      <c r="C2433" t="s">
        <v>3073</v>
      </c>
      <c r="D2433" t="s">
        <v>3281</v>
      </c>
      <c r="E2433" t="s">
        <v>3721</v>
      </c>
      <c r="F2433">
        <v>84</v>
      </c>
      <c r="G2433">
        <v>57</v>
      </c>
      <c r="I2433" t="s">
        <v>1604</v>
      </c>
    </row>
    <row r="2434" spans="1:9" x14ac:dyDescent="0.25">
      <c r="A2434" t="s">
        <v>3231</v>
      </c>
      <c r="B2434" s="6">
        <v>42006</v>
      </c>
      <c r="C2434" t="s">
        <v>3073</v>
      </c>
      <c r="D2434" t="s">
        <v>3282</v>
      </c>
      <c r="E2434" t="s">
        <v>3721</v>
      </c>
      <c r="F2434">
        <v>62</v>
      </c>
      <c r="G2434">
        <v>56</v>
      </c>
      <c r="I2434" t="s">
        <v>335</v>
      </c>
    </row>
    <row r="2435" spans="1:9" x14ac:dyDescent="0.25">
      <c r="A2435" t="s">
        <v>3283</v>
      </c>
      <c r="B2435" s="6">
        <v>42006</v>
      </c>
      <c r="C2435" t="s">
        <v>3073</v>
      </c>
      <c r="D2435" t="s">
        <v>3341</v>
      </c>
      <c r="E2435" t="s">
        <v>3721</v>
      </c>
      <c r="F2435">
        <v>78</v>
      </c>
      <c r="G2435">
        <v>62</v>
      </c>
      <c r="I2435" t="s">
        <v>746</v>
      </c>
    </row>
    <row r="2436" spans="1:9" x14ac:dyDescent="0.25">
      <c r="A2436" t="s">
        <v>3189</v>
      </c>
      <c r="B2436" s="6">
        <v>42006</v>
      </c>
      <c r="C2436" t="s">
        <v>3073</v>
      </c>
      <c r="D2436" t="s">
        <v>3273</v>
      </c>
      <c r="E2436" t="s">
        <v>3721</v>
      </c>
      <c r="F2436">
        <v>76</v>
      </c>
      <c r="G2436">
        <v>69</v>
      </c>
      <c r="I2436" t="s">
        <v>132</v>
      </c>
    </row>
    <row r="2437" spans="1:9" x14ac:dyDescent="0.25">
      <c r="A2437" t="s">
        <v>3319</v>
      </c>
      <c r="B2437" s="6">
        <v>42006</v>
      </c>
      <c r="C2437" t="s">
        <v>3073</v>
      </c>
      <c r="D2437" t="s">
        <v>3351</v>
      </c>
      <c r="E2437" t="s">
        <v>3721</v>
      </c>
      <c r="F2437">
        <v>98</v>
      </c>
      <c r="G2437">
        <v>88</v>
      </c>
      <c r="I2437" t="s">
        <v>2527</v>
      </c>
    </row>
    <row r="2438" spans="1:9" x14ac:dyDescent="0.25">
      <c r="A2438" t="s">
        <v>3382</v>
      </c>
      <c r="B2438" s="6">
        <v>42006</v>
      </c>
      <c r="C2438" t="s">
        <v>3073</v>
      </c>
      <c r="D2438" t="s">
        <v>3080</v>
      </c>
      <c r="E2438" t="s">
        <v>3720</v>
      </c>
      <c r="F2438">
        <v>68</v>
      </c>
      <c r="G2438">
        <v>67</v>
      </c>
      <c r="I2438" t="s">
        <v>1792</v>
      </c>
    </row>
    <row r="2439" spans="1:9" x14ac:dyDescent="0.25">
      <c r="A2439" t="s">
        <v>3221</v>
      </c>
      <c r="B2439" s="6">
        <v>42006</v>
      </c>
      <c r="C2439" t="s">
        <v>3073</v>
      </c>
      <c r="D2439" t="s">
        <v>3718</v>
      </c>
      <c r="E2439" t="s">
        <v>3721</v>
      </c>
      <c r="F2439">
        <v>49</v>
      </c>
      <c r="G2439">
        <v>36</v>
      </c>
      <c r="I2439" t="s">
        <v>717</v>
      </c>
    </row>
    <row r="2440" spans="1:9" x14ac:dyDescent="0.25">
      <c r="A2440" t="s">
        <v>3375</v>
      </c>
      <c r="B2440" s="6">
        <v>42006</v>
      </c>
      <c r="C2440" t="s">
        <v>3073</v>
      </c>
      <c r="D2440" t="s">
        <v>3365</v>
      </c>
      <c r="E2440" t="s">
        <v>3721</v>
      </c>
      <c r="F2440">
        <v>74</v>
      </c>
      <c r="G2440">
        <v>54</v>
      </c>
      <c r="I2440" t="s">
        <v>306</v>
      </c>
    </row>
    <row r="2441" spans="1:9" x14ac:dyDescent="0.25">
      <c r="A2441" t="s">
        <v>3188</v>
      </c>
      <c r="B2441" s="6">
        <v>42006</v>
      </c>
      <c r="C2441" t="s">
        <v>3073</v>
      </c>
      <c r="D2441" t="s">
        <v>3383</v>
      </c>
      <c r="E2441" t="s">
        <v>3720</v>
      </c>
      <c r="F2441">
        <v>69</v>
      </c>
      <c r="G2441">
        <v>59</v>
      </c>
      <c r="I2441" t="s">
        <v>1839</v>
      </c>
    </row>
    <row r="2442" spans="1:9" x14ac:dyDescent="0.25">
      <c r="A2442" t="s">
        <v>3202</v>
      </c>
      <c r="B2442" s="6">
        <v>42006</v>
      </c>
      <c r="C2442" t="s">
        <v>3073</v>
      </c>
      <c r="D2442" t="s">
        <v>3161</v>
      </c>
      <c r="E2442" t="s">
        <v>3721</v>
      </c>
      <c r="F2442">
        <v>62</v>
      </c>
      <c r="G2442">
        <v>55</v>
      </c>
      <c r="I2442" t="s">
        <v>118</v>
      </c>
    </row>
    <row r="2443" spans="1:9" x14ac:dyDescent="0.25">
      <c r="A2443" t="s">
        <v>3082</v>
      </c>
      <c r="B2443" s="6">
        <v>42006</v>
      </c>
      <c r="C2443" t="s">
        <v>3073</v>
      </c>
      <c r="D2443" t="s">
        <v>3384</v>
      </c>
      <c r="E2443" t="s">
        <v>3721</v>
      </c>
      <c r="F2443">
        <v>73</v>
      </c>
      <c r="G2443">
        <v>61</v>
      </c>
      <c r="I2443" t="s">
        <v>1862</v>
      </c>
    </row>
    <row r="2444" spans="1:9" x14ac:dyDescent="0.25">
      <c r="A2444" t="s">
        <v>3224</v>
      </c>
      <c r="B2444" s="6">
        <v>42006</v>
      </c>
      <c r="C2444" t="s">
        <v>3073</v>
      </c>
      <c r="D2444" t="s">
        <v>3159</v>
      </c>
      <c r="E2444" t="s">
        <v>3721</v>
      </c>
      <c r="F2444">
        <v>72</v>
      </c>
      <c r="G2444">
        <v>66</v>
      </c>
      <c r="I2444" t="s">
        <v>1159</v>
      </c>
    </row>
    <row r="2445" spans="1:9" x14ac:dyDescent="0.25">
      <c r="A2445" t="s">
        <v>3256</v>
      </c>
      <c r="B2445" s="6">
        <v>42006</v>
      </c>
      <c r="C2445" t="s">
        <v>3073</v>
      </c>
      <c r="D2445" t="s">
        <v>3353</v>
      </c>
      <c r="E2445" t="s">
        <v>3720</v>
      </c>
      <c r="F2445">
        <v>85</v>
      </c>
      <c r="G2445">
        <v>71</v>
      </c>
      <c r="I2445" t="s">
        <v>98</v>
      </c>
    </row>
    <row r="2446" spans="1:9" x14ac:dyDescent="0.25">
      <c r="A2446" t="s">
        <v>3103</v>
      </c>
      <c r="B2446" s="6">
        <v>42006</v>
      </c>
      <c r="C2446" t="s">
        <v>3073</v>
      </c>
      <c r="D2446" t="s">
        <v>3296</v>
      </c>
      <c r="E2446" t="s">
        <v>3721</v>
      </c>
      <c r="F2446">
        <v>72</v>
      </c>
      <c r="G2446">
        <v>67</v>
      </c>
      <c r="H2446" t="s">
        <v>3722</v>
      </c>
      <c r="I2446" t="s">
        <v>96</v>
      </c>
    </row>
    <row r="2447" spans="1:9" x14ac:dyDescent="0.25">
      <c r="A2447" t="s">
        <v>3369</v>
      </c>
      <c r="B2447" s="6">
        <v>42006</v>
      </c>
      <c r="C2447" t="s">
        <v>3073</v>
      </c>
      <c r="D2447" t="s">
        <v>3368</v>
      </c>
      <c r="E2447" t="s">
        <v>3721</v>
      </c>
      <c r="F2447">
        <v>89</v>
      </c>
      <c r="G2447">
        <v>75</v>
      </c>
      <c r="H2447" t="s">
        <v>3722</v>
      </c>
      <c r="I2447" t="s">
        <v>1652</v>
      </c>
    </row>
    <row r="2448" spans="1:9" x14ac:dyDescent="0.25">
      <c r="A2448" t="s">
        <v>3098</v>
      </c>
      <c r="B2448" s="6">
        <v>42006</v>
      </c>
      <c r="C2448" t="s">
        <v>3073</v>
      </c>
      <c r="D2448" t="s">
        <v>3381</v>
      </c>
      <c r="E2448" t="s">
        <v>3720</v>
      </c>
      <c r="F2448">
        <v>66</v>
      </c>
      <c r="G2448">
        <v>60</v>
      </c>
      <c r="I2448" t="s">
        <v>1878</v>
      </c>
    </row>
    <row r="2449" spans="1:9" x14ac:dyDescent="0.25">
      <c r="A2449" t="s">
        <v>3352</v>
      </c>
      <c r="B2449" s="6">
        <v>42006</v>
      </c>
      <c r="C2449" t="s">
        <v>3073</v>
      </c>
      <c r="D2449" t="s">
        <v>3298</v>
      </c>
      <c r="E2449" t="s">
        <v>3721</v>
      </c>
      <c r="F2449">
        <v>67</v>
      </c>
      <c r="G2449">
        <v>52</v>
      </c>
      <c r="I2449" t="s">
        <v>1537</v>
      </c>
    </row>
    <row r="2450" spans="1:9" x14ac:dyDescent="0.25">
      <c r="A2450" t="s">
        <v>3285</v>
      </c>
      <c r="B2450" s="6">
        <v>42006</v>
      </c>
      <c r="C2450" t="s">
        <v>3073</v>
      </c>
      <c r="D2450" t="s">
        <v>3294</v>
      </c>
      <c r="E2450" t="s">
        <v>3720</v>
      </c>
      <c r="F2450">
        <v>86</v>
      </c>
      <c r="G2450">
        <v>77</v>
      </c>
      <c r="I2450" t="s">
        <v>1617</v>
      </c>
    </row>
    <row r="2451" spans="1:9" x14ac:dyDescent="0.25">
      <c r="A2451" t="s">
        <v>3146</v>
      </c>
      <c r="B2451" s="6">
        <v>42006</v>
      </c>
      <c r="C2451" t="s">
        <v>3073</v>
      </c>
      <c r="D2451" t="s">
        <v>3271</v>
      </c>
      <c r="E2451" t="s">
        <v>3721</v>
      </c>
      <c r="F2451">
        <v>71</v>
      </c>
      <c r="G2451">
        <v>56</v>
      </c>
      <c r="I2451" t="s">
        <v>471</v>
      </c>
    </row>
    <row r="2452" spans="1:9" x14ac:dyDescent="0.25">
      <c r="A2452" t="s">
        <v>3133</v>
      </c>
      <c r="B2452" s="6">
        <v>42006</v>
      </c>
      <c r="C2452" t="s">
        <v>3073</v>
      </c>
      <c r="D2452" t="s">
        <v>3087</v>
      </c>
      <c r="E2452" t="s">
        <v>3721</v>
      </c>
      <c r="F2452">
        <v>64</v>
      </c>
      <c r="G2452">
        <v>57</v>
      </c>
      <c r="I2452" t="s">
        <v>288</v>
      </c>
    </row>
    <row r="2453" spans="1:9" x14ac:dyDescent="0.25">
      <c r="A2453" t="s">
        <v>3162</v>
      </c>
      <c r="B2453" s="6">
        <v>42006</v>
      </c>
      <c r="C2453" t="s">
        <v>3073</v>
      </c>
      <c r="D2453" t="s">
        <v>3226</v>
      </c>
      <c r="E2453" t="s">
        <v>3721</v>
      </c>
      <c r="F2453">
        <v>77</v>
      </c>
      <c r="G2453">
        <v>71</v>
      </c>
      <c r="I2453" t="s">
        <v>1664</v>
      </c>
    </row>
    <row r="2454" spans="1:9" x14ac:dyDescent="0.25">
      <c r="A2454" t="s">
        <v>3084</v>
      </c>
      <c r="B2454" s="6">
        <v>42006</v>
      </c>
      <c r="C2454" t="s">
        <v>3073</v>
      </c>
      <c r="D2454" t="s">
        <v>3089</v>
      </c>
      <c r="E2454" t="s">
        <v>3721</v>
      </c>
      <c r="F2454">
        <v>50</v>
      </c>
      <c r="G2454">
        <v>40</v>
      </c>
      <c r="I2454" t="s">
        <v>131</v>
      </c>
    </row>
    <row r="2455" spans="1:9" x14ac:dyDescent="0.25">
      <c r="A2455" t="s">
        <v>3091</v>
      </c>
      <c r="B2455" s="6">
        <v>42006</v>
      </c>
      <c r="C2455" t="s">
        <v>3073</v>
      </c>
      <c r="D2455" t="s">
        <v>3090</v>
      </c>
      <c r="E2455" t="s">
        <v>3720</v>
      </c>
      <c r="F2455">
        <v>70</v>
      </c>
      <c r="G2455">
        <v>55</v>
      </c>
      <c r="I2455" t="s">
        <v>153</v>
      </c>
    </row>
    <row r="2456" spans="1:9" x14ac:dyDescent="0.25">
      <c r="A2456" t="s">
        <v>3287</v>
      </c>
      <c r="B2456" s="6">
        <v>42006</v>
      </c>
      <c r="C2456" t="s">
        <v>3073</v>
      </c>
      <c r="D2456" t="s">
        <v>3132</v>
      </c>
      <c r="E2456" t="s">
        <v>3721</v>
      </c>
      <c r="F2456">
        <v>79</v>
      </c>
      <c r="G2456">
        <v>55</v>
      </c>
      <c r="I2456" t="s">
        <v>370</v>
      </c>
    </row>
    <row r="2457" spans="1:9" x14ac:dyDescent="0.25">
      <c r="A2457" t="s">
        <v>3272</v>
      </c>
      <c r="B2457" s="6">
        <v>42006</v>
      </c>
      <c r="C2457" t="s">
        <v>3073</v>
      </c>
      <c r="D2457" t="s">
        <v>3217</v>
      </c>
      <c r="E2457" t="s">
        <v>3721</v>
      </c>
      <c r="F2457">
        <v>73</v>
      </c>
      <c r="G2457">
        <v>67</v>
      </c>
      <c r="I2457" t="s">
        <v>1005</v>
      </c>
    </row>
    <row r="2458" spans="1:9" x14ac:dyDescent="0.25">
      <c r="A2458" t="s">
        <v>3110</v>
      </c>
      <c r="B2458" s="6">
        <v>42006</v>
      </c>
      <c r="C2458" t="s">
        <v>3073</v>
      </c>
      <c r="D2458" t="s">
        <v>3718</v>
      </c>
      <c r="E2458" t="s">
        <v>3721</v>
      </c>
      <c r="F2458">
        <v>69</v>
      </c>
      <c r="G2458">
        <v>54</v>
      </c>
      <c r="I2458" t="s">
        <v>306</v>
      </c>
    </row>
    <row r="2459" spans="1:9" x14ac:dyDescent="0.25">
      <c r="A2459" t="s">
        <v>3179</v>
      </c>
      <c r="B2459" s="6">
        <v>42006</v>
      </c>
      <c r="C2459" t="s">
        <v>3073</v>
      </c>
      <c r="D2459" t="s">
        <v>3156</v>
      </c>
      <c r="E2459" t="s">
        <v>3721</v>
      </c>
      <c r="F2459">
        <v>70</v>
      </c>
      <c r="G2459">
        <v>57</v>
      </c>
      <c r="I2459" t="s">
        <v>120</v>
      </c>
    </row>
    <row r="2460" spans="1:9" x14ac:dyDescent="0.25">
      <c r="A2460" t="s">
        <v>3173</v>
      </c>
      <c r="B2460" s="6">
        <v>42007</v>
      </c>
      <c r="C2460" t="s">
        <v>3073</v>
      </c>
      <c r="D2460" t="s">
        <v>3314</v>
      </c>
      <c r="E2460" t="s">
        <v>3070</v>
      </c>
      <c r="I2460" t="s">
        <v>3070</v>
      </c>
    </row>
    <row r="2461" spans="1:9" x14ac:dyDescent="0.25">
      <c r="A2461" t="s">
        <v>3122</v>
      </c>
      <c r="B2461" s="6">
        <v>42007</v>
      </c>
      <c r="C2461" t="s">
        <v>3073</v>
      </c>
      <c r="D2461" t="s">
        <v>3350</v>
      </c>
      <c r="E2461" t="s">
        <v>3721</v>
      </c>
      <c r="F2461">
        <v>79</v>
      </c>
      <c r="G2461">
        <v>62</v>
      </c>
      <c r="I2461" t="s">
        <v>306</v>
      </c>
    </row>
    <row r="2462" spans="1:9" x14ac:dyDescent="0.25">
      <c r="A2462" t="s">
        <v>3400</v>
      </c>
      <c r="B2462" s="6">
        <v>42007</v>
      </c>
      <c r="C2462" t="s">
        <v>3073</v>
      </c>
      <c r="D2462" t="s">
        <v>3348</v>
      </c>
      <c r="E2462" t="s">
        <v>3720</v>
      </c>
      <c r="F2462">
        <v>70</v>
      </c>
      <c r="G2462">
        <v>67</v>
      </c>
      <c r="I2462" t="s">
        <v>2670</v>
      </c>
    </row>
    <row r="2463" spans="1:9" x14ac:dyDescent="0.25">
      <c r="A2463" t="s">
        <v>3401</v>
      </c>
      <c r="B2463" s="6">
        <v>42007</v>
      </c>
      <c r="C2463" t="s">
        <v>3073</v>
      </c>
      <c r="D2463" t="s">
        <v>3415</v>
      </c>
      <c r="E2463" t="s">
        <v>3721</v>
      </c>
      <c r="F2463">
        <v>71</v>
      </c>
      <c r="G2463">
        <v>50</v>
      </c>
      <c r="I2463" t="s">
        <v>169</v>
      </c>
    </row>
    <row r="2464" spans="1:9" x14ac:dyDescent="0.25">
      <c r="A2464" t="s">
        <v>3097</v>
      </c>
      <c r="B2464" s="6">
        <v>42007</v>
      </c>
      <c r="C2464" t="s">
        <v>3073</v>
      </c>
      <c r="D2464" t="s">
        <v>3088</v>
      </c>
      <c r="E2464" t="s">
        <v>3721</v>
      </c>
      <c r="F2464">
        <v>80</v>
      </c>
      <c r="G2464">
        <v>56</v>
      </c>
      <c r="I2464" t="s">
        <v>18</v>
      </c>
    </row>
    <row r="2465" spans="1:9" x14ac:dyDescent="0.25">
      <c r="A2465" t="s">
        <v>3414</v>
      </c>
      <c r="B2465" s="6">
        <v>42007</v>
      </c>
      <c r="C2465" t="s">
        <v>3073</v>
      </c>
      <c r="D2465" t="s">
        <v>3409</v>
      </c>
      <c r="E2465" t="s">
        <v>3720</v>
      </c>
      <c r="F2465">
        <v>72</v>
      </c>
      <c r="G2465">
        <v>55</v>
      </c>
      <c r="I2465" t="s">
        <v>79</v>
      </c>
    </row>
    <row r="2466" spans="1:9" x14ac:dyDescent="0.25">
      <c r="A2466" t="s">
        <v>3399</v>
      </c>
      <c r="B2466" s="6">
        <v>42007</v>
      </c>
      <c r="C2466" t="s">
        <v>3073</v>
      </c>
      <c r="D2466" t="s">
        <v>3099</v>
      </c>
      <c r="E2466" t="s">
        <v>3721</v>
      </c>
      <c r="F2466">
        <v>53</v>
      </c>
      <c r="G2466">
        <v>49</v>
      </c>
      <c r="I2466" t="s">
        <v>1246</v>
      </c>
    </row>
    <row r="2467" spans="1:9" x14ac:dyDescent="0.25">
      <c r="A2467" t="s">
        <v>3170</v>
      </c>
      <c r="B2467" s="6">
        <v>42007</v>
      </c>
      <c r="C2467" t="s">
        <v>3073</v>
      </c>
      <c r="D2467" t="s">
        <v>3277</v>
      </c>
      <c r="E2467" t="s">
        <v>3721</v>
      </c>
      <c r="F2467">
        <v>79</v>
      </c>
      <c r="G2467">
        <v>46</v>
      </c>
      <c r="I2467" t="s">
        <v>840</v>
      </c>
    </row>
    <row r="2468" spans="1:9" x14ac:dyDescent="0.25">
      <c r="A2468" t="s">
        <v>3359</v>
      </c>
      <c r="B2468" s="6">
        <v>42007</v>
      </c>
      <c r="C2468" t="s">
        <v>3073</v>
      </c>
      <c r="D2468" t="s">
        <v>3349</v>
      </c>
      <c r="E2468" t="s">
        <v>3720</v>
      </c>
      <c r="F2468">
        <v>74</v>
      </c>
      <c r="G2468">
        <v>73</v>
      </c>
      <c r="I2468" t="s">
        <v>2818</v>
      </c>
    </row>
    <row r="2469" spans="1:9" x14ac:dyDescent="0.25">
      <c r="A2469" t="s">
        <v>3412</v>
      </c>
      <c r="B2469" s="6">
        <v>42007</v>
      </c>
      <c r="C2469" t="s">
        <v>3073</v>
      </c>
      <c r="D2469" t="s">
        <v>3394</v>
      </c>
      <c r="E2469" t="s">
        <v>3720</v>
      </c>
      <c r="F2469">
        <v>67</v>
      </c>
      <c r="G2469">
        <v>63</v>
      </c>
      <c r="I2469" t="s">
        <v>2698</v>
      </c>
    </row>
    <row r="2470" spans="1:9" x14ac:dyDescent="0.25">
      <c r="A2470" t="s">
        <v>3260</v>
      </c>
      <c r="B2470" s="6">
        <v>42007</v>
      </c>
      <c r="C2470" t="s">
        <v>3073</v>
      </c>
      <c r="D2470" t="s">
        <v>3718</v>
      </c>
      <c r="E2470" t="s">
        <v>3721</v>
      </c>
      <c r="F2470">
        <v>82</v>
      </c>
      <c r="G2470">
        <v>61</v>
      </c>
      <c r="I2470" t="s">
        <v>447</v>
      </c>
    </row>
    <row r="2471" spans="1:9" x14ac:dyDescent="0.25">
      <c r="A2471" t="s">
        <v>3316</v>
      </c>
      <c r="B2471" s="6">
        <v>42007</v>
      </c>
      <c r="C2471" t="s">
        <v>3073</v>
      </c>
      <c r="D2471" t="s">
        <v>3219</v>
      </c>
      <c r="E2471" t="s">
        <v>3721</v>
      </c>
      <c r="F2471">
        <v>51</v>
      </c>
      <c r="G2471">
        <v>48</v>
      </c>
      <c r="I2471" t="s">
        <v>16</v>
      </c>
    </row>
    <row r="2472" spans="1:9" x14ac:dyDescent="0.25">
      <c r="A2472" t="s">
        <v>3280</v>
      </c>
      <c r="B2472" s="6">
        <v>42007</v>
      </c>
      <c r="C2472" t="s">
        <v>3073</v>
      </c>
      <c r="D2472" t="s">
        <v>3276</v>
      </c>
      <c r="E2472" t="s">
        <v>3720</v>
      </c>
      <c r="F2472">
        <v>62</v>
      </c>
      <c r="G2472">
        <v>61</v>
      </c>
      <c r="I2472" t="s">
        <v>905</v>
      </c>
    </row>
    <row r="2473" spans="1:9" x14ac:dyDescent="0.25">
      <c r="A2473" t="s">
        <v>3094</v>
      </c>
      <c r="B2473" s="6">
        <v>42007</v>
      </c>
      <c r="C2473" t="s">
        <v>3073</v>
      </c>
      <c r="D2473" t="s">
        <v>3379</v>
      </c>
      <c r="E2473" t="s">
        <v>3721</v>
      </c>
      <c r="F2473">
        <v>75</v>
      </c>
      <c r="G2473">
        <v>56</v>
      </c>
      <c r="I2473" t="s">
        <v>1215</v>
      </c>
    </row>
    <row r="2474" spans="1:9" x14ac:dyDescent="0.25">
      <c r="A2474" t="s">
        <v>3367</v>
      </c>
      <c r="B2474" s="6">
        <v>42007</v>
      </c>
      <c r="C2474" t="s">
        <v>3073</v>
      </c>
      <c r="D2474" t="s">
        <v>3257</v>
      </c>
      <c r="E2474" t="s">
        <v>3721</v>
      </c>
      <c r="F2474">
        <v>58</v>
      </c>
      <c r="G2474">
        <v>35</v>
      </c>
      <c r="I2474" t="s">
        <v>195</v>
      </c>
    </row>
    <row r="2475" spans="1:9" x14ac:dyDescent="0.25">
      <c r="A2475" t="s">
        <v>3376</v>
      </c>
      <c r="B2475" s="6">
        <v>42007</v>
      </c>
      <c r="C2475" t="s">
        <v>3073</v>
      </c>
      <c r="D2475" t="s">
        <v>3396</v>
      </c>
      <c r="E2475" t="s">
        <v>3721</v>
      </c>
      <c r="F2475">
        <v>63</v>
      </c>
      <c r="G2475">
        <v>44</v>
      </c>
      <c r="I2475" t="s">
        <v>1067</v>
      </c>
    </row>
    <row r="2476" spans="1:9" x14ac:dyDescent="0.25">
      <c r="A2476" t="s">
        <v>3284</v>
      </c>
      <c r="B2476" s="6">
        <v>42007</v>
      </c>
      <c r="C2476" t="s">
        <v>3073</v>
      </c>
      <c r="D2476" t="s">
        <v>3119</v>
      </c>
      <c r="E2476" t="s">
        <v>3721</v>
      </c>
      <c r="F2476">
        <v>92</v>
      </c>
      <c r="G2476">
        <v>73</v>
      </c>
      <c r="I2476" t="s">
        <v>196</v>
      </c>
    </row>
    <row r="2477" spans="1:9" x14ac:dyDescent="0.25">
      <c r="A2477" t="s">
        <v>3128</v>
      </c>
      <c r="B2477" s="6">
        <v>42007</v>
      </c>
      <c r="C2477" t="s">
        <v>3073</v>
      </c>
      <c r="D2477" t="s">
        <v>3347</v>
      </c>
      <c r="E2477" t="s">
        <v>3720</v>
      </c>
      <c r="F2477">
        <v>73</v>
      </c>
      <c r="G2477">
        <v>67</v>
      </c>
      <c r="I2477" t="s">
        <v>154</v>
      </c>
    </row>
    <row r="2478" spans="1:9" x14ac:dyDescent="0.25">
      <c r="A2478" t="s">
        <v>3234</v>
      </c>
      <c r="B2478" s="6">
        <v>42007</v>
      </c>
      <c r="C2478" t="s">
        <v>3073</v>
      </c>
      <c r="D2478" t="s">
        <v>3338</v>
      </c>
      <c r="E2478" t="s">
        <v>3721</v>
      </c>
      <c r="F2478">
        <v>72</v>
      </c>
      <c r="G2478">
        <v>60</v>
      </c>
      <c r="I2478" t="s">
        <v>1452</v>
      </c>
    </row>
    <row r="2479" spans="1:9" x14ac:dyDescent="0.25">
      <c r="A2479" t="s">
        <v>3113</v>
      </c>
      <c r="B2479" s="6">
        <v>42007</v>
      </c>
      <c r="C2479" t="s">
        <v>3073</v>
      </c>
      <c r="D2479" t="s">
        <v>3149</v>
      </c>
      <c r="E2479" t="s">
        <v>3721</v>
      </c>
      <c r="F2479">
        <v>56</v>
      </c>
      <c r="G2479">
        <v>50</v>
      </c>
      <c r="I2479" t="s">
        <v>197</v>
      </c>
    </row>
    <row r="2480" spans="1:9" x14ac:dyDescent="0.25">
      <c r="A2480" t="s">
        <v>3197</v>
      </c>
      <c r="B2480" s="6">
        <v>42007</v>
      </c>
      <c r="C2480" t="s">
        <v>3073</v>
      </c>
      <c r="D2480" t="s">
        <v>3705</v>
      </c>
      <c r="E2480" t="s">
        <v>3720</v>
      </c>
      <c r="F2480">
        <v>74</v>
      </c>
      <c r="G2480">
        <v>50</v>
      </c>
      <c r="I2480" t="s">
        <v>548</v>
      </c>
    </row>
    <row r="2481" spans="1:9" x14ac:dyDescent="0.25">
      <c r="A2481" t="s">
        <v>3308</v>
      </c>
      <c r="B2481" s="6">
        <v>42007</v>
      </c>
      <c r="C2481" t="s">
        <v>3073</v>
      </c>
      <c r="D2481" t="s">
        <v>3301</v>
      </c>
      <c r="E2481" t="s">
        <v>3721</v>
      </c>
      <c r="F2481">
        <v>83</v>
      </c>
      <c r="G2481">
        <v>74</v>
      </c>
      <c r="I2481" t="s">
        <v>198</v>
      </c>
    </row>
    <row r="2482" spans="1:9" x14ac:dyDescent="0.25">
      <c r="A2482" t="s">
        <v>3076</v>
      </c>
      <c r="B2482" s="6">
        <v>42007</v>
      </c>
      <c r="C2482" t="s">
        <v>3073</v>
      </c>
      <c r="D2482" t="s">
        <v>3079</v>
      </c>
      <c r="E2482" t="s">
        <v>3721</v>
      </c>
      <c r="F2482">
        <v>68</v>
      </c>
      <c r="G2482">
        <v>62</v>
      </c>
      <c r="I2482" t="s">
        <v>2425</v>
      </c>
    </row>
    <row r="2483" spans="1:9" x14ac:dyDescent="0.25">
      <c r="A2483" t="s">
        <v>3332</v>
      </c>
      <c r="B2483" s="6">
        <v>42007</v>
      </c>
      <c r="C2483" t="s">
        <v>3073</v>
      </c>
      <c r="D2483" t="s">
        <v>3261</v>
      </c>
      <c r="E2483" t="s">
        <v>3721</v>
      </c>
      <c r="F2483">
        <v>67</v>
      </c>
      <c r="G2483">
        <v>55</v>
      </c>
      <c r="I2483" t="s">
        <v>1332</v>
      </c>
    </row>
    <row r="2484" spans="1:9" x14ac:dyDescent="0.25">
      <c r="A2484" t="s">
        <v>3172</v>
      </c>
      <c r="B2484" s="6">
        <v>42007</v>
      </c>
      <c r="C2484" t="s">
        <v>3073</v>
      </c>
      <c r="D2484" t="s">
        <v>3166</v>
      </c>
      <c r="E2484" t="s">
        <v>3721</v>
      </c>
      <c r="F2484">
        <v>81</v>
      </c>
      <c r="G2484">
        <v>67</v>
      </c>
      <c r="I2484" t="s">
        <v>358</v>
      </c>
    </row>
    <row r="2485" spans="1:9" x14ac:dyDescent="0.25">
      <c r="A2485" t="s">
        <v>3176</v>
      </c>
      <c r="B2485" s="6">
        <v>42007</v>
      </c>
      <c r="C2485" t="s">
        <v>3073</v>
      </c>
      <c r="D2485" t="s">
        <v>3120</v>
      </c>
      <c r="E2485" t="s">
        <v>3721</v>
      </c>
      <c r="F2485">
        <v>81</v>
      </c>
      <c r="G2485">
        <v>55</v>
      </c>
      <c r="I2485" t="s">
        <v>370</v>
      </c>
    </row>
    <row r="2486" spans="1:9" x14ac:dyDescent="0.25">
      <c r="A2486" t="s">
        <v>3157</v>
      </c>
      <c r="B2486" s="6">
        <v>42007</v>
      </c>
      <c r="C2486" t="s">
        <v>3073</v>
      </c>
      <c r="D2486" t="s">
        <v>3346</v>
      </c>
      <c r="E2486" t="s">
        <v>3720</v>
      </c>
      <c r="F2486">
        <v>72</v>
      </c>
      <c r="G2486">
        <v>53</v>
      </c>
      <c r="I2486" t="s">
        <v>1421</v>
      </c>
    </row>
    <row r="2487" spans="1:9" x14ac:dyDescent="0.25">
      <c r="A2487" t="s">
        <v>3255</v>
      </c>
      <c r="B2487" s="6">
        <v>42007</v>
      </c>
      <c r="C2487" t="s">
        <v>3073</v>
      </c>
      <c r="D2487" t="s">
        <v>3210</v>
      </c>
      <c r="E2487" t="s">
        <v>3721</v>
      </c>
      <c r="F2487">
        <v>71</v>
      </c>
      <c r="G2487">
        <v>68</v>
      </c>
      <c r="I2487" t="s">
        <v>133</v>
      </c>
    </row>
    <row r="2488" spans="1:9" x14ac:dyDescent="0.25">
      <c r="A2488" t="s">
        <v>3181</v>
      </c>
      <c r="B2488" s="6">
        <v>42007</v>
      </c>
      <c r="C2488" t="s">
        <v>3073</v>
      </c>
      <c r="D2488" t="s">
        <v>3345</v>
      </c>
      <c r="E2488" t="s">
        <v>3720</v>
      </c>
      <c r="F2488">
        <v>77</v>
      </c>
      <c r="G2488">
        <v>67</v>
      </c>
      <c r="I2488" t="s">
        <v>1432</v>
      </c>
    </row>
    <row r="2489" spans="1:9" x14ac:dyDescent="0.25">
      <c r="A2489" t="s">
        <v>3704</v>
      </c>
      <c r="B2489" s="6">
        <v>42007</v>
      </c>
      <c r="C2489" t="s">
        <v>3073</v>
      </c>
      <c r="D2489" t="s">
        <v>3095</v>
      </c>
      <c r="E2489" t="s">
        <v>3721</v>
      </c>
      <c r="F2489">
        <v>85</v>
      </c>
      <c r="G2489">
        <v>62</v>
      </c>
      <c r="I2489" t="s">
        <v>572</v>
      </c>
    </row>
    <row r="2490" spans="1:9" x14ac:dyDescent="0.25">
      <c r="A2490" t="s">
        <v>3337</v>
      </c>
      <c r="B2490" s="6">
        <v>42007</v>
      </c>
      <c r="C2490" t="s">
        <v>3073</v>
      </c>
      <c r="D2490" t="s">
        <v>3320</v>
      </c>
      <c r="E2490" t="s">
        <v>3721</v>
      </c>
      <c r="F2490">
        <v>59</v>
      </c>
      <c r="G2490">
        <v>50</v>
      </c>
      <c r="H2490" t="s">
        <v>3722</v>
      </c>
      <c r="I2490" t="s">
        <v>2133</v>
      </c>
    </row>
    <row r="2491" spans="1:9" x14ac:dyDescent="0.25">
      <c r="A2491" t="s">
        <v>3377</v>
      </c>
      <c r="B2491" s="6">
        <v>42007</v>
      </c>
      <c r="C2491" t="s">
        <v>3073</v>
      </c>
      <c r="D2491" t="s">
        <v>3313</v>
      </c>
      <c r="E2491" t="s">
        <v>3721</v>
      </c>
      <c r="F2491">
        <v>63</v>
      </c>
      <c r="G2491">
        <v>52</v>
      </c>
      <c r="I2491" t="s">
        <v>447</v>
      </c>
    </row>
    <row r="2492" spans="1:9" x14ac:dyDescent="0.25">
      <c r="A2492" t="s">
        <v>3236</v>
      </c>
      <c r="B2492" s="6">
        <v>42007</v>
      </c>
      <c r="C2492" t="s">
        <v>3073</v>
      </c>
      <c r="D2492" t="s">
        <v>3269</v>
      </c>
      <c r="E2492" t="s">
        <v>3721</v>
      </c>
      <c r="F2492">
        <v>65</v>
      </c>
      <c r="G2492">
        <v>57</v>
      </c>
      <c r="I2492" t="s">
        <v>308</v>
      </c>
    </row>
    <row r="2493" spans="1:9" x14ac:dyDescent="0.25">
      <c r="A2493" t="s">
        <v>3144</v>
      </c>
      <c r="B2493" s="6">
        <v>42007</v>
      </c>
      <c r="C2493" t="s">
        <v>3073</v>
      </c>
      <c r="D2493" t="s">
        <v>3136</v>
      </c>
      <c r="E2493" t="s">
        <v>3720</v>
      </c>
      <c r="F2493">
        <v>63</v>
      </c>
      <c r="G2493">
        <v>59</v>
      </c>
      <c r="I2493" t="s">
        <v>118</v>
      </c>
    </row>
    <row r="2494" spans="1:9" x14ac:dyDescent="0.25">
      <c r="A2494" t="s">
        <v>3329</v>
      </c>
      <c r="B2494" s="6">
        <v>42007</v>
      </c>
      <c r="C2494" t="s">
        <v>3073</v>
      </c>
      <c r="D2494" t="s">
        <v>3343</v>
      </c>
      <c r="E2494" t="s">
        <v>3721</v>
      </c>
      <c r="F2494">
        <v>59</v>
      </c>
      <c r="G2494">
        <v>57</v>
      </c>
      <c r="I2494" t="s">
        <v>1067</v>
      </c>
    </row>
    <row r="2495" spans="1:9" x14ac:dyDescent="0.25">
      <c r="A2495" t="s">
        <v>3167</v>
      </c>
      <c r="B2495" s="6">
        <v>42007</v>
      </c>
      <c r="C2495" t="s">
        <v>3073</v>
      </c>
      <c r="D2495" t="s">
        <v>3168</v>
      </c>
      <c r="E2495" t="s">
        <v>3721</v>
      </c>
      <c r="F2495">
        <v>70</v>
      </c>
      <c r="G2495">
        <v>62</v>
      </c>
      <c r="I2495" t="s">
        <v>18</v>
      </c>
    </row>
    <row r="2496" spans="1:9" x14ac:dyDescent="0.25">
      <c r="A2496" t="s">
        <v>3249</v>
      </c>
      <c r="B2496" s="6">
        <v>42007</v>
      </c>
      <c r="C2496" t="s">
        <v>3073</v>
      </c>
      <c r="D2496" t="s">
        <v>3252</v>
      </c>
      <c r="E2496" t="s">
        <v>3721</v>
      </c>
      <c r="F2496">
        <v>76</v>
      </c>
      <c r="G2496">
        <v>61</v>
      </c>
      <c r="I2496" t="s">
        <v>939</v>
      </c>
    </row>
    <row r="2497" spans="1:9" x14ac:dyDescent="0.25">
      <c r="A2497" t="s">
        <v>3111</v>
      </c>
      <c r="B2497" s="6">
        <v>42007</v>
      </c>
      <c r="C2497" t="s">
        <v>3073</v>
      </c>
      <c r="D2497" t="s">
        <v>3292</v>
      </c>
      <c r="E2497" t="s">
        <v>3721</v>
      </c>
      <c r="F2497">
        <v>63</v>
      </c>
      <c r="G2497">
        <v>50</v>
      </c>
      <c r="I2497" t="s">
        <v>196</v>
      </c>
    </row>
    <row r="2498" spans="1:9" x14ac:dyDescent="0.25">
      <c r="A2498" t="s">
        <v>3355</v>
      </c>
      <c r="B2498" s="6">
        <v>42007</v>
      </c>
      <c r="C2498" t="s">
        <v>3073</v>
      </c>
      <c r="D2498" t="s">
        <v>3408</v>
      </c>
      <c r="E2498" t="s">
        <v>3721</v>
      </c>
      <c r="F2498">
        <v>40</v>
      </c>
      <c r="G2498">
        <v>36</v>
      </c>
      <c r="I2498" t="s">
        <v>2839</v>
      </c>
    </row>
    <row r="2499" spans="1:9" x14ac:dyDescent="0.25">
      <c r="A2499" t="s">
        <v>3363</v>
      </c>
      <c r="B2499" s="6">
        <v>42007</v>
      </c>
      <c r="C2499" t="s">
        <v>3073</v>
      </c>
      <c r="D2499" t="s">
        <v>3160</v>
      </c>
      <c r="E2499" t="s">
        <v>3721</v>
      </c>
      <c r="F2499">
        <v>82</v>
      </c>
      <c r="G2499">
        <v>69</v>
      </c>
      <c r="I2499" t="s">
        <v>2850</v>
      </c>
    </row>
    <row r="2500" spans="1:9" x14ac:dyDescent="0.25">
      <c r="A2500" t="s">
        <v>3404</v>
      </c>
      <c r="B2500" s="6">
        <v>42007</v>
      </c>
      <c r="C2500" t="s">
        <v>3073</v>
      </c>
      <c r="D2500" t="s">
        <v>3357</v>
      </c>
      <c r="E2500" t="s">
        <v>3720</v>
      </c>
      <c r="F2500">
        <v>99</v>
      </c>
      <c r="G2500">
        <v>78</v>
      </c>
      <c r="I2500" t="s">
        <v>707</v>
      </c>
    </row>
    <row r="2501" spans="1:9" x14ac:dyDescent="0.25">
      <c r="A2501" t="s">
        <v>3237</v>
      </c>
      <c r="B2501" s="6">
        <v>42007</v>
      </c>
      <c r="C2501" t="s">
        <v>3073</v>
      </c>
      <c r="D2501" t="s">
        <v>3270</v>
      </c>
      <c r="E2501" t="s">
        <v>3721</v>
      </c>
      <c r="F2501">
        <v>86</v>
      </c>
      <c r="G2501">
        <v>84</v>
      </c>
      <c r="I2501" t="s">
        <v>1006</v>
      </c>
    </row>
    <row r="2502" spans="1:9" x14ac:dyDescent="0.25">
      <c r="A2502" t="s">
        <v>3714</v>
      </c>
      <c r="B2502" s="6">
        <v>42007</v>
      </c>
      <c r="C2502" t="s">
        <v>3074</v>
      </c>
      <c r="D2502" t="s">
        <v>3199</v>
      </c>
      <c r="E2502" t="s">
        <v>3720</v>
      </c>
      <c r="F2502">
        <v>64</v>
      </c>
      <c r="G2502">
        <v>60</v>
      </c>
      <c r="I2502" t="s">
        <v>369</v>
      </c>
    </row>
    <row r="2503" spans="1:9" x14ac:dyDescent="0.25">
      <c r="A2503" t="s">
        <v>3187</v>
      </c>
      <c r="B2503" s="6">
        <v>42007</v>
      </c>
      <c r="C2503" t="s">
        <v>3073</v>
      </c>
      <c r="D2503" t="s">
        <v>3182</v>
      </c>
      <c r="E2503" t="s">
        <v>3721</v>
      </c>
      <c r="F2503">
        <v>61</v>
      </c>
      <c r="G2503">
        <v>52</v>
      </c>
      <c r="I2503" t="s">
        <v>1451</v>
      </c>
    </row>
    <row r="2504" spans="1:9" x14ac:dyDescent="0.25">
      <c r="A2504" t="s">
        <v>3129</v>
      </c>
      <c r="B2504" s="6">
        <v>42007</v>
      </c>
      <c r="C2504" t="s">
        <v>3073</v>
      </c>
      <c r="D2504" t="s">
        <v>3718</v>
      </c>
      <c r="E2504" t="s">
        <v>3721</v>
      </c>
      <c r="F2504">
        <v>92</v>
      </c>
      <c r="G2504">
        <v>66</v>
      </c>
      <c r="I2504" t="s">
        <v>734</v>
      </c>
    </row>
    <row r="2505" spans="1:9" x14ac:dyDescent="0.25">
      <c r="A2505" t="s">
        <v>3366</v>
      </c>
      <c r="B2505" s="6">
        <v>42007</v>
      </c>
      <c r="C2505" t="s">
        <v>3073</v>
      </c>
      <c r="D2505" t="s">
        <v>3325</v>
      </c>
      <c r="E2505" t="s">
        <v>3720</v>
      </c>
      <c r="F2505">
        <v>69</v>
      </c>
      <c r="G2505">
        <v>65</v>
      </c>
      <c r="I2505" t="s">
        <v>939</v>
      </c>
    </row>
    <row r="2506" spans="1:9" x14ac:dyDescent="0.25">
      <c r="A2506" t="s">
        <v>3362</v>
      </c>
      <c r="B2506" s="6">
        <v>42007</v>
      </c>
      <c r="C2506" t="s">
        <v>3073</v>
      </c>
      <c r="D2506" t="s">
        <v>3407</v>
      </c>
      <c r="E2506" t="s">
        <v>3721</v>
      </c>
      <c r="F2506">
        <v>75</v>
      </c>
      <c r="G2506">
        <v>62</v>
      </c>
      <c r="I2506" t="s">
        <v>131</v>
      </c>
    </row>
    <row r="2507" spans="1:9" x14ac:dyDescent="0.25">
      <c r="A2507" t="s">
        <v>3307</v>
      </c>
      <c r="B2507" s="6">
        <v>42007</v>
      </c>
      <c r="C2507" t="s">
        <v>3073</v>
      </c>
      <c r="D2507" t="s">
        <v>3303</v>
      </c>
      <c r="E2507" t="s">
        <v>3720</v>
      </c>
      <c r="F2507">
        <v>62</v>
      </c>
      <c r="G2507">
        <v>58</v>
      </c>
      <c r="I2507" t="s">
        <v>1174</v>
      </c>
    </row>
    <row r="2508" spans="1:9" x14ac:dyDescent="0.25">
      <c r="A2508" t="s">
        <v>3107</v>
      </c>
      <c r="B2508" s="6">
        <v>42007</v>
      </c>
      <c r="C2508" t="s">
        <v>3073</v>
      </c>
      <c r="D2508" t="s">
        <v>3106</v>
      </c>
      <c r="E2508" t="s">
        <v>3720</v>
      </c>
      <c r="F2508">
        <v>67</v>
      </c>
      <c r="G2508">
        <v>63</v>
      </c>
      <c r="I2508" t="s">
        <v>1743</v>
      </c>
    </row>
    <row r="2509" spans="1:9" x14ac:dyDescent="0.25">
      <c r="A2509" t="s">
        <v>3250</v>
      </c>
      <c r="B2509" s="6">
        <v>42007</v>
      </c>
      <c r="C2509" t="s">
        <v>3073</v>
      </c>
      <c r="D2509" t="s">
        <v>3718</v>
      </c>
      <c r="E2509" t="s">
        <v>3721</v>
      </c>
      <c r="F2509">
        <v>81</v>
      </c>
      <c r="G2509">
        <v>46</v>
      </c>
      <c r="I2509" t="s">
        <v>1363</v>
      </c>
    </row>
    <row r="2510" spans="1:9" x14ac:dyDescent="0.25">
      <c r="A2510" t="s">
        <v>3309</v>
      </c>
      <c r="B2510" s="6">
        <v>42007</v>
      </c>
      <c r="C2510" t="s">
        <v>3073</v>
      </c>
      <c r="D2510" t="s">
        <v>3311</v>
      </c>
      <c r="E2510" t="s">
        <v>3721</v>
      </c>
      <c r="F2510">
        <v>90</v>
      </c>
      <c r="G2510">
        <v>79</v>
      </c>
      <c r="H2510" t="s">
        <v>3723</v>
      </c>
      <c r="I2510" t="s">
        <v>1185</v>
      </c>
    </row>
    <row r="2511" spans="1:9" x14ac:dyDescent="0.25">
      <c r="A2511" t="s">
        <v>3123</v>
      </c>
      <c r="B2511" s="6">
        <v>42007</v>
      </c>
      <c r="C2511" t="s">
        <v>3073</v>
      </c>
      <c r="D2511" t="s">
        <v>3093</v>
      </c>
      <c r="E2511" t="s">
        <v>3720</v>
      </c>
      <c r="F2511">
        <v>77</v>
      </c>
      <c r="G2511">
        <v>53</v>
      </c>
      <c r="I2511" t="s">
        <v>2239</v>
      </c>
    </row>
    <row r="2512" spans="1:9" x14ac:dyDescent="0.25">
      <c r="A2512" t="s">
        <v>3340</v>
      </c>
      <c r="B2512" s="6">
        <v>42007</v>
      </c>
      <c r="C2512" t="s">
        <v>3073</v>
      </c>
      <c r="D2512" t="s">
        <v>3291</v>
      </c>
      <c r="E2512" t="s">
        <v>3720</v>
      </c>
      <c r="F2512">
        <v>72</v>
      </c>
      <c r="G2512">
        <v>63</v>
      </c>
      <c r="I2512" t="s">
        <v>2912</v>
      </c>
    </row>
    <row r="2513" spans="1:9" x14ac:dyDescent="0.25">
      <c r="A2513" t="s">
        <v>3183</v>
      </c>
      <c r="B2513" s="6">
        <v>42007</v>
      </c>
      <c r="C2513" t="s">
        <v>3073</v>
      </c>
      <c r="D2513" t="s">
        <v>3321</v>
      </c>
      <c r="E2513" t="s">
        <v>3721</v>
      </c>
      <c r="F2513">
        <v>75</v>
      </c>
      <c r="G2513">
        <v>59</v>
      </c>
      <c r="I2513" t="s">
        <v>840</v>
      </c>
    </row>
    <row r="2514" spans="1:9" x14ac:dyDescent="0.25">
      <c r="A2514" t="s">
        <v>3254</v>
      </c>
      <c r="B2514" s="6">
        <v>42007</v>
      </c>
      <c r="C2514" t="s">
        <v>3073</v>
      </c>
      <c r="D2514" t="s">
        <v>3075</v>
      </c>
      <c r="E2514" t="s">
        <v>3721</v>
      </c>
      <c r="F2514">
        <v>75</v>
      </c>
      <c r="G2514">
        <v>66</v>
      </c>
      <c r="I2514" t="s">
        <v>948</v>
      </c>
    </row>
    <row r="2515" spans="1:9" x14ac:dyDescent="0.25">
      <c r="A2515" t="s">
        <v>3177</v>
      </c>
      <c r="B2515" s="6">
        <v>42007</v>
      </c>
      <c r="C2515" t="s">
        <v>3073</v>
      </c>
      <c r="D2515" t="s">
        <v>3124</v>
      </c>
      <c r="E2515" t="s">
        <v>3721</v>
      </c>
      <c r="F2515">
        <v>70</v>
      </c>
      <c r="G2515">
        <v>58</v>
      </c>
      <c r="I2515" t="s">
        <v>608</v>
      </c>
    </row>
    <row r="2516" spans="1:9" x14ac:dyDescent="0.25">
      <c r="A2516" t="s">
        <v>3165</v>
      </c>
      <c r="B2516" s="6">
        <v>42007</v>
      </c>
      <c r="C2516" t="s">
        <v>3073</v>
      </c>
      <c r="D2516" t="s">
        <v>3171</v>
      </c>
      <c r="E2516" t="s">
        <v>3720</v>
      </c>
      <c r="F2516">
        <v>69</v>
      </c>
      <c r="G2516">
        <v>55</v>
      </c>
      <c r="I2516" t="s">
        <v>60</v>
      </c>
    </row>
    <row r="2517" spans="1:9" x14ac:dyDescent="0.25">
      <c r="A2517" t="s">
        <v>3387</v>
      </c>
      <c r="B2517" s="6">
        <v>42007</v>
      </c>
      <c r="C2517" t="s">
        <v>3073</v>
      </c>
      <c r="D2517" t="s">
        <v>3336</v>
      </c>
      <c r="E2517" t="s">
        <v>3720</v>
      </c>
      <c r="F2517">
        <v>80</v>
      </c>
      <c r="G2517">
        <v>75</v>
      </c>
      <c r="I2517" t="s">
        <v>489</v>
      </c>
    </row>
    <row r="2518" spans="1:9" x14ac:dyDescent="0.25">
      <c r="A2518" t="s">
        <v>3137</v>
      </c>
      <c r="B2518" s="6">
        <v>42007</v>
      </c>
      <c r="C2518" t="s">
        <v>3073</v>
      </c>
      <c r="D2518" t="s">
        <v>3142</v>
      </c>
      <c r="E2518" t="s">
        <v>3720</v>
      </c>
      <c r="F2518">
        <v>74</v>
      </c>
      <c r="G2518">
        <v>66</v>
      </c>
      <c r="I2518" t="s">
        <v>216</v>
      </c>
    </row>
    <row r="2519" spans="1:9" x14ac:dyDescent="0.25">
      <c r="A2519" t="s">
        <v>3194</v>
      </c>
      <c r="B2519" s="6">
        <v>42007</v>
      </c>
      <c r="C2519" t="s">
        <v>3073</v>
      </c>
      <c r="D2519" t="s">
        <v>3710</v>
      </c>
      <c r="E2519" t="s">
        <v>3720</v>
      </c>
      <c r="F2519">
        <v>89</v>
      </c>
      <c r="G2519">
        <v>80</v>
      </c>
      <c r="H2519" t="s">
        <v>3723</v>
      </c>
      <c r="I2519" t="s">
        <v>623</v>
      </c>
    </row>
    <row r="2520" spans="1:9" x14ac:dyDescent="0.25">
      <c r="A2520" t="s">
        <v>3169</v>
      </c>
      <c r="B2520" s="6">
        <v>42007</v>
      </c>
      <c r="C2520" t="s">
        <v>3073</v>
      </c>
      <c r="D2520" t="s">
        <v>3240</v>
      </c>
      <c r="E2520" t="s">
        <v>3721</v>
      </c>
      <c r="F2520">
        <v>66</v>
      </c>
      <c r="G2520">
        <v>61</v>
      </c>
      <c r="I2520" t="s">
        <v>756</v>
      </c>
    </row>
    <row r="2521" spans="1:9" x14ac:dyDescent="0.25">
      <c r="A2521" t="s">
        <v>3235</v>
      </c>
      <c r="B2521" s="6">
        <v>42007</v>
      </c>
      <c r="C2521" t="s">
        <v>3073</v>
      </c>
      <c r="D2521" t="s">
        <v>3215</v>
      </c>
      <c r="E2521" t="s">
        <v>3721</v>
      </c>
      <c r="F2521">
        <v>72</v>
      </c>
      <c r="G2521">
        <v>60</v>
      </c>
      <c r="I2521" t="s">
        <v>288</v>
      </c>
    </row>
    <row r="2522" spans="1:9" x14ac:dyDescent="0.25">
      <c r="A2522" t="s">
        <v>3388</v>
      </c>
      <c r="B2522" s="6">
        <v>42007</v>
      </c>
      <c r="C2522" t="s">
        <v>3073</v>
      </c>
      <c r="D2522" t="s">
        <v>3288</v>
      </c>
      <c r="E2522" t="s">
        <v>3721</v>
      </c>
      <c r="F2522">
        <v>62</v>
      </c>
      <c r="G2522">
        <v>37</v>
      </c>
      <c r="I2522" t="s">
        <v>2133</v>
      </c>
    </row>
    <row r="2523" spans="1:9" x14ac:dyDescent="0.25">
      <c r="A2523" t="s">
        <v>3163</v>
      </c>
      <c r="B2523" s="6">
        <v>42007</v>
      </c>
      <c r="C2523" t="s">
        <v>3073</v>
      </c>
      <c r="D2523" t="s">
        <v>3278</v>
      </c>
      <c r="E2523" t="s">
        <v>3721</v>
      </c>
      <c r="F2523">
        <v>74</v>
      </c>
      <c r="G2523">
        <v>63</v>
      </c>
      <c r="I2523" t="s">
        <v>1036</v>
      </c>
    </row>
    <row r="2524" spans="1:9" x14ac:dyDescent="0.25">
      <c r="A2524" t="s">
        <v>3266</v>
      </c>
      <c r="B2524" s="6">
        <v>42007</v>
      </c>
      <c r="C2524" t="s">
        <v>3073</v>
      </c>
      <c r="D2524" t="s">
        <v>3243</v>
      </c>
      <c r="E2524" t="s">
        <v>3720</v>
      </c>
      <c r="F2524">
        <v>62</v>
      </c>
      <c r="G2524">
        <v>54</v>
      </c>
      <c r="I2524" t="s">
        <v>1022</v>
      </c>
    </row>
    <row r="2525" spans="1:9" x14ac:dyDescent="0.25">
      <c r="A2525" t="s">
        <v>3238</v>
      </c>
      <c r="B2525" s="6">
        <v>42007</v>
      </c>
      <c r="C2525" t="s">
        <v>3073</v>
      </c>
      <c r="D2525" t="s">
        <v>3150</v>
      </c>
      <c r="E2525" t="s">
        <v>3720</v>
      </c>
      <c r="F2525">
        <v>66</v>
      </c>
      <c r="G2525">
        <v>57</v>
      </c>
      <c r="I2525" t="s">
        <v>807</v>
      </c>
    </row>
    <row r="2526" spans="1:9" x14ac:dyDescent="0.25">
      <c r="A2526" t="s">
        <v>3135</v>
      </c>
      <c r="B2526" s="6">
        <v>42007</v>
      </c>
      <c r="C2526" t="s">
        <v>3073</v>
      </c>
      <c r="D2526" t="s">
        <v>3192</v>
      </c>
      <c r="E2526" t="s">
        <v>3721</v>
      </c>
      <c r="F2526">
        <v>68</v>
      </c>
      <c r="G2526">
        <v>50</v>
      </c>
      <c r="I2526" t="s">
        <v>308</v>
      </c>
    </row>
    <row r="2527" spans="1:9" x14ac:dyDescent="0.25">
      <c r="A2527" t="s">
        <v>3328</v>
      </c>
      <c r="B2527" s="6">
        <v>42007</v>
      </c>
      <c r="C2527" t="s">
        <v>3073</v>
      </c>
      <c r="D2527" t="s">
        <v>3339</v>
      </c>
      <c r="E2527" t="s">
        <v>3721</v>
      </c>
      <c r="F2527">
        <v>80</v>
      </c>
      <c r="G2527">
        <v>62</v>
      </c>
      <c r="I2527" t="s">
        <v>171</v>
      </c>
    </row>
    <row r="2528" spans="1:9" x14ac:dyDescent="0.25">
      <c r="A2528" t="s">
        <v>3274</v>
      </c>
      <c r="B2528" s="6">
        <v>42007</v>
      </c>
      <c r="C2528" t="s">
        <v>3073</v>
      </c>
      <c r="D2528" t="s">
        <v>3279</v>
      </c>
      <c r="E2528" t="s">
        <v>3721</v>
      </c>
      <c r="F2528">
        <v>66</v>
      </c>
      <c r="G2528">
        <v>53</v>
      </c>
      <c r="I2528" t="s">
        <v>1578</v>
      </c>
    </row>
    <row r="2529" spans="1:9" x14ac:dyDescent="0.25">
      <c r="A2529" t="s">
        <v>3241</v>
      </c>
      <c r="B2529" s="6">
        <v>42007</v>
      </c>
      <c r="C2529" t="s">
        <v>3073</v>
      </c>
      <c r="D2529" t="s">
        <v>3297</v>
      </c>
      <c r="E2529" t="s">
        <v>3721</v>
      </c>
      <c r="F2529">
        <v>70</v>
      </c>
      <c r="G2529">
        <v>67</v>
      </c>
      <c r="I2529" t="s">
        <v>770</v>
      </c>
    </row>
    <row r="2530" spans="1:9" x14ac:dyDescent="0.25">
      <c r="A2530" t="s">
        <v>3239</v>
      </c>
      <c r="B2530" s="6">
        <v>42007</v>
      </c>
      <c r="C2530" t="s">
        <v>3073</v>
      </c>
      <c r="D2530" t="s">
        <v>3342</v>
      </c>
      <c r="E2530" t="s">
        <v>3721</v>
      </c>
      <c r="F2530">
        <v>83</v>
      </c>
      <c r="G2530">
        <v>70</v>
      </c>
      <c r="I2530" t="s">
        <v>2054</v>
      </c>
    </row>
    <row r="2531" spans="1:9" x14ac:dyDescent="0.25">
      <c r="A2531" t="s">
        <v>3214</v>
      </c>
      <c r="B2531" s="6">
        <v>42007</v>
      </c>
      <c r="C2531" t="s">
        <v>3073</v>
      </c>
      <c r="D2531" t="s">
        <v>3289</v>
      </c>
      <c r="E2531" t="s">
        <v>3720</v>
      </c>
      <c r="F2531">
        <v>57</v>
      </c>
      <c r="G2531">
        <v>55</v>
      </c>
      <c r="I2531" t="s">
        <v>758</v>
      </c>
    </row>
    <row r="2532" spans="1:9" x14ac:dyDescent="0.25">
      <c r="A2532" t="s">
        <v>3092</v>
      </c>
      <c r="B2532" s="6">
        <v>42007</v>
      </c>
      <c r="C2532" t="s">
        <v>3073</v>
      </c>
      <c r="D2532" t="s">
        <v>3196</v>
      </c>
      <c r="E2532" t="s">
        <v>3721</v>
      </c>
      <c r="F2532">
        <v>83</v>
      </c>
      <c r="G2532">
        <v>76</v>
      </c>
      <c r="H2532" t="s">
        <v>3723</v>
      </c>
      <c r="I2532" t="s">
        <v>608</v>
      </c>
    </row>
    <row r="2533" spans="1:9" x14ac:dyDescent="0.25">
      <c r="A2533" t="s">
        <v>3324</v>
      </c>
      <c r="B2533" s="6">
        <v>42007</v>
      </c>
      <c r="C2533" t="s">
        <v>3073</v>
      </c>
      <c r="D2533" t="s">
        <v>3227</v>
      </c>
      <c r="E2533" t="s">
        <v>3721</v>
      </c>
      <c r="F2533">
        <v>77</v>
      </c>
      <c r="G2533">
        <v>61</v>
      </c>
      <c r="I2533" t="s">
        <v>891</v>
      </c>
    </row>
    <row r="2534" spans="1:9" x14ac:dyDescent="0.25">
      <c r="A2534" t="s">
        <v>3702</v>
      </c>
      <c r="B2534" s="6">
        <v>42007</v>
      </c>
      <c r="C2534" t="s">
        <v>3073</v>
      </c>
      <c r="D2534" t="s">
        <v>3403</v>
      </c>
      <c r="E2534" t="s">
        <v>3721</v>
      </c>
      <c r="F2534">
        <v>73</v>
      </c>
      <c r="G2534">
        <v>63</v>
      </c>
      <c r="I2534" t="s">
        <v>197</v>
      </c>
    </row>
    <row r="2535" spans="1:9" x14ac:dyDescent="0.25">
      <c r="A2535" t="s">
        <v>3246</v>
      </c>
      <c r="B2535" s="6">
        <v>42007</v>
      </c>
      <c r="C2535" t="s">
        <v>3073</v>
      </c>
      <c r="D2535" t="s">
        <v>3245</v>
      </c>
      <c r="E2535" t="s">
        <v>3721</v>
      </c>
      <c r="F2535">
        <v>61</v>
      </c>
      <c r="G2535">
        <v>47</v>
      </c>
      <c r="I2535" t="s">
        <v>370</v>
      </c>
    </row>
    <row r="2536" spans="1:9" x14ac:dyDescent="0.25">
      <c r="A2536" t="s">
        <v>3253</v>
      </c>
      <c r="B2536" s="6">
        <v>42007</v>
      </c>
      <c r="C2536" t="s">
        <v>3073</v>
      </c>
      <c r="D2536" t="s">
        <v>3233</v>
      </c>
      <c r="E2536" t="s">
        <v>3721</v>
      </c>
      <c r="F2536">
        <v>92</v>
      </c>
      <c r="G2536">
        <v>63</v>
      </c>
      <c r="I2536" t="s">
        <v>306</v>
      </c>
    </row>
    <row r="2537" spans="1:9" x14ac:dyDescent="0.25">
      <c r="A2537" t="s">
        <v>3295</v>
      </c>
      <c r="B2537" s="6">
        <v>42007</v>
      </c>
      <c r="C2537" t="s">
        <v>3073</v>
      </c>
      <c r="D2537" t="s">
        <v>3258</v>
      </c>
      <c r="E2537" t="s">
        <v>3721</v>
      </c>
      <c r="F2537">
        <v>71</v>
      </c>
      <c r="G2537">
        <v>59</v>
      </c>
      <c r="I2537" t="s">
        <v>428</v>
      </c>
    </row>
    <row r="2538" spans="1:9" x14ac:dyDescent="0.25">
      <c r="A2538" t="s">
        <v>3334</v>
      </c>
      <c r="B2538" s="6">
        <v>42007</v>
      </c>
      <c r="C2538" t="s">
        <v>3073</v>
      </c>
      <c r="D2538" t="s">
        <v>3390</v>
      </c>
      <c r="E2538" t="s">
        <v>3721</v>
      </c>
      <c r="F2538">
        <v>71</v>
      </c>
      <c r="G2538">
        <v>61</v>
      </c>
      <c r="I2538" t="s">
        <v>217</v>
      </c>
    </row>
    <row r="2539" spans="1:9" x14ac:dyDescent="0.25">
      <c r="A2539" t="s">
        <v>3286</v>
      </c>
      <c r="B2539" s="6">
        <v>42007</v>
      </c>
      <c r="C2539" t="s">
        <v>3073</v>
      </c>
      <c r="D2539" t="s">
        <v>3707</v>
      </c>
      <c r="E2539" t="s">
        <v>3720</v>
      </c>
      <c r="F2539">
        <v>87</v>
      </c>
      <c r="G2539">
        <v>75</v>
      </c>
      <c r="I2539" t="s">
        <v>2484</v>
      </c>
    </row>
    <row r="2540" spans="1:9" x14ac:dyDescent="0.25">
      <c r="A2540" t="s">
        <v>3264</v>
      </c>
      <c r="B2540" s="6">
        <v>42007</v>
      </c>
      <c r="C2540" t="s">
        <v>3073</v>
      </c>
      <c r="D2540" t="s">
        <v>3268</v>
      </c>
      <c r="E2540" t="s">
        <v>3720</v>
      </c>
      <c r="F2540">
        <v>73</v>
      </c>
      <c r="G2540">
        <v>60</v>
      </c>
      <c r="I2540" t="s">
        <v>1091</v>
      </c>
    </row>
    <row r="2541" spans="1:9" x14ac:dyDescent="0.25">
      <c r="A2541" t="s">
        <v>3206</v>
      </c>
      <c r="B2541" s="6">
        <v>42007</v>
      </c>
      <c r="C2541" t="s">
        <v>3073</v>
      </c>
      <c r="D2541" t="s">
        <v>3153</v>
      </c>
      <c r="E2541" t="s">
        <v>3721</v>
      </c>
      <c r="F2541">
        <v>64</v>
      </c>
      <c r="G2541">
        <v>51</v>
      </c>
      <c r="I2541" t="s">
        <v>1304</v>
      </c>
    </row>
    <row r="2542" spans="1:9" x14ac:dyDescent="0.25">
      <c r="A2542" t="s">
        <v>3175</v>
      </c>
      <c r="B2542" s="6">
        <v>42007</v>
      </c>
      <c r="C2542" t="s">
        <v>3073</v>
      </c>
      <c r="D2542" t="s">
        <v>3096</v>
      </c>
      <c r="E2542" t="s">
        <v>3721</v>
      </c>
      <c r="F2542">
        <v>70</v>
      </c>
      <c r="G2542">
        <v>45</v>
      </c>
      <c r="I2542" t="s">
        <v>171</v>
      </c>
    </row>
    <row r="2543" spans="1:9" x14ac:dyDescent="0.25">
      <c r="A2543" t="s">
        <v>3108</v>
      </c>
      <c r="B2543" s="6">
        <v>42007</v>
      </c>
      <c r="C2543" t="s">
        <v>3073</v>
      </c>
      <c r="D2543" t="s">
        <v>3174</v>
      </c>
      <c r="E2543" t="s">
        <v>3721</v>
      </c>
      <c r="F2543">
        <v>50</v>
      </c>
      <c r="G2543">
        <v>46</v>
      </c>
      <c r="I2543" t="s">
        <v>585</v>
      </c>
    </row>
    <row r="2544" spans="1:9" x14ac:dyDescent="0.25">
      <c r="A2544" t="s">
        <v>3265</v>
      </c>
      <c r="B2544" s="6">
        <v>42007</v>
      </c>
      <c r="C2544" t="s">
        <v>3073</v>
      </c>
      <c r="D2544" t="s">
        <v>3267</v>
      </c>
      <c r="E2544" t="s">
        <v>3721</v>
      </c>
      <c r="F2544">
        <v>90</v>
      </c>
      <c r="G2544">
        <v>75</v>
      </c>
      <c r="I2544" t="s">
        <v>1103</v>
      </c>
    </row>
    <row r="2545" spans="1:9" x14ac:dyDescent="0.25">
      <c r="A2545" t="s">
        <v>3109</v>
      </c>
      <c r="B2545" s="6">
        <v>42007</v>
      </c>
      <c r="C2545" t="s">
        <v>3073</v>
      </c>
      <c r="D2545" t="s">
        <v>3354</v>
      </c>
      <c r="E2545" t="s">
        <v>3720</v>
      </c>
      <c r="F2545">
        <v>73</v>
      </c>
      <c r="G2545">
        <v>71</v>
      </c>
      <c r="I2545" t="s">
        <v>289</v>
      </c>
    </row>
    <row r="2546" spans="1:9" x14ac:dyDescent="0.25">
      <c r="A2546" t="s">
        <v>3130</v>
      </c>
      <c r="B2546" s="6">
        <v>42007</v>
      </c>
      <c r="C2546" t="s">
        <v>3073</v>
      </c>
      <c r="D2546" t="s">
        <v>3126</v>
      </c>
      <c r="E2546" t="s">
        <v>3720</v>
      </c>
      <c r="F2546">
        <v>64</v>
      </c>
      <c r="G2546">
        <v>60</v>
      </c>
      <c r="I2546" t="s">
        <v>489</v>
      </c>
    </row>
    <row r="2547" spans="1:9" x14ac:dyDescent="0.25">
      <c r="A2547" t="s">
        <v>3131</v>
      </c>
      <c r="B2547" s="6">
        <v>42007</v>
      </c>
      <c r="C2547" t="s">
        <v>3073</v>
      </c>
      <c r="D2547" t="s">
        <v>3117</v>
      </c>
      <c r="E2547" t="s">
        <v>3720</v>
      </c>
      <c r="F2547">
        <v>65</v>
      </c>
      <c r="G2547">
        <v>53</v>
      </c>
      <c r="I2547" t="s">
        <v>448</v>
      </c>
    </row>
    <row r="2548" spans="1:9" x14ac:dyDescent="0.25">
      <c r="A2548" t="s">
        <v>3263</v>
      </c>
      <c r="B2548" s="6">
        <v>42007</v>
      </c>
      <c r="C2548" t="s">
        <v>3073</v>
      </c>
      <c r="D2548" t="s">
        <v>3406</v>
      </c>
      <c r="E2548" t="s">
        <v>3721</v>
      </c>
      <c r="F2548">
        <v>84</v>
      </c>
      <c r="G2548">
        <v>78</v>
      </c>
      <c r="I2548" t="s">
        <v>1454</v>
      </c>
    </row>
    <row r="2549" spans="1:9" x14ac:dyDescent="0.25">
      <c r="A2549" t="s">
        <v>3218</v>
      </c>
      <c r="B2549" s="6">
        <v>42007</v>
      </c>
      <c r="C2549" t="s">
        <v>3073</v>
      </c>
      <c r="D2549" t="s">
        <v>3310</v>
      </c>
      <c r="E2549" t="s">
        <v>3720</v>
      </c>
      <c r="F2549">
        <v>68</v>
      </c>
      <c r="G2549">
        <v>65</v>
      </c>
      <c r="I2549" t="s">
        <v>230</v>
      </c>
    </row>
    <row r="2550" spans="1:9" x14ac:dyDescent="0.25">
      <c r="A2550" t="s">
        <v>3262</v>
      </c>
      <c r="B2550" s="6">
        <v>42007</v>
      </c>
      <c r="C2550" t="s">
        <v>3073</v>
      </c>
      <c r="D2550" t="s">
        <v>3184</v>
      </c>
      <c r="E2550" t="s">
        <v>3720</v>
      </c>
      <c r="F2550">
        <v>99</v>
      </c>
      <c r="G2550">
        <v>68</v>
      </c>
      <c r="I2550" t="s">
        <v>1520</v>
      </c>
    </row>
    <row r="2551" spans="1:9" x14ac:dyDescent="0.25">
      <c r="A2551" t="s">
        <v>3717</v>
      </c>
      <c r="B2551" s="6">
        <v>42007</v>
      </c>
      <c r="C2551" t="s">
        <v>3073</v>
      </c>
      <c r="D2551" t="s">
        <v>3242</v>
      </c>
      <c r="E2551" t="s">
        <v>3720</v>
      </c>
      <c r="F2551">
        <v>64</v>
      </c>
      <c r="G2551">
        <v>59</v>
      </c>
      <c r="I2551" t="s">
        <v>2035</v>
      </c>
    </row>
    <row r="2552" spans="1:9" x14ac:dyDescent="0.25">
      <c r="A2552" t="s">
        <v>3330</v>
      </c>
      <c r="B2552" s="6">
        <v>42007</v>
      </c>
      <c r="C2552" t="s">
        <v>3073</v>
      </c>
      <c r="D2552" t="s">
        <v>3389</v>
      </c>
      <c r="E2552" t="s">
        <v>3721</v>
      </c>
      <c r="F2552">
        <v>59</v>
      </c>
      <c r="G2552">
        <v>56</v>
      </c>
      <c r="I2552" t="s">
        <v>1008</v>
      </c>
    </row>
    <row r="2553" spans="1:9" x14ac:dyDescent="0.25">
      <c r="A2553" t="s">
        <v>3105</v>
      </c>
      <c r="B2553" s="6">
        <v>42007</v>
      </c>
      <c r="C2553" t="s">
        <v>3073</v>
      </c>
      <c r="D2553" t="s">
        <v>3708</v>
      </c>
      <c r="E2553" t="s">
        <v>3721</v>
      </c>
      <c r="F2553">
        <v>66</v>
      </c>
      <c r="G2553">
        <v>61</v>
      </c>
      <c r="H2553" t="s">
        <v>3722</v>
      </c>
      <c r="I2553" t="s">
        <v>371</v>
      </c>
    </row>
    <row r="2554" spans="1:9" x14ac:dyDescent="0.25">
      <c r="A2554" t="s">
        <v>3374</v>
      </c>
      <c r="B2554" s="6">
        <v>42007</v>
      </c>
      <c r="C2554" t="s">
        <v>3073</v>
      </c>
      <c r="D2554" t="s">
        <v>3232</v>
      </c>
      <c r="E2554" t="s">
        <v>3721</v>
      </c>
      <c r="F2554">
        <v>85</v>
      </c>
      <c r="G2554">
        <v>62</v>
      </c>
      <c r="I2554" t="s">
        <v>1215</v>
      </c>
    </row>
    <row r="2555" spans="1:9" x14ac:dyDescent="0.25">
      <c r="A2555" t="s">
        <v>3212</v>
      </c>
      <c r="B2555" s="6">
        <v>42007</v>
      </c>
      <c r="C2555" t="s">
        <v>3073</v>
      </c>
      <c r="D2555" t="s">
        <v>3293</v>
      </c>
      <c r="E2555" t="s">
        <v>3721</v>
      </c>
      <c r="F2555">
        <v>68</v>
      </c>
      <c r="G2555">
        <v>54</v>
      </c>
      <c r="I2555" t="s">
        <v>792</v>
      </c>
    </row>
    <row r="2556" spans="1:9" x14ac:dyDescent="0.25">
      <c r="A2556" t="s">
        <v>3145</v>
      </c>
      <c r="B2556" s="6">
        <v>42007</v>
      </c>
      <c r="C2556" t="s">
        <v>3073</v>
      </c>
      <c r="D2556" t="s">
        <v>3139</v>
      </c>
      <c r="E2556" t="s">
        <v>3721</v>
      </c>
      <c r="F2556">
        <v>58</v>
      </c>
      <c r="G2556">
        <v>50</v>
      </c>
      <c r="I2556" t="s">
        <v>290</v>
      </c>
    </row>
    <row r="2557" spans="1:9" x14ac:dyDescent="0.25">
      <c r="A2557" t="s">
        <v>3356</v>
      </c>
      <c r="B2557" s="6">
        <v>42007</v>
      </c>
      <c r="C2557" t="s">
        <v>3073</v>
      </c>
      <c r="D2557" t="s">
        <v>3413</v>
      </c>
      <c r="E2557" t="s">
        <v>3721</v>
      </c>
      <c r="F2557">
        <v>68</v>
      </c>
      <c r="G2557">
        <v>56</v>
      </c>
      <c r="I2557" t="s">
        <v>2741</v>
      </c>
    </row>
    <row r="2558" spans="1:9" x14ac:dyDescent="0.25">
      <c r="A2558" t="s">
        <v>3185</v>
      </c>
      <c r="B2558" s="6">
        <v>42007</v>
      </c>
      <c r="C2558" t="s">
        <v>3073</v>
      </c>
      <c r="D2558" t="s">
        <v>3317</v>
      </c>
      <c r="E2558" t="s">
        <v>3720</v>
      </c>
      <c r="F2558">
        <v>83</v>
      </c>
      <c r="G2558">
        <v>70</v>
      </c>
      <c r="I2558" t="s">
        <v>387</v>
      </c>
    </row>
    <row r="2559" spans="1:9" x14ac:dyDescent="0.25">
      <c r="A2559" t="s">
        <v>3078</v>
      </c>
      <c r="B2559" s="6">
        <v>42007</v>
      </c>
      <c r="C2559" t="s">
        <v>3073</v>
      </c>
      <c r="D2559" t="s">
        <v>3380</v>
      </c>
      <c r="E2559" t="s">
        <v>3721</v>
      </c>
      <c r="F2559">
        <v>85</v>
      </c>
      <c r="G2559">
        <v>68</v>
      </c>
      <c r="I2559" t="s">
        <v>1102</v>
      </c>
    </row>
    <row r="2560" spans="1:9" x14ac:dyDescent="0.25">
      <c r="A2560" t="s">
        <v>3201</v>
      </c>
      <c r="B2560" s="6">
        <v>42007</v>
      </c>
      <c r="C2560" t="s">
        <v>3073</v>
      </c>
      <c r="D2560" t="s">
        <v>3101</v>
      </c>
      <c r="E2560" t="s">
        <v>3720</v>
      </c>
      <c r="F2560">
        <v>73</v>
      </c>
      <c r="G2560">
        <v>69</v>
      </c>
      <c r="I2560" t="s">
        <v>818</v>
      </c>
    </row>
    <row r="2561" spans="1:9" x14ac:dyDescent="0.25">
      <c r="A2561" t="s">
        <v>3213</v>
      </c>
      <c r="B2561" s="6">
        <v>42007</v>
      </c>
      <c r="C2561" t="s">
        <v>3073</v>
      </c>
      <c r="D2561" t="s">
        <v>3220</v>
      </c>
      <c r="E2561" t="s">
        <v>3721</v>
      </c>
      <c r="F2561">
        <v>65</v>
      </c>
      <c r="G2561">
        <v>60</v>
      </c>
      <c r="I2561" t="s">
        <v>733</v>
      </c>
    </row>
    <row r="2562" spans="1:9" x14ac:dyDescent="0.25">
      <c r="A2562" t="s">
        <v>3085</v>
      </c>
      <c r="B2562" s="6">
        <v>42007</v>
      </c>
      <c r="C2562" t="s">
        <v>3073</v>
      </c>
      <c r="D2562" t="s">
        <v>3083</v>
      </c>
      <c r="E2562" t="s">
        <v>3721</v>
      </c>
      <c r="F2562">
        <v>71</v>
      </c>
      <c r="G2562">
        <v>61</v>
      </c>
      <c r="I2562" t="s">
        <v>120</v>
      </c>
    </row>
    <row r="2563" spans="1:9" x14ac:dyDescent="0.25">
      <c r="A2563" t="s">
        <v>3244</v>
      </c>
      <c r="B2563" s="6">
        <v>42007</v>
      </c>
      <c r="C2563" t="s">
        <v>3073</v>
      </c>
      <c r="D2563" t="s">
        <v>3385</v>
      </c>
      <c r="E2563" t="s">
        <v>3720</v>
      </c>
      <c r="F2563">
        <v>78</v>
      </c>
      <c r="G2563">
        <v>67</v>
      </c>
      <c r="I2563" t="s">
        <v>881</v>
      </c>
    </row>
    <row r="2564" spans="1:9" x14ac:dyDescent="0.25">
      <c r="A2564" t="s">
        <v>3228</v>
      </c>
      <c r="B2564" s="6">
        <v>42007</v>
      </c>
      <c r="C2564" t="s">
        <v>3073</v>
      </c>
      <c r="D2564" t="s">
        <v>3397</v>
      </c>
      <c r="E2564" t="s">
        <v>3720</v>
      </c>
      <c r="F2564">
        <v>77</v>
      </c>
      <c r="G2564">
        <v>62</v>
      </c>
      <c r="I2564" t="s">
        <v>2346</v>
      </c>
    </row>
    <row r="2565" spans="1:9" x14ac:dyDescent="0.25">
      <c r="A2565" t="s">
        <v>3100</v>
      </c>
      <c r="B2565" s="6">
        <v>42007</v>
      </c>
      <c r="C2565" t="s">
        <v>3073</v>
      </c>
      <c r="D2565" t="s">
        <v>3086</v>
      </c>
      <c r="E2565" t="s">
        <v>3721</v>
      </c>
      <c r="F2565">
        <v>58</v>
      </c>
      <c r="G2565">
        <v>49</v>
      </c>
      <c r="I2565" t="s">
        <v>196</v>
      </c>
    </row>
    <row r="2566" spans="1:9" x14ac:dyDescent="0.25">
      <c r="A2566" t="s">
        <v>3247</v>
      </c>
      <c r="B2566" s="6">
        <v>42007</v>
      </c>
      <c r="C2566" t="s">
        <v>3073</v>
      </c>
      <c r="D2566" t="s">
        <v>3248</v>
      </c>
      <c r="E2566" t="s">
        <v>3720</v>
      </c>
      <c r="F2566">
        <v>70</v>
      </c>
      <c r="G2566">
        <v>61</v>
      </c>
      <c r="I2566" t="s">
        <v>623</v>
      </c>
    </row>
    <row r="2567" spans="1:9" x14ac:dyDescent="0.25">
      <c r="A2567" t="s">
        <v>3331</v>
      </c>
      <c r="B2567" s="6">
        <v>42007</v>
      </c>
      <c r="C2567" t="s">
        <v>3073</v>
      </c>
      <c r="D2567" t="s">
        <v>3718</v>
      </c>
      <c r="E2567" t="s">
        <v>3721</v>
      </c>
      <c r="F2567">
        <v>78</v>
      </c>
      <c r="G2567">
        <v>41</v>
      </c>
      <c r="I2567" t="s">
        <v>427</v>
      </c>
    </row>
    <row r="2568" spans="1:9" x14ac:dyDescent="0.25">
      <c r="A2568" t="s">
        <v>3358</v>
      </c>
      <c r="B2568" s="6">
        <v>42007</v>
      </c>
      <c r="C2568" t="s">
        <v>3073</v>
      </c>
      <c r="D2568" t="s">
        <v>3402</v>
      </c>
      <c r="E2568" t="s">
        <v>3721</v>
      </c>
      <c r="F2568">
        <v>91</v>
      </c>
      <c r="G2568">
        <v>64</v>
      </c>
      <c r="I2568" t="s">
        <v>1103</v>
      </c>
    </row>
    <row r="2569" spans="1:9" x14ac:dyDescent="0.25">
      <c r="A2569" t="s">
        <v>3305</v>
      </c>
      <c r="B2569" s="6">
        <v>42007</v>
      </c>
      <c r="C2569" t="s">
        <v>3073</v>
      </c>
      <c r="D2569" t="s">
        <v>3306</v>
      </c>
      <c r="E2569" t="s">
        <v>3721</v>
      </c>
      <c r="F2569">
        <v>80</v>
      </c>
      <c r="G2569">
        <v>55</v>
      </c>
      <c r="I2569" t="s">
        <v>1215</v>
      </c>
    </row>
    <row r="2570" spans="1:9" x14ac:dyDescent="0.25">
      <c r="A2570" t="s">
        <v>3207</v>
      </c>
      <c r="B2570" s="6">
        <v>42007</v>
      </c>
      <c r="C2570" t="s">
        <v>3073</v>
      </c>
      <c r="D2570" t="s">
        <v>3223</v>
      </c>
      <c r="E2570" t="s">
        <v>3720</v>
      </c>
      <c r="F2570">
        <v>76</v>
      </c>
      <c r="G2570">
        <v>55</v>
      </c>
      <c r="I2570" t="s">
        <v>1185</v>
      </c>
    </row>
    <row r="2571" spans="1:9" x14ac:dyDescent="0.25">
      <c r="A2571" t="s">
        <v>3148</v>
      </c>
      <c r="B2571" s="6">
        <v>42007</v>
      </c>
      <c r="C2571" t="s">
        <v>3073</v>
      </c>
      <c r="D2571" t="s">
        <v>3112</v>
      </c>
      <c r="E2571" t="s">
        <v>3720</v>
      </c>
      <c r="F2571">
        <v>68</v>
      </c>
      <c r="G2571">
        <v>56</v>
      </c>
      <c r="I2571" t="s">
        <v>387</v>
      </c>
    </row>
    <row r="2572" spans="1:9" x14ac:dyDescent="0.25">
      <c r="A2572" t="s">
        <v>3299</v>
      </c>
      <c r="B2572" s="6">
        <v>42007</v>
      </c>
      <c r="C2572" t="s">
        <v>3073</v>
      </c>
      <c r="D2572" t="s">
        <v>3360</v>
      </c>
      <c r="E2572" t="s">
        <v>3721</v>
      </c>
      <c r="F2572">
        <v>99</v>
      </c>
      <c r="G2572">
        <v>87</v>
      </c>
      <c r="I2572" t="s">
        <v>2886</v>
      </c>
    </row>
    <row r="2573" spans="1:9" x14ac:dyDescent="0.25">
      <c r="A2573" t="s">
        <v>3229</v>
      </c>
      <c r="B2573" s="6">
        <v>42007</v>
      </c>
      <c r="C2573" t="s">
        <v>3073</v>
      </c>
      <c r="D2573" t="s">
        <v>3081</v>
      </c>
      <c r="E2573" t="s">
        <v>3721</v>
      </c>
      <c r="F2573">
        <v>79</v>
      </c>
      <c r="G2573">
        <v>74</v>
      </c>
      <c r="H2573" t="s">
        <v>3723</v>
      </c>
      <c r="I2573" t="s">
        <v>427</v>
      </c>
    </row>
    <row r="2574" spans="1:9" x14ac:dyDescent="0.25">
      <c r="A2574" t="s">
        <v>3198</v>
      </c>
      <c r="B2574" s="6">
        <v>42007</v>
      </c>
      <c r="C2574" t="s">
        <v>3073</v>
      </c>
      <c r="D2574" t="s">
        <v>3195</v>
      </c>
      <c r="E2574" t="s">
        <v>3720</v>
      </c>
      <c r="F2574">
        <v>68</v>
      </c>
      <c r="G2574">
        <v>66</v>
      </c>
      <c r="I2574" t="s">
        <v>448</v>
      </c>
    </row>
    <row r="2575" spans="1:9" x14ac:dyDescent="0.25">
      <c r="A2575" t="s">
        <v>3370</v>
      </c>
      <c r="B2575" s="6">
        <v>42007</v>
      </c>
      <c r="C2575" t="s">
        <v>3073</v>
      </c>
      <c r="D2575" t="s">
        <v>3391</v>
      </c>
      <c r="E2575" t="s">
        <v>3721</v>
      </c>
      <c r="F2575">
        <v>78</v>
      </c>
      <c r="G2575">
        <v>70</v>
      </c>
      <c r="I2575" t="s">
        <v>416</v>
      </c>
    </row>
    <row r="2576" spans="1:9" x14ac:dyDescent="0.25">
      <c r="A2576" t="s">
        <v>3344</v>
      </c>
      <c r="B2576" s="6">
        <v>42007</v>
      </c>
      <c r="C2576" t="s">
        <v>3073</v>
      </c>
      <c r="D2576" t="s">
        <v>3164</v>
      </c>
      <c r="E2576" t="s">
        <v>3721</v>
      </c>
      <c r="F2576">
        <v>75</v>
      </c>
      <c r="G2576">
        <v>45</v>
      </c>
      <c r="I2576" t="s">
        <v>1102</v>
      </c>
    </row>
    <row r="2577" spans="1:9" x14ac:dyDescent="0.25">
      <c r="A2577" t="s">
        <v>3304</v>
      </c>
      <c r="B2577" s="6">
        <v>42007</v>
      </c>
      <c r="C2577" t="s">
        <v>3073</v>
      </c>
      <c r="D2577" t="s">
        <v>3302</v>
      </c>
      <c r="E2577" t="s">
        <v>3720</v>
      </c>
      <c r="F2577">
        <v>90</v>
      </c>
      <c r="G2577">
        <v>87</v>
      </c>
      <c r="H2577" t="s">
        <v>3723</v>
      </c>
      <c r="I2577" t="s">
        <v>388</v>
      </c>
    </row>
    <row r="2578" spans="1:9" x14ac:dyDescent="0.25">
      <c r="A2578" t="s">
        <v>3173</v>
      </c>
      <c r="B2578" s="6">
        <v>42008</v>
      </c>
      <c r="C2578" t="s">
        <v>3073</v>
      </c>
      <c r="D2578" t="s">
        <v>3314</v>
      </c>
      <c r="E2578" t="s">
        <v>3721</v>
      </c>
      <c r="F2578">
        <v>87</v>
      </c>
      <c r="G2578">
        <v>70</v>
      </c>
      <c r="I2578" t="s">
        <v>132</v>
      </c>
    </row>
    <row r="2579" spans="1:9" x14ac:dyDescent="0.25">
      <c r="A2579" t="s">
        <v>3715</v>
      </c>
      <c r="B2579" s="6">
        <v>42008</v>
      </c>
      <c r="C2579" t="s">
        <v>3073</v>
      </c>
      <c r="D2579" t="s">
        <v>3372</v>
      </c>
      <c r="E2579" t="s">
        <v>3721</v>
      </c>
      <c r="F2579">
        <v>73</v>
      </c>
      <c r="G2579">
        <v>49</v>
      </c>
      <c r="I2579" t="s">
        <v>607</v>
      </c>
    </row>
    <row r="2580" spans="1:9" x14ac:dyDescent="0.25">
      <c r="A2580" t="s">
        <v>3222</v>
      </c>
      <c r="B2580" s="6">
        <v>42008</v>
      </c>
      <c r="C2580" t="s">
        <v>3073</v>
      </c>
      <c r="D2580" t="s">
        <v>3271</v>
      </c>
      <c r="E2580" t="s">
        <v>3720</v>
      </c>
      <c r="F2580">
        <v>69</v>
      </c>
      <c r="G2580">
        <v>66</v>
      </c>
      <c r="I2580" t="s">
        <v>624</v>
      </c>
    </row>
    <row r="2581" spans="1:9" x14ac:dyDescent="0.25">
      <c r="A2581" t="s">
        <v>3115</v>
      </c>
      <c r="B2581" s="6">
        <v>42008</v>
      </c>
      <c r="C2581" t="s">
        <v>3073</v>
      </c>
      <c r="D2581" t="s">
        <v>3384</v>
      </c>
      <c r="E2581" t="s">
        <v>3720</v>
      </c>
      <c r="F2581">
        <v>63</v>
      </c>
      <c r="G2581">
        <v>60</v>
      </c>
      <c r="I2581" t="s">
        <v>1778</v>
      </c>
    </row>
    <row r="2582" spans="1:9" x14ac:dyDescent="0.25">
      <c r="A2582" t="s">
        <v>3205</v>
      </c>
      <c r="B2582" s="6">
        <v>42008</v>
      </c>
      <c r="C2582" t="s">
        <v>3073</v>
      </c>
      <c r="D2582" t="s">
        <v>3186</v>
      </c>
      <c r="E2582" t="s">
        <v>3720</v>
      </c>
      <c r="F2582">
        <v>61</v>
      </c>
      <c r="G2582">
        <v>54</v>
      </c>
      <c r="I2582" t="s">
        <v>98</v>
      </c>
    </row>
    <row r="2583" spans="1:9" x14ac:dyDescent="0.25">
      <c r="A2583" t="s">
        <v>3231</v>
      </c>
      <c r="B2583" s="6">
        <v>42008</v>
      </c>
      <c r="C2583" t="s">
        <v>3073</v>
      </c>
      <c r="D2583" t="s">
        <v>3132</v>
      </c>
      <c r="E2583" t="s">
        <v>3721</v>
      </c>
      <c r="F2583">
        <v>86</v>
      </c>
      <c r="G2583">
        <v>65</v>
      </c>
      <c r="I2583" t="s">
        <v>336</v>
      </c>
    </row>
    <row r="2584" spans="1:9" x14ac:dyDescent="0.25">
      <c r="A2584" t="s">
        <v>3189</v>
      </c>
      <c r="B2584" s="6">
        <v>42008</v>
      </c>
      <c r="C2584" t="s">
        <v>3073</v>
      </c>
      <c r="D2584" t="s">
        <v>3285</v>
      </c>
      <c r="E2584" t="s">
        <v>3720</v>
      </c>
      <c r="F2584">
        <v>74</v>
      </c>
      <c r="G2584">
        <v>69</v>
      </c>
      <c r="I2584" t="s">
        <v>290</v>
      </c>
    </row>
    <row r="2585" spans="1:9" x14ac:dyDescent="0.25">
      <c r="A2585" t="s">
        <v>3156</v>
      </c>
      <c r="B2585" s="6">
        <v>42008</v>
      </c>
      <c r="C2585" t="s">
        <v>3073</v>
      </c>
      <c r="D2585" t="s">
        <v>3281</v>
      </c>
      <c r="E2585" t="s">
        <v>3721</v>
      </c>
      <c r="F2585">
        <v>83</v>
      </c>
      <c r="G2585">
        <v>67</v>
      </c>
      <c r="I2585" t="s">
        <v>1618</v>
      </c>
    </row>
    <row r="2586" spans="1:9" x14ac:dyDescent="0.25">
      <c r="A2586" t="s">
        <v>3147</v>
      </c>
      <c r="B2586" s="6">
        <v>42008</v>
      </c>
      <c r="C2586" t="s">
        <v>3073</v>
      </c>
      <c r="D2586" t="s">
        <v>3225</v>
      </c>
      <c r="E2586" t="s">
        <v>3720</v>
      </c>
      <c r="F2586">
        <v>62</v>
      </c>
      <c r="G2586">
        <v>60</v>
      </c>
      <c r="I2586" t="s">
        <v>58</v>
      </c>
    </row>
    <row r="2587" spans="1:9" x14ac:dyDescent="0.25">
      <c r="A2587" t="s">
        <v>3118</v>
      </c>
      <c r="B2587" s="6">
        <v>42008</v>
      </c>
      <c r="C2587" t="s">
        <v>3073</v>
      </c>
      <c r="D2587" t="s">
        <v>3180</v>
      </c>
      <c r="E2587" t="s">
        <v>3720</v>
      </c>
      <c r="F2587">
        <v>75</v>
      </c>
      <c r="G2587">
        <v>58</v>
      </c>
      <c r="I2587" t="s">
        <v>387</v>
      </c>
    </row>
    <row r="2588" spans="1:9" x14ac:dyDescent="0.25">
      <c r="A2588" t="s">
        <v>3275</v>
      </c>
      <c r="B2588" s="6">
        <v>42008</v>
      </c>
      <c r="C2588" t="s">
        <v>3073</v>
      </c>
      <c r="D2588" t="s">
        <v>3296</v>
      </c>
      <c r="E2588" t="s">
        <v>3721</v>
      </c>
      <c r="F2588">
        <v>71</v>
      </c>
      <c r="G2588">
        <v>69</v>
      </c>
      <c r="I2588" t="s">
        <v>1704</v>
      </c>
    </row>
    <row r="2589" spans="1:9" x14ac:dyDescent="0.25">
      <c r="A2589" t="s">
        <v>3190</v>
      </c>
      <c r="B2589" s="6">
        <v>42008</v>
      </c>
      <c r="C2589" t="s">
        <v>3073</v>
      </c>
      <c r="D2589" t="s">
        <v>3378</v>
      </c>
      <c r="E2589" t="s">
        <v>3721</v>
      </c>
      <c r="F2589">
        <v>79</v>
      </c>
      <c r="G2589">
        <v>75</v>
      </c>
      <c r="H2589" t="s">
        <v>3722</v>
      </c>
      <c r="I2589" t="s">
        <v>172</v>
      </c>
    </row>
    <row r="2590" spans="1:9" x14ac:dyDescent="0.25">
      <c r="A2590" t="s">
        <v>3217</v>
      </c>
      <c r="B2590" s="6">
        <v>42008</v>
      </c>
      <c r="C2590" t="s">
        <v>3073</v>
      </c>
      <c r="D2590" t="s">
        <v>3386</v>
      </c>
      <c r="E2590" t="s">
        <v>3720</v>
      </c>
      <c r="F2590">
        <v>63</v>
      </c>
      <c r="G2590">
        <v>58</v>
      </c>
      <c r="I2590" t="s">
        <v>100</v>
      </c>
    </row>
    <row r="2591" spans="1:9" x14ac:dyDescent="0.25">
      <c r="A2591" t="s">
        <v>3709</v>
      </c>
      <c r="B2591" s="6">
        <v>42008</v>
      </c>
      <c r="C2591" t="s">
        <v>3073</v>
      </c>
      <c r="D2591" t="s">
        <v>3077</v>
      </c>
      <c r="E2591" t="s">
        <v>3721</v>
      </c>
      <c r="F2591">
        <v>76</v>
      </c>
      <c r="G2591">
        <v>61</v>
      </c>
      <c r="I2591" t="s">
        <v>840</v>
      </c>
    </row>
    <row r="2592" spans="1:9" x14ac:dyDescent="0.25">
      <c r="A2592" t="s">
        <v>3290</v>
      </c>
      <c r="B2592" s="6">
        <v>42008</v>
      </c>
      <c r="C2592" t="s">
        <v>3073</v>
      </c>
      <c r="D2592" t="s">
        <v>3154</v>
      </c>
      <c r="E2592" t="s">
        <v>3720</v>
      </c>
      <c r="F2592">
        <v>54</v>
      </c>
      <c r="G2592">
        <v>49</v>
      </c>
      <c r="I2592" t="s">
        <v>60</v>
      </c>
    </row>
    <row r="2593" spans="1:9" x14ac:dyDescent="0.25">
      <c r="A2593" t="s">
        <v>3082</v>
      </c>
      <c r="B2593" s="6">
        <v>42008</v>
      </c>
      <c r="C2593" t="s">
        <v>3073</v>
      </c>
      <c r="D2593" t="s">
        <v>3327</v>
      </c>
      <c r="E2593" t="s">
        <v>3720</v>
      </c>
      <c r="F2593">
        <v>66</v>
      </c>
      <c r="G2593">
        <v>50</v>
      </c>
      <c r="I2593" t="s">
        <v>1863</v>
      </c>
    </row>
    <row r="2594" spans="1:9" x14ac:dyDescent="0.25">
      <c r="A2594" t="s">
        <v>3224</v>
      </c>
      <c r="B2594" s="6">
        <v>42008</v>
      </c>
      <c r="C2594" t="s">
        <v>3073</v>
      </c>
      <c r="D2594" t="s">
        <v>3273</v>
      </c>
      <c r="E2594" t="s">
        <v>3721</v>
      </c>
      <c r="F2594">
        <v>72</v>
      </c>
      <c r="G2594">
        <v>69</v>
      </c>
      <c r="I2594" t="s">
        <v>1304</v>
      </c>
    </row>
    <row r="2595" spans="1:9" x14ac:dyDescent="0.25">
      <c r="A2595" t="s">
        <v>3256</v>
      </c>
      <c r="B2595" s="6">
        <v>42008</v>
      </c>
      <c r="C2595" t="s">
        <v>3073</v>
      </c>
      <c r="D2595" t="s">
        <v>3298</v>
      </c>
      <c r="E2595" t="s">
        <v>3720</v>
      </c>
      <c r="F2595">
        <v>71</v>
      </c>
      <c r="G2595">
        <v>61</v>
      </c>
      <c r="I2595" t="s">
        <v>99</v>
      </c>
    </row>
    <row r="2596" spans="1:9" x14ac:dyDescent="0.25">
      <c r="A2596" t="s">
        <v>3178</v>
      </c>
      <c r="B2596" s="6">
        <v>42008</v>
      </c>
      <c r="C2596" t="s">
        <v>3073</v>
      </c>
      <c r="D2596" t="s">
        <v>3158</v>
      </c>
      <c r="E2596" t="s">
        <v>3721</v>
      </c>
      <c r="F2596">
        <v>67</v>
      </c>
      <c r="G2596">
        <v>58</v>
      </c>
      <c r="I2596" t="s">
        <v>2144</v>
      </c>
    </row>
    <row r="2597" spans="1:9" x14ac:dyDescent="0.25">
      <c r="A2597" t="s">
        <v>3203</v>
      </c>
      <c r="B2597" s="6">
        <v>42008</v>
      </c>
      <c r="C2597" t="s">
        <v>3073</v>
      </c>
      <c r="D2597" t="s">
        <v>3712</v>
      </c>
      <c r="E2597" t="s">
        <v>3720</v>
      </c>
      <c r="F2597">
        <v>81</v>
      </c>
      <c r="G2597">
        <v>58</v>
      </c>
      <c r="I2597" t="s">
        <v>1254</v>
      </c>
    </row>
    <row r="2598" spans="1:9" x14ac:dyDescent="0.25">
      <c r="A2598" t="s">
        <v>3352</v>
      </c>
      <c r="B2598" s="6">
        <v>42008</v>
      </c>
      <c r="C2598" t="s">
        <v>3073</v>
      </c>
      <c r="D2598" t="s">
        <v>3353</v>
      </c>
      <c r="E2598" t="s">
        <v>3720</v>
      </c>
      <c r="F2598">
        <v>66</v>
      </c>
      <c r="G2598">
        <v>57</v>
      </c>
      <c r="I2598" t="s">
        <v>1538</v>
      </c>
    </row>
    <row r="2599" spans="1:9" x14ac:dyDescent="0.25">
      <c r="A2599" t="s">
        <v>3381</v>
      </c>
      <c r="B2599" s="6">
        <v>42008</v>
      </c>
      <c r="C2599" t="s">
        <v>3073</v>
      </c>
      <c r="D2599" t="s">
        <v>3188</v>
      </c>
      <c r="E2599" t="s">
        <v>3721</v>
      </c>
      <c r="F2599">
        <v>79</v>
      </c>
      <c r="G2599">
        <v>67</v>
      </c>
      <c r="I2599" t="s">
        <v>1142</v>
      </c>
    </row>
    <row r="2600" spans="1:9" x14ac:dyDescent="0.25">
      <c r="A2600" t="s">
        <v>3080</v>
      </c>
      <c r="B2600" s="6">
        <v>42008</v>
      </c>
      <c r="C2600" t="s">
        <v>3073</v>
      </c>
      <c r="D2600" t="s">
        <v>3209</v>
      </c>
      <c r="E2600" t="s">
        <v>3720</v>
      </c>
      <c r="F2600">
        <v>86</v>
      </c>
      <c r="G2600">
        <v>72</v>
      </c>
      <c r="I2600" t="s">
        <v>1822</v>
      </c>
    </row>
    <row r="2601" spans="1:9" x14ac:dyDescent="0.25">
      <c r="A2601" t="s">
        <v>3146</v>
      </c>
      <c r="B2601" s="6">
        <v>42008</v>
      </c>
      <c r="C2601" t="s">
        <v>3073</v>
      </c>
      <c r="D2601" t="s">
        <v>3395</v>
      </c>
      <c r="E2601" t="s">
        <v>3721</v>
      </c>
      <c r="F2601">
        <v>68</v>
      </c>
      <c r="G2601">
        <v>60</v>
      </c>
      <c r="H2601" t="s">
        <v>3722</v>
      </c>
      <c r="I2601" t="s">
        <v>472</v>
      </c>
    </row>
    <row r="2602" spans="1:9" x14ac:dyDescent="0.25">
      <c r="A2602" t="s">
        <v>3140</v>
      </c>
      <c r="B2602" s="6">
        <v>42008</v>
      </c>
      <c r="C2602" t="s">
        <v>3073</v>
      </c>
      <c r="D2602" t="s">
        <v>3138</v>
      </c>
      <c r="E2602" t="s">
        <v>3721</v>
      </c>
      <c r="F2602">
        <v>84</v>
      </c>
      <c r="G2602">
        <v>78</v>
      </c>
      <c r="I2602" t="s">
        <v>308</v>
      </c>
    </row>
    <row r="2603" spans="1:9" x14ac:dyDescent="0.25">
      <c r="A2603" t="s">
        <v>3143</v>
      </c>
      <c r="B2603" s="6">
        <v>42008</v>
      </c>
      <c r="C2603" t="s">
        <v>3073</v>
      </c>
      <c r="D2603" t="s">
        <v>3141</v>
      </c>
      <c r="E2603" t="s">
        <v>3721</v>
      </c>
      <c r="F2603">
        <v>72</v>
      </c>
      <c r="G2603">
        <v>54</v>
      </c>
      <c r="I2603" t="s">
        <v>336</v>
      </c>
    </row>
    <row r="2604" spans="1:9" x14ac:dyDescent="0.25">
      <c r="A2604" t="s">
        <v>3162</v>
      </c>
      <c r="B2604" s="6">
        <v>42008</v>
      </c>
      <c r="C2604" t="s">
        <v>3073</v>
      </c>
      <c r="D2604" t="s">
        <v>3373</v>
      </c>
      <c r="E2604" t="s">
        <v>3720</v>
      </c>
      <c r="F2604">
        <v>74</v>
      </c>
      <c r="G2604">
        <v>69</v>
      </c>
      <c r="I2604" t="s">
        <v>1665</v>
      </c>
    </row>
    <row r="2605" spans="1:9" x14ac:dyDescent="0.25">
      <c r="A2605" t="s">
        <v>3287</v>
      </c>
      <c r="B2605" s="6">
        <v>42008</v>
      </c>
      <c r="C2605" t="s">
        <v>3073</v>
      </c>
      <c r="D2605" t="s">
        <v>3282</v>
      </c>
      <c r="E2605" t="s">
        <v>3721</v>
      </c>
      <c r="F2605">
        <v>71</v>
      </c>
      <c r="G2605">
        <v>39</v>
      </c>
      <c r="I2605" t="s">
        <v>371</v>
      </c>
    </row>
    <row r="2606" spans="1:9" x14ac:dyDescent="0.25">
      <c r="A2606" t="s">
        <v>3368</v>
      </c>
      <c r="B2606" s="6">
        <v>42008</v>
      </c>
      <c r="C2606" t="s">
        <v>3073</v>
      </c>
      <c r="D2606" t="s">
        <v>3226</v>
      </c>
      <c r="E2606" t="s">
        <v>3721</v>
      </c>
      <c r="F2606">
        <v>79</v>
      </c>
      <c r="G2606">
        <v>64</v>
      </c>
      <c r="I2606" t="s">
        <v>1674</v>
      </c>
    </row>
    <row r="2607" spans="1:9" x14ac:dyDescent="0.25">
      <c r="A2607" t="s">
        <v>3200</v>
      </c>
      <c r="B2607" s="6">
        <v>42008</v>
      </c>
      <c r="C2607" t="s">
        <v>3073</v>
      </c>
      <c r="D2607" t="s">
        <v>3711</v>
      </c>
      <c r="E2607" t="s">
        <v>3720</v>
      </c>
      <c r="F2607">
        <v>85</v>
      </c>
      <c r="G2607">
        <v>76</v>
      </c>
      <c r="I2607" t="s">
        <v>449</v>
      </c>
    </row>
    <row r="2608" spans="1:9" x14ac:dyDescent="0.25">
      <c r="A2608" t="s">
        <v>3272</v>
      </c>
      <c r="B2608" s="6">
        <v>42008</v>
      </c>
      <c r="C2608" t="s">
        <v>3073</v>
      </c>
      <c r="D2608" t="s">
        <v>3294</v>
      </c>
      <c r="E2608" t="s">
        <v>3721</v>
      </c>
      <c r="F2608">
        <v>80</v>
      </c>
      <c r="G2608">
        <v>78</v>
      </c>
      <c r="I2608" t="s">
        <v>1006</v>
      </c>
    </row>
    <row r="2609" spans="1:9" x14ac:dyDescent="0.25">
      <c r="A2609" t="s">
        <v>3204</v>
      </c>
      <c r="B2609" s="6">
        <v>42008</v>
      </c>
      <c r="C2609" t="s">
        <v>3073</v>
      </c>
      <c r="D2609" t="s">
        <v>3326</v>
      </c>
      <c r="E2609" t="s">
        <v>3721</v>
      </c>
      <c r="F2609">
        <v>81</v>
      </c>
      <c r="G2609">
        <v>62</v>
      </c>
      <c r="I2609" t="s">
        <v>335</v>
      </c>
    </row>
    <row r="2610" spans="1:9" x14ac:dyDescent="0.25">
      <c r="A2610" t="s">
        <v>3706</v>
      </c>
      <c r="B2610" s="6">
        <v>42008</v>
      </c>
      <c r="C2610" t="s">
        <v>3073</v>
      </c>
      <c r="D2610" t="s">
        <v>3193</v>
      </c>
      <c r="E2610" t="s">
        <v>3721</v>
      </c>
      <c r="F2610">
        <v>70</v>
      </c>
      <c r="G2610">
        <v>62</v>
      </c>
      <c r="I2610" t="s">
        <v>371</v>
      </c>
    </row>
    <row r="2611" spans="1:9" x14ac:dyDescent="0.25">
      <c r="A2611" t="s">
        <v>3400</v>
      </c>
      <c r="B2611" s="6">
        <v>42009</v>
      </c>
      <c r="C2611" t="s">
        <v>3073</v>
      </c>
      <c r="D2611" t="s">
        <v>3415</v>
      </c>
      <c r="E2611" t="s">
        <v>3721</v>
      </c>
      <c r="F2611">
        <v>67</v>
      </c>
      <c r="G2611">
        <v>46</v>
      </c>
      <c r="I2611" t="s">
        <v>2671</v>
      </c>
    </row>
    <row r="2612" spans="1:9" x14ac:dyDescent="0.25">
      <c r="A2612" t="s">
        <v>3401</v>
      </c>
      <c r="B2612" s="6">
        <v>42009</v>
      </c>
      <c r="C2612" t="s">
        <v>3073</v>
      </c>
      <c r="D2612" t="s">
        <v>3348</v>
      </c>
      <c r="E2612" t="s">
        <v>3721</v>
      </c>
      <c r="F2612">
        <v>72</v>
      </c>
      <c r="G2612">
        <v>52</v>
      </c>
      <c r="I2612" t="s">
        <v>2045</v>
      </c>
    </row>
    <row r="2613" spans="1:9" x14ac:dyDescent="0.25">
      <c r="A2613" t="s">
        <v>3414</v>
      </c>
      <c r="B2613" s="6">
        <v>42009</v>
      </c>
      <c r="C2613" t="s">
        <v>3073</v>
      </c>
      <c r="D2613" t="s">
        <v>3413</v>
      </c>
      <c r="E2613" t="s">
        <v>3721</v>
      </c>
      <c r="F2613">
        <v>68</v>
      </c>
      <c r="G2613">
        <v>62</v>
      </c>
      <c r="I2613" t="s">
        <v>2688</v>
      </c>
    </row>
    <row r="2614" spans="1:9" x14ac:dyDescent="0.25">
      <c r="A2614" t="s">
        <v>3349</v>
      </c>
      <c r="B2614" s="6">
        <v>42009</v>
      </c>
      <c r="C2614" t="s">
        <v>3073</v>
      </c>
      <c r="D2614" t="s">
        <v>3358</v>
      </c>
      <c r="E2614" t="s">
        <v>3720</v>
      </c>
      <c r="F2614">
        <v>80</v>
      </c>
      <c r="G2614">
        <v>64</v>
      </c>
      <c r="I2614" t="s">
        <v>1821</v>
      </c>
    </row>
    <row r="2615" spans="1:9" x14ac:dyDescent="0.25">
      <c r="A2615" t="s">
        <v>3160</v>
      </c>
      <c r="B2615" s="6">
        <v>42009</v>
      </c>
      <c r="C2615" t="s">
        <v>3073</v>
      </c>
      <c r="D2615" t="s">
        <v>3360</v>
      </c>
      <c r="E2615" t="s">
        <v>3720</v>
      </c>
      <c r="F2615">
        <v>72</v>
      </c>
      <c r="G2615">
        <v>69</v>
      </c>
      <c r="I2615" t="s">
        <v>2437</v>
      </c>
    </row>
    <row r="2616" spans="1:9" x14ac:dyDescent="0.25">
      <c r="A2616" t="s">
        <v>3219</v>
      </c>
      <c r="B2616" s="6">
        <v>42009</v>
      </c>
      <c r="C2616" t="s">
        <v>3073</v>
      </c>
      <c r="D2616" t="s">
        <v>3718</v>
      </c>
      <c r="E2616" t="s">
        <v>3721</v>
      </c>
      <c r="F2616">
        <v>97</v>
      </c>
      <c r="G2616">
        <v>71</v>
      </c>
      <c r="I2616" t="s">
        <v>1973</v>
      </c>
    </row>
    <row r="2617" spans="1:9" x14ac:dyDescent="0.25">
      <c r="A2617" t="s">
        <v>3121</v>
      </c>
      <c r="B2617" s="6">
        <v>42009</v>
      </c>
      <c r="C2617" t="s">
        <v>3073</v>
      </c>
      <c r="D2617" t="s">
        <v>3084</v>
      </c>
      <c r="E2617" t="s">
        <v>3721</v>
      </c>
      <c r="F2617">
        <v>58</v>
      </c>
      <c r="G2617">
        <v>49</v>
      </c>
      <c r="I2617" t="s">
        <v>1332</v>
      </c>
    </row>
    <row r="2618" spans="1:9" x14ac:dyDescent="0.25">
      <c r="A2618" t="s">
        <v>3164</v>
      </c>
      <c r="B2618" s="6">
        <v>42009</v>
      </c>
      <c r="C2618" t="s">
        <v>3073</v>
      </c>
      <c r="D2618" t="s">
        <v>3187</v>
      </c>
      <c r="E2618" t="s">
        <v>3720</v>
      </c>
      <c r="F2618">
        <v>61</v>
      </c>
      <c r="G2618">
        <v>50</v>
      </c>
      <c r="I2618" t="s">
        <v>1407</v>
      </c>
    </row>
    <row r="2619" spans="1:9" x14ac:dyDescent="0.25">
      <c r="A2619" t="s">
        <v>3301</v>
      </c>
      <c r="B2619" s="6">
        <v>42009</v>
      </c>
      <c r="C2619" t="s">
        <v>3073</v>
      </c>
      <c r="D2619" t="s">
        <v>3312</v>
      </c>
      <c r="E2619" t="s">
        <v>3721</v>
      </c>
      <c r="F2619">
        <v>74</v>
      </c>
      <c r="G2619">
        <v>71</v>
      </c>
      <c r="I2619" t="s">
        <v>1141</v>
      </c>
    </row>
    <row r="2620" spans="1:9" x14ac:dyDescent="0.25">
      <c r="A2620" t="s">
        <v>3234</v>
      </c>
      <c r="B2620" s="6">
        <v>42009</v>
      </c>
      <c r="C2620" t="s">
        <v>3073</v>
      </c>
      <c r="D2620" t="s">
        <v>3310</v>
      </c>
      <c r="E2620" t="s">
        <v>3720</v>
      </c>
      <c r="F2620">
        <v>68</v>
      </c>
      <c r="G2620">
        <v>64</v>
      </c>
      <c r="I2620" t="s">
        <v>62</v>
      </c>
    </row>
    <row r="2621" spans="1:9" x14ac:dyDescent="0.25">
      <c r="A2621" t="s">
        <v>3300</v>
      </c>
      <c r="B2621" s="6">
        <v>42009</v>
      </c>
      <c r="C2621" t="s">
        <v>3073</v>
      </c>
      <c r="D2621" t="s">
        <v>3718</v>
      </c>
      <c r="E2621" t="s">
        <v>3721</v>
      </c>
      <c r="F2621">
        <v>90</v>
      </c>
      <c r="G2621">
        <v>68</v>
      </c>
      <c r="I2621" t="s">
        <v>784</v>
      </c>
    </row>
    <row r="2622" spans="1:9" x14ac:dyDescent="0.25">
      <c r="A2622" t="s">
        <v>3181</v>
      </c>
      <c r="B2622" s="6">
        <v>42009</v>
      </c>
      <c r="C2622" t="s">
        <v>3073</v>
      </c>
      <c r="D2622" t="s">
        <v>3344</v>
      </c>
      <c r="E2622" t="s">
        <v>3720</v>
      </c>
      <c r="F2622">
        <v>73</v>
      </c>
      <c r="G2622">
        <v>47</v>
      </c>
      <c r="I2622" t="s">
        <v>1433</v>
      </c>
    </row>
    <row r="2623" spans="1:9" x14ac:dyDescent="0.25">
      <c r="A2623" t="s">
        <v>3382</v>
      </c>
      <c r="B2623" s="6">
        <v>42009</v>
      </c>
      <c r="C2623" t="s">
        <v>3073</v>
      </c>
      <c r="D2623" t="s">
        <v>3383</v>
      </c>
      <c r="E2623" t="s">
        <v>3720</v>
      </c>
      <c r="F2623">
        <v>62</v>
      </c>
      <c r="G2623">
        <v>46</v>
      </c>
      <c r="I2623" t="s">
        <v>1793</v>
      </c>
    </row>
    <row r="2624" spans="1:9" x14ac:dyDescent="0.25">
      <c r="A2624" t="s">
        <v>3363</v>
      </c>
      <c r="B2624" s="6">
        <v>42009</v>
      </c>
      <c r="C2624" t="s">
        <v>3073</v>
      </c>
      <c r="D2624" t="s">
        <v>3408</v>
      </c>
      <c r="E2624" t="s">
        <v>3720</v>
      </c>
      <c r="F2624">
        <v>77</v>
      </c>
      <c r="G2624">
        <v>74</v>
      </c>
      <c r="H2624" t="s">
        <v>3723</v>
      </c>
      <c r="I2624" t="s">
        <v>217</v>
      </c>
    </row>
    <row r="2625" spans="1:9" x14ac:dyDescent="0.25">
      <c r="A2625" t="s">
        <v>3371</v>
      </c>
      <c r="B2625" s="6">
        <v>42009</v>
      </c>
      <c r="C2625" t="s">
        <v>3073</v>
      </c>
      <c r="D2625" t="s">
        <v>3179</v>
      </c>
      <c r="E2625" t="s">
        <v>3721</v>
      </c>
      <c r="F2625">
        <v>79</v>
      </c>
      <c r="G2625">
        <v>55</v>
      </c>
      <c r="I2625" t="s">
        <v>1631</v>
      </c>
    </row>
    <row r="2626" spans="1:9" x14ac:dyDescent="0.25">
      <c r="A2626" t="s">
        <v>3151</v>
      </c>
      <c r="B2626" s="6">
        <v>42009</v>
      </c>
      <c r="C2626" t="s">
        <v>3073</v>
      </c>
      <c r="D2626" t="s">
        <v>3718</v>
      </c>
      <c r="E2626" t="s">
        <v>3721</v>
      </c>
      <c r="F2626">
        <v>84</v>
      </c>
      <c r="G2626">
        <v>38</v>
      </c>
      <c r="I2626" t="s">
        <v>196</v>
      </c>
    </row>
    <row r="2627" spans="1:9" x14ac:dyDescent="0.25">
      <c r="A2627" t="s">
        <v>3112</v>
      </c>
      <c r="B2627" s="6">
        <v>42009</v>
      </c>
      <c r="C2627" t="s">
        <v>3073</v>
      </c>
      <c r="D2627" t="s">
        <v>3157</v>
      </c>
      <c r="E2627" t="s">
        <v>3721</v>
      </c>
      <c r="F2627">
        <v>71</v>
      </c>
      <c r="G2627">
        <v>58</v>
      </c>
      <c r="I2627" t="s">
        <v>308</v>
      </c>
    </row>
    <row r="2628" spans="1:9" x14ac:dyDescent="0.25">
      <c r="A2628" t="s">
        <v>3127</v>
      </c>
      <c r="B2628" s="6">
        <v>42009</v>
      </c>
      <c r="C2628" t="s">
        <v>3073</v>
      </c>
      <c r="D2628" t="s">
        <v>3134</v>
      </c>
      <c r="E2628" t="s">
        <v>3721</v>
      </c>
      <c r="F2628">
        <v>70</v>
      </c>
      <c r="G2628">
        <v>59</v>
      </c>
      <c r="I2628" t="s">
        <v>308</v>
      </c>
    </row>
    <row r="2629" spans="1:9" x14ac:dyDescent="0.25">
      <c r="A2629" t="s">
        <v>3215</v>
      </c>
      <c r="B2629" s="6">
        <v>42009</v>
      </c>
      <c r="C2629" t="s">
        <v>3073</v>
      </c>
      <c r="D2629" t="s">
        <v>3718</v>
      </c>
      <c r="E2629" t="s">
        <v>3721</v>
      </c>
      <c r="F2629">
        <v>90</v>
      </c>
      <c r="G2629">
        <v>53</v>
      </c>
      <c r="I2629" t="s">
        <v>758</v>
      </c>
    </row>
    <row r="2630" spans="1:9" x14ac:dyDescent="0.25">
      <c r="A2630" t="s">
        <v>3107</v>
      </c>
      <c r="B2630" s="6">
        <v>42009</v>
      </c>
      <c r="C2630" t="s">
        <v>3073</v>
      </c>
      <c r="D2630" t="s">
        <v>3347</v>
      </c>
      <c r="E2630" t="s">
        <v>3720</v>
      </c>
      <c r="F2630">
        <v>75</v>
      </c>
      <c r="G2630">
        <v>69</v>
      </c>
      <c r="I2630" t="s">
        <v>2239</v>
      </c>
    </row>
    <row r="2631" spans="1:9" x14ac:dyDescent="0.25">
      <c r="A2631" t="s">
        <v>3387</v>
      </c>
      <c r="B2631" s="6">
        <v>42009</v>
      </c>
      <c r="C2631" t="s">
        <v>3073</v>
      </c>
      <c r="D2631" t="s">
        <v>3404</v>
      </c>
      <c r="E2631" t="s">
        <v>3720</v>
      </c>
      <c r="F2631">
        <v>68</v>
      </c>
      <c r="G2631">
        <v>56</v>
      </c>
      <c r="I2631" t="s">
        <v>490</v>
      </c>
    </row>
    <row r="2632" spans="1:9" x14ac:dyDescent="0.25">
      <c r="A2632" t="s">
        <v>3323</v>
      </c>
      <c r="B2632" s="6">
        <v>42009</v>
      </c>
      <c r="C2632" t="s">
        <v>3073</v>
      </c>
      <c r="D2632" t="s">
        <v>3152</v>
      </c>
      <c r="E2632" t="s">
        <v>3721</v>
      </c>
      <c r="F2632">
        <v>70</v>
      </c>
      <c r="G2632">
        <v>50</v>
      </c>
      <c r="I2632" t="s">
        <v>1254</v>
      </c>
    </row>
    <row r="2633" spans="1:9" x14ac:dyDescent="0.25">
      <c r="A2633" t="s">
        <v>3405</v>
      </c>
      <c r="B2633" s="6">
        <v>42009</v>
      </c>
      <c r="C2633" t="s">
        <v>3073</v>
      </c>
      <c r="D2633" t="s">
        <v>3362</v>
      </c>
      <c r="E2633" t="s">
        <v>3721</v>
      </c>
      <c r="F2633">
        <v>72</v>
      </c>
      <c r="G2633">
        <v>67</v>
      </c>
      <c r="I2633" t="s">
        <v>169</v>
      </c>
    </row>
    <row r="2634" spans="1:9" x14ac:dyDescent="0.25">
      <c r="A2634" t="s">
        <v>3705</v>
      </c>
      <c r="B2634" s="6">
        <v>42009</v>
      </c>
      <c r="C2634" t="s">
        <v>3073</v>
      </c>
      <c r="D2634" t="s">
        <v>3092</v>
      </c>
      <c r="E2634" t="s">
        <v>3720</v>
      </c>
      <c r="F2634">
        <v>71</v>
      </c>
      <c r="G2634">
        <v>70</v>
      </c>
      <c r="I2634" t="s">
        <v>624</v>
      </c>
    </row>
    <row r="2635" spans="1:9" x14ac:dyDescent="0.25">
      <c r="A2635" t="s">
        <v>3346</v>
      </c>
      <c r="B2635" s="6">
        <v>42009</v>
      </c>
      <c r="C2635" t="s">
        <v>3073</v>
      </c>
      <c r="D2635" t="s">
        <v>3148</v>
      </c>
      <c r="E2635" t="s">
        <v>3720</v>
      </c>
      <c r="F2635">
        <v>75</v>
      </c>
      <c r="G2635">
        <v>68</v>
      </c>
      <c r="I2635" t="s">
        <v>948</v>
      </c>
    </row>
    <row r="2636" spans="1:9" x14ac:dyDescent="0.25">
      <c r="A2636" t="s">
        <v>3109</v>
      </c>
      <c r="B2636" s="6">
        <v>42009</v>
      </c>
      <c r="C2636" t="s">
        <v>3073</v>
      </c>
      <c r="D2636" t="s">
        <v>3128</v>
      </c>
      <c r="E2636" t="s">
        <v>3721</v>
      </c>
      <c r="F2636">
        <v>75</v>
      </c>
      <c r="G2636">
        <v>66</v>
      </c>
      <c r="I2636" t="s">
        <v>290</v>
      </c>
    </row>
    <row r="2637" spans="1:9" x14ac:dyDescent="0.25">
      <c r="A2637" t="s">
        <v>3263</v>
      </c>
      <c r="B2637" s="6">
        <v>42009</v>
      </c>
      <c r="C2637" t="s">
        <v>3073</v>
      </c>
      <c r="D2637" t="s">
        <v>3357</v>
      </c>
      <c r="E2637" t="s">
        <v>3721</v>
      </c>
      <c r="F2637">
        <v>75</v>
      </c>
      <c r="G2637">
        <v>64</v>
      </c>
      <c r="I2637" t="s">
        <v>1578</v>
      </c>
    </row>
    <row r="2638" spans="1:9" x14ac:dyDescent="0.25">
      <c r="A2638" t="s">
        <v>3218</v>
      </c>
      <c r="B2638" s="6">
        <v>42009</v>
      </c>
      <c r="C2638" t="s">
        <v>3073</v>
      </c>
      <c r="D2638" t="s">
        <v>3319</v>
      </c>
      <c r="E2638" t="s">
        <v>3720</v>
      </c>
      <c r="F2638">
        <v>76</v>
      </c>
      <c r="G2638">
        <v>74</v>
      </c>
      <c r="I2638" t="s">
        <v>2154</v>
      </c>
    </row>
    <row r="2639" spans="1:9" x14ac:dyDescent="0.25">
      <c r="A2639" t="s">
        <v>3356</v>
      </c>
      <c r="B2639" s="6">
        <v>42009</v>
      </c>
      <c r="C2639" t="s">
        <v>3073</v>
      </c>
      <c r="D2639" t="s">
        <v>3409</v>
      </c>
      <c r="E2639" t="s">
        <v>3720</v>
      </c>
      <c r="F2639">
        <v>59</v>
      </c>
      <c r="G2639">
        <v>58</v>
      </c>
      <c r="I2639" t="s">
        <v>2742</v>
      </c>
    </row>
    <row r="2640" spans="1:9" x14ac:dyDescent="0.25">
      <c r="A2640" t="s">
        <v>3078</v>
      </c>
      <c r="B2640" s="6">
        <v>42009</v>
      </c>
      <c r="C2640" t="s">
        <v>3073</v>
      </c>
      <c r="D2640" t="s">
        <v>3175</v>
      </c>
      <c r="E2640" t="s">
        <v>3721</v>
      </c>
      <c r="F2640">
        <v>66</v>
      </c>
      <c r="G2640">
        <v>59</v>
      </c>
      <c r="I2640" t="s">
        <v>1103</v>
      </c>
    </row>
    <row r="2641" spans="1:9" x14ac:dyDescent="0.25">
      <c r="A2641" t="s">
        <v>3354</v>
      </c>
      <c r="B2641" s="6">
        <v>42009</v>
      </c>
      <c r="C2641" t="s">
        <v>3073</v>
      </c>
      <c r="D2641" t="s">
        <v>3106</v>
      </c>
      <c r="E2641" t="s">
        <v>3721</v>
      </c>
      <c r="F2641">
        <v>63</v>
      </c>
      <c r="G2641">
        <v>47</v>
      </c>
      <c r="I2641" t="s">
        <v>133</v>
      </c>
    </row>
    <row r="2642" spans="1:9" x14ac:dyDescent="0.25">
      <c r="A2642" t="s">
        <v>3336</v>
      </c>
      <c r="B2642" s="6">
        <v>42009</v>
      </c>
      <c r="C2642" t="s">
        <v>3073</v>
      </c>
      <c r="D2642" t="s">
        <v>3322</v>
      </c>
      <c r="E2642" t="s">
        <v>3721</v>
      </c>
      <c r="F2642">
        <v>81</v>
      </c>
      <c r="G2642">
        <v>66</v>
      </c>
      <c r="I2642" t="s">
        <v>429</v>
      </c>
    </row>
    <row r="2643" spans="1:9" x14ac:dyDescent="0.25">
      <c r="A2643" t="s">
        <v>3248</v>
      </c>
      <c r="B2643" s="6">
        <v>42009</v>
      </c>
      <c r="C2643" t="s">
        <v>3073</v>
      </c>
      <c r="D2643" t="s">
        <v>3702</v>
      </c>
      <c r="E2643" t="s">
        <v>3720</v>
      </c>
      <c r="F2643">
        <v>70</v>
      </c>
      <c r="G2643">
        <v>49</v>
      </c>
      <c r="I2643" t="s">
        <v>891</v>
      </c>
    </row>
    <row r="2644" spans="1:9" x14ac:dyDescent="0.25">
      <c r="A2644" t="s">
        <v>3247</v>
      </c>
      <c r="B2644" s="6">
        <v>42009</v>
      </c>
      <c r="C2644" t="s">
        <v>3073</v>
      </c>
      <c r="D2644" t="s">
        <v>3385</v>
      </c>
      <c r="E2644" t="s">
        <v>3720</v>
      </c>
      <c r="F2644">
        <v>78</v>
      </c>
      <c r="G2644">
        <v>67</v>
      </c>
      <c r="I2644" t="s">
        <v>905</v>
      </c>
    </row>
    <row r="2645" spans="1:9" x14ac:dyDescent="0.25">
      <c r="A2645" t="s">
        <v>3182</v>
      </c>
      <c r="B2645" s="6">
        <v>42009</v>
      </c>
      <c r="C2645" t="s">
        <v>3073</v>
      </c>
      <c r="D2645" t="s">
        <v>3345</v>
      </c>
      <c r="E2645" t="s">
        <v>3721</v>
      </c>
      <c r="F2645">
        <v>57</v>
      </c>
      <c r="G2645">
        <v>53</v>
      </c>
      <c r="I2645" t="s">
        <v>61</v>
      </c>
    </row>
    <row r="2646" spans="1:9" x14ac:dyDescent="0.25">
      <c r="A2646" t="s">
        <v>3402</v>
      </c>
      <c r="B2646" s="6">
        <v>42009</v>
      </c>
      <c r="C2646" t="s">
        <v>3073</v>
      </c>
      <c r="D2646" t="s">
        <v>3299</v>
      </c>
      <c r="E2646" t="s">
        <v>3721</v>
      </c>
      <c r="F2646">
        <v>71</v>
      </c>
      <c r="G2646">
        <v>66</v>
      </c>
      <c r="I2646" t="s">
        <v>2819</v>
      </c>
    </row>
    <row r="2647" spans="1:9" x14ac:dyDescent="0.25">
      <c r="A2647" t="s">
        <v>3133</v>
      </c>
      <c r="B2647" s="6">
        <v>42009</v>
      </c>
      <c r="C2647" t="s">
        <v>3073</v>
      </c>
      <c r="D2647" t="s">
        <v>3221</v>
      </c>
      <c r="E2647" t="s">
        <v>3721</v>
      </c>
      <c r="F2647">
        <v>63</v>
      </c>
      <c r="G2647">
        <v>50</v>
      </c>
      <c r="I2647" t="s">
        <v>768</v>
      </c>
    </row>
    <row r="2648" spans="1:9" x14ac:dyDescent="0.25">
      <c r="A2648" t="s">
        <v>3411</v>
      </c>
      <c r="B2648" s="6">
        <v>42009</v>
      </c>
      <c r="C2648" t="s">
        <v>3073</v>
      </c>
      <c r="D2648" t="s">
        <v>3359</v>
      </c>
      <c r="E2648" t="s">
        <v>3721</v>
      </c>
      <c r="F2648">
        <v>70</v>
      </c>
      <c r="G2648">
        <v>61</v>
      </c>
      <c r="I2648" t="s">
        <v>1141</v>
      </c>
    </row>
    <row r="2649" spans="1:9" x14ac:dyDescent="0.25">
      <c r="A2649" t="s">
        <v>3207</v>
      </c>
      <c r="B2649" s="6">
        <v>42009</v>
      </c>
      <c r="C2649" t="s">
        <v>3073</v>
      </c>
      <c r="D2649" t="s">
        <v>3391</v>
      </c>
      <c r="E2649" t="s">
        <v>3720</v>
      </c>
      <c r="F2649">
        <v>85</v>
      </c>
      <c r="G2649">
        <v>83</v>
      </c>
      <c r="H2649" t="s">
        <v>3722</v>
      </c>
      <c r="I2649" t="s">
        <v>1186</v>
      </c>
    </row>
    <row r="2650" spans="1:9" x14ac:dyDescent="0.25">
      <c r="A2650" t="s">
        <v>3351</v>
      </c>
      <c r="B2650" s="6">
        <v>42009</v>
      </c>
      <c r="C2650" t="s">
        <v>3073</v>
      </c>
      <c r="D2650" t="s">
        <v>3223</v>
      </c>
      <c r="E2650" t="s">
        <v>3720</v>
      </c>
      <c r="F2650">
        <v>85</v>
      </c>
      <c r="G2650">
        <v>75</v>
      </c>
      <c r="I2650" t="s">
        <v>1053</v>
      </c>
    </row>
    <row r="2651" spans="1:9" x14ac:dyDescent="0.25">
      <c r="A2651" t="s">
        <v>3380</v>
      </c>
      <c r="B2651" s="6">
        <v>42009</v>
      </c>
      <c r="C2651" t="s">
        <v>3073</v>
      </c>
      <c r="D2651" t="s">
        <v>3096</v>
      </c>
      <c r="E2651" t="s">
        <v>3721</v>
      </c>
      <c r="F2651">
        <v>85</v>
      </c>
      <c r="G2651">
        <v>83</v>
      </c>
      <c r="H2651" t="s">
        <v>3723</v>
      </c>
      <c r="I2651" t="s">
        <v>2289</v>
      </c>
    </row>
    <row r="2652" spans="1:9" x14ac:dyDescent="0.25">
      <c r="A2652" t="s">
        <v>3370</v>
      </c>
      <c r="B2652" s="6">
        <v>42009</v>
      </c>
      <c r="C2652" t="s">
        <v>3073</v>
      </c>
      <c r="D2652" t="s">
        <v>3338</v>
      </c>
      <c r="E2652" t="s">
        <v>3721</v>
      </c>
      <c r="F2652">
        <v>72</v>
      </c>
      <c r="G2652">
        <v>53</v>
      </c>
      <c r="I2652" t="s">
        <v>2564</v>
      </c>
    </row>
    <row r="2653" spans="1:9" x14ac:dyDescent="0.25">
      <c r="A2653" t="s">
        <v>3122</v>
      </c>
      <c r="B2653" s="6">
        <v>42010</v>
      </c>
      <c r="C2653" t="s">
        <v>3073</v>
      </c>
      <c r="D2653" t="s">
        <v>3110</v>
      </c>
      <c r="E2653" t="s">
        <v>3721</v>
      </c>
      <c r="F2653">
        <v>72</v>
      </c>
      <c r="G2653">
        <v>52</v>
      </c>
      <c r="I2653" t="s">
        <v>307</v>
      </c>
    </row>
    <row r="2654" spans="1:9" x14ac:dyDescent="0.25">
      <c r="A2654" t="s">
        <v>3155</v>
      </c>
      <c r="B2654" s="6">
        <v>42010</v>
      </c>
      <c r="C2654" t="s">
        <v>3073</v>
      </c>
      <c r="D2654" t="s">
        <v>3100</v>
      </c>
      <c r="E2654" t="s">
        <v>3721</v>
      </c>
      <c r="F2654">
        <v>65</v>
      </c>
      <c r="G2654">
        <v>44</v>
      </c>
      <c r="I2654" t="s">
        <v>428</v>
      </c>
    </row>
    <row r="2655" spans="1:9" x14ac:dyDescent="0.25">
      <c r="A2655" t="s">
        <v>3095</v>
      </c>
      <c r="B2655" s="6">
        <v>42010</v>
      </c>
      <c r="C2655" t="s">
        <v>3073</v>
      </c>
      <c r="D2655" t="s">
        <v>3192</v>
      </c>
      <c r="E2655" t="s">
        <v>3720</v>
      </c>
      <c r="F2655">
        <v>61</v>
      </c>
      <c r="G2655">
        <v>60</v>
      </c>
      <c r="H2655" t="s">
        <v>3722</v>
      </c>
      <c r="I2655" t="s">
        <v>245</v>
      </c>
    </row>
    <row r="2656" spans="1:9" x14ac:dyDescent="0.25">
      <c r="A2656" t="s">
        <v>3101</v>
      </c>
      <c r="B2656" s="6">
        <v>42010</v>
      </c>
      <c r="C2656" t="s">
        <v>3073</v>
      </c>
      <c r="D2656" t="s">
        <v>3075</v>
      </c>
      <c r="E2656" t="s">
        <v>3720</v>
      </c>
      <c r="F2656">
        <v>66</v>
      </c>
      <c r="G2656">
        <v>62</v>
      </c>
      <c r="I2656" t="s">
        <v>669</v>
      </c>
    </row>
    <row r="2657" spans="1:9" x14ac:dyDescent="0.25">
      <c r="A2657" t="s">
        <v>3314</v>
      </c>
      <c r="B2657" s="6">
        <v>42010</v>
      </c>
      <c r="C2657" t="s">
        <v>3073</v>
      </c>
      <c r="D2657" t="s">
        <v>3364</v>
      </c>
      <c r="E2657" t="s">
        <v>3720</v>
      </c>
      <c r="F2657">
        <v>77</v>
      </c>
      <c r="G2657">
        <v>70</v>
      </c>
      <c r="I2657" t="s">
        <v>2579</v>
      </c>
    </row>
    <row r="2658" spans="1:9" x14ac:dyDescent="0.25">
      <c r="A2658" t="s">
        <v>3113</v>
      </c>
      <c r="B2658" s="6">
        <v>42010</v>
      </c>
      <c r="C2658" t="s">
        <v>3073</v>
      </c>
      <c r="D2658" t="s">
        <v>3139</v>
      </c>
      <c r="E2658" t="s">
        <v>3721</v>
      </c>
      <c r="F2658">
        <v>69</v>
      </c>
      <c r="G2658">
        <v>48</v>
      </c>
      <c r="I2658" t="s">
        <v>198</v>
      </c>
    </row>
    <row r="2659" spans="1:9" x14ac:dyDescent="0.25">
      <c r="A2659" t="s">
        <v>3116</v>
      </c>
      <c r="B2659" s="6">
        <v>42010</v>
      </c>
      <c r="C2659" t="s">
        <v>3073</v>
      </c>
      <c r="D2659" t="s">
        <v>3085</v>
      </c>
      <c r="E2659" t="s">
        <v>3720</v>
      </c>
      <c r="F2659">
        <v>70</v>
      </c>
      <c r="G2659">
        <v>61</v>
      </c>
      <c r="I2659" t="s">
        <v>118</v>
      </c>
    </row>
    <row r="2660" spans="1:9" x14ac:dyDescent="0.25">
      <c r="A2660" t="s">
        <v>3220</v>
      </c>
      <c r="B2660" s="6">
        <v>42010</v>
      </c>
      <c r="C2660" t="s">
        <v>3073</v>
      </c>
      <c r="D2660" t="s">
        <v>3216</v>
      </c>
      <c r="E2660" t="s">
        <v>3720</v>
      </c>
      <c r="F2660">
        <v>79</v>
      </c>
      <c r="G2660">
        <v>56</v>
      </c>
      <c r="I2660" t="s">
        <v>2002</v>
      </c>
    </row>
    <row r="2661" spans="1:9" x14ac:dyDescent="0.25">
      <c r="A2661" t="s">
        <v>3161</v>
      </c>
      <c r="B2661" s="6">
        <v>42010</v>
      </c>
      <c r="C2661" t="s">
        <v>3073</v>
      </c>
      <c r="D2661" t="s">
        <v>3198</v>
      </c>
      <c r="E2661" t="s">
        <v>3721</v>
      </c>
      <c r="F2661">
        <v>86</v>
      </c>
      <c r="G2661">
        <v>75</v>
      </c>
      <c r="I2661" t="s">
        <v>585</v>
      </c>
    </row>
    <row r="2662" spans="1:9" x14ac:dyDescent="0.25">
      <c r="A2662" t="s">
        <v>3126</v>
      </c>
      <c r="B2662" s="6">
        <v>42010</v>
      </c>
      <c r="C2662" t="s">
        <v>3073</v>
      </c>
      <c r="D2662" t="s">
        <v>3131</v>
      </c>
      <c r="E2662" t="s">
        <v>3721</v>
      </c>
      <c r="F2662">
        <v>75</v>
      </c>
      <c r="G2662">
        <v>72</v>
      </c>
      <c r="I2662" t="s">
        <v>429</v>
      </c>
    </row>
    <row r="2663" spans="1:9" x14ac:dyDescent="0.25">
      <c r="A2663" t="s">
        <v>3249</v>
      </c>
      <c r="B2663" s="6">
        <v>42010</v>
      </c>
      <c r="C2663" t="s">
        <v>3073</v>
      </c>
      <c r="D2663" t="s">
        <v>3254</v>
      </c>
      <c r="E2663" t="s">
        <v>3721</v>
      </c>
      <c r="F2663">
        <v>65</v>
      </c>
      <c r="G2663">
        <v>59</v>
      </c>
      <c r="I2663" t="s">
        <v>940</v>
      </c>
    </row>
    <row r="2664" spans="1:9" x14ac:dyDescent="0.25">
      <c r="A2664" t="s">
        <v>3111</v>
      </c>
      <c r="B2664" s="6">
        <v>42010</v>
      </c>
      <c r="C2664" t="s">
        <v>3073</v>
      </c>
      <c r="D2664" t="s">
        <v>3170</v>
      </c>
      <c r="E2664" t="s">
        <v>3720</v>
      </c>
      <c r="F2664">
        <v>79</v>
      </c>
      <c r="G2664">
        <v>75</v>
      </c>
      <c r="I2664" t="s">
        <v>594</v>
      </c>
    </row>
    <row r="2665" spans="1:9" x14ac:dyDescent="0.25">
      <c r="A2665" t="s">
        <v>3141</v>
      </c>
      <c r="B2665" s="6">
        <v>42010</v>
      </c>
      <c r="C2665" t="s">
        <v>3073</v>
      </c>
      <c r="D2665" t="s">
        <v>3138</v>
      </c>
      <c r="E2665" t="s">
        <v>3720</v>
      </c>
      <c r="F2665">
        <v>79</v>
      </c>
      <c r="G2665">
        <v>78</v>
      </c>
      <c r="H2665" t="s">
        <v>3722</v>
      </c>
      <c r="I2665" t="s">
        <v>246</v>
      </c>
    </row>
    <row r="2666" spans="1:9" x14ac:dyDescent="0.25">
      <c r="A2666" t="s">
        <v>3209</v>
      </c>
      <c r="B2666" s="6">
        <v>42010</v>
      </c>
      <c r="C2666" t="s">
        <v>3073</v>
      </c>
      <c r="D2666" t="s">
        <v>3098</v>
      </c>
      <c r="E2666" t="s">
        <v>3721</v>
      </c>
      <c r="F2666">
        <v>81</v>
      </c>
      <c r="G2666">
        <v>73</v>
      </c>
      <c r="I2666" t="s">
        <v>1807</v>
      </c>
    </row>
    <row r="2667" spans="1:9" x14ac:dyDescent="0.25">
      <c r="A2667" t="s">
        <v>3714</v>
      </c>
      <c r="B2667" s="6">
        <v>42010</v>
      </c>
      <c r="C2667" t="s">
        <v>3073</v>
      </c>
      <c r="D2667" t="s">
        <v>3246</v>
      </c>
      <c r="E2667" t="s">
        <v>3721</v>
      </c>
      <c r="F2667">
        <v>63</v>
      </c>
      <c r="G2667">
        <v>61</v>
      </c>
      <c r="I2667" t="s">
        <v>370</v>
      </c>
    </row>
    <row r="2668" spans="1:9" x14ac:dyDescent="0.25">
      <c r="A2668" t="s">
        <v>3713</v>
      </c>
      <c r="B2668" s="6">
        <v>42010</v>
      </c>
      <c r="C2668" t="s">
        <v>3073</v>
      </c>
      <c r="D2668" t="s">
        <v>3253</v>
      </c>
      <c r="E2668" t="s">
        <v>3721</v>
      </c>
      <c r="F2668">
        <v>89</v>
      </c>
      <c r="G2668">
        <v>86</v>
      </c>
      <c r="H2668" t="s">
        <v>3722</v>
      </c>
      <c r="I2668" t="s">
        <v>2178</v>
      </c>
    </row>
    <row r="2669" spans="1:9" x14ac:dyDescent="0.25">
      <c r="A2669" t="s">
        <v>3124</v>
      </c>
      <c r="B2669" s="6">
        <v>42010</v>
      </c>
      <c r="C2669" t="s">
        <v>3073</v>
      </c>
      <c r="D2669" t="s">
        <v>3324</v>
      </c>
      <c r="E2669" t="s">
        <v>3720</v>
      </c>
      <c r="F2669">
        <v>74</v>
      </c>
      <c r="G2669">
        <v>72</v>
      </c>
      <c r="H2669" t="s">
        <v>3722</v>
      </c>
      <c r="I2669" t="s">
        <v>1257</v>
      </c>
    </row>
    <row r="2670" spans="1:9" x14ac:dyDescent="0.25">
      <c r="A2670" t="s">
        <v>3083</v>
      </c>
      <c r="B2670" s="6">
        <v>42010</v>
      </c>
      <c r="C2670" t="s">
        <v>3073</v>
      </c>
      <c r="D2670" t="s">
        <v>3097</v>
      </c>
      <c r="E2670" t="s">
        <v>3720</v>
      </c>
      <c r="F2670">
        <v>64</v>
      </c>
      <c r="G2670">
        <v>62</v>
      </c>
      <c r="I2670" t="s">
        <v>99</v>
      </c>
    </row>
    <row r="2671" spans="1:9" x14ac:dyDescent="0.25">
      <c r="A2671" t="s">
        <v>3241</v>
      </c>
      <c r="B2671" s="6">
        <v>42010</v>
      </c>
      <c r="C2671" t="s">
        <v>3073</v>
      </c>
      <c r="D2671" t="s">
        <v>3718</v>
      </c>
      <c r="E2671" t="s">
        <v>3721</v>
      </c>
      <c r="F2671">
        <v>75</v>
      </c>
      <c r="G2671">
        <v>67</v>
      </c>
      <c r="I2671" t="s">
        <v>771</v>
      </c>
    </row>
    <row r="2672" spans="1:9" x14ac:dyDescent="0.25">
      <c r="A2672" t="s">
        <v>3211</v>
      </c>
      <c r="B2672" s="6">
        <v>42010</v>
      </c>
      <c r="C2672" t="s">
        <v>3073</v>
      </c>
      <c r="D2672" t="s">
        <v>3718</v>
      </c>
      <c r="E2672" t="s">
        <v>3721</v>
      </c>
      <c r="F2672">
        <v>106</v>
      </c>
      <c r="G2672">
        <v>60</v>
      </c>
      <c r="I2672" t="s">
        <v>771</v>
      </c>
    </row>
    <row r="2673" spans="1:9" x14ac:dyDescent="0.25">
      <c r="A2673" t="s">
        <v>3174</v>
      </c>
      <c r="B2673" s="6">
        <v>42010</v>
      </c>
      <c r="C2673" t="s">
        <v>3073</v>
      </c>
      <c r="D2673" t="s">
        <v>3153</v>
      </c>
      <c r="E2673" t="s">
        <v>3720</v>
      </c>
      <c r="F2673">
        <v>73</v>
      </c>
      <c r="G2673">
        <v>64</v>
      </c>
      <c r="I2673" t="s">
        <v>1294</v>
      </c>
    </row>
    <row r="2674" spans="1:9" x14ac:dyDescent="0.25">
      <c r="A2674" t="s">
        <v>3114</v>
      </c>
      <c r="B2674" s="6">
        <v>42010</v>
      </c>
      <c r="C2674" t="s">
        <v>3073</v>
      </c>
      <c r="D2674" t="s">
        <v>3292</v>
      </c>
      <c r="E2674" t="s">
        <v>3721</v>
      </c>
      <c r="F2674">
        <v>71</v>
      </c>
      <c r="G2674">
        <v>61</v>
      </c>
      <c r="I2674" t="s">
        <v>758</v>
      </c>
    </row>
    <row r="2675" spans="1:9" x14ac:dyDescent="0.25">
      <c r="A2675" t="s">
        <v>3291</v>
      </c>
      <c r="B2675" s="6">
        <v>42010</v>
      </c>
      <c r="C2675" t="s">
        <v>3073</v>
      </c>
      <c r="D2675" t="s">
        <v>3341</v>
      </c>
      <c r="E2675" t="s">
        <v>3721</v>
      </c>
      <c r="F2675">
        <v>78</v>
      </c>
      <c r="G2675">
        <v>52</v>
      </c>
      <c r="I2675" t="s">
        <v>2933</v>
      </c>
    </row>
    <row r="2676" spans="1:9" x14ac:dyDescent="0.25">
      <c r="A2676" t="s">
        <v>3343</v>
      </c>
      <c r="B2676" s="6">
        <v>42010</v>
      </c>
      <c r="C2676" t="s">
        <v>3073</v>
      </c>
      <c r="D2676" t="s">
        <v>3274</v>
      </c>
      <c r="E2676" t="s">
        <v>3721</v>
      </c>
      <c r="F2676">
        <v>56</v>
      </c>
      <c r="G2676">
        <v>42</v>
      </c>
      <c r="I2676" t="s">
        <v>430</v>
      </c>
    </row>
    <row r="2677" spans="1:9" x14ac:dyDescent="0.25">
      <c r="A2677" t="s">
        <v>3321</v>
      </c>
      <c r="B2677" s="6">
        <v>42010</v>
      </c>
      <c r="C2677" t="s">
        <v>3073</v>
      </c>
      <c r="D2677" t="s">
        <v>3718</v>
      </c>
      <c r="E2677" t="s">
        <v>3721</v>
      </c>
      <c r="F2677">
        <v>67</v>
      </c>
      <c r="G2677">
        <v>49</v>
      </c>
      <c r="I2677" t="s">
        <v>732</v>
      </c>
    </row>
    <row r="2678" spans="1:9" x14ac:dyDescent="0.25">
      <c r="A2678" t="s">
        <v>3145</v>
      </c>
      <c r="B2678" s="6">
        <v>42010</v>
      </c>
      <c r="C2678" t="s">
        <v>3073</v>
      </c>
      <c r="D2678" t="s">
        <v>3136</v>
      </c>
      <c r="E2678" t="s">
        <v>3720</v>
      </c>
      <c r="F2678">
        <v>58</v>
      </c>
      <c r="G2678">
        <v>44</v>
      </c>
      <c r="I2678" t="s">
        <v>291</v>
      </c>
    </row>
    <row r="2679" spans="1:9" x14ac:dyDescent="0.25">
      <c r="A2679" t="s">
        <v>3201</v>
      </c>
      <c r="B2679" s="6">
        <v>42010</v>
      </c>
      <c r="C2679" t="s">
        <v>3073</v>
      </c>
      <c r="D2679" t="s">
        <v>3708</v>
      </c>
      <c r="E2679" t="s">
        <v>3720</v>
      </c>
      <c r="F2679">
        <v>90</v>
      </c>
      <c r="G2679">
        <v>72</v>
      </c>
      <c r="I2679" t="s">
        <v>968</v>
      </c>
    </row>
    <row r="2680" spans="1:9" x14ac:dyDescent="0.25">
      <c r="A2680" t="s">
        <v>3289</v>
      </c>
      <c r="B2680" s="6">
        <v>42010</v>
      </c>
      <c r="C2680" t="s">
        <v>3073</v>
      </c>
      <c r="D2680" t="s">
        <v>3102</v>
      </c>
      <c r="E2680" t="s">
        <v>3720</v>
      </c>
      <c r="F2680">
        <v>65</v>
      </c>
      <c r="G2680">
        <v>62</v>
      </c>
      <c r="I2680" t="s">
        <v>448</v>
      </c>
    </row>
    <row r="2681" spans="1:9" x14ac:dyDescent="0.25">
      <c r="A2681" t="s">
        <v>3240</v>
      </c>
      <c r="B2681" s="6">
        <v>42010</v>
      </c>
      <c r="C2681" t="s">
        <v>3073</v>
      </c>
      <c r="D2681" t="s">
        <v>3212</v>
      </c>
      <c r="E2681" t="s">
        <v>3720</v>
      </c>
      <c r="F2681">
        <v>61</v>
      </c>
      <c r="G2681">
        <v>49</v>
      </c>
      <c r="I2681" t="s">
        <v>2979</v>
      </c>
    </row>
    <row r="2682" spans="1:9" x14ac:dyDescent="0.25">
      <c r="A2682" t="s">
        <v>3229</v>
      </c>
      <c r="B2682" s="6">
        <v>42010</v>
      </c>
      <c r="C2682" t="s">
        <v>3073</v>
      </c>
      <c r="D2682" t="s">
        <v>3260</v>
      </c>
      <c r="E2682" t="s">
        <v>3721</v>
      </c>
      <c r="F2682">
        <v>64</v>
      </c>
      <c r="G2682">
        <v>52</v>
      </c>
      <c r="I2682" t="s">
        <v>428</v>
      </c>
    </row>
    <row r="2683" spans="1:9" x14ac:dyDescent="0.25">
      <c r="A2683" t="s">
        <v>3339</v>
      </c>
      <c r="B2683" s="6">
        <v>42011</v>
      </c>
      <c r="C2683" t="s">
        <v>3073</v>
      </c>
      <c r="D2683" t="s">
        <v>3717</v>
      </c>
      <c r="E2683" t="s">
        <v>3721</v>
      </c>
      <c r="F2683">
        <v>78</v>
      </c>
      <c r="G2683">
        <v>56</v>
      </c>
      <c r="I2683" t="s">
        <v>261</v>
      </c>
    </row>
    <row r="2684" spans="1:9" x14ac:dyDescent="0.25">
      <c r="A2684" t="s">
        <v>3093</v>
      </c>
      <c r="B2684" s="6">
        <v>42011</v>
      </c>
      <c r="C2684" t="s">
        <v>3073</v>
      </c>
      <c r="D2684" t="s">
        <v>3379</v>
      </c>
      <c r="E2684" t="s">
        <v>3720</v>
      </c>
      <c r="F2684">
        <v>71</v>
      </c>
      <c r="G2684">
        <v>60</v>
      </c>
      <c r="I2684" t="s">
        <v>2411</v>
      </c>
    </row>
    <row r="2685" spans="1:9" x14ac:dyDescent="0.25">
      <c r="A2685" t="s">
        <v>3403</v>
      </c>
      <c r="B2685" s="6">
        <v>42011</v>
      </c>
      <c r="C2685" t="s">
        <v>3073</v>
      </c>
      <c r="D2685" t="s">
        <v>3709</v>
      </c>
      <c r="E2685" t="s">
        <v>3720</v>
      </c>
      <c r="F2685">
        <v>56</v>
      </c>
      <c r="G2685">
        <v>55</v>
      </c>
      <c r="I2685" t="s">
        <v>818</v>
      </c>
    </row>
    <row r="2686" spans="1:9" x14ac:dyDescent="0.25">
      <c r="A2686" t="s">
        <v>3230</v>
      </c>
      <c r="B2686" s="6">
        <v>42011</v>
      </c>
      <c r="C2686" t="s">
        <v>3073</v>
      </c>
      <c r="D2686" t="s">
        <v>3374</v>
      </c>
      <c r="E2686" t="s">
        <v>3721</v>
      </c>
      <c r="F2686">
        <v>73</v>
      </c>
      <c r="G2686">
        <v>69</v>
      </c>
      <c r="I2686" t="s">
        <v>1304</v>
      </c>
    </row>
    <row r="2687" spans="1:9" x14ac:dyDescent="0.25">
      <c r="A2687" t="s">
        <v>3079</v>
      </c>
      <c r="B2687" s="6">
        <v>42011</v>
      </c>
      <c r="C2687" t="s">
        <v>3073</v>
      </c>
      <c r="D2687" t="s">
        <v>3366</v>
      </c>
      <c r="E2687" t="s">
        <v>3721</v>
      </c>
      <c r="F2687">
        <v>79</v>
      </c>
      <c r="G2687">
        <v>69</v>
      </c>
      <c r="I2687" t="s">
        <v>1068</v>
      </c>
    </row>
    <row r="2688" spans="1:9" x14ac:dyDescent="0.25">
      <c r="A2688" t="s">
        <v>3076</v>
      </c>
      <c r="B2688" s="6">
        <v>42011</v>
      </c>
      <c r="C2688" t="s">
        <v>3073</v>
      </c>
      <c r="D2688" t="s">
        <v>3099</v>
      </c>
      <c r="E2688" t="s">
        <v>3721</v>
      </c>
      <c r="F2688">
        <v>74</v>
      </c>
      <c r="G2688">
        <v>60</v>
      </c>
      <c r="I2688" t="s">
        <v>2426</v>
      </c>
    </row>
    <row r="2689" spans="1:9" x14ac:dyDescent="0.25">
      <c r="A2689" t="s">
        <v>3279</v>
      </c>
      <c r="B2689" s="6">
        <v>42011</v>
      </c>
      <c r="C2689" t="s">
        <v>3073</v>
      </c>
      <c r="D2689" t="s">
        <v>3242</v>
      </c>
      <c r="E2689" t="s">
        <v>3720</v>
      </c>
      <c r="F2689">
        <v>60</v>
      </c>
      <c r="G2689">
        <v>54</v>
      </c>
      <c r="I2689" t="s">
        <v>2179</v>
      </c>
    </row>
    <row r="2690" spans="1:9" x14ac:dyDescent="0.25">
      <c r="A2690" t="s">
        <v>3252</v>
      </c>
      <c r="B2690" s="6">
        <v>42011</v>
      </c>
      <c r="C2690" t="s">
        <v>3073</v>
      </c>
      <c r="D2690" t="s">
        <v>3255</v>
      </c>
      <c r="E2690" t="s">
        <v>3720</v>
      </c>
      <c r="F2690">
        <v>70</v>
      </c>
      <c r="G2690">
        <v>60</v>
      </c>
      <c r="I2690" t="s">
        <v>921</v>
      </c>
    </row>
    <row r="2691" spans="1:9" x14ac:dyDescent="0.25">
      <c r="A2691" t="s">
        <v>3120</v>
      </c>
      <c r="B2691" s="6">
        <v>42011</v>
      </c>
      <c r="C2691" t="s">
        <v>3073</v>
      </c>
      <c r="D2691" t="s">
        <v>3130</v>
      </c>
      <c r="E2691" t="s">
        <v>3721</v>
      </c>
      <c r="F2691">
        <v>71</v>
      </c>
      <c r="G2691">
        <v>68</v>
      </c>
      <c r="I2691" t="s">
        <v>388</v>
      </c>
    </row>
    <row r="2692" spans="1:9" x14ac:dyDescent="0.25">
      <c r="A2692" t="s">
        <v>3315</v>
      </c>
      <c r="B2692" s="6">
        <v>42011</v>
      </c>
      <c r="C2692" t="s">
        <v>3073</v>
      </c>
      <c r="D2692" t="s">
        <v>3316</v>
      </c>
      <c r="E2692" t="s">
        <v>3720</v>
      </c>
      <c r="F2692">
        <v>60</v>
      </c>
      <c r="G2692">
        <v>59</v>
      </c>
      <c r="H2692" t="s">
        <v>3722</v>
      </c>
      <c r="I2692" t="s">
        <v>1256</v>
      </c>
    </row>
    <row r="2693" spans="1:9" x14ac:dyDescent="0.25">
      <c r="A2693" t="s">
        <v>3378</v>
      </c>
      <c r="B2693" s="6">
        <v>42011</v>
      </c>
      <c r="C2693" t="s">
        <v>3073</v>
      </c>
      <c r="D2693" t="s">
        <v>3158</v>
      </c>
      <c r="E2693" t="s">
        <v>3720</v>
      </c>
      <c r="F2693">
        <v>71</v>
      </c>
      <c r="G2693">
        <v>70</v>
      </c>
      <c r="I2693" t="s">
        <v>2105</v>
      </c>
    </row>
    <row r="2694" spans="1:9" x14ac:dyDescent="0.25">
      <c r="A2694" t="s">
        <v>3329</v>
      </c>
      <c r="B2694" s="6">
        <v>42011</v>
      </c>
      <c r="C2694" t="s">
        <v>3073</v>
      </c>
      <c r="D2694" t="s">
        <v>3276</v>
      </c>
      <c r="E2694" t="s">
        <v>3721</v>
      </c>
      <c r="F2694">
        <v>61</v>
      </c>
      <c r="G2694">
        <v>52</v>
      </c>
      <c r="I2694" t="s">
        <v>1068</v>
      </c>
    </row>
    <row r="2695" spans="1:9" x14ac:dyDescent="0.25">
      <c r="A2695" t="s">
        <v>3196</v>
      </c>
      <c r="B2695" s="6">
        <v>42011</v>
      </c>
      <c r="C2695" t="s">
        <v>3073</v>
      </c>
      <c r="D2695" t="s">
        <v>3195</v>
      </c>
      <c r="E2695" t="s">
        <v>3720</v>
      </c>
      <c r="F2695">
        <v>46</v>
      </c>
      <c r="G2695">
        <v>45</v>
      </c>
      <c r="I2695" t="s">
        <v>595</v>
      </c>
    </row>
    <row r="2696" spans="1:9" x14ac:dyDescent="0.25">
      <c r="A2696" t="s">
        <v>3086</v>
      </c>
      <c r="B2696" s="6">
        <v>42011</v>
      </c>
      <c r="C2696" t="s">
        <v>3073</v>
      </c>
      <c r="D2696" t="s">
        <v>3089</v>
      </c>
      <c r="E2696" t="s">
        <v>3721</v>
      </c>
      <c r="F2696">
        <v>69</v>
      </c>
      <c r="G2696">
        <v>59</v>
      </c>
      <c r="I2696" t="s">
        <v>61</v>
      </c>
    </row>
    <row r="2697" spans="1:9" x14ac:dyDescent="0.25">
      <c r="A2697" t="s">
        <v>3208</v>
      </c>
      <c r="B2697" s="6">
        <v>42011</v>
      </c>
      <c r="C2697" t="s">
        <v>3073</v>
      </c>
      <c r="D2697" t="s">
        <v>3333</v>
      </c>
      <c r="E2697" t="s">
        <v>3720</v>
      </c>
      <c r="F2697">
        <v>61</v>
      </c>
      <c r="G2697">
        <v>57</v>
      </c>
      <c r="H2697" t="s">
        <v>3722</v>
      </c>
      <c r="I2697" t="s">
        <v>1356</v>
      </c>
    </row>
    <row r="2698" spans="1:9" x14ac:dyDescent="0.25">
      <c r="A2698" t="s">
        <v>3227</v>
      </c>
      <c r="B2698" s="6">
        <v>42011</v>
      </c>
      <c r="C2698" t="s">
        <v>3073</v>
      </c>
      <c r="D2698" t="s">
        <v>3177</v>
      </c>
      <c r="E2698" t="s">
        <v>3721</v>
      </c>
      <c r="F2698">
        <v>64</v>
      </c>
      <c r="G2698">
        <v>57</v>
      </c>
      <c r="I2698" t="s">
        <v>669</v>
      </c>
    </row>
    <row r="2699" spans="1:9" x14ac:dyDescent="0.25">
      <c r="A2699" t="s">
        <v>3193</v>
      </c>
      <c r="B2699" s="6">
        <v>42011</v>
      </c>
      <c r="C2699" t="s">
        <v>3073</v>
      </c>
      <c r="D2699" t="s">
        <v>3288</v>
      </c>
      <c r="E2699" t="s">
        <v>3721</v>
      </c>
      <c r="F2699">
        <v>81</v>
      </c>
      <c r="G2699">
        <v>45</v>
      </c>
      <c r="I2699" t="s">
        <v>550</v>
      </c>
    </row>
    <row r="2700" spans="1:9" x14ac:dyDescent="0.25">
      <c r="A2700" t="s">
        <v>3190</v>
      </c>
      <c r="B2700" s="6">
        <v>42011</v>
      </c>
      <c r="C2700" t="s">
        <v>3073</v>
      </c>
      <c r="D2700" t="s">
        <v>3388</v>
      </c>
      <c r="E2700" t="s">
        <v>3721</v>
      </c>
      <c r="F2700">
        <v>71</v>
      </c>
      <c r="G2700">
        <v>56</v>
      </c>
      <c r="I2700" t="s">
        <v>173</v>
      </c>
    </row>
    <row r="2701" spans="1:9" x14ac:dyDescent="0.25">
      <c r="A2701" t="s">
        <v>3245</v>
      </c>
      <c r="B2701" s="6">
        <v>42011</v>
      </c>
      <c r="C2701" t="s">
        <v>3073</v>
      </c>
      <c r="D2701" t="s">
        <v>3244</v>
      </c>
      <c r="E2701" t="s">
        <v>3721</v>
      </c>
      <c r="F2701">
        <v>58</v>
      </c>
      <c r="G2701">
        <v>53</v>
      </c>
      <c r="I2701" t="s">
        <v>61</v>
      </c>
    </row>
    <row r="2702" spans="1:9" x14ac:dyDescent="0.25">
      <c r="A2702" t="s">
        <v>3375</v>
      </c>
      <c r="B2702" s="6">
        <v>42011</v>
      </c>
      <c r="C2702" t="s">
        <v>3073</v>
      </c>
      <c r="D2702" t="s">
        <v>3367</v>
      </c>
      <c r="E2702" t="s">
        <v>3720</v>
      </c>
      <c r="F2702">
        <v>66</v>
      </c>
      <c r="G2702">
        <v>64</v>
      </c>
      <c r="I2702" t="s">
        <v>919</v>
      </c>
    </row>
    <row r="2703" spans="1:9" x14ac:dyDescent="0.25">
      <c r="A2703" t="s">
        <v>3168</v>
      </c>
      <c r="B2703" s="6">
        <v>42011</v>
      </c>
      <c r="C2703" t="s">
        <v>3073</v>
      </c>
      <c r="D2703" t="s">
        <v>3165</v>
      </c>
      <c r="E2703" t="s">
        <v>3720</v>
      </c>
      <c r="F2703">
        <v>71</v>
      </c>
      <c r="G2703">
        <v>65</v>
      </c>
      <c r="I2703" t="s">
        <v>449</v>
      </c>
    </row>
    <row r="2704" spans="1:9" x14ac:dyDescent="0.25">
      <c r="A2704" t="s">
        <v>3711</v>
      </c>
      <c r="B2704" s="6">
        <v>42011</v>
      </c>
      <c r="C2704" t="s">
        <v>3073</v>
      </c>
      <c r="D2704" t="s">
        <v>3197</v>
      </c>
      <c r="E2704" t="s">
        <v>3721</v>
      </c>
      <c r="F2704">
        <v>58</v>
      </c>
      <c r="G2704">
        <v>52</v>
      </c>
      <c r="I2704" t="s">
        <v>608</v>
      </c>
    </row>
    <row r="2705" spans="1:9" x14ac:dyDescent="0.25">
      <c r="A2705" t="s">
        <v>3123</v>
      </c>
      <c r="B2705" s="6">
        <v>42011</v>
      </c>
      <c r="C2705" t="s">
        <v>3073</v>
      </c>
      <c r="D2705" t="s">
        <v>3399</v>
      </c>
      <c r="E2705" t="s">
        <v>3721</v>
      </c>
      <c r="F2705">
        <v>56</v>
      </c>
      <c r="G2705">
        <v>53</v>
      </c>
      <c r="H2705" t="s">
        <v>3722</v>
      </c>
      <c r="I2705" t="s">
        <v>1052</v>
      </c>
    </row>
    <row r="2706" spans="1:9" x14ac:dyDescent="0.25">
      <c r="A2706" t="s">
        <v>3088</v>
      </c>
      <c r="B2706" s="6">
        <v>42011</v>
      </c>
      <c r="C2706" t="s">
        <v>3073</v>
      </c>
      <c r="D2706" t="s">
        <v>3087</v>
      </c>
      <c r="E2706" t="s">
        <v>3720</v>
      </c>
      <c r="F2706">
        <v>68</v>
      </c>
      <c r="G2706">
        <v>54</v>
      </c>
      <c r="I2706" t="s">
        <v>80</v>
      </c>
    </row>
    <row r="2707" spans="1:9" x14ac:dyDescent="0.25">
      <c r="A2707" t="s">
        <v>3384</v>
      </c>
      <c r="B2707" s="6">
        <v>42011</v>
      </c>
      <c r="C2707" t="s">
        <v>3073</v>
      </c>
      <c r="D2707" t="s">
        <v>3381</v>
      </c>
      <c r="E2707" t="s">
        <v>3721</v>
      </c>
      <c r="F2707">
        <v>68</v>
      </c>
      <c r="G2707">
        <v>63</v>
      </c>
      <c r="I2707" t="s">
        <v>1823</v>
      </c>
    </row>
    <row r="2708" spans="1:9" x14ac:dyDescent="0.25">
      <c r="A2708" t="s">
        <v>3169</v>
      </c>
      <c r="B2708" s="6">
        <v>42011</v>
      </c>
      <c r="C2708" t="s">
        <v>3073</v>
      </c>
      <c r="D2708" t="s">
        <v>3284</v>
      </c>
      <c r="E2708" t="s">
        <v>3720</v>
      </c>
      <c r="F2708">
        <v>79</v>
      </c>
      <c r="G2708">
        <v>72</v>
      </c>
      <c r="I2708" t="s">
        <v>1066</v>
      </c>
    </row>
    <row r="2709" spans="1:9" x14ac:dyDescent="0.25">
      <c r="A2709" t="s">
        <v>3202</v>
      </c>
      <c r="B2709" s="6">
        <v>42011</v>
      </c>
      <c r="C2709" t="s">
        <v>3073</v>
      </c>
      <c r="D2709" t="s">
        <v>3251</v>
      </c>
      <c r="E2709" t="s">
        <v>3720</v>
      </c>
      <c r="F2709">
        <v>61</v>
      </c>
      <c r="G2709">
        <v>47</v>
      </c>
      <c r="I2709" t="s">
        <v>60</v>
      </c>
    </row>
    <row r="2710" spans="1:9" x14ac:dyDescent="0.25">
      <c r="A2710" t="s">
        <v>3090</v>
      </c>
      <c r="B2710" s="6">
        <v>42011</v>
      </c>
      <c r="C2710" t="s">
        <v>3073</v>
      </c>
      <c r="D2710" t="s">
        <v>3125</v>
      </c>
      <c r="E2710" t="s">
        <v>3721</v>
      </c>
      <c r="F2710">
        <v>69</v>
      </c>
      <c r="G2710">
        <v>60</v>
      </c>
      <c r="I2710" t="s">
        <v>771</v>
      </c>
    </row>
    <row r="2711" spans="1:9" x14ac:dyDescent="0.25">
      <c r="A2711" t="s">
        <v>3325</v>
      </c>
      <c r="B2711" s="6">
        <v>42011</v>
      </c>
      <c r="C2711" t="s">
        <v>3073</v>
      </c>
      <c r="D2711" t="s">
        <v>3094</v>
      </c>
      <c r="E2711" t="s">
        <v>3720</v>
      </c>
      <c r="F2711">
        <v>70</v>
      </c>
      <c r="G2711">
        <v>64</v>
      </c>
      <c r="I2711" t="s">
        <v>2195</v>
      </c>
    </row>
    <row r="2712" spans="1:9" x14ac:dyDescent="0.25">
      <c r="A2712" t="s">
        <v>3178</v>
      </c>
      <c r="B2712" s="6">
        <v>42011</v>
      </c>
      <c r="C2712" t="s">
        <v>3073</v>
      </c>
      <c r="D2712" t="s">
        <v>3396</v>
      </c>
      <c r="E2712" t="s">
        <v>3721</v>
      </c>
      <c r="F2712">
        <v>55</v>
      </c>
      <c r="G2712">
        <v>39</v>
      </c>
      <c r="I2712" t="s">
        <v>1526</v>
      </c>
    </row>
    <row r="2713" spans="1:9" x14ac:dyDescent="0.25">
      <c r="A2713" t="s">
        <v>3191</v>
      </c>
      <c r="B2713" s="6">
        <v>42011</v>
      </c>
      <c r="C2713" t="s">
        <v>3073</v>
      </c>
      <c r="D2713" t="s">
        <v>3103</v>
      </c>
      <c r="E2713" t="s">
        <v>3720</v>
      </c>
      <c r="F2713">
        <v>70</v>
      </c>
      <c r="G2713">
        <v>60</v>
      </c>
      <c r="I2713" t="s">
        <v>387</v>
      </c>
    </row>
    <row r="2714" spans="1:9" x14ac:dyDescent="0.25">
      <c r="A2714" t="s">
        <v>3159</v>
      </c>
      <c r="B2714" s="6">
        <v>42011</v>
      </c>
      <c r="C2714" t="s">
        <v>3073</v>
      </c>
      <c r="D2714" t="s">
        <v>3386</v>
      </c>
      <c r="E2714" t="s">
        <v>3721</v>
      </c>
      <c r="F2714">
        <v>69</v>
      </c>
      <c r="G2714">
        <v>61</v>
      </c>
      <c r="H2714" t="s">
        <v>3722</v>
      </c>
      <c r="I2714" t="s">
        <v>290</v>
      </c>
    </row>
    <row r="2715" spans="1:9" x14ac:dyDescent="0.25">
      <c r="A2715" t="s">
        <v>3117</v>
      </c>
      <c r="B2715" s="6">
        <v>42011</v>
      </c>
      <c r="C2715" t="s">
        <v>3073</v>
      </c>
      <c r="D2715" t="s">
        <v>3118</v>
      </c>
      <c r="E2715" t="s">
        <v>3721</v>
      </c>
      <c r="F2715">
        <v>68</v>
      </c>
      <c r="G2715">
        <v>65</v>
      </c>
      <c r="I2715" t="s">
        <v>472</v>
      </c>
    </row>
    <row r="2716" spans="1:9" x14ac:dyDescent="0.25">
      <c r="A2716" t="s">
        <v>3199</v>
      </c>
      <c r="B2716" s="6">
        <v>42011</v>
      </c>
      <c r="C2716" t="s">
        <v>3073</v>
      </c>
      <c r="D2716" t="s">
        <v>3144</v>
      </c>
      <c r="E2716" t="s">
        <v>3720</v>
      </c>
      <c r="F2716">
        <v>72</v>
      </c>
      <c r="G2716">
        <v>68</v>
      </c>
      <c r="I2716" t="s">
        <v>594</v>
      </c>
    </row>
    <row r="2717" spans="1:9" x14ac:dyDescent="0.25">
      <c r="A2717" t="s">
        <v>3273</v>
      </c>
      <c r="B2717" s="6">
        <v>42011</v>
      </c>
      <c r="C2717" t="s">
        <v>3073</v>
      </c>
      <c r="D2717" t="s">
        <v>3272</v>
      </c>
      <c r="E2717" t="s">
        <v>3721</v>
      </c>
      <c r="F2717">
        <v>75</v>
      </c>
      <c r="G2717">
        <v>44</v>
      </c>
      <c r="I2717" t="s">
        <v>2802</v>
      </c>
    </row>
    <row r="2718" spans="1:9" x14ac:dyDescent="0.25">
      <c r="A2718" t="s">
        <v>3228</v>
      </c>
      <c r="B2718" s="6">
        <v>42011</v>
      </c>
      <c r="C2718" t="s">
        <v>3073</v>
      </c>
      <c r="D2718" t="s">
        <v>3337</v>
      </c>
      <c r="E2718" t="s">
        <v>3720</v>
      </c>
      <c r="F2718">
        <v>64</v>
      </c>
      <c r="G2718">
        <v>57</v>
      </c>
      <c r="I2718" t="s">
        <v>2347</v>
      </c>
    </row>
    <row r="2719" spans="1:9" x14ac:dyDescent="0.25">
      <c r="A2719" t="s">
        <v>3142</v>
      </c>
      <c r="B2719" s="6">
        <v>42011</v>
      </c>
      <c r="C2719" t="s">
        <v>3073</v>
      </c>
      <c r="D2719" t="s">
        <v>3140</v>
      </c>
      <c r="E2719" t="s">
        <v>3720</v>
      </c>
      <c r="F2719">
        <v>64</v>
      </c>
      <c r="G2719">
        <v>56</v>
      </c>
      <c r="I2719" t="s">
        <v>199</v>
      </c>
    </row>
    <row r="2720" spans="1:9" x14ac:dyDescent="0.25">
      <c r="A2720" t="s">
        <v>3331</v>
      </c>
      <c r="B2720" s="6">
        <v>42011</v>
      </c>
      <c r="C2720" t="s">
        <v>3073</v>
      </c>
      <c r="D2720" t="s">
        <v>3283</v>
      </c>
      <c r="E2720" t="s">
        <v>3721</v>
      </c>
      <c r="F2720">
        <v>71</v>
      </c>
      <c r="G2720">
        <v>61</v>
      </c>
      <c r="I2720" t="s">
        <v>428</v>
      </c>
    </row>
    <row r="2721" spans="1:9" x14ac:dyDescent="0.25">
      <c r="A2721" t="s">
        <v>3091</v>
      </c>
      <c r="B2721" s="6">
        <v>42011</v>
      </c>
      <c r="C2721" t="s">
        <v>3073</v>
      </c>
      <c r="D2721" t="s">
        <v>3084</v>
      </c>
      <c r="E2721" t="s">
        <v>3720</v>
      </c>
      <c r="F2721">
        <v>73</v>
      </c>
      <c r="G2721">
        <v>61</v>
      </c>
      <c r="H2721" t="s">
        <v>3722</v>
      </c>
      <c r="I2721" t="s">
        <v>154</v>
      </c>
    </row>
    <row r="2722" spans="1:9" x14ac:dyDescent="0.25">
      <c r="A2722" t="s">
        <v>3077</v>
      </c>
      <c r="B2722" s="6">
        <v>42011</v>
      </c>
      <c r="C2722" t="s">
        <v>3073</v>
      </c>
      <c r="D2722" t="s">
        <v>3328</v>
      </c>
      <c r="E2722" t="s">
        <v>3720</v>
      </c>
      <c r="F2722">
        <v>64</v>
      </c>
      <c r="G2722">
        <v>62</v>
      </c>
      <c r="I2722" t="s">
        <v>920</v>
      </c>
    </row>
    <row r="2723" spans="1:9" x14ac:dyDescent="0.25">
      <c r="A2723" t="s">
        <v>3132</v>
      </c>
      <c r="B2723" s="6">
        <v>42011</v>
      </c>
      <c r="C2723" t="s">
        <v>3073</v>
      </c>
      <c r="D2723" t="s">
        <v>3222</v>
      </c>
      <c r="E2723" t="s">
        <v>3721</v>
      </c>
      <c r="F2723">
        <v>71</v>
      </c>
      <c r="G2723">
        <v>57</v>
      </c>
      <c r="I2723" t="s">
        <v>550</v>
      </c>
    </row>
    <row r="2724" spans="1:9" x14ac:dyDescent="0.25">
      <c r="A2724" t="s">
        <v>3365</v>
      </c>
      <c r="B2724" s="6">
        <v>42011</v>
      </c>
      <c r="C2724" t="s">
        <v>3073</v>
      </c>
      <c r="D2724" t="s">
        <v>3718</v>
      </c>
      <c r="E2724" t="s">
        <v>3721</v>
      </c>
      <c r="F2724">
        <v>87</v>
      </c>
      <c r="G2724">
        <v>78</v>
      </c>
      <c r="I2724" t="s">
        <v>758</v>
      </c>
    </row>
    <row r="2725" spans="1:9" x14ac:dyDescent="0.25">
      <c r="A2725" t="s">
        <v>3287</v>
      </c>
      <c r="B2725" s="6">
        <v>42011</v>
      </c>
      <c r="C2725" t="s">
        <v>3073</v>
      </c>
      <c r="D2725" t="s">
        <v>3231</v>
      </c>
      <c r="E2725" t="s">
        <v>3721</v>
      </c>
      <c r="F2725">
        <v>74</v>
      </c>
      <c r="G2725">
        <v>49</v>
      </c>
      <c r="I2725" t="s">
        <v>372</v>
      </c>
    </row>
    <row r="2726" spans="1:9" x14ac:dyDescent="0.25">
      <c r="A2726" t="s">
        <v>3710</v>
      </c>
      <c r="B2726" s="6">
        <v>42011</v>
      </c>
      <c r="C2726" t="s">
        <v>3073</v>
      </c>
      <c r="D2726" t="s">
        <v>3135</v>
      </c>
      <c r="E2726" t="s">
        <v>3721</v>
      </c>
      <c r="F2726">
        <v>61</v>
      </c>
      <c r="G2726">
        <v>51</v>
      </c>
      <c r="I2726" t="s">
        <v>573</v>
      </c>
    </row>
    <row r="2727" spans="1:9" x14ac:dyDescent="0.25">
      <c r="A2727" t="s">
        <v>3180</v>
      </c>
      <c r="B2727" s="6">
        <v>42011</v>
      </c>
      <c r="C2727" t="s">
        <v>3073</v>
      </c>
      <c r="D2727" t="s">
        <v>3172</v>
      </c>
      <c r="E2727" t="s">
        <v>3721</v>
      </c>
      <c r="F2727">
        <v>71</v>
      </c>
      <c r="G2727">
        <v>65</v>
      </c>
      <c r="I2727" t="s">
        <v>429</v>
      </c>
    </row>
    <row r="2728" spans="1:9" x14ac:dyDescent="0.25">
      <c r="A2728" t="s">
        <v>3200</v>
      </c>
      <c r="B2728" s="6">
        <v>42011</v>
      </c>
      <c r="C2728" t="s">
        <v>3073</v>
      </c>
      <c r="D2728" t="s">
        <v>3704</v>
      </c>
      <c r="E2728" t="s">
        <v>3720</v>
      </c>
      <c r="F2728">
        <v>73</v>
      </c>
      <c r="G2728">
        <v>65</v>
      </c>
      <c r="I2728" t="s">
        <v>507</v>
      </c>
    </row>
    <row r="2729" spans="1:9" x14ac:dyDescent="0.25">
      <c r="A2729" t="s">
        <v>3706</v>
      </c>
      <c r="B2729" s="6">
        <v>42011</v>
      </c>
      <c r="C2729" t="s">
        <v>3073</v>
      </c>
      <c r="D2729" t="s">
        <v>3376</v>
      </c>
      <c r="E2729" t="s">
        <v>3721</v>
      </c>
      <c r="F2729">
        <v>63</v>
      </c>
      <c r="G2729">
        <v>43</v>
      </c>
      <c r="I2729" t="s">
        <v>372</v>
      </c>
    </row>
    <row r="2730" spans="1:9" x14ac:dyDescent="0.25">
      <c r="A2730" t="s">
        <v>3712</v>
      </c>
      <c r="B2730" s="6">
        <v>42011</v>
      </c>
      <c r="C2730" t="s">
        <v>3073</v>
      </c>
      <c r="D2730" t="s">
        <v>3206</v>
      </c>
      <c r="E2730" t="s">
        <v>3721</v>
      </c>
      <c r="F2730">
        <v>62</v>
      </c>
      <c r="G2730">
        <v>55</v>
      </c>
      <c r="I2730" t="s">
        <v>659</v>
      </c>
    </row>
    <row r="2731" spans="1:9" x14ac:dyDescent="0.25">
      <c r="A2731" t="s">
        <v>3210</v>
      </c>
      <c r="B2731" s="6">
        <v>42011</v>
      </c>
      <c r="C2731" t="s">
        <v>3073</v>
      </c>
      <c r="D2731" t="s">
        <v>3105</v>
      </c>
      <c r="E2731" t="s">
        <v>3721</v>
      </c>
      <c r="F2731">
        <v>69</v>
      </c>
      <c r="G2731">
        <v>58</v>
      </c>
      <c r="I2731" t="s">
        <v>199</v>
      </c>
    </row>
    <row r="2732" spans="1:9" x14ac:dyDescent="0.25">
      <c r="A2732" t="s">
        <v>3359</v>
      </c>
      <c r="B2732" s="6">
        <v>42012</v>
      </c>
      <c r="C2732" t="s">
        <v>3073</v>
      </c>
      <c r="D2732" t="s">
        <v>3355</v>
      </c>
      <c r="E2732" t="s">
        <v>3720</v>
      </c>
      <c r="F2732">
        <v>73</v>
      </c>
      <c r="G2732">
        <v>61</v>
      </c>
      <c r="I2732" t="s">
        <v>2820</v>
      </c>
    </row>
    <row r="2733" spans="1:9" x14ac:dyDescent="0.25">
      <c r="A2733" t="s">
        <v>3106</v>
      </c>
      <c r="B2733" s="6">
        <v>42012</v>
      </c>
      <c r="C2733" t="s">
        <v>3073</v>
      </c>
      <c r="D2733" t="s">
        <v>3078</v>
      </c>
      <c r="E2733" t="s">
        <v>3721</v>
      </c>
      <c r="F2733">
        <v>80</v>
      </c>
      <c r="G2733">
        <v>54</v>
      </c>
      <c r="I2733" t="s">
        <v>1908</v>
      </c>
    </row>
    <row r="2734" spans="1:9" x14ac:dyDescent="0.25">
      <c r="A2734" t="s">
        <v>3184</v>
      </c>
      <c r="B2734" s="6">
        <v>42012</v>
      </c>
      <c r="C2734" t="s">
        <v>3073</v>
      </c>
      <c r="D2734" t="s">
        <v>3334</v>
      </c>
      <c r="E2734" t="s">
        <v>3720</v>
      </c>
      <c r="F2734">
        <v>67</v>
      </c>
      <c r="G2734">
        <v>61</v>
      </c>
      <c r="I2734" t="s">
        <v>626</v>
      </c>
    </row>
    <row r="2735" spans="1:9" x14ac:dyDescent="0.25">
      <c r="A2735" t="s">
        <v>3164</v>
      </c>
      <c r="B2735" s="6">
        <v>42012</v>
      </c>
      <c r="C2735" t="s">
        <v>3073</v>
      </c>
      <c r="D2735" t="s">
        <v>3112</v>
      </c>
      <c r="E2735" t="s">
        <v>3720</v>
      </c>
      <c r="F2735">
        <v>71</v>
      </c>
      <c r="G2735">
        <v>66</v>
      </c>
      <c r="I2735" t="s">
        <v>1408</v>
      </c>
    </row>
    <row r="2736" spans="1:9" x14ac:dyDescent="0.25">
      <c r="A2736" t="s">
        <v>3234</v>
      </c>
      <c r="B2736" s="6">
        <v>42012</v>
      </c>
      <c r="C2736" t="s">
        <v>3073</v>
      </c>
      <c r="D2736" t="s">
        <v>3370</v>
      </c>
      <c r="E2736" t="s">
        <v>3721</v>
      </c>
      <c r="F2736">
        <v>66</v>
      </c>
      <c r="G2736">
        <v>60</v>
      </c>
      <c r="I2736" t="s">
        <v>63</v>
      </c>
    </row>
    <row r="2737" spans="1:9" x14ac:dyDescent="0.25">
      <c r="A2737" t="s">
        <v>3373</v>
      </c>
      <c r="B2737" s="6">
        <v>42012</v>
      </c>
      <c r="C2737" t="s">
        <v>3073</v>
      </c>
      <c r="D2737" t="s">
        <v>3369</v>
      </c>
      <c r="E2737" t="s">
        <v>3721</v>
      </c>
      <c r="F2737">
        <v>65</v>
      </c>
      <c r="G2737">
        <v>61</v>
      </c>
      <c r="I2737" t="s">
        <v>1605</v>
      </c>
    </row>
    <row r="2738" spans="1:9" x14ac:dyDescent="0.25">
      <c r="A2738" t="s">
        <v>3308</v>
      </c>
      <c r="B2738" s="6">
        <v>42012</v>
      </c>
      <c r="C2738" t="s">
        <v>3073</v>
      </c>
      <c r="D2738" t="s">
        <v>3309</v>
      </c>
      <c r="E2738" t="s">
        <v>3721</v>
      </c>
      <c r="F2738">
        <v>76</v>
      </c>
      <c r="G2738">
        <v>70</v>
      </c>
      <c r="I2738" t="s">
        <v>1155</v>
      </c>
    </row>
    <row r="2739" spans="1:9" x14ac:dyDescent="0.25">
      <c r="A2739" t="s">
        <v>3119</v>
      </c>
      <c r="B2739" s="6">
        <v>42012</v>
      </c>
      <c r="C2739" t="s">
        <v>3073</v>
      </c>
      <c r="D2739" t="s">
        <v>3393</v>
      </c>
      <c r="E2739" t="s">
        <v>3721</v>
      </c>
      <c r="F2739">
        <v>70</v>
      </c>
      <c r="G2739">
        <v>60</v>
      </c>
      <c r="I2739" t="s">
        <v>769</v>
      </c>
    </row>
    <row r="2740" spans="1:9" x14ac:dyDescent="0.25">
      <c r="A2740" t="s">
        <v>3319</v>
      </c>
      <c r="B2740" s="6">
        <v>42012</v>
      </c>
      <c r="C2740" t="s">
        <v>3073</v>
      </c>
      <c r="D2740" t="s">
        <v>3223</v>
      </c>
      <c r="E2740" t="s">
        <v>3721</v>
      </c>
      <c r="F2740">
        <v>71</v>
      </c>
      <c r="G2740">
        <v>70</v>
      </c>
      <c r="I2740" t="s">
        <v>2528</v>
      </c>
    </row>
    <row r="2741" spans="1:9" x14ac:dyDescent="0.25">
      <c r="A2741" t="s">
        <v>3345</v>
      </c>
      <c r="B2741" s="6">
        <v>42012</v>
      </c>
      <c r="C2741" t="s">
        <v>3073</v>
      </c>
      <c r="D2741" t="s">
        <v>3344</v>
      </c>
      <c r="E2741" t="s">
        <v>3721</v>
      </c>
      <c r="F2741">
        <v>85</v>
      </c>
      <c r="G2741">
        <v>79</v>
      </c>
      <c r="I2741" t="s">
        <v>1160</v>
      </c>
    </row>
    <row r="2742" spans="1:9" x14ac:dyDescent="0.25">
      <c r="A2742" t="s">
        <v>3347</v>
      </c>
      <c r="B2742" s="6">
        <v>42012</v>
      </c>
      <c r="C2742" t="s">
        <v>3073</v>
      </c>
      <c r="D2742" t="s">
        <v>3354</v>
      </c>
      <c r="E2742" t="s">
        <v>3720</v>
      </c>
      <c r="F2742">
        <v>78</v>
      </c>
      <c r="G2742">
        <v>69</v>
      </c>
      <c r="I2742" t="s">
        <v>1007</v>
      </c>
    </row>
    <row r="2743" spans="1:9" x14ac:dyDescent="0.25">
      <c r="A2743" t="s">
        <v>3338</v>
      </c>
      <c r="B2743" s="6">
        <v>42012</v>
      </c>
      <c r="C2743" t="s">
        <v>3073</v>
      </c>
      <c r="D2743" t="s">
        <v>3207</v>
      </c>
      <c r="E2743" t="s">
        <v>3721</v>
      </c>
      <c r="F2743">
        <v>71</v>
      </c>
      <c r="G2743">
        <v>64</v>
      </c>
      <c r="I2743" t="s">
        <v>1793</v>
      </c>
    </row>
    <row r="2744" spans="1:9" x14ac:dyDescent="0.25">
      <c r="A2744" t="s">
        <v>3306</v>
      </c>
      <c r="B2744" s="6">
        <v>42012</v>
      </c>
      <c r="C2744" t="s">
        <v>3073</v>
      </c>
      <c r="D2744" t="s">
        <v>3311</v>
      </c>
      <c r="E2744" t="s">
        <v>3721</v>
      </c>
      <c r="F2744">
        <v>88</v>
      </c>
      <c r="G2744">
        <v>85</v>
      </c>
      <c r="H2744" t="s">
        <v>3723</v>
      </c>
      <c r="I2744" t="s">
        <v>1160</v>
      </c>
    </row>
    <row r="2745" spans="1:9" x14ac:dyDescent="0.25">
      <c r="A2745" t="s">
        <v>3707</v>
      </c>
      <c r="B2745" s="6">
        <v>42012</v>
      </c>
      <c r="C2745" t="s">
        <v>3073</v>
      </c>
      <c r="D2745" t="s">
        <v>3262</v>
      </c>
      <c r="E2745" t="s">
        <v>3721</v>
      </c>
      <c r="F2745">
        <v>88</v>
      </c>
      <c r="G2745">
        <v>57</v>
      </c>
      <c r="I2745" t="s">
        <v>2898</v>
      </c>
    </row>
    <row r="2746" spans="1:9" x14ac:dyDescent="0.25">
      <c r="A2746" t="s">
        <v>3302</v>
      </c>
      <c r="B2746" s="6">
        <v>42012</v>
      </c>
      <c r="C2746" t="s">
        <v>3073</v>
      </c>
      <c r="D2746" t="s">
        <v>3301</v>
      </c>
      <c r="E2746" t="s">
        <v>3721</v>
      </c>
      <c r="F2746">
        <v>72</v>
      </c>
      <c r="G2746">
        <v>61</v>
      </c>
      <c r="I2746" t="s">
        <v>199</v>
      </c>
    </row>
    <row r="2747" spans="1:9" x14ac:dyDescent="0.25">
      <c r="A2747" t="s">
        <v>3269</v>
      </c>
      <c r="B2747" s="6">
        <v>42012</v>
      </c>
      <c r="C2747" t="s">
        <v>3073</v>
      </c>
      <c r="D2747" t="s">
        <v>3266</v>
      </c>
      <c r="E2747" t="s">
        <v>3721</v>
      </c>
      <c r="F2747">
        <v>70</v>
      </c>
      <c r="G2747">
        <v>61</v>
      </c>
      <c r="I2747" t="s">
        <v>1023</v>
      </c>
    </row>
    <row r="2748" spans="1:9" x14ac:dyDescent="0.25">
      <c r="A2748" t="s">
        <v>3127</v>
      </c>
      <c r="B2748" s="6">
        <v>42012</v>
      </c>
      <c r="C2748" t="s">
        <v>3073</v>
      </c>
      <c r="D2748" t="s">
        <v>3323</v>
      </c>
      <c r="E2748" t="s">
        <v>3720</v>
      </c>
      <c r="F2748">
        <v>75</v>
      </c>
      <c r="G2748">
        <v>61</v>
      </c>
      <c r="I2748" t="s">
        <v>637</v>
      </c>
    </row>
    <row r="2749" spans="1:9" x14ac:dyDescent="0.25">
      <c r="A2749" t="s">
        <v>3217</v>
      </c>
      <c r="B2749" s="6">
        <v>42012</v>
      </c>
      <c r="C2749" t="s">
        <v>3073</v>
      </c>
      <c r="D2749" t="s">
        <v>3189</v>
      </c>
      <c r="E2749" t="s">
        <v>3721</v>
      </c>
      <c r="F2749">
        <v>69</v>
      </c>
      <c r="G2749">
        <v>53</v>
      </c>
      <c r="I2749" t="s">
        <v>101</v>
      </c>
    </row>
    <row r="2750" spans="1:9" x14ac:dyDescent="0.25">
      <c r="A2750" t="s">
        <v>3320</v>
      </c>
      <c r="B2750" s="6">
        <v>42012</v>
      </c>
      <c r="C2750" t="s">
        <v>3073</v>
      </c>
      <c r="D2750" t="s">
        <v>3233</v>
      </c>
      <c r="E2750" t="s">
        <v>3721</v>
      </c>
      <c r="F2750">
        <v>71</v>
      </c>
      <c r="G2750">
        <v>59</v>
      </c>
      <c r="I2750" t="s">
        <v>1392</v>
      </c>
    </row>
    <row r="2751" spans="1:9" x14ac:dyDescent="0.25">
      <c r="A2751" t="s">
        <v>3187</v>
      </c>
      <c r="B2751" s="6">
        <v>42012</v>
      </c>
      <c r="C2751" t="s">
        <v>3073</v>
      </c>
      <c r="D2751" t="s">
        <v>3346</v>
      </c>
      <c r="E2751" t="s">
        <v>3720</v>
      </c>
      <c r="F2751">
        <v>65</v>
      </c>
      <c r="G2751">
        <v>59</v>
      </c>
      <c r="I2751" t="s">
        <v>62</v>
      </c>
    </row>
    <row r="2752" spans="1:9" x14ac:dyDescent="0.25">
      <c r="A2752" t="s">
        <v>3107</v>
      </c>
      <c r="B2752" s="6">
        <v>42012</v>
      </c>
      <c r="C2752" t="s">
        <v>3073</v>
      </c>
      <c r="D2752" t="s">
        <v>3109</v>
      </c>
      <c r="E2752" t="s">
        <v>3721</v>
      </c>
      <c r="F2752">
        <v>82</v>
      </c>
      <c r="G2752">
        <v>81</v>
      </c>
      <c r="H2752" t="s">
        <v>3723</v>
      </c>
      <c r="I2752" t="s">
        <v>1052</v>
      </c>
    </row>
    <row r="2753" spans="1:9" x14ac:dyDescent="0.25">
      <c r="A2753" t="s">
        <v>3188</v>
      </c>
      <c r="B2753" s="6">
        <v>42012</v>
      </c>
      <c r="C2753" t="s">
        <v>3073</v>
      </c>
      <c r="D2753" t="s">
        <v>3115</v>
      </c>
      <c r="E2753" t="s">
        <v>3720</v>
      </c>
      <c r="F2753">
        <v>67</v>
      </c>
      <c r="G2753">
        <v>52</v>
      </c>
      <c r="I2753" t="s">
        <v>1840</v>
      </c>
    </row>
    <row r="2754" spans="1:9" x14ac:dyDescent="0.25">
      <c r="A2754" t="s">
        <v>3326</v>
      </c>
      <c r="B2754" s="6">
        <v>42012</v>
      </c>
      <c r="C2754" t="s">
        <v>3073</v>
      </c>
      <c r="D2754" t="s">
        <v>3186</v>
      </c>
      <c r="E2754" t="s">
        <v>3720</v>
      </c>
      <c r="F2754">
        <v>72</v>
      </c>
      <c r="G2754">
        <v>51</v>
      </c>
      <c r="I2754" t="s">
        <v>1508</v>
      </c>
    </row>
    <row r="2755" spans="1:9" x14ac:dyDescent="0.25">
      <c r="A2755" t="s">
        <v>3290</v>
      </c>
      <c r="B2755" s="6">
        <v>42012</v>
      </c>
      <c r="C2755" t="s">
        <v>3073</v>
      </c>
      <c r="D2755" t="s">
        <v>3225</v>
      </c>
      <c r="E2755" t="s">
        <v>3721</v>
      </c>
      <c r="F2755">
        <v>65</v>
      </c>
      <c r="G2755">
        <v>52</v>
      </c>
      <c r="I2755" t="s">
        <v>61</v>
      </c>
    </row>
    <row r="2756" spans="1:9" x14ac:dyDescent="0.25">
      <c r="A2756" t="s">
        <v>3235</v>
      </c>
      <c r="B2756" s="6">
        <v>42012</v>
      </c>
      <c r="C2756" t="s">
        <v>3073</v>
      </c>
      <c r="D2756" t="s">
        <v>3183</v>
      </c>
      <c r="E2756" t="s">
        <v>3721</v>
      </c>
      <c r="F2756">
        <v>74</v>
      </c>
      <c r="G2756">
        <v>67</v>
      </c>
      <c r="H2756" t="s">
        <v>3722</v>
      </c>
      <c r="I2756" t="s">
        <v>132</v>
      </c>
    </row>
    <row r="2757" spans="1:9" x14ac:dyDescent="0.25">
      <c r="A2757" t="s">
        <v>3096</v>
      </c>
      <c r="B2757" s="6">
        <v>42012</v>
      </c>
      <c r="C2757" t="s">
        <v>3073</v>
      </c>
      <c r="D2757" t="s">
        <v>3128</v>
      </c>
      <c r="E2757" t="s">
        <v>3721</v>
      </c>
      <c r="F2757">
        <v>82</v>
      </c>
      <c r="G2757">
        <v>51</v>
      </c>
      <c r="I2757" t="s">
        <v>1052</v>
      </c>
    </row>
    <row r="2758" spans="1:9" x14ac:dyDescent="0.25">
      <c r="A2758" t="s">
        <v>3134</v>
      </c>
      <c r="B2758" s="6">
        <v>42012</v>
      </c>
      <c r="C2758" t="s">
        <v>3073</v>
      </c>
      <c r="D2758" t="s">
        <v>3108</v>
      </c>
      <c r="E2758" t="s">
        <v>3721</v>
      </c>
      <c r="F2758">
        <v>65</v>
      </c>
      <c r="G2758">
        <v>49</v>
      </c>
      <c r="I2758" t="s">
        <v>550</v>
      </c>
    </row>
    <row r="2759" spans="1:9" x14ac:dyDescent="0.25">
      <c r="A2759" t="s">
        <v>3083</v>
      </c>
      <c r="B2759" s="6">
        <v>42012</v>
      </c>
      <c r="C2759" t="s">
        <v>3073</v>
      </c>
      <c r="D2759" t="s">
        <v>3121</v>
      </c>
      <c r="E2759" t="s">
        <v>3721</v>
      </c>
      <c r="F2759">
        <v>68</v>
      </c>
      <c r="G2759">
        <v>61</v>
      </c>
      <c r="I2759" t="s">
        <v>100</v>
      </c>
    </row>
    <row r="2760" spans="1:9" x14ac:dyDescent="0.25">
      <c r="A2760" t="s">
        <v>3278</v>
      </c>
      <c r="B2760" s="6">
        <v>42012</v>
      </c>
      <c r="C2760" t="s">
        <v>3073</v>
      </c>
      <c r="D2760" t="s">
        <v>3265</v>
      </c>
      <c r="E2760" t="s">
        <v>3720</v>
      </c>
      <c r="F2760">
        <v>63</v>
      </c>
      <c r="G2760">
        <v>61</v>
      </c>
      <c r="I2760" t="s">
        <v>1052</v>
      </c>
    </row>
    <row r="2761" spans="1:9" x14ac:dyDescent="0.25">
      <c r="A2761" t="s">
        <v>3243</v>
      </c>
      <c r="B2761" s="6">
        <v>42012</v>
      </c>
      <c r="C2761" t="s">
        <v>3073</v>
      </c>
      <c r="D2761" t="s">
        <v>3264</v>
      </c>
      <c r="E2761" t="s">
        <v>3721</v>
      </c>
      <c r="F2761">
        <v>90</v>
      </c>
      <c r="G2761">
        <v>85</v>
      </c>
      <c r="I2761" t="s">
        <v>1007</v>
      </c>
    </row>
    <row r="2762" spans="1:9" x14ac:dyDescent="0.25">
      <c r="A2762" t="s">
        <v>3294</v>
      </c>
      <c r="B2762" s="6">
        <v>42012</v>
      </c>
      <c r="C2762" t="s">
        <v>3073</v>
      </c>
      <c r="D2762" t="s">
        <v>3224</v>
      </c>
      <c r="E2762" t="s">
        <v>3720</v>
      </c>
      <c r="F2762">
        <v>75</v>
      </c>
      <c r="G2762">
        <v>72</v>
      </c>
      <c r="I2762" t="s">
        <v>1483</v>
      </c>
    </row>
    <row r="2763" spans="1:9" x14ac:dyDescent="0.25">
      <c r="A2763" t="s">
        <v>3295</v>
      </c>
      <c r="B2763" s="6">
        <v>42012</v>
      </c>
      <c r="C2763" t="s">
        <v>3073</v>
      </c>
      <c r="D2763" t="s">
        <v>3715</v>
      </c>
      <c r="E2763" t="s">
        <v>3720</v>
      </c>
      <c r="F2763">
        <v>80</v>
      </c>
      <c r="G2763">
        <v>62</v>
      </c>
      <c r="I2763" t="s">
        <v>624</v>
      </c>
    </row>
    <row r="2764" spans="1:9" x14ac:dyDescent="0.25">
      <c r="A2764" t="s">
        <v>3258</v>
      </c>
      <c r="B2764" s="6">
        <v>42012</v>
      </c>
      <c r="C2764" t="s">
        <v>3073</v>
      </c>
      <c r="D2764" t="s">
        <v>3372</v>
      </c>
      <c r="E2764" t="s">
        <v>3721</v>
      </c>
      <c r="F2764">
        <v>55</v>
      </c>
      <c r="G2764">
        <v>47</v>
      </c>
      <c r="I2764" t="s">
        <v>277</v>
      </c>
    </row>
    <row r="2765" spans="1:9" x14ac:dyDescent="0.25">
      <c r="A2765" t="s">
        <v>3286</v>
      </c>
      <c r="B2765" s="6">
        <v>42012</v>
      </c>
      <c r="C2765" t="s">
        <v>3073</v>
      </c>
      <c r="D2765" t="s">
        <v>3330</v>
      </c>
      <c r="E2765" t="s">
        <v>3721</v>
      </c>
      <c r="F2765">
        <v>78</v>
      </c>
      <c r="G2765">
        <v>61</v>
      </c>
      <c r="I2765" t="s">
        <v>200</v>
      </c>
    </row>
    <row r="2766" spans="1:9" x14ac:dyDescent="0.25">
      <c r="A2766" t="s">
        <v>3303</v>
      </c>
      <c r="B2766" s="6">
        <v>42012</v>
      </c>
      <c r="C2766" t="s">
        <v>3073</v>
      </c>
      <c r="D2766" t="s">
        <v>3304</v>
      </c>
      <c r="E2766" t="s">
        <v>3720</v>
      </c>
      <c r="F2766">
        <v>57</v>
      </c>
      <c r="G2766">
        <v>56</v>
      </c>
      <c r="I2766" t="s">
        <v>1186</v>
      </c>
    </row>
    <row r="2767" spans="1:9" x14ac:dyDescent="0.25">
      <c r="A2767" t="s">
        <v>3166</v>
      </c>
      <c r="B2767" s="6">
        <v>42012</v>
      </c>
      <c r="C2767" t="s">
        <v>3073</v>
      </c>
      <c r="D2767" t="s">
        <v>3167</v>
      </c>
      <c r="E2767" t="s">
        <v>3721</v>
      </c>
      <c r="F2767">
        <v>75</v>
      </c>
      <c r="G2767">
        <v>65</v>
      </c>
      <c r="I2767" t="s">
        <v>61</v>
      </c>
    </row>
    <row r="2768" spans="1:9" x14ac:dyDescent="0.25">
      <c r="A2768" t="s">
        <v>3389</v>
      </c>
      <c r="B2768" s="6">
        <v>42012</v>
      </c>
      <c r="C2768" t="s">
        <v>3073</v>
      </c>
      <c r="D2768" t="s">
        <v>3340</v>
      </c>
      <c r="E2768" t="s">
        <v>3721</v>
      </c>
      <c r="F2768">
        <v>59</v>
      </c>
      <c r="G2768">
        <v>50</v>
      </c>
      <c r="I2768" t="s">
        <v>1323</v>
      </c>
    </row>
    <row r="2769" spans="1:9" x14ac:dyDescent="0.25">
      <c r="A2769" t="s">
        <v>3397</v>
      </c>
      <c r="B2769" s="6">
        <v>42012</v>
      </c>
      <c r="C2769" t="s">
        <v>3073</v>
      </c>
      <c r="D2769" t="s">
        <v>3238</v>
      </c>
      <c r="E2769" t="s">
        <v>3720</v>
      </c>
      <c r="F2769">
        <v>70</v>
      </c>
      <c r="G2769">
        <v>57</v>
      </c>
      <c r="I2769" t="s">
        <v>291</v>
      </c>
    </row>
    <row r="2770" spans="1:9" x14ac:dyDescent="0.25">
      <c r="A2770" t="s">
        <v>3080</v>
      </c>
      <c r="B2770" s="6">
        <v>42012</v>
      </c>
      <c r="C2770" t="s">
        <v>3073</v>
      </c>
      <c r="D2770" t="s">
        <v>3082</v>
      </c>
      <c r="E2770" t="s">
        <v>3721</v>
      </c>
      <c r="F2770">
        <v>79</v>
      </c>
      <c r="G2770">
        <v>69</v>
      </c>
      <c r="I2770" t="s">
        <v>1823</v>
      </c>
    </row>
    <row r="2771" spans="1:9" x14ac:dyDescent="0.25">
      <c r="A2771" t="s">
        <v>3149</v>
      </c>
      <c r="B2771" s="6">
        <v>42012</v>
      </c>
      <c r="C2771" t="s">
        <v>3073</v>
      </c>
      <c r="D2771" t="s">
        <v>3137</v>
      </c>
      <c r="E2771" t="s">
        <v>3721</v>
      </c>
      <c r="F2771">
        <v>73</v>
      </c>
      <c r="G2771">
        <v>59</v>
      </c>
      <c r="I2771" t="s">
        <v>199</v>
      </c>
    </row>
    <row r="2772" spans="1:9" x14ac:dyDescent="0.25">
      <c r="A2772" t="s">
        <v>3360</v>
      </c>
      <c r="B2772" s="6">
        <v>42012</v>
      </c>
      <c r="C2772" t="s">
        <v>3073</v>
      </c>
      <c r="D2772" t="s">
        <v>3349</v>
      </c>
      <c r="E2772" t="s">
        <v>3721</v>
      </c>
      <c r="F2772">
        <v>104</v>
      </c>
      <c r="G2772">
        <v>95</v>
      </c>
      <c r="I2772" t="s">
        <v>1793</v>
      </c>
    </row>
    <row r="2773" spans="1:9" x14ac:dyDescent="0.25">
      <c r="A2773" t="s">
        <v>3171</v>
      </c>
      <c r="B2773" s="6">
        <v>42012</v>
      </c>
      <c r="C2773" t="s">
        <v>3073</v>
      </c>
      <c r="D2773" t="s">
        <v>3176</v>
      </c>
      <c r="E2773" t="s">
        <v>3720</v>
      </c>
      <c r="F2773">
        <v>78</v>
      </c>
      <c r="G2773">
        <v>61</v>
      </c>
      <c r="I2773" t="s">
        <v>216</v>
      </c>
    </row>
    <row r="2774" spans="1:9" x14ac:dyDescent="0.25">
      <c r="A2774" t="s">
        <v>3232</v>
      </c>
      <c r="B2774" s="6">
        <v>42012</v>
      </c>
      <c r="C2774" t="s">
        <v>3073</v>
      </c>
      <c r="D2774" t="s">
        <v>3150</v>
      </c>
      <c r="E2774" t="s">
        <v>3720</v>
      </c>
      <c r="F2774">
        <v>83</v>
      </c>
      <c r="G2774">
        <v>67</v>
      </c>
      <c r="I2774" t="s">
        <v>507</v>
      </c>
    </row>
    <row r="2775" spans="1:9" x14ac:dyDescent="0.25">
      <c r="A2775" t="s">
        <v>3318</v>
      </c>
      <c r="B2775" s="6">
        <v>42012</v>
      </c>
      <c r="C2775" t="s">
        <v>3073</v>
      </c>
      <c r="D2775" t="s">
        <v>3377</v>
      </c>
      <c r="E2775" t="s">
        <v>3720</v>
      </c>
      <c r="F2775">
        <v>66</v>
      </c>
      <c r="G2775">
        <v>58</v>
      </c>
      <c r="I2775" t="s">
        <v>448</v>
      </c>
    </row>
    <row r="2776" spans="1:9" x14ac:dyDescent="0.25">
      <c r="A2776" t="s">
        <v>3408</v>
      </c>
      <c r="B2776" s="6">
        <v>42012</v>
      </c>
      <c r="C2776" t="s">
        <v>3073</v>
      </c>
      <c r="D2776" t="s">
        <v>3160</v>
      </c>
      <c r="E2776" t="s">
        <v>3721</v>
      </c>
      <c r="F2776">
        <v>77</v>
      </c>
      <c r="G2776">
        <v>74</v>
      </c>
      <c r="H2776" t="s">
        <v>3723</v>
      </c>
      <c r="I2776" t="s">
        <v>2862</v>
      </c>
    </row>
    <row r="2777" spans="1:9" x14ac:dyDescent="0.25">
      <c r="A2777" t="s">
        <v>3391</v>
      </c>
      <c r="B2777" s="6">
        <v>42012</v>
      </c>
      <c r="C2777" t="s">
        <v>3073</v>
      </c>
      <c r="D2777" t="s">
        <v>3218</v>
      </c>
      <c r="E2777" t="s">
        <v>3721</v>
      </c>
      <c r="F2777">
        <v>77</v>
      </c>
      <c r="G2777">
        <v>67</v>
      </c>
      <c r="I2777" t="s">
        <v>1008</v>
      </c>
    </row>
    <row r="2778" spans="1:9" x14ac:dyDescent="0.25">
      <c r="A2778" t="s">
        <v>3182</v>
      </c>
      <c r="B2778" s="6">
        <v>42012</v>
      </c>
      <c r="C2778" t="s">
        <v>3073</v>
      </c>
      <c r="D2778" t="s">
        <v>3181</v>
      </c>
      <c r="E2778" t="s">
        <v>3720</v>
      </c>
      <c r="F2778">
        <v>55</v>
      </c>
      <c r="G2778">
        <v>41</v>
      </c>
      <c r="I2778" t="s">
        <v>101</v>
      </c>
    </row>
    <row r="2779" spans="1:9" x14ac:dyDescent="0.25">
      <c r="A2779" t="s">
        <v>3154</v>
      </c>
      <c r="B2779" s="6">
        <v>42012</v>
      </c>
      <c r="C2779" t="s">
        <v>3073</v>
      </c>
      <c r="D2779" t="s">
        <v>3147</v>
      </c>
      <c r="E2779" t="s">
        <v>3721</v>
      </c>
      <c r="F2779">
        <v>66</v>
      </c>
      <c r="G2779">
        <v>57</v>
      </c>
      <c r="I2779" t="s">
        <v>1554</v>
      </c>
    </row>
    <row r="2780" spans="1:9" x14ac:dyDescent="0.25">
      <c r="A2780" t="s">
        <v>3297</v>
      </c>
      <c r="B2780" s="6">
        <v>42012</v>
      </c>
      <c r="C2780" t="s">
        <v>3073</v>
      </c>
      <c r="D2780" t="s">
        <v>3250</v>
      </c>
      <c r="E2780" t="s">
        <v>3720</v>
      </c>
      <c r="F2780">
        <v>88</v>
      </c>
      <c r="G2780">
        <v>82</v>
      </c>
      <c r="I2780" t="s">
        <v>1380</v>
      </c>
    </row>
    <row r="2781" spans="1:9" x14ac:dyDescent="0.25">
      <c r="A2781" t="s">
        <v>3296</v>
      </c>
      <c r="B2781" s="6">
        <v>42012</v>
      </c>
      <c r="C2781" t="s">
        <v>3073</v>
      </c>
      <c r="D2781" t="s">
        <v>3332</v>
      </c>
      <c r="E2781" t="s">
        <v>3721</v>
      </c>
      <c r="F2781">
        <v>84</v>
      </c>
      <c r="G2781">
        <v>78</v>
      </c>
      <c r="H2781" t="s">
        <v>3722</v>
      </c>
      <c r="I2781" t="s">
        <v>1391</v>
      </c>
    </row>
    <row r="2782" spans="1:9" x14ac:dyDescent="0.25">
      <c r="A2782" t="s">
        <v>3282</v>
      </c>
      <c r="B2782" s="6">
        <v>42012</v>
      </c>
      <c r="C2782" t="s">
        <v>3073</v>
      </c>
      <c r="D2782" t="s">
        <v>3146</v>
      </c>
      <c r="E2782" t="s">
        <v>3721</v>
      </c>
      <c r="F2782">
        <v>86</v>
      </c>
      <c r="G2782">
        <v>81</v>
      </c>
      <c r="H2782" t="s">
        <v>3723</v>
      </c>
      <c r="I2782" t="s">
        <v>450</v>
      </c>
    </row>
    <row r="2783" spans="1:9" x14ac:dyDescent="0.25">
      <c r="A2783" t="s">
        <v>3358</v>
      </c>
      <c r="B2783" s="6">
        <v>42012</v>
      </c>
      <c r="C2783" t="s">
        <v>3073</v>
      </c>
      <c r="D2783" t="s">
        <v>3363</v>
      </c>
      <c r="E2783" t="s">
        <v>3721</v>
      </c>
      <c r="F2783">
        <v>84</v>
      </c>
      <c r="G2783">
        <v>80</v>
      </c>
      <c r="I2783" t="s">
        <v>2878</v>
      </c>
    </row>
    <row r="2784" spans="1:9" x14ac:dyDescent="0.25">
      <c r="A2784" t="s">
        <v>3305</v>
      </c>
      <c r="B2784" s="6">
        <v>42012</v>
      </c>
      <c r="C2784" t="s">
        <v>3073</v>
      </c>
      <c r="D2784" t="s">
        <v>3307</v>
      </c>
      <c r="E2784" t="s">
        <v>3721</v>
      </c>
      <c r="F2784">
        <v>71</v>
      </c>
      <c r="G2784">
        <v>54</v>
      </c>
      <c r="I2784" t="s">
        <v>1216</v>
      </c>
    </row>
    <row r="2785" spans="1:9" x14ac:dyDescent="0.25">
      <c r="A2785" t="s">
        <v>3148</v>
      </c>
      <c r="B2785" s="6">
        <v>42012</v>
      </c>
      <c r="C2785" t="s">
        <v>3073</v>
      </c>
      <c r="D2785" t="s">
        <v>3157</v>
      </c>
      <c r="E2785" t="s">
        <v>3721</v>
      </c>
      <c r="F2785">
        <v>74</v>
      </c>
      <c r="G2785">
        <v>73</v>
      </c>
      <c r="H2785" t="s">
        <v>3722</v>
      </c>
      <c r="I2785" t="s">
        <v>1007</v>
      </c>
    </row>
    <row r="2786" spans="1:9" x14ac:dyDescent="0.25">
      <c r="A2786" t="s">
        <v>3298</v>
      </c>
      <c r="B2786" s="6">
        <v>42012</v>
      </c>
      <c r="C2786" t="s">
        <v>3073</v>
      </c>
      <c r="D2786" t="s">
        <v>3185</v>
      </c>
      <c r="E2786" t="s">
        <v>3721</v>
      </c>
      <c r="F2786">
        <v>77</v>
      </c>
      <c r="G2786">
        <v>57</v>
      </c>
      <c r="I2786" t="s">
        <v>1565</v>
      </c>
    </row>
    <row r="2787" spans="1:9" x14ac:dyDescent="0.25">
      <c r="A2787" t="s">
        <v>3299</v>
      </c>
      <c r="B2787" s="6">
        <v>42012</v>
      </c>
      <c r="C2787" t="s">
        <v>3073</v>
      </c>
      <c r="D2787" t="s">
        <v>3411</v>
      </c>
      <c r="E2787" t="s">
        <v>3720</v>
      </c>
      <c r="F2787">
        <v>76</v>
      </c>
      <c r="G2787">
        <v>73</v>
      </c>
      <c r="H2787" t="s">
        <v>3722</v>
      </c>
      <c r="I2787" t="s">
        <v>1092</v>
      </c>
    </row>
    <row r="2788" spans="1:9" x14ac:dyDescent="0.25">
      <c r="A2788" t="s">
        <v>3353</v>
      </c>
      <c r="B2788" s="6">
        <v>42012</v>
      </c>
      <c r="C2788" t="s">
        <v>3073</v>
      </c>
      <c r="D2788" t="s">
        <v>3317</v>
      </c>
      <c r="E2788" t="s">
        <v>3720</v>
      </c>
      <c r="F2788">
        <v>58</v>
      </c>
      <c r="G2788">
        <v>45</v>
      </c>
      <c r="I2788" t="s">
        <v>1455</v>
      </c>
    </row>
    <row r="2789" spans="1:9" x14ac:dyDescent="0.25">
      <c r="A2789" t="s">
        <v>3368</v>
      </c>
      <c r="B2789" s="6">
        <v>42012</v>
      </c>
      <c r="C2789" t="s">
        <v>3073</v>
      </c>
      <c r="D2789" t="s">
        <v>3162</v>
      </c>
      <c r="E2789" t="s">
        <v>3721</v>
      </c>
      <c r="F2789">
        <v>85</v>
      </c>
      <c r="G2789">
        <v>56</v>
      </c>
      <c r="I2789" t="s">
        <v>1675</v>
      </c>
    </row>
    <row r="2790" spans="1:9" x14ac:dyDescent="0.25">
      <c r="A2790" t="s">
        <v>3380</v>
      </c>
      <c r="B2790" s="6">
        <v>42012</v>
      </c>
      <c r="C2790" t="s">
        <v>3073</v>
      </c>
      <c r="D2790" t="s">
        <v>3175</v>
      </c>
      <c r="E2790" t="s">
        <v>3720</v>
      </c>
      <c r="F2790">
        <v>77</v>
      </c>
      <c r="G2790">
        <v>73</v>
      </c>
      <c r="I2790" t="s">
        <v>1434</v>
      </c>
    </row>
    <row r="2791" spans="1:9" x14ac:dyDescent="0.25">
      <c r="A2791" t="s">
        <v>3270</v>
      </c>
      <c r="B2791" s="6">
        <v>42012</v>
      </c>
      <c r="C2791" t="s">
        <v>3073</v>
      </c>
      <c r="D2791" t="s">
        <v>3163</v>
      </c>
      <c r="E2791" t="s">
        <v>3721</v>
      </c>
      <c r="F2791">
        <v>68</v>
      </c>
      <c r="G2791">
        <v>60</v>
      </c>
      <c r="I2791" t="s">
        <v>389</v>
      </c>
    </row>
    <row r="2792" spans="1:9" x14ac:dyDescent="0.25">
      <c r="A2792" t="s">
        <v>3204</v>
      </c>
      <c r="B2792" s="6">
        <v>42012</v>
      </c>
      <c r="C2792" t="s">
        <v>3073</v>
      </c>
      <c r="D2792" t="s">
        <v>3205</v>
      </c>
      <c r="E2792" t="s">
        <v>3721</v>
      </c>
      <c r="F2792">
        <v>74</v>
      </c>
      <c r="G2792">
        <v>66</v>
      </c>
      <c r="I2792" t="s">
        <v>336</v>
      </c>
    </row>
    <row r="2793" spans="1:9" x14ac:dyDescent="0.25">
      <c r="A2793" t="s">
        <v>3310</v>
      </c>
      <c r="B2793" s="6">
        <v>42012</v>
      </c>
      <c r="C2793" t="s">
        <v>3073</v>
      </c>
      <c r="D2793" t="s">
        <v>3351</v>
      </c>
      <c r="E2793" t="s">
        <v>3721</v>
      </c>
      <c r="F2793">
        <v>75</v>
      </c>
      <c r="G2793">
        <v>70</v>
      </c>
      <c r="I2793" t="s">
        <v>309</v>
      </c>
    </row>
    <row r="2794" spans="1:9" x14ac:dyDescent="0.25">
      <c r="A2794" t="s">
        <v>3226</v>
      </c>
      <c r="B2794" s="6">
        <v>42012</v>
      </c>
      <c r="C2794" t="s">
        <v>3073</v>
      </c>
      <c r="D2794" t="s">
        <v>3179</v>
      </c>
      <c r="E2794" t="s">
        <v>3720</v>
      </c>
      <c r="F2794">
        <v>70</v>
      </c>
      <c r="G2794">
        <v>61</v>
      </c>
      <c r="I2794" t="s">
        <v>1694</v>
      </c>
    </row>
    <row r="2795" spans="1:9" x14ac:dyDescent="0.25">
      <c r="A2795" t="s">
        <v>3281</v>
      </c>
      <c r="B2795" s="6">
        <v>42013</v>
      </c>
      <c r="C2795" t="s">
        <v>3073</v>
      </c>
      <c r="D2795" t="s">
        <v>3371</v>
      </c>
      <c r="E2795" t="s">
        <v>3720</v>
      </c>
      <c r="F2795">
        <v>79</v>
      </c>
      <c r="G2795">
        <v>63</v>
      </c>
      <c r="I2795" t="s">
        <v>1641</v>
      </c>
    </row>
    <row r="2796" spans="1:9" x14ac:dyDescent="0.25">
      <c r="A2796" t="s">
        <v>3327</v>
      </c>
      <c r="B2796" s="6">
        <v>42013</v>
      </c>
      <c r="C2796" t="s">
        <v>3073</v>
      </c>
      <c r="D2796" t="s">
        <v>3098</v>
      </c>
      <c r="E2796" t="s">
        <v>3720</v>
      </c>
      <c r="F2796">
        <v>68</v>
      </c>
      <c r="G2796">
        <v>64</v>
      </c>
      <c r="I2796" t="s">
        <v>1850</v>
      </c>
    </row>
    <row r="2797" spans="1:9" x14ac:dyDescent="0.25">
      <c r="A2797" t="s">
        <v>3090</v>
      </c>
      <c r="B2797" s="6">
        <v>42013</v>
      </c>
      <c r="C2797" t="s">
        <v>3073</v>
      </c>
      <c r="D2797" t="s">
        <v>3081</v>
      </c>
      <c r="E2797" t="s">
        <v>3721</v>
      </c>
      <c r="F2797">
        <v>78</v>
      </c>
      <c r="G2797">
        <v>71</v>
      </c>
      <c r="I2797" t="s">
        <v>1594</v>
      </c>
    </row>
    <row r="2798" spans="1:9" x14ac:dyDescent="0.25">
      <c r="A2798" t="s">
        <v>3289</v>
      </c>
      <c r="B2798" s="6">
        <v>42013</v>
      </c>
      <c r="C2798" t="s">
        <v>3073</v>
      </c>
      <c r="D2798" t="s">
        <v>3122</v>
      </c>
      <c r="E2798" t="s">
        <v>3721</v>
      </c>
      <c r="F2798">
        <v>84</v>
      </c>
      <c r="G2798">
        <v>67</v>
      </c>
      <c r="I2798" t="s">
        <v>585</v>
      </c>
    </row>
    <row r="2799" spans="1:9" x14ac:dyDescent="0.25">
      <c r="A2799" t="s">
        <v>3173</v>
      </c>
      <c r="B2799" s="6">
        <v>42014</v>
      </c>
      <c r="C2799" t="s">
        <v>3073</v>
      </c>
      <c r="D2799" t="s">
        <v>3407</v>
      </c>
      <c r="E2799" t="s">
        <v>3721</v>
      </c>
      <c r="F2799">
        <v>71</v>
      </c>
      <c r="G2799">
        <v>54</v>
      </c>
      <c r="I2799" t="s">
        <v>133</v>
      </c>
    </row>
    <row r="2800" spans="1:9" x14ac:dyDescent="0.25">
      <c r="A2800" t="s">
        <v>3339</v>
      </c>
      <c r="B2800" s="6">
        <v>42014</v>
      </c>
      <c r="C2800" t="s">
        <v>3073</v>
      </c>
      <c r="D2800" t="s">
        <v>3279</v>
      </c>
      <c r="E2800" t="s">
        <v>3720</v>
      </c>
      <c r="F2800">
        <v>92</v>
      </c>
      <c r="G2800">
        <v>87</v>
      </c>
      <c r="I2800" t="s">
        <v>348</v>
      </c>
    </row>
    <row r="2801" spans="1:9" x14ac:dyDescent="0.25">
      <c r="A2801" t="s">
        <v>3399</v>
      </c>
      <c r="B2801" s="6">
        <v>42014</v>
      </c>
      <c r="C2801" t="s">
        <v>3073</v>
      </c>
      <c r="D2801" t="s">
        <v>3076</v>
      </c>
      <c r="E2801" t="s">
        <v>3721</v>
      </c>
      <c r="F2801">
        <v>71</v>
      </c>
      <c r="G2801">
        <v>69</v>
      </c>
      <c r="H2801" t="s">
        <v>3723</v>
      </c>
      <c r="I2801" t="s">
        <v>218</v>
      </c>
    </row>
    <row r="2802" spans="1:9" x14ac:dyDescent="0.25">
      <c r="A2802" t="s">
        <v>3170</v>
      </c>
      <c r="B2802" s="6">
        <v>42014</v>
      </c>
      <c r="C2802" t="s">
        <v>3073</v>
      </c>
      <c r="D2802" t="s">
        <v>3229</v>
      </c>
      <c r="E2802" t="s">
        <v>3721</v>
      </c>
      <c r="F2802">
        <v>82</v>
      </c>
      <c r="G2802">
        <v>70</v>
      </c>
      <c r="I2802" t="s">
        <v>842</v>
      </c>
    </row>
    <row r="2803" spans="1:9" x14ac:dyDescent="0.25">
      <c r="A2803" t="s">
        <v>3160</v>
      </c>
      <c r="B2803" s="6">
        <v>42014</v>
      </c>
      <c r="C2803" t="s">
        <v>3073</v>
      </c>
      <c r="D2803" t="s">
        <v>3349</v>
      </c>
      <c r="E2803" t="s">
        <v>3721</v>
      </c>
      <c r="F2803">
        <v>64</v>
      </c>
      <c r="G2803">
        <v>46</v>
      </c>
      <c r="I2803" t="s">
        <v>2439</v>
      </c>
    </row>
    <row r="2804" spans="1:9" x14ac:dyDescent="0.25">
      <c r="A2804" t="s">
        <v>3412</v>
      </c>
      <c r="B2804" s="6">
        <v>42014</v>
      </c>
      <c r="C2804" t="s">
        <v>3073</v>
      </c>
      <c r="D2804" t="s">
        <v>3401</v>
      </c>
      <c r="E2804" t="s">
        <v>3720</v>
      </c>
      <c r="F2804">
        <v>74</v>
      </c>
      <c r="G2804">
        <v>71</v>
      </c>
      <c r="I2804" t="s">
        <v>2054</v>
      </c>
    </row>
    <row r="2805" spans="1:9" x14ac:dyDescent="0.25">
      <c r="A2805" t="s">
        <v>3093</v>
      </c>
      <c r="B2805" s="6">
        <v>42014</v>
      </c>
      <c r="C2805" t="s">
        <v>3073</v>
      </c>
      <c r="D2805" t="s">
        <v>3325</v>
      </c>
      <c r="E2805" t="s">
        <v>3720</v>
      </c>
      <c r="F2805">
        <v>75</v>
      </c>
      <c r="G2805">
        <v>66</v>
      </c>
      <c r="I2805" t="s">
        <v>2412</v>
      </c>
    </row>
    <row r="2806" spans="1:9" x14ac:dyDescent="0.25">
      <c r="A2806" t="s">
        <v>3260</v>
      </c>
      <c r="B2806" s="6">
        <v>42014</v>
      </c>
      <c r="C2806" t="s">
        <v>3073</v>
      </c>
      <c r="D2806" t="s">
        <v>3235</v>
      </c>
      <c r="E2806" t="s">
        <v>3721</v>
      </c>
      <c r="F2806">
        <v>85</v>
      </c>
      <c r="G2806">
        <v>79</v>
      </c>
      <c r="I2806" t="s">
        <v>585</v>
      </c>
    </row>
    <row r="2807" spans="1:9" x14ac:dyDescent="0.25">
      <c r="A2807" t="s">
        <v>3316</v>
      </c>
      <c r="B2807" s="6">
        <v>42014</v>
      </c>
      <c r="C2807" t="s">
        <v>3073</v>
      </c>
      <c r="D2807" t="s">
        <v>3102</v>
      </c>
      <c r="E2807" t="s">
        <v>3721</v>
      </c>
      <c r="F2807">
        <v>83</v>
      </c>
      <c r="G2807">
        <v>65</v>
      </c>
      <c r="I2807" t="s">
        <v>1006</v>
      </c>
    </row>
    <row r="2808" spans="1:9" x14ac:dyDescent="0.25">
      <c r="A2808" t="s">
        <v>3219</v>
      </c>
      <c r="B2808" s="6">
        <v>42014</v>
      </c>
      <c r="C2808" t="s">
        <v>3073</v>
      </c>
      <c r="D2808" t="s">
        <v>3293</v>
      </c>
      <c r="E2808" t="s">
        <v>3720</v>
      </c>
      <c r="F2808">
        <v>58</v>
      </c>
      <c r="G2808">
        <v>56</v>
      </c>
      <c r="I2808" t="s">
        <v>1974</v>
      </c>
    </row>
    <row r="2809" spans="1:9" x14ac:dyDescent="0.25">
      <c r="A2809" t="s">
        <v>3089</v>
      </c>
      <c r="B2809" s="6">
        <v>42014</v>
      </c>
      <c r="C2809" t="s">
        <v>3073</v>
      </c>
      <c r="D2809" t="s">
        <v>3088</v>
      </c>
      <c r="E2809" t="s">
        <v>3721</v>
      </c>
      <c r="F2809">
        <v>65</v>
      </c>
      <c r="G2809">
        <v>46</v>
      </c>
      <c r="I2809" t="s">
        <v>42</v>
      </c>
    </row>
    <row r="2810" spans="1:9" x14ac:dyDescent="0.25">
      <c r="A2810" t="s">
        <v>3094</v>
      </c>
      <c r="B2810" s="6">
        <v>42014</v>
      </c>
      <c r="C2810" t="s">
        <v>3073</v>
      </c>
      <c r="D2810" t="s">
        <v>3366</v>
      </c>
      <c r="E2810" t="s">
        <v>3720</v>
      </c>
      <c r="F2810">
        <v>63</v>
      </c>
      <c r="G2810">
        <v>62</v>
      </c>
      <c r="I2810" t="s">
        <v>1037</v>
      </c>
    </row>
    <row r="2811" spans="1:9" x14ac:dyDescent="0.25">
      <c r="A2811" t="s">
        <v>3367</v>
      </c>
      <c r="B2811" s="6">
        <v>42014</v>
      </c>
      <c r="C2811" t="s">
        <v>3073</v>
      </c>
      <c r="D2811" t="s">
        <v>3191</v>
      </c>
      <c r="E2811" t="s">
        <v>3721</v>
      </c>
      <c r="F2811">
        <v>69</v>
      </c>
      <c r="G2811">
        <v>54</v>
      </c>
      <c r="I2811" t="s">
        <v>472</v>
      </c>
    </row>
    <row r="2812" spans="1:9" x14ac:dyDescent="0.25">
      <c r="A2812" t="s">
        <v>3376</v>
      </c>
      <c r="B2812" s="6">
        <v>42014</v>
      </c>
      <c r="C2812" t="s">
        <v>3073</v>
      </c>
      <c r="D2812" t="s">
        <v>3378</v>
      </c>
      <c r="E2812" t="s">
        <v>3720</v>
      </c>
      <c r="F2812">
        <v>66</v>
      </c>
      <c r="G2812">
        <v>56</v>
      </c>
      <c r="I2812" t="s">
        <v>1951</v>
      </c>
    </row>
    <row r="2813" spans="1:9" x14ac:dyDescent="0.25">
      <c r="A2813" t="s">
        <v>3106</v>
      </c>
      <c r="B2813" s="6">
        <v>42014</v>
      </c>
      <c r="C2813" t="s">
        <v>3073</v>
      </c>
      <c r="D2813" t="s">
        <v>3347</v>
      </c>
      <c r="E2813" t="s">
        <v>3721</v>
      </c>
      <c r="F2813">
        <v>73</v>
      </c>
      <c r="G2813">
        <v>60</v>
      </c>
      <c r="I2813" t="s">
        <v>2224</v>
      </c>
    </row>
    <row r="2814" spans="1:9" x14ac:dyDescent="0.25">
      <c r="A2814" t="s">
        <v>3101</v>
      </c>
      <c r="B2814" s="6">
        <v>42014</v>
      </c>
      <c r="C2814" t="s">
        <v>3073</v>
      </c>
      <c r="D2814" t="s">
        <v>3210</v>
      </c>
      <c r="E2814" t="s">
        <v>3721</v>
      </c>
      <c r="F2814">
        <v>88</v>
      </c>
      <c r="G2814">
        <v>76</v>
      </c>
      <c r="I2814" t="s">
        <v>625</v>
      </c>
    </row>
    <row r="2815" spans="1:9" x14ac:dyDescent="0.25">
      <c r="A2815" t="s">
        <v>3184</v>
      </c>
      <c r="B2815" s="6">
        <v>42014</v>
      </c>
      <c r="C2815" t="s">
        <v>3073</v>
      </c>
      <c r="D2815" t="s">
        <v>3340</v>
      </c>
      <c r="E2815" t="s">
        <v>3721</v>
      </c>
      <c r="F2815">
        <v>85</v>
      </c>
      <c r="G2815">
        <v>72</v>
      </c>
      <c r="I2815" t="s">
        <v>627</v>
      </c>
    </row>
    <row r="2816" spans="1:9" x14ac:dyDescent="0.25">
      <c r="A2816" t="s">
        <v>3333</v>
      </c>
      <c r="B2816" s="6">
        <v>42014</v>
      </c>
      <c r="C2816" t="s">
        <v>3073</v>
      </c>
      <c r="D2816" t="s">
        <v>3133</v>
      </c>
      <c r="E2816" t="s">
        <v>3720</v>
      </c>
      <c r="F2816">
        <v>50</v>
      </c>
      <c r="G2816">
        <v>45</v>
      </c>
      <c r="I2816" t="s">
        <v>1246</v>
      </c>
    </row>
    <row r="2817" spans="1:9" x14ac:dyDescent="0.25">
      <c r="A2817" t="s">
        <v>3128</v>
      </c>
      <c r="B2817" s="6">
        <v>42014</v>
      </c>
      <c r="C2817" t="s">
        <v>3073</v>
      </c>
      <c r="D2817" t="s">
        <v>3175</v>
      </c>
      <c r="E2817" t="s">
        <v>3720</v>
      </c>
      <c r="F2817">
        <v>72</v>
      </c>
      <c r="G2817">
        <v>60</v>
      </c>
      <c r="I2817" t="s">
        <v>157</v>
      </c>
    </row>
    <row r="2818" spans="1:9" x14ac:dyDescent="0.25">
      <c r="A2818" t="s">
        <v>3164</v>
      </c>
      <c r="B2818" s="6">
        <v>42014</v>
      </c>
      <c r="C2818" t="s">
        <v>3073</v>
      </c>
      <c r="D2818" t="s">
        <v>3157</v>
      </c>
      <c r="E2818" t="s">
        <v>3720</v>
      </c>
      <c r="F2818">
        <v>64</v>
      </c>
      <c r="G2818">
        <v>58</v>
      </c>
      <c r="I2818" t="s">
        <v>1409</v>
      </c>
    </row>
    <row r="2819" spans="1:9" x14ac:dyDescent="0.25">
      <c r="A2819" t="s">
        <v>3301</v>
      </c>
      <c r="B2819" s="6">
        <v>42014</v>
      </c>
      <c r="C2819" t="s">
        <v>3073</v>
      </c>
      <c r="D2819" t="s">
        <v>3309</v>
      </c>
      <c r="E2819" t="s">
        <v>3721</v>
      </c>
      <c r="F2819">
        <v>68</v>
      </c>
      <c r="G2819">
        <v>54</v>
      </c>
      <c r="I2819" t="s">
        <v>1142</v>
      </c>
    </row>
    <row r="2820" spans="1:9" x14ac:dyDescent="0.25">
      <c r="A2820" t="s">
        <v>3116</v>
      </c>
      <c r="B2820" s="6">
        <v>42014</v>
      </c>
      <c r="C2820" t="s">
        <v>3073</v>
      </c>
      <c r="D2820" t="s">
        <v>3718</v>
      </c>
      <c r="E2820" t="s">
        <v>3721</v>
      </c>
      <c r="F2820">
        <v>112</v>
      </c>
      <c r="G2820">
        <v>63</v>
      </c>
      <c r="I2820" t="s">
        <v>119</v>
      </c>
    </row>
    <row r="2821" spans="1:9" x14ac:dyDescent="0.25">
      <c r="A2821" t="s">
        <v>3136</v>
      </c>
      <c r="B2821" s="6">
        <v>42014</v>
      </c>
      <c r="C2821" t="s">
        <v>3073</v>
      </c>
      <c r="D2821" t="s">
        <v>3113</v>
      </c>
      <c r="E2821" t="s">
        <v>3721</v>
      </c>
      <c r="F2821">
        <v>62</v>
      </c>
      <c r="G2821">
        <v>56</v>
      </c>
      <c r="I2821" t="s">
        <v>217</v>
      </c>
    </row>
    <row r="2822" spans="1:9" x14ac:dyDescent="0.25">
      <c r="A2822" t="s">
        <v>3119</v>
      </c>
      <c r="B2822" s="6">
        <v>42014</v>
      </c>
      <c r="C2822" t="s">
        <v>3073</v>
      </c>
      <c r="D2822" t="s">
        <v>3718</v>
      </c>
      <c r="E2822" t="s">
        <v>3721</v>
      </c>
      <c r="F2822">
        <v>107</v>
      </c>
      <c r="G2822">
        <v>29</v>
      </c>
      <c r="I2822" t="s">
        <v>1703</v>
      </c>
    </row>
    <row r="2823" spans="1:9" x14ac:dyDescent="0.25">
      <c r="A2823" t="s">
        <v>3252</v>
      </c>
      <c r="B2823" s="6">
        <v>42014</v>
      </c>
      <c r="C2823" t="s">
        <v>3073</v>
      </c>
      <c r="D2823" t="s">
        <v>3105</v>
      </c>
      <c r="E2823" t="s">
        <v>3720</v>
      </c>
      <c r="F2823">
        <v>68</v>
      </c>
      <c r="G2823">
        <v>67</v>
      </c>
      <c r="I2823" t="s">
        <v>922</v>
      </c>
    </row>
    <row r="2824" spans="1:9" x14ac:dyDescent="0.25">
      <c r="A2824" t="s">
        <v>3104</v>
      </c>
      <c r="B2824" s="6">
        <v>42014</v>
      </c>
      <c r="C2824" t="s">
        <v>3073</v>
      </c>
      <c r="D2824" t="s">
        <v>3151</v>
      </c>
      <c r="E2824" t="s">
        <v>3720</v>
      </c>
      <c r="F2824">
        <v>57</v>
      </c>
      <c r="G2824">
        <v>46</v>
      </c>
      <c r="I2824" t="s">
        <v>98</v>
      </c>
    </row>
    <row r="2825" spans="1:9" x14ac:dyDescent="0.25">
      <c r="A2825" t="s">
        <v>3172</v>
      </c>
      <c r="B2825" s="6">
        <v>42014</v>
      </c>
      <c r="C2825" t="s">
        <v>3073</v>
      </c>
      <c r="D2825" t="s">
        <v>3131</v>
      </c>
      <c r="E2825" t="s">
        <v>3721</v>
      </c>
      <c r="F2825">
        <v>89</v>
      </c>
      <c r="G2825">
        <v>54</v>
      </c>
      <c r="I2825" t="s">
        <v>359</v>
      </c>
    </row>
    <row r="2826" spans="1:9" x14ac:dyDescent="0.25">
      <c r="A2826" t="s">
        <v>3300</v>
      </c>
      <c r="B2826" s="6">
        <v>42014</v>
      </c>
      <c r="C2826" t="s">
        <v>3073</v>
      </c>
      <c r="D2826" t="s">
        <v>3341</v>
      </c>
      <c r="E2826" t="s">
        <v>3720</v>
      </c>
      <c r="F2826">
        <v>73</v>
      </c>
      <c r="G2826">
        <v>69</v>
      </c>
      <c r="I2826" t="s">
        <v>1617</v>
      </c>
    </row>
    <row r="2827" spans="1:9" x14ac:dyDescent="0.25">
      <c r="A2827" t="s">
        <v>3156</v>
      </c>
      <c r="B2827" s="6">
        <v>42014</v>
      </c>
      <c r="C2827" t="s">
        <v>3073</v>
      </c>
      <c r="D2827" t="s">
        <v>3369</v>
      </c>
      <c r="E2827" t="s">
        <v>3721</v>
      </c>
      <c r="F2827">
        <v>74</v>
      </c>
      <c r="G2827">
        <v>54</v>
      </c>
      <c r="I2827" t="s">
        <v>1619</v>
      </c>
    </row>
    <row r="2828" spans="1:9" x14ac:dyDescent="0.25">
      <c r="A2828" t="s">
        <v>3288</v>
      </c>
      <c r="B2828" s="6">
        <v>42014</v>
      </c>
      <c r="C2828" t="s">
        <v>3073</v>
      </c>
      <c r="D2828" t="s">
        <v>3178</v>
      </c>
      <c r="E2828" t="s">
        <v>3720</v>
      </c>
      <c r="F2828">
        <v>64</v>
      </c>
      <c r="G2828">
        <v>40</v>
      </c>
      <c r="I2828" t="s">
        <v>1047</v>
      </c>
    </row>
    <row r="2829" spans="1:9" x14ac:dyDescent="0.25">
      <c r="A2829" t="s">
        <v>3120</v>
      </c>
      <c r="B2829" s="6">
        <v>42014</v>
      </c>
      <c r="C2829" t="s">
        <v>3073</v>
      </c>
      <c r="D2829" t="s">
        <v>3117</v>
      </c>
      <c r="E2829" t="s">
        <v>3720</v>
      </c>
      <c r="F2829">
        <v>61</v>
      </c>
      <c r="G2829">
        <v>60</v>
      </c>
      <c r="I2829" t="s">
        <v>389</v>
      </c>
    </row>
    <row r="2830" spans="1:9" x14ac:dyDescent="0.25">
      <c r="A2830" t="s">
        <v>3319</v>
      </c>
      <c r="B2830" s="6">
        <v>42014</v>
      </c>
      <c r="C2830" t="s">
        <v>3073</v>
      </c>
      <c r="D2830" t="s">
        <v>3234</v>
      </c>
      <c r="E2830" t="s">
        <v>3720</v>
      </c>
      <c r="F2830">
        <v>74</v>
      </c>
      <c r="G2830">
        <v>71</v>
      </c>
      <c r="H2830" t="s">
        <v>3722</v>
      </c>
      <c r="I2830" t="s">
        <v>2529</v>
      </c>
    </row>
    <row r="2831" spans="1:9" x14ac:dyDescent="0.25">
      <c r="A2831" t="s">
        <v>3337</v>
      </c>
      <c r="B2831" s="6">
        <v>42014</v>
      </c>
      <c r="C2831" t="s">
        <v>3073</v>
      </c>
      <c r="D2831" t="s">
        <v>3230</v>
      </c>
      <c r="E2831" t="s">
        <v>3721</v>
      </c>
      <c r="F2831">
        <v>84</v>
      </c>
      <c r="G2831">
        <v>73</v>
      </c>
      <c r="I2831" t="s">
        <v>2305</v>
      </c>
    </row>
    <row r="2832" spans="1:9" x14ac:dyDescent="0.25">
      <c r="A2832" t="s">
        <v>3345</v>
      </c>
      <c r="B2832" s="6">
        <v>42014</v>
      </c>
      <c r="C2832" t="s">
        <v>3073</v>
      </c>
      <c r="D2832" t="s">
        <v>3112</v>
      </c>
      <c r="E2832" t="s">
        <v>3720</v>
      </c>
      <c r="F2832">
        <v>79</v>
      </c>
      <c r="G2832">
        <v>61</v>
      </c>
      <c r="I2832" t="s">
        <v>1305</v>
      </c>
    </row>
    <row r="2833" spans="1:9" x14ac:dyDescent="0.25">
      <c r="A2833" t="s">
        <v>3144</v>
      </c>
      <c r="B2833" s="6">
        <v>42014</v>
      </c>
      <c r="C2833" t="s">
        <v>3073</v>
      </c>
      <c r="D2833" t="s">
        <v>3202</v>
      </c>
      <c r="E2833" t="s">
        <v>3721</v>
      </c>
      <c r="F2833">
        <v>72</v>
      </c>
      <c r="G2833">
        <v>47</v>
      </c>
      <c r="I2833" t="s">
        <v>1452</v>
      </c>
    </row>
    <row r="2834" spans="1:9" x14ac:dyDescent="0.25">
      <c r="A2834" t="s">
        <v>3220</v>
      </c>
      <c r="B2834" s="6">
        <v>42014</v>
      </c>
      <c r="C2834" t="s">
        <v>3073</v>
      </c>
      <c r="D2834" t="s">
        <v>3292</v>
      </c>
      <c r="E2834" t="s">
        <v>3720</v>
      </c>
      <c r="F2834">
        <v>75</v>
      </c>
      <c r="G2834">
        <v>51</v>
      </c>
      <c r="I2834" t="s">
        <v>2003</v>
      </c>
    </row>
    <row r="2835" spans="1:9" x14ac:dyDescent="0.25">
      <c r="A2835" t="s">
        <v>3221</v>
      </c>
      <c r="B2835" s="6">
        <v>42014</v>
      </c>
      <c r="C2835" t="s">
        <v>3073</v>
      </c>
      <c r="D2835" t="s">
        <v>3213</v>
      </c>
      <c r="E2835" t="s">
        <v>3721</v>
      </c>
      <c r="F2835">
        <v>72</v>
      </c>
      <c r="G2835">
        <v>50</v>
      </c>
      <c r="I2835" t="s">
        <v>718</v>
      </c>
    </row>
    <row r="2836" spans="1:9" x14ac:dyDescent="0.25">
      <c r="A2836" t="s">
        <v>3118</v>
      </c>
      <c r="B2836" s="6">
        <v>42014</v>
      </c>
      <c r="C2836" t="s">
        <v>3073</v>
      </c>
      <c r="D2836" t="s">
        <v>3176</v>
      </c>
      <c r="E2836" t="s">
        <v>3720</v>
      </c>
      <c r="F2836">
        <v>76</v>
      </c>
      <c r="G2836">
        <v>58</v>
      </c>
      <c r="I2836" t="s">
        <v>404</v>
      </c>
    </row>
    <row r="2837" spans="1:9" x14ac:dyDescent="0.25">
      <c r="A2837" t="s">
        <v>3338</v>
      </c>
      <c r="B2837" s="6">
        <v>42014</v>
      </c>
      <c r="C2837" t="s">
        <v>3073</v>
      </c>
      <c r="D2837" t="s">
        <v>3351</v>
      </c>
      <c r="E2837" t="s">
        <v>3720</v>
      </c>
      <c r="F2837">
        <v>83</v>
      </c>
      <c r="G2837">
        <v>73</v>
      </c>
      <c r="I2837" t="s">
        <v>2540</v>
      </c>
    </row>
    <row r="2838" spans="1:9" x14ac:dyDescent="0.25">
      <c r="A2838" t="s">
        <v>3306</v>
      </c>
      <c r="B2838" s="6">
        <v>42014</v>
      </c>
      <c r="C2838" t="s">
        <v>3073</v>
      </c>
      <c r="D2838" t="s">
        <v>3304</v>
      </c>
      <c r="E2838" t="s">
        <v>3721</v>
      </c>
      <c r="F2838">
        <v>65</v>
      </c>
      <c r="G2838">
        <v>64</v>
      </c>
      <c r="I2838" t="s">
        <v>1161</v>
      </c>
    </row>
    <row r="2839" spans="1:9" x14ac:dyDescent="0.25">
      <c r="A2839" t="s">
        <v>3363</v>
      </c>
      <c r="B2839" s="6">
        <v>42014</v>
      </c>
      <c r="C2839" t="s">
        <v>3073</v>
      </c>
      <c r="D2839" t="s">
        <v>3402</v>
      </c>
      <c r="E2839" t="s">
        <v>3721</v>
      </c>
      <c r="F2839">
        <v>77</v>
      </c>
      <c r="G2839">
        <v>72</v>
      </c>
      <c r="I2839" t="s">
        <v>262</v>
      </c>
    </row>
    <row r="2840" spans="1:9" x14ac:dyDescent="0.25">
      <c r="A2840" t="s">
        <v>3707</v>
      </c>
      <c r="B2840" s="6">
        <v>42014</v>
      </c>
      <c r="C2840" t="s">
        <v>3073</v>
      </c>
      <c r="D2840" t="s">
        <v>3330</v>
      </c>
      <c r="E2840" t="s">
        <v>3721</v>
      </c>
      <c r="F2840">
        <v>79</v>
      </c>
      <c r="G2840">
        <v>57</v>
      </c>
      <c r="I2840" t="s">
        <v>2899</v>
      </c>
    </row>
    <row r="2841" spans="1:9" x14ac:dyDescent="0.25">
      <c r="A2841" t="s">
        <v>3415</v>
      </c>
      <c r="B2841" s="6">
        <v>42014</v>
      </c>
      <c r="C2841" t="s">
        <v>3073</v>
      </c>
      <c r="D2841" t="s">
        <v>3356</v>
      </c>
      <c r="E2841" t="s">
        <v>3720</v>
      </c>
      <c r="F2841">
        <v>59</v>
      </c>
      <c r="G2841">
        <v>53</v>
      </c>
      <c r="I2841" t="s">
        <v>2707</v>
      </c>
    </row>
    <row r="2842" spans="1:9" x14ac:dyDescent="0.25">
      <c r="A2842" t="s">
        <v>3275</v>
      </c>
      <c r="B2842" s="6">
        <v>42014</v>
      </c>
      <c r="C2842" t="s">
        <v>3073</v>
      </c>
      <c r="D2842" t="s">
        <v>3342</v>
      </c>
      <c r="E2842" t="s">
        <v>3721</v>
      </c>
      <c r="F2842">
        <v>73</v>
      </c>
      <c r="G2842">
        <v>65</v>
      </c>
      <c r="I2842" t="s">
        <v>2963</v>
      </c>
    </row>
    <row r="2843" spans="1:9" x14ac:dyDescent="0.25">
      <c r="A2843" t="s">
        <v>3208</v>
      </c>
      <c r="B2843" s="6">
        <v>42014</v>
      </c>
      <c r="C2843" t="s">
        <v>3073</v>
      </c>
      <c r="D2843" t="s">
        <v>3283</v>
      </c>
      <c r="E2843" t="s">
        <v>3721</v>
      </c>
      <c r="F2843">
        <v>83</v>
      </c>
      <c r="G2843">
        <v>68</v>
      </c>
      <c r="I2843" t="s">
        <v>795</v>
      </c>
    </row>
    <row r="2844" spans="1:9" x14ac:dyDescent="0.25">
      <c r="A2844" t="s">
        <v>3302</v>
      </c>
      <c r="B2844" s="6">
        <v>42014</v>
      </c>
      <c r="C2844" t="s">
        <v>3073</v>
      </c>
      <c r="D2844" t="s">
        <v>3312</v>
      </c>
      <c r="E2844" t="s">
        <v>3721</v>
      </c>
      <c r="F2844">
        <v>69</v>
      </c>
      <c r="G2844">
        <v>62</v>
      </c>
      <c r="I2844" t="s">
        <v>278</v>
      </c>
    </row>
    <row r="2845" spans="1:9" x14ac:dyDescent="0.25">
      <c r="A2845" t="s">
        <v>3099</v>
      </c>
      <c r="B2845" s="6">
        <v>42014</v>
      </c>
      <c r="C2845" t="s">
        <v>3073</v>
      </c>
      <c r="D2845" t="s">
        <v>3079</v>
      </c>
      <c r="E2845" t="s">
        <v>3721</v>
      </c>
      <c r="F2845">
        <v>65</v>
      </c>
      <c r="G2845">
        <v>62</v>
      </c>
      <c r="H2845" t="s">
        <v>3722</v>
      </c>
      <c r="I2845" t="s">
        <v>2438</v>
      </c>
    </row>
    <row r="2846" spans="1:9" x14ac:dyDescent="0.25">
      <c r="A2846" t="s">
        <v>3393</v>
      </c>
      <c r="B2846" s="6">
        <v>42014</v>
      </c>
      <c r="C2846" t="s">
        <v>3073</v>
      </c>
      <c r="D2846" t="s">
        <v>3350</v>
      </c>
      <c r="E2846" t="s">
        <v>3721</v>
      </c>
      <c r="F2846">
        <v>71</v>
      </c>
      <c r="G2846">
        <v>69</v>
      </c>
      <c r="I2846" t="s">
        <v>1619</v>
      </c>
    </row>
    <row r="2847" spans="1:9" x14ac:dyDescent="0.25">
      <c r="A2847" t="s">
        <v>3237</v>
      </c>
      <c r="B2847" s="6">
        <v>42014</v>
      </c>
      <c r="C2847" t="s">
        <v>3073</v>
      </c>
      <c r="D2847" t="s">
        <v>3236</v>
      </c>
      <c r="E2847" t="s">
        <v>3720</v>
      </c>
      <c r="F2847">
        <v>89</v>
      </c>
      <c r="G2847">
        <v>86</v>
      </c>
      <c r="I2847" t="s">
        <v>1007</v>
      </c>
    </row>
    <row r="2848" spans="1:9" x14ac:dyDescent="0.25">
      <c r="A2848" t="s">
        <v>3269</v>
      </c>
      <c r="B2848" s="6">
        <v>42014</v>
      </c>
      <c r="C2848" t="s">
        <v>3073</v>
      </c>
      <c r="D2848" t="s">
        <v>3163</v>
      </c>
      <c r="E2848" t="s">
        <v>3720</v>
      </c>
      <c r="F2848">
        <v>90</v>
      </c>
      <c r="G2848">
        <v>64</v>
      </c>
      <c r="I2848" t="s">
        <v>1024</v>
      </c>
    </row>
    <row r="2849" spans="1:9" x14ac:dyDescent="0.25">
      <c r="A2849" t="s">
        <v>3152</v>
      </c>
      <c r="B2849" s="6">
        <v>42014</v>
      </c>
      <c r="C2849" t="s">
        <v>3073</v>
      </c>
      <c r="D2849" t="s">
        <v>3324</v>
      </c>
      <c r="E2849" t="s">
        <v>3721</v>
      </c>
      <c r="F2849">
        <v>69</v>
      </c>
      <c r="G2849">
        <v>66</v>
      </c>
      <c r="I2849" t="s">
        <v>430</v>
      </c>
    </row>
    <row r="2850" spans="1:9" x14ac:dyDescent="0.25">
      <c r="A2850" t="s">
        <v>3209</v>
      </c>
      <c r="B2850" s="6">
        <v>42014</v>
      </c>
      <c r="C2850" t="s">
        <v>3073</v>
      </c>
      <c r="D2850" t="s">
        <v>3115</v>
      </c>
      <c r="E2850" t="s">
        <v>3721</v>
      </c>
      <c r="F2850">
        <v>79</v>
      </c>
      <c r="G2850">
        <v>76</v>
      </c>
      <c r="I2850" t="s">
        <v>1808</v>
      </c>
    </row>
    <row r="2851" spans="1:9" x14ac:dyDescent="0.25">
      <c r="A2851" t="s">
        <v>3217</v>
      </c>
      <c r="B2851" s="6">
        <v>42014</v>
      </c>
      <c r="C2851" t="s">
        <v>3073</v>
      </c>
      <c r="D2851" t="s">
        <v>3285</v>
      </c>
      <c r="E2851" t="s">
        <v>3720</v>
      </c>
      <c r="F2851">
        <v>64</v>
      </c>
      <c r="G2851">
        <v>62</v>
      </c>
      <c r="I2851" t="s">
        <v>102</v>
      </c>
    </row>
    <row r="2852" spans="1:9" x14ac:dyDescent="0.25">
      <c r="A2852" t="s">
        <v>3386</v>
      </c>
      <c r="B2852" s="6">
        <v>42014</v>
      </c>
      <c r="C2852" t="s">
        <v>3073</v>
      </c>
      <c r="D2852" t="s">
        <v>3189</v>
      </c>
      <c r="E2852" t="s">
        <v>3721</v>
      </c>
      <c r="F2852">
        <v>52</v>
      </c>
      <c r="G2852">
        <v>49</v>
      </c>
      <c r="I2852" t="s">
        <v>2766</v>
      </c>
    </row>
    <row r="2853" spans="1:9" x14ac:dyDescent="0.25">
      <c r="A2853" t="s">
        <v>3348</v>
      </c>
      <c r="B2853" s="6">
        <v>42014</v>
      </c>
      <c r="C2853" t="s">
        <v>3073</v>
      </c>
      <c r="D2853" t="s">
        <v>3414</v>
      </c>
      <c r="E2853" t="s">
        <v>3721</v>
      </c>
      <c r="F2853">
        <v>64</v>
      </c>
      <c r="G2853">
        <v>54</v>
      </c>
      <c r="I2853" t="s">
        <v>2717</v>
      </c>
    </row>
    <row r="2854" spans="1:9" x14ac:dyDescent="0.25">
      <c r="A2854" t="s">
        <v>3216</v>
      </c>
      <c r="B2854" s="6">
        <v>42014</v>
      </c>
      <c r="C2854" t="s">
        <v>3073</v>
      </c>
      <c r="D2854" t="s">
        <v>3211</v>
      </c>
      <c r="E2854" t="s">
        <v>3720</v>
      </c>
      <c r="F2854">
        <v>86</v>
      </c>
      <c r="G2854">
        <v>63</v>
      </c>
      <c r="I2854" t="s">
        <v>735</v>
      </c>
    </row>
    <row r="2855" spans="1:9" x14ac:dyDescent="0.25">
      <c r="A2855" t="s">
        <v>3709</v>
      </c>
      <c r="B2855" s="6">
        <v>42014</v>
      </c>
      <c r="C2855" t="s">
        <v>3073</v>
      </c>
      <c r="D2855" t="s">
        <v>3247</v>
      </c>
      <c r="E2855" t="s">
        <v>3721</v>
      </c>
      <c r="F2855">
        <v>86</v>
      </c>
      <c r="G2855">
        <v>54</v>
      </c>
      <c r="I2855" t="s">
        <v>842</v>
      </c>
    </row>
    <row r="2856" spans="1:9" x14ac:dyDescent="0.25">
      <c r="A2856" t="s">
        <v>3168</v>
      </c>
      <c r="B2856" s="6">
        <v>42014</v>
      </c>
      <c r="C2856" t="s">
        <v>3073</v>
      </c>
      <c r="D2856" t="s">
        <v>3126</v>
      </c>
      <c r="E2856" t="s">
        <v>3721</v>
      </c>
      <c r="F2856">
        <v>63</v>
      </c>
      <c r="G2856">
        <v>50</v>
      </c>
      <c r="I2856" t="s">
        <v>450</v>
      </c>
    </row>
    <row r="2857" spans="1:9" x14ac:dyDescent="0.25">
      <c r="A2857" t="s">
        <v>3362</v>
      </c>
      <c r="B2857" s="6">
        <v>42014</v>
      </c>
      <c r="C2857" t="s">
        <v>3073</v>
      </c>
      <c r="D2857" t="s">
        <v>3314</v>
      </c>
      <c r="E2857" t="s">
        <v>3721</v>
      </c>
      <c r="F2857">
        <v>84</v>
      </c>
      <c r="G2857">
        <v>65</v>
      </c>
      <c r="I2857" t="s">
        <v>2134</v>
      </c>
    </row>
    <row r="2858" spans="1:9" x14ac:dyDescent="0.25">
      <c r="A2858" t="s">
        <v>3379</v>
      </c>
      <c r="B2858" s="6">
        <v>42014</v>
      </c>
      <c r="C2858" t="s">
        <v>3073</v>
      </c>
      <c r="D2858" t="s">
        <v>3123</v>
      </c>
      <c r="E2858" t="s">
        <v>3720</v>
      </c>
      <c r="F2858">
        <v>65</v>
      </c>
      <c r="G2858">
        <v>60</v>
      </c>
      <c r="I2858" t="s">
        <v>491</v>
      </c>
    </row>
    <row r="2859" spans="1:9" x14ac:dyDescent="0.25">
      <c r="A2859" t="s">
        <v>3307</v>
      </c>
      <c r="B2859" s="6">
        <v>42014</v>
      </c>
      <c r="C2859" t="s">
        <v>3073</v>
      </c>
      <c r="D2859" t="s">
        <v>3308</v>
      </c>
      <c r="E2859" t="s">
        <v>3720</v>
      </c>
      <c r="F2859">
        <v>69</v>
      </c>
      <c r="G2859">
        <v>54</v>
      </c>
      <c r="I2859" t="s">
        <v>1175</v>
      </c>
    </row>
    <row r="2860" spans="1:9" x14ac:dyDescent="0.25">
      <c r="A2860" t="s">
        <v>3215</v>
      </c>
      <c r="B2860" s="6">
        <v>42014</v>
      </c>
      <c r="C2860" t="s">
        <v>3073</v>
      </c>
      <c r="D2860" t="s">
        <v>3214</v>
      </c>
      <c r="E2860" t="s">
        <v>3721</v>
      </c>
      <c r="F2860">
        <v>80</v>
      </c>
      <c r="G2860">
        <v>61</v>
      </c>
      <c r="I2860" t="s">
        <v>759</v>
      </c>
    </row>
    <row r="2861" spans="1:9" x14ac:dyDescent="0.25">
      <c r="A2861" t="s">
        <v>3183</v>
      </c>
      <c r="B2861" s="6">
        <v>42014</v>
      </c>
      <c r="C2861" t="s">
        <v>3073</v>
      </c>
      <c r="D2861" t="s">
        <v>3111</v>
      </c>
      <c r="E2861" t="s">
        <v>3721</v>
      </c>
      <c r="F2861">
        <v>87</v>
      </c>
      <c r="G2861">
        <v>84</v>
      </c>
      <c r="H2861" t="s">
        <v>3723</v>
      </c>
      <c r="I2861" t="s">
        <v>891</v>
      </c>
    </row>
    <row r="2862" spans="1:9" x14ac:dyDescent="0.25">
      <c r="A2862" t="s">
        <v>3384</v>
      </c>
      <c r="B2862" s="6">
        <v>42014</v>
      </c>
      <c r="C2862" t="s">
        <v>3073</v>
      </c>
      <c r="D2862" t="s">
        <v>3082</v>
      </c>
      <c r="E2862" t="s">
        <v>3721</v>
      </c>
      <c r="F2862">
        <v>84</v>
      </c>
      <c r="G2862">
        <v>75</v>
      </c>
      <c r="I2862" t="s">
        <v>1824</v>
      </c>
    </row>
    <row r="2863" spans="1:9" x14ac:dyDescent="0.25">
      <c r="A2863" t="s">
        <v>3326</v>
      </c>
      <c r="B2863" s="6">
        <v>42014</v>
      </c>
      <c r="C2863" t="s">
        <v>3073</v>
      </c>
      <c r="D2863" t="s">
        <v>3205</v>
      </c>
      <c r="E2863" t="s">
        <v>3720</v>
      </c>
      <c r="F2863">
        <v>77</v>
      </c>
      <c r="G2863">
        <v>72</v>
      </c>
      <c r="I2863" t="s">
        <v>1509</v>
      </c>
    </row>
    <row r="2864" spans="1:9" x14ac:dyDescent="0.25">
      <c r="A2864" t="s">
        <v>3223</v>
      </c>
      <c r="B2864" s="6">
        <v>42014</v>
      </c>
      <c r="C2864" t="s">
        <v>3073</v>
      </c>
      <c r="D2864" t="s">
        <v>3391</v>
      </c>
      <c r="E2864" t="s">
        <v>3721</v>
      </c>
      <c r="F2864">
        <v>74</v>
      </c>
      <c r="G2864">
        <v>51</v>
      </c>
      <c r="I2864" t="s">
        <v>2186</v>
      </c>
    </row>
    <row r="2865" spans="1:9" x14ac:dyDescent="0.25">
      <c r="A2865" t="s">
        <v>3194</v>
      </c>
      <c r="B2865" s="6">
        <v>42014</v>
      </c>
      <c r="C2865" t="s">
        <v>3073</v>
      </c>
      <c r="D2865" t="s">
        <v>3095</v>
      </c>
      <c r="E2865" t="s">
        <v>3721</v>
      </c>
      <c r="F2865">
        <v>60</v>
      </c>
      <c r="G2865">
        <v>56</v>
      </c>
      <c r="I2865" t="s">
        <v>624</v>
      </c>
    </row>
    <row r="2866" spans="1:9" x14ac:dyDescent="0.25">
      <c r="A2866" t="s">
        <v>3169</v>
      </c>
      <c r="B2866" s="6">
        <v>42014</v>
      </c>
      <c r="C2866" t="s">
        <v>3073</v>
      </c>
      <c r="D2866" t="s">
        <v>3315</v>
      </c>
      <c r="E2866" t="s">
        <v>3721</v>
      </c>
      <c r="F2866">
        <v>82</v>
      </c>
      <c r="G2866">
        <v>81</v>
      </c>
      <c r="H2866" t="s">
        <v>3722</v>
      </c>
      <c r="I2866" t="s">
        <v>1067</v>
      </c>
    </row>
    <row r="2867" spans="1:9" x14ac:dyDescent="0.25">
      <c r="A2867" t="s">
        <v>3153</v>
      </c>
      <c r="B2867" s="6">
        <v>42014</v>
      </c>
      <c r="C2867" t="s">
        <v>3073</v>
      </c>
      <c r="D2867" t="s">
        <v>3124</v>
      </c>
      <c r="E2867" t="s">
        <v>3721</v>
      </c>
      <c r="F2867">
        <v>62</v>
      </c>
      <c r="G2867">
        <v>57</v>
      </c>
      <c r="I2867" t="s">
        <v>1247</v>
      </c>
    </row>
    <row r="2868" spans="1:9" x14ac:dyDescent="0.25">
      <c r="A2868" t="s">
        <v>3290</v>
      </c>
      <c r="B2868" s="6">
        <v>42014</v>
      </c>
      <c r="C2868" t="s">
        <v>3073</v>
      </c>
      <c r="D2868" t="s">
        <v>3147</v>
      </c>
      <c r="E2868" t="s">
        <v>3721</v>
      </c>
      <c r="F2868">
        <v>82</v>
      </c>
      <c r="G2868">
        <v>58</v>
      </c>
      <c r="I2868" t="s">
        <v>62</v>
      </c>
    </row>
    <row r="2869" spans="1:9" x14ac:dyDescent="0.25">
      <c r="A2869" t="s">
        <v>3394</v>
      </c>
      <c r="B2869" s="6">
        <v>42014</v>
      </c>
      <c r="C2869" t="s">
        <v>3073</v>
      </c>
      <c r="D2869" t="s">
        <v>3400</v>
      </c>
      <c r="E2869" t="s">
        <v>3720</v>
      </c>
      <c r="F2869">
        <v>86</v>
      </c>
      <c r="G2869">
        <v>73</v>
      </c>
      <c r="I2869" t="s">
        <v>2728</v>
      </c>
    </row>
    <row r="2870" spans="1:9" x14ac:dyDescent="0.25">
      <c r="A2870" t="s">
        <v>3096</v>
      </c>
      <c r="B2870" s="6">
        <v>42014</v>
      </c>
      <c r="C2870" t="s">
        <v>3073</v>
      </c>
      <c r="D2870" t="s">
        <v>3354</v>
      </c>
      <c r="E2870" t="s">
        <v>3721</v>
      </c>
      <c r="F2870">
        <v>71</v>
      </c>
      <c r="G2870">
        <v>61</v>
      </c>
      <c r="I2870" t="s">
        <v>2250</v>
      </c>
    </row>
    <row r="2871" spans="1:9" x14ac:dyDescent="0.25">
      <c r="A2871" t="s">
        <v>3328</v>
      </c>
      <c r="B2871" s="6">
        <v>42014</v>
      </c>
      <c r="C2871" t="s">
        <v>3073</v>
      </c>
      <c r="D2871" t="s">
        <v>3329</v>
      </c>
      <c r="E2871" t="s">
        <v>3720</v>
      </c>
      <c r="F2871">
        <v>69</v>
      </c>
      <c r="G2871">
        <v>66</v>
      </c>
      <c r="I2871" t="s">
        <v>2195</v>
      </c>
    </row>
    <row r="2872" spans="1:9" x14ac:dyDescent="0.25">
      <c r="A2872" t="s">
        <v>3241</v>
      </c>
      <c r="B2872" s="6">
        <v>42014</v>
      </c>
      <c r="C2872" t="s">
        <v>3073</v>
      </c>
      <c r="D2872" t="s">
        <v>3240</v>
      </c>
      <c r="E2872" t="s">
        <v>3721</v>
      </c>
      <c r="F2872">
        <v>63</v>
      </c>
      <c r="G2872">
        <v>45</v>
      </c>
      <c r="I2872" t="s">
        <v>772</v>
      </c>
    </row>
    <row r="2873" spans="1:9" x14ac:dyDescent="0.25">
      <c r="A2873" t="s">
        <v>3405</v>
      </c>
      <c r="B2873" s="6">
        <v>42014</v>
      </c>
      <c r="C2873" t="s">
        <v>3073</v>
      </c>
      <c r="D2873" t="s">
        <v>3263</v>
      </c>
      <c r="E2873" t="s">
        <v>3720</v>
      </c>
      <c r="F2873">
        <v>68</v>
      </c>
      <c r="G2873">
        <v>62</v>
      </c>
      <c r="I2873" t="s">
        <v>1890</v>
      </c>
    </row>
    <row r="2874" spans="1:9" x14ac:dyDescent="0.25">
      <c r="A2874" t="s">
        <v>3705</v>
      </c>
      <c r="B2874" s="6">
        <v>42014</v>
      </c>
      <c r="C2874" t="s">
        <v>3073</v>
      </c>
      <c r="D2874" t="s">
        <v>3711</v>
      </c>
      <c r="E2874" t="s">
        <v>3721</v>
      </c>
      <c r="F2874">
        <v>72</v>
      </c>
      <c r="G2874">
        <v>71</v>
      </c>
      <c r="I2874" t="s">
        <v>430</v>
      </c>
    </row>
    <row r="2875" spans="1:9" x14ac:dyDescent="0.25">
      <c r="A2875" t="s">
        <v>3239</v>
      </c>
      <c r="B2875" s="6">
        <v>42014</v>
      </c>
      <c r="C2875" t="s">
        <v>3073</v>
      </c>
      <c r="D2875" t="s">
        <v>3321</v>
      </c>
      <c r="E2875" t="s">
        <v>3721</v>
      </c>
      <c r="F2875">
        <v>68</v>
      </c>
      <c r="G2875">
        <v>47</v>
      </c>
      <c r="I2875" t="s">
        <v>2055</v>
      </c>
    </row>
    <row r="2876" spans="1:9" x14ac:dyDescent="0.25">
      <c r="A2876" t="s">
        <v>3392</v>
      </c>
      <c r="B2876" s="6">
        <v>42014</v>
      </c>
      <c r="C2876" t="s">
        <v>3073</v>
      </c>
      <c r="D2876" t="s">
        <v>3313</v>
      </c>
      <c r="E2876" t="s">
        <v>3721</v>
      </c>
      <c r="F2876">
        <v>76</v>
      </c>
      <c r="G2876">
        <v>45</v>
      </c>
      <c r="I2876" t="s">
        <v>2066</v>
      </c>
    </row>
    <row r="2877" spans="1:9" x14ac:dyDescent="0.25">
      <c r="A2877" t="s">
        <v>3278</v>
      </c>
      <c r="B2877" s="6">
        <v>42014</v>
      </c>
      <c r="C2877" t="s">
        <v>3073</v>
      </c>
      <c r="D2877" t="s">
        <v>3264</v>
      </c>
      <c r="E2877" t="s">
        <v>3720</v>
      </c>
      <c r="F2877">
        <v>82</v>
      </c>
      <c r="G2877">
        <v>75</v>
      </c>
      <c r="I2877" t="s">
        <v>1053</v>
      </c>
    </row>
    <row r="2878" spans="1:9" x14ac:dyDescent="0.25">
      <c r="A2878" t="s">
        <v>3268</v>
      </c>
      <c r="B2878" s="6">
        <v>42014</v>
      </c>
      <c r="C2878" t="s">
        <v>3073</v>
      </c>
      <c r="D2878" t="s">
        <v>3267</v>
      </c>
      <c r="E2878" t="s">
        <v>3721</v>
      </c>
      <c r="F2878">
        <v>70</v>
      </c>
      <c r="G2878">
        <v>67</v>
      </c>
      <c r="I2878" t="s">
        <v>1068</v>
      </c>
    </row>
    <row r="2879" spans="1:9" x14ac:dyDescent="0.25">
      <c r="A2879" t="s">
        <v>3243</v>
      </c>
      <c r="B2879" s="6">
        <v>42014</v>
      </c>
      <c r="C2879" t="s">
        <v>3073</v>
      </c>
      <c r="D2879" t="s">
        <v>3265</v>
      </c>
      <c r="E2879" t="s">
        <v>3721</v>
      </c>
      <c r="F2879">
        <v>84</v>
      </c>
      <c r="G2879">
        <v>73</v>
      </c>
      <c r="I2879" t="s">
        <v>1080</v>
      </c>
    </row>
    <row r="2880" spans="1:9" x14ac:dyDescent="0.25">
      <c r="A2880" t="s">
        <v>3103</v>
      </c>
      <c r="B2880" s="6">
        <v>42014</v>
      </c>
      <c r="C2880" t="s">
        <v>3073</v>
      </c>
      <c r="D2880" t="s">
        <v>3375</v>
      </c>
      <c r="E2880" t="s">
        <v>3720</v>
      </c>
      <c r="F2880">
        <v>67</v>
      </c>
      <c r="G2880">
        <v>65</v>
      </c>
      <c r="I2880" t="s">
        <v>1141</v>
      </c>
    </row>
    <row r="2881" spans="1:9" x14ac:dyDescent="0.25">
      <c r="A2881" t="s">
        <v>3357</v>
      </c>
      <c r="B2881" s="6">
        <v>42014</v>
      </c>
      <c r="C2881" t="s">
        <v>3073</v>
      </c>
      <c r="D2881" t="s">
        <v>3406</v>
      </c>
      <c r="E2881" t="s">
        <v>3721</v>
      </c>
      <c r="F2881">
        <v>103</v>
      </c>
      <c r="G2881">
        <v>101</v>
      </c>
      <c r="I2881" t="s">
        <v>1007</v>
      </c>
    </row>
    <row r="2882" spans="1:9" x14ac:dyDescent="0.25">
      <c r="A2882" t="s">
        <v>3092</v>
      </c>
      <c r="B2882" s="6">
        <v>42014</v>
      </c>
      <c r="C2882" t="s">
        <v>3073</v>
      </c>
      <c r="D2882" t="s">
        <v>3710</v>
      </c>
      <c r="E2882" t="s">
        <v>3720</v>
      </c>
      <c r="F2882">
        <v>62</v>
      </c>
      <c r="G2882">
        <v>56</v>
      </c>
      <c r="I2882" t="s">
        <v>610</v>
      </c>
    </row>
    <row r="2883" spans="1:9" x14ac:dyDescent="0.25">
      <c r="A2883" t="s">
        <v>3702</v>
      </c>
      <c r="B2883" s="6">
        <v>42014</v>
      </c>
      <c r="C2883" t="s">
        <v>3073</v>
      </c>
      <c r="D2883" t="s">
        <v>3245</v>
      </c>
      <c r="E2883" t="s">
        <v>3720</v>
      </c>
      <c r="F2883">
        <v>66</v>
      </c>
      <c r="G2883">
        <v>63</v>
      </c>
      <c r="H2883" t="s">
        <v>3722</v>
      </c>
      <c r="I2883" t="s">
        <v>199</v>
      </c>
    </row>
    <row r="2884" spans="1:9" x14ac:dyDescent="0.25">
      <c r="A2884" t="s">
        <v>3246</v>
      </c>
      <c r="B2884" s="6">
        <v>42014</v>
      </c>
      <c r="C2884" t="s">
        <v>3073</v>
      </c>
      <c r="D2884" t="s">
        <v>3248</v>
      </c>
      <c r="E2884" t="s">
        <v>3721</v>
      </c>
      <c r="F2884">
        <v>69</v>
      </c>
      <c r="G2884">
        <v>58</v>
      </c>
      <c r="I2884" t="s">
        <v>831</v>
      </c>
    </row>
    <row r="2885" spans="1:9" x14ac:dyDescent="0.25">
      <c r="A2885" t="s">
        <v>3253</v>
      </c>
      <c r="B2885" s="6">
        <v>42014</v>
      </c>
      <c r="C2885" t="s">
        <v>3073</v>
      </c>
      <c r="D2885" t="s">
        <v>3199</v>
      </c>
      <c r="E2885" t="s">
        <v>3721</v>
      </c>
      <c r="F2885">
        <v>65</v>
      </c>
      <c r="G2885">
        <v>49</v>
      </c>
      <c r="I2885" t="s">
        <v>1254</v>
      </c>
    </row>
    <row r="2886" spans="1:9" x14ac:dyDescent="0.25">
      <c r="A2886" t="s">
        <v>3294</v>
      </c>
      <c r="B2886" s="6">
        <v>42014</v>
      </c>
      <c r="C2886" t="s">
        <v>3073</v>
      </c>
      <c r="D2886" t="s">
        <v>3273</v>
      </c>
      <c r="E2886" t="s">
        <v>3720</v>
      </c>
      <c r="F2886">
        <v>87</v>
      </c>
      <c r="G2886">
        <v>68</v>
      </c>
      <c r="I2886" t="s">
        <v>1520</v>
      </c>
    </row>
    <row r="2887" spans="1:9" x14ac:dyDescent="0.25">
      <c r="A2887" t="s">
        <v>3295</v>
      </c>
      <c r="B2887" s="6">
        <v>42014</v>
      </c>
      <c r="C2887" t="s">
        <v>3073</v>
      </c>
      <c r="D2887" t="s">
        <v>3372</v>
      </c>
      <c r="E2887" t="s">
        <v>3721</v>
      </c>
      <c r="F2887">
        <v>59</v>
      </c>
      <c r="G2887">
        <v>56</v>
      </c>
      <c r="I2887" t="s">
        <v>430</v>
      </c>
    </row>
    <row r="2888" spans="1:9" x14ac:dyDescent="0.25">
      <c r="A2888" t="s">
        <v>3390</v>
      </c>
      <c r="B2888" s="6">
        <v>42014</v>
      </c>
      <c r="C2888" t="s">
        <v>3073</v>
      </c>
      <c r="D2888" t="s">
        <v>3291</v>
      </c>
      <c r="E2888" t="s">
        <v>3720</v>
      </c>
      <c r="F2888">
        <v>54</v>
      </c>
      <c r="G2888">
        <v>47</v>
      </c>
      <c r="I2888" t="s">
        <v>2386</v>
      </c>
    </row>
    <row r="2889" spans="1:9" x14ac:dyDescent="0.25">
      <c r="A2889" t="s">
        <v>3192</v>
      </c>
      <c r="B2889" s="6">
        <v>42014</v>
      </c>
      <c r="C2889" t="s">
        <v>3073</v>
      </c>
      <c r="D2889" t="s">
        <v>3197</v>
      </c>
      <c r="E2889" t="s">
        <v>3720</v>
      </c>
      <c r="F2889">
        <v>71</v>
      </c>
      <c r="G2889">
        <v>62</v>
      </c>
      <c r="I2889" t="s">
        <v>669</v>
      </c>
    </row>
    <row r="2890" spans="1:9" x14ac:dyDescent="0.25">
      <c r="A2890" t="s">
        <v>3286</v>
      </c>
      <c r="B2890" s="6">
        <v>42014</v>
      </c>
      <c r="C2890" t="s">
        <v>3073</v>
      </c>
      <c r="D2890" t="s">
        <v>3262</v>
      </c>
      <c r="E2890" t="s">
        <v>3720</v>
      </c>
      <c r="F2890">
        <v>89</v>
      </c>
      <c r="G2890">
        <v>77</v>
      </c>
      <c r="I2890" t="s">
        <v>987</v>
      </c>
    </row>
    <row r="2891" spans="1:9" x14ac:dyDescent="0.25">
      <c r="A2891" t="s">
        <v>3413</v>
      </c>
      <c r="B2891" s="6">
        <v>42014</v>
      </c>
      <c r="C2891" t="s">
        <v>3073</v>
      </c>
      <c r="D2891" t="s">
        <v>3409</v>
      </c>
      <c r="E2891" t="s">
        <v>3720</v>
      </c>
      <c r="F2891">
        <v>81</v>
      </c>
      <c r="G2891">
        <v>77</v>
      </c>
      <c r="I2891" t="s">
        <v>156</v>
      </c>
    </row>
    <row r="2892" spans="1:9" x14ac:dyDescent="0.25">
      <c r="A2892" t="s">
        <v>3114</v>
      </c>
      <c r="B2892" s="6">
        <v>42014</v>
      </c>
      <c r="C2892" t="s">
        <v>3073</v>
      </c>
      <c r="D2892" t="s">
        <v>3259</v>
      </c>
      <c r="E2892" t="s">
        <v>3721</v>
      </c>
      <c r="F2892">
        <v>78</v>
      </c>
      <c r="G2892">
        <v>74</v>
      </c>
      <c r="I2892" t="s">
        <v>759</v>
      </c>
    </row>
    <row r="2893" spans="1:9" x14ac:dyDescent="0.25">
      <c r="A2893" t="s">
        <v>3075</v>
      </c>
      <c r="B2893" s="6">
        <v>42014</v>
      </c>
      <c r="C2893" t="s">
        <v>3073</v>
      </c>
      <c r="D2893" t="s">
        <v>3249</v>
      </c>
      <c r="E2893" t="s">
        <v>3721</v>
      </c>
      <c r="F2893">
        <v>60</v>
      </c>
      <c r="G2893">
        <v>57</v>
      </c>
      <c r="H2893" t="s">
        <v>3722</v>
      </c>
      <c r="I2893" t="s">
        <v>431</v>
      </c>
    </row>
    <row r="2894" spans="1:9" x14ac:dyDescent="0.25">
      <c r="A2894" t="s">
        <v>3206</v>
      </c>
      <c r="B2894" s="6">
        <v>42014</v>
      </c>
      <c r="C2894" t="s">
        <v>3073</v>
      </c>
      <c r="D2894" t="s">
        <v>3177</v>
      </c>
      <c r="E2894" t="s">
        <v>3720</v>
      </c>
      <c r="F2894">
        <v>69</v>
      </c>
      <c r="G2894">
        <v>60</v>
      </c>
      <c r="I2894" t="s">
        <v>1305</v>
      </c>
    </row>
    <row r="2895" spans="1:9" x14ac:dyDescent="0.25">
      <c r="A2895" t="s">
        <v>3311</v>
      </c>
      <c r="B2895" s="6">
        <v>42014</v>
      </c>
      <c r="C2895" t="s">
        <v>3073</v>
      </c>
      <c r="D2895" t="s">
        <v>3303</v>
      </c>
      <c r="E2895" t="s">
        <v>3721</v>
      </c>
      <c r="F2895">
        <v>95</v>
      </c>
      <c r="G2895">
        <v>82</v>
      </c>
      <c r="I2895" t="s">
        <v>1208</v>
      </c>
    </row>
    <row r="2896" spans="1:9" x14ac:dyDescent="0.25">
      <c r="A2896" t="s">
        <v>3352</v>
      </c>
      <c r="B2896" s="6">
        <v>42014</v>
      </c>
      <c r="C2896" t="s">
        <v>3073</v>
      </c>
      <c r="D2896" t="s">
        <v>3256</v>
      </c>
      <c r="E2896" t="s">
        <v>3720</v>
      </c>
      <c r="F2896">
        <v>66</v>
      </c>
      <c r="G2896">
        <v>63</v>
      </c>
      <c r="I2896" t="s">
        <v>1539</v>
      </c>
    </row>
    <row r="2897" spans="1:9" x14ac:dyDescent="0.25">
      <c r="A2897" t="s">
        <v>3383</v>
      </c>
      <c r="B2897" s="6">
        <v>42014</v>
      </c>
      <c r="C2897" t="s">
        <v>3073</v>
      </c>
      <c r="D2897" t="s">
        <v>3381</v>
      </c>
      <c r="E2897" t="s">
        <v>3721</v>
      </c>
      <c r="F2897">
        <v>68</v>
      </c>
      <c r="G2897">
        <v>55</v>
      </c>
      <c r="I2897" t="s">
        <v>1105</v>
      </c>
    </row>
    <row r="2898" spans="1:9" x14ac:dyDescent="0.25">
      <c r="A2898" t="s">
        <v>3109</v>
      </c>
      <c r="B2898" s="6">
        <v>42014</v>
      </c>
      <c r="C2898" t="s">
        <v>3073</v>
      </c>
      <c r="D2898" t="s">
        <v>3078</v>
      </c>
      <c r="E2898" t="s">
        <v>3720</v>
      </c>
      <c r="F2898">
        <v>77</v>
      </c>
      <c r="G2898">
        <v>68</v>
      </c>
      <c r="I2898" t="s">
        <v>292</v>
      </c>
    </row>
    <row r="2899" spans="1:9" x14ac:dyDescent="0.25">
      <c r="A2899" t="s">
        <v>3389</v>
      </c>
      <c r="B2899" s="6">
        <v>42014</v>
      </c>
      <c r="C2899" t="s">
        <v>3073</v>
      </c>
      <c r="D2899" t="s">
        <v>3334</v>
      </c>
      <c r="E2899" t="s">
        <v>3720</v>
      </c>
      <c r="F2899">
        <v>59</v>
      </c>
      <c r="G2899">
        <v>47</v>
      </c>
      <c r="I2899" t="s">
        <v>2372</v>
      </c>
    </row>
    <row r="2900" spans="1:9" x14ac:dyDescent="0.25">
      <c r="A2900" t="s">
        <v>3322</v>
      </c>
      <c r="B2900" s="6">
        <v>42014</v>
      </c>
      <c r="C2900" t="s">
        <v>3073</v>
      </c>
      <c r="D2900" t="s">
        <v>3404</v>
      </c>
      <c r="E2900" t="s">
        <v>3721</v>
      </c>
      <c r="F2900">
        <v>87</v>
      </c>
      <c r="G2900">
        <v>67</v>
      </c>
      <c r="I2900" t="s">
        <v>2645</v>
      </c>
    </row>
    <row r="2901" spans="1:9" x14ac:dyDescent="0.25">
      <c r="A2901" t="s">
        <v>3397</v>
      </c>
      <c r="B2901" s="6">
        <v>42014</v>
      </c>
      <c r="C2901" t="s">
        <v>3073</v>
      </c>
      <c r="D2901" t="s">
        <v>3377</v>
      </c>
      <c r="E2901" t="s">
        <v>3720</v>
      </c>
      <c r="F2901">
        <v>68</v>
      </c>
      <c r="G2901">
        <v>55</v>
      </c>
      <c r="I2901" t="s">
        <v>292</v>
      </c>
    </row>
    <row r="2902" spans="1:9" x14ac:dyDescent="0.25">
      <c r="A2902" t="s">
        <v>3374</v>
      </c>
      <c r="B2902" s="6">
        <v>42014</v>
      </c>
      <c r="C2902" t="s">
        <v>3073</v>
      </c>
      <c r="D2902" t="s">
        <v>3228</v>
      </c>
      <c r="E2902" t="s">
        <v>3721</v>
      </c>
      <c r="F2902">
        <v>45</v>
      </c>
      <c r="G2902">
        <v>38</v>
      </c>
      <c r="I2902" t="s">
        <v>1037</v>
      </c>
    </row>
    <row r="2903" spans="1:9" x14ac:dyDescent="0.25">
      <c r="A2903" t="s">
        <v>3360</v>
      </c>
      <c r="B2903" s="6">
        <v>42014</v>
      </c>
      <c r="C2903" t="s">
        <v>3073</v>
      </c>
      <c r="D2903" t="s">
        <v>3355</v>
      </c>
      <c r="E2903" t="s">
        <v>3720</v>
      </c>
      <c r="F2903">
        <v>81</v>
      </c>
      <c r="G2903">
        <v>73</v>
      </c>
      <c r="I2903" t="s">
        <v>2540</v>
      </c>
    </row>
    <row r="2904" spans="1:9" x14ac:dyDescent="0.25">
      <c r="A2904" t="s">
        <v>3212</v>
      </c>
      <c r="B2904" s="6">
        <v>42014</v>
      </c>
      <c r="C2904" t="s">
        <v>3073</v>
      </c>
      <c r="D2904" t="s">
        <v>3129</v>
      </c>
      <c r="E2904" t="s">
        <v>3721</v>
      </c>
      <c r="F2904">
        <v>68</v>
      </c>
      <c r="G2904">
        <v>65</v>
      </c>
      <c r="I2904" t="s">
        <v>794</v>
      </c>
    </row>
    <row r="2905" spans="1:9" x14ac:dyDescent="0.25">
      <c r="A2905" t="s">
        <v>3396</v>
      </c>
      <c r="B2905" s="6">
        <v>42014</v>
      </c>
      <c r="C2905" t="s">
        <v>3073</v>
      </c>
      <c r="D2905" t="s">
        <v>3190</v>
      </c>
      <c r="E2905" t="s">
        <v>3720</v>
      </c>
      <c r="F2905">
        <v>59</v>
      </c>
      <c r="G2905">
        <v>56</v>
      </c>
      <c r="I2905" t="s">
        <v>2154</v>
      </c>
    </row>
    <row r="2906" spans="1:9" x14ac:dyDescent="0.25">
      <c r="A2906" t="s">
        <v>3244</v>
      </c>
      <c r="B2906" s="6">
        <v>42014</v>
      </c>
      <c r="C2906" t="s">
        <v>3073</v>
      </c>
      <c r="D2906" t="s">
        <v>3403</v>
      </c>
      <c r="E2906" t="s">
        <v>3720</v>
      </c>
      <c r="F2906">
        <v>66</v>
      </c>
      <c r="G2906">
        <v>59</v>
      </c>
      <c r="H2906" t="s">
        <v>3722</v>
      </c>
      <c r="I2906" t="s">
        <v>882</v>
      </c>
    </row>
    <row r="2907" spans="1:9" x14ac:dyDescent="0.25">
      <c r="A2907" t="s">
        <v>3140</v>
      </c>
      <c r="B2907" s="6">
        <v>42014</v>
      </c>
      <c r="C2907" t="s">
        <v>3073</v>
      </c>
      <c r="D2907" t="s">
        <v>3143</v>
      </c>
      <c r="E2907" t="s">
        <v>3720</v>
      </c>
      <c r="F2907">
        <v>63</v>
      </c>
      <c r="G2907">
        <v>56</v>
      </c>
      <c r="I2907" t="s">
        <v>310</v>
      </c>
    </row>
    <row r="2908" spans="1:9" x14ac:dyDescent="0.25">
      <c r="A2908" t="s">
        <v>3251</v>
      </c>
      <c r="B2908" s="6">
        <v>42014</v>
      </c>
      <c r="C2908" t="s">
        <v>3073</v>
      </c>
      <c r="D2908" t="s">
        <v>3155</v>
      </c>
      <c r="E2908" t="s">
        <v>3720</v>
      </c>
      <c r="F2908">
        <v>56</v>
      </c>
      <c r="G2908">
        <v>38</v>
      </c>
      <c r="I2908" t="s">
        <v>948</v>
      </c>
    </row>
    <row r="2909" spans="1:9" x14ac:dyDescent="0.25">
      <c r="A2909" t="s">
        <v>3232</v>
      </c>
      <c r="B2909" s="6">
        <v>42014</v>
      </c>
      <c r="C2909" t="s">
        <v>3073</v>
      </c>
      <c r="D2909" t="s">
        <v>3233</v>
      </c>
      <c r="E2909" t="s">
        <v>3721</v>
      </c>
      <c r="F2909">
        <v>72</v>
      </c>
      <c r="G2909">
        <v>56</v>
      </c>
      <c r="I2909" t="s">
        <v>451</v>
      </c>
    </row>
    <row r="2910" spans="1:9" x14ac:dyDescent="0.25">
      <c r="A2910" t="s">
        <v>3318</v>
      </c>
      <c r="B2910" s="6">
        <v>42014</v>
      </c>
      <c r="C2910" t="s">
        <v>3073</v>
      </c>
      <c r="D2910" t="s">
        <v>3238</v>
      </c>
      <c r="E2910" t="s">
        <v>3721</v>
      </c>
      <c r="F2910">
        <v>75</v>
      </c>
      <c r="G2910">
        <v>72</v>
      </c>
      <c r="H2910" t="s">
        <v>3722</v>
      </c>
      <c r="I2910" t="s">
        <v>585</v>
      </c>
    </row>
    <row r="2911" spans="1:9" x14ac:dyDescent="0.25">
      <c r="A2911" t="s">
        <v>3100</v>
      </c>
      <c r="B2911" s="6">
        <v>42014</v>
      </c>
      <c r="C2911" t="s">
        <v>3073</v>
      </c>
      <c r="D2911" t="s">
        <v>3713</v>
      </c>
      <c r="E2911" t="s">
        <v>3720</v>
      </c>
      <c r="F2911">
        <v>70</v>
      </c>
      <c r="G2911">
        <v>64</v>
      </c>
      <c r="H2911" t="s">
        <v>3723</v>
      </c>
      <c r="I2911" t="s">
        <v>595</v>
      </c>
    </row>
    <row r="2912" spans="1:9" x14ac:dyDescent="0.25">
      <c r="A2912" t="s">
        <v>3364</v>
      </c>
      <c r="B2912" s="6">
        <v>42014</v>
      </c>
      <c r="C2912" t="s">
        <v>3073</v>
      </c>
      <c r="D2912" t="s">
        <v>3387</v>
      </c>
      <c r="E2912" t="s">
        <v>3721</v>
      </c>
      <c r="F2912">
        <v>71</v>
      </c>
      <c r="G2912">
        <v>61</v>
      </c>
      <c r="I2912" t="s">
        <v>19</v>
      </c>
    </row>
    <row r="2913" spans="1:9" x14ac:dyDescent="0.25">
      <c r="A2913" t="s">
        <v>3408</v>
      </c>
      <c r="B2913" s="6">
        <v>42014</v>
      </c>
      <c r="C2913" t="s">
        <v>3073</v>
      </c>
      <c r="D2913" t="s">
        <v>3411</v>
      </c>
      <c r="E2913" t="s">
        <v>3720</v>
      </c>
      <c r="F2913">
        <v>62</v>
      </c>
      <c r="G2913">
        <v>59</v>
      </c>
      <c r="I2913" t="s">
        <v>2863</v>
      </c>
    </row>
    <row r="2914" spans="1:9" x14ac:dyDescent="0.25">
      <c r="A2914" t="s">
        <v>3182</v>
      </c>
      <c r="B2914" s="6">
        <v>42014</v>
      </c>
      <c r="C2914" t="s">
        <v>3073</v>
      </c>
      <c r="D2914" t="s">
        <v>3346</v>
      </c>
      <c r="E2914" t="s">
        <v>3720</v>
      </c>
      <c r="F2914">
        <v>52</v>
      </c>
      <c r="G2914">
        <v>49</v>
      </c>
      <c r="I2914" t="s">
        <v>102</v>
      </c>
    </row>
    <row r="2915" spans="1:9" x14ac:dyDescent="0.25">
      <c r="A2915" t="s">
        <v>3154</v>
      </c>
      <c r="B2915" s="6">
        <v>42014</v>
      </c>
      <c r="C2915" t="s">
        <v>3073</v>
      </c>
      <c r="D2915" t="s">
        <v>3225</v>
      </c>
      <c r="E2915" t="s">
        <v>3721</v>
      </c>
      <c r="F2915">
        <v>70</v>
      </c>
      <c r="G2915">
        <v>53</v>
      </c>
      <c r="I2915" t="s">
        <v>1555</v>
      </c>
    </row>
    <row r="2916" spans="1:9" x14ac:dyDescent="0.25">
      <c r="A2916" t="s">
        <v>3331</v>
      </c>
      <c r="B2916" s="6">
        <v>42014</v>
      </c>
      <c r="C2916" t="s">
        <v>3073</v>
      </c>
      <c r="D2916" t="s">
        <v>3250</v>
      </c>
      <c r="E2916" t="s">
        <v>3721</v>
      </c>
      <c r="F2916">
        <v>73</v>
      </c>
      <c r="G2916">
        <v>67</v>
      </c>
      <c r="H2916" t="s">
        <v>3722</v>
      </c>
      <c r="I2916" t="s">
        <v>429</v>
      </c>
    </row>
    <row r="2917" spans="1:9" x14ac:dyDescent="0.25">
      <c r="A2917" t="s">
        <v>3297</v>
      </c>
      <c r="B2917" s="6">
        <v>42014</v>
      </c>
      <c r="C2917" t="s">
        <v>3073</v>
      </c>
      <c r="D2917" t="s">
        <v>3296</v>
      </c>
      <c r="E2917" t="s">
        <v>3721</v>
      </c>
      <c r="F2917">
        <v>69</v>
      </c>
      <c r="G2917">
        <v>55</v>
      </c>
      <c r="I2917" t="s">
        <v>1381</v>
      </c>
    </row>
    <row r="2918" spans="1:9" x14ac:dyDescent="0.25">
      <c r="A2918" t="s">
        <v>3084</v>
      </c>
      <c r="B2918" s="6">
        <v>42014</v>
      </c>
      <c r="C2918" t="s">
        <v>3073</v>
      </c>
      <c r="D2918" t="s">
        <v>3097</v>
      </c>
      <c r="E2918" t="s">
        <v>3720</v>
      </c>
      <c r="F2918">
        <v>64</v>
      </c>
      <c r="G2918">
        <v>51</v>
      </c>
      <c r="I2918" t="s">
        <v>134</v>
      </c>
    </row>
    <row r="2919" spans="1:9" x14ac:dyDescent="0.25">
      <c r="A2919" t="s">
        <v>3148</v>
      </c>
      <c r="B2919" s="6">
        <v>42014</v>
      </c>
      <c r="C2919" t="s">
        <v>3073</v>
      </c>
      <c r="D2919" t="s">
        <v>3181</v>
      </c>
      <c r="E2919" t="s">
        <v>3721</v>
      </c>
      <c r="F2919">
        <v>64</v>
      </c>
      <c r="G2919">
        <v>57</v>
      </c>
      <c r="I2919" t="s">
        <v>1080</v>
      </c>
    </row>
    <row r="2920" spans="1:9" x14ac:dyDescent="0.25">
      <c r="A2920" t="s">
        <v>3077</v>
      </c>
      <c r="B2920" s="6">
        <v>42014</v>
      </c>
      <c r="C2920" t="s">
        <v>3073</v>
      </c>
      <c r="D2920" t="s">
        <v>3717</v>
      </c>
      <c r="E2920" t="s">
        <v>3721</v>
      </c>
      <c r="F2920">
        <v>74</v>
      </c>
      <c r="G2920">
        <v>40</v>
      </c>
      <c r="I2920" t="s">
        <v>1276</v>
      </c>
    </row>
    <row r="2921" spans="1:9" x14ac:dyDescent="0.25">
      <c r="A2921" t="s">
        <v>3365</v>
      </c>
      <c r="B2921" s="6">
        <v>42014</v>
      </c>
      <c r="C2921" t="s">
        <v>3073</v>
      </c>
      <c r="D2921" t="s">
        <v>3257</v>
      </c>
      <c r="E2921" t="s">
        <v>3721</v>
      </c>
      <c r="F2921">
        <v>64</v>
      </c>
      <c r="G2921">
        <v>59</v>
      </c>
      <c r="I2921" t="s">
        <v>759</v>
      </c>
    </row>
    <row r="2922" spans="1:9" x14ac:dyDescent="0.25">
      <c r="A2922" t="s">
        <v>3298</v>
      </c>
      <c r="B2922" s="6">
        <v>42014</v>
      </c>
      <c r="C2922" t="s">
        <v>3073</v>
      </c>
      <c r="D2922" t="s">
        <v>3317</v>
      </c>
      <c r="E2922" t="s">
        <v>3720</v>
      </c>
      <c r="F2922">
        <v>84</v>
      </c>
      <c r="G2922">
        <v>72</v>
      </c>
      <c r="I2922" t="s">
        <v>1566</v>
      </c>
    </row>
    <row r="2923" spans="1:9" x14ac:dyDescent="0.25">
      <c r="A2923" t="s">
        <v>3276</v>
      </c>
      <c r="B2923" s="6">
        <v>42014</v>
      </c>
      <c r="C2923" t="s">
        <v>3073</v>
      </c>
      <c r="D2923" t="s">
        <v>3274</v>
      </c>
      <c r="E2923" t="s">
        <v>3720</v>
      </c>
      <c r="F2923">
        <v>66</v>
      </c>
      <c r="G2923">
        <v>60</v>
      </c>
      <c r="I2923" t="s">
        <v>218</v>
      </c>
    </row>
    <row r="2924" spans="1:9" x14ac:dyDescent="0.25">
      <c r="A2924" t="s">
        <v>3277</v>
      </c>
      <c r="B2924" s="6">
        <v>42014</v>
      </c>
      <c r="C2924" t="s">
        <v>3073</v>
      </c>
      <c r="D2924" t="s">
        <v>3261</v>
      </c>
      <c r="E2924" t="s">
        <v>3721</v>
      </c>
      <c r="F2924">
        <v>70</v>
      </c>
      <c r="G2924">
        <v>52</v>
      </c>
      <c r="I2924" t="s">
        <v>2993</v>
      </c>
    </row>
    <row r="2925" spans="1:9" x14ac:dyDescent="0.25">
      <c r="A2925" t="s">
        <v>3299</v>
      </c>
      <c r="B2925" s="6">
        <v>42014</v>
      </c>
      <c r="C2925" t="s">
        <v>3073</v>
      </c>
      <c r="D2925" t="s">
        <v>3359</v>
      </c>
      <c r="E2925" t="s">
        <v>3721</v>
      </c>
      <c r="F2925">
        <v>77</v>
      </c>
      <c r="G2925">
        <v>50</v>
      </c>
      <c r="I2925" t="s">
        <v>2887</v>
      </c>
    </row>
    <row r="2926" spans="1:9" x14ac:dyDescent="0.25">
      <c r="A2926" t="s">
        <v>3353</v>
      </c>
      <c r="B2926" s="6">
        <v>42014</v>
      </c>
      <c r="C2926" t="s">
        <v>3073</v>
      </c>
      <c r="D2926" t="s">
        <v>3185</v>
      </c>
      <c r="E2926" t="s">
        <v>3721</v>
      </c>
      <c r="F2926">
        <v>74</v>
      </c>
      <c r="G2926">
        <v>40</v>
      </c>
      <c r="I2926" t="s">
        <v>1456</v>
      </c>
    </row>
    <row r="2927" spans="1:9" x14ac:dyDescent="0.25">
      <c r="A2927" t="s">
        <v>3368</v>
      </c>
      <c r="B2927" s="6">
        <v>42014</v>
      </c>
      <c r="C2927" t="s">
        <v>3073</v>
      </c>
      <c r="D2927" t="s">
        <v>3373</v>
      </c>
      <c r="E2927" t="s">
        <v>3721</v>
      </c>
      <c r="F2927">
        <v>58</v>
      </c>
      <c r="G2927">
        <v>56</v>
      </c>
      <c r="I2927" t="s">
        <v>1676</v>
      </c>
    </row>
    <row r="2928" spans="1:9" x14ac:dyDescent="0.25">
      <c r="A2928" t="s">
        <v>3087</v>
      </c>
      <c r="B2928" s="6">
        <v>42014</v>
      </c>
      <c r="C2928" t="s">
        <v>3073</v>
      </c>
      <c r="D2928" t="s">
        <v>3085</v>
      </c>
      <c r="E2928" t="s">
        <v>3721</v>
      </c>
      <c r="F2928">
        <v>71</v>
      </c>
      <c r="G2928">
        <v>57</v>
      </c>
      <c r="I2928" t="s">
        <v>173</v>
      </c>
    </row>
    <row r="2929" spans="1:9" x14ac:dyDescent="0.25">
      <c r="A2929" t="s">
        <v>3708</v>
      </c>
      <c r="B2929" s="6">
        <v>42014</v>
      </c>
      <c r="C2929" t="s">
        <v>3073</v>
      </c>
      <c r="D2929" t="s">
        <v>3255</v>
      </c>
      <c r="E2929" t="s">
        <v>3721</v>
      </c>
      <c r="F2929">
        <v>81</v>
      </c>
      <c r="G2929">
        <v>64</v>
      </c>
      <c r="I2929" t="s">
        <v>978</v>
      </c>
    </row>
    <row r="2930" spans="1:9" x14ac:dyDescent="0.25">
      <c r="A2930" t="s">
        <v>3180</v>
      </c>
      <c r="B2930" s="6">
        <v>42014</v>
      </c>
      <c r="C2930" t="s">
        <v>3073</v>
      </c>
      <c r="D2930" t="s">
        <v>3130</v>
      </c>
      <c r="E2930" t="s">
        <v>3721</v>
      </c>
      <c r="F2930">
        <v>89</v>
      </c>
      <c r="G2930">
        <v>74</v>
      </c>
      <c r="I2930" t="s">
        <v>528</v>
      </c>
    </row>
    <row r="2931" spans="1:9" x14ac:dyDescent="0.25">
      <c r="A2931" t="s">
        <v>3380</v>
      </c>
      <c r="B2931" s="6">
        <v>42014</v>
      </c>
      <c r="C2931" t="s">
        <v>3073</v>
      </c>
      <c r="D2931" t="s">
        <v>3107</v>
      </c>
      <c r="E2931" t="s">
        <v>3721</v>
      </c>
      <c r="F2931">
        <v>87</v>
      </c>
      <c r="G2931">
        <v>82</v>
      </c>
      <c r="I2931" t="s">
        <v>2290</v>
      </c>
    </row>
    <row r="2932" spans="1:9" x14ac:dyDescent="0.25">
      <c r="A2932" t="s">
        <v>3200</v>
      </c>
      <c r="B2932" s="6">
        <v>42014</v>
      </c>
      <c r="C2932" t="s">
        <v>3073</v>
      </c>
      <c r="D2932" t="s">
        <v>3196</v>
      </c>
      <c r="E2932" t="s">
        <v>3721</v>
      </c>
      <c r="F2932">
        <v>76</v>
      </c>
      <c r="G2932">
        <v>69</v>
      </c>
      <c r="I2932" t="s">
        <v>451</v>
      </c>
    </row>
    <row r="2933" spans="1:9" x14ac:dyDescent="0.25">
      <c r="A2933" t="s">
        <v>3395</v>
      </c>
      <c r="B2933" s="6">
        <v>42014</v>
      </c>
      <c r="C2933" t="s">
        <v>3073</v>
      </c>
      <c r="D2933" t="s">
        <v>3271</v>
      </c>
      <c r="E2933" t="s">
        <v>3720</v>
      </c>
      <c r="F2933">
        <v>80</v>
      </c>
      <c r="G2933">
        <v>77</v>
      </c>
      <c r="I2933" t="s">
        <v>968</v>
      </c>
    </row>
    <row r="2934" spans="1:9" x14ac:dyDescent="0.25">
      <c r="A2934" t="s">
        <v>3270</v>
      </c>
      <c r="B2934" s="6">
        <v>42014</v>
      </c>
      <c r="C2934" t="s">
        <v>3073</v>
      </c>
      <c r="D2934" t="s">
        <v>3266</v>
      </c>
      <c r="E2934" t="s">
        <v>3721</v>
      </c>
      <c r="F2934">
        <v>65</v>
      </c>
      <c r="G2934">
        <v>62</v>
      </c>
      <c r="I2934" t="s">
        <v>1008</v>
      </c>
    </row>
    <row r="2935" spans="1:9" x14ac:dyDescent="0.25">
      <c r="A2935" t="s">
        <v>3385</v>
      </c>
      <c r="B2935" s="6">
        <v>42014</v>
      </c>
      <c r="C2935" t="s">
        <v>3073</v>
      </c>
      <c r="D2935" t="s">
        <v>3714</v>
      </c>
      <c r="E2935" t="s">
        <v>3720</v>
      </c>
      <c r="F2935">
        <v>74</v>
      </c>
      <c r="G2935">
        <v>72</v>
      </c>
      <c r="I2935" t="s">
        <v>609</v>
      </c>
    </row>
    <row r="2936" spans="1:9" x14ac:dyDescent="0.25">
      <c r="A2936" t="s">
        <v>3370</v>
      </c>
      <c r="B2936" s="6">
        <v>42014</v>
      </c>
      <c r="C2936" t="s">
        <v>3073</v>
      </c>
      <c r="D2936" t="s">
        <v>3207</v>
      </c>
      <c r="E2936" t="s">
        <v>3721</v>
      </c>
      <c r="F2936">
        <v>82</v>
      </c>
      <c r="G2936">
        <v>72</v>
      </c>
      <c r="I2936" t="s">
        <v>2565</v>
      </c>
    </row>
    <row r="2937" spans="1:9" x14ac:dyDescent="0.25">
      <c r="A2937" t="s">
        <v>3272</v>
      </c>
      <c r="B2937" s="6">
        <v>42014</v>
      </c>
      <c r="C2937" t="s">
        <v>3073</v>
      </c>
      <c r="D2937" t="s">
        <v>3159</v>
      </c>
      <c r="E2937" t="s">
        <v>3720</v>
      </c>
      <c r="F2937">
        <v>66</v>
      </c>
      <c r="G2937">
        <v>57</v>
      </c>
      <c r="I2937" t="s">
        <v>1008</v>
      </c>
    </row>
    <row r="2938" spans="1:9" x14ac:dyDescent="0.25">
      <c r="A2938" t="s">
        <v>3204</v>
      </c>
      <c r="B2938" s="6">
        <v>42014</v>
      </c>
      <c r="C2938" t="s">
        <v>3073</v>
      </c>
      <c r="D2938" t="s">
        <v>3186</v>
      </c>
      <c r="E2938" t="s">
        <v>3721</v>
      </c>
      <c r="F2938">
        <v>72</v>
      </c>
      <c r="G2938">
        <v>65</v>
      </c>
      <c r="I2938" t="s">
        <v>337</v>
      </c>
    </row>
    <row r="2939" spans="1:9" x14ac:dyDescent="0.25">
      <c r="A2939" t="s">
        <v>3110</v>
      </c>
      <c r="B2939" s="6">
        <v>42014</v>
      </c>
      <c r="C2939" t="s">
        <v>3073</v>
      </c>
      <c r="D2939" t="s">
        <v>3284</v>
      </c>
      <c r="E2939" t="s">
        <v>3721</v>
      </c>
      <c r="F2939">
        <v>78</v>
      </c>
      <c r="G2939">
        <v>68</v>
      </c>
      <c r="I2939" t="s">
        <v>1254</v>
      </c>
    </row>
    <row r="2940" spans="1:9" x14ac:dyDescent="0.25">
      <c r="A2940" t="s">
        <v>3344</v>
      </c>
      <c r="B2940" s="6">
        <v>42014</v>
      </c>
      <c r="C2940" t="s">
        <v>3073</v>
      </c>
      <c r="D2940" t="s">
        <v>3187</v>
      </c>
      <c r="E2940" t="s">
        <v>3721</v>
      </c>
      <c r="F2940">
        <v>81</v>
      </c>
      <c r="G2940">
        <v>73</v>
      </c>
      <c r="I2940" t="s">
        <v>1104</v>
      </c>
    </row>
    <row r="2941" spans="1:9" x14ac:dyDescent="0.25">
      <c r="A2941" t="s">
        <v>3310</v>
      </c>
      <c r="B2941" s="6">
        <v>42014</v>
      </c>
      <c r="C2941" t="s">
        <v>3073</v>
      </c>
      <c r="D2941" t="s">
        <v>3218</v>
      </c>
      <c r="E2941" t="s">
        <v>3721</v>
      </c>
      <c r="F2941">
        <v>72</v>
      </c>
      <c r="G2941">
        <v>62</v>
      </c>
      <c r="I2941" t="s">
        <v>679</v>
      </c>
    </row>
    <row r="2942" spans="1:9" x14ac:dyDescent="0.25">
      <c r="A2942" t="s">
        <v>3242</v>
      </c>
      <c r="B2942" s="6">
        <v>42014</v>
      </c>
      <c r="C2942" t="s">
        <v>3073</v>
      </c>
      <c r="D2942" t="s">
        <v>3280</v>
      </c>
      <c r="E2942" t="s">
        <v>3721</v>
      </c>
      <c r="F2942">
        <v>65</v>
      </c>
      <c r="G2942">
        <v>54</v>
      </c>
      <c r="I2942" t="s">
        <v>2219</v>
      </c>
    </row>
    <row r="2943" spans="1:9" x14ac:dyDescent="0.25">
      <c r="A2943" t="s">
        <v>3081</v>
      </c>
      <c r="B2943" s="6">
        <v>42014</v>
      </c>
      <c r="C2943" t="s">
        <v>3073</v>
      </c>
      <c r="D2943" t="s">
        <v>3718</v>
      </c>
      <c r="E2943" t="s">
        <v>3721</v>
      </c>
      <c r="F2943">
        <v>102</v>
      </c>
      <c r="G2943">
        <v>47</v>
      </c>
      <c r="I2943" t="s">
        <v>1763</v>
      </c>
    </row>
    <row r="2944" spans="1:9" x14ac:dyDescent="0.25">
      <c r="A2944" t="s">
        <v>3167</v>
      </c>
      <c r="B2944" s="6">
        <v>42015</v>
      </c>
      <c r="C2944" t="s">
        <v>3073</v>
      </c>
      <c r="D2944" t="s">
        <v>3165</v>
      </c>
      <c r="E2944" t="s">
        <v>3720</v>
      </c>
      <c r="F2944">
        <v>66</v>
      </c>
      <c r="G2944">
        <v>62</v>
      </c>
      <c r="I2944" t="s">
        <v>417</v>
      </c>
    </row>
    <row r="2945" spans="1:9" x14ac:dyDescent="0.25">
      <c r="A2945" t="s">
        <v>3371</v>
      </c>
      <c r="B2945" s="6">
        <v>42015</v>
      </c>
      <c r="C2945" t="s">
        <v>3073</v>
      </c>
      <c r="D2945" t="s">
        <v>3226</v>
      </c>
      <c r="E2945" t="s">
        <v>3721</v>
      </c>
      <c r="F2945">
        <v>82</v>
      </c>
      <c r="G2945">
        <v>67</v>
      </c>
      <c r="I2945" t="s">
        <v>1632</v>
      </c>
    </row>
    <row r="2946" spans="1:9" x14ac:dyDescent="0.25">
      <c r="A2946" t="s">
        <v>3141</v>
      </c>
      <c r="B2946" s="6">
        <v>42015</v>
      </c>
      <c r="C2946" t="s">
        <v>3073</v>
      </c>
      <c r="D2946" t="s">
        <v>3137</v>
      </c>
      <c r="E2946" t="s">
        <v>3720</v>
      </c>
      <c r="F2946">
        <v>62</v>
      </c>
      <c r="G2946">
        <v>44</v>
      </c>
      <c r="I2946" t="s">
        <v>247</v>
      </c>
    </row>
    <row r="2947" spans="1:9" x14ac:dyDescent="0.25">
      <c r="A2947" t="s">
        <v>3320</v>
      </c>
      <c r="B2947" s="6">
        <v>42015</v>
      </c>
      <c r="C2947" t="s">
        <v>3073</v>
      </c>
      <c r="D2947" t="s">
        <v>3150</v>
      </c>
      <c r="E2947" t="s">
        <v>3720</v>
      </c>
      <c r="F2947">
        <v>84</v>
      </c>
      <c r="G2947">
        <v>57</v>
      </c>
      <c r="I2947" t="s">
        <v>1726</v>
      </c>
    </row>
    <row r="2948" spans="1:9" x14ac:dyDescent="0.25">
      <c r="A2948" t="s">
        <v>3158</v>
      </c>
      <c r="B2948" s="6">
        <v>42015</v>
      </c>
      <c r="C2948" t="s">
        <v>3073</v>
      </c>
      <c r="D2948" t="s">
        <v>3706</v>
      </c>
      <c r="E2948" t="s">
        <v>3720</v>
      </c>
      <c r="F2948">
        <v>67</v>
      </c>
      <c r="G2948">
        <v>53</v>
      </c>
      <c r="I2948" t="s">
        <v>868</v>
      </c>
    </row>
    <row r="2949" spans="1:9" x14ac:dyDescent="0.25">
      <c r="A2949" t="s">
        <v>3323</v>
      </c>
      <c r="B2949" s="6">
        <v>42015</v>
      </c>
      <c r="C2949" t="s">
        <v>3073</v>
      </c>
      <c r="D2949" t="s">
        <v>3203</v>
      </c>
      <c r="E2949" t="s">
        <v>3721</v>
      </c>
      <c r="F2949">
        <v>84</v>
      </c>
      <c r="G2949">
        <v>77</v>
      </c>
      <c r="H2949" t="s">
        <v>3722</v>
      </c>
      <c r="I2949" t="s">
        <v>310</v>
      </c>
    </row>
    <row r="2950" spans="1:9" x14ac:dyDescent="0.25">
      <c r="A2950" t="s">
        <v>3388</v>
      </c>
      <c r="B2950" s="6">
        <v>42015</v>
      </c>
      <c r="C2950" t="s">
        <v>3073</v>
      </c>
      <c r="D2950" t="s">
        <v>3193</v>
      </c>
      <c r="E2950" t="s">
        <v>3720</v>
      </c>
      <c r="F2950">
        <v>69</v>
      </c>
      <c r="G2950">
        <v>55</v>
      </c>
      <c r="I2950" t="s">
        <v>1484</v>
      </c>
    </row>
    <row r="2951" spans="1:9" x14ac:dyDescent="0.25">
      <c r="A2951" t="s">
        <v>3135</v>
      </c>
      <c r="B2951" s="6">
        <v>42015</v>
      </c>
      <c r="C2951" t="s">
        <v>3073</v>
      </c>
      <c r="D2951" t="s">
        <v>3704</v>
      </c>
      <c r="E2951" t="s">
        <v>3721</v>
      </c>
      <c r="F2951">
        <v>87</v>
      </c>
      <c r="G2951">
        <v>75</v>
      </c>
      <c r="I2951" t="s">
        <v>310</v>
      </c>
    </row>
    <row r="2952" spans="1:9" x14ac:dyDescent="0.25">
      <c r="A2952" t="s">
        <v>3134</v>
      </c>
      <c r="B2952" s="6">
        <v>42015</v>
      </c>
      <c r="C2952" t="s">
        <v>3073</v>
      </c>
      <c r="D2952" t="s">
        <v>3227</v>
      </c>
      <c r="E2952" t="s">
        <v>3721</v>
      </c>
      <c r="F2952">
        <v>53</v>
      </c>
      <c r="G2952">
        <v>43</v>
      </c>
      <c r="I2952" t="s">
        <v>949</v>
      </c>
    </row>
    <row r="2953" spans="1:9" x14ac:dyDescent="0.25">
      <c r="A2953" t="s">
        <v>3258</v>
      </c>
      <c r="B2953" s="6">
        <v>42015</v>
      </c>
      <c r="C2953" t="s">
        <v>3073</v>
      </c>
      <c r="D2953" t="s">
        <v>3715</v>
      </c>
      <c r="E2953" t="s">
        <v>3721</v>
      </c>
      <c r="F2953">
        <v>58</v>
      </c>
      <c r="G2953">
        <v>56</v>
      </c>
      <c r="I2953" t="s">
        <v>199</v>
      </c>
    </row>
    <row r="2954" spans="1:9" x14ac:dyDescent="0.25">
      <c r="A2954" t="s">
        <v>3098</v>
      </c>
      <c r="B2954" s="6">
        <v>42015</v>
      </c>
      <c r="C2954" t="s">
        <v>3073</v>
      </c>
      <c r="D2954" t="s">
        <v>3188</v>
      </c>
      <c r="E2954" t="s">
        <v>3721</v>
      </c>
      <c r="F2954">
        <v>66</v>
      </c>
      <c r="G2954">
        <v>54</v>
      </c>
      <c r="I2954" t="s">
        <v>1879</v>
      </c>
    </row>
    <row r="2955" spans="1:9" x14ac:dyDescent="0.25">
      <c r="A2955" t="s">
        <v>3166</v>
      </c>
      <c r="B2955" s="6">
        <v>42015</v>
      </c>
      <c r="C2955" t="s">
        <v>3073</v>
      </c>
      <c r="D2955" t="s">
        <v>3171</v>
      </c>
      <c r="E2955" t="s">
        <v>3721</v>
      </c>
      <c r="F2955">
        <v>60</v>
      </c>
      <c r="G2955">
        <v>41</v>
      </c>
      <c r="I2955" t="s">
        <v>62</v>
      </c>
    </row>
    <row r="2956" spans="1:9" x14ac:dyDescent="0.25">
      <c r="A2956" t="s">
        <v>3108</v>
      </c>
      <c r="B2956" s="6">
        <v>42015</v>
      </c>
      <c r="C2956" t="s">
        <v>3073</v>
      </c>
      <c r="D2956" t="s">
        <v>3712</v>
      </c>
      <c r="E2956" t="s">
        <v>3721</v>
      </c>
      <c r="F2956">
        <v>67</v>
      </c>
      <c r="G2956">
        <v>62</v>
      </c>
      <c r="I2956" t="s">
        <v>1305</v>
      </c>
    </row>
    <row r="2957" spans="1:9" x14ac:dyDescent="0.25">
      <c r="A2957" t="s">
        <v>3080</v>
      </c>
      <c r="B2957" s="6">
        <v>42015</v>
      </c>
      <c r="C2957" t="s">
        <v>3073</v>
      </c>
      <c r="D2957" t="s">
        <v>3382</v>
      </c>
      <c r="E2957" t="s">
        <v>3720</v>
      </c>
      <c r="F2957">
        <v>79</v>
      </c>
      <c r="G2957">
        <v>67</v>
      </c>
      <c r="I2957" t="s">
        <v>1909</v>
      </c>
    </row>
    <row r="2958" spans="1:9" x14ac:dyDescent="0.25">
      <c r="A2958" t="s">
        <v>3195</v>
      </c>
      <c r="B2958" s="6">
        <v>42015</v>
      </c>
      <c r="C2958" t="s">
        <v>3073</v>
      </c>
      <c r="D2958" t="s">
        <v>3161</v>
      </c>
      <c r="E2958" t="s">
        <v>3721</v>
      </c>
      <c r="F2958">
        <v>70</v>
      </c>
      <c r="G2958">
        <v>57</v>
      </c>
      <c r="I2958" t="s">
        <v>309</v>
      </c>
    </row>
    <row r="2959" spans="1:9" x14ac:dyDescent="0.25">
      <c r="A2959" t="s">
        <v>3142</v>
      </c>
      <c r="B2959" s="6">
        <v>42015</v>
      </c>
      <c r="C2959" t="s">
        <v>3073</v>
      </c>
      <c r="D2959" t="s">
        <v>3145</v>
      </c>
      <c r="E2959" t="s">
        <v>3721</v>
      </c>
      <c r="F2959">
        <v>56</v>
      </c>
      <c r="G2959">
        <v>51</v>
      </c>
      <c r="H2959" t="s">
        <v>3722</v>
      </c>
      <c r="I2959" t="s">
        <v>278</v>
      </c>
    </row>
    <row r="2960" spans="1:9" x14ac:dyDescent="0.25">
      <c r="A2960" t="s">
        <v>3138</v>
      </c>
      <c r="B2960" s="6">
        <v>42015</v>
      </c>
      <c r="C2960" t="s">
        <v>3073</v>
      </c>
      <c r="D2960" t="s">
        <v>3149</v>
      </c>
      <c r="E2960" t="s">
        <v>3720</v>
      </c>
      <c r="F2960">
        <v>70</v>
      </c>
      <c r="G2960">
        <v>61</v>
      </c>
      <c r="I2960" t="s">
        <v>348</v>
      </c>
    </row>
    <row r="2961" spans="1:9" x14ac:dyDescent="0.25">
      <c r="A2961" t="s">
        <v>3282</v>
      </c>
      <c r="B2961" s="6">
        <v>42015</v>
      </c>
      <c r="C2961" t="s">
        <v>3073</v>
      </c>
      <c r="D2961" t="s">
        <v>3222</v>
      </c>
      <c r="E2961" t="s">
        <v>3721</v>
      </c>
      <c r="F2961">
        <v>73</v>
      </c>
      <c r="G2961">
        <v>54</v>
      </c>
      <c r="I2961" t="s">
        <v>1305</v>
      </c>
    </row>
    <row r="2962" spans="1:9" x14ac:dyDescent="0.25">
      <c r="A2962" t="s">
        <v>3091</v>
      </c>
      <c r="B2962" s="6">
        <v>42015</v>
      </c>
      <c r="C2962" t="s">
        <v>3073</v>
      </c>
      <c r="D2962" t="s">
        <v>3083</v>
      </c>
      <c r="E2962" t="s">
        <v>3720</v>
      </c>
      <c r="F2962">
        <v>63</v>
      </c>
      <c r="G2962">
        <v>60</v>
      </c>
      <c r="I2962" t="s">
        <v>155</v>
      </c>
    </row>
    <row r="2963" spans="1:9" x14ac:dyDescent="0.25">
      <c r="A2963" t="s">
        <v>3132</v>
      </c>
      <c r="B2963" s="6">
        <v>42015</v>
      </c>
      <c r="C2963" t="s">
        <v>3073</v>
      </c>
      <c r="D2963" t="s">
        <v>3146</v>
      </c>
      <c r="E2963" t="s">
        <v>3720</v>
      </c>
      <c r="F2963">
        <v>78</v>
      </c>
      <c r="G2963">
        <v>76</v>
      </c>
      <c r="I2963" t="s">
        <v>551</v>
      </c>
    </row>
    <row r="2964" spans="1:9" x14ac:dyDescent="0.25">
      <c r="A2964" t="s">
        <v>3412</v>
      </c>
      <c r="B2964" s="6">
        <v>42016</v>
      </c>
      <c r="C2964" t="s">
        <v>3073</v>
      </c>
      <c r="D2964" t="s">
        <v>3400</v>
      </c>
      <c r="E2964" t="s">
        <v>3720</v>
      </c>
      <c r="F2964">
        <v>51</v>
      </c>
      <c r="G2964">
        <v>48</v>
      </c>
      <c r="I2964" t="s">
        <v>2699</v>
      </c>
    </row>
    <row r="2965" spans="1:9" x14ac:dyDescent="0.25">
      <c r="A2965" t="s">
        <v>3219</v>
      </c>
      <c r="B2965" s="6">
        <v>42016</v>
      </c>
      <c r="C2965" t="s">
        <v>3073</v>
      </c>
      <c r="D2965" t="s">
        <v>3292</v>
      </c>
      <c r="E2965" t="s">
        <v>3720</v>
      </c>
      <c r="F2965">
        <v>79</v>
      </c>
      <c r="G2965">
        <v>55</v>
      </c>
      <c r="I2965" t="s">
        <v>1975</v>
      </c>
    </row>
    <row r="2966" spans="1:9" x14ac:dyDescent="0.25">
      <c r="A2966" t="s">
        <v>3121</v>
      </c>
      <c r="B2966" s="6">
        <v>42016</v>
      </c>
      <c r="C2966" t="s">
        <v>3073</v>
      </c>
      <c r="D2966" t="s">
        <v>3718</v>
      </c>
      <c r="E2966" t="s">
        <v>3721</v>
      </c>
      <c r="F2966">
        <v>88</v>
      </c>
      <c r="G2966">
        <v>42</v>
      </c>
      <c r="I2966" t="s">
        <v>1704</v>
      </c>
    </row>
    <row r="2967" spans="1:9" x14ac:dyDescent="0.25">
      <c r="A2967" t="s">
        <v>3312</v>
      </c>
      <c r="B2967" s="6">
        <v>42016</v>
      </c>
      <c r="C2967" t="s">
        <v>3073</v>
      </c>
      <c r="D2967" t="s">
        <v>3308</v>
      </c>
      <c r="E2967" t="s">
        <v>3720</v>
      </c>
      <c r="F2967">
        <v>70</v>
      </c>
      <c r="G2967">
        <v>67</v>
      </c>
      <c r="I2967" t="s">
        <v>292</v>
      </c>
    </row>
    <row r="2968" spans="1:9" x14ac:dyDescent="0.25">
      <c r="A2968" t="s">
        <v>3220</v>
      </c>
      <c r="B2968" s="6">
        <v>42016</v>
      </c>
      <c r="C2968" t="s">
        <v>3073</v>
      </c>
      <c r="D2968" t="s">
        <v>3293</v>
      </c>
      <c r="E2968" t="s">
        <v>3720</v>
      </c>
      <c r="F2968">
        <v>78</v>
      </c>
      <c r="G2968">
        <v>63</v>
      </c>
      <c r="I2968" t="s">
        <v>2004</v>
      </c>
    </row>
    <row r="2969" spans="1:9" x14ac:dyDescent="0.25">
      <c r="A2969" t="s">
        <v>3415</v>
      </c>
      <c r="B2969" s="6">
        <v>42016</v>
      </c>
      <c r="C2969" t="s">
        <v>3073</v>
      </c>
      <c r="D2969" t="s">
        <v>3414</v>
      </c>
      <c r="E2969" t="s">
        <v>3720</v>
      </c>
      <c r="F2969">
        <v>72</v>
      </c>
      <c r="G2969">
        <v>70</v>
      </c>
      <c r="I2969" t="s">
        <v>2708</v>
      </c>
    </row>
    <row r="2970" spans="1:9" x14ac:dyDescent="0.25">
      <c r="A2970" t="s">
        <v>3393</v>
      </c>
      <c r="B2970" s="6">
        <v>42016</v>
      </c>
      <c r="C2970" t="s">
        <v>3073</v>
      </c>
      <c r="D2970" t="s">
        <v>3300</v>
      </c>
      <c r="E2970" t="s">
        <v>3720</v>
      </c>
      <c r="F2970">
        <v>79</v>
      </c>
      <c r="G2970">
        <v>76</v>
      </c>
      <c r="I2970" t="s">
        <v>2023</v>
      </c>
    </row>
    <row r="2971" spans="1:9" x14ac:dyDescent="0.25">
      <c r="A2971" t="s">
        <v>3406</v>
      </c>
      <c r="B2971" s="6">
        <v>42016</v>
      </c>
      <c r="C2971" t="s">
        <v>3073</v>
      </c>
      <c r="D2971" t="s">
        <v>3405</v>
      </c>
      <c r="E2971" t="s">
        <v>3721</v>
      </c>
      <c r="F2971">
        <v>97</v>
      </c>
      <c r="G2971">
        <v>66</v>
      </c>
      <c r="I2971" t="s">
        <v>2597</v>
      </c>
    </row>
    <row r="2972" spans="1:9" x14ac:dyDescent="0.25">
      <c r="A2972" t="s">
        <v>3348</v>
      </c>
      <c r="B2972" s="6">
        <v>42016</v>
      </c>
      <c r="C2972" t="s">
        <v>3073</v>
      </c>
      <c r="D2972" t="s">
        <v>3356</v>
      </c>
      <c r="E2972" t="s">
        <v>3720</v>
      </c>
      <c r="F2972">
        <v>60</v>
      </c>
      <c r="G2972">
        <v>52</v>
      </c>
      <c r="I2972" t="s">
        <v>2718</v>
      </c>
    </row>
    <row r="2973" spans="1:9" x14ac:dyDescent="0.25">
      <c r="A2973" t="s">
        <v>3394</v>
      </c>
      <c r="B2973" s="6">
        <v>42016</v>
      </c>
      <c r="C2973" t="s">
        <v>3073</v>
      </c>
      <c r="D2973" t="s">
        <v>3401</v>
      </c>
      <c r="E2973" t="s">
        <v>3720</v>
      </c>
      <c r="F2973">
        <v>88</v>
      </c>
      <c r="G2973">
        <v>76</v>
      </c>
      <c r="I2973" t="s">
        <v>2729</v>
      </c>
    </row>
    <row r="2974" spans="1:9" x14ac:dyDescent="0.25">
      <c r="A2974" t="s">
        <v>3341</v>
      </c>
      <c r="B2974" s="6">
        <v>42016</v>
      </c>
      <c r="C2974" t="s">
        <v>3073</v>
      </c>
      <c r="D2974" t="s">
        <v>3125</v>
      </c>
      <c r="E2974" t="s">
        <v>3720</v>
      </c>
      <c r="F2974">
        <v>78</v>
      </c>
      <c r="G2974">
        <v>53</v>
      </c>
      <c r="I2974" t="s">
        <v>2036</v>
      </c>
    </row>
    <row r="2975" spans="1:9" x14ac:dyDescent="0.25">
      <c r="A2975" t="s">
        <v>3239</v>
      </c>
      <c r="B2975" s="6">
        <v>42016</v>
      </c>
      <c r="C2975" t="s">
        <v>3073</v>
      </c>
      <c r="D2975" t="s">
        <v>3313</v>
      </c>
      <c r="E2975" t="s">
        <v>3720</v>
      </c>
      <c r="F2975">
        <v>52</v>
      </c>
      <c r="G2975">
        <v>50</v>
      </c>
      <c r="I2975" t="s">
        <v>2056</v>
      </c>
    </row>
    <row r="2976" spans="1:9" x14ac:dyDescent="0.25">
      <c r="A2976" t="s">
        <v>3392</v>
      </c>
      <c r="B2976" s="6">
        <v>42016</v>
      </c>
      <c r="C2976" t="s">
        <v>3073</v>
      </c>
      <c r="D2976" t="s">
        <v>3321</v>
      </c>
      <c r="E2976" t="s">
        <v>3721</v>
      </c>
      <c r="F2976">
        <v>58</v>
      </c>
      <c r="G2976">
        <v>40</v>
      </c>
      <c r="I2976" t="s">
        <v>2067</v>
      </c>
    </row>
    <row r="2977" spans="1:9" x14ac:dyDescent="0.25">
      <c r="A2977" t="s">
        <v>3383</v>
      </c>
      <c r="B2977" s="6">
        <v>42016</v>
      </c>
      <c r="C2977" t="s">
        <v>3073</v>
      </c>
      <c r="D2977" t="s">
        <v>3327</v>
      </c>
      <c r="E2977" t="s">
        <v>3720</v>
      </c>
      <c r="F2977">
        <v>55</v>
      </c>
      <c r="G2977">
        <v>54</v>
      </c>
      <c r="I2977" t="s">
        <v>1144</v>
      </c>
    </row>
    <row r="2978" spans="1:9" x14ac:dyDescent="0.25">
      <c r="A2978" t="s">
        <v>3322</v>
      </c>
      <c r="B2978" s="6">
        <v>42016</v>
      </c>
      <c r="C2978" t="s">
        <v>3073</v>
      </c>
      <c r="D2978" t="s">
        <v>3263</v>
      </c>
      <c r="E2978" t="s">
        <v>3720</v>
      </c>
      <c r="F2978">
        <v>72</v>
      </c>
      <c r="G2978">
        <v>59</v>
      </c>
      <c r="I2978" t="s">
        <v>2646</v>
      </c>
    </row>
    <row r="2979" spans="1:9" x14ac:dyDescent="0.25">
      <c r="A2979" t="s">
        <v>3364</v>
      </c>
      <c r="B2979" s="6">
        <v>42016</v>
      </c>
      <c r="C2979" t="s">
        <v>3073</v>
      </c>
      <c r="D2979" t="s">
        <v>3362</v>
      </c>
      <c r="E2979" t="s">
        <v>3720</v>
      </c>
      <c r="F2979">
        <v>66</v>
      </c>
      <c r="G2979">
        <v>64</v>
      </c>
      <c r="I2979" t="s">
        <v>2564</v>
      </c>
    </row>
    <row r="2980" spans="1:9" x14ac:dyDescent="0.25">
      <c r="A2980" t="s">
        <v>3365</v>
      </c>
      <c r="B2980" s="6">
        <v>42016</v>
      </c>
      <c r="C2980" t="s">
        <v>3073</v>
      </c>
      <c r="D2980" t="s">
        <v>3298</v>
      </c>
      <c r="E2980" t="s">
        <v>3720</v>
      </c>
      <c r="F2980">
        <v>68</v>
      </c>
      <c r="G2980">
        <v>43</v>
      </c>
      <c r="I2980" t="s">
        <v>1364</v>
      </c>
    </row>
    <row r="2981" spans="1:9" x14ac:dyDescent="0.25">
      <c r="A2981" t="s">
        <v>3280</v>
      </c>
      <c r="B2981" s="6">
        <v>42017</v>
      </c>
      <c r="C2981" t="s">
        <v>3073</v>
      </c>
      <c r="D2981" t="s">
        <v>3077</v>
      </c>
      <c r="E2981" t="s">
        <v>3721</v>
      </c>
      <c r="F2981">
        <v>82</v>
      </c>
      <c r="G2981">
        <v>73</v>
      </c>
      <c r="H2981" t="s">
        <v>3722</v>
      </c>
      <c r="I2981" t="s">
        <v>1230</v>
      </c>
    </row>
    <row r="2982" spans="1:9" x14ac:dyDescent="0.25">
      <c r="A2982" t="s">
        <v>3376</v>
      </c>
      <c r="B2982" s="6">
        <v>42017</v>
      </c>
      <c r="C2982" t="s">
        <v>3073</v>
      </c>
      <c r="D2982" t="s">
        <v>3178</v>
      </c>
      <c r="E2982" t="s">
        <v>3720</v>
      </c>
      <c r="F2982">
        <v>63</v>
      </c>
      <c r="G2982">
        <v>52</v>
      </c>
      <c r="I2982" t="s">
        <v>1410</v>
      </c>
    </row>
    <row r="2983" spans="1:9" x14ac:dyDescent="0.25">
      <c r="A2983" t="s">
        <v>3314</v>
      </c>
      <c r="B2983" s="6">
        <v>42017</v>
      </c>
      <c r="C2983" t="s">
        <v>3073</v>
      </c>
      <c r="D2983" t="s">
        <v>3336</v>
      </c>
      <c r="E2983" t="s">
        <v>3720</v>
      </c>
      <c r="F2983">
        <v>109</v>
      </c>
      <c r="G2983">
        <v>58</v>
      </c>
      <c r="I2983" t="s">
        <v>2580</v>
      </c>
    </row>
    <row r="2984" spans="1:9" x14ac:dyDescent="0.25">
      <c r="A2984" t="s">
        <v>3255</v>
      </c>
      <c r="B2984" s="6">
        <v>42017</v>
      </c>
      <c r="C2984" t="s">
        <v>3073</v>
      </c>
      <c r="D2984" t="s">
        <v>3249</v>
      </c>
      <c r="E2984" t="s">
        <v>3720</v>
      </c>
      <c r="F2984">
        <v>78</v>
      </c>
      <c r="G2984">
        <v>72</v>
      </c>
      <c r="I2984" t="s">
        <v>136</v>
      </c>
    </row>
    <row r="2985" spans="1:9" x14ac:dyDescent="0.25">
      <c r="A2985" t="s">
        <v>3704</v>
      </c>
      <c r="B2985" s="6">
        <v>42017</v>
      </c>
      <c r="C2985" t="s">
        <v>3073</v>
      </c>
      <c r="D2985" t="s">
        <v>3194</v>
      </c>
      <c r="E2985" t="s">
        <v>3720</v>
      </c>
      <c r="F2985">
        <v>90</v>
      </c>
      <c r="G2985">
        <v>74</v>
      </c>
      <c r="I2985" t="s">
        <v>574</v>
      </c>
    </row>
    <row r="2986" spans="1:9" x14ac:dyDescent="0.25">
      <c r="A2986" t="s">
        <v>3152</v>
      </c>
      <c r="B2986" s="6">
        <v>42017</v>
      </c>
      <c r="C2986" t="s">
        <v>3073</v>
      </c>
      <c r="D2986" t="s">
        <v>3174</v>
      </c>
      <c r="E2986" t="s">
        <v>3721</v>
      </c>
      <c r="F2986">
        <v>76</v>
      </c>
      <c r="G2986">
        <v>73</v>
      </c>
      <c r="I2986" t="s">
        <v>431</v>
      </c>
    </row>
    <row r="2987" spans="1:9" x14ac:dyDescent="0.25">
      <c r="A2987" t="s">
        <v>3209</v>
      </c>
      <c r="B2987" s="6">
        <v>42017</v>
      </c>
      <c r="C2987" t="s">
        <v>3073</v>
      </c>
      <c r="D2987" t="s">
        <v>3382</v>
      </c>
      <c r="E2987" t="s">
        <v>3721</v>
      </c>
      <c r="F2987">
        <v>74</v>
      </c>
      <c r="G2987">
        <v>58</v>
      </c>
      <c r="I2987" t="s">
        <v>1809</v>
      </c>
    </row>
    <row r="2988" spans="1:9" x14ac:dyDescent="0.25">
      <c r="A2988" t="s">
        <v>3709</v>
      </c>
      <c r="B2988" s="6">
        <v>42017</v>
      </c>
      <c r="C2988" t="s">
        <v>3073</v>
      </c>
      <c r="D2988" t="s">
        <v>3246</v>
      </c>
      <c r="E2988" t="s">
        <v>3721</v>
      </c>
      <c r="F2988">
        <v>67</v>
      </c>
      <c r="G2988">
        <v>57</v>
      </c>
      <c r="I2988" t="s">
        <v>843</v>
      </c>
    </row>
    <row r="2989" spans="1:9" x14ac:dyDescent="0.25">
      <c r="A2989" t="s">
        <v>3713</v>
      </c>
      <c r="B2989" s="6">
        <v>42017</v>
      </c>
      <c r="C2989" t="s">
        <v>3073</v>
      </c>
      <c r="D2989" t="s">
        <v>3235</v>
      </c>
      <c r="E2989" t="s">
        <v>3721</v>
      </c>
      <c r="F2989">
        <v>86</v>
      </c>
      <c r="G2989">
        <v>37</v>
      </c>
      <c r="I2989" t="s">
        <v>2487</v>
      </c>
    </row>
    <row r="2990" spans="1:9" x14ac:dyDescent="0.25">
      <c r="A2990" t="s">
        <v>3215</v>
      </c>
      <c r="B2990" s="6">
        <v>42017</v>
      </c>
      <c r="C2990" t="s">
        <v>3073</v>
      </c>
      <c r="D2990" t="s">
        <v>3212</v>
      </c>
      <c r="E2990" t="s">
        <v>3721</v>
      </c>
      <c r="F2990">
        <v>60</v>
      </c>
      <c r="G2990">
        <v>58</v>
      </c>
      <c r="I2990" t="s">
        <v>760</v>
      </c>
    </row>
    <row r="2991" spans="1:9" x14ac:dyDescent="0.25">
      <c r="A2991" t="s">
        <v>3711</v>
      </c>
      <c r="B2991" s="6">
        <v>42017</v>
      </c>
      <c r="C2991" t="s">
        <v>3073</v>
      </c>
      <c r="D2991" t="s">
        <v>3198</v>
      </c>
      <c r="E2991" t="s">
        <v>3721</v>
      </c>
      <c r="F2991">
        <v>78</v>
      </c>
      <c r="G2991">
        <v>63</v>
      </c>
      <c r="I2991" t="s">
        <v>610</v>
      </c>
    </row>
    <row r="2992" spans="1:9" x14ac:dyDescent="0.25">
      <c r="A2992" t="s">
        <v>3088</v>
      </c>
      <c r="B2992" s="6">
        <v>42017</v>
      </c>
      <c r="C2992" t="s">
        <v>3073</v>
      </c>
      <c r="D2992" t="s">
        <v>3084</v>
      </c>
      <c r="E2992" t="s">
        <v>3720</v>
      </c>
      <c r="F2992">
        <v>62</v>
      </c>
      <c r="G2992">
        <v>59</v>
      </c>
      <c r="I2992" t="s">
        <v>81</v>
      </c>
    </row>
    <row r="2993" spans="1:9" x14ac:dyDescent="0.25">
      <c r="A2993" t="s">
        <v>3124</v>
      </c>
      <c r="B2993" s="6">
        <v>42017</v>
      </c>
      <c r="C2993" t="s">
        <v>3073</v>
      </c>
      <c r="D2993" t="s">
        <v>3127</v>
      </c>
      <c r="E2993" t="s">
        <v>3720</v>
      </c>
      <c r="F2993">
        <v>77</v>
      </c>
      <c r="G2993">
        <v>75</v>
      </c>
      <c r="I2993" t="s">
        <v>1258</v>
      </c>
    </row>
    <row r="2994" spans="1:9" x14ac:dyDescent="0.25">
      <c r="A2994" t="s">
        <v>3163</v>
      </c>
      <c r="B2994" s="6">
        <v>42017</v>
      </c>
      <c r="C2994" t="s">
        <v>3073</v>
      </c>
      <c r="D2994" t="s">
        <v>3718</v>
      </c>
      <c r="E2994" t="s">
        <v>3721</v>
      </c>
      <c r="F2994">
        <v>86</v>
      </c>
      <c r="G2994">
        <v>44</v>
      </c>
      <c r="I2994" t="s">
        <v>1037</v>
      </c>
    </row>
    <row r="2995" spans="1:9" x14ac:dyDescent="0.25">
      <c r="A2995" t="s">
        <v>3082</v>
      </c>
      <c r="B2995" s="6">
        <v>42017</v>
      </c>
      <c r="C2995" t="s">
        <v>3073</v>
      </c>
      <c r="D2995" t="s">
        <v>3259</v>
      </c>
      <c r="E2995" t="s">
        <v>3720</v>
      </c>
      <c r="F2995">
        <v>67</v>
      </c>
      <c r="G2995">
        <v>56</v>
      </c>
      <c r="I2995" t="s">
        <v>1864</v>
      </c>
    </row>
    <row r="2996" spans="1:9" x14ac:dyDescent="0.25">
      <c r="A2996" t="s">
        <v>3407</v>
      </c>
      <c r="B2996" s="6">
        <v>42017</v>
      </c>
      <c r="C2996" t="s">
        <v>3073</v>
      </c>
      <c r="D2996" t="s">
        <v>3404</v>
      </c>
      <c r="E2996" t="s">
        <v>3721</v>
      </c>
      <c r="F2996">
        <v>61</v>
      </c>
      <c r="G2996">
        <v>57</v>
      </c>
      <c r="I2996" t="s">
        <v>2625</v>
      </c>
    </row>
    <row r="2997" spans="1:9" x14ac:dyDescent="0.25">
      <c r="A2997" t="s">
        <v>3357</v>
      </c>
      <c r="B2997" s="6">
        <v>42017</v>
      </c>
      <c r="C2997" t="s">
        <v>3073</v>
      </c>
      <c r="D2997" t="s">
        <v>3173</v>
      </c>
      <c r="E2997" t="s">
        <v>3720</v>
      </c>
      <c r="F2997">
        <v>95</v>
      </c>
      <c r="G2997">
        <v>81</v>
      </c>
      <c r="I2997" t="s">
        <v>1008</v>
      </c>
    </row>
    <row r="2998" spans="1:9" x14ac:dyDescent="0.25">
      <c r="A2998" t="s">
        <v>3324</v>
      </c>
      <c r="B2998" s="6">
        <v>42017</v>
      </c>
      <c r="C2998" t="s">
        <v>3073</v>
      </c>
      <c r="D2998" t="s">
        <v>3153</v>
      </c>
      <c r="E2998" t="s">
        <v>3721</v>
      </c>
      <c r="F2998">
        <v>71</v>
      </c>
      <c r="G2998">
        <v>52</v>
      </c>
      <c r="I2998" t="s">
        <v>893</v>
      </c>
    </row>
    <row r="2999" spans="1:9" x14ac:dyDescent="0.25">
      <c r="A2999" t="s">
        <v>3117</v>
      </c>
      <c r="B2999" s="6">
        <v>42017</v>
      </c>
      <c r="C2999" t="s">
        <v>3073</v>
      </c>
      <c r="D2999" t="s">
        <v>3180</v>
      </c>
      <c r="E2999" t="s">
        <v>3720</v>
      </c>
      <c r="F2999">
        <v>65</v>
      </c>
      <c r="G2999">
        <v>60</v>
      </c>
      <c r="I2999" t="s">
        <v>473</v>
      </c>
    </row>
    <row r="3000" spans="1:9" x14ac:dyDescent="0.25">
      <c r="A3000" t="s">
        <v>3330</v>
      </c>
      <c r="B3000" s="6">
        <v>42017</v>
      </c>
      <c r="C3000" t="s">
        <v>3073</v>
      </c>
      <c r="D3000" t="s">
        <v>3718</v>
      </c>
      <c r="E3000" t="s">
        <v>3721</v>
      </c>
      <c r="F3000">
        <v>77</v>
      </c>
      <c r="G3000">
        <v>63</v>
      </c>
      <c r="I3000" t="s">
        <v>494</v>
      </c>
    </row>
    <row r="3001" spans="1:9" x14ac:dyDescent="0.25">
      <c r="A3001" t="s">
        <v>3105</v>
      </c>
      <c r="B3001" s="6">
        <v>42017</v>
      </c>
      <c r="C3001" t="s">
        <v>3073</v>
      </c>
      <c r="D3001" t="s">
        <v>3101</v>
      </c>
      <c r="E3001" t="s">
        <v>3720</v>
      </c>
      <c r="F3001">
        <v>79</v>
      </c>
      <c r="G3001">
        <v>75</v>
      </c>
      <c r="H3001" t="s">
        <v>3722</v>
      </c>
      <c r="I3001" t="s">
        <v>960</v>
      </c>
    </row>
    <row r="3002" spans="1:9" x14ac:dyDescent="0.25">
      <c r="A3002" t="s">
        <v>3199</v>
      </c>
      <c r="B3002" s="6">
        <v>42017</v>
      </c>
      <c r="C3002" t="s">
        <v>3073</v>
      </c>
      <c r="D3002" t="s">
        <v>3155</v>
      </c>
      <c r="E3002" t="s">
        <v>3721</v>
      </c>
      <c r="F3002">
        <v>68</v>
      </c>
      <c r="G3002">
        <v>66</v>
      </c>
      <c r="I3002" t="s">
        <v>2484</v>
      </c>
    </row>
    <row r="3003" spans="1:9" x14ac:dyDescent="0.25">
      <c r="A3003" t="s">
        <v>3195</v>
      </c>
      <c r="B3003" s="6">
        <v>42017</v>
      </c>
      <c r="C3003" t="s">
        <v>3073</v>
      </c>
      <c r="D3003" t="s">
        <v>3200</v>
      </c>
      <c r="E3003" t="s">
        <v>3721</v>
      </c>
      <c r="F3003">
        <v>86</v>
      </c>
      <c r="G3003">
        <v>83</v>
      </c>
      <c r="H3003" t="s">
        <v>3722</v>
      </c>
      <c r="I3003" t="s">
        <v>679</v>
      </c>
    </row>
    <row r="3004" spans="1:9" x14ac:dyDescent="0.25">
      <c r="A3004" t="s">
        <v>3251</v>
      </c>
      <c r="B3004" s="6">
        <v>42017</v>
      </c>
      <c r="C3004" t="s">
        <v>3073</v>
      </c>
      <c r="D3004" t="s">
        <v>3170</v>
      </c>
      <c r="E3004" t="s">
        <v>3721</v>
      </c>
      <c r="F3004">
        <v>74</v>
      </c>
      <c r="G3004">
        <v>69</v>
      </c>
      <c r="I3004" t="s">
        <v>1455</v>
      </c>
    </row>
    <row r="3005" spans="1:9" x14ac:dyDescent="0.25">
      <c r="A3005" t="s">
        <v>3100</v>
      </c>
      <c r="B3005" s="6">
        <v>42017</v>
      </c>
      <c r="C3005" t="s">
        <v>3073</v>
      </c>
      <c r="D3005" t="s">
        <v>3202</v>
      </c>
      <c r="E3005" t="s">
        <v>3721</v>
      </c>
      <c r="F3005">
        <v>74</v>
      </c>
      <c r="G3005">
        <v>70</v>
      </c>
      <c r="I3005" t="s">
        <v>2484</v>
      </c>
    </row>
    <row r="3006" spans="1:9" x14ac:dyDescent="0.25">
      <c r="A3006" t="s">
        <v>3143</v>
      </c>
      <c r="B3006" s="6">
        <v>42017</v>
      </c>
      <c r="C3006" t="s">
        <v>3073</v>
      </c>
      <c r="D3006" t="s">
        <v>3136</v>
      </c>
      <c r="E3006" t="s">
        <v>3721</v>
      </c>
      <c r="F3006">
        <v>66</v>
      </c>
      <c r="G3006">
        <v>58</v>
      </c>
      <c r="I3006" t="s">
        <v>338</v>
      </c>
    </row>
    <row r="3007" spans="1:9" x14ac:dyDescent="0.25">
      <c r="A3007" t="s">
        <v>3710</v>
      </c>
      <c r="B3007" s="6">
        <v>42017</v>
      </c>
      <c r="C3007" t="s">
        <v>3073</v>
      </c>
      <c r="D3007" t="s">
        <v>3197</v>
      </c>
      <c r="E3007" t="s">
        <v>3721</v>
      </c>
      <c r="F3007">
        <v>65</v>
      </c>
      <c r="G3007">
        <v>42</v>
      </c>
      <c r="I3007" t="s">
        <v>689</v>
      </c>
    </row>
    <row r="3008" spans="1:9" x14ac:dyDescent="0.25">
      <c r="A3008" t="s">
        <v>3385</v>
      </c>
      <c r="B3008" s="6">
        <v>42017</v>
      </c>
      <c r="C3008" t="s">
        <v>3073</v>
      </c>
      <c r="D3008" t="s">
        <v>3702</v>
      </c>
      <c r="E3008" t="s">
        <v>3721</v>
      </c>
      <c r="F3008">
        <v>86</v>
      </c>
      <c r="G3008">
        <v>65</v>
      </c>
      <c r="I3008" t="s">
        <v>610</v>
      </c>
    </row>
    <row r="3009" spans="1:9" x14ac:dyDescent="0.25">
      <c r="A3009" t="s">
        <v>3122</v>
      </c>
      <c r="B3009" s="6">
        <v>42018</v>
      </c>
      <c r="C3009" t="s">
        <v>3073</v>
      </c>
      <c r="D3009" t="s">
        <v>3367</v>
      </c>
      <c r="E3009" t="s">
        <v>3721</v>
      </c>
      <c r="F3009">
        <v>67</v>
      </c>
      <c r="G3009">
        <v>50</v>
      </c>
      <c r="I3009" t="s">
        <v>637</v>
      </c>
    </row>
    <row r="3010" spans="1:9" x14ac:dyDescent="0.25">
      <c r="A3010" t="s">
        <v>3097</v>
      </c>
      <c r="B3010" s="6">
        <v>42018</v>
      </c>
      <c r="C3010" t="s">
        <v>3073</v>
      </c>
      <c r="D3010" t="s">
        <v>3089</v>
      </c>
      <c r="E3010" t="s">
        <v>3721</v>
      </c>
      <c r="F3010">
        <v>73</v>
      </c>
      <c r="G3010">
        <v>58</v>
      </c>
      <c r="I3010" t="s">
        <v>20</v>
      </c>
    </row>
    <row r="3011" spans="1:9" x14ac:dyDescent="0.25">
      <c r="A3011" t="s">
        <v>3399</v>
      </c>
      <c r="B3011" s="6">
        <v>42018</v>
      </c>
      <c r="C3011" t="s">
        <v>3073</v>
      </c>
      <c r="D3011" t="s">
        <v>3379</v>
      </c>
      <c r="E3011" t="s">
        <v>3721</v>
      </c>
      <c r="F3011">
        <v>62</v>
      </c>
      <c r="G3011">
        <v>59</v>
      </c>
      <c r="I3011" t="s">
        <v>219</v>
      </c>
    </row>
    <row r="3012" spans="1:9" x14ac:dyDescent="0.25">
      <c r="A3012" t="s">
        <v>3403</v>
      </c>
      <c r="B3012" s="6">
        <v>42018</v>
      </c>
      <c r="C3012" t="s">
        <v>3073</v>
      </c>
      <c r="D3012" t="s">
        <v>3714</v>
      </c>
      <c r="E3012" t="s">
        <v>3721</v>
      </c>
      <c r="F3012">
        <v>74</v>
      </c>
      <c r="G3012">
        <v>73</v>
      </c>
      <c r="I3012" t="s">
        <v>819</v>
      </c>
    </row>
    <row r="3013" spans="1:9" x14ac:dyDescent="0.25">
      <c r="A3013" t="s">
        <v>3095</v>
      </c>
      <c r="B3013" s="6">
        <v>42018</v>
      </c>
      <c r="C3013" t="s">
        <v>3073</v>
      </c>
      <c r="D3013" t="s">
        <v>3151</v>
      </c>
      <c r="E3013" t="s">
        <v>3721</v>
      </c>
      <c r="F3013">
        <v>64</v>
      </c>
      <c r="G3013">
        <v>57</v>
      </c>
      <c r="H3013" t="s">
        <v>3722</v>
      </c>
      <c r="I3013" t="s">
        <v>541</v>
      </c>
    </row>
    <row r="3014" spans="1:9" x14ac:dyDescent="0.25">
      <c r="A3014" t="s">
        <v>3079</v>
      </c>
      <c r="B3014" s="6">
        <v>42018</v>
      </c>
      <c r="C3014" t="s">
        <v>3073</v>
      </c>
      <c r="D3014" t="s">
        <v>3325</v>
      </c>
      <c r="E3014" t="s">
        <v>3721</v>
      </c>
      <c r="F3014">
        <v>65</v>
      </c>
      <c r="G3014">
        <v>63</v>
      </c>
      <c r="I3014" t="s">
        <v>1070</v>
      </c>
    </row>
    <row r="3015" spans="1:9" x14ac:dyDescent="0.25">
      <c r="A3015" t="s">
        <v>3284</v>
      </c>
      <c r="B3015" s="6">
        <v>42018</v>
      </c>
      <c r="C3015" t="s">
        <v>3073</v>
      </c>
      <c r="D3015" t="s">
        <v>3103</v>
      </c>
      <c r="E3015" t="s">
        <v>3721</v>
      </c>
      <c r="F3015">
        <v>82</v>
      </c>
      <c r="G3015">
        <v>63</v>
      </c>
      <c r="I3015" t="s">
        <v>199</v>
      </c>
    </row>
    <row r="3016" spans="1:9" x14ac:dyDescent="0.25">
      <c r="A3016" t="s">
        <v>3222</v>
      </c>
      <c r="B3016" s="6">
        <v>42018</v>
      </c>
      <c r="C3016" t="s">
        <v>3073</v>
      </c>
      <c r="D3016" t="s">
        <v>3146</v>
      </c>
      <c r="E3016" t="s">
        <v>3720</v>
      </c>
      <c r="F3016">
        <v>69</v>
      </c>
      <c r="G3016">
        <v>59</v>
      </c>
      <c r="I3016" t="s">
        <v>2363</v>
      </c>
    </row>
    <row r="3017" spans="1:9" x14ac:dyDescent="0.25">
      <c r="A3017" t="s">
        <v>3102</v>
      </c>
      <c r="B3017" s="6">
        <v>42018</v>
      </c>
      <c r="C3017" t="s">
        <v>3073</v>
      </c>
      <c r="D3017" t="s">
        <v>3169</v>
      </c>
      <c r="E3017" t="s">
        <v>3721</v>
      </c>
      <c r="F3017">
        <v>105</v>
      </c>
      <c r="G3017">
        <v>77</v>
      </c>
      <c r="I3017" t="s">
        <v>1937</v>
      </c>
    </row>
    <row r="3018" spans="1:9" x14ac:dyDescent="0.25">
      <c r="A3018" t="s">
        <v>3301</v>
      </c>
      <c r="B3018" s="6">
        <v>42018</v>
      </c>
      <c r="C3018" t="s">
        <v>3073</v>
      </c>
      <c r="D3018" t="s">
        <v>3307</v>
      </c>
      <c r="E3018" t="s">
        <v>3721</v>
      </c>
      <c r="F3018">
        <v>80</v>
      </c>
      <c r="G3018">
        <v>58</v>
      </c>
      <c r="I3018" t="s">
        <v>1143</v>
      </c>
    </row>
    <row r="3019" spans="1:9" x14ac:dyDescent="0.25">
      <c r="A3019" t="s">
        <v>3076</v>
      </c>
      <c r="B3019" s="6">
        <v>42018</v>
      </c>
      <c r="C3019" t="s">
        <v>3073</v>
      </c>
      <c r="D3019" t="s">
        <v>3094</v>
      </c>
      <c r="E3019" t="s">
        <v>3721</v>
      </c>
      <c r="F3019">
        <v>62</v>
      </c>
      <c r="G3019">
        <v>53</v>
      </c>
      <c r="I3019" t="s">
        <v>2427</v>
      </c>
    </row>
    <row r="3020" spans="1:9" x14ac:dyDescent="0.25">
      <c r="A3020" t="s">
        <v>3279</v>
      </c>
      <c r="B3020" s="6">
        <v>42018</v>
      </c>
      <c r="C3020" t="s">
        <v>3073</v>
      </c>
      <c r="D3020" t="s">
        <v>3328</v>
      </c>
      <c r="E3020" t="s">
        <v>3721</v>
      </c>
      <c r="F3020">
        <v>98</v>
      </c>
      <c r="G3020">
        <v>42</v>
      </c>
      <c r="I3020" t="s">
        <v>2180</v>
      </c>
    </row>
    <row r="3021" spans="1:9" x14ac:dyDescent="0.25">
      <c r="A3021" t="s">
        <v>3176</v>
      </c>
      <c r="B3021" s="6">
        <v>42018</v>
      </c>
      <c r="C3021" t="s">
        <v>3073</v>
      </c>
      <c r="D3021" t="s">
        <v>3168</v>
      </c>
      <c r="E3021" t="s">
        <v>3721</v>
      </c>
      <c r="F3021">
        <v>61</v>
      </c>
      <c r="G3021">
        <v>50</v>
      </c>
      <c r="I3021" t="s">
        <v>373</v>
      </c>
    </row>
    <row r="3022" spans="1:9" x14ac:dyDescent="0.25">
      <c r="A3022" t="s">
        <v>3157</v>
      </c>
      <c r="B3022" s="6">
        <v>42018</v>
      </c>
      <c r="C3022" t="s">
        <v>3073</v>
      </c>
      <c r="D3022" t="s">
        <v>3182</v>
      </c>
      <c r="E3022" t="s">
        <v>3721</v>
      </c>
      <c r="F3022">
        <v>67</v>
      </c>
      <c r="G3022">
        <v>64</v>
      </c>
      <c r="H3022" t="s">
        <v>3722</v>
      </c>
      <c r="I3022" t="s">
        <v>1422</v>
      </c>
    </row>
    <row r="3023" spans="1:9" x14ac:dyDescent="0.25">
      <c r="A3023" t="s">
        <v>3189</v>
      </c>
      <c r="B3023" s="6">
        <v>42018</v>
      </c>
      <c r="C3023" t="s">
        <v>3073</v>
      </c>
      <c r="D3023" t="s">
        <v>3272</v>
      </c>
      <c r="E3023" t="s">
        <v>3721</v>
      </c>
      <c r="F3023">
        <v>68</v>
      </c>
      <c r="G3023">
        <v>54</v>
      </c>
      <c r="I3023" t="s">
        <v>2334</v>
      </c>
    </row>
    <row r="3024" spans="1:9" x14ac:dyDescent="0.25">
      <c r="A3024" t="s">
        <v>3139</v>
      </c>
      <c r="B3024" s="6">
        <v>42018</v>
      </c>
      <c r="C3024" t="s">
        <v>3073</v>
      </c>
      <c r="D3024" t="s">
        <v>3141</v>
      </c>
      <c r="E3024" t="s">
        <v>3721</v>
      </c>
      <c r="F3024">
        <v>66</v>
      </c>
      <c r="G3024">
        <v>61</v>
      </c>
      <c r="I3024" t="s">
        <v>102</v>
      </c>
    </row>
    <row r="3025" spans="1:9" x14ac:dyDescent="0.25">
      <c r="A3025" t="s">
        <v>3345</v>
      </c>
      <c r="B3025" s="6">
        <v>42018</v>
      </c>
      <c r="C3025" t="s">
        <v>3073</v>
      </c>
      <c r="D3025" t="s">
        <v>3164</v>
      </c>
      <c r="E3025" t="s">
        <v>3720</v>
      </c>
      <c r="F3025">
        <v>66</v>
      </c>
      <c r="G3025">
        <v>50</v>
      </c>
      <c r="I3025" t="s">
        <v>452</v>
      </c>
    </row>
    <row r="3026" spans="1:9" x14ac:dyDescent="0.25">
      <c r="A3026" t="s">
        <v>3306</v>
      </c>
      <c r="B3026" s="6">
        <v>42018</v>
      </c>
      <c r="C3026" t="s">
        <v>3073</v>
      </c>
      <c r="D3026" t="s">
        <v>3302</v>
      </c>
      <c r="E3026" t="s">
        <v>3720</v>
      </c>
      <c r="F3026">
        <v>84</v>
      </c>
      <c r="G3026">
        <v>72</v>
      </c>
      <c r="I3026" t="s">
        <v>1162</v>
      </c>
    </row>
    <row r="3027" spans="1:9" x14ac:dyDescent="0.25">
      <c r="A3027" t="s">
        <v>3167</v>
      </c>
      <c r="B3027" s="6">
        <v>42018</v>
      </c>
      <c r="C3027" t="s">
        <v>3074</v>
      </c>
      <c r="D3027" t="s">
        <v>3171</v>
      </c>
      <c r="E3027" t="s">
        <v>3720</v>
      </c>
      <c r="F3027">
        <v>75</v>
      </c>
      <c r="G3027">
        <v>55</v>
      </c>
      <c r="I3027" t="s">
        <v>418</v>
      </c>
    </row>
    <row r="3028" spans="1:9" x14ac:dyDescent="0.25">
      <c r="A3028" t="s">
        <v>3196</v>
      </c>
      <c r="B3028" s="6">
        <v>42018</v>
      </c>
      <c r="C3028" t="s">
        <v>3073</v>
      </c>
      <c r="D3028" t="s">
        <v>3092</v>
      </c>
      <c r="E3028" t="s">
        <v>3720</v>
      </c>
      <c r="F3028">
        <v>62</v>
      </c>
      <c r="G3028">
        <v>59</v>
      </c>
      <c r="I3028" t="s">
        <v>596</v>
      </c>
    </row>
    <row r="3029" spans="1:9" x14ac:dyDescent="0.25">
      <c r="A3029" t="s">
        <v>3099</v>
      </c>
      <c r="B3029" s="6">
        <v>42018</v>
      </c>
      <c r="C3029" t="s">
        <v>3073</v>
      </c>
      <c r="D3029" t="s">
        <v>3093</v>
      </c>
      <c r="E3029" t="s">
        <v>3720</v>
      </c>
      <c r="F3029">
        <v>72</v>
      </c>
      <c r="G3029">
        <v>70</v>
      </c>
      <c r="H3029" t="s">
        <v>3722</v>
      </c>
      <c r="I3029" t="s">
        <v>2439</v>
      </c>
    </row>
    <row r="3030" spans="1:9" x14ac:dyDescent="0.25">
      <c r="A3030" t="s">
        <v>3190</v>
      </c>
      <c r="B3030" s="6">
        <v>42018</v>
      </c>
      <c r="C3030" t="s">
        <v>3073</v>
      </c>
      <c r="D3030" t="s">
        <v>3193</v>
      </c>
      <c r="E3030" t="s">
        <v>3721</v>
      </c>
      <c r="F3030">
        <v>71</v>
      </c>
      <c r="G3030">
        <v>70</v>
      </c>
      <c r="H3030" t="s">
        <v>3722</v>
      </c>
      <c r="I3030" t="s">
        <v>2118</v>
      </c>
    </row>
    <row r="3031" spans="1:9" x14ac:dyDescent="0.25">
      <c r="A3031" t="s">
        <v>3216</v>
      </c>
      <c r="B3031" s="6">
        <v>42018</v>
      </c>
      <c r="C3031" t="s">
        <v>3073</v>
      </c>
      <c r="D3031" t="s">
        <v>3213</v>
      </c>
      <c r="E3031" t="s">
        <v>3721</v>
      </c>
      <c r="F3031">
        <v>71</v>
      </c>
      <c r="G3031">
        <v>69</v>
      </c>
      <c r="I3031" t="s">
        <v>736</v>
      </c>
    </row>
    <row r="3032" spans="1:9" x14ac:dyDescent="0.25">
      <c r="A3032" t="s">
        <v>3320</v>
      </c>
      <c r="B3032" s="6">
        <v>42018</v>
      </c>
      <c r="C3032" t="s">
        <v>3073</v>
      </c>
      <c r="D3032" t="s">
        <v>3397</v>
      </c>
      <c r="E3032" t="s">
        <v>3720</v>
      </c>
      <c r="F3032">
        <v>69</v>
      </c>
      <c r="G3032">
        <v>52</v>
      </c>
      <c r="I3032" t="s">
        <v>1727</v>
      </c>
    </row>
    <row r="3033" spans="1:9" x14ac:dyDescent="0.25">
      <c r="A3033" t="s">
        <v>3245</v>
      </c>
      <c r="B3033" s="6">
        <v>42018</v>
      </c>
      <c r="C3033" t="s">
        <v>3073</v>
      </c>
      <c r="D3033" t="s">
        <v>3247</v>
      </c>
      <c r="E3033" t="s">
        <v>3721</v>
      </c>
      <c r="F3033">
        <v>58</v>
      </c>
      <c r="G3033">
        <v>51</v>
      </c>
      <c r="I3033" t="s">
        <v>63</v>
      </c>
    </row>
    <row r="3034" spans="1:9" x14ac:dyDescent="0.25">
      <c r="A3034" t="s">
        <v>3375</v>
      </c>
      <c r="B3034" s="6">
        <v>42018</v>
      </c>
      <c r="C3034" t="s">
        <v>3073</v>
      </c>
      <c r="D3034" t="s">
        <v>3315</v>
      </c>
      <c r="E3034" t="s">
        <v>3721</v>
      </c>
      <c r="F3034">
        <v>65</v>
      </c>
      <c r="G3034">
        <v>59</v>
      </c>
      <c r="I3034" t="s">
        <v>637</v>
      </c>
    </row>
    <row r="3035" spans="1:9" x14ac:dyDescent="0.25">
      <c r="A3035" t="s">
        <v>3366</v>
      </c>
      <c r="B3035" s="6">
        <v>42018</v>
      </c>
      <c r="C3035" t="s">
        <v>3073</v>
      </c>
      <c r="D3035" t="s">
        <v>3123</v>
      </c>
      <c r="E3035" t="s">
        <v>3721</v>
      </c>
      <c r="F3035">
        <v>69</v>
      </c>
      <c r="G3035">
        <v>65</v>
      </c>
      <c r="I3035" t="s">
        <v>474</v>
      </c>
    </row>
    <row r="3036" spans="1:9" x14ac:dyDescent="0.25">
      <c r="A3036" t="s">
        <v>3309</v>
      </c>
      <c r="B3036" s="6">
        <v>42018</v>
      </c>
      <c r="C3036" t="s">
        <v>3073</v>
      </c>
      <c r="D3036" t="s">
        <v>3303</v>
      </c>
      <c r="E3036" t="s">
        <v>3720</v>
      </c>
      <c r="F3036">
        <v>71</v>
      </c>
      <c r="G3036">
        <v>67</v>
      </c>
      <c r="I3036" t="s">
        <v>1187</v>
      </c>
    </row>
    <row r="3037" spans="1:9" x14ac:dyDescent="0.25">
      <c r="A3037" t="s">
        <v>3158</v>
      </c>
      <c r="B3037" s="6">
        <v>42018</v>
      </c>
      <c r="C3037" t="s">
        <v>3073</v>
      </c>
      <c r="D3037" t="s">
        <v>3288</v>
      </c>
      <c r="E3037" t="s">
        <v>3721</v>
      </c>
      <c r="F3037">
        <v>50</v>
      </c>
      <c r="G3037">
        <v>47</v>
      </c>
      <c r="I3037" t="s">
        <v>960</v>
      </c>
    </row>
    <row r="3038" spans="1:9" x14ac:dyDescent="0.25">
      <c r="A3038" t="s">
        <v>3254</v>
      </c>
      <c r="B3038" s="6">
        <v>42018</v>
      </c>
      <c r="C3038" t="s">
        <v>3073</v>
      </c>
      <c r="D3038" t="s">
        <v>3252</v>
      </c>
      <c r="E3038" t="s">
        <v>3721</v>
      </c>
      <c r="F3038">
        <v>53</v>
      </c>
      <c r="G3038">
        <v>52</v>
      </c>
      <c r="I3038" t="s">
        <v>949</v>
      </c>
    </row>
    <row r="3039" spans="1:9" x14ac:dyDescent="0.25">
      <c r="A3039" t="s">
        <v>3177</v>
      </c>
      <c r="B3039" s="6">
        <v>42018</v>
      </c>
      <c r="C3039" t="s">
        <v>3073</v>
      </c>
      <c r="D3039" t="s">
        <v>3108</v>
      </c>
      <c r="E3039" t="s">
        <v>3721</v>
      </c>
      <c r="F3039">
        <v>73</v>
      </c>
      <c r="G3039">
        <v>65</v>
      </c>
      <c r="I3039" t="s">
        <v>660</v>
      </c>
    </row>
    <row r="3040" spans="1:9" x14ac:dyDescent="0.25">
      <c r="A3040" t="s">
        <v>3165</v>
      </c>
      <c r="B3040" s="6">
        <v>42018</v>
      </c>
      <c r="C3040" t="s">
        <v>3073</v>
      </c>
      <c r="D3040" t="s">
        <v>3172</v>
      </c>
      <c r="E3040" t="s">
        <v>3720</v>
      </c>
      <c r="F3040">
        <v>71</v>
      </c>
      <c r="G3040">
        <v>63</v>
      </c>
      <c r="I3040" t="s">
        <v>463</v>
      </c>
    </row>
    <row r="3041" spans="1:9" x14ac:dyDescent="0.25">
      <c r="A3041" t="s">
        <v>3281</v>
      </c>
      <c r="B3041" s="6">
        <v>42018</v>
      </c>
      <c r="C3041" t="s">
        <v>3073</v>
      </c>
      <c r="D3041" t="s">
        <v>3226</v>
      </c>
      <c r="E3041" t="s">
        <v>3721</v>
      </c>
      <c r="F3041">
        <v>77</v>
      </c>
      <c r="G3041">
        <v>62</v>
      </c>
      <c r="I3041" t="s">
        <v>1642</v>
      </c>
    </row>
    <row r="3042" spans="1:9" x14ac:dyDescent="0.25">
      <c r="A3042" t="s">
        <v>3388</v>
      </c>
      <c r="B3042" s="6">
        <v>42018</v>
      </c>
      <c r="C3042" t="s">
        <v>3073</v>
      </c>
      <c r="D3042" t="s">
        <v>3378</v>
      </c>
      <c r="E3042" t="s">
        <v>3720</v>
      </c>
      <c r="F3042">
        <v>56</v>
      </c>
      <c r="G3042">
        <v>54</v>
      </c>
      <c r="I3042" t="s">
        <v>1485</v>
      </c>
    </row>
    <row r="3043" spans="1:9" x14ac:dyDescent="0.25">
      <c r="A3043" t="s">
        <v>3327</v>
      </c>
      <c r="B3043" s="6">
        <v>42018</v>
      </c>
      <c r="C3043" t="s">
        <v>3073</v>
      </c>
      <c r="D3043" t="s">
        <v>3381</v>
      </c>
      <c r="E3043" t="s">
        <v>3720</v>
      </c>
      <c r="F3043">
        <v>62</v>
      </c>
      <c r="G3043">
        <v>61</v>
      </c>
      <c r="H3043" t="s">
        <v>3722</v>
      </c>
      <c r="I3043" t="s">
        <v>1852</v>
      </c>
    </row>
    <row r="3044" spans="1:9" x14ac:dyDescent="0.25">
      <c r="A3044" t="s">
        <v>3090</v>
      </c>
      <c r="B3044" s="6">
        <v>42018</v>
      </c>
      <c r="C3044" t="s">
        <v>3073</v>
      </c>
      <c r="D3044" t="s">
        <v>3718</v>
      </c>
      <c r="E3044" t="s">
        <v>3721</v>
      </c>
      <c r="F3044">
        <v>79</v>
      </c>
      <c r="G3044">
        <v>60</v>
      </c>
      <c r="I3044" t="s">
        <v>1595</v>
      </c>
    </row>
    <row r="3045" spans="1:9" x14ac:dyDescent="0.25">
      <c r="A3045" t="s">
        <v>3135</v>
      </c>
      <c r="B3045" s="6">
        <v>42018</v>
      </c>
      <c r="C3045" t="s">
        <v>3073</v>
      </c>
      <c r="D3045" t="s">
        <v>3705</v>
      </c>
      <c r="E3045" t="s">
        <v>3720</v>
      </c>
      <c r="F3045">
        <v>81</v>
      </c>
      <c r="G3045">
        <v>79</v>
      </c>
      <c r="I3045" t="s">
        <v>311</v>
      </c>
    </row>
    <row r="3046" spans="1:9" x14ac:dyDescent="0.25">
      <c r="A3046" t="s">
        <v>3083</v>
      </c>
      <c r="B3046" s="6">
        <v>42018</v>
      </c>
      <c r="C3046" t="s">
        <v>3073</v>
      </c>
      <c r="D3046" t="s">
        <v>3086</v>
      </c>
      <c r="E3046" t="s">
        <v>3720</v>
      </c>
      <c r="F3046">
        <v>68</v>
      </c>
      <c r="G3046">
        <v>67</v>
      </c>
      <c r="I3046" t="s">
        <v>102</v>
      </c>
    </row>
    <row r="3047" spans="1:9" x14ac:dyDescent="0.25">
      <c r="A3047" t="s">
        <v>3274</v>
      </c>
      <c r="B3047" s="6">
        <v>42018</v>
      </c>
      <c r="C3047" t="s">
        <v>3073</v>
      </c>
      <c r="D3047" t="s">
        <v>3339</v>
      </c>
      <c r="E3047" t="s">
        <v>3721</v>
      </c>
      <c r="F3047">
        <v>60</v>
      </c>
      <c r="G3047">
        <v>48</v>
      </c>
      <c r="I3047" t="s">
        <v>1457</v>
      </c>
    </row>
    <row r="3048" spans="1:9" x14ac:dyDescent="0.25">
      <c r="A3048" t="s">
        <v>3211</v>
      </c>
      <c r="B3048" s="6">
        <v>42018</v>
      </c>
      <c r="C3048" t="s">
        <v>3073</v>
      </c>
      <c r="D3048" t="s">
        <v>3221</v>
      </c>
      <c r="E3048" t="s">
        <v>3721</v>
      </c>
      <c r="F3048">
        <v>80</v>
      </c>
      <c r="G3048">
        <v>64</v>
      </c>
      <c r="I3048" t="s">
        <v>773</v>
      </c>
    </row>
    <row r="3049" spans="1:9" x14ac:dyDescent="0.25">
      <c r="A3049" t="s">
        <v>3346</v>
      </c>
      <c r="B3049" s="6">
        <v>42018</v>
      </c>
      <c r="C3049" t="s">
        <v>3073</v>
      </c>
      <c r="D3049" t="s">
        <v>3112</v>
      </c>
      <c r="E3049" t="s">
        <v>3721</v>
      </c>
      <c r="F3049">
        <v>91</v>
      </c>
      <c r="G3049">
        <v>83</v>
      </c>
      <c r="I3049" t="s">
        <v>1457</v>
      </c>
    </row>
    <row r="3050" spans="1:9" x14ac:dyDescent="0.25">
      <c r="A3050" t="s">
        <v>3214</v>
      </c>
      <c r="B3050" s="6">
        <v>42018</v>
      </c>
      <c r="C3050" t="s">
        <v>3073</v>
      </c>
      <c r="D3050" t="s">
        <v>3129</v>
      </c>
      <c r="E3050" t="s">
        <v>3721</v>
      </c>
      <c r="F3050">
        <v>76</v>
      </c>
      <c r="G3050">
        <v>72</v>
      </c>
      <c r="I3050" t="s">
        <v>785</v>
      </c>
    </row>
    <row r="3051" spans="1:9" x14ac:dyDescent="0.25">
      <c r="A3051" t="s">
        <v>3203</v>
      </c>
      <c r="B3051" s="6">
        <v>42018</v>
      </c>
      <c r="C3051" t="s">
        <v>3073</v>
      </c>
      <c r="D3051" t="s">
        <v>3227</v>
      </c>
      <c r="E3051" t="s">
        <v>3720</v>
      </c>
      <c r="F3051">
        <v>72</v>
      </c>
      <c r="G3051">
        <v>67</v>
      </c>
      <c r="I3051" t="s">
        <v>1208</v>
      </c>
    </row>
    <row r="3052" spans="1:9" x14ac:dyDescent="0.25">
      <c r="A3052" t="s">
        <v>3191</v>
      </c>
      <c r="B3052" s="6">
        <v>42018</v>
      </c>
      <c r="C3052" t="s">
        <v>3073</v>
      </c>
      <c r="D3052" t="s">
        <v>3289</v>
      </c>
      <c r="E3052" t="s">
        <v>3720</v>
      </c>
      <c r="F3052">
        <v>80</v>
      </c>
      <c r="G3052">
        <v>73</v>
      </c>
      <c r="I3052" t="s">
        <v>404</v>
      </c>
    </row>
    <row r="3053" spans="1:9" x14ac:dyDescent="0.25">
      <c r="A3053" t="s">
        <v>3253</v>
      </c>
      <c r="B3053" s="6">
        <v>42018</v>
      </c>
      <c r="C3053" t="s">
        <v>3073</v>
      </c>
      <c r="D3053" t="s">
        <v>3183</v>
      </c>
      <c r="E3053" t="s">
        <v>3720</v>
      </c>
      <c r="F3053">
        <v>75</v>
      </c>
      <c r="G3053">
        <v>71</v>
      </c>
      <c r="I3053" t="s">
        <v>1276</v>
      </c>
    </row>
    <row r="3054" spans="1:9" x14ac:dyDescent="0.25">
      <c r="A3054" t="s">
        <v>3159</v>
      </c>
      <c r="B3054" s="6">
        <v>42018</v>
      </c>
      <c r="C3054" t="s">
        <v>3073</v>
      </c>
      <c r="D3054" t="s">
        <v>3294</v>
      </c>
      <c r="E3054" t="s">
        <v>3721</v>
      </c>
      <c r="F3054">
        <v>102</v>
      </c>
      <c r="G3054">
        <v>86</v>
      </c>
      <c r="I3054" t="s">
        <v>135</v>
      </c>
    </row>
    <row r="3055" spans="1:9" x14ac:dyDescent="0.25">
      <c r="A3055" t="s">
        <v>3192</v>
      </c>
      <c r="B3055" s="6">
        <v>42018</v>
      </c>
      <c r="C3055" t="s">
        <v>3073</v>
      </c>
      <c r="D3055" t="s">
        <v>3161</v>
      </c>
      <c r="E3055" t="s">
        <v>3721</v>
      </c>
      <c r="F3055">
        <v>73</v>
      </c>
      <c r="G3055">
        <v>64</v>
      </c>
      <c r="I3055" t="s">
        <v>625</v>
      </c>
    </row>
    <row r="3056" spans="1:9" x14ac:dyDescent="0.25">
      <c r="A3056" t="s">
        <v>3075</v>
      </c>
      <c r="B3056" s="6">
        <v>42018</v>
      </c>
      <c r="C3056" t="s">
        <v>3073</v>
      </c>
      <c r="D3056" t="s">
        <v>3201</v>
      </c>
      <c r="E3056" t="s">
        <v>3720</v>
      </c>
      <c r="F3056">
        <v>83</v>
      </c>
      <c r="G3056">
        <v>70</v>
      </c>
      <c r="I3056" t="s">
        <v>626</v>
      </c>
    </row>
    <row r="3057" spans="1:9" x14ac:dyDescent="0.25">
      <c r="A3057" t="s">
        <v>3130</v>
      </c>
      <c r="B3057" s="6">
        <v>42018</v>
      </c>
      <c r="C3057" t="s">
        <v>3073</v>
      </c>
      <c r="D3057" t="s">
        <v>3118</v>
      </c>
      <c r="E3057" t="s">
        <v>3721</v>
      </c>
      <c r="F3057">
        <v>66</v>
      </c>
      <c r="G3057">
        <v>55</v>
      </c>
      <c r="I3057" t="s">
        <v>491</v>
      </c>
    </row>
    <row r="3058" spans="1:9" x14ac:dyDescent="0.25">
      <c r="A3058" t="s">
        <v>3131</v>
      </c>
      <c r="B3058" s="6">
        <v>42018</v>
      </c>
      <c r="C3058" t="s">
        <v>3073</v>
      </c>
      <c r="D3058" t="s">
        <v>3120</v>
      </c>
      <c r="E3058" t="s">
        <v>3721</v>
      </c>
      <c r="F3058">
        <v>78</v>
      </c>
      <c r="G3058">
        <v>69</v>
      </c>
      <c r="I3058" t="s">
        <v>451</v>
      </c>
    </row>
    <row r="3059" spans="1:9" x14ac:dyDescent="0.25">
      <c r="A3059" t="s">
        <v>3717</v>
      </c>
      <c r="B3059" s="6">
        <v>42018</v>
      </c>
      <c r="C3059" t="s">
        <v>3073</v>
      </c>
      <c r="D3059" t="s">
        <v>3329</v>
      </c>
      <c r="E3059" t="s">
        <v>3720</v>
      </c>
      <c r="F3059">
        <v>73</v>
      </c>
      <c r="G3059">
        <v>62</v>
      </c>
      <c r="I3059" t="s">
        <v>3001</v>
      </c>
    </row>
    <row r="3060" spans="1:9" x14ac:dyDescent="0.25">
      <c r="A3060" t="s">
        <v>3285</v>
      </c>
      <c r="B3060" s="6">
        <v>42018</v>
      </c>
      <c r="C3060" t="s">
        <v>3073</v>
      </c>
      <c r="D3060" t="s">
        <v>3224</v>
      </c>
      <c r="E3060" t="s">
        <v>3721</v>
      </c>
      <c r="F3060">
        <v>71</v>
      </c>
      <c r="G3060">
        <v>67</v>
      </c>
      <c r="I3060" t="s">
        <v>1606</v>
      </c>
    </row>
    <row r="3061" spans="1:9" x14ac:dyDescent="0.25">
      <c r="A3061" t="s">
        <v>3273</v>
      </c>
      <c r="B3061" s="6">
        <v>42018</v>
      </c>
      <c r="C3061" t="s">
        <v>3073</v>
      </c>
      <c r="D3061" t="s">
        <v>3386</v>
      </c>
      <c r="E3061" t="s">
        <v>3721</v>
      </c>
      <c r="F3061">
        <v>68</v>
      </c>
      <c r="G3061">
        <v>53</v>
      </c>
      <c r="I3061" t="s">
        <v>2803</v>
      </c>
    </row>
    <row r="3062" spans="1:9" x14ac:dyDescent="0.25">
      <c r="A3062" t="s">
        <v>3085</v>
      </c>
      <c r="B3062" s="6">
        <v>42018</v>
      </c>
      <c r="C3062" t="s">
        <v>3073</v>
      </c>
      <c r="D3062" t="s">
        <v>3091</v>
      </c>
      <c r="E3062" t="s">
        <v>3721</v>
      </c>
      <c r="F3062">
        <v>64</v>
      </c>
      <c r="G3062">
        <v>54</v>
      </c>
      <c r="I3062" t="s">
        <v>121</v>
      </c>
    </row>
    <row r="3063" spans="1:9" x14ac:dyDescent="0.25">
      <c r="A3063" t="s">
        <v>3140</v>
      </c>
      <c r="B3063" s="6">
        <v>42018</v>
      </c>
      <c r="C3063" t="s">
        <v>3073</v>
      </c>
      <c r="D3063" t="s">
        <v>3149</v>
      </c>
      <c r="E3063" t="s">
        <v>3720</v>
      </c>
      <c r="F3063">
        <v>60</v>
      </c>
      <c r="G3063">
        <v>55</v>
      </c>
      <c r="I3063" t="s">
        <v>311</v>
      </c>
    </row>
    <row r="3064" spans="1:9" x14ac:dyDescent="0.25">
      <c r="A3064" t="s">
        <v>3138</v>
      </c>
      <c r="B3064" s="6">
        <v>42018</v>
      </c>
      <c r="C3064" t="s">
        <v>3073</v>
      </c>
      <c r="D3064" t="s">
        <v>3142</v>
      </c>
      <c r="E3064" t="s">
        <v>3721</v>
      </c>
      <c r="F3064">
        <v>103</v>
      </c>
      <c r="G3064">
        <v>100</v>
      </c>
      <c r="H3064" t="s">
        <v>3724</v>
      </c>
      <c r="I3064" t="s">
        <v>349</v>
      </c>
    </row>
    <row r="3065" spans="1:9" x14ac:dyDescent="0.25">
      <c r="A3065" t="s">
        <v>3162</v>
      </c>
      <c r="B3065" s="6">
        <v>42018</v>
      </c>
      <c r="C3065" t="s">
        <v>3073</v>
      </c>
      <c r="D3065" t="s">
        <v>3156</v>
      </c>
      <c r="E3065" t="s">
        <v>3720</v>
      </c>
      <c r="F3065">
        <v>69</v>
      </c>
      <c r="G3065">
        <v>68</v>
      </c>
      <c r="I3065" t="s">
        <v>1666</v>
      </c>
    </row>
    <row r="3066" spans="1:9" x14ac:dyDescent="0.25">
      <c r="A3066" t="s">
        <v>3305</v>
      </c>
      <c r="B3066" s="6">
        <v>42018</v>
      </c>
      <c r="C3066" t="s">
        <v>3073</v>
      </c>
      <c r="D3066" t="s">
        <v>3304</v>
      </c>
      <c r="E3066" t="s">
        <v>3720</v>
      </c>
      <c r="F3066">
        <v>84</v>
      </c>
      <c r="G3066">
        <v>69</v>
      </c>
      <c r="I3066" t="s">
        <v>1037</v>
      </c>
    </row>
    <row r="3067" spans="1:9" x14ac:dyDescent="0.25">
      <c r="A3067" t="s">
        <v>3207</v>
      </c>
      <c r="B3067" s="6">
        <v>42018</v>
      </c>
      <c r="C3067" t="s">
        <v>3073</v>
      </c>
      <c r="D3067" t="s">
        <v>3351</v>
      </c>
      <c r="E3067" t="s">
        <v>3721</v>
      </c>
      <c r="F3067">
        <v>75</v>
      </c>
      <c r="G3067">
        <v>63</v>
      </c>
      <c r="I3067" t="s">
        <v>1188</v>
      </c>
    </row>
    <row r="3068" spans="1:9" x14ac:dyDescent="0.25">
      <c r="A3068" t="s">
        <v>3132</v>
      </c>
      <c r="B3068" s="6">
        <v>42018</v>
      </c>
      <c r="C3068" t="s">
        <v>3073</v>
      </c>
      <c r="D3068" t="s">
        <v>3282</v>
      </c>
      <c r="E3068" t="s">
        <v>3720</v>
      </c>
      <c r="F3068">
        <v>83</v>
      </c>
      <c r="G3068">
        <v>66</v>
      </c>
      <c r="I3068" t="s">
        <v>2386</v>
      </c>
    </row>
    <row r="3069" spans="1:9" x14ac:dyDescent="0.25">
      <c r="A3069" t="s">
        <v>3229</v>
      </c>
      <c r="B3069" s="6">
        <v>42018</v>
      </c>
      <c r="C3069" t="s">
        <v>3073</v>
      </c>
      <c r="D3069" t="s">
        <v>3111</v>
      </c>
      <c r="E3069" t="s">
        <v>3720</v>
      </c>
      <c r="F3069">
        <v>70</v>
      </c>
      <c r="G3069">
        <v>67</v>
      </c>
      <c r="I3069" t="s">
        <v>669</v>
      </c>
    </row>
    <row r="3070" spans="1:9" x14ac:dyDescent="0.25">
      <c r="A3070" t="s">
        <v>3087</v>
      </c>
      <c r="B3070" s="6">
        <v>42018</v>
      </c>
      <c r="C3070" t="s">
        <v>3073</v>
      </c>
      <c r="D3070" t="s">
        <v>3104</v>
      </c>
      <c r="E3070" t="s">
        <v>3721</v>
      </c>
      <c r="F3070">
        <v>55</v>
      </c>
      <c r="G3070">
        <v>52</v>
      </c>
      <c r="I3070" t="s">
        <v>174</v>
      </c>
    </row>
    <row r="3071" spans="1:9" x14ac:dyDescent="0.25">
      <c r="A3071" t="s">
        <v>3708</v>
      </c>
      <c r="B3071" s="6">
        <v>42018</v>
      </c>
      <c r="C3071" t="s">
        <v>3073</v>
      </c>
      <c r="D3071" t="s">
        <v>3210</v>
      </c>
      <c r="E3071" t="s">
        <v>3721</v>
      </c>
      <c r="F3071">
        <v>88</v>
      </c>
      <c r="G3071">
        <v>75</v>
      </c>
      <c r="I3071" t="s">
        <v>979</v>
      </c>
    </row>
    <row r="3072" spans="1:9" x14ac:dyDescent="0.25">
      <c r="A3072" t="s">
        <v>3110</v>
      </c>
      <c r="B3072" s="6">
        <v>42018</v>
      </c>
      <c r="C3072" t="s">
        <v>3073</v>
      </c>
      <c r="D3072" t="s">
        <v>3316</v>
      </c>
      <c r="E3072" t="s">
        <v>3721</v>
      </c>
      <c r="F3072">
        <v>95</v>
      </c>
      <c r="G3072">
        <v>93</v>
      </c>
      <c r="H3072" t="s">
        <v>3723</v>
      </c>
      <c r="I3072" t="s">
        <v>637</v>
      </c>
    </row>
    <row r="3073" spans="1:9" x14ac:dyDescent="0.25">
      <c r="A3073" t="s">
        <v>3706</v>
      </c>
      <c r="B3073" s="6">
        <v>42018</v>
      </c>
      <c r="C3073" t="s">
        <v>3073</v>
      </c>
      <c r="D3073" t="s">
        <v>3396</v>
      </c>
      <c r="E3073" t="s">
        <v>3721</v>
      </c>
      <c r="F3073">
        <v>67</v>
      </c>
      <c r="G3073">
        <v>55</v>
      </c>
      <c r="I3073" t="s">
        <v>374</v>
      </c>
    </row>
    <row r="3074" spans="1:9" x14ac:dyDescent="0.25">
      <c r="A3074" t="s">
        <v>3344</v>
      </c>
      <c r="B3074" s="6">
        <v>42018</v>
      </c>
      <c r="C3074" t="s">
        <v>3073</v>
      </c>
      <c r="D3074" t="s">
        <v>3148</v>
      </c>
      <c r="E3074" t="s">
        <v>3721</v>
      </c>
      <c r="F3074">
        <v>76</v>
      </c>
      <c r="G3074">
        <v>72</v>
      </c>
      <c r="I3074" t="s">
        <v>1105</v>
      </c>
    </row>
    <row r="3075" spans="1:9" x14ac:dyDescent="0.25">
      <c r="A3075" t="s">
        <v>3179</v>
      </c>
      <c r="B3075" s="6">
        <v>42018</v>
      </c>
      <c r="C3075" t="s">
        <v>3073</v>
      </c>
      <c r="D3075" t="s">
        <v>3373</v>
      </c>
      <c r="E3075" t="s">
        <v>3720</v>
      </c>
      <c r="F3075">
        <v>55</v>
      </c>
      <c r="G3075">
        <v>50</v>
      </c>
      <c r="I3075" t="s">
        <v>1685</v>
      </c>
    </row>
    <row r="3076" spans="1:9" x14ac:dyDescent="0.25">
      <c r="A3076" t="s">
        <v>3242</v>
      </c>
      <c r="B3076" s="6">
        <v>42018</v>
      </c>
      <c r="C3076" t="s">
        <v>3073</v>
      </c>
      <c r="D3076" t="s">
        <v>3343</v>
      </c>
      <c r="E3076" t="s">
        <v>3720</v>
      </c>
      <c r="F3076">
        <v>60</v>
      </c>
      <c r="G3076">
        <v>52</v>
      </c>
      <c r="I3076" t="s">
        <v>844</v>
      </c>
    </row>
    <row r="3077" spans="1:9" x14ac:dyDescent="0.25">
      <c r="A3077" t="s">
        <v>3349</v>
      </c>
      <c r="B3077" s="6">
        <v>42019</v>
      </c>
      <c r="C3077" t="s">
        <v>3073</v>
      </c>
      <c r="D3077" t="s">
        <v>3359</v>
      </c>
      <c r="E3077" t="s">
        <v>3720</v>
      </c>
      <c r="F3077">
        <v>59</v>
      </c>
      <c r="G3077">
        <v>50</v>
      </c>
      <c r="I3077" t="s">
        <v>2812</v>
      </c>
    </row>
    <row r="3078" spans="1:9" x14ac:dyDescent="0.25">
      <c r="A3078" t="s">
        <v>3715</v>
      </c>
      <c r="B3078" s="6">
        <v>42019</v>
      </c>
      <c r="C3078" t="s">
        <v>3073</v>
      </c>
      <c r="D3078" t="s">
        <v>3231</v>
      </c>
      <c r="E3078" t="s">
        <v>3721</v>
      </c>
      <c r="F3078">
        <v>68</v>
      </c>
      <c r="G3078">
        <v>54</v>
      </c>
      <c r="I3078" t="s">
        <v>610</v>
      </c>
    </row>
    <row r="3079" spans="1:9" x14ac:dyDescent="0.25">
      <c r="A3079" t="s">
        <v>3372</v>
      </c>
      <c r="B3079" s="6">
        <v>42019</v>
      </c>
      <c r="C3079" t="s">
        <v>3073</v>
      </c>
      <c r="D3079" t="s">
        <v>3287</v>
      </c>
      <c r="E3079" t="s">
        <v>3720</v>
      </c>
      <c r="F3079">
        <v>76</v>
      </c>
      <c r="G3079">
        <v>59</v>
      </c>
      <c r="I3079" t="s">
        <v>698</v>
      </c>
    </row>
    <row r="3080" spans="1:9" x14ac:dyDescent="0.25">
      <c r="A3080" t="s">
        <v>3233</v>
      </c>
      <c r="B3080" s="6">
        <v>42019</v>
      </c>
      <c r="C3080" t="s">
        <v>3073</v>
      </c>
      <c r="D3080" t="s">
        <v>3228</v>
      </c>
      <c r="E3080" t="s">
        <v>3721</v>
      </c>
      <c r="F3080">
        <v>69</v>
      </c>
      <c r="G3080">
        <v>68</v>
      </c>
      <c r="I3080" t="s">
        <v>1746</v>
      </c>
    </row>
    <row r="3081" spans="1:9" x14ac:dyDescent="0.25">
      <c r="A3081" t="s">
        <v>3106</v>
      </c>
      <c r="B3081" s="6">
        <v>42019</v>
      </c>
      <c r="C3081" t="s">
        <v>3073</v>
      </c>
      <c r="D3081" t="s">
        <v>3380</v>
      </c>
      <c r="E3081" t="s">
        <v>3721</v>
      </c>
      <c r="F3081">
        <v>81</v>
      </c>
      <c r="G3081">
        <v>73</v>
      </c>
      <c r="I3081" t="s">
        <v>2225</v>
      </c>
    </row>
    <row r="3082" spans="1:9" x14ac:dyDescent="0.25">
      <c r="A3082" t="s">
        <v>3312</v>
      </c>
      <c r="B3082" s="6">
        <v>42019</v>
      </c>
      <c r="C3082" t="s">
        <v>3073</v>
      </c>
      <c r="D3082" t="s">
        <v>3311</v>
      </c>
      <c r="E3082" t="s">
        <v>3720</v>
      </c>
      <c r="F3082">
        <v>72</v>
      </c>
      <c r="G3082">
        <v>55</v>
      </c>
      <c r="I3082" t="s">
        <v>293</v>
      </c>
    </row>
    <row r="3083" spans="1:9" x14ac:dyDescent="0.25">
      <c r="A3083" t="s">
        <v>3128</v>
      </c>
      <c r="B3083" s="6">
        <v>42019</v>
      </c>
      <c r="C3083" t="s">
        <v>3073</v>
      </c>
      <c r="D3083" t="s">
        <v>3107</v>
      </c>
      <c r="E3083" t="s">
        <v>3720</v>
      </c>
      <c r="F3083">
        <v>71</v>
      </c>
      <c r="G3083">
        <v>66</v>
      </c>
      <c r="I3083" t="s">
        <v>158</v>
      </c>
    </row>
    <row r="3084" spans="1:9" x14ac:dyDescent="0.25">
      <c r="A3084" t="s">
        <v>3205</v>
      </c>
      <c r="B3084" s="6">
        <v>42019</v>
      </c>
      <c r="C3084" t="s">
        <v>3073</v>
      </c>
      <c r="D3084" t="s">
        <v>3256</v>
      </c>
      <c r="E3084" t="s">
        <v>3721</v>
      </c>
      <c r="F3084">
        <v>73</v>
      </c>
      <c r="G3084">
        <v>57</v>
      </c>
      <c r="I3084" t="s">
        <v>1484</v>
      </c>
    </row>
    <row r="3085" spans="1:9" x14ac:dyDescent="0.25">
      <c r="A3085" t="s">
        <v>3332</v>
      </c>
      <c r="B3085" s="6">
        <v>42019</v>
      </c>
      <c r="C3085" t="s">
        <v>3073</v>
      </c>
      <c r="D3085" t="s">
        <v>3297</v>
      </c>
      <c r="E3085" t="s">
        <v>3720</v>
      </c>
      <c r="F3085">
        <v>63</v>
      </c>
      <c r="G3085">
        <v>58</v>
      </c>
      <c r="I3085" t="s">
        <v>1333</v>
      </c>
    </row>
    <row r="3086" spans="1:9" x14ac:dyDescent="0.25">
      <c r="A3086" t="s">
        <v>3342</v>
      </c>
      <c r="B3086" s="6">
        <v>42019</v>
      </c>
      <c r="C3086" t="s">
        <v>3073</v>
      </c>
      <c r="D3086" t="s">
        <v>3241</v>
      </c>
      <c r="E3086" t="s">
        <v>3720</v>
      </c>
      <c r="F3086">
        <v>70</v>
      </c>
      <c r="G3086">
        <v>54</v>
      </c>
      <c r="I3086" t="s">
        <v>1343</v>
      </c>
    </row>
    <row r="3087" spans="1:9" x14ac:dyDescent="0.25">
      <c r="A3087" t="s">
        <v>3181</v>
      </c>
      <c r="B3087" s="6">
        <v>42019</v>
      </c>
      <c r="C3087" t="s">
        <v>3073</v>
      </c>
      <c r="D3087" t="s">
        <v>3187</v>
      </c>
      <c r="E3087" t="s">
        <v>3720</v>
      </c>
      <c r="F3087">
        <v>54</v>
      </c>
      <c r="G3087">
        <v>35</v>
      </c>
      <c r="I3087" t="s">
        <v>1435</v>
      </c>
    </row>
    <row r="3088" spans="1:9" x14ac:dyDescent="0.25">
      <c r="A3088" t="s">
        <v>3377</v>
      </c>
      <c r="B3088" s="6">
        <v>42019</v>
      </c>
      <c r="C3088" t="s">
        <v>3073</v>
      </c>
      <c r="D3088" t="s">
        <v>3337</v>
      </c>
      <c r="E3088" t="s">
        <v>3720</v>
      </c>
      <c r="F3088">
        <v>72</v>
      </c>
      <c r="G3088">
        <v>65</v>
      </c>
      <c r="I3088" t="s">
        <v>1160</v>
      </c>
    </row>
    <row r="3089" spans="1:9" x14ac:dyDescent="0.25">
      <c r="A3089" t="s">
        <v>3347</v>
      </c>
      <c r="B3089" s="6">
        <v>42019</v>
      </c>
      <c r="C3089" t="s">
        <v>3073</v>
      </c>
      <c r="D3089" t="s">
        <v>3096</v>
      </c>
      <c r="E3089" t="s">
        <v>3720</v>
      </c>
      <c r="F3089">
        <v>71</v>
      </c>
      <c r="G3089">
        <v>51</v>
      </c>
      <c r="I3089" t="s">
        <v>1009</v>
      </c>
    </row>
    <row r="3090" spans="1:9" x14ac:dyDescent="0.25">
      <c r="A3090" t="s">
        <v>3144</v>
      </c>
      <c r="B3090" s="6">
        <v>42019</v>
      </c>
      <c r="C3090" t="s">
        <v>3073</v>
      </c>
      <c r="D3090" t="s">
        <v>3260</v>
      </c>
      <c r="E3090" t="s">
        <v>3721</v>
      </c>
      <c r="F3090">
        <v>75</v>
      </c>
      <c r="G3090">
        <v>55</v>
      </c>
      <c r="I3090" t="s">
        <v>2482</v>
      </c>
    </row>
    <row r="3091" spans="1:9" x14ac:dyDescent="0.25">
      <c r="A3091" t="s">
        <v>3147</v>
      </c>
      <c r="B3091" s="6">
        <v>42019</v>
      </c>
      <c r="C3091" t="s">
        <v>3073</v>
      </c>
      <c r="D3091" t="s">
        <v>3204</v>
      </c>
      <c r="E3091" t="s">
        <v>3720</v>
      </c>
      <c r="F3091">
        <v>88</v>
      </c>
      <c r="G3091">
        <v>85</v>
      </c>
      <c r="H3091" t="s">
        <v>3722</v>
      </c>
      <c r="I3091" t="s">
        <v>247</v>
      </c>
    </row>
    <row r="3092" spans="1:9" x14ac:dyDescent="0.25">
      <c r="A3092" t="s">
        <v>3225</v>
      </c>
      <c r="B3092" s="6">
        <v>42019</v>
      </c>
      <c r="C3092" t="s">
        <v>3073</v>
      </c>
      <c r="D3092" t="s">
        <v>3326</v>
      </c>
      <c r="E3092" t="s">
        <v>3721</v>
      </c>
      <c r="F3092">
        <v>66</v>
      </c>
      <c r="G3092">
        <v>62</v>
      </c>
      <c r="H3092" t="s">
        <v>3722</v>
      </c>
      <c r="I3092" t="s">
        <v>463</v>
      </c>
    </row>
    <row r="3093" spans="1:9" x14ac:dyDescent="0.25">
      <c r="A3093" t="s">
        <v>3126</v>
      </c>
      <c r="B3093" s="6">
        <v>42019</v>
      </c>
      <c r="C3093" t="s">
        <v>3073</v>
      </c>
      <c r="D3093" t="s">
        <v>3166</v>
      </c>
      <c r="E3093" t="s">
        <v>3721</v>
      </c>
      <c r="F3093">
        <v>73</v>
      </c>
      <c r="G3093">
        <v>70</v>
      </c>
      <c r="H3093" t="s">
        <v>3723</v>
      </c>
      <c r="I3093" t="s">
        <v>431</v>
      </c>
    </row>
    <row r="3094" spans="1:9" x14ac:dyDescent="0.25">
      <c r="A3094" t="s">
        <v>3355</v>
      </c>
      <c r="B3094" s="6">
        <v>42019</v>
      </c>
      <c r="C3094" t="s">
        <v>3073</v>
      </c>
      <c r="D3094" t="s">
        <v>3358</v>
      </c>
      <c r="E3094" t="s">
        <v>3721</v>
      </c>
      <c r="F3094">
        <v>78</v>
      </c>
      <c r="G3094">
        <v>70</v>
      </c>
      <c r="I3094" t="s">
        <v>2840</v>
      </c>
    </row>
    <row r="3095" spans="1:9" x14ac:dyDescent="0.25">
      <c r="A3095" t="s">
        <v>3363</v>
      </c>
      <c r="B3095" s="6">
        <v>42019</v>
      </c>
      <c r="C3095" t="s">
        <v>3073</v>
      </c>
      <c r="D3095" t="s">
        <v>3299</v>
      </c>
      <c r="E3095" t="s">
        <v>3721</v>
      </c>
      <c r="F3095">
        <v>83</v>
      </c>
      <c r="G3095">
        <v>62</v>
      </c>
      <c r="I3095" t="s">
        <v>263</v>
      </c>
    </row>
    <row r="3096" spans="1:9" x14ac:dyDescent="0.25">
      <c r="A3096" t="s">
        <v>3250</v>
      </c>
      <c r="B3096" s="6">
        <v>42019</v>
      </c>
      <c r="C3096" t="s">
        <v>3073</v>
      </c>
      <c r="D3096" t="s">
        <v>3333</v>
      </c>
      <c r="E3096" t="s">
        <v>3721</v>
      </c>
      <c r="F3096">
        <v>50</v>
      </c>
      <c r="G3096">
        <v>48</v>
      </c>
      <c r="I3096" t="s">
        <v>1365</v>
      </c>
    </row>
    <row r="3097" spans="1:9" x14ac:dyDescent="0.25">
      <c r="A3097" t="s">
        <v>3317</v>
      </c>
      <c r="B3097" s="6">
        <v>42019</v>
      </c>
      <c r="C3097" t="s">
        <v>3073</v>
      </c>
      <c r="D3097" t="s">
        <v>3154</v>
      </c>
      <c r="E3097" t="s">
        <v>3721</v>
      </c>
      <c r="F3097">
        <v>74</v>
      </c>
      <c r="G3097">
        <v>71</v>
      </c>
      <c r="I3097" t="s">
        <v>679</v>
      </c>
    </row>
    <row r="3098" spans="1:9" x14ac:dyDescent="0.25">
      <c r="A3098" t="s">
        <v>3340</v>
      </c>
      <c r="B3098" s="6">
        <v>42019</v>
      </c>
      <c r="C3098" t="s">
        <v>3073</v>
      </c>
      <c r="D3098" t="s">
        <v>3286</v>
      </c>
      <c r="E3098" t="s">
        <v>3721</v>
      </c>
      <c r="F3098">
        <v>80</v>
      </c>
      <c r="G3098">
        <v>68</v>
      </c>
      <c r="I3098" t="s">
        <v>2913</v>
      </c>
    </row>
    <row r="3099" spans="1:9" x14ac:dyDescent="0.25">
      <c r="A3099" t="s">
        <v>3137</v>
      </c>
      <c r="B3099" s="6">
        <v>42019</v>
      </c>
      <c r="C3099" t="s">
        <v>3073</v>
      </c>
      <c r="D3099" t="s">
        <v>3113</v>
      </c>
      <c r="E3099" t="s">
        <v>3721</v>
      </c>
      <c r="F3099">
        <v>63</v>
      </c>
      <c r="G3099">
        <v>50</v>
      </c>
      <c r="I3099" t="s">
        <v>262</v>
      </c>
    </row>
    <row r="3100" spans="1:9" x14ac:dyDescent="0.25">
      <c r="A3100" t="s">
        <v>3223</v>
      </c>
      <c r="B3100" s="6">
        <v>42019</v>
      </c>
      <c r="C3100" t="s">
        <v>3073</v>
      </c>
      <c r="D3100" t="s">
        <v>3338</v>
      </c>
      <c r="E3100" t="s">
        <v>3721</v>
      </c>
      <c r="F3100">
        <v>67</v>
      </c>
      <c r="G3100">
        <v>64</v>
      </c>
      <c r="I3100" t="s">
        <v>176</v>
      </c>
    </row>
    <row r="3101" spans="1:9" x14ac:dyDescent="0.25">
      <c r="A3101" t="s">
        <v>3238</v>
      </c>
      <c r="B3101" s="6">
        <v>42019</v>
      </c>
      <c r="C3101" t="s">
        <v>3073</v>
      </c>
      <c r="D3101" t="s">
        <v>3374</v>
      </c>
      <c r="E3101" t="s">
        <v>3721</v>
      </c>
      <c r="F3101">
        <v>91</v>
      </c>
      <c r="G3101">
        <v>63</v>
      </c>
      <c r="I3101" t="s">
        <v>1654</v>
      </c>
    </row>
    <row r="3102" spans="1:9" x14ac:dyDescent="0.25">
      <c r="A3102" t="s">
        <v>3150</v>
      </c>
      <c r="B3102" s="6">
        <v>42019</v>
      </c>
      <c r="C3102" t="s">
        <v>3073</v>
      </c>
      <c r="D3102" t="s">
        <v>3230</v>
      </c>
      <c r="E3102" t="s">
        <v>3721</v>
      </c>
      <c r="F3102">
        <v>92</v>
      </c>
      <c r="G3102">
        <v>77</v>
      </c>
      <c r="I3102" t="s">
        <v>2325</v>
      </c>
    </row>
    <row r="3103" spans="1:9" x14ac:dyDescent="0.25">
      <c r="A3103" t="s">
        <v>3268</v>
      </c>
      <c r="B3103" s="6">
        <v>42019</v>
      </c>
      <c r="C3103" t="s">
        <v>3073</v>
      </c>
      <c r="D3103" t="s">
        <v>3270</v>
      </c>
      <c r="E3103" t="s">
        <v>3720</v>
      </c>
      <c r="F3103">
        <v>74</v>
      </c>
      <c r="G3103">
        <v>65</v>
      </c>
      <c r="I3103" t="s">
        <v>1069</v>
      </c>
    </row>
    <row r="3104" spans="1:9" x14ac:dyDescent="0.25">
      <c r="A3104" t="s">
        <v>3369</v>
      </c>
      <c r="B3104" s="6">
        <v>42019</v>
      </c>
      <c r="C3104" t="s">
        <v>3073</v>
      </c>
      <c r="D3104" t="s">
        <v>3371</v>
      </c>
      <c r="E3104" t="s">
        <v>3721</v>
      </c>
      <c r="F3104">
        <v>69</v>
      </c>
      <c r="G3104">
        <v>66</v>
      </c>
      <c r="I3104" t="s">
        <v>1653</v>
      </c>
    </row>
    <row r="3105" spans="1:9" x14ac:dyDescent="0.25">
      <c r="A3105" t="s">
        <v>3186</v>
      </c>
      <c r="B3105" s="6">
        <v>42019</v>
      </c>
      <c r="C3105" t="s">
        <v>3073</v>
      </c>
      <c r="D3105" t="s">
        <v>3352</v>
      </c>
      <c r="E3105" t="s">
        <v>3721</v>
      </c>
      <c r="F3105">
        <v>63</v>
      </c>
      <c r="G3105">
        <v>53</v>
      </c>
      <c r="I3105" t="s">
        <v>1527</v>
      </c>
    </row>
    <row r="3106" spans="1:9" x14ac:dyDescent="0.25">
      <c r="A3106" t="s">
        <v>3390</v>
      </c>
      <c r="B3106" s="6">
        <v>42019</v>
      </c>
      <c r="C3106" t="s">
        <v>3073</v>
      </c>
      <c r="D3106" t="s">
        <v>3184</v>
      </c>
      <c r="E3106" t="s">
        <v>3720</v>
      </c>
      <c r="F3106">
        <v>93</v>
      </c>
      <c r="G3106">
        <v>80</v>
      </c>
      <c r="I3106" t="s">
        <v>543</v>
      </c>
    </row>
    <row r="3107" spans="1:9" x14ac:dyDescent="0.25">
      <c r="A3107" t="s">
        <v>3334</v>
      </c>
      <c r="B3107" s="6">
        <v>42019</v>
      </c>
      <c r="C3107" t="s">
        <v>3073</v>
      </c>
      <c r="D3107" t="s">
        <v>3707</v>
      </c>
      <c r="E3107" t="s">
        <v>3720</v>
      </c>
      <c r="F3107">
        <v>78</v>
      </c>
      <c r="G3107">
        <v>76</v>
      </c>
      <c r="I3107" t="s">
        <v>263</v>
      </c>
    </row>
    <row r="3108" spans="1:9" x14ac:dyDescent="0.25">
      <c r="A3108" t="s">
        <v>3264</v>
      </c>
      <c r="B3108" s="6">
        <v>42019</v>
      </c>
      <c r="C3108" t="s">
        <v>3073</v>
      </c>
      <c r="D3108" t="s">
        <v>3236</v>
      </c>
      <c r="E3108" t="s">
        <v>3720</v>
      </c>
      <c r="F3108">
        <v>92</v>
      </c>
      <c r="G3108">
        <v>85</v>
      </c>
      <c r="I3108" t="s">
        <v>1093</v>
      </c>
    </row>
    <row r="3109" spans="1:9" x14ac:dyDescent="0.25">
      <c r="A3109" t="s">
        <v>3098</v>
      </c>
      <c r="B3109" s="6">
        <v>42019</v>
      </c>
      <c r="C3109" t="s">
        <v>3073</v>
      </c>
      <c r="D3109" t="s">
        <v>3383</v>
      </c>
      <c r="E3109" t="s">
        <v>3720</v>
      </c>
      <c r="F3109">
        <v>56</v>
      </c>
      <c r="G3109">
        <v>53</v>
      </c>
      <c r="I3109" t="s">
        <v>1880</v>
      </c>
    </row>
    <row r="3110" spans="1:9" x14ac:dyDescent="0.25">
      <c r="A3110" t="s">
        <v>3265</v>
      </c>
      <c r="B3110" s="6">
        <v>42019</v>
      </c>
      <c r="C3110" t="s">
        <v>3073</v>
      </c>
      <c r="D3110" t="s">
        <v>3237</v>
      </c>
      <c r="E3110" t="s">
        <v>3721</v>
      </c>
      <c r="F3110">
        <v>79</v>
      </c>
      <c r="G3110">
        <v>76</v>
      </c>
      <c r="I3110" t="s">
        <v>1105</v>
      </c>
    </row>
    <row r="3111" spans="1:9" x14ac:dyDescent="0.25">
      <c r="A3111" t="s">
        <v>3291</v>
      </c>
      <c r="B3111" s="6">
        <v>42019</v>
      </c>
      <c r="C3111" t="s">
        <v>3073</v>
      </c>
      <c r="D3111" t="s">
        <v>3389</v>
      </c>
      <c r="E3111" t="s">
        <v>3721</v>
      </c>
      <c r="F3111">
        <v>70</v>
      </c>
      <c r="G3111">
        <v>58</v>
      </c>
      <c r="I3111" t="s">
        <v>2934</v>
      </c>
    </row>
    <row r="3112" spans="1:9" x14ac:dyDescent="0.25">
      <c r="A3112" t="s">
        <v>3218</v>
      </c>
      <c r="B3112" s="6">
        <v>42019</v>
      </c>
      <c r="C3112" t="s">
        <v>3073</v>
      </c>
      <c r="D3112" t="s">
        <v>3234</v>
      </c>
      <c r="E3112" t="s">
        <v>3720</v>
      </c>
      <c r="F3112">
        <v>82</v>
      </c>
      <c r="G3112">
        <v>76</v>
      </c>
      <c r="I3112" t="s">
        <v>2552</v>
      </c>
    </row>
    <row r="3113" spans="1:9" x14ac:dyDescent="0.25">
      <c r="A3113" t="s">
        <v>3261</v>
      </c>
      <c r="B3113" s="6">
        <v>42019</v>
      </c>
      <c r="C3113" t="s">
        <v>3073</v>
      </c>
      <c r="D3113" t="s">
        <v>3365</v>
      </c>
      <c r="E3113" t="s">
        <v>3721</v>
      </c>
      <c r="F3113">
        <v>70</v>
      </c>
      <c r="G3113">
        <v>47</v>
      </c>
      <c r="I3113" t="s">
        <v>1381</v>
      </c>
    </row>
    <row r="3114" spans="1:9" x14ac:dyDescent="0.25">
      <c r="A3114" t="s">
        <v>3185</v>
      </c>
      <c r="B3114" s="6">
        <v>42019</v>
      </c>
      <c r="C3114" t="s">
        <v>3073</v>
      </c>
      <c r="D3114" t="s">
        <v>3290</v>
      </c>
      <c r="E3114" t="s">
        <v>3720</v>
      </c>
      <c r="F3114">
        <v>62</v>
      </c>
      <c r="G3114">
        <v>61</v>
      </c>
      <c r="I3114" t="s">
        <v>405</v>
      </c>
    </row>
    <row r="3115" spans="1:9" x14ac:dyDescent="0.25">
      <c r="A3115" t="s">
        <v>3267</v>
      </c>
      <c r="B3115" s="6">
        <v>42019</v>
      </c>
      <c r="C3115" t="s">
        <v>3073</v>
      </c>
      <c r="D3115" t="s">
        <v>3269</v>
      </c>
      <c r="E3115" t="s">
        <v>3721</v>
      </c>
      <c r="F3115">
        <v>71</v>
      </c>
      <c r="G3115">
        <v>67</v>
      </c>
      <c r="I3115" t="s">
        <v>1116</v>
      </c>
    </row>
    <row r="3116" spans="1:9" x14ac:dyDescent="0.25">
      <c r="A3116" t="s">
        <v>3232</v>
      </c>
      <c r="B3116" s="6">
        <v>42019</v>
      </c>
      <c r="C3116" t="s">
        <v>3073</v>
      </c>
      <c r="D3116" t="s">
        <v>3318</v>
      </c>
      <c r="E3116" t="s">
        <v>3720</v>
      </c>
      <c r="F3116">
        <v>63</v>
      </c>
      <c r="G3116">
        <v>60</v>
      </c>
      <c r="I3116" t="s">
        <v>508</v>
      </c>
    </row>
    <row r="3117" spans="1:9" x14ac:dyDescent="0.25">
      <c r="A3117" t="s">
        <v>3408</v>
      </c>
      <c r="B3117" s="6">
        <v>42019</v>
      </c>
      <c r="C3117" t="s">
        <v>3073</v>
      </c>
      <c r="D3117" t="s">
        <v>3360</v>
      </c>
      <c r="E3117" t="s">
        <v>3721</v>
      </c>
      <c r="F3117">
        <v>82</v>
      </c>
      <c r="G3117">
        <v>71</v>
      </c>
      <c r="I3117" t="s">
        <v>2864</v>
      </c>
    </row>
    <row r="3118" spans="1:9" x14ac:dyDescent="0.25">
      <c r="A3118" t="s">
        <v>3391</v>
      </c>
      <c r="B3118" s="6">
        <v>42019</v>
      </c>
      <c r="C3118" t="s">
        <v>3073</v>
      </c>
      <c r="D3118" t="s">
        <v>3310</v>
      </c>
      <c r="E3118" t="s">
        <v>3721</v>
      </c>
      <c r="F3118">
        <v>69</v>
      </c>
      <c r="G3118">
        <v>66</v>
      </c>
      <c r="I3118" t="s">
        <v>1128</v>
      </c>
    </row>
    <row r="3119" spans="1:9" x14ac:dyDescent="0.25">
      <c r="A3119" t="s">
        <v>3296</v>
      </c>
      <c r="B3119" s="6">
        <v>42019</v>
      </c>
      <c r="C3119" t="s">
        <v>3073</v>
      </c>
      <c r="D3119" t="s">
        <v>3331</v>
      </c>
      <c r="E3119" t="s">
        <v>3720</v>
      </c>
      <c r="F3119">
        <v>74</v>
      </c>
      <c r="G3119">
        <v>61</v>
      </c>
      <c r="I3119" t="s">
        <v>1392</v>
      </c>
    </row>
    <row r="3120" spans="1:9" x14ac:dyDescent="0.25">
      <c r="A3120" t="s">
        <v>3133</v>
      </c>
      <c r="B3120" s="6">
        <v>42019</v>
      </c>
      <c r="C3120" t="s">
        <v>3073</v>
      </c>
      <c r="D3120" t="s">
        <v>3283</v>
      </c>
      <c r="E3120" t="s">
        <v>3720</v>
      </c>
      <c r="F3120">
        <v>74</v>
      </c>
      <c r="G3120">
        <v>63</v>
      </c>
      <c r="I3120" t="s">
        <v>1381</v>
      </c>
    </row>
    <row r="3121" spans="1:9" x14ac:dyDescent="0.25">
      <c r="A3121" t="s">
        <v>3411</v>
      </c>
      <c r="B3121" s="6">
        <v>42019</v>
      </c>
      <c r="C3121" t="s">
        <v>3073</v>
      </c>
      <c r="D3121" t="s">
        <v>3402</v>
      </c>
      <c r="E3121" t="s">
        <v>3721</v>
      </c>
      <c r="F3121">
        <v>63</v>
      </c>
      <c r="G3121">
        <v>54</v>
      </c>
      <c r="I3121" t="s">
        <v>1105</v>
      </c>
    </row>
    <row r="3122" spans="1:9" x14ac:dyDescent="0.25">
      <c r="A3122" t="s">
        <v>3277</v>
      </c>
      <c r="B3122" s="6">
        <v>42019</v>
      </c>
      <c r="C3122" t="s">
        <v>3073</v>
      </c>
      <c r="D3122" t="s">
        <v>3275</v>
      </c>
      <c r="E3122" t="s">
        <v>3720</v>
      </c>
      <c r="F3122">
        <v>83</v>
      </c>
      <c r="G3122">
        <v>74</v>
      </c>
      <c r="I3122" t="s">
        <v>1745</v>
      </c>
    </row>
    <row r="3123" spans="1:9" x14ac:dyDescent="0.25">
      <c r="A3123" t="s">
        <v>3395</v>
      </c>
      <c r="B3123" s="6">
        <v>42019</v>
      </c>
      <c r="C3123" t="s">
        <v>3073</v>
      </c>
      <c r="D3123" t="s">
        <v>3258</v>
      </c>
      <c r="E3123" t="s">
        <v>3721</v>
      </c>
      <c r="F3123">
        <v>56</v>
      </c>
      <c r="G3123">
        <v>43</v>
      </c>
      <c r="I3123" t="s">
        <v>969</v>
      </c>
    </row>
    <row r="3124" spans="1:9" x14ac:dyDescent="0.25">
      <c r="A3124" t="s">
        <v>3271</v>
      </c>
      <c r="B3124" s="6">
        <v>42019</v>
      </c>
      <c r="C3124" t="s">
        <v>3073</v>
      </c>
      <c r="D3124" t="s">
        <v>3295</v>
      </c>
      <c r="E3124" t="s">
        <v>3721</v>
      </c>
      <c r="F3124">
        <v>108</v>
      </c>
      <c r="G3124">
        <v>99</v>
      </c>
      <c r="H3124" t="s">
        <v>3722</v>
      </c>
      <c r="I3124" t="s">
        <v>2401</v>
      </c>
    </row>
    <row r="3125" spans="1:9" x14ac:dyDescent="0.25">
      <c r="A3125" t="s">
        <v>3370</v>
      </c>
      <c r="B3125" s="6">
        <v>42019</v>
      </c>
      <c r="C3125" t="s">
        <v>3073</v>
      </c>
      <c r="D3125" t="s">
        <v>3319</v>
      </c>
      <c r="E3125" t="s">
        <v>3720</v>
      </c>
      <c r="F3125">
        <v>83</v>
      </c>
      <c r="G3125">
        <v>76</v>
      </c>
      <c r="I3125" t="s">
        <v>2566</v>
      </c>
    </row>
    <row r="3126" spans="1:9" x14ac:dyDescent="0.25">
      <c r="A3126" t="s">
        <v>3712</v>
      </c>
      <c r="B3126" s="6">
        <v>42019</v>
      </c>
      <c r="C3126" t="s">
        <v>3073</v>
      </c>
      <c r="D3126" t="s">
        <v>3134</v>
      </c>
      <c r="E3126" t="s">
        <v>3721</v>
      </c>
      <c r="F3126">
        <v>70</v>
      </c>
      <c r="G3126">
        <v>55</v>
      </c>
      <c r="I3126" t="s">
        <v>660</v>
      </c>
    </row>
    <row r="3127" spans="1:9" x14ac:dyDescent="0.25">
      <c r="A3127" t="s">
        <v>3115</v>
      </c>
      <c r="B3127" s="6">
        <v>42020</v>
      </c>
      <c r="C3127" t="s">
        <v>3073</v>
      </c>
      <c r="D3127" t="s">
        <v>3080</v>
      </c>
      <c r="E3127" t="s">
        <v>3721</v>
      </c>
      <c r="F3127">
        <v>83</v>
      </c>
      <c r="G3127">
        <v>49</v>
      </c>
      <c r="I3127" t="s">
        <v>1779</v>
      </c>
    </row>
    <row r="3128" spans="1:9" x14ac:dyDescent="0.25">
      <c r="A3128" t="s">
        <v>3382</v>
      </c>
      <c r="B3128" s="6">
        <v>42020</v>
      </c>
      <c r="C3128" t="s">
        <v>3073</v>
      </c>
      <c r="D3128" t="s">
        <v>3188</v>
      </c>
      <c r="E3128" t="s">
        <v>3721</v>
      </c>
      <c r="F3128">
        <v>60</v>
      </c>
      <c r="G3128">
        <v>54</v>
      </c>
      <c r="I3128" t="s">
        <v>1794</v>
      </c>
    </row>
    <row r="3129" spans="1:9" x14ac:dyDescent="0.25">
      <c r="A3129" t="s">
        <v>3082</v>
      </c>
      <c r="B3129" s="6">
        <v>42020</v>
      </c>
      <c r="C3129" t="s">
        <v>3073</v>
      </c>
      <c r="D3129" t="s">
        <v>3209</v>
      </c>
      <c r="E3129" t="s">
        <v>3720</v>
      </c>
      <c r="F3129">
        <v>80</v>
      </c>
      <c r="G3129">
        <v>79</v>
      </c>
      <c r="I3129" t="s">
        <v>1865</v>
      </c>
    </row>
    <row r="3130" spans="1:9" x14ac:dyDescent="0.25">
      <c r="A3130" t="s">
        <v>3224</v>
      </c>
      <c r="B3130" s="6">
        <v>42020</v>
      </c>
      <c r="C3130" t="s">
        <v>3073</v>
      </c>
      <c r="D3130" t="s">
        <v>3272</v>
      </c>
      <c r="E3130" t="s">
        <v>3721</v>
      </c>
      <c r="F3130">
        <v>61</v>
      </c>
      <c r="G3130">
        <v>48</v>
      </c>
      <c r="I3130" t="s">
        <v>2776</v>
      </c>
    </row>
    <row r="3131" spans="1:9" x14ac:dyDescent="0.25">
      <c r="A3131" t="s">
        <v>3175</v>
      </c>
      <c r="B3131" s="6">
        <v>42020</v>
      </c>
      <c r="C3131" t="s">
        <v>3073</v>
      </c>
      <c r="D3131" t="s">
        <v>3354</v>
      </c>
      <c r="E3131" t="s">
        <v>3720</v>
      </c>
      <c r="F3131">
        <v>68</v>
      </c>
      <c r="G3131">
        <v>63</v>
      </c>
      <c r="I3131" t="s">
        <v>2255</v>
      </c>
    </row>
    <row r="3132" spans="1:9" x14ac:dyDescent="0.25">
      <c r="A3132" t="s">
        <v>3381</v>
      </c>
      <c r="B3132" s="6">
        <v>42020</v>
      </c>
      <c r="C3132" t="s">
        <v>3073</v>
      </c>
      <c r="D3132" t="s">
        <v>3384</v>
      </c>
      <c r="E3132" t="s">
        <v>3720</v>
      </c>
      <c r="F3132">
        <v>72</v>
      </c>
      <c r="G3132">
        <v>65</v>
      </c>
      <c r="H3132" t="s">
        <v>3722</v>
      </c>
      <c r="I3132" t="s">
        <v>1900</v>
      </c>
    </row>
    <row r="3133" spans="1:9" x14ac:dyDescent="0.25">
      <c r="A3133" t="s">
        <v>3078</v>
      </c>
      <c r="B3133" s="6">
        <v>42020</v>
      </c>
      <c r="C3133" t="s">
        <v>3073</v>
      </c>
      <c r="D3133" t="s">
        <v>3109</v>
      </c>
      <c r="E3133" t="s">
        <v>3721</v>
      </c>
      <c r="F3133">
        <v>79</v>
      </c>
      <c r="G3133">
        <v>78</v>
      </c>
      <c r="I3133" t="s">
        <v>1105</v>
      </c>
    </row>
    <row r="3134" spans="1:9" x14ac:dyDescent="0.25">
      <c r="A3134" t="s">
        <v>3173</v>
      </c>
      <c r="B3134" s="6">
        <v>42021</v>
      </c>
      <c r="C3134" t="s">
        <v>3073</v>
      </c>
      <c r="D3134" t="s">
        <v>3336</v>
      </c>
      <c r="E3134" t="s">
        <v>3720</v>
      </c>
      <c r="F3134">
        <v>82</v>
      </c>
      <c r="G3134">
        <v>64</v>
      </c>
      <c r="I3134" t="s">
        <v>135</v>
      </c>
    </row>
    <row r="3135" spans="1:9" x14ac:dyDescent="0.25">
      <c r="A3135" t="s">
        <v>3122</v>
      </c>
      <c r="B3135" s="6">
        <v>42021</v>
      </c>
      <c r="C3135" t="s">
        <v>3073</v>
      </c>
      <c r="D3135" t="s">
        <v>3102</v>
      </c>
      <c r="E3135" t="s">
        <v>3721</v>
      </c>
      <c r="F3135">
        <v>82</v>
      </c>
      <c r="G3135">
        <v>76</v>
      </c>
      <c r="I3135" t="s">
        <v>310</v>
      </c>
    </row>
    <row r="3136" spans="1:9" x14ac:dyDescent="0.25">
      <c r="A3136" t="s">
        <v>3155</v>
      </c>
      <c r="B3136" s="6">
        <v>42021</v>
      </c>
      <c r="C3136" t="s">
        <v>3073</v>
      </c>
      <c r="D3136" t="s">
        <v>3713</v>
      </c>
      <c r="E3136" t="s">
        <v>3720</v>
      </c>
      <c r="F3136">
        <v>70</v>
      </c>
      <c r="G3136">
        <v>48</v>
      </c>
      <c r="I3136" t="s">
        <v>625</v>
      </c>
    </row>
    <row r="3137" spans="1:9" x14ac:dyDescent="0.25">
      <c r="A3137" t="s">
        <v>3400</v>
      </c>
      <c r="B3137" s="6">
        <v>42021</v>
      </c>
      <c r="C3137" t="s">
        <v>3073</v>
      </c>
      <c r="D3137" t="s">
        <v>3401</v>
      </c>
      <c r="E3137" t="s">
        <v>3720</v>
      </c>
      <c r="F3137">
        <v>59</v>
      </c>
      <c r="G3137">
        <v>56</v>
      </c>
      <c r="I3137" t="s">
        <v>2672</v>
      </c>
    </row>
    <row r="3138" spans="1:9" x14ac:dyDescent="0.25">
      <c r="A3138" t="s">
        <v>3414</v>
      </c>
      <c r="B3138" s="6">
        <v>42021</v>
      </c>
      <c r="C3138" t="s">
        <v>3073</v>
      </c>
      <c r="D3138" t="s">
        <v>3394</v>
      </c>
      <c r="E3138" t="s">
        <v>3721</v>
      </c>
      <c r="F3138">
        <v>87</v>
      </c>
      <c r="G3138">
        <v>67</v>
      </c>
      <c r="I3138" t="s">
        <v>2689</v>
      </c>
    </row>
    <row r="3139" spans="1:9" x14ac:dyDescent="0.25">
      <c r="A3139" t="s">
        <v>3349</v>
      </c>
      <c r="B3139" s="6">
        <v>42021</v>
      </c>
      <c r="C3139" t="s">
        <v>3073</v>
      </c>
      <c r="D3139" t="s">
        <v>3363</v>
      </c>
      <c r="E3139" t="s">
        <v>3721</v>
      </c>
      <c r="F3139">
        <v>74</v>
      </c>
      <c r="G3139">
        <v>69</v>
      </c>
      <c r="I3139" t="s">
        <v>2813</v>
      </c>
    </row>
    <row r="3140" spans="1:9" x14ac:dyDescent="0.25">
      <c r="A3140" t="s">
        <v>3715</v>
      </c>
      <c r="B3140" s="6">
        <v>42021</v>
      </c>
      <c r="C3140" t="s">
        <v>3073</v>
      </c>
      <c r="D3140" t="s">
        <v>3287</v>
      </c>
      <c r="E3140" t="s">
        <v>3721</v>
      </c>
      <c r="F3140">
        <v>69</v>
      </c>
      <c r="G3140">
        <v>51</v>
      </c>
      <c r="I3140" t="s">
        <v>660</v>
      </c>
    </row>
    <row r="3141" spans="1:9" x14ac:dyDescent="0.25">
      <c r="A3141" t="s">
        <v>3372</v>
      </c>
      <c r="B3141" s="6">
        <v>42021</v>
      </c>
      <c r="C3141" t="s">
        <v>3073</v>
      </c>
      <c r="D3141" t="s">
        <v>3231</v>
      </c>
      <c r="E3141" t="s">
        <v>3721</v>
      </c>
      <c r="F3141">
        <v>78</v>
      </c>
      <c r="G3141">
        <v>72</v>
      </c>
      <c r="I3141" t="s">
        <v>508</v>
      </c>
    </row>
    <row r="3142" spans="1:9" x14ac:dyDescent="0.25">
      <c r="A3142" t="s">
        <v>3170</v>
      </c>
      <c r="B3142" s="6">
        <v>42021</v>
      </c>
      <c r="C3142" t="s">
        <v>3073</v>
      </c>
      <c r="D3142" t="s">
        <v>3253</v>
      </c>
      <c r="E3142" t="s">
        <v>3720</v>
      </c>
      <c r="F3142">
        <v>96</v>
      </c>
      <c r="G3142">
        <v>82</v>
      </c>
      <c r="I3142" t="s">
        <v>892</v>
      </c>
    </row>
    <row r="3143" spans="1:9" x14ac:dyDescent="0.25">
      <c r="A3143" t="s">
        <v>3359</v>
      </c>
      <c r="B3143" s="6">
        <v>42021</v>
      </c>
      <c r="C3143" t="s">
        <v>3073</v>
      </c>
      <c r="D3143" t="s">
        <v>3408</v>
      </c>
      <c r="E3143" t="s">
        <v>3721</v>
      </c>
      <c r="F3143">
        <v>78</v>
      </c>
      <c r="G3143">
        <v>73</v>
      </c>
      <c r="H3143" t="s">
        <v>3722</v>
      </c>
      <c r="I3143" t="s">
        <v>2822</v>
      </c>
    </row>
    <row r="3144" spans="1:9" x14ac:dyDescent="0.25">
      <c r="A3144" t="s">
        <v>3260</v>
      </c>
      <c r="B3144" s="6">
        <v>42021</v>
      </c>
      <c r="C3144" t="s">
        <v>3073</v>
      </c>
      <c r="D3144" t="s">
        <v>3199</v>
      </c>
      <c r="E3144" t="s">
        <v>3721</v>
      </c>
      <c r="F3144">
        <v>71</v>
      </c>
      <c r="G3144">
        <v>68</v>
      </c>
      <c r="I3144" t="s">
        <v>1305</v>
      </c>
    </row>
    <row r="3145" spans="1:9" x14ac:dyDescent="0.25">
      <c r="A3145" t="s">
        <v>3233</v>
      </c>
      <c r="B3145" s="6">
        <v>42021</v>
      </c>
      <c r="C3145" t="s">
        <v>3073</v>
      </c>
      <c r="D3145" t="s">
        <v>3230</v>
      </c>
      <c r="E3145" t="s">
        <v>3720</v>
      </c>
      <c r="F3145">
        <v>89</v>
      </c>
      <c r="G3145">
        <v>83</v>
      </c>
      <c r="I3145" t="s">
        <v>1642</v>
      </c>
    </row>
    <row r="3146" spans="1:9" x14ac:dyDescent="0.25">
      <c r="A3146" t="s">
        <v>3089</v>
      </c>
      <c r="B3146" s="6">
        <v>42021</v>
      </c>
      <c r="C3146" t="s">
        <v>3073</v>
      </c>
      <c r="D3146" t="s">
        <v>3083</v>
      </c>
      <c r="E3146" t="s">
        <v>3720</v>
      </c>
      <c r="F3146">
        <v>73</v>
      </c>
      <c r="G3146">
        <v>66</v>
      </c>
      <c r="H3146" t="s">
        <v>3722</v>
      </c>
      <c r="I3146" t="s">
        <v>43</v>
      </c>
    </row>
    <row r="3147" spans="1:9" x14ac:dyDescent="0.25">
      <c r="A3147" t="s">
        <v>3095</v>
      </c>
      <c r="B3147" s="6">
        <v>42021</v>
      </c>
      <c r="C3147" t="s">
        <v>3073</v>
      </c>
      <c r="D3147" t="s">
        <v>3710</v>
      </c>
      <c r="E3147" t="s">
        <v>3720</v>
      </c>
      <c r="F3147">
        <v>66</v>
      </c>
      <c r="G3147">
        <v>51</v>
      </c>
      <c r="I3147" t="s">
        <v>542</v>
      </c>
    </row>
    <row r="3148" spans="1:9" x14ac:dyDescent="0.25">
      <c r="A3148" t="s">
        <v>3367</v>
      </c>
      <c r="B3148" s="6">
        <v>42021</v>
      </c>
      <c r="C3148" t="s">
        <v>3073</v>
      </c>
      <c r="D3148" t="s">
        <v>3316</v>
      </c>
      <c r="E3148" t="s">
        <v>3721</v>
      </c>
      <c r="F3148">
        <v>58</v>
      </c>
      <c r="G3148">
        <v>46</v>
      </c>
      <c r="I3148" t="s">
        <v>473</v>
      </c>
    </row>
    <row r="3149" spans="1:9" x14ac:dyDescent="0.25">
      <c r="A3149" t="s">
        <v>3121</v>
      </c>
      <c r="B3149" s="6">
        <v>42021</v>
      </c>
      <c r="C3149" t="s">
        <v>3073</v>
      </c>
      <c r="D3149" t="s">
        <v>3081</v>
      </c>
      <c r="E3149" t="s">
        <v>3720</v>
      </c>
      <c r="F3149">
        <v>80</v>
      </c>
      <c r="G3149">
        <v>62</v>
      </c>
      <c r="I3149" t="s">
        <v>1705</v>
      </c>
    </row>
    <row r="3150" spans="1:9" x14ac:dyDescent="0.25">
      <c r="A3150" t="s">
        <v>3079</v>
      </c>
      <c r="B3150" s="6">
        <v>42021</v>
      </c>
      <c r="C3150" t="s">
        <v>3073</v>
      </c>
      <c r="D3150" t="s">
        <v>3093</v>
      </c>
      <c r="E3150" t="s">
        <v>3721</v>
      </c>
      <c r="F3150">
        <v>81</v>
      </c>
      <c r="G3150">
        <v>75</v>
      </c>
      <c r="I3150" t="s">
        <v>2187</v>
      </c>
    </row>
    <row r="3151" spans="1:9" x14ac:dyDescent="0.25">
      <c r="A3151" t="s">
        <v>3284</v>
      </c>
      <c r="B3151" s="6">
        <v>42021</v>
      </c>
      <c r="C3151" t="s">
        <v>3073</v>
      </c>
      <c r="D3151" t="s">
        <v>3169</v>
      </c>
      <c r="E3151" t="s">
        <v>3721</v>
      </c>
      <c r="F3151">
        <v>77</v>
      </c>
      <c r="G3151">
        <v>68</v>
      </c>
      <c r="I3151" t="s">
        <v>278</v>
      </c>
    </row>
    <row r="3152" spans="1:9" x14ac:dyDescent="0.25">
      <c r="A3152" t="s">
        <v>3312</v>
      </c>
      <c r="B3152" s="6">
        <v>42021</v>
      </c>
      <c r="C3152" t="s">
        <v>3073</v>
      </c>
      <c r="D3152" t="s">
        <v>3305</v>
      </c>
      <c r="E3152" t="s">
        <v>3720</v>
      </c>
      <c r="F3152">
        <v>69</v>
      </c>
      <c r="G3152">
        <v>65</v>
      </c>
      <c r="I3152" t="s">
        <v>294</v>
      </c>
    </row>
    <row r="3153" spans="1:9" x14ac:dyDescent="0.25">
      <c r="A3153" t="s">
        <v>3128</v>
      </c>
      <c r="B3153" s="6">
        <v>42021</v>
      </c>
      <c r="C3153" t="s">
        <v>3073</v>
      </c>
      <c r="D3153" t="s">
        <v>3106</v>
      </c>
      <c r="E3153" t="s">
        <v>3720</v>
      </c>
      <c r="F3153">
        <v>70</v>
      </c>
      <c r="G3153">
        <v>54</v>
      </c>
      <c r="I3153" t="s">
        <v>2233</v>
      </c>
    </row>
    <row r="3154" spans="1:9" x14ac:dyDescent="0.25">
      <c r="A3154" t="s">
        <v>3205</v>
      </c>
      <c r="B3154" s="6">
        <v>42021</v>
      </c>
      <c r="C3154" t="s">
        <v>3073</v>
      </c>
      <c r="D3154" t="s">
        <v>3352</v>
      </c>
      <c r="E3154" t="s">
        <v>3720</v>
      </c>
      <c r="F3154">
        <v>73</v>
      </c>
      <c r="G3154">
        <v>68</v>
      </c>
      <c r="H3154" t="s">
        <v>3722</v>
      </c>
      <c r="I3154" t="s">
        <v>1485</v>
      </c>
    </row>
    <row r="3155" spans="1:9" x14ac:dyDescent="0.25">
      <c r="A3155" t="s">
        <v>3113</v>
      </c>
      <c r="B3155" s="6">
        <v>42021</v>
      </c>
      <c r="C3155" t="s">
        <v>3073</v>
      </c>
      <c r="D3155" t="s">
        <v>3140</v>
      </c>
      <c r="E3155" t="s">
        <v>3721</v>
      </c>
      <c r="F3155">
        <v>84</v>
      </c>
      <c r="G3155">
        <v>53</v>
      </c>
      <c r="I3155" t="s">
        <v>201</v>
      </c>
    </row>
    <row r="3156" spans="1:9" x14ac:dyDescent="0.25">
      <c r="A3156" t="s">
        <v>3197</v>
      </c>
      <c r="B3156" s="6">
        <v>42021</v>
      </c>
      <c r="C3156" t="s">
        <v>3073</v>
      </c>
      <c r="D3156" t="s">
        <v>3195</v>
      </c>
      <c r="E3156" t="s">
        <v>3721</v>
      </c>
      <c r="F3156">
        <v>66</v>
      </c>
      <c r="G3156">
        <v>53</v>
      </c>
      <c r="I3156" t="s">
        <v>552</v>
      </c>
    </row>
    <row r="3157" spans="1:9" x14ac:dyDescent="0.25">
      <c r="A3157" t="s">
        <v>3308</v>
      </c>
      <c r="B3157" s="6">
        <v>42021</v>
      </c>
      <c r="C3157" t="s">
        <v>3073</v>
      </c>
      <c r="D3157" t="s">
        <v>3306</v>
      </c>
      <c r="E3157" t="s">
        <v>3720</v>
      </c>
      <c r="F3157">
        <v>82</v>
      </c>
      <c r="G3157">
        <v>67</v>
      </c>
      <c r="I3157" t="s">
        <v>280</v>
      </c>
    </row>
    <row r="3158" spans="1:9" x14ac:dyDescent="0.25">
      <c r="A3158" t="s">
        <v>3350</v>
      </c>
      <c r="B3158" s="6">
        <v>42021</v>
      </c>
      <c r="C3158" t="s">
        <v>3073</v>
      </c>
      <c r="D3158" t="s">
        <v>3219</v>
      </c>
      <c r="E3158" t="s">
        <v>3720</v>
      </c>
      <c r="F3158">
        <v>58</v>
      </c>
      <c r="G3158">
        <v>53</v>
      </c>
      <c r="I3158" t="s">
        <v>1985</v>
      </c>
    </row>
    <row r="3159" spans="1:9" x14ac:dyDescent="0.25">
      <c r="A3159" t="s">
        <v>3119</v>
      </c>
      <c r="B3159" s="6">
        <v>42021</v>
      </c>
      <c r="C3159" t="s">
        <v>3073</v>
      </c>
      <c r="D3159" t="s">
        <v>3116</v>
      </c>
      <c r="E3159" t="s">
        <v>3720</v>
      </c>
      <c r="F3159">
        <v>48</v>
      </c>
      <c r="G3159">
        <v>45</v>
      </c>
      <c r="I3159" t="s">
        <v>1718</v>
      </c>
    </row>
    <row r="3160" spans="1:9" x14ac:dyDescent="0.25">
      <c r="A3160" t="s">
        <v>3252</v>
      </c>
      <c r="B3160" s="6">
        <v>42021</v>
      </c>
      <c r="C3160" t="s">
        <v>3073</v>
      </c>
      <c r="D3160" t="s">
        <v>3075</v>
      </c>
      <c r="E3160" t="s">
        <v>3720</v>
      </c>
      <c r="F3160">
        <v>74</v>
      </c>
      <c r="G3160">
        <v>65</v>
      </c>
      <c r="I3160" t="s">
        <v>923</v>
      </c>
    </row>
    <row r="3161" spans="1:9" x14ac:dyDescent="0.25">
      <c r="A3161" t="s">
        <v>3332</v>
      </c>
      <c r="B3161" s="6">
        <v>42021</v>
      </c>
      <c r="C3161" t="s">
        <v>3073</v>
      </c>
      <c r="D3161" t="s">
        <v>3331</v>
      </c>
      <c r="E3161" t="s">
        <v>3720</v>
      </c>
      <c r="F3161">
        <v>79</v>
      </c>
      <c r="G3161">
        <v>68</v>
      </c>
      <c r="I3161" t="s">
        <v>1334</v>
      </c>
    </row>
    <row r="3162" spans="1:9" x14ac:dyDescent="0.25">
      <c r="A3162" t="s">
        <v>3283</v>
      </c>
      <c r="B3162" s="6">
        <v>42021</v>
      </c>
      <c r="C3162" t="s">
        <v>3073</v>
      </c>
      <c r="D3162" t="s">
        <v>3333</v>
      </c>
      <c r="E3162" t="s">
        <v>3721</v>
      </c>
      <c r="F3162">
        <v>55</v>
      </c>
      <c r="G3162">
        <v>48</v>
      </c>
      <c r="I3162" t="s">
        <v>1345</v>
      </c>
    </row>
    <row r="3163" spans="1:9" x14ac:dyDescent="0.25">
      <c r="A3163" t="s">
        <v>3342</v>
      </c>
      <c r="B3163" s="6">
        <v>42021</v>
      </c>
      <c r="C3163" t="s">
        <v>3073</v>
      </c>
      <c r="D3163" t="s">
        <v>3365</v>
      </c>
      <c r="E3163" t="s">
        <v>3721</v>
      </c>
      <c r="F3163">
        <v>66</v>
      </c>
      <c r="G3163">
        <v>53</v>
      </c>
      <c r="I3163" t="s">
        <v>1344</v>
      </c>
    </row>
    <row r="3164" spans="1:9" x14ac:dyDescent="0.25">
      <c r="A3164" t="s">
        <v>3104</v>
      </c>
      <c r="B3164" s="6">
        <v>42021</v>
      </c>
      <c r="C3164" t="s">
        <v>3073</v>
      </c>
      <c r="D3164" t="s">
        <v>3090</v>
      </c>
      <c r="E3164" t="s">
        <v>3721</v>
      </c>
      <c r="F3164">
        <v>62</v>
      </c>
      <c r="G3164">
        <v>53</v>
      </c>
      <c r="I3164" t="s">
        <v>1380</v>
      </c>
    </row>
    <row r="3165" spans="1:9" x14ac:dyDescent="0.25">
      <c r="A3165" t="s">
        <v>3176</v>
      </c>
      <c r="B3165" s="6">
        <v>42021</v>
      </c>
      <c r="C3165" t="s">
        <v>3073</v>
      </c>
      <c r="D3165" t="s">
        <v>3131</v>
      </c>
      <c r="E3165" t="s">
        <v>3721</v>
      </c>
      <c r="F3165">
        <v>61</v>
      </c>
      <c r="G3165">
        <v>45</v>
      </c>
      <c r="I3165" t="s">
        <v>374</v>
      </c>
    </row>
    <row r="3166" spans="1:9" x14ac:dyDescent="0.25">
      <c r="A3166" t="s">
        <v>3157</v>
      </c>
      <c r="B3166" s="6">
        <v>42021</v>
      </c>
      <c r="C3166" t="s">
        <v>3073</v>
      </c>
      <c r="D3166" t="s">
        <v>3181</v>
      </c>
      <c r="E3166" t="s">
        <v>3720</v>
      </c>
      <c r="F3166">
        <v>66</v>
      </c>
      <c r="G3166">
        <v>62</v>
      </c>
      <c r="I3166" t="s">
        <v>1423</v>
      </c>
    </row>
    <row r="3167" spans="1:9" x14ac:dyDescent="0.25">
      <c r="A3167" t="s">
        <v>3300</v>
      </c>
      <c r="B3167" s="6">
        <v>42021</v>
      </c>
      <c r="C3167" t="s">
        <v>3073</v>
      </c>
      <c r="D3167" t="s">
        <v>3313</v>
      </c>
      <c r="E3167" t="s">
        <v>3721</v>
      </c>
      <c r="F3167">
        <v>60</v>
      </c>
      <c r="G3167">
        <v>49</v>
      </c>
      <c r="I3167" t="s">
        <v>1619</v>
      </c>
    </row>
    <row r="3168" spans="1:9" x14ac:dyDescent="0.25">
      <c r="A3168" t="s">
        <v>3156</v>
      </c>
      <c r="B3168" s="6">
        <v>42021</v>
      </c>
      <c r="C3168" t="s">
        <v>3073</v>
      </c>
      <c r="D3168" t="s">
        <v>3371</v>
      </c>
      <c r="E3168" t="s">
        <v>3720</v>
      </c>
      <c r="F3168">
        <v>70</v>
      </c>
      <c r="G3168">
        <v>64</v>
      </c>
      <c r="I3168" t="s">
        <v>1620</v>
      </c>
    </row>
    <row r="3169" spans="1:9" x14ac:dyDescent="0.25">
      <c r="A3169" t="s">
        <v>3288</v>
      </c>
      <c r="B3169" s="6">
        <v>42021</v>
      </c>
      <c r="C3169" t="s">
        <v>3073</v>
      </c>
      <c r="D3169" t="s">
        <v>3190</v>
      </c>
      <c r="E3169" t="s">
        <v>3721</v>
      </c>
      <c r="F3169">
        <v>84</v>
      </c>
      <c r="G3169">
        <v>78</v>
      </c>
      <c r="I3169" t="s">
        <v>1025</v>
      </c>
    </row>
    <row r="3170" spans="1:9" x14ac:dyDescent="0.25">
      <c r="A3170" t="s">
        <v>3120</v>
      </c>
      <c r="B3170" s="6">
        <v>42021</v>
      </c>
      <c r="C3170" t="s">
        <v>3073</v>
      </c>
      <c r="D3170" t="s">
        <v>3180</v>
      </c>
      <c r="E3170" t="s">
        <v>3720</v>
      </c>
      <c r="F3170">
        <v>70</v>
      </c>
      <c r="G3170">
        <v>64</v>
      </c>
      <c r="I3170" t="s">
        <v>390</v>
      </c>
    </row>
    <row r="3171" spans="1:9" x14ac:dyDescent="0.25">
      <c r="A3171" t="s">
        <v>3377</v>
      </c>
      <c r="B3171" s="6">
        <v>42021</v>
      </c>
      <c r="C3171" t="s">
        <v>3073</v>
      </c>
      <c r="D3171" t="s">
        <v>3374</v>
      </c>
      <c r="E3171" t="s">
        <v>3721</v>
      </c>
      <c r="F3171">
        <v>78</v>
      </c>
      <c r="G3171">
        <v>62</v>
      </c>
      <c r="I3171" t="s">
        <v>1161</v>
      </c>
    </row>
    <row r="3172" spans="1:9" x14ac:dyDescent="0.25">
      <c r="A3172" t="s">
        <v>3315</v>
      </c>
      <c r="B3172" s="6">
        <v>42021</v>
      </c>
      <c r="C3172" t="s">
        <v>3073</v>
      </c>
      <c r="D3172" t="s">
        <v>3103</v>
      </c>
      <c r="E3172" t="s">
        <v>3721</v>
      </c>
      <c r="F3172">
        <v>54</v>
      </c>
      <c r="G3172">
        <v>46</v>
      </c>
      <c r="I3172" t="s">
        <v>1947</v>
      </c>
    </row>
    <row r="3173" spans="1:9" x14ac:dyDescent="0.25">
      <c r="A3173" t="s">
        <v>3378</v>
      </c>
      <c r="B3173" s="6">
        <v>42021</v>
      </c>
      <c r="C3173" t="s">
        <v>3073</v>
      </c>
      <c r="D3173" t="s">
        <v>3706</v>
      </c>
      <c r="E3173" t="s">
        <v>3720</v>
      </c>
      <c r="F3173">
        <v>61</v>
      </c>
      <c r="G3173">
        <v>41</v>
      </c>
      <c r="I3173" t="s">
        <v>869</v>
      </c>
    </row>
    <row r="3174" spans="1:9" x14ac:dyDescent="0.25">
      <c r="A3174" t="s">
        <v>3347</v>
      </c>
      <c r="B3174" s="6">
        <v>42021</v>
      </c>
      <c r="C3174" t="s">
        <v>3073</v>
      </c>
      <c r="D3174" t="s">
        <v>3380</v>
      </c>
      <c r="E3174" t="s">
        <v>3720</v>
      </c>
      <c r="F3174">
        <v>82</v>
      </c>
      <c r="G3174">
        <v>68</v>
      </c>
      <c r="I3174" t="s">
        <v>1010</v>
      </c>
    </row>
    <row r="3175" spans="1:9" x14ac:dyDescent="0.25">
      <c r="A3175" t="s">
        <v>3147</v>
      </c>
      <c r="B3175" s="6">
        <v>42021</v>
      </c>
      <c r="C3175" t="s">
        <v>3073</v>
      </c>
      <c r="D3175" t="s">
        <v>3326</v>
      </c>
      <c r="E3175" t="s">
        <v>3721</v>
      </c>
      <c r="F3175">
        <v>76</v>
      </c>
      <c r="G3175">
        <v>62</v>
      </c>
      <c r="I3175" t="s">
        <v>1489</v>
      </c>
    </row>
    <row r="3176" spans="1:9" x14ac:dyDescent="0.25">
      <c r="A3176" t="s">
        <v>3221</v>
      </c>
      <c r="B3176" s="6">
        <v>42021</v>
      </c>
      <c r="C3176" t="s">
        <v>3073</v>
      </c>
      <c r="D3176" t="s">
        <v>3216</v>
      </c>
      <c r="E3176" t="s">
        <v>3721</v>
      </c>
      <c r="F3176">
        <v>79</v>
      </c>
      <c r="G3176">
        <v>50</v>
      </c>
      <c r="I3176" t="s">
        <v>719</v>
      </c>
    </row>
    <row r="3177" spans="1:9" x14ac:dyDescent="0.25">
      <c r="A3177" t="s">
        <v>3225</v>
      </c>
      <c r="B3177" s="6">
        <v>42021</v>
      </c>
      <c r="C3177" t="s">
        <v>3073</v>
      </c>
      <c r="D3177" t="s">
        <v>3204</v>
      </c>
      <c r="E3177" t="s">
        <v>3720</v>
      </c>
      <c r="F3177">
        <v>65</v>
      </c>
      <c r="G3177">
        <v>58</v>
      </c>
      <c r="I3177" t="s">
        <v>103</v>
      </c>
    </row>
    <row r="3178" spans="1:9" x14ac:dyDescent="0.25">
      <c r="A3178" t="s">
        <v>3161</v>
      </c>
      <c r="B3178" s="6">
        <v>42021</v>
      </c>
      <c r="C3178" t="s">
        <v>3073</v>
      </c>
      <c r="D3178" t="s">
        <v>3135</v>
      </c>
      <c r="E3178" t="s">
        <v>3720</v>
      </c>
      <c r="F3178">
        <v>72</v>
      </c>
      <c r="G3178">
        <v>63</v>
      </c>
      <c r="I3178" t="s">
        <v>508</v>
      </c>
    </row>
    <row r="3179" spans="1:9" x14ac:dyDescent="0.25">
      <c r="A3179" t="s">
        <v>3329</v>
      </c>
      <c r="B3179" s="6">
        <v>42021</v>
      </c>
      <c r="C3179" t="s">
        <v>3073</v>
      </c>
      <c r="D3179" t="s">
        <v>3242</v>
      </c>
      <c r="E3179" t="s">
        <v>3720</v>
      </c>
      <c r="F3179">
        <v>70</v>
      </c>
      <c r="G3179">
        <v>65</v>
      </c>
      <c r="H3179" t="s">
        <v>3724</v>
      </c>
      <c r="I3179" t="s">
        <v>2187</v>
      </c>
    </row>
    <row r="3180" spans="1:9" x14ac:dyDescent="0.25">
      <c r="A3180" t="s">
        <v>3126</v>
      </c>
      <c r="B3180" s="6">
        <v>42021</v>
      </c>
      <c r="C3180" t="s">
        <v>3073</v>
      </c>
      <c r="D3180" t="s">
        <v>3167</v>
      </c>
      <c r="E3180" t="s">
        <v>3721</v>
      </c>
      <c r="F3180">
        <v>63</v>
      </c>
      <c r="G3180">
        <v>53</v>
      </c>
      <c r="I3180" t="s">
        <v>432</v>
      </c>
    </row>
    <row r="3181" spans="1:9" x14ac:dyDescent="0.25">
      <c r="A3181" t="s">
        <v>3249</v>
      </c>
      <c r="B3181" s="6">
        <v>42021</v>
      </c>
      <c r="C3181" t="s">
        <v>3073</v>
      </c>
      <c r="D3181" t="s">
        <v>3101</v>
      </c>
      <c r="E3181" t="s">
        <v>3721</v>
      </c>
      <c r="F3181">
        <v>61</v>
      </c>
      <c r="G3181">
        <v>59</v>
      </c>
      <c r="I3181" t="s">
        <v>475</v>
      </c>
    </row>
    <row r="3182" spans="1:9" x14ac:dyDescent="0.25">
      <c r="A3182" t="s">
        <v>3111</v>
      </c>
      <c r="B3182" s="6">
        <v>42021</v>
      </c>
      <c r="C3182" t="s">
        <v>3073</v>
      </c>
      <c r="D3182" t="s">
        <v>3144</v>
      </c>
      <c r="E3182" t="s">
        <v>3721</v>
      </c>
      <c r="F3182">
        <v>73</v>
      </c>
      <c r="G3182">
        <v>61</v>
      </c>
      <c r="I3182" t="s">
        <v>200</v>
      </c>
    </row>
    <row r="3183" spans="1:9" x14ac:dyDescent="0.25">
      <c r="A3183" t="s">
        <v>3293</v>
      </c>
      <c r="B3183" s="6">
        <v>42021</v>
      </c>
      <c r="C3183" t="s">
        <v>3073</v>
      </c>
      <c r="D3183" t="s">
        <v>3239</v>
      </c>
      <c r="E3183" t="s">
        <v>3720</v>
      </c>
      <c r="F3183">
        <v>64</v>
      </c>
      <c r="G3183">
        <v>61</v>
      </c>
      <c r="I3183" t="s">
        <v>2013</v>
      </c>
    </row>
    <row r="3184" spans="1:9" x14ac:dyDescent="0.25">
      <c r="A3184" t="s">
        <v>3086</v>
      </c>
      <c r="B3184" s="6">
        <v>42021</v>
      </c>
      <c r="C3184" t="s">
        <v>3073</v>
      </c>
      <c r="D3184" t="s">
        <v>3084</v>
      </c>
      <c r="E3184" t="s">
        <v>3721</v>
      </c>
      <c r="F3184">
        <v>68</v>
      </c>
      <c r="G3184">
        <v>62</v>
      </c>
      <c r="H3184" t="s">
        <v>3722</v>
      </c>
      <c r="I3184" t="s">
        <v>63</v>
      </c>
    </row>
    <row r="3185" spans="1:9" x14ac:dyDescent="0.25">
      <c r="A3185" t="s">
        <v>3112</v>
      </c>
      <c r="B3185" s="6">
        <v>42021</v>
      </c>
      <c r="C3185" t="s">
        <v>3073</v>
      </c>
      <c r="D3185" t="s">
        <v>3148</v>
      </c>
      <c r="E3185" t="s">
        <v>3720</v>
      </c>
      <c r="F3185">
        <v>79</v>
      </c>
      <c r="G3185">
        <v>74</v>
      </c>
      <c r="I3185" t="s">
        <v>638</v>
      </c>
    </row>
    <row r="3186" spans="1:9" x14ac:dyDescent="0.25">
      <c r="A3186" t="s">
        <v>3141</v>
      </c>
      <c r="B3186" s="6">
        <v>42021</v>
      </c>
      <c r="C3186" t="s">
        <v>3073</v>
      </c>
      <c r="D3186" t="s">
        <v>3142</v>
      </c>
      <c r="E3186" t="s">
        <v>3720</v>
      </c>
      <c r="F3186">
        <v>68</v>
      </c>
      <c r="G3186">
        <v>65</v>
      </c>
      <c r="I3186" t="s">
        <v>248</v>
      </c>
    </row>
    <row r="3187" spans="1:9" x14ac:dyDescent="0.25">
      <c r="A3187" t="s">
        <v>3404</v>
      </c>
      <c r="B3187" s="6">
        <v>42021</v>
      </c>
      <c r="C3187" t="s">
        <v>3073</v>
      </c>
      <c r="D3187" t="s">
        <v>3405</v>
      </c>
      <c r="E3187" t="s">
        <v>3721</v>
      </c>
      <c r="F3187">
        <v>74</v>
      </c>
      <c r="G3187">
        <v>73</v>
      </c>
      <c r="I3187" t="s">
        <v>2589</v>
      </c>
    </row>
    <row r="3188" spans="1:9" x14ac:dyDescent="0.25">
      <c r="A3188" t="s">
        <v>3193</v>
      </c>
      <c r="B3188" s="6">
        <v>42021</v>
      </c>
      <c r="C3188" t="s">
        <v>3073</v>
      </c>
      <c r="D3188" t="s">
        <v>3376</v>
      </c>
      <c r="E3188" t="s">
        <v>3721</v>
      </c>
      <c r="F3188">
        <v>82</v>
      </c>
      <c r="G3188">
        <v>72</v>
      </c>
      <c r="I3188" t="s">
        <v>1269</v>
      </c>
    </row>
    <row r="3189" spans="1:9" x14ac:dyDescent="0.25">
      <c r="A3189" t="s">
        <v>3406</v>
      </c>
      <c r="B3189" s="6">
        <v>42021</v>
      </c>
      <c r="C3189" t="s">
        <v>3073</v>
      </c>
      <c r="D3189" t="s">
        <v>3322</v>
      </c>
      <c r="E3189" t="s">
        <v>3720</v>
      </c>
      <c r="F3189">
        <v>108</v>
      </c>
      <c r="G3189">
        <v>98</v>
      </c>
      <c r="H3189" t="s">
        <v>3723</v>
      </c>
      <c r="I3189" t="s">
        <v>2598</v>
      </c>
    </row>
    <row r="3190" spans="1:9" x14ac:dyDescent="0.25">
      <c r="A3190" t="s">
        <v>3127</v>
      </c>
      <c r="B3190" s="6">
        <v>42021</v>
      </c>
      <c r="C3190" t="s">
        <v>3073</v>
      </c>
      <c r="D3190" t="s">
        <v>3324</v>
      </c>
      <c r="E3190" t="s">
        <v>3721</v>
      </c>
      <c r="F3190">
        <v>76</v>
      </c>
      <c r="G3190">
        <v>67</v>
      </c>
      <c r="I3190" t="s">
        <v>680</v>
      </c>
    </row>
    <row r="3191" spans="1:9" x14ac:dyDescent="0.25">
      <c r="A3191" t="s">
        <v>3714</v>
      </c>
      <c r="B3191" s="6">
        <v>42021</v>
      </c>
      <c r="C3191" t="s">
        <v>3073</v>
      </c>
      <c r="D3191" t="s">
        <v>3709</v>
      </c>
      <c r="E3191" t="s">
        <v>3721</v>
      </c>
      <c r="F3191">
        <v>86</v>
      </c>
      <c r="G3191">
        <v>81</v>
      </c>
      <c r="I3191" t="s">
        <v>832</v>
      </c>
    </row>
    <row r="3192" spans="1:9" x14ac:dyDescent="0.25">
      <c r="A3192" t="s">
        <v>3187</v>
      </c>
      <c r="B3192" s="6">
        <v>42021</v>
      </c>
      <c r="C3192" t="s">
        <v>3073</v>
      </c>
      <c r="D3192" t="s">
        <v>3345</v>
      </c>
      <c r="E3192" t="s">
        <v>3721</v>
      </c>
      <c r="F3192">
        <v>75</v>
      </c>
      <c r="G3192">
        <v>72</v>
      </c>
      <c r="I3192" t="s">
        <v>65</v>
      </c>
    </row>
    <row r="3193" spans="1:9" x14ac:dyDescent="0.25">
      <c r="A3193" t="s">
        <v>3245</v>
      </c>
      <c r="B3193" s="6">
        <v>42021</v>
      </c>
      <c r="C3193" t="s">
        <v>3073</v>
      </c>
      <c r="D3193" t="s">
        <v>3403</v>
      </c>
      <c r="E3193" t="s">
        <v>3721</v>
      </c>
      <c r="F3193">
        <v>63</v>
      </c>
      <c r="G3193">
        <v>61</v>
      </c>
      <c r="I3193" t="s">
        <v>64</v>
      </c>
    </row>
    <row r="3194" spans="1:9" x14ac:dyDescent="0.25">
      <c r="A3194" t="s">
        <v>3129</v>
      </c>
      <c r="B3194" s="6">
        <v>42021</v>
      </c>
      <c r="C3194" t="s">
        <v>3073</v>
      </c>
      <c r="D3194" t="s">
        <v>3215</v>
      </c>
      <c r="E3194" t="s">
        <v>3720</v>
      </c>
      <c r="F3194">
        <v>91</v>
      </c>
      <c r="G3194">
        <v>77</v>
      </c>
      <c r="I3194" t="s">
        <v>747</v>
      </c>
    </row>
    <row r="3195" spans="1:9" x14ac:dyDescent="0.25">
      <c r="A3195" t="s">
        <v>3375</v>
      </c>
      <c r="B3195" s="6">
        <v>42021</v>
      </c>
      <c r="C3195" t="s">
        <v>3073</v>
      </c>
      <c r="D3195" t="s">
        <v>3191</v>
      </c>
      <c r="E3195" t="s">
        <v>3721</v>
      </c>
      <c r="F3195">
        <v>69</v>
      </c>
      <c r="G3195">
        <v>59</v>
      </c>
      <c r="I3195" t="s">
        <v>310</v>
      </c>
    </row>
    <row r="3196" spans="1:9" x14ac:dyDescent="0.25">
      <c r="A3196" t="s">
        <v>3168</v>
      </c>
      <c r="B3196" s="6">
        <v>42021</v>
      </c>
      <c r="C3196" t="s">
        <v>3073</v>
      </c>
      <c r="D3196" t="s">
        <v>3118</v>
      </c>
      <c r="E3196" t="s">
        <v>3721</v>
      </c>
      <c r="F3196">
        <v>60</v>
      </c>
      <c r="G3196">
        <v>49</v>
      </c>
      <c r="I3196" t="s">
        <v>452</v>
      </c>
    </row>
    <row r="3197" spans="1:9" x14ac:dyDescent="0.25">
      <c r="A3197" t="s">
        <v>3366</v>
      </c>
      <c r="B3197" s="6">
        <v>42021</v>
      </c>
      <c r="C3197" t="s">
        <v>3073</v>
      </c>
      <c r="D3197" t="s">
        <v>3399</v>
      </c>
      <c r="E3197" t="s">
        <v>3720</v>
      </c>
      <c r="F3197">
        <v>78</v>
      </c>
      <c r="G3197">
        <v>76</v>
      </c>
      <c r="I3197" t="s">
        <v>2450</v>
      </c>
    </row>
    <row r="3198" spans="1:9" x14ac:dyDescent="0.25">
      <c r="A3198" t="s">
        <v>3379</v>
      </c>
      <c r="B3198" s="6">
        <v>42021</v>
      </c>
      <c r="C3198" t="s">
        <v>3073</v>
      </c>
      <c r="D3198" t="s">
        <v>3099</v>
      </c>
      <c r="E3198" t="s">
        <v>3721</v>
      </c>
      <c r="F3198">
        <v>69</v>
      </c>
      <c r="G3198">
        <v>64</v>
      </c>
      <c r="I3198" t="s">
        <v>493</v>
      </c>
    </row>
    <row r="3199" spans="1:9" x14ac:dyDescent="0.25">
      <c r="A3199" t="s">
        <v>3107</v>
      </c>
      <c r="B3199" s="6">
        <v>42021</v>
      </c>
      <c r="C3199" t="s">
        <v>3074</v>
      </c>
      <c r="D3199" t="s">
        <v>3096</v>
      </c>
      <c r="E3199" t="s">
        <v>3720</v>
      </c>
      <c r="F3199">
        <v>61</v>
      </c>
      <c r="G3199">
        <v>54</v>
      </c>
      <c r="I3199" t="s">
        <v>1055</v>
      </c>
    </row>
    <row r="3200" spans="1:9" x14ac:dyDescent="0.25">
      <c r="A3200" t="s">
        <v>3250</v>
      </c>
      <c r="B3200" s="6">
        <v>42021</v>
      </c>
      <c r="C3200" t="s">
        <v>3073</v>
      </c>
      <c r="D3200" t="s">
        <v>3133</v>
      </c>
      <c r="E3200" t="s">
        <v>3721</v>
      </c>
      <c r="F3200">
        <v>69</v>
      </c>
      <c r="G3200">
        <v>53</v>
      </c>
      <c r="I3200" t="s">
        <v>1366</v>
      </c>
    </row>
    <row r="3201" spans="1:9" x14ac:dyDescent="0.25">
      <c r="A3201" t="s">
        <v>3309</v>
      </c>
      <c r="B3201" s="6">
        <v>42021</v>
      </c>
      <c r="C3201" t="s">
        <v>3073</v>
      </c>
      <c r="D3201" t="s">
        <v>3307</v>
      </c>
      <c r="E3201" t="s">
        <v>3721</v>
      </c>
      <c r="F3201">
        <v>85</v>
      </c>
      <c r="G3201">
        <v>71</v>
      </c>
      <c r="I3201" t="s">
        <v>1188</v>
      </c>
    </row>
    <row r="3202" spans="1:9" x14ac:dyDescent="0.25">
      <c r="A3202" t="s">
        <v>3317</v>
      </c>
      <c r="B3202" s="6">
        <v>42021</v>
      </c>
      <c r="C3202" t="s">
        <v>3073</v>
      </c>
      <c r="D3202" t="s">
        <v>3290</v>
      </c>
      <c r="E3202" t="s">
        <v>3721</v>
      </c>
      <c r="F3202">
        <v>75</v>
      </c>
      <c r="G3202">
        <v>68</v>
      </c>
      <c r="I3202" t="s">
        <v>1503</v>
      </c>
    </row>
    <row r="3203" spans="1:9" x14ac:dyDescent="0.25">
      <c r="A3203" t="s">
        <v>3711</v>
      </c>
      <c r="B3203" s="6">
        <v>42021</v>
      </c>
      <c r="C3203" t="s">
        <v>3073</v>
      </c>
      <c r="D3203" t="s">
        <v>3704</v>
      </c>
      <c r="E3203" t="s">
        <v>3720</v>
      </c>
      <c r="F3203">
        <v>63</v>
      </c>
      <c r="G3203">
        <v>52</v>
      </c>
      <c r="I3203" t="s">
        <v>611</v>
      </c>
    </row>
    <row r="3204" spans="1:9" x14ac:dyDescent="0.25">
      <c r="A3204" t="s">
        <v>3340</v>
      </c>
      <c r="B3204" s="6">
        <v>42021</v>
      </c>
      <c r="C3204" t="s">
        <v>3073</v>
      </c>
      <c r="D3204" t="s">
        <v>3707</v>
      </c>
      <c r="E3204" t="s">
        <v>3720</v>
      </c>
      <c r="F3204">
        <v>72</v>
      </c>
      <c r="G3204">
        <v>55</v>
      </c>
      <c r="I3204" t="s">
        <v>2914</v>
      </c>
    </row>
    <row r="3205" spans="1:9" x14ac:dyDescent="0.25">
      <c r="A3205" t="s">
        <v>3183</v>
      </c>
      <c r="B3205" s="6">
        <v>42021</v>
      </c>
      <c r="C3205" t="s">
        <v>3073</v>
      </c>
      <c r="D3205" t="s">
        <v>3100</v>
      </c>
      <c r="E3205" t="s">
        <v>3720</v>
      </c>
      <c r="F3205">
        <v>67</v>
      </c>
      <c r="G3205">
        <v>64</v>
      </c>
      <c r="I3205" t="s">
        <v>892</v>
      </c>
    </row>
    <row r="3206" spans="1:9" x14ac:dyDescent="0.25">
      <c r="A3206" t="s">
        <v>3088</v>
      </c>
      <c r="B3206" s="6">
        <v>42021</v>
      </c>
      <c r="C3206" t="s">
        <v>3073</v>
      </c>
      <c r="D3206" t="s">
        <v>3085</v>
      </c>
      <c r="E3206" t="s">
        <v>3720</v>
      </c>
      <c r="F3206">
        <v>82</v>
      </c>
      <c r="G3206">
        <v>39</v>
      </c>
      <c r="I3206" t="s">
        <v>82</v>
      </c>
    </row>
    <row r="3207" spans="1:9" x14ac:dyDescent="0.25">
      <c r="A3207" t="s">
        <v>3177</v>
      </c>
      <c r="B3207" s="6">
        <v>42021</v>
      </c>
      <c r="C3207" t="s">
        <v>3073</v>
      </c>
      <c r="D3207" t="s">
        <v>3323</v>
      </c>
      <c r="E3207" t="s">
        <v>3721</v>
      </c>
      <c r="F3207">
        <v>75</v>
      </c>
      <c r="G3207">
        <v>59</v>
      </c>
      <c r="I3207" t="s">
        <v>661</v>
      </c>
    </row>
    <row r="3208" spans="1:9" x14ac:dyDescent="0.25">
      <c r="A3208" t="s">
        <v>3125</v>
      </c>
      <c r="B3208" s="6">
        <v>42021</v>
      </c>
      <c r="C3208" t="s">
        <v>3073</v>
      </c>
      <c r="D3208" t="s">
        <v>3321</v>
      </c>
      <c r="E3208" t="s">
        <v>3721</v>
      </c>
      <c r="F3208">
        <v>87</v>
      </c>
      <c r="G3208">
        <v>57</v>
      </c>
      <c r="I3208" t="s">
        <v>2029</v>
      </c>
    </row>
    <row r="3209" spans="1:9" x14ac:dyDescent="0.25">
      <c r="A3209" t="s">
        <v>3165</v>
      </c>
      <c r="B3209" s="6">
        <v>42021</v>
      </c>
      <c r="C3209" t="s">
        <v>3073</v>
      </c>
      <c r="D3209" t="s">
        <v>3117</v>
      </c>
      <c r="E3209" t="s">
        <v>3721</v>
      </c>
      <c r="F3209">
        <v>60</v>
      </c>
      <c r="G3209">
        <v>56</v>
      </c>
      <c r="I3209" t="s">
        <v>464</v>
      </c>
    </row>
    <row r="3210" spans="1:9" x14ac:dyDescent="0.25">
      <c r="A3210" t="s">
        <v>3137</v>
      </c>
      <c r="B3210" s="6">
        <v>42021</v>
      </c>
      <c r="C3210" t="s">
        <v>3073</v>
      </c>
      <c r="D3210" t="s">
        <v>3138</v>
      </c>
      <c r="E3210" t="s">
        <v>3721</v>
      </c>
      <c r="F3210">
        <v>99</v>
      </c>
      <c r="G3210">
        <v>79</v>
      </c>
      <c r="I3210" t="s">
        <v>263</v>
      </c>
    </row>
    <row r="3211" spans="1:9" x14ac:dyDescent="0.25">
      <c r="A3211" t="s">
        <v>3223</v>
      </c>
      <c r="B3211" s="6">
        <v>42021</v>
      </c>
      <c r="C3211" t="s">
        <v>3073</v>
      </c>
      <c r="D3211" t="s">
        <v>3218</v>
      </c>
      <c r="E3211" t="s">
        <v>3721</v>
      </c>
      <c r="F3211">
        <v>80</v>
      </c>
      <c r="G3211">
        <v>56</v>
      </c>
      <c r="I3211" t="s">
        <v>177</v>
      </c>
    </row>
    <row r="3212" spans="1:9" x14ac:dyDescent="0.25">
      <c r="A3212" t="s">
        <v>3153</v>
      </c>
      <c r="B3212" s="6">
        <v>42021</v>
      </c>
      <c r="C3212" t="s">
        <v>3073</v>
      </c>
      <c r="D3212" t="s">
        <v>3203</v>
      </c>
      <c r="E3212" t="s">
        <v>3721</v>
      </c>
      <c r="F3212">
        <v>56</v>
      </c>
      <c r="G3212">
        <v>54</v>
      </c>
      <c r="I3212" t="s">
        <v>220</v>
      </c>
    </row>
    <row r="3213" spans="1:9" x14ac:dyDescent="0.25">
      <c r="A3213" t="s">
        <v>3124</v>
      </c>
      <c r="B3213" s="6">
        <v>42021</v>
      </c>
      <c r="C3213" t="s">
        <v>3073</v>
      </c>
      <c r="D3213" t="s">
        <v>3108</v>
      </c>
      <c r="E3213" t="s">
        <v>3721</v>
      </c>
      <c r="F3213">
        <v>89</v>
      </c>
      <c r="G3213">
        <v>80</v>
      </c>
      <c r="I3213" t="s">
        <v>1259</v>
      </c>
    </row>
    <row r="3214" spans="1:9" x14ac:dyDescent="0.25">
      <c r="A3214" t="s">
        <v>3202</v>
      </c>
      <c r="B3214" s="6">
        <v>42021</v>
      </c>
      <c r="C3214" t="s">
        <v>3073</v>
      </c>
      <c r="D3214" t="s">
        <v>3229</v>
      </c>
      <c r="E3214" t="s">
        <v>3721</v>
      </c>
      <c r="F3214">
        <v>57</v>
      </c>
      <c r="G3214">
        <v>54</v>
      </c>
      <c r="I3214" t="s">
        <v>102</v>
      </c>
    </row>
    <row r="3215" spans="1:9" x14ac:dyDescent="0.25">
      <c r="A3215" t="s">
        <v>3235</v>
      </c>
      <c r="B3215" s="6">
        <v>42021</v>
      </c>
      <c r="C3215" t="s">
        <v>3073</v>
      </c>
      <c r="D3215" t="s">
        <v>3251</v>
      </c>
      <c r="E3215" t="s">
        <v>3720</v>
      </c>
      <c r="F3215">
        <v>59</v>
      </c>
      <c r="G3215">
        <v>51</v>
      </c>
      <c r="I3215" t="s">
        <v>292</v>
      </c>
    </row>
    <row r="3216" spans="1:9" x14ac:dyDescent="0.25">
      <c r="A3216" t="s">
        <v>3163</v>
      </c>
      <c r="B3216" s="6">
        <v>42021</v>
      </c>
      <c r="C3216" t="s">
        <v>3073</v>
      </c>
      <c r="D3216" t="s">
        <v>3266</v>
      </c>
      <c r="E3216" t="s">
        <v>3721</v>
      </c>
      <c r="F3216">
        <v>63</v>
      </c>
      <c r="G3216">
        <v>48</v>
      </c>
      <c r="I3216" t="s">
        <v>1038</v>
      </c>
    </row>
    <row r="3217" spans="1:9" x14ac:dyDescent="0.25">
      <c r="A3217" t="s">
        <v>3238</v>
      </c>
      <c r="B3217" s="6">
        <v>42021</v>
      </c>
      <c r="C3217" t="s">
        <v>3073</v>
      </c>
      <c r="D3217" t="s">
        <v>3337</v>
      </c>
      <c r="E3217" t="s">
        <v>3720</v>
      </c>
      <c r="F3217">
        <v>65</v>
      </c>
      <c r="G3217">
        <v>62</v>
      </c>
      <c r="I3217" t="s">
        <v>2317</v>
      </c>
    </row>
    <row r="3218" spans="1:9" x14ac:dyDescent="0.25">
      <c r="A3218" t="s">
        <v>3341</v>
      </c>
      <c r="B3218" s="6">
        <v>42021</v>
      </c>
      <c r="C3218" t="s">
        <v>3073</v>
      </c>
      <c r="D3218" t="s">
        <v>3220</v>
      </c>
      <c r="E3218" t="s">
        <v>3721</v>
      </c>
      <c r="F3218">
        <v>75</v>
      </c>
      <c r="G3218">
        <v>65</v>
      </c>
      <c r="I3218" t="s">
        <v>2037</v>
      </c>
    </row>
    <row r="3219" spans="1:9" x14ac:dyDescent="0.25">
      <c r="A3219" t="s">
        <v>3150</v>
      </c>
      <c r="B3219" s="6">
        <v>42021</v>
      </c>
      <c r="C3219" t="s">
        <v>3073</v>
      </c>
      <c r="D3219" t="s">
        <v>3228</v>
      </c>
      <c r="E3219" t="s">
        <v>3721</v>
      </c>
      <c r="F3219">
        <v>91</v>
      </c>
      <c r="G3219">
        <v>72</v>
      </c>
      <c r="I3219" t="s">
        <v>2326</v>
      </c>
    </row>
    <row r="3220" spans="1:9" x14ac:dyDescent="0.25">
      <c r="A3220" t="s">
        <v>3325</v>
      </c>
      <c r="B3220" s="6">
        <v>42021</v>
      </c>
      <c r="C3220" t="s">
        <v>3073</v>
      </c>
      <c r="D3220" t="s">
        <v>3076</v>
      </c>
      <c r="E3220" t="s">
        <v>3720</v>
      </c>
      <c r="F3220">
        <v>65</v>
      </c>
      <c r="G3220">
        <v>53</v>
      </c>
      <c r="I3220" t="s">
        <v>2467</v>
      </c>
    </row>
    <row r="3221" spans="1:9" x14ac:dyDescent="0.25">
      <c r="A3221" t="s">
        <v>3407</v>
      </c>
      <c r="B3221" s="6">
        <v>42021</v>
      </c>
      <c r="C3221" t="s">
        <v>3073</v>
      </c>
      <c r="D3221" t="s">
        <v>3364</v>
      </c>
      <c r="E3221" t="s">
        <v>3720</v>
      </c>
      <c r="F3221">
        <v>69</v>
      </c>
      <c r="G3221">
        <v>66</v>
      </c>
      <c r="I3221" t="s">
        <v>2626</v>
      </c>
    </row>
    <row r="3222" spans="1:9" x14ac:dyDescent="0.25">
      <c r="A3222" t="s">
        <v>3292</v>
      </c>
      <c r="B3222" s="6">
        <v>42021</v>
      </c>
      <c r="C3222" t="s">
        <v>3073</v>
      </c>
      <c r="D3222" t="s">
        <v>3392</v>
      </c>
      <c r="E3222" t="s">
        <v>3720</v>
      </c>
      <c r="F3222">
        <v>60</v>
      </c>
      <c r="G3222">
        <v>56</v>
      </c>
      <c r="I3222" t="s">
        <v>2047</v>
      </c>
    </row>
    <row r="3223" spans="1:9" x14ac:dyDescent="0.25">
      <c r="A3223" t="s">
        <v>3278</v>
      </c>
      <c r="B3223" s="6">
        <v>42021</v>
      </c>
      <c r="C3223" t="s">
        <v>3073</v>
      </c>
      <c r="D3223" t="s">
        <v>3243</v>
      </c>
      <c r="E3223" t="s">
        <v>3720</v>
      </c>
      <c r="F3223">
        <v>88</v>
      </c>
      <c r="G3223">
        <v>78</v>
      </c>
      <c r="H3223" t="s">
        <v>3722</v>
      </c>
      <c r="I3223" t="s">
        <v>1054</v>
      </c>
    </row>
    <row r="3224" spans="1:9" x14ac:dyDescent="0.25">
      <c r="A3224" t="s">
        <v>3346</v>
      </c>
      <c r="B3224" s="6">
        <v>42021</v>
      </c>
      <c r="C3224" t="s">
        <v>3073</v>
      </c>
      <c r="D3224" t="s">
        <v>3164</v>
      </c>
      <c r="E3224" t="s">
        <v>3721</v>
      </c>
      <c r="F3224">
        <v>69</v>
      </c>
      <c r="G3224">
        <v>67</v>
      </c>
      <c r="I3224" t="s">
        <v>1458</v>
      </c>
    </row>
    <row r="3225" spans="1:9" x14ac:dyDescent="0.25">
      <c r="A3225" t="s">
        <v>3268</v>
      </c>
      <c r="B3225" s="6">
        <v>42021</v>
      </c>
      <c r="C3225" t="s">
        <v>3073</v>
      </c>
      <c r="D3225" t="s">
        <v>3269</v>
      </c>
      <c r="E3225" t="s">
        <v>3721</v>
      </c>
      <c r="F3225">
        <v>72</v>
      </c>
      <c r="G3225">
        <v>69</v>
      </c>
      <c r="I3225" t="s">
        <v>1070</v>
      </c>
    </row>
    <row r="3226" spans="1:9" x14ac:dyDescent="0.25">
      <c r="A3226" t="s">
        <v>3357</v>
      </c>
      <c r="B3226" s="6">
        <v>42021</v>
      </c>
      <c r="C3226" t="s">
        <v>3073</v>
      </c>
      <c r="D3226" t="s">
        <v>3362</v>
      </c>
      <c r="E3226" t="s">
        <v>3721</v>
      </c>
      <c r="F3226">
        <v>96</v>
      </c>
      <c r="G3226">
        <v>84</v>
      </c>
      <c r="I3226" t="s">
        <v>1127</v>
      </c>
    </row>
    <row r="3227" spans="1:9" x14ac:dyDescent="0.25">
      <c r="A3227" t="s">
        <v>3092</v>
      </c>
      <c r="B3227" s="6">
        <v>42021</v>
      </c>
      <c r="C3227" t="s">
        <v>3073</v>
      </c>
      <c r="D3227" t="s">
        <v>3194</v>
      </c>
      <c r="E3227" t="s">
        <v>3721</v>
      </c>
      <c r="F3227">
        <v>75</v>
      </c>
      <c r="G3227">
        <v>70</v>
      </c>
      <c r="I3227" t="s">
        <v>661</v>
      </c>
    </row>
    <row r="3228" spans="1:9" x14ac:dyDescent="0.25">
      <c r="A3228" t="s">
        <v>3702</v>
      </c>
      <c r="B3228" s="6">
        <v>42021</v>
      </c>
      <c r="C3228" t="s">
        <v>3073</v>
      </c>
      <c r="D3228" t="s">
        <v>3246</v>
      </c>
      <c r="E3228" t="s">
        <v>3721</v>
      </c>
      <c r="F3228">
        <v>82</v>
      </c>
      <c r="G3228">
        <v>65</v>
      </c>
      <c r="I3228" t="s">
        <v>201</v>
      </c>
    </row>
    <row r="3229" spans="1:9" x14ac:dyDescent="0.25">
      <c r="A3229" t="s">
        <v>3186</v>
      </c>
      <c r="B3229" s="6">
        <v>42021</v>
      </c>
      <c r="C3229" t="s">
        <v>3073</v>
      </c>
      <c r="D3229" t="s">
        <v>3256</v>
      </c>
      <c r="E3229" t="s">
        <v>3721</v>
      </c>
      <c r="F3229">
        <v>61</v>
      </c>
      <c r="G3229">
        <v>50</v>
      </c>
      <c r="I3229" t="s">
        <v>1528</v>
      </c>
    </row>
    <row r="3230" spans="1:9" x14ac:dyDescent="0.25">
      <c r="A3230" t="s">
        <v>3159</v>
      </c>
      <c r="B3230" s="6">
        <v>42021</v>
      </c>
      <c r="C3230" t="s">
        <v>3073</v>
      </c>
      <c r="D3230" t="s">
        <v>3217</v>
      </c>
      <c r="E3230" t="s">
        <v>3721</v>
      </c>
      <c r="F3230">
        <v>62</v>
      </c>
      <c r="G3230">
        <v>58</v>
      </c>
      <c r="I3230" t="s">
        <v>2277</v>
      </c>
    </row>
    <row r="3231" spans="1:9" x14ac:dyDescent="0.25">
      <c r="A3231" t="s">
        <v>3390</v>
      </c>
      <c r="B3231" s="6">
        <v>42021</v>
      </c>
      <c r="C3231" t="s">
        <v>3073</v>
      </c>
      <c r="D3231" t="s">
        <v>3389</v>
      </c>
      <c r="E3231" t="s">
        <v>3721</v>
      </c>
      <c r="F3231">
        <v>59</v>
      </c>
      <c r="G3231">
        <v>57</v>
      </c>
      <c r="I3231" t="s">
        <v>950</v>
      </c>
    </row>
    <row r="3232" spans="1:9" x14ac:dyDescent="0.25">
      <c r="A3232" t="s">
        <v>3174</v>
      </c>
      <c r="B3232" s="6">
        <v>42021</v>
      </c>
      <c r="C3232" t="s">
        <v>3073</v>
      </c>
      <c r="D3232" t="s">
        <v>3206</v>
      </c>
      <c r="E3232" t="s">
        <v>3720</v>
      </c>
      <c r="F3232">
        <v>84</v>
      </c>
      <c r="G3232">
        <v>77</v>
      </c>
      <c r="H3232" t="s">
        <v>3722</v>
      </c>
      <c r="I3232" t="s">
        <v>1295</v>
      </c>
    </row>
    <row r="3233" spans="1:9" x14ac:dyDescent="0.25">
      <c r="A3233" t="s">
        <v>3259</v>
      </c>
      <c r="B3233" s="6">
        <v>42021</v>
      </c>
      <c r="C3233" t="s">
        <v>3073</v>
      </c>
      <c r="D3233" t="s">
        <v>3708</v>
      </c>
      <c r="E3233" t="s">
        <v>3720</v>
      </c>
      <c r="F3233">
        <v>62</v>
      </c>
      <c r="G3233">
        <v>47</v>
      </c>
      <c r="I3233" t="s">
        <v>1744</v>
      </c>
    </row>
    <row r="3234" spans="1:9" x14ac:dyDescent="0.25">
      <c r="A3234" t="s">
        <v>3334</v>
      </c>
      <c r="B3234" s="6">
        <v>42021</v>
      </c>
      <c r="C3234" t="s">
        <v>3073</v>
      </c>
      <c r="D3234" t="s">
        <v>3286</v>
      </c>
      <c r="E3234" t="s">
        <v>3721</v>
      </c>
      <c r="F3234">
        <v>67</v>
      </c>
      <c r="G3234">
        <v>63</v>
      </c>
      <c r="I3234" t="s">
        <v>2920</v>
      </c>
    </row>
    <row r="3235" spans="1:9" x14ac:dyDescent="0.25">
      <c r="A3235" t="s">
        <v>3192</v>
      </c>
      <c r="B3235" s="6">
        <v>42021</v>
      </c>
      <c r="C3235" t="s">
        <v>3073</v>
      </c>
      <c r="D3235" t="s">
        <v>3196</v>
      </c>
      <c r="E3235" t="s">
        <v>3721</v>
      </c>
      <c r="F3235">
        <v>70</v>
      </c>
      <c r="G3235">
        <v>65</v>
      </c>
      <c r="I3235" t="s">
        <v>626</v>
      </c>
    </row>
    <row r="3236" spans="1:9" x14ac:dyDescent="0.25">
      <c r="A3236" t="s">
        <v>3264</v>
      </c>
      <c r="B3236" s="6">
        <v>42021</v>
      </c>
      <c r="C3236" t="s">
        <v>3073</v>
      </c>
      <c r="D3236" t="s">
        <v>3237</v>
      </c>
      <c r="E3236" t="s">
        <v>3721</v>
      </c>
      <c r="F3236">
        <v>85</v>
      </c>
      <c r="G3236">
        <v>73</v>
      </c>
      <c r="I3236" t="s">
        <v>1094</v>
      </c>
    </row>
    <row r="3237" spans="1:9" x14ac:dyDescent="0.25">
      <c r="A3237" t="s">
        <v>3413</v>
      </c>
      <c r="B3237" s="6">
        <v>42021</v>
      </c>
      <c r="C3237" t="s">
        <v>3073</v>
      </c>
      <c r="D3237" t="s">
        <v>3348</v>
      </c>
      <c r="E3237" t="s">
        <v>3721</v>
      </c>
      <c r="F3237">
        <v>70</v>
      </c>
      <c r="G3237">
        <v>55</v>
      </c>
      <c r="I3237" t="s">
        <v>2734</v>
      </c>
    </row>
    <row r="3238" spans="1:9" x14ac:dyDescent="0.25">
      <c r="A3238" t="s">
        <v>3303</v>
      </c>
      <c r="B3238" s="6">
        <v>42021</v>
      </c>
      <c r="C3238" t="s">
        <v>3073</v>
      </c>
      <c r="D3238" t="s">
        <v>3301</v>
      </c>
      <c r="E3238" t="s">
        <v>3720</v>
      </c>
      <c r="F3238">
        <v>73</v>
      </c>
      <c r="G3238">
        <v>65</v>
      </c>
      <c r="I3238" t="s">
        <v>1188</v>
      </c>
    </row>
    <row r="3239" spans="1:9" x14ac:dyDescent="0.25">
      <c r="A3239" t="s">
        <v>3166</v>
      </c>
      <c r="B3239" s="6">
        <v>42021</v>
      </c>
      <c r="C3239" t="s">
        <v>3073</v>
      </c>
      <c r="D3239" t="s">
        <v>3172</v>
      </c>
      <c r="E3239" t="s">
        <v>3721</v>
      </c>
      <c r="F3239">
        <v>89</v>
      </c>
      <c r="G3239">
        <v>63</v>
      </c>
      <c r="I3239" t="s">
        <v>464</v>
      </c>
    </row>
    <row r="3240" spans="1:9" x14ac:dyDescent="0.25">
      <c r="A3240" t="s">
        <v>3265</v>
      </c>
      <c r="B3240" s="6">
        <v>42021</v>
      </c>
      <c r="C3240" t="s">
        <v>3073</v>
      </c>
      <c r="D3240" t="s">
        <v>3236</v>
      </c>
      <c r="E3240" t="s">
        <v>3721</v>
      </c>
      <c r="F3240">
        <v>90</v>
      </c>
      <c r="G3240">
        <v>77</v>
      </c>
      <c r="I3240" t="s">
        <v>1106</v>
      </c>
    </row>
    <row r="3241" spans="1:9" x14ac:dyDescent="0.25">
      <c r="A3241" t="s">
        <v>3291</v>
      </c>
      <c r="B3241" s="6">
        <v>42021</v>
      </c>
      <c r="C3241" t="s">
        <v>3073</v>
      </c>
      <c r="D3241" t="s">
        <v>3184</v>
      </c>
      <c r="E3241" t="s">
        <v>3721</v>
      </c>
      <c r="F3241">
        <v>82</v>
      </c>
      <c r="G3241">
        <v>77</v>
      </c>
      <c r="I3241" t="s">
        <v>2935</v>
      </c>
    </row>
    <row r="3242" spans="1:9" x14ac:dyDescent="0.25">
      <c r="A3242" t="s">
        <v>3263</v>
      </c>
      <c r="B3242" s="6">
        <v>42021</v>
      </c>
      <c r="C3242" t="s">
        <v>3073</v>
      </c>
      <c r="D3242" t="s">
        <v>3387</v>
      </c>
      <c r="E3242" t="s">
        <v>3721</v>
      </c>
      <c r="F3242">
        <v>69</v>
      </c>
      <c r="G3242">
        <v>60</v>
      </c>
      <c r="I3242" t="s">
        <v>2638</v>
      </c>
    </row>
    <row r="3243" spans="1:9" x14ac:dyDescent="0.25">
      <c r="A3243" t="s">
        <v>3343</v>
      </c>
      <c r="B3243" s="6">
        <v>42021</v>
      </c>
      <c r="C3243" t="s">
        <v>3073</v>
      </c>
      <c r="D3243" t="s">
        <v>3077</v>
      </c>
      <c r="E3243" t="s">
        <v>3721</v>
      </c>
      <c r="F3243">
        <v>53</v>
      </c>
      <c r="G3243">
        <v>47</v>
      </c>
      <c r="I3243" t="s">
        <v>432</v>
      </c>
    </row>
    <row r="3244" spans="1:9" x14ac:dyDescent="0.25">
      <c r="A3244" t="s">
        <v>3717</v>
      </c>
      <c r="B3244" s="6">
        <v>42021</v>
      </c>
      <c r="C3244" t="s">
        <v>3073</v>
      </c>
      <c r="D3244" t="s">
        <v>3279</v>
      </c>
      <c r="E3244" t="s">
        <v>3720</v>
      </c>
      <c r="F3244">
        <v>70</v>
      </c>
      <c r="G3244">
        <v>41</v>
      </c>
      <c r="I3244" t="s">
        <v>3002</v>
      </c>
    </row>
    <row r="3245" spans="1:9" x14ac:dyDescent="0.25">
      <c r="A3245" t="s">
        <v>3330</v>
      </c>
      <c r="B3245" s="6">
        <v>42021</v>
      </c>
      <c r="C3245" t="s">
        <v>3073</v>
      </c>
      <c r="D3245" t="s">
        <v>3262</v>
      </c>
      <c r="E3245" t="s">
        <v>3721</v>
      </c>
      <c r="F3245">
        <v>70</v>
      </c>
      <c r="G3245">
        <v>64</v>
      </c>
      <c r="I3245" t="s">
        <v>2403</v>
      </c>
    </row>
    <row r="3246" spans="1:9" x14ac:dyDescent="0.25">
      <c r="A3246" t="s">
        <v>3397</v>
      </c>
      <c r="B3246" s="6">
        <v>42021</v>
      </c>
      <c r="C3246" t="s">
        <v>3073</v>
      </c>
      <c r="D3246" t="s">
        <v>3232</v>
      </c>
      <c r="E3246" t="s">
        <v>3721</v>
      </c>
      <c r="F3246">
        <v>65</v>
      </c>
      <c r="G3246">
        <v>61</v>
      </c>
      <c r="I3246" t="s">
        <v>137</v>
      </c>
    </row>
    <row r="3247" spans="1:9" x14ac:dyDescent="0.25">
      <c r="A3247" t="s">
        <v>3261</v>
      </c>
      <c r="B3247" s="6">
        <v>42021</v>
      </c>
      <c r="C3247" t="s">
        <v>3073</v>
      </c>
      <c r="D3247" t="s">
        <v>3241</v>
      </c>
      <c r="E3247" t="s">
        <v>3721</v>
      </c>
      <c r="F3247">
        <v>58</v>
      </c>
      <c r="G3247">
        <v>52</v>
      </c>
      <c r="I3247" t="s">
        <v>1382</v>
      </c>
    </row>
    <row r="3248" spans="1:9" x14ac:dyDescent="0.25">
      <c r="A3248" t="s">
        <v>3149</v>
      </c>
      <c r="B3248" s="6">
        <v>42021</v>
      </c>
      <c r="C3248" t="s">
        <v>3073</v>
      </c>
      <c r="D3248" t="s">
        <v>3139</v>
      </c>
      <c r="E3248" t="s">
        <v>3721</v>
      </c>
      <c r="F3248">
        <v>77</v>
      </c>
      <c r="G3248">
        <v>54</v>
      </c>
      <c r="I3248" t="s">
        <v>280</v>
      </c>
    </row>
    <row r="3249" spans="1:9" x14ac:dyDescent="0.25">
      <c r="A3249" t="s">
        <v>3212</v>
      </c>
      <c r="B3249" s="6">
        <v>42021</v>
      </c>
      <c r="C3249" t="s">
        <v>3073</v>
      </c>
      <c r="D3249" t="s">
        <v>3214</v>
      </c>
      <c r="E3249" t="s">
        <v>3720</v>
      </c>
      <c r="F3249">
        <v>66</v>
      </c>
      <c r="G3249">
        <v>65</v>
      </c>
      <c r="I3249" t="s">
        <v>796</v>
      </c>
    </row>
    <row r="3250" spans="1:9" x14ac:dyDescent="0.25">
      <c r="A3250" t="s">
        <v>3273</v>
      </c>
      <c r="B3250" s="6">
        <v>42021</v>
      </c>
      <c r="C3250" t="s">
        <v>3073</v>
      </c>
      <c r="D3250" t="s">
        <v>3285</v>
      </c>
      <c r="E3250" t="s">
        <v>3721</v>
      </c>
      <c r="F3250">
        <v>71</v>
      </c>
      <c r="G3250">
        <v>57</v>
      </c>
      <c r="I3250" t="s">
        <v>2804</v>
      </c>
    </row>
    <row r="3251" spans="1:9" x14ac:dyDescent="0.25">
      <c r="A3251" t="s">
        <v>3145</v>
      </c>
      <c r="B3251" s="6">
        <v>42021</v>
      </c>
      <c r="C3251" t="s">
        <v>3073</v>
      </c>
      <c r="D3251" t="s">
        <v>3143</v>
      </c>
      <c r="E3251" t="s">
        <v>3720</v>
      </c>
      <c r="F3251">
        <v>75</v>
      </c>
      <c r="G3251">
        <v>58</v>
      </c>
      <c r="I3251" t="s">
        <v>293</v>
      </c>
    </row>
    <row r="3252" spans="1:9" x14ac:dyDescent="0.25">
      <c r="A3252" t="s">
        <v>3356</v>
      </c>
      <c r="B3252" s="6">
        <v>42021</v>
      </c>
      <c r="C3252" t="s">
        <v>3073</v>
      </c>
      <c r="D3252" t="s">
        <v>3412</v>
      </c>
      <c r="E3252" t="s">
        <v>3721</v>
      </c>
      <c r="F3252">
        <v>70</v>
      </c>
      <c r="G3252">
        <v>60</v>
      </c>
      <c r="I3252" t="s">
        <v>2743</v>
      </c>
    </row>
    <row r="3253" spans="1:9" x14ac:dyDescent="0.25">
      <c r="A3253" t="s">
        <v>3185</v>
      </c>
      <c r="B3253" s="6">
        <v>42021</v>
      </c>
      <c r="C3253" t="s">
        <v>3073</v>
      </c>
      <c r="D3253" t="s">
        <v>3154</v>
      </c>
      <c r="E3253" t="s">
        <v>3720</v>
      </c>
      <c r="F3253">
        <v>63</v>
      </c>
      <c r="G3253">
        <v>56</v>
      </c>
      <c r="I3253" t="s">
        <v>406</v>
      </c>
    </row>
    <row r="3254" spans="1:9" x14ac:dyDescent="0.25">
      <c r="A3254" t="s">
        <v>3267</v>
      </c>
      <c r="B3254" s="6">
        <v>42021</v>
      </c>
      <c r="C3254" t="s">
        <v>3073</v>
      </c>
      <c r="D3254" t="s">
        <v>3270</v>
      </c>
      <c r="E3254" t="s">
        <v>3721</v>
      </c>
      <c r="F3254">
        <v>70</v>
      </c>
      <c r="G3254">
        <v>60</v>
      </c>
      <c r="I3254" t="s">
        <v>1117</v>
      </c>
    </row>
    <row r="3255" spans="1:9" x14ac:dyDescent="0.25">
      <c r="A3255" t="s">
        <v>3146</v>
      </c>
      <c r="B3255" s="6">
        <v>42021</v>
      </c>
      <c r="C3255" t="s">
        <v>3073</v>
      </c>
      <c r="D3255" t="s">
        <v>3136</v>
      </c>
      <c r="E3255" t="s">
        <v>3721</v>
      </c>
      <c r="F3255">
        <v>72</v>
      </c>
      <c r="G3255">
        <v>59</v>
      </c>
      <c r="I3255" t="s">
        <v>279</v>
      </c>
    </row>
    <row r="3256" spans="1:9" x14ac:dyDescent="0.25">
      <c r="A3256" t="s">
        <v>3213</v>
      </c>
      <c r="B3256" s="6">
        <v>42021</v>
      </c>
      <c r="C3256" t="s">
        <v>3073</v>
      </c>
      <c r="D3256" t="s">
        <v>3211</v>
      </c>
      <c r="E3256" t="s">
        <v>3720</v>
      </c>
      <c r="F3256">
        <v>80</v>
      </c>
      <c r="G3256">
        <v>65</v>
      </c>
      <c r="I3256" t="s">
        <v>808</v>
      </c>
    </row>
    <row r="3257" spans="1:9" x14ac:dyDescent="0.25">
      <c r="A3257" t="s">
        <v>3318</v>
      </c>
      <c r="B3257" s="6">
        <v>42021</v>
      </c>
      <c r="C3257" t="s">
        <v>3073</v>
      </c>
      <c r="D3257" t="s">
        <v>3320</v>
      </c>
      <c r="E3257" t="s">
        <v>3721</v>
      </c>
      <c r="F3257">
        <v>55</v>
      </c>
      <c r="G3257">
        <v>52</v>
      </c>
      <c r="I3257" t="s">
        <v>1161</v>
      </c>
    </row>
    <row r="3258" spans="1:9" x14ac:dyDescent="0.25">
      <c r="A3258" t="s">
        <v>3248</v>
      </c>
      <c r="B3258" s="6">
        <v>42021</v>
      </c>
      <c r="C3258" t="s">
        <v>3073</v>
      </c>
      <c r="D3258" t="s">
        <v>3385</v>
      </c>
      <c r="E3258" t="s">
        <v>3721</v>
      </c>
      <c r="F3258">
        <v>77</v>
      </c>
      <c r="G3258">
        <v>50</v>
      </c>
      <c r="I3258" t="s">
        <v>892</v>
      </c>
    </row>
    <row r="3259" spans="1:9" x14ac:dyDescent="0.25">
      <c r="A3259" t="s">
        <v>3409</v>
      </c>
      <c r="B3259" s="6">
        <v>42021</v>
      </c>
      <c r="C3259" t="s">
        <v>3073</v>
      </c>
      <c r="D3259" t="s">
        <v>3415</v>
      </c>
      <c r="E3259" t="s">
        <v>3721</v>
      </c>
      <c r="F3259">
        <v>60</v>
      </c>
      <c r="G3259">
        <v>51</v>
      </c>
      <c r="I3259" t="s">
        <v>2751</v>
      </c>
    </row>
    <row r="3260" spans="1:9" x14ac:dyDescent="0.25">
      <c r="A3260" t="s">
        <v>3247</v>
      </c>
      <c r="B3260" s="6">
        <v>42021</v>
      </c>
      <c r="C3260" t="s">
        <v>3073</v>
      </c>
      <c r="D3260" t="s">
        <v>3244</v>
      </c>
      <c r="E3260" t="s">
        <v>3720</v>
      </c>
      <c r="F3260">
        <v>62</v>
      </c>
      <c r="G3260">
        <v>42</v>
      </c>
      <c r="I3260" t="s">
        <v>906</v>
      </c>
    </row>
    <row r="3261" spans="1:9" x14ac:dyDescent="0.25">
      <c r="A3261" t="s">
        <v>3391</v>
      </c>
      <c r="B3261" s="6">
        <v>42021</v>
      </c>
      <c r="C3261" t="s">
        <v>3073</v>
      </c>
      <c r="D3261" t="s">
        <v>3338</v>
      </c>
      <c r="E3261" t="s">
        <v>3720</v>
      </c>
      <c r="F3261">
        <v>74</v>
      </c>
      <c r="G3261">
        <v>62</v>
      </c>
      <c r="I3261" t="s">
        <v>1011</v>
      </c>
    </row>
    <row r="3262" spans="1:9" x14ac:dyDescent="0.25">
      <c r="A3262" t="s">
        <v>3289</v>
      </c>
      <c r="B3262" s="6">
        <v>42021</v>
      </c>
      <c r="C3262" t="s">
        <v>3073</v>
      </c>
      <c r="D3262" t="s">
        <v>3110</v>
      </c>
      <c r="E3262" t="s">
        <v>3720</v>
      </c>
      <c r="F3262">
        <v>81</v>
      </c>
      <c r="G3262">
        <v>78</v>
      </c>
      <c r="H3262" t="s">
        <v>3722</v>
      </c>
      <c r="I3262" t="s">
        <v>1305</v>
      </c>
    </row>
    <row r="3263" spans="1:9" x14ac:dyDescent="0.25">
      <c r="A3263" t="s">
        <v>3182</v>
      </c>
      <c r="B3263" s="6">
        <v>42021</v>
      </c>
      <c r="C3263" t="s">
        <v>3073</v>
      </c>
      <c r="D3263" t="s">
        <v>3344</v>
      </c>
      <c r="E3263" t="s">
        <v>3720</v>
      </c>
      <c r="F3263">
        <v>85</v>
      </c>
      <c r="G3263">
        <v>72</v>
      </c>
      <c r="I3263" t="s">
        <v>231</v>
      </c>
    </row>
    <row r="3264" spans="1:9" x14ac:dyDescent="0.25">
      <c r="A3264" t="s">
        <v>3402</v>
      </c>
      <c r="B3264" s="6">
        <v>42021</v>
      </c>
      <c r="C3264" t="s">
        <v>3073</v>
      </c>
      <c r="D3264" t="s">
        <v>3355</v>
      </c>
      <c r="E3264" t="s">
        <v>3721</v>
      </c>
      <c r="F3264">
        <v>75</v>
      </c>
      <c r="G3264">
        <v>71</v>
      </c>
      <c r="I3264" t="s">
        <v>2821</v>
      </c>
    </row>
    <row r="3265" spans="1:9" x14ac:dyDescent="0.25">
      <c r="A3265" t="s">
        <v>3296</v>
      </c>
      <c r="B3265" s="6">
        <v>42021</v>
      </c>
      <c r="C3265" t="s">
        <v>3073</v>
      </c>
      <c r="D3265" t="s">
        <v>3208</v>
      </c>
      <c r="E3265" t="s">
        <v>3721</v>
      </c>
      <c r="F3265">
        <v>66</v>
      </c>
      <c r="G3265">
        <v>62</v>
      </c>
      <c r="I3265" t="s">
        <v>1393</v>
      </c>
    </row>
    <row r="3266" spans="1:9" x14ac:dyDescent="0.25">
      <c r="A3266" t="s">
        <v>3358</v>
      </c>
      <c r="B3266" s="6">
        <v>42021</v>
      </c>
      <c r="C3266" t="s">
        <v>3073</v>
      </c>
      <c r="D3266" t="s">
        <v>3360</v>
      </c>
      <c r="E3266" t="s">
        <v>3720</v>
      </c>
      <c r="F3266">
        <v>89</v>
      </c>
      <c r="G3266">
        <v>82</v>
      </c>
      <c r="I3266" t="s">
        <v>1144</v>
      </c>
    </row>
    <row r="3267" spans="1:9" x14ac:dyDescent="0.25">
      <c r="A3267" t="s">
        <v>3411</v>
      </c>
      <c r="B3267" s="6">
        <v>42021</v>
      </c>
      <c r="C3267" t="s">
        <v>3073</v>
      </c>
      <c r="D3267" t="s">
        <v>3160</v>
      </c>
      <c r="E3267" t="s">
        <v>3721</v>
      </c>
      <c r="F3267">
        <v>64</v>
      </c>
      <c r="G3267">
        <v>52</v>
      </c>
      <c r="I3267" t="s">
        <v>1106</v>
      </c>
    </row>
    <row r="3268" spans="1:9" x14ac:dyDescent="0.25">
      <c r="A3268" t="s">
        <v>3091</v>
      </c>
      <c r="B3268" s="6">
        <v>42021</v>
      </c>
      <c r="C3268" t="s">
        <v>3073</v>
      </c>
      <c r="D3268" t="s">
        <v>3087</v>
      </c>
      <c r="E3268" t="s">
        <v>3720</v>
      </c>
      <c r="F3268">
        <v>71</v>
      </c>
      <c r="G3268">
        <v>54</v>
      </c>
      <c r="I3268" t="s">
        <v>157</v>
      </c>
    </row>
    <row r="3269" spans="1:9" x14ac:dyDescent="0.25">
      <c r="A3269" t="s">
        <v>3240</v>
      </c>
      <c r="B3269" s="6">
        <v>42021</v>
      </c>
      <c r="C3269" t="s">
        <v>3073</v>
      </c>
      <c r="D3269" t="s">
        <v>3257</v>
      </c>
      <c r="E3269" t="s">
        <v>3721</v>
      </c>
      <c r="F3269">
        <v>64</v>
      </c>
      <c r="G3269">
        <v>62</v>
      </c>
      <c r="I3269" t="s">
        <v>2980</v>
      </c>
    </row>
    <row r="3270" spans="1:9" x14ac:dyDescent="0.25">
      <c r="A3270" t="s">
        <v>3298</v>
      </c>
      <c r="B3270" s="6">
        <v>42021</v>
      </c>
      <c r="C3270" t="s">
        <v>3073</v>
      </c>
      <c r="D3270" t="s">
        <v>3353</v>
      </c>
      <c r="E3270" t="s">
        <v>3720</v>
      </c>
      <c r="F3270">
        <v>73</v>
      </c>
      <c r="G3270">
        <v>55</v>
      </c>
      <c r="I3270" t="s">
        <v>1567</v>
      </c>
    </row>
    <row r="3271" spans="1:9" x14ac:dyDescent="0.25">
      <c r="A3271" t="s">
        <v>3276</v>
      </c>
      <c r="B3271" s="6">
        <v>42021</v>
      </c>
      <c r="C3271" t="s">
        <v>3073</v>
      </c>
      <c r="D3271" t="s">
        <v>3339</v>
      </c>
      <c r="E3271" t="s">
        <v>3721</v>
      </c>
      <c r="F3271">
        <v>71</v>
      </c>
      <c r="G3271">
        <v>59</v>
      </c>
      <c r="I3271" t="s">
        <v>219</v>
      </c>
    </row>
    <row r="3272" spans="1:9" x14ac:dyDescent="0.25">
      <c r="A3272" t="s">
        <v>3351</v>
      </c>
      <c r="B3272" s="6">
        <v>42021</v>
      </c>
      <c r="C3272" t="s">
        <v>3073</v>
      </c>
      <c r="D3272" t="s">
        <v>3319</v>
      </c>
      <c r="E3272" t="s">
        <v>3721</v>
      </c>
      <c r="F3272">
        <v>85</v>
      </c>
      <c r="G3272">
        <v>79</v>
      </c>
      <c r="I3272" t="s">
        <v>2240</v>
      </c>
    </row>
    <row r="3273" spans="1:9" x14ac:dyDescent="0.25">
      <c r="A3273" t="s">
        <v>3271</v>
      </c>
      <c r="B3273" s="6">
        <v>42021</v>
      </c>
      <c r="C3273" t="s">
        <v>3073</v>
      </c>
      <c r="D3273" t="s">
        <v>3258</v>
      </c>
      <c r="E3273" t="s">
        <v>3720</v>
      </c>
      <c r="F3273">
        <v>62</v>
      </c>
      <c r="G3273">
        <v>47</v>
      </c>
      <c r="I3273" t="s">
        <v>2402</v>
      </c>
    </row>
    <row r="3274" spans="1:9" x14ac:dyDescent="0.25">
      <c r="A3274" t="s">
        <v>3304</v>
      </c>
      <c r="B3274" s="6">
        <v>42021</v>
      </c>
      <c r="C3274" t="s">
        <v>3073</v>
      </c>
      <c r="D3274" t="s">
        <v>3311</v>
      </c>
      <c r="E3274" t="s">
        <v>3720</v>
      </c>
      <c r="F3274">
        <v>85</v>
      </c>
      <c r="G3274">
        <v>77</v>
      </c>
      <c r="I3274" t="s">
        <v>1128</v>
      </c>
    </row>
    <row r="3275" spans="1:9" x14ac:dyDescent="0.25">
      <c r="A3275" t="s">
        <v>3310</v>
      </c>
      <c r="B3275" s="6">
        <v>42021</v>
      </c>
      <c r="C3275" t="s">
        <v>3073</v>
      </c>
      <c r="D3275" t="s">
        <v>3370</v>
      </c>
      <c r="E3275" t="s">
        <v>3721</v>
      </c>
      <c r="F3275">
        <v>62</v>
      </c>
      <c r="G3275">
        <v>43</v>
      </c>
      <c r="I3275" t="s">
        <v>681</v>
      </c>
    </row>
    <row r="3276" spans="1:9" x14ac:dyDescent="0.25">
      <c r="A3276" t="s">
        <v>3179</v>
      </c>
      <c r="B3276" s="6">
        <v>42021</v>
      </c>
      <c r="C3276" t="s">
        <v>3073</v>
      </c>
      <c r="D3276" t="s">
        <v>3368</v>
      </c>
      <c r="E3276" t="s">
        <v>3720</v>
      </c>
      <c r="F3276">
        <v>66</v>
      </c>
      <c r="G3276">
        <v>56</v>
      </c>
      <c r="I3276" t="s">
        <v>1686</v>
      </c>
    </row>
    <row r="3277" spans="1:9" x14ac:dyDescent="0.25">
      <c r="A3277" t="s">
        <v>3210</v>
      </c>
      <c r="B3277" s="6">
        <v>42021</v>
      </c>
      <c r="C3277" t="s">
        <v>3073</v>
      </c>
      <c r="D3277" t="s">
        <v>3254</v>
      </c>
      <c r="E3277" t="s">
        <v>3721</v>
      </c>
      <c r="F3277">
        <v>62</v>
      </c>
      <c r="G3277">
        <v>58</v>
      </c>
      <c r="I3277" t="s">
        <v>860</v>
      </c>
    </row>
    <row r="3278" spans="1:9" x14ac:dyDescent="0.25">
      <c r="A3278" t="s">
        <v>3226</v>
      </c>
      <c r="B3278" s="6">
        <v>42021</v>
      </c>
      <c r="C3278" t="s">
        <v>3073</v>
      </c>
      <c r="D3278" t="s">
        <v>3373</v>
      </c>
      <c r="E3278" t="s">
        <v>3720</v>
      </c>
      <c r="F3278">
        <v>74</v>
      </c>
      <c r="G3278">
        <v>61</v>
      </c>
      <c r="I3278" t="s">
        <v>1695</v>
      </c>
    </row>
    <row r="3279" spans="1:9" x14ac:dyDescent="0.25">
      <c r="A3279" t="s">
        <v>3115</v>
      </c>
      <c r="B3279" s="6">
        <v>42022</v>
      </c>
      <c r="C3279" t="s">
        <v>3073</v>
      </c>
      <c r="D3279" t="s">
        <v>3209</v>
      </c>
      <c r="E3279" t="s">
        <v>3721</v>
      </c>
      <c r="F3279">
        <v>78</v>
      </c>
      <c r="G3279">
        <v>74</v>
      </c>
      <c r="I3279" t="s">
        <v>1780</v>
      </c>
    </row>
    <row r="3280" spans="1:9" x14ac:dyDescent="0.25">
      <c r="A3280" t="s">
        <v>3255</v>
      </c>
      <c r="B3280" s="6">
        <v>42022</v>
      </c>
      <c r="C3280" t="s">
        <v>3073</v>
      </c>
      <c r="D3280" t="s">
        <v>3201</v>
      </c>
      <c r="E3280" t="s">
        <v>3721</v>
      </c>
      <c r="F3280">
        <v>71</v>
      </c>
      <c r="G3280">
        <v>67</v>
      </c>
      <c r="H3280" t="s">
        <v>3722</v>
      </c>
      <c r="I3280" t="s">
        <v>931</v>
      </c>
    </row>
    <row r="3281" spans="1:9" x14ac:dyDescent="0.25">
      <c r="A3281" t="s">
        <v>3227</v>
      </c>
      <c r="B3281" s="6">
        <v>42022</v>
      </c>
      <c r="C3281" t="s">
        <v>3073</v>
      </c>
      <c r="D3281" t="s">
        <v>3152</v>
      </c>
      <c r="E3281" t="s">
        <v>3720</v>
      </c>
      <c r="F3281">
        <v>80</v>
      </c>
      <c r="G3281">
        <v>74</v>
      </c>
      <c r="I3281" t="s">
        <v>1231</v>
      </c>
    </row>
    <row r="3282" spans="1:9" x14ac:dyDescent="0.25">
      <c r="A3282" t="s">
        <v>3123</v>
      </c>
      <c r="B3282" s="6">
        <v>42022</v>
      </c>
      <c r="C3282" t="s">
        <v>3073</v>
      </c>
      <c r="D3282" t="s">
        <v>3094</v>
      </c>
      <c r="E3282" t="s">
        <v>3721</v>
      </c>
      <c r="F3282">
        <v>91</v>
      </c>
      <c r="G3282">
        <v>86</v>
      </c>
      <c r="H3282" t="s">
        <v>3722</v>
      </c>
      <c r="I3282" t="s">
        <v>2337</v>
      </c>
    </row>
    <row r="3283" spans="1:9" x14ac:dyDescent="0.25">
      <c r="A3283" t="s">
        <v>3384</v>
      </c>
      <c r="B3283" s="6">
        <v>42022</v>
      </c>
      <c r="C3283" t="s">
        <v>3073</v>
      </c>
      <c r="D3283" t="s">
        <v>3383</v>
      </c>
      <c r="E3283" t="s">
        <v>3720</v>
      </c>
      <c r="F3283">
        <v>82</v>
      </c>
      <c r="G3283">
        <v>79</v>
      </c>
      <c r="H3283" t="s">
        <v>3722</v>
      </c>
      <c r="I3283" t="s">
        <v>1825</v>
      </c>
    </row>
    <row r="3284" spans="1:9" x14ac:dyDescent="0.25">
      <c r="A3284" t="s">
        <v>3188</v>
      </c>
      <c r="B3284" s="6">
        <v>42022</v>
      </c>
      <c r="C3284" t="s">
        <v>3073</v>
      </c>
      <c r="D3284" t="s">
        <v>3098</v>
      </c>
      <c r="E3284" t="s">
        <v>3720</v>
      </c>
      <c r="F3284">
        <v>72</v>
      </c>
      <c r="G3284">
        <v>71</v>
      </c>
      <c r="I3284" t="s">
        <v>1841</v>
      </c>
    </row>
    <row r="3285" spans="1:9" x14ac:dyDescent="0.25">
      <c r="A3285" t="s">
        <v>3327</v>
      </c>
      <c r="B3285" s="6">
        <v>42022</v>
      </c>
      <c r="C3285" t="s">
        <v>3073</v>
      </c>
      <c r="D3285" t="s">
        <v>3382</v>
      </c>
      <c r="E3285" t="s">
        <v>3721</v>
      </c>
      <c r="F3285">
        <v>77</v>
      </c>
      <c r="G3285">
        <v>70</v>
      </c>
      <c r="I3285" t="s">
        <v>1853</v>
      </c>
    </row>
    <row r="3286" spans="1:9" x14ac:dyDescent="0.25">
      <c r="A3286" t="s">
        <v>3274</v>
      </c>
      <c r="B3286" s="6">
        <v>42022</v>
      </c>
      <c r="C3286" t="s">
        <v>3073</v>
      </c>
      <c r="D3286" t="s">
        <v>3280</v>
      </c>
      <c r="E3286" t="s">
        <v>3720</v>
      </c>
      <c r="F3286">
        <v>69</v>
      </c>
      <c r="G3286">
        <v>59</v>
      </c>
      <c r="I3286" t="s">
        <v>1579</v>
      </c>
    </row>
    <row r="3287" spans="1:9" x14ac:dyDescent="0.25">
      <c r="A3287" t="s">
        <v>3082</v>
      </c>
      <c r="B3287" s="6">
        <v>42022</v>
      </c>
      <c r="C3287" t="s">
        <v>3073</v>
      </c>
      <c r="D3287" t="s">
        <v>3080</v>
      </c>
      <c r="E3287" t="s">
        <v>3720</v>
      </c>
      <c r="F3287">
        <v>74</v>
      </c>
      <c r="G3287">
        <v>70</v>
      </c>
      <c r="I3287" t="s">
        <v>1866</v>
      </c>
    </row>
    <row r="3288" spans="1:9" x14ac:dyDescent="0.25">
      <c r="A3288" t="s">
        <v>3705</v>
      </c>
      <c r="B3288" s="6">
        <v>42022</v>
      </c>
      <c r="C3288" t="s">
        <v>3073</v>
      </c>
      <c r="D3288" t="s">
        <v>3198</v>
      </c>
      <c r="E3288" t="s">
        <v>3721</v>
      </c>
      <c r="F3288">
        <v>68</v>
      </c>
      <c r="G3288">
        <v>53</v>
      </c>
      <c r="I3288" t="s">
        <v>432</v>
      </c>
    </row>
    <row r="3289" spans="1:9" x14ac:dyDescent="0.25">
      <c r="A3289" t="s">
        <v>3178</v>
      </c>
      <c r="B3289" s="6">
        <v>42022</v>
      </c>
      <c r="C3289" t="s">
        <v>3073</v>
      </c>
      <c r="D3289" t="s">
        <v>3388</v>
      </c>
      <c r="E3289" t="s">
        <v>3721</v>
      </c>
      <c r="F3289">
        <v>60</v>
      </c>
      <c r="G3289">
        <v>46</v>
      </c>
      <c r="I3289" t="s">
        <v>2145</v>
      </c>
    </row>
    <row r="3290" spans="1:9" x14ac:dyDescent="0.25">
      <c r="A3290" t="s">
        <v>3369</v>
      </c>
      <c r="B3290" s="6">
        <v>42022</v>
      </c>
      <c r="C3290" t="s">
        <v>3073</v>
      </c>
      <c r="D3290" t="s">
        <v>3718</v>
      </c>
      <c r="E3290" t="s">
        <v>3721</v>
      </c>
      <c r="F3290">
        <v>83</v>
      </c>
      <c r="G3290">
        <v>68</v>
      </c>
      <c r="I3290" t="s">
        <v>1654</v>
      </c>
    </row>
    <row r="3291" spans="1:9" x14ac:dyDescent="0.25">
      <c r="A3291" t="s">
        <v>3294</v>
      </c>
      <c r="B3291" s="6">
        <v>42022</v>
      </c>
      <c r="C3291" t="s">
        <v>3073</v>
      </c>
      <c r="D3291" t="s">
        <v>3386</v>
      </c>
      <c r="E3291" t="s">
        <v>3720</v>
      </c>
      <c r="F3291">
        <v>89</v>
      </c>
      <c r="G3291">
        <v>84</v>
      </c>
      <c r="I3291" t="s">
        <v>2784</v>
      </c>
    </row>
    <row r="3292" spans="1:9" x14ac:dyDescent="0.25">
      <c r="A3292" t="s">
        <v>3175</v>
      </c>
      <c r="B3292" s="6">
        <v>42022</v>
      </c>
      <c r="C3292" t="s">
        <v>3073</v>
      </c>
      <c r="D3292" t="s">
        <v>3109</v>
      </c>
      <c r="E3292" t="s">
        <v>3721</v>
      </c>
      <c r="F3292">
        <v>85</v>
      </c>
      <c r="G3292">
        <v>65</v>
      </c>
      <c r="I3292" t="s">
        <v>2014</v>
      </c>
    </row>
    <row r="3293" spans="1:9" x14ac:dyDescent="0.25">
      <c r="A3293" t="s">
        <v>3396</v>
      </c>
      <c r="B3293" s="6">
        <v>42022</v>
      </c>
      <c r="C3293" t="s">
        <v>3073</v>
      </c>
      <c r="D3293" t="s">
        <v>3158</v>
      </c>
      <c r="E3293" t="s">
        <v>3721</v>
      </c>
      <c r="F3293">
        <v>59</v>
      </c>
      <c r="G3293">
        <v>52</v>
      </c>
      <c r="I3293" t="s">
        <v>231</v>
      </c>
    </row>
    <row r="3294" spans="1:9" x14ac:dyDescent="0.25">
      <c r="A3294" t="s">
        <v>3171</v>
      </c>
      <c r="B3294" s="6">
        <v>42022</v>
      </c>
      <c r="C3294" t="s">
        <v>3073</v>
      </c>
      <c r="D3294" t="s">
        <v>3130</v>
      </c>
      <c r="E3294" t="s">
        <v>3721</v>
      </c>
      <c r="F3294">
        <v>70</v>
      </c>
      <c r="G3294">
        <v>61</v>
      </c>
      <c r="I3294" t="s">
        <v>262</v>
      </c>
    </row>
    <row r="3295" spans="1:9" x14ac:dyDescent="0.25">
      <c r="A3295" t="s">
        <v>3078</v>
      </c>
      <c r="B3295" s="6">
        <v>42022</v>
      </c>
      <c r="C3295" t="s">
        <v>3073</v>
      </c>
      <c r="D3295" t="s">
        <v>3354</v>
      </c>
      <c r="E3295" t="s">
        <v>3720</v>
      </c>
      <c r="F3295">
        <v>60</v>
      </c>
      <c r="G3295">
        <v>59</v>
      </c>
      <c r="I3295" t="s">
        <v>1144</v>
      </c>
    </row>
    <row r="3296" spans="1:9" x14ac:dyDescent="0.25">
      <c r="A3296" t="s">
        <v>3395</v>
      </c>
      <c r="B3296" s="6">
        <v>42022</v>
      </c>
      <c r="C3296" t="s">
        <v>3073</v>
      </c>
      <c r="D3296" t="s">
        <v>3295</v>
      </c>
      <c r="E3296" t="s">
        <v>3721</v>
      </c>
      <c r="F3296">
        <v>85</v>
      </c>
      <c r="G3296">
        <v>77</v>
      </c>
      <c r="I3296" t="s">
        <v>820</v>
      </c>
    </row>
    <row r="3297" spans="1:9" x14ac:dyDescent="0.25">
      <c r="A3297" t="s">
        <v>3414</v>
      </c>
      <c r="B3297" s="6">
        <v>42023</v>
      </c>
      <c r="C3297" t="s">
        <v>3073</v>
      </c>
      <c r="D3297" t="s">
        <v>3412</v>
      </c>
      <c r="E3297" t="s">
        <v>3720</v>
      </c>
      <c r="F3297">
        <v>54</v>
      </c>
      <c r="G3297">
        <v>49</v>
      </c>
      <c r="I3297" t="s">
        <v>2690</v>
      </c>
    </row>
    <row r="3298" spans="1:9" x14ac:dyDescent="0.25">
      <c r="A3298" t="s">
        <v>3359</v>
      </c>
      <c r="B3298" s="6">
        <v>42023</v>
      </c>
      <c r="C3298" t="s">
        <v>3073</v>
      </c>
      <c r="D3298" t="s">
        <v>3363</v>
      </c>
      <c r="E3298" t="s">
        <v>3720</v>
      </c>
      <c r="F3298">
        <v>60</v>
      </c>
      <c r="G3298">
        <v>54</v>
      </c>
      <c r="I3298" t="s">
        <v>2823</v>
      </c>
    </row>
    <row r="3299" spans="1:9" x14ac:dyDescent="0.25">
      <c r="A3299" t="s">
        <v>3301</v>
      </c>
      <c r="B3299" s="6">
        <v>42023</v>
      </c>
      <c r="C3299" t="s">
        <v>3073</v>
      </c>
      <c r="D3299" t="s">
        <v>3305</v>
      </c>
      <c r="E3299" t="s">
        <v>3721</v>
      </c>
      <c r="F3299">
        <v>82</v>
      </c>
      <c r="G3299">
        <v>75</v>
      </c>
      <c r="I3299" t="s">
        <v>1145</v>
      </c>
    </row>
    <row r="3300" spans="1:9" x14ac:dyDescent="0.25">
      <c r="A3300" t="s">
        <v>3197</v>
      </c>
      <c r="B3300" s="6">
        <v>42023</v>
      </c>
      <c r="C3300" t="s">
        <v>3073</v>
      </c>
      <c r="D3300" t="s">
        <v>3161</v>
      </c>
      <c r="E3300" t="s">
        <v>3720</v>
      </c>
      <c r="F3300">
        <v>59</v>
      </c>
      <c r="G3300">
        <v>55</v>
      </c>
      <c r="I3300" t="s">
        <v>553</v>
      </c>
    </row>
    <row r="3301" spans="1:9" x14ac:dyDescent="0.25">
      <c r="A3301" t="s">
        <v>3350</v>
      </c>
      <c r="B3301" s="6">
        <v>42023</v>
      </c>
      <c r="C3301" t="s">
        <v>3073</v>
      </c>
      <c r="D3301" t="s">
        <v>3220</v>
      </c>
      <c r="E3301" t="s">
        <v>3721</v>
      </c>
      <c r="F3301">
        <v>87</v>
      </c>
      <c r="G3301">
        <v>75</v>
      </c>
      <c r="I3301" t="s">
        <v>1986</v>
      </c>
    </row>
    <row r="3302" spans="1:9" x14ac:dyDescent="0.25">
      <c r="A3302" t="s">
        <v>3300</v>
      </c>
      <c r="B3302" s="6">
        <v>42023</v>
      </c>
      <c r="C3302" t="s">
        <v>3073</v>
      </c>
      <c r="D3302" t="s">
        <v>3321</v>
      </c>
      <c r="E3302" t="s">
        <v>3721</v>
      </c>
      <c r="F3302">
        <v>59</v>
      </c>
      <c r="G3302">
        <v>50</v>
      </c>
      <c r="I3302" t="s">
        <v>1606</v>
      </c>
    </row>
    <row r="3303" spans="1:9" x14ac:dyDescent="0.25">
      <c r="A3303" t="s">
        <v>3704</v>
      </c>
      <c r="B3303" s="6">
        <v>42023</v>
      </c>
      <c r="C3303" t="s">
        <v>3073</v>
      </c>
      <c r="D3303" t="s">
        <v>3192</v>
      </c>
      <c r="E3303" t="s">
        <v>3721</v>
      </c>
      <c r="F3303">
        <v>79</v>
      </c>
      <c r="G3303">
        <v>65</v>
      </c>
      <c r="I3303" t="s">
        <v>575</v>
      </c>
    </row>
    <row r="3304" spans="1:9" x14ac:dyDescent="0.25">
      <c r="A3304" t="s">
        <v>3319</v>
      </c>
      <c r="B3304" s="6">
        <v>42023</v>
      </c>
      <c r="C3304" t="s">
        <v>3073</v>
      </c>
      <c r="D3304" t="s">
        <v>3718</v>
      </c>
      <c r="E3304" t="s">
        <v>3721</v>
      </c>
      <c r="F3304">
        <v>90</v>
      </c>
      <c r="G3304">
        <v>52</v>
      </c>
      <c r="I3304" t="s">
        <v>2530</v>
      </c>
    </row>
    <row r="3305" spans="1:9" x14ac:dyDescent="0.25">
      <c r="A3305" t="s">
        <v>3249</v>
      </c>
      <c r="B3305" s="6">
        <v>42023</v>
      </c>
      <c r="C3305" t="s">
        <v>3073</v>
      </c>
      <c r="D3305" t="s">
        <v>3708</v>
      </c>
      <c r="E3305" t="s">
        <v>3721</v>
      </c>
      <c r="F3305">
        <v>78</v>
      </c>
      <c r="G3305">
        <v>58</v>
      </c>
      <c r="I3305" t="s">
        <v>476</v>
      </c>
    </row>
    <row r="3306" spans="1:9" x14ac:dyDescent="0.25">
      <c r="A3306" t="s">
        <v>3293</v>
      </c>
      <c r="B3306" s="6">
        <v>42023</v>
      </c>
      <c r="C3306" t="s">
        <v>3073</v>
      </c>
      <c r="D3306" t="s">
        <v>3392</v>
      </c>
      <c r="E3306" t="s">
        <v>3720</v>
      </c>
      <c r="F3306">
        <v>59</v>
      </c>
      <c r="G3306">
        <v>52</v>
      </c>
      <c r="I3306" t="s">
        <v>2014</v>
      </c>
    </row>
    <row r="3307" spans="1:9" x14ac:dyDescent="0.25">
      <c r="A3307" t="s">
        <v>3302</v>
      </c>
      <c r="B3307" s="6">
        <v>42023</v>
      </c>
      <c r="C3307" t="s">
        <v>3073</v>
      </c>
      <c r="D3307" t="s">
        <v>3309</v>
      </c>
      <c r="E3307" t="s">
        <v>3721</v>
      </c>
      <c r="F3307">
        <v>72</v>
      </c>
      <c r="G3307">
        <v>67</v>
      </c>
      <c r="I3307" t="s">
        <v>280</v>
      </c>
    </row>
    <row r="3308" spans="1:9" x14ac:dyDescent="0.25">
      <c r="A3308" t="s">
        <v>3404</v>
      </c>
      <c r="B3308" s="6">
        <v>42023</v>
      </c>
      <c r="C3308" t="s">
        <v>3073</v>
      </c>
      <c r="D3308" t="s">
        <v>3314</v>
      </c>
      <c r="E3308" t="s">
        <v>3721</v>
      </c>
      <c r="F3308">
        <v>84</v>
      </c>
      <c r="G3308">
        <v>61</v>
      </c>
      <c r="I3308" t="s">
        <v>2590</v>
      </c>
    </row>
    <row r="3309" spans="1:9" x14ac:dyDescent="0.25">
      <c r="A3309" t="s">
        <v>3709</v>
      </c>
      <c r="B3309" s="6">
        <v>42023</v>
      </c>
      <c r="C3309" t="s">
        <v>3073</v>
      </c>
      <c r="D3309" t="s">
        <v>3702</v>
      </c>
      <c r="E3309" t="s">
        <v>3721</v>
      </c>
      <c r="F3309">
        <v>85</v>
      </c>
      <c r="G3309">
        <v>78</v>
      </c>
      <c r="I3309" t="s">
        <v>844</v>
      </c>
    </row>
    <row r="3310" spans="1:9" x14ac:dyDescent="0.25">
      <c r="A3310" t="s">
        <v>3362</v>
      </c>
      <c r="B3310" s="6">
        <v>42023</v>
      </c>
      <c r="C3310" t="s">
        <v>3073</v>
      </c>
      <c r="D3310" t="s">
        <v>3322</v>
      </c>
      <c r="E3310" t="s">
        <v>3721</v>
      </c>
      <c r="F3310">
        <v>57</v>
      </c>
      <c r="G3310">
        <v>50</v>
      </c>
      <c r="I3310" t="s">
        <v>2607</v>
      </c>
    </row>
    <row r="3311" spans="1:9" x14ac:dyDescent="0.25">
      <c r="A3311" t="s">
        <v>3088</v>
      </c>
      <c r="B3311" s="6">
        <v>42023</v>
      </c>
      <c r="C3311" t="s">
        <v>3073</v>
      </c>
      <c r="D3311" t="s">
        <v>3090</v>
      </c>
      <c r="E3311" t="s">
        <v>3720</v>
      </c>
      <c r="F3311">
        <v>65</v>
      </c>
      <c r="G3311">
        <v>55</v>
      </c>
      <c r="I3311" t="s">
        <v>83</v>
      </c>
    </row>
    <row r="3312" spans="1:9" x14ac:dyDescent="0.25">
      <c r="A3312" t="s">
        <v>3125</v>
      </c>
      <c r="B3312" s="6">
        <v>42023</v>
      </c>
      <c r="C3312" t="s">
        <v>3073</v>
      </c>
      <c r="D3312" t="s">
        <v>3313</v>
      </c>
      <c r="E3312" t="s">
        <v>3720</v>
      </c>
      <c r="F3312">
        <v>73</v>
      </c>
      <c r="G3312">
        <v>72</v>
      </c>
      <c r="H3312" t="s">
        <v>3722</v>
      </c>
      <c r="I3312" t="s">
        <v>1621</v>
      </c>
    </row>
    <row r="3313" spans="1:9" x14ac:dyDescent="0.25">
      <c r="A3313" t="s">
        <v>3341</v>
      </c>
      <c r="B3313" s="6">
        <v>42023</v>
      </c>
      <c r="C3313" t="s">
        <v>3073</v>
      </c>
      <c r="D3313" t="s">
        <v>3219</v>
      </c>
      <c r="E3313" t="s">
        <v>3720</v>
      </c>
      <c r="F3313">
        <v>65</v>
      </c>
      <c r="G3313">
        <v>58</v>
      </c>
      <c r="I3313" t="s">
        <v>2038</v>
      </c>
    </row>
    <row r="3314" spans="1:9" x14ac:dyDescent="0.25">
      <c r="A3314" t="s">
        <v>3083</v>
      </c>
      <c r="B3314" s="6">
        <v>42023</v>
      </c>
      <c r="C3314" t="s">
        <v>3073</v>
      </c>
      <c r="D3314" t="s">
        <v>3084</v>
      </c>
      <c r="E3314" t="s">
        <v>3721</v>
      </c>
      <c r="F3314">
        <v>67</v>
      </c>
      <c r="G3314">
        <v>64</v>
      </c>
      <c r="H3314" t="s">
        <v>3722</v>
      </c>
      <c r="I3314" t="s">
        <v>104</v>
      </c>
    </row>
    <row r="3315" spans="1:9" x14ac:dyDescent="0.25">
      <c r="A3315" t="s">
        <v>3292</v>
      </c>
      <c r="B3315" s="6">
        <v>42023</v>
      </c>
      <c r="C3315" t="s">
        <v>3073</v>
      </c>
      <c r="D3315" t="s">
        <v>3239</v>
      </c>
      <c r="E3315" t="s">
        <v>3721</v>
      </c>
      <c r="F3315">
        <v>74</v>
      </c>
      <c r="G3315">
        <v>60</v>
      </c>
      <c r="I3315" t="s">
        <v>2048</v>
      </c>
    </row>
    <row r="3316" spans="1:9" x14ac:dyDescent="0.25">
      <c r="A3316" t="s">
        <v>3346</v>
      </c>
      <c r="B3316" s="6">
        <v>42023</v>
      </c>
      <c r="C3316" t="s">
        <v>3073</v>
      </c>
      <c r="D3316" t="s">
        <v>3156</v>
      </c>
      <c r="E3316" t="s">
        <v>3720</v>
      </c>
      <c r="F3316">
        <v>81</v>
      </c>
      <c r="G3316">
        <v>69</v>
      </c>
      <c r="H3316" t="s">
        <v>3722</v>
      </c>
      <c r="I3316" t="s">
        <v>1459</v>
      </c>
    </row>
    <row r="3317" spans="1:9" x14ac:dyDescent="0.25">
      <c r="A3317" t="s">
        <v>3413</v>
      </c>
      <c r="B3317" s="6">
        <v>42023</v>
      </c>
      <c r="C3317" t="s">
        <v>3073</v>
      </c>
      <c r="D3317" t="s">
        <v>3415</v>
      </c>
      <c r="E3317" t="s">
        <v>3721</v>
      </c>
      <c r="F3317">
        <v>74</v>
      </c>
      <c r="G3317">
        <v>60</v>
      </c>
      <c r="I3317" t="s">
        <v>2719</v>
      </c>
    </row>
    <row r="3318" spans="1:9" x14ac:dyDescent="0.25">
      <c r="A3318" t="s">
        <v>3360</v>
      </c>
      <c r="B3318" s="6">
        <v>42023</v>
      </c>
      <c r="C3318" t="s">
        <v>3073</v>
      </c>
      <c r="D3318" t="s">
        <v>3160</v>
      </c>
      <c r="E3318" t="s">
        <v>3721</v>
      </c>
      <c r="F3318">
        <v>66</v>
      </c>
      <c r="G3318">
        <v>64</v>
      </c>
      <c r="I3318" t="s">
        <v>1795</v>
      </c>
    </row>
    <row r="3319" spans="1:9" x14ac:dyDescent="0.25">
      <c r="A3319" t="s">
        <v>3356</v>
      </c>
      <c r="B3319" s="6">
        <v>42023</v>
      </c>
      <c r="C3319" t="s">
        <v>3073</v>
      </c>
      <c r="D3319" t="s">
        <v>3394</v>
      </c>
      <c r="E3319" t="s">
        <v>3721</v>
      </c>
      <c r="F3319">
        <v>79</v>
      </c>
      <c r="G3319">
        <v>55</v>
      </c>
      <c r="I3319" t="s">
        <v>2744</v>
      </c>
    </row>
    <row r="3320" spans="1:9" x14ac:dyDescent="0.25">
      <c r="A3320" t="s">
        <v>3336</v>
      </c>
      <c r="B3320" s="6">
        <v>42023</v>
      </c>
      <c r="C3320" t="s">
        <v>3073</v>
      </c>
      <c r="D3320" t="s">
        <v>3405</v>
      </c>
      <c r="E3320" t="s">
        <v>3721</v>
      </c>
      <c r="F3320">
        <v>79</v>
      </c>
      <c r="G3320">
        <v>54</v>
      </c>
      <c r="I3320" t="s">
        <v>529</v>
      </c>
    </row>
    <row r="3321" spans="1:9" x14ac:dyDescent="0.25">
      <c r="A3321" t="s">
        <v>3085</v>
      </c>
      <c r="B3321" s="6">
        <v>42023</v>
      </c>
      <c r="C3321" t="s">
        <v>3073</v>
      </c>
      <c r="D3321" t="s">
        <v>3097</v>
      </c>
      <c r="E3321" t="s">
        <v>3720</v>
      </c>
      <c r="F3321">
        <v>64</v>
      </c>
      <c r="G3321">
        <v>47</v>
      </c>
      <c r="I3321" t="s">
        <v>122</v>
      </c>
    </row>
    <row r="3322" spans="1:9" x14ac:dyDescent="0.25">
      <c r="A3322" t="s">
        <v>3244</v>
      </c>
      <c r="B3322" s="6">
        <v>42023</v>
      </c>
      <c r="C3322" t="s">
        <v>3073</v>
      </c>
      <c r="D3322" t="s">
        <v>3248</v>
      </c>
      <c r="E3322" t="s">
        <v>3720</v>
      </c>
      <c r="F3322">
        <v>66</v>
      </c>
      <c r="G3322">
        <v>48</v>
      </c>
      <c r="I3322" t="s">
        <v>883</v>
      </c>
    </row>
    <row r="3323" spans="1:9" x14ac:dyDescent="0.25">
      <c r="A3323" t="s">
        <v>3409</v>
      </c>
      <c r="B3323" s="6">
        <v>42023</v>
      </c>
      <c r="C3323" t="s">
        <v>3073</v>
      </c>
      <c r="D3323" t="s">
        <v>3348</v>
      </c>
      <c r="E3323" t="s">
        <v>3721</v>
      </c>
      <c r="F3323">
        <v>67</v>
      </c>
      <c r="G3323">
        <v>54</v>
      </c>
      <c r="I3323" t="s">
        <v>2752</v>
      </c>
    </row>
    <row r="3324" spans="1:9" x14ac:dyDescent="0.25">
      <c r="A3324" t="s">
        <v>3402</v>
      </c>
      <c r="B3324" s="6">
        <v>42023</v>
      </c>
      <c r="C3324" t="s">
        <v>3073</v>
      </c>
      <c r="D3324" t="s">
        <v>3349</v>
      </c>
      <c r="E3324" t="s">
        <v>3720</v>
      </c>
      <c r="F3324">
        <v>69</v>
      </c>
      <c r="G3324">
        <v>64</v>
      </c>
      <c r="I3324" t="s">
        <v>2872</v>
      </c>
    </row>
    <row r="3325" spans="1:9" x14ac:dyDescent="0.25">
      <c r="A3325" t="s">
        <v>3358</v>
      </c>
      <c r="B3325" s="6">
        <v>42023</v>
      </c>
      <c r="C3325" t="s">
        <v>3073</v>
      </c>
      <c r="D3325" t="s">
        <v>3411</v>
      </c>
      <c r="E3325" t="s">
        <v>3720</v>
      </c>
      <c r="F3325">
        <v>57</v>
      </c>
      <c r="G3325">
        <v>55</v>
      </c>
      <c r="I3325" t="s">
        <v>2269</v>
      </c>
    </row>
    <row r="3326" spans="1:9" x14ac:dyDescent="0.25">
      <c r="A3326" t="s">
        <v>3091</v>
      </c>
      <c r="B3326" s="6">
        <v>42023</v>
      </c>
      <c r="C3326" t="s">
        <v>3073</v>
      </c>
      <c r="D3326" t="s">
        <v>3086</v>
      </c>
      <c r="E3326" t="s">
        <v>3720</v>
      </c>
      <c r="F3326">
        <v>65</v>
      </c>
      <c r="G3326">
        <v>63</v>
      </c>
      <c r="I3326" t="s">
        <v>158</v>
      </c>
    </row>
    <row r="3327" spans="1:9" x14ac:dyDescent="0.25">
      <c r="A3327" t="s">
        <v>3299</v>
      </c>
      <c r="B3327" s="6">
        <v>42023</v>
      </c>
      <c r="C3327" t="s">
        <v>3073</v>
      </c>
      <c r="D3327" t="s">
        <v>3408</v>
      </c>
      <c r="E3327" t="s">
        <v>3721</v>
      </c>
      <c r="F3327">
        <v>66</v>
      </c>
      <c r="G3327">
        <v>55</v>
      </c>
      <c r="I3327" t="s">
        <v>1095</v>
      </c>
    </row>
    <row r="3328" spans="1:9" x14ac:dyDescent="0.25">
      <c r="A3328" t="s">
        <v>3087</v>
      </c>
      <c r="B3328" s="6">
        <v>42023</v>
      </c>
      <c r="C3328" t="s">
        <v>3073</v>
      </c>
      <c r="D3328" t="s">
        <v>3089</v>
      </c>
      <c r="E3328" t="s">
        <v>3721</v>
      </c>
      <c r="F3328">
        <v>64</v>
      </c>
      <c r="G3328">
        <v>44</v>
      </c>
      <c r="I3328" t="s">
        <v>175</v>
      </c>
    </row>
    <row r="3329" spans="1:9" x14ac:dyDescent="0.25">
      <c r="A3329" t="s">
        <v>3339</v>
      </c>
      <c r="B3329" s="6">
        <v>42024</v>
      </c>
      <c r="C3329" t="s">
        <v>3073</v>
      </c>
      <c r="D3329" t="s">
        <v>3343</v>
      </c>
      <c r="E3329" t="s">
        <v>3720</v>
      </c>
      <c r="F3329">
        <v>77</v>
      </c>
      <c r="G3329">
        <v>45</v>
      </c>
      <c r="I3329" t="s">
        <v>1490</v>
      </c>
    </row>
    <row r="3330" spans="1:9" x14ac:dyDescent="0.25">
      <c r="A3330" t="s">
        <v>3106</v>
      </c>
      <c r="B3330" s="6">
        <v>42024</v>
      </c>
      <c r="C3330" t="s">
        <v>3073</v>
      </c>
      <c r="D3330" t="s">
        <v>3151</v>
      </c>
      <c r="E3330" t="s">
        <v>3720</v>
      </c>
      <c r="F3330">
        <v>66</v>
      </c>
      <c r="G3330">
        <v>57</v>
      </c>
      <c r="I3330" t="s">
        <v>1851</v>
      </c>
    </row>
    <row r="3331" spans="1:9" x14ac:dyDescent="0.25">
      <c r="A3331" t="s">
        <v>3172</v>
      </c>
      <c r="B3331" s="6">
        <v>42024</v>
      </c>
      <c r="C3331" t="s">
        <v>3073</v>
      </c>
      <c r="D3331" t="s">
        <v>3176</v>
      </c>
      <c r="E3331" t="s">
        <v>3721</v>
      </c>
      <c r="F3331">
        <v>77</v>
      </c>
      <c r="G3331">
        <v>60</v>
      </c>
      <c r="I3331" t="s">
        <v>360</v>
      </c>
    </row>
    <row r="3332" spans="1:9" x14ac:dyDescent="0.25">
      <c r="A3332" t="s">
        <v>3288</v>
      </c>
      <c r="B3332" s="6">
        <v>42024</v>
      </c>
      <c r="C3332" t="s">
        <v>3073</v>
      </c>
      <c r="D3332" t="s">
        <v>3193</v>
      </c>
      <c r="E3332" t="s">
        <v>3720</v>
      </c>
      <c r="F3332">
        <v>64</v>
      </c>
      <c r="G3332">
        <v>56</v>
      </c>
      <c r="I3332" t="s">
        <v>1026</v>
      </c>
    </row>
    <row r="3333" spans="1:9" x14ac:dyDescent="0.25">
      <c r="A3333" t="s">
        <v>3144</v>
      </c>
      <c r="B3333" s="6">
        <v>42024</v>
      </c>
      <c r="C3333" t="s">
        <v>3073</v>
      </c>
      <c r="D3333" t="s">
        <v>3183</v>
      </c>
      <c r="E3333" t="s">
        <v>3720</v>
      </c>
      <c r="F3333">
        <v>79</v>
      </c>
      <c r="G3333">
        <v>61</v>
      </c>
      <c r="I3333" t="s">
        <v>464</v>
      </c>
    </row>
    <row r="3334" spans="1:9" x14ac:dyDescent="0.25">
      <c r="A3334" t="s">
        <v>3111</v>
      </c>
      <c r="B3334" s="6">
        <v>42024</v>
      </c>
      <c r="C3334" t="s">
        <v>3073</v>
      </c>
      <c r="D3334" t="s">
        <v>3253</v>
      </c>
      <c r="E3334" t="s">
        <v>3721</v>
      </c>
      <c r="F3334">
        <v>69</v>
      </c>
      <c r="G3334">
        <v>64</v>
      </c>
      <c r="I3334" t="s">
        <v>201</v>
      </c>
    </row>
    <row r="3335" spans="1:9" x14ac:dyDescent="0.25">
      <c r="A3335" t="s">
        <v>3371</v>
      </c>
      <c r="B3335" s="6">
        <v>42024</v>
      </c>
      <c r="C3335" t="s">
        <v>3073</v>
      </c>
      <c r="D3335" t="s">
        <v>3162</v>
      </c>
      <c r="E3335" t="s">
        <v>3721</v>
      </c>
      <c r="F3335">
        <v>78</v>
      </c>
      <c r="G3335">
        <v>55</v>
      </c>
      <c r="I3335" t="s">
        <v>1633</v>
      </c>
    </row>
    <row r="3336" spans="1:9" x14ac:dyDescent="0.25">
      <c r="A3336" t="s">
        <v>3714</v>
      </c>
      <c r="B3336" s="6">
        <v>42024</v>
      </c>
      <c r="C3336" t="s">
        <v>3073</v>
      </c>
      <c r="D3336" t="s">
        <v>3245</v>
      </c>
      <c r="E3336" t="s">
        <v>3721</v>
      </c>
      <c r="F3336">
        <v>77</v>
      </c>
      <c r="G3336">
        <v>71</v>
      </c>
      <c r="I3336" t="s">
        <v>833</v>
      </c>
    </row>
    <row r="3337" spans="1:9" x14ac:dyDescent="0.25">
      <c r="A3337" t="s">
        <v>3713</v>
      </c>
      <c r="B3337" s="6">
        <v>42024</v>
      </c>
      <c r="C3337" t="s">
        <v>3073</v>
      </c>
      <c r="D3337" t="s">
        <v>3229</v>
      </c>
      <c r="E3337" t="s">
        <v>3721</v>
      </c>
      <c r="F3337">
        <v>65</v>
      </c>
      <c r="G3337">
        <v>57</v>
      </c>
      <c r="I3337" t="s">
        <v>2488</v>
      </c>
    </row>
    <row r="3338" spans="1:9" x14ac:dyDescent="0.25">
      <c r="A3338" t="s">
        <v>3387</v>
      </c>
      <c r="B3338" s="6">
        <v>42024</v>
      </c>
      <c r="C3338" t="s">
        <v>3073</v>
      </c>
      <c r="D3338" t="s">
        <v>3173</v>
      </c>
      <c r="E3338" t="s">
        <v>3721</v>
      </c>
      <c r="F3338">
        <v>63</v>
      </c>
      <c r="G3338">
        <v>56</v>
      </c>
      <c r="I3338" t="s">
        <v>492</v>
      </c>
    </row>
    <row r="3339" spans="1:9" x14ac:dyDescent="0.25">
      <c r="A3339" t="s">
        <v>3281</v>
      </c>
      <c r="B3339" s="6">
        <v>42024</v>
      </c>
      <c r="C3339" t="s">
        <v>3073</v>
      </c>
      <c r="D3339" t="s">
        <v>3179</v>
      </c>
      <c r="E3339" t="s">
        <v>3721</v>
      </c>
      <c r="F3339">
        <v>67</v>
      </c>
      <c r="G3339">
        <v>41</v>
      </c>
      <c r="I3339" t="s">
        <v>1643</v>
      </c>
    </row>
    <row r="3340" spans="1:9" x14ac:dyDescent="0.25">
      <c r="A3340" t="s">
        <v>3134</v>
      </c>
      <c r="B3340" s="6">
        <v>42024</v>
      </c>
      <c r="C3340" t="s">
        <v>3073</v>
      </c>
      <c r="D3340" t="s">
        <v>3124</v>
      </c>
      <c r="E3340" t="s">
        <v>3721</v>
      </c>
      <c r="F3340">
        <v>52</v>
      </c>
      <c r="G3340">
        <v>49</v>
      </c>
      <c r="I3340" t="s">
        <v>1269</v>
      </c>
    </row>
    <row r="3341" spans="1:9" x14ac:dyDescent="0.25">
      <c r="A3341" t="s">
        <v>3328</v>
      </c>
      <c r="B3341" s="6">
        <v>42024</v>
      </c>
      <c r="C3341" t="s">
        <v>3073</v>
      </c>
      <c r="D3341" t="s">
        <v>3276</v>
      </c>
      <c r="E3341" t="s">
        <v>3720</v>
      </c>
      <c r="F3341">
        <v>70</v>
      </c>
      <c r="G3341">
        <v>54</v>
      </c>
      <c r="I3341" t="s">
        <v>2196</v>
      </c>
    </row>
    <row r="3342" spans="1:9" x14ac:dyDescent="0.25">
      <c r="A3342" t="s">
        <v>3407</v>
      </c>
      <c r="B3342" s="6">
        <v>42024</v>
      </c>
      <c r="C3342" t="s">
        <v>3073</v>
      </c>
      <c r="D3342" t="s">
        <v>3263</v>
      </c>
      <c r="E3342" t="s">
        <v>3720</v>
      </c>
      <c r="F3342">
        <v>62</v>
      </c>
      <c r="G3342">
        <v>39</v>
      </c>
      <c r="I3342" t="s">
        <v>2627</v>
      </c>
    </row>
    <row r="3343" spans="1:9" x14ac:dyDescent="0.25">
      <c r="A3343" t="s">
        <v>3108</v>
      </c>
      <c r="B3343" s="6">
        <v>42024</v>
      </c>
      <c r="C3343" t="s">
        <v>3073</v>
      </c>
      <c r="D3343" t="s">
        <v>3153</v>
      </c>
      <c r="E3343" t="s">
        <v>3720</v>
      </c>
      <c r="F3343">
        <v>54</v>
      </c>
      <c r="G3343">
        <v>50</v>
      </c>
      <c r="I3343" t="s">
        <v>586</v>
      </c>
    </row>
    <row r="3344" spans="1:9" x14ac:dyDescent="0.25">
      <c r="A3344" t="s">
        <v>3199</v>
      </c>
      <c r="B3344" s="6">
        <v>42024</v>
      </c>
      <c r="C3344" t="s">
        <v>3073</v>
      </c>
      <c r="D3344" t="s">
        <v>3251</v>
      </c>
      <c r="E3344" t="s">
        <v>3720</v>
      </c>
      <c r="F3344">
        <v>66</v>
      </c>
      <c r="G3344">
        <v>62</v>
      </c>
      <c r="I3344" t="s">
        <v>2504</v>
      </c>
    </row>
    <row r="3345" spans="1:9" x14ac:dyDescent="0.25">
      <c r="A3345" t="s">
        <v>3195</v>
      </c>
      <c r="B3345" s="6">
        <v>42024</v>
      </c>
      <c r="C3345" t="s">
        <v>3073</v>
      </c>
      <c r="D3345" t="s">
        <v>3095</v>
      </c>
      <c r="E3345" t="s">
        <v>3721</v>
      </c>
      <c r="F3345">
        <v>69</v>
      </c>
      <c r="G3345">
        <v>61</v>
      </c>
      <c r="I3345" t="s">
        <v>681</v>
      </c>
    </row>
    <row r="3346" spans="1:9" x14ac:dyDescent="0.25">
      <c r="A3346" t="s">
        <v>3364</v>
      </c>
      <c r="B3346" s="6">
        <v>42024</v>
      </c>
      <c r="C3346" t="s">
        <v>3073</v>
      </c>
      <c r="D3346" t="s">
        <v>3357</v>
      </c>
      <c r="E3346" t="s">
        <v>3721</v>
      </c>
      <c r="F3346">
        <v>88</v>
      </c>
      <c r="G3346">
        <v>76</v>
      </c>
      <c r="I3346" t="s">
        <v>2662</v>
      </c>
    </row>
    <row r="3347" spans="1:9" x14ac:dyDescent="0.25">
      <c r="A3347" t="s">
        <v>3712</v>
      </c>
      <c r="B3347" s="6">
        <v>42024</v>
      </c>
      <c r="C3347" t="s">
        <v>3073</v>
      </c>
      <c r="D3347" t="s">
        <v>3127</v>
      </c>
      <c r="E3347" t="s">
        <v>3721</v>
      </c>
      <c r="F3347">
        <v>82</v>
      </c>
      <c r="G3347">
        <v>50</v>
      </c>
      <c r="I3347" t="s">
        <v>661</v>
      </c>
    </row>
    <row r="3348" spans="1:9" x14ac:dyDescent="0.25">
      <c r="A3348" t="s">
        <v>3226</v>
      </c>
      <c r="B3348" s="6">
        <v>42024</v>
      </c>
      <c r="C3348" t="s">
        <v>3073</v>
      </c>
      <c r="D3348" t="s">
        <v>3368</v>
      </c>
      <c r="E3348" t="s">
        <v>3720</v>
      </c>
      <c r="F3348">
        <v>77</v>
      </c>
      <c r="G3348">
        <v>62</v>
      </c>
      <c r="I3348" t="s">
        <v>1696</v>
      </c>
    </row>
    <row r="3349" spans="1:9" x14ac:dyDescent="0.25">
      <c r="A3349" t="s">
        <v>3093</v>
      </c>
      <c r="B3349" s="6">
        <v>42025</v>
      </c>
      <c r="C3349" t="s">
        <v>3073</v>
      </c>
      <c r="D3349" t="s">
        <v>3076</v>
      </c>
      <c r="E3349" t="s">
        <v>3721</v>
      </c>
      <c r="F3349">
        <v>65</v>
      </c>
      <c r="G3349">
        <v>64</v>
      </c>
      <c r="I3349" t="s">
        <v>2413</v>
      </c>
    </row>
    <row r="3350" spans="1:9" x14ac:dyDescent="0.25">
      <c r="A3350" t="s">
        <v>3260</v>
      </c>
      <c r="B3350" s="6">
        <v>42025</v>
      </c>
      <c r="C3350" t="s">
        <v>3073</v>
      </c>
      <c r="D3350" t="s">
        <v>3202</v>
      </c>
      <c r="E3350" t="s">
        <v>3720</v>
      </c>
      <c r="F3350">
        <v>78</v>
      </c>
      <c r="G3350">
        <v>71</v>
      </c>
      <c r="I3350" t="s">
        <v>452</v>
      </c>
    </row>
    <row r="3351" spans="1:9" x14ac:dyDescent="0.25">
      <c r="A3351" t="s">
        <v>3316</v>
      </c>
      <c r="B3351" s="6">
        <v>42025</v>
      </c>
      <c r="C3351" t="s">
        <v>3073</v>
      </c>
      <c r="D3351" t="s">
        <v>3191</v>
      </c>
      <c r="E3351" t="s">
        <v>3720</v>
      </c>
      <c r="F3351">
        <v>82</v>
      </c>
      <c r="G3351">
        <v>73</v>
      </c>
      <c r="I3351" t="s">
        <v>1009</v>
      </c>
    </row>
    <row r="3352" spans="1:9" x14ac:dyDescent="0.25">
      <c r="A3352" t="s">
        <v>3403</v>
      </c>
      <c r="B3352" s="6">
        <v>42025</v>
      </c>
      <c r="C3352" t="s">
        <v>3073</v>
      </c>
      <c r="D3352" t="s">
        <v>3718</v>
      </c>
      <c r="E3352" t="s">
        <v>3721</v>
      </c>
      <c r="F3352">
        <v>81</v>
      </c>
      <c r="G3352">
        <v>61</v>
      </c>
      <c r="I3352" t="s">
        <v>821</v>
      </c>
    </row>
    <row r="3353" spans="1:9" x14ac:dyDescent="0.25">
      <c r="A3353" t="s">
        <v>3280</v>
      </c>
      <c r="B3353" s="6">
        <v>42025</v>
      </c>
      <c r="C3353" t="s">
        <v>3073</v>
      </c>
      <c r="D3353" t="s">
        <v>3717</v>
      </c>
      <c r="E3353" t="s">
        <v>3721</v>
      </c>
      <c r="F3353">
        <v>86</v>
      </c>
      <c r="G3353">
        <v>36</v>
      </c>
      <c r="I3353" t="s">
        <v>670</v>
      </c>
    </row>
    <row r="3354" spans="1:9" x14ac:dyDescent="0.25">
      <c r="A3354" t="s">
        <v>3094</v>
      </c>
      <c r="B3354" s="6">
        <v>42025</v>
      </c>
      <c r="C3354" t="s">
        <v>3073</v>
      </c>
      <c r="D3354" t="s">
        <v>3399</v>
      </c>
      <c r="E3354" t="s">
        <v>3721</v>
      </c>
      <c r="F3354">
        <v>59</v>
      </c>
      <c r="G3354">
        <v>54</v>
      </c>
      <c r="I3354" t="s">
        <v>2251</v>
      </c>
    </row>
    <row r="3355" spans="1:9" x14ac:dyDescent="0.25">
      <c r="A3355" t="s">
        <v>3367</v>
      </c>
      <c r="B3355" s="6">
        <v>42025</v>
      </c>
      <c r="C3355" t="s">
        <v>3073</v>
      </c>
      <c r="D3355" t="s">
        <v>3315</v>
      </c>
      <c r="E3355" t="s">
        <v>3721</v>
      </c>
      <c r="F3355">
        <v>74</v>
      </c>
      <c r="G3355">
        <v>58</v>
      </c>
      <c r="I3355" t="s">
        <v>1926</v>
      </c>
    </row>
    <row r="3356" spans="1:9" x14ac:dyDescent="0.25">
      <c r="A3356" t="s">
        <v>3101</v>
      </c>
      <c r="B3356" s="6">
        <v>42025</v>
      </c>
      <c r="C3356" t="s">
        <v>3073</v>
      </c>
      <c r="D3356" t="s">
        <v>3252</v>
      </c>
      <c r="E3356" t="s">
        <v>3721</v>
      </c>
      <c r="F3356">
        <v>64</v>
      </c>
      <c r="G3356">
        <v>61</v>
      </c>
      <c r="I3356" t="s">
        <v>628</v>
      </c>
    </row>
    <row r="3357" spans="1:9" x14ac:dyDescent="0.25">
      <c r="A3357" t="s">
        <v>3128</v>
      </c>
      <c r="B3357" s="6">
        <v>42025</v>
      </c>
      <c r="C3357" t="s">
        <v>3074</v>
      </c>
      <c r="D3357" t="s">
        <v>3354</v>
      </c>
      <c r="E3357" t="s">
        <v>3720</v>
      </c>
      <c r="F3357">
        <v>63</v>
      </c>
      <c r="G3357">
        <v>51</v>
      </c>
      <c r="I3357" t="s">
        <v>2234</v>
      </c>
    </row>
    <row r="3358" spans="1:9" x14ac:dyDescent="0.25">
      <c r="A3358" t="s">
        <v>3102</v>
      </c>
      <c r="B3358" s="6">
        <v>42025</v>
      </c>
      <c r="C3358" t="s">
        <v>3073</v>
      </c>
      <c r="D3358" t="s">
        <v>3284</v>
      </c>
      <c r="E3358" t="s">
        <v>3721</v>
      </c>
      <c r="F3358">
        <v>84</v>
      </c>
      <c r="G3358">
        <v>73</v>
      </c>
      <c r="I3358" t="s">
        <v>1938</v>
      </c>
    </row>
    <row r="3359" spans="1:9" x14ac:dyDescent="0.25">
      <c r="A3359" t="s">
        <v>3164</v>
      </c>
      <c r="B3359" s="6">
        <v>42025</v>
      </c>
      <c r="C3359" t="s">
        <v>3073</v>
      </c>
      <c r="D3359" t="s">
        <v>3148</v>
      </c>
      <c r="E3359" t="s">
        <v>3720</v>
      </c>
      <c r="F3359">
        <v>58</v>
      </c>
      <c r="G3359">
        <v>56</v>
      </c>
      <c r="H3359" t="s">
        <v>3722</v>
      </c>
      <c r="I3359" t="s">
        <v>1411</v>
      </c>
    </row>
    <row r="3360" spans="1:9" x14ac:dyDescent="0.25">
      <c r="A3360" t="s">
        <v>3113</v>
      </c>
      <c r="B3360" s="6">
        <v>42025</v>
      </c>
      <c r="C3360" t="s">
        <v>3073</v>
      </c>
      <c r="D3360" t="s">
        <v>3141</v>
      </c>
      <c r="E3360" t="s">
        <v>3721</v>
      </c>
      <c r="F3360">
        <v>67</v>
      </c>
      <c r="G3360">
        <v>54</v>
      </c>
      <c r="I3360" t="s">
        <v>202</v>
      </c>
    </row>
    <row r="3361" spans="1:9" x14ac:dyDescent="0.25">
      <c r="A3361" t="s">
        <v>3157</v>
      </c>
      <c r="B3361" s="6">
        <v>42025</v>
      </c>
      <c r="C3361" t="s">
        <v>3073</v>
      </c>
      <c r="D3361" t="s">
        <v>3344</v>
      </c>
      <c r="E3361" t="s">
        <v>3721</v>
      </c>
      <c r="F3361">
        <v>84</v>
      </c>
      <c r="G3361">
        <v>80</v>
      </c>
      <c r="I3361" t="s">
        <v>1424</v>
      </c>
    </row>
    <row r="3362" spans="1:9" x14ac:dyDescent="0.25">
      <c r="A3362" t="s">
        <v>3189</v>
      </c>
      <c r="B3362" s="6">
        <v>42025</v>
      </c>
      <c r="C3362" t="s">
        <v>3073</v>
      </c>
      <c r="D3362" t="s">
        <v>3159</v>
      </c>
      <c r="E3362" t="s">
        <v>3721</v>
      </c>
      <c r="F3362">
        <v>73</v>
      </c>
      <c r="G3362">
        <v>66</v>
      </c>
      <c r="I3362" t="s">
        <v>137</v>
      </c>
    </row>
    <row r="3363" spans="1:9" x14ac:dyDescent="0.25">
      <c r="A3363" t="s">
        <v>3112</v>
      </c>
      <c r="B3363" s="6">
        <v>42025</v>
      </c>
      <c r="C3363" t="s">
        <v>3073</v>
      </c>
      <c r="D3363" t="s">
        <v>3181</v>
      </c>
      <c r="E3363" t="s">
        <v>3721</v>
      </c>
      <c r="F3363">
        <v>86</v>
      </c>
      <c r="G3363">
        <v>58</v>
      </c>
      <c r="I3363" t="s">
        <v>682</v>
      </c>
    </row>
    <row r="3364" spans="1:9" x14ac:dyDescent="0.25">
      <c r="A3364" t="s">
        <v>3099</v>
      </c>
      <c r="B3364" s="6">
        <v>42025</v>
      </c>
      <c r="C3364" t="s">
        <v>3073</v>
      </c>
      <c r="D3364" t="s">
        <v>3366</v>
      </c>
      <c r="E3364" t="s">
        <v>3721</v>
      </c>
      <c r="F3364">
        <v>74</v>
      </c>
      <c r="G3364">
        <v>73</v>
      </c>
      <c r="I3364" t="s">
        <v>2440</v>
      </c>
    </row>
    <row r="3365" spans="1:9" x14ac:dyDescent="0.25">
      <c r="A3365" t="s">
        <v>3227</v>
      </c>
      <c r="B3365" s="6">
        <v>42025</v>
      </c>
      <c r="C3365" t="s">
        <v>3073</v>
      </c>
      <c r="D3365" t="s">
        <v>3206</v>
      </c>
      <c r="E3365" t="s">
        <v>3721</v>
      </c>
      <c r="F3365">
        <v>66</v>
      </c>
      <c r="G3365">
        <v>57</v>
      </c>
      <c r="I3365" t="s">
        <v>671</v>
      </c>
    </row>
    <row r="3366" spans="1:9" x14ac:dyDescent="0.25">
      <c r="A3366" t="s">
        <v>3375</v>
      </c>
      <c r="B3366" s="6">
        <v>42025</v>
      </c>
      <c r="C3366" t="s">
        <v>3073</v>
      </c>
      <c r="D3366" t="s">
        <v>3289</v>
      </c>
      <c r="E3366" t="s">
        <v>3721</v>
      </c>
      <c r="F3366">
        <v>67</v>
      </c>
      <c r="G3366">
        <v>60</v>
      </c>
      <c r="I3366" t="s">
        <v>680</v>
      </c>
    </row>
    <row r="3367" spans="1:9" x14ac:dyDescent="0.25">
      <c r="A3367" t="s">
        <v>3379</v>
      </c>
      <c r="B3367" s="6">
        <v>42025</v>
      </c>
      <c r="C3367" t="s">
        <v>3073</v>
      </c>
      <c r="D3367" t="s">
        <v>3325</v>
      </c>
      <c r="E3367" t="s">
        <v>3721</v>
      </c>
      <c r="F3367">
        <v>61</v>
      </c>
      <c r="G3367">
        <v>47</v>
      </c>
      <c r="I3367" t="s">
        <v>1568</v>
      </c>
    </row>
    <row r="3368" spans="1:9" x14ac:dyDescent="0.25">
      <c r="A3368" t="s">
        <v>3158</v>
      </c>
      <c r="B3368" s="6">
        <v>42025</v>
      </c>
      <c r="C3368" t="s">
        <v>3073</v>
      </c>
      <c r="D3368" t="s">
        <v>3378</v>
      </c>
      <c r="E3368" t="s">
        <v>3720</v>
      </c>
      <c r="F3368">
        <v>65</v>
      </c>
      <c r="G3368">
        <v>56</v>
      </c>
      <c r="I3368" t="s">
        <v>870</v>
      </c>
    </row>
    <row r="3369" spans="1:9" x14ac:dyDescent="0.25">
      <c r="A3369" t="s">
        <v>3123</v>
      </c>
      <c r="B3369" s="6">
        <v>42025</v>
      </c>
      <c r="C3369" t="s">
        <v>3073</v>
      </c>
      <c r="D3369" t="s">
        <v>3079</v>
      </c>
      <c r="E3369" t="s">
        <v>3720</v>
      </c>
      <c r="F3369">
        <v>75</v>
      </c>
      <c r="G3369">
        <v>61</v>
      </c>
      <c r="I3369" t="s">
        <v>2462</v>
      </c>
    </row>
    <row r="3370" spans="1:9" x14ac:dyDescent="0.25">
      <c r="A3370" t="s">
        <v>3169</v>
      </c>
      <c r="B3370" s="6">
        <v>42025</v>
      </c>
      <c r="C3370" t="s">
        <v>3073</v>
      </c>
      <c r="D3370" t="s">
        <v>3110</v>
      </c>
      <c r="E3370" t="s">
        <v>3720</v>
      </c>
      <c r="F3370">
        <v>69</v>
      </c>
      <c r="G3370">
        <v>58</v>
      </c>
      <c r="I3370" t="s">
        <v>1410</v>
      </c>
    </row>
    <row r="3371" spans="1:9" x14ac:dyDescent="0.25">
      <c r="A3371" t="s">
        <v>3323</v>
      </c>
      <c r="B3371" s="6">
        <v>42025</v>
      </c>
      <c r="C3371" t="s">
        <v>3073</v>
      </c>
      <c r="D3371" t="s">
        <v>3174</v>
      </c>
      <c r="E3371" t="s">
        <v>3721</v>
      </c>
      <c r="F3371">
        <v>66</v>
      </c>
      <c r="G3371">
        <v>60</v>
      </c>
      <c r="I3371" t="s">
        <v>638</v>
      </c>
    </row>
    <row r="3372" spans="1:9" x14ac:dyDescent="0.25">
      <c r="A3372" t="s">
        <v>3388</v>
      </c>
      <c r="B3372" s="6">
        <v>42025</v>
      </c>
      <c r="C3372" t="s">
        <v>3073</v>
      </c>
      <c r="D3372" t="s">
        <v>3706</v>
      </c>
      <c r="E3372" t="s">
        <v>3720</v>
      </c>
      <c r="F3372">
        <v>76</v>
      </c>
      <c r="G3372">
        <v>53</v>
      </c>
      <c r="I3372" t="s">
        <v>495</v>
      </c>
    </row>
    <row r="3373" spans="1:9" x14ac:dyDescent="0.25">
      <c r="A3373" t="s">
        <v>3103</v>
      </c>
      <c r="B3373" s="6">
        <v>42025</v>
      </c>
      <c r="C3373" t="s">
        <v>3073</v>
      </c>
      <c r="D3373" t="s">
        <v>3122</v>
      </c>
      <c r="E3373" t="s">
        <v>3721</v>
      </c>
      <c r="F3373">
        <v>64</v>
      </c>
      <c r="G3373">
        <v>61</v>
      </c>
      <c r="I3373" t="s">
        <v>1567</v>
      </c>
    </row>
    <row r="3374" spans="1:9" x14ac:dyDescent="0.25">
      <c r="A3374" t="s">
        <v>3178</v>
      </c>
      <c r="B3374" s="6">
        <v>42025</v>
      </c>
      <c r="C3374" t="s">
        <v>3073</v>
      </c>
      <c r="D3374" t="s">
        <v>3190</v>
      </c>
      <c r="E3374" t="s">
        <v>3721</v>
      </c>
      <c r="F3374">
        <v>66</v>
      </c>
      <c r="G3374">
        <v>60</v>
      </c>
      <c r="I3374" t="s">
        <v>2146</v>
      </c>
    </row>
    <row r="3375" spans="1:9" x14ac:dyDescent="0.25">
      <c r="A3375" t="s">
        <v>3246</v>
      </c>
      <c r="B3375" s="6">
        <v>42025</v>
      </c>
      <c r="C3375" t="s">
        <v>3073</v>
      </c>
      <c r="D3375" t="s">
        <v>3247</v>
      </c>
      <c r="E3375" t="s">
        <v>3721</v>
      </c>
      <c r="F3375">
        <v>63</v>
      </c>
      <c r="G3375">
        <v>43</v>
      </c>
      <c r="I3375" t="s">
        <v>869</v>
      </c>
    </row>
    <row r="3376" spans="1:9" x14ac:dyDescent="0.25">
      <c r="A3376" t="s">
        <v>3259</v>
      </c>
      <c r="B3376" s="6">
        <v>42025</v>
      </c>
      <c r="C3376" t="s">
        <v>3073</v>
      </c>
      <c r="D3376" t="s">
        <v>3327</v>
      </c>
      <c r="E3376" t="s">
        <v>3720</v>
      </c>
      <c r="F3376">
        <v>71</v>
      </c>
      <c r="G3376">
        <v>56</v>
      </c>
      <c r="I3376" t="s">
        <v>1184</v>
      </c>
    </row>
    <row r="3377" spans="1:9" x14ac:dyDescent="0.25">
      <c r="A3377" t="s">
        <v>3130</v>
      </c>
      <c r="B3377" s="6">
        <v>42025</v>
      </c>
      <c r="C3377" t="s">
        <v>3073</v>
      </c>
      <c r="D3377" t="s">
        <v>3165</v>
      </c>
      <c r="E3377" t="s">
        <v>3721</v>
      </c>
      <c r="F3377">
        <v>62</v>
      </c>
      <c r="G3377">
        <v>56</v>
      </c>
      <c r="I3377" t="s">
        <v>493</v>
      </c>
    </row>
    <row r="3378" spans="1:9" x14ac:dyDescent="0.25">
      <c r="A3378" t="s">
        <v>3381</v>
      </c>
      <c r="B3378" s="6">
        <v>42025</v>
      </c>
      <c r="C3378" t="s">
        <v>3073</v>
      </c>
      <c r="D3378" t="s">
        <v>3098</v>
      </c>
      <c r="E3378" t="s">
        <v>3720</v>
      </c>
      <c r="F3378">
        <v>63</v>
      </c>
      <c r="G3378">
        <v>55</v>
      </c>
      <c r="I3378" t="s">
        <v>1901</v>
      </c>
    </row>
    <row r="3379" spans="1:9" x14ac:dyDescent="0.25">
      <c r="A3379" t="s">
        <v>3273</v>
      </c>
      <c r="B3379" s="6">
        <v>42025</v>
      </c>
      <c r="C3379" t="s">
        <v>3073</v>
      </c>
      <c r="D3379" t="s">
        <v>3217</v>
      </c>
      <c r="E3379" t="s">
        <v>3721</v>
      </c>
      <c r="F3379">
        <v>82</v>
      </c>
      <c r="G3379">
        <v>53</v>
      </c>
      <c r="I3379" t="s">
        <v>2805</v>
      </c>
    </row>
    <row r="3380" spans="1:9" x14ac:dyDescent="0.25">
      <c r="A3380" t="s">
        <v>3396</v>
      </c>
      <c r="B3380" s="6">
        <v>42025</v>
      </c>
      <c r="C3380" t="s">
        <v>3073</v>
      </c>
      <c r="D3380" t="s">
        <v>3376</v>
      </c>
      <c r="E3380" t="s">
        <v>3721</v>
      </c>
      <c r="F3380">
        <v>70</v>
      </c>
      <c r="G3380">
        <v>59</v>
      </c>
      <c r="I3380" t="s">
        <v>1467</v>
      </c>
    </row>
    <row r="3381" spans="1:9" x14ac:dyDescent="0.25">
      <c r="A3381" t="s">
        <v>3201</v>
      </c>
      <c r="B3381" s="6">
        <v>42025</v>
      </c>
      <c r="C3381" t="s">
        <v>3073</v>
      </c>
      <c r="D3381" t="s">
        <v>3254</v>
      </c>
      <c r="E3381" t="s">
        <v>3721</v>
      </c>
      <c r="F3381">
        <v>60</v>
      </c>
      <c r="G3381">
        <v>57</v>
      </c>
      <c r="I3381" t="s">
        <v>970</v>
      </c>
    </row>
    <row r="3382" spans="1:9" x14ac:dyDescent="0.25">
      <c r="A3382" t="s">
        <v>3100</v>
      </c>
      <c r="B3382" s="6">
        <v>42025</v>
      </c>
      <c r="C3382" t="s">
        <v>3073</v>
      </c>
      <c r="D3382" t="s">
        <v>3235</v>
      </c>
      <c r="E3382" t="s">
        <v>3721</v>
      </c>
      <c r="F3382">
        <v>62</v>
      </c>
      <c r="G3382">
        <v>50</v>
      </c>
      <c r="I3382" t="s">
        <v>201</v>
      </c>
    </row>
    <row r="3383" spans="1:9" x14ac:dyDescent="0.25">
      <c r="A3383" t="s">
        <v>3142</v>
      </c>
      <c r="B3383" s="6">
        <v>42025</v>
      </c>
      <c r="C3383" t="s">
        <v>3073</v>
      </c>
      <c r="D3383" t="s">
        <v>3149</v>
      </c>
      <c r="E3383" t="s">
        <v>3720</v>
      </c>
      <c r="F3383">
        <v>66</v>
      </c>
      <c r="G3383">
        <v>52</v>
      </c>
      <c r="I3383" t="s">
        <v>326</v>
      </c>
    </row>
    <row r="3384" spans="1:9" x14ac:dyDescent="0.25">
      <c r="A3384" t="s">
        <v>3143</v>
      </c>
      <c r="B3384" s="6">
        <v>42025</v>
      </c>
      <c r="C3384" t="s">
        <v>3073</v>
      </c>
      <c r="D3384" t="s">
        <v>3137</v>
      </c>
      <c r="E3384" t="s">
        <v>3721</v>
      </c>
      <c r="F3384">
        <v>73</v>
      </c>
      <c r="G3384">
        <v>55</v>
      </c>
      <c r="I3384" t="s">
        <v>339</v>
      </c>
    </row>
    <row r="3385" spans="1:9" x14ac:dyDescent="0.25">
      <c r="A3385" t="s">
        <v>3077</v>
      </c>
      <c r="B3385" s="6">
        <v>42025</v>
      </c>
      <c r="C3385" t="s">
        <v>3073</v>
      </c>
      <c r="D3385" t="s">
        <v>3274</v>
      </c>
      <c r="E3385" t="s">
        <v>3720</v>
      </c>
      <c r="F3385">
        <v>71</v>
      </c>
      <c r="G3385">
        <v>69</v>
      </c>
      <c r="I3385" t="s">
        <v>1277</v>
      </c>
    </row>
    <row r="3386" spans="1:9" x14ac:dyDescent="0.25">
      <c r="A3386" t="s">
        <v>3287</v>
      </c>
      <c r="B3386" s="6">
        <v>42025</v>
      </c>
      <c r="C3386" t="s">
        <v>3073</v>
      </c>
      <c r="D3386" t="s">
        <v>3271</v>
      </c>
      <c r="E3386" t="s">
        <v>3721</v>
      </c>
      <c r="F3386">
        <v>86</v>
      </c>
      <c r="G3386">
        <v>64</v>
      </c>
      <c r="I3386" t="s">
        <v>375</v>
      </c>
    </row>
    <row r="3387" spans="1:9" x14ac:dyDescent="0.25">
      <c r="A3387" t="s">
        <v>3200</v>
      </c>
      <c r="B3387" s="6">
        <v>42025</v>
      </c>
      <c r="C3387" t="s">
        <v>3073</v>
      </c>
      <c r="D3387" t="s">
        <v>3705</v>
      </c>
      <c r="E3387" t="s">
        <v>3720</v>
      </c>
      <c r="F3387">
        <v>87</v>
      </c>
      <c r="G3387">
        <v>71</v>
      </c>
      <c r="I3387" t="s">
        <v>509</v>
      </c>
    </row>
    <row r="3388" spans="1:9" x14ac:dyDescent="0.25">
      <c r="A3388" t="s">
        <v>3349</v>
      </c>
      <c r="B3388" s="6">
        <v>42026</v>
      </c>
      <c r="C3388" t="s">
        <v>3073</v>
      </c>
      <c r="D3388" t="s">
        <v>3360</v>
      </c>
      <c r="E3388" t="s">
        <v>3721</v>
      </c>
      <c r="F3388">
        <v>64</v>
      </c>
      <c r="G3388">
        <v>53</v>
      </c>
      <c r="I3388" t="s">
        <v>1910</v>
      </c>
    </row>
    <row r="3389" spans="1:9" x14ac:dyDescent="0.25">
      <c r="A3389" t="s">
        <v>3170</v>
      </c>
      <c r="B3389" s="6">
        <v>42026</v>
      </c>
      <c r="C3389" t="s">
        <v>3073</v>
      </c>
      <c r="D3389" t="s">
        <v>3155</v>
      </c>
      <c r="E3389" t="s">
        <v>3721</v>
      </c>
      <c r="F3389">
        <v>93</v>
      </c>
      <c r="G3389">
        <v>91</v>
      </c>
      <c r="H3389" t="s">
        <v>3722</v>
      </c>
      <c r="I3389" t="s">
        <v>893</v>
      </c>
    </row>
    <row r="3390" spans="1:9" x14ac:dyDescent="0.25">
      <c r="A3390" t="s">
        <v>3160</v>
      </c>
      <c r="B3390" s="6">
        <v>42026</v>
      </c>
      <c r="C3390" t="s">
        <v>3073</v>
      </c>
      <c r="D3390" t="s">
        <v>3402</v>
      </c>
      <c r="E3390" t="s">
        <v>3721</v>
      </c>
      <c r="F3390">
        <v>73</v>
      </c>
      <c r="G3390">
        <v>65</v>
      </c>
      <c r="I3390" t="s">
        <v>2833</v>
      </c>
    </row>
    <row r="3391" spans="1:9" x14ac:dyDescent="0.25">
      <c r="A3391" t="s">
        <v>3230</v>
      </c>
      <c r="B3391" s="6">
        <v>42026</v>
      </c>
      <c r="C3391" t="s">
        <v>3073</v>
      </c>
      <c r="D3391" t="s">
        <v>3318</v>
      </c>
      <c r="E3391" t="s">
        <v>3721</v>
      </c>
      <c r="F3391">
        <v>72</v>
      </c>
      <c r="G3391">
        <v>67</v>
      </c>
      <c r="I3391" t="s">
        <v>1163</v>
      </c>
    </row>
    <row r="3392" spans="1:9" x14ac:dyDescent="0.25">
      <c r="A3392" t="s">
        <v>3106</v>
      </c>
      <c r="B3392" s="6">
        <v>42026</v>
      </c>
      <c r="C3392" t="s">
        <v>3073</v>
      </c>
      <c r="D3392" t="s">
        <v>3107</v>
      </c>
      <c r="E3392" t="s">
        <v>3721</v>
      </c>
      <c r="F3392">
        <v>74</v>
      </c>
      <c r="G3392">
        <v>69</v>
      </c>
      <c r="I3392" t="s">
        <v>2226</v>
      </c>
    </row>
    <row r="3393" spans="1:9" x14ac:dyDescent="0.25">
      <c r="A3393" t="s">
        <v>3333</v>
      </c>
      <c r="B3393" s="6">
        <v>42026</v>
      </c>
      <c r="C3393" t="s">
        <v>3073</v>
      </c>
      <c r="D3393" t="s">
        <v>3332</v>
      </c>
      <c r="E3393" t="s">
        <v>3721</v>
      </c>
      <c r="F3393">
        <v>66</v>
      </c>
      <c r="G3393">
        <v>55</v>
      </c>
      <c r="I3393" t="s">
        <v>1323</v>
      </c>
    </row>
    <row r="3394" spans="1:9" x14ac:dyDescent="0.25">
      <c r="A3394" t="s">
        <v>3222</v>
      </c>
      <c r="B3394" s="6">
        <v>42026</v>
      </c>
      <c r="C3394" t="s">
        <v>3073</v>
      </c>
      <c r="D3394" t="s">
        <v>3372</v>
      </c>
      <c r="E3394" t="s">
        <v>3720</v>
      </c>
      <c r="F3394">
        <v>79</v>
      </c>
      <c r="G3394">
        <v>44</v>
      </c>
      <c r="I3394" t="s">
        <v>2364</v>
      </c>
    </row>
    <row r="3395" spans="1:9" x14ac:dyDescent="0.25">
      <c r="A3395" t="s">
        <v>3234</v>
      </c>
      <c r="B3395" s="6">
        <v>42026</v>
      </c>
      <c r="C3395" t="s">
        <v>3073</v>
      </c>
      <c r="D3395" t="s">
        <v>3351</v>
      </c>
      <c r="E3395" t="s">
        <v>3721</v>
      </c>
      <c r="F3395">
        <v>86</v>
      </c>
      <c r="G3395">
        <v>64</v>
      </c>
      <c r="I3395" t="s">
        <v>2518</v>
      </c>
    </row>
    <row r="3396" spans="1:9" x14ac:dyDescent="0.25">
      <c r="A3396" t="s">
        <v>3257</v>
      </c>
      <c r="B3396" s="6">
        <v>42026</v>
      </c>
      <c r="C3396" t="s">
        <v>3073</v>
      </c>
      <c r="D3396" t="s">
        <v>3261</v>
      </c>
      <c r="E3396" t="s">
        <v>3720</v>
      </c>
      <c r="F3396">
        <v>75</v>
      </c>
      <c r="G3396">
        <v>67</v>
      </c>
      <c r="I3396" t="s">
        <v>2947</v>
      </c>
    </row>
    <row r="3397" spans="1:9" x14ac:dyDescent="0.25">
      <c r="A3397" t="s">
        <v>3231</v>
      </c>
      <c r="B3397" s="6">
        <v>42026</v>
      </c>
      <c r="C3397" t="s">
        <v>3073</v>
      </c>
      <c r="D3397" t="s">
        <v>3395</v>
      </c>
      <c r="E3397" t="s">
        <v>3720</v>
      </c>
      <c r="F3397">
        <v>52</v>
      </c>
      <c r="G3397">
        <v>50</v>
      </c>
      <c r="I3397" t="s">
        <v>2372</v>
      </c>
    </row>
    <row r="3398" spans="1:9" x14ac:dyDescent="0.25">
      <c r="A3398" t="s">
        <v>3136</v>
      </c>
      <c r="B3398" s="6">
        <v>42026</v>
      </c>
      <c r="C3398" t="s">
        <v>3073</v>
      </c>
      <c r="D3398" t="s">
        <v>3138</v>
      </c>
      <c r="E3398" t="s">
        <v>3721</v>
      </c>
      <c r="F3398">
        <v>67</v>
      </c>
      <c r="G3398">
        <v>60</v>
      </c>
      <c r="I3398" t="s">
        <v>219</v>
      </c>
    </row>
    <row r="3399" spans="1:9" x14ac:dyDescent="0.25">
      <c r="A3399" t="s">
        <v>3283</v>
      </c>
      <c r="B3399" s="6">
        <v>42026</v>
      </c>
      <c r="C3399" t="s">
        <v>3073</v>
      </c>
      <c r="D3399" t="s">
        <v>3297</v>
      </c>
      <c r="E3399" t="s">
        <v>3720</v>
      </c>
      <c r="F3399">
        <v>80</v>
      </c>
      <c r="G3399">
        <v>49</v>
      </c>
      <c r="I3399" t="s">
        <v>1346</v>
      </c>
    </row>
    <row r="3400" spans="1:9" x14ac:dyDescent="0.25">
      <c r="A3400" t="s">
        <v>3120</v>
      </c>
      <c r="B3400" s="6">
        <v>42026</v>
      </c>
      <c r="C3400" t="s">
        <v>3073</v>
      </c>
      <c r="D3400" t="s">
        <v>3171</v>
      </c>
      <c r="E3400" t="s">
        <v>3720</v>
      </c>
      <c r="F3400">
        <v>100</v>
      </c>
      <c r="G3400">
        <v>97</v>
      </c>
      <c r="H3400" t="s">
        <v>3722</v>
      </c>
      <c r="I3400" t="s">
        <v>391</v>
      </c>
    </row>
    <row r="3401" spans="1:9" x14ac:dyDescent="0.25">
      <c r="A3401" t="s">
        <v>3319</v>
      </c>
      <c r="B3401" s="6">
        <v>42026</v>
      </c>
      <c r="C3401" t="s">
        <v>3073</v>
      </c>
      <c r="D3401" t="s">
        <v>3391</v>
      </c>
      <c r="E3401" t="s">
        <v>3721</v>
      </c>
      <c r="F3401">
        <v>70</v>
      </c>
      <c r="G3401">
        <v>59</v>
      </c>
      <c r="I3401" t="s">
        <v>2531</v>
      </c>
    </row>
    <row r="3402" spans="1:9" x14ac:dyDescent="0.25">
      <c r="A3402" t="s">
        <v>3337</v>
      </c>
      <c r="B3402" s="6">
        <v>42026</v>
      </c>
      <c r="C3402" t="s">
        <v>3073</v>
      </c>
      <c r="D3402" t="s">
        <v>3150</v>
      </c>
      <c r="E3402" t="s">
        <v>3720</v>
      </c>
      <c r="F3402">
        <v>77</v>
      </c>
      <c r="G3402">
        <v>62</v>
      </c>
      <c r="I3402" t="s">
        <v>2306</v>
      </c>
    </row>
    <row r="3403" spans="1:9" x14ac:dyDescent="0.25">
      <c r="A3403" t="s">
        <v>3236</v>
      </c>
      <c r="B3403" s="6">
        <v>42026</v>
      </c>
      <c r="C3403" t="s">
        <v>3073</v>
      </c>
      <c r="D3403" t="s">
        <v>3243</v>
      </c>
      <c r="E3403" t="s">
        <v>3721</v>
      </c>
      <c r="F3403">
        <v>95</v>
      </c>
      <c r="G3403">
        <v>85</v>
      </c>
      <c r="I3403" t="s">
        <v>681</v>
      </c>
    </row>
    <row r="3404" spans="1:9" x14ac:dyDescent="0.25">
      <c r="A3404" t="s">
        <v>3345</v>
      </c>
      <c r="B3404" s="6">
        <v>42026</v>
      </c>
      <c r="C3404" t="s">
        <v>3073</v>
      </c>
      <c r="D3404" t="s">
        <v>3182</v>
      </c>
      <c r="E3404" t="s">
        <v>3720</v>
      </c>
      <c r="F3404">
        <v>53</v>
      </c>
      <c r="G3404">
        <v>51</v>
      </c>
      <c r="I3404" t="s">
        <v>586</v>
      </c>
    </row>
    <row r="3405" spans="1:9" x14ac:dyDescent="0.25">
      <c r="A3405" t="s">
        <v>3382</v>
      </c>
      <c r="B3405" s="6">
        <v>42026</v>
      </c>
      <c r="C3405" t="s">
        <v>3073</v>
      </c>
      <c r="D3405" t="s">
        <v>3115</v>
      </c>
      <c r="E3405" t="s">
        <v>3720</v>
      </c>
      <c r="F3405">
        <v>64</v>
      </c>
      <c r="G3405">
        <v>50</v>
      </c>
      <c r="I3405" t="s">
        <v>1796</v>
      </c>
    </row>
    <row r="3406" spans="1:9" x14ac:dyDescent="0.25">
      <c r="A3406" t="s">
        <v>3118</v>
      </c>
      <c r="B3406" s="6">
        <v>42026</v>
      </c>
      <c r="C3406" t="s">
        <v>3073</v>
      </c>
      <c r="D3406" t="s">
        <v>3126</v>
      </c>
      <c r="E3406" t="s">
        <v>3720</v>
      </c>
      <c r="F3406">
        <v>79</v>
      </c>
      <c r="G3406">
        <v>59</v>
      </c>
      <c r="I3406" t="s">
        <v>407</v>
      </c>
    </row>
    <row r="3407" spans="1:9" x14ac:dyDescent="0.25">
      <c r="A3407" t="s">
        <v>3306</v>
      </c>
      <c r="B3407" s="6">
        <v>42026</v>
      </c>
      <c r="C3407" t="s">
        <v>3073</v>
      </c>
      <c r="D3407" t="s">
        <v>3309</v>
      </c>
      <c r="E3407" t="s">
        <v>3721</v>
      </c>
      <c r="F3407">
        <v>79</v>
      </c>
      <c r="G3407">
        <v>67</v>
      </c>
      <c r="I3407" t="s">
        <v>1164</v>
      </c>
    </row>
    <row r="3408" spans="1:9" x14ac:dyDescent="0.25">
      <c r="A3408" t="s">
        <v>3707</v>
      </c>
      <c r="B3408" s="6">
        <v>42026</v>
      </c>
      <c r="C3408" t="s">
        <v>3073</v>
      </c>
      <c r="D3408" t="s">
        <v>3291</v>
      </c>
      <c r="E3408" t="s">
        <v>3721</v>
      </c>
      <c r="F3408">
        <v>68</v>
      </c>
      <c r="G3408">
        <v>47</v>
      </c>
      <c r="I3408" t="s">
        <v>2900</v>
      </c>
    </row>
    <row r="3409" spans="1:9" x14ac:dyDescent="0.25">
      <c r="A3409" t="s">
        <v>3086</v>
      </c>
      <c r="B3409" s="6">
        <v>42026</v>
      </c>
      <c r="C3409" t="s">
        <v>3073</v>
      </c>
      <c r="D3409" t="s">
        <v>3097</v>
      </c>
      <c r="E3409" t="s">
        <v>3720</v>
      </c>
      <c r="F3409">
        <v>62</v>
      </c>
      <c r="G3409">
        <v>53</v>
      </c>
      <c r="I3409" t="s">
        <v>65</v>
      </c>
    </row>
    <row r="3410" spans="1:9" x14ac:dyDescent="0.25">
      <c r="A3410" t="s">
        <v>3208</v>
      </c>
      <c r="B3410" s="6">
        <v>42026</v>
      </c>
      <c r="C3410" t="s">
        <v>3073</v>
      </c>
      <c r="D3410" t="s">
        <v>3331</v>
      </c>
      <c r="E3410" t="s">
        <v>3721</v>
      </c>
      <c r="F3410">
        <v>84</v>
      </c>
      <c r="G3410">
        <v>76</v>
      </c>
      <c r="I3410" t="s">
        <v>1357</v>
      </c>
    </row>
    <row r="3411" spans="1:9" x14ac:dyDescent="0.25">
      <c r="A3411" t="s">
        <v>3237</v>
      </c>
      <c r="B3411" s="6">
        <v>42026</v>
      </c>
      <c r="C3411" t="s">
        <v>3073</v>
      </c>
      <c r="D3411" t="s">
        <v>3278</v>
      </c>
      <c r="E3411" t="s">
        <v>3720</v>
      </c>
      <c r="F3411">
        <v>71</v>
      </c>
      <c r="G3411">
        <v>63</v>
      </c>
      <c r="I3411" t="s">
        <v>1010</v>
      </c>
    </row>
    <row r="3412" spans="1:9" x14ac:dyDescent="0.25">
      <c r="A3412" t="s">
        <v>3269</v>
      </c>
      <c r="B3412" s="6">
        <v>42026</v>
      </c>
      <c r="C3412" t="s">
        <v>3073</v>
      </c>
      <c r="D3412" t="s">
        <v>3265</v>
      </c>
      <c r="E3412" t="s">
        <v>3720</v>
      </c>
      <c r="F3412">
        <v>62</v>
      </c>
      <c r="G3412">
        <v>59</v>
      </c>
      <c r="I3412" t="s">
        <v>1026</v>
      </c>
    </row>
    <row r="3413" spans="1:9" x14ac:dyDescent="0.25">
      <c r="A3413" t="s">
        <v>3152</v>
      </c>
      <c r="B3413" s="6">
        <v>42026</v>
      </c>
      <c r="C3413" t="s">
        <v>3073</v>
      </c>
      <c r="D3413" t="s">
        <v>3177</v>
      </c>
      <c r="E3413" t="s">
        <v>3721</v>
      </c>
      <c r="F3413">
        <v>89</v>
      </c>
      <c r="G3413">
        <v>70</v>
      </c>
      <c r="I3413" t="s">
        <v>433</v>
      </c>
    </row>
    <row r="3414" spans="1:9" x14ac:dyDescent="0.25">
      <c r="A3414" t="s">
        <v>3386</v>
      </c>
      <c r="B3414" s="6">
        <v>42026</v>
      </c>
      <c r="C3414" t="s">
        <v>3073</v>
      </c>
      <c r="D3414" t="s">
        <v>3224</v>
      </c>
      <c r="E3414" t="s">
        <v>3720</v>
      </c>
      <c r="F3414">
        <v>69</v>
      </c>
      <c r="G3414">
        <v>61</v>
      </c>
      <c r="H3414" t="s">
        <v>3722</v>
      </c>
      <c r="I3414" t="s">
        <v>2767</v>
      </c>
    </row>
    <row r="3415" spans="1:9" x14ac:dyDescent="0.25">
      <c r="A3415" t="s">
        <v>3320</v>
      </c>
      <c r="B3415" s="6">
        <v>42026</v>
      </c>
      <c r="C3415" t="s">
        <v>3073</v>
      </c>
      <c r="D3415" t="s">
        <v>3377</v>
      </c>
      <c r="E3415" t="s">
        <v>3721</v>
      </c>
      <c r="F3415">
        <v>71</v>
      </c>
      <c r="G3415">
        <v>67</v>
      </c>
      <c r="I3415" t="s">
        <v>2313</v>
      </c>
    </row>
    <row r="3416" spans="1:9" x14ac:dyDescent="0.25">
      <c r="A3416" t="s">
        <v>3129</v>
      </c>
      <c r="B3416" s="6">
        <v>42026</v>
      </c>
      <c r="C3416" t="s">
        <v>3073</v>
      </c>
      <c r="D3416" t="s">
        <v>3213</v>
      </c>
      <c r="E3416" t="s">
        <v>3721</v>
      </c>
      <c r="F3416">
        <v>88</v>
      </c>
      <c r="G3416">
        <v>82</v>
      </c>
      <c r="I3416" t="s">
        <v>748</v>
      </c>
    </row>
    <row r="3417" spans="1:9" x14ac:dyDescent="0.25">
      <c r="A3417" t="s">
        <v>3307</v>
      </c>
      <c r="B3417" s="6">
        <v>42026</v>
      </c>
      <c r="C3417" t="s">
        <v>3073</v>
      </c>
      <c r="D3417" t="s">
        <v>3304</v>
      </c>
      <c r="E3417" t="s">
        <v>3720</v>
      </c>
      <c r="F3417">
        <v>71</v>
      </c>
      <c r="G3417">
        <v>56</v>
      </c>
      <c r="I3417" t="s">
        <v>1176</v>
      </c>
    </row>
    <row r="3418" spans="1:9" x14ac:dyDescent="0.25">
      <c r="A3418" t="s">
        <v>3215</v>
      </c>
      <c r="B3418" s="6">
        <v>42026</v>
      </c>
      <c r="C3418" t="s">
        <v>3073</v>
      </c>
      <c r="D3418" t="s">
        <v>3216</v>
      </c>
      <c r="E3418" t="s">
        <v>3721</v>
      </c>
      <c r="F3418">
        <v>80</v>
      </c>
      <c r="G3418">
        <v>77</v>
      </c>
      <c r="H3418" t="s">
        <v>3723</v>
      </c>
      <c r="I3418" t="s">
        <v>761</v>
      </c>
    </row>
    <row r="3419" spans="1:9" x14ac:dyDescent="0.25">
      <c r="A3419" t="s">
        <v>3088</v>
      </c>
      <c r="B3419" s="6">
        <v>42026</v>
      </c>
      <c r="C3419" t="s">
        <v>3073</v>
      </c>
      <c r="D3419" t="s">
        <v>3091</v>
      </c>
      <c r="E3419" t="s">
        <v>3720</v>
      </c>
      <c r="F3419">
        <v>76</v>
      </c>
      <c r="G3419">
        <v>59</v>
      </c>
      <c r="I3419" t="s">
        <v>84</v>
      </c>
    </row>
    <row r="3420" spans="1:9" x14ac:dyDescent="0.25">
      <c r="A3420" t="s">
        <v>3326</v>
      </c>
      <c r="B3420" s="6">
        <v>42026</v>
      </c>
      <c r="C3420" t="s">
        <v>3073</v>
      </c>
      <c r="D3420" t="s">
        <v>3298</v>
      </c>
      <c r="E3420" t="s">
        <v>3720</v>
      </c>
      <c r="F3420">
        <v>82</v>
      </c>
      <c r="G3420">
        <v>68</v>
      </c>
      <c r="I3420" t="s">
        <v>1510</v>
      </c>
    </row>
    <row r="3421" spans="1:9" x14ac:dyDescent="0.25">
      <c r="A3421" t="s">
        <v>3194</v>
      </c>
      <c r="B3421" s="6">
        <v>42026</v>
      </c>
      <c r="C3421" t="s">
        <v>3073</v>
      </c>
      <c r="D3421" t="s">
        <v>3135</v>
      </c>
      <c r="E3421" t="s">
        <v>3721</v>
      </c>
      <c r="F3421">
        <v>65</v>
      </c>
      <c r="G3421">
        <v>60</v>
      </c>
      <c r="I3421" t="s">
        <v>626</v>
      </c>
    </row>
    <row r="3422" spans="1:9" x14ac:dyDescent="0.25">
      <c r="A3422" t="s">
        <v>3290</v>
      </c>
      <c r="B3422" s="6">
        <v>42026</v>
      </c>
      <c r="C3422" t="s">
        <v>3073</v>
      </c>
      <c r="D3422" t="s">
        <v>3186</v>
      </c>
      <c r="E3422" t="s">
        <v>3721</v>
      </c>
      <c r="F3422">
        <v>68</v>
      </c>
      <c r="G3422">
        <v>58</v>
      </c>
      <c r="H3422" t="s">
        <v>3722</v>
      </c>
      <c r="I3422" t="s">
        <v>65</v>
      </c>
    </row>
    <row r="3423" spans="1:9" x14ac:dyDescent="0.25">
      <c r="A3423" t="s">
        <v>3163</v>
      </c>
      <c r="B3423" s="6">
        <v>42026</v>
      </c>
      <c r="C3423" t="s">
        <v>3073</v>
      </c>
      <c r="D3423" t="s">
        <v>3268</v>
      </c>
      <c r="E3423" t="s">
        <v>3721</v>
      </c>
      <c r="F3423">
        <v>64</v>
      </c>
      <c r="G3423">
        <v>57</v>
      </c>
      <c r="I3423" t="s">
        <v>1039</v>
      </c>
    </row>
    <row r="3424" spans="1:9" x14ac:dyDescent="0.25">
      <c r="A3424" t="s">
        <v>3266</v>
      </c>
      <c r="B3424" s="6">
        <v>42026</v>
      </c>
      <c r="C3424" t="s">
        <v>3073</v>
      </c>
      <c r="D3424" t="s">
        <v>3267</v>
      </c>
      <c r="E3424" t="s">
        <v>3721</v>
      </c>
      <c r="F3424">
        <v>79</v>
      </c>
      <c r="G3424">
        <v>65</v>
      </c>
      <c r="I3424" t="s">
        <v>1025</v>
      </c>
    </row>
    <row r="3425" spans="1:9" x14ac:dyDescent="0.25">
      <c r="A3425" t="s">
        <v>3096</v>
      </c>
      <c r="B3425" s="6">
        <v>42026</v>
      </c>
      <c r="C3425" t="s">
        <v>3073</v>
      </c>
      <c r="D3425" t="s">
        <v>3175</v>
      </c>
      <c r="E3425" t="s">
        <v>3720</v>
      </c>
      <c r="F3425">
        <v>63</v>
      </c>
      <c r="G3425">
        <v>59</v>
      </c>
      <c r="H3425" t="s">
        <v>3722</v>
      </c>
      <c r="I3425" t="s">
        <v>2251</v>
      </c>
    </row>
    <row r="3426" spans="1:9" x14ac:dyDescent="0.25">
      <c r="A3426" t="s">
        <v>3083</v>
      </c>
      <c r="B3426" s="6">
        <v>42026</v>
      </c>
      <c r="C3426" t="s">
        <v>3073</v>
      </c>
      <c r="D3426" t="s">
        <v>3087</v>
      </c>
      <c r="E3426" t="s">
        <v>3721</v>
      </c>
      <c r="F3426">
        <v>73</v>
      </c>
      <c r="G3426">
        <v>68</v>
      </c>
      <c r="I3426" t="s">
        <v>66</v>
      </c>
    </row>
    <row r="3427" spans="1:9" x14ac:dyDescent="0.25">
      <c r="A3427" t="s">
        <v>3241</v>
      </c>
      <c r="B3427" s="6">
        <v>42026</v>
      </c>
      <c r="C3427" t="s">
        <v>3073</v>
      </c>
      <c r="D3427" t="s">
        <v>3275</v>
      </c>
      <c r="E3427" t="s">
        <v>3721</v>
      </c>
      <c r="F3427">
        <v>85</v>
      </c>
      <c r="G3427">
        <v>63</v>
      </c>
      <c r="I3427" t="s">
        <v>2971</v>
      </c>
    </row>
    <row r="3428" spans="1:9" x14ac:dyDescent="0.25">
      <c r="A3428" t="s">
        <v>3256</v>
      </c>
      <c r="B3428" s="6">
        <v>42026</v>
      </c>
      <c r="C3428" t="s">
        <v>3073</v>
      </c>
      <c r="D3428" t="s">
        <v>3317</v>
      </c>
      <c r="E3428" t="s">
        <v>3721</v>
      </c>
      <c r="F3428">
        <v>73</v>
      </c>
      <c r="G3428">
        <v>66</v>
      </c>
      <c r="I3428" t="s">
        <v>494</v>
      </c>
    </row>
    <row r="3429" spans="1:9" x14ac:dyDescent="0.25">
      <c r="A3429" t="s">
        <v>3346</v>
      </c>
      <c r="B3429" s="6">
        <v>42026</v>
      </c>
      <c r="C3429" t="s">
        <v>3073</v>
      </c>
      <c r="D3429" t="s">
        <v>3187</v>
      </c>
      <c r="E3429" t="s">
        <v>3721</v>
      </c>
      <c r="F3429">
        <v>82</v>
      </c>
      <c r="G3429">
        <v>59</v>
      </c>
      <c r="I3429" t="s">
        <v>1460</v>
      </c>
    </row>
    <row r="3430" spans="1:9" x14ac:dyDescent="0.25">
      <c r="A3430" t="s">
        <v>3214</v>
      </c>
      <c r="B3430" s="6">
        <v>42026</v>
      </c>
      <c r="C3430" t="s">
        <v>3073</v>
      </c>
      <c r="D3430" t="s">
        <v>3211</v>
      </c>
      <c r="E3430" t="s">
        <v>3720</v>
      </c>
      <c r="F3430">
        <v>74</v>
      </c>
      <c r="G3430">
        <v>66</v>
      </c>
      <c r="I3430" t="s">
        <v>786</v>
      </c>
    </row>
    <row r="3431" spans="1:9" x14ac:dyDescent="0.25">
      <c r="A3431" t="s">
        <v>3203</v>
      </c>
      <c r="B3431" s="6">
        <v>42026</v>
      </c>
      <c r="C3431" t="s">
        <v>3073</v>
      </c>
      <c r="D3431" t="s">
        <v>3324</v>
      </c>
      <c r="E3431" t="s">
        <v>3720</v>
      </c>
      <c r="F3431">
        <v>69</v>
      </c>
      <c r="G3431">
        <v>67</v>
      </c>
      <c r="I3431" t="s">
        <v>1277</v>
      </c>
    </row>
    <row r="3432" spans="1:9" x14ac:dyDescent="0.25">
      <c r="A3432" t="s">
        <v>3369</v>
      </c>
      <c r="B3432" s="6">
        <v>42026</v>
      </c>
      <c r="C3432" t="s">
        <v>3073</v>
      </c>
      <c r="D3432" t="s">
        <v>3281</v>
      </c>
      <c r="E3432" t="s">
        <v>3721</v>
      </c>
      <c r="F3432">
        <v>66</v>
      </c>
      <c r="G3432">
        <v>53</v>
      </c>
      <c r="I3432" t="s">
        <v>1655</v>
      </c>
    </row>
    <row r="3433" spans="1:9" x14ac:dyDescent="0.25">
      <c r="A3433" t="s">
        <v>3295</v>
      </c>
      <c r="B3433" s="6">
        <v>42026</v>
      </c>
      <c r="C3433" t="s">
        <v>3073</v>
      </c>
      <c r="D3433" t="s">
        <v>3132</v>
      </c>
      <c r="E3433" t="s">
        <v>3721</v>
      </c>
      <c r="F3433">
        <v>75</v>
      </c>
      <c r="G3433">
        <v>67</v>
      </c>
      <c r="I3433" t="s">
        <v>670</v>
      </c>
    </row>
    <row r="3434" spans="1:9" x14ac:dyDescent="0.25">
      <c r="A3434" t="s">
        <v>3258</v>
      </c>
      <c r="B3434" s="6">
        <v>42026</v>
      </c>
      <c r="C3434" t="s">
        <v>3073</v>
      </c>
      <c r="D3434" t="s">
        <v>3282</v>
      </c>
      <c r="E3434" t="s">
        <v>3721</v>
      </c>
      <c r="F3434">
        <v>66</v>
      </c>
      <c r="G3434">
        <v>55</v>
      </c>
      <c r="I3434" t="s">
        <v>202</v>
      </c>
    </row>
    <row r="3435" spans="1:9" x14ac:dyDescent="0.25">
      <c r="A3435" t="s">
        <v>3286</v>
      </c>
      <c r="B3435" s="6">
        <v>42026</v>
      </c>
      <c r="C3435" t="s">
        <v>3073</v>
      </c>
      <c r="D3435" t="s">
        <v>3390</v>
      </c>
      <c r="E3435" t="s">
        <v>3721</v>
      </c>
      <c r="F3435">
        <v>72</v>
      </c>
      <c r="G3435">
        <v>69</v>
      </c>
      <c r="I3435" t="s">
        <v>2925</v>
      </c>
    </row>
    <row r="3436" spans="1:9" x14ac:dyDescent="0.25">
      <c r="A3436" t="s">
        <v>3303</v>
      </c>
      <c r="B3436" s="6">
        <v>42026</v>
      </c>
      <c r="C3436" t="s">
        <v>3073</v>
      </c>
      <c r="D3436" t="s">
        <v>3312</v>
      </c>
      <c r="E3436" t="s">
        <v>3721</v>
      </c>
      <c r="F3436">
        <v>72</v>
      </c>
      <c r="G3436">
        <v>70</v>
      </c>
      <c r="I3436" t="s">
        <v>1200</v>
      </c>
    </row>
    <row r="3437" spans="1:9" x14ac:dyDescent="0.25">
      <c r="A3437" t="s">
        <v>3075</v>
      </c>
      <c r="B3437" s="6">
        <v>42026</v>
      </c>
      <c r="C3437" t="s">
        <v>3073</v>
      </c>
      <c r="D3437" t="s">
        <v>3210</v>
      </c>
      <c r="E3437" t="s">
        <v>3721</v>
      </c>
      <c r="F3437">
        <v>69</v>
      </c>
      <c r="G3437">
        <v>66</v>
      </c>
      <c r="H3437" t="s">
        <v>3722</v>
      </c>
      <c r="I3437" t="s">
        <v>958</v>
      </c>
    </row>
    <row r="3438" spans="1:9" x14ac:dyDescent="0.25">
      <c r="A3438" t="s">
        <v>3311</v>
      </c>
      <c r="B3438" s="6">
        <v>42026</v>
      </c>
      <c r="C3438" t="s">
        <v>3073</v>
      </c>
      <c r="D3438" t="s">
        <v>3302</v>
      </c>
      <c r="E3438" t="s">
        <v>3721</v>
      </c>
      <c r="F3438">
        <v>73</v>
      </c>
      <c r="G3438">
        <v>66</v>
      </c>
      <c r="I3438" t="s">
        <v>313</v>
      </c>
    </row>
    <row r="3439" spans="1:9" x14ac:dyDescent="0.25">
      <c r="A3439" t="s">
        <v>3117</v>
      </c>
      <c r="B3439" s="6">
        <v>42026</v>
      </c>
      <c r="C3439" t="s">
        <v>3073</v>
      </c>
      <c r="D3439" t="s">
        <v>3168</v>
      </c>
      <c r="E3439" t="s">
        <v>3721</v>
      </c>
      <c r="F3439">
        <v>59</v>
      </c>
      <c r="G3439">
        <v>47</v>
      </c>
      <c r="I3439" t="s">
        <v>475</v>
      </c>
    </row>
    <row r="3440" spans="1:9" x14ac:dyDescent="0.25">
      <c r="A3440" t="s">
        <v>3352</v>
      </c>
      <c r="B3440" s="6">
        <v>42026</v>
      </c>
      <c r="C3440" t="s">
        <v>3073</v>
      </c>
      <c r="D3440" t="s">
        <v>3185</v>
      </c>
      <c r="E3440" t="s">
        <v>3721</v>
      </c>
      <c r="F3440">
        <v>58</v>
      </c>
      <c r="G3440">
        <v>56</v>
      </c>
      <c r="I3440" t="s">
        <v>1540</v>
      </c>
    </row>
    <row r="3441" spans="1:9" x14ac:dyDescent="0.25">
      <c r="A3441" t="s">
        <v>3383</v>
      </c>
      <c r="B3441" s="6">
        <v>42026</v>
      </c>
      <c r="C3441" t="s">
        <v>3073</v>
      </c>
      <c r="D3441" t="s">
        <v>3209</v>
      </c>
      <c r="E3441" t="s">
        <v>3720</v>
      </c>
      <c r="F3441">
        <v>78</v>
      </c>
      <c r="G3441">
        <v>68</v>
      </c>
      <c r="I3441" t="s">
        <v>1147</v>
      </c>
    </row>
    <row r="3442" spans="1:9" x14ac:dyDescent="0.25">
      <c r="A3442" t="s">
        <v>3109</v>
      </c>
      <c r="B3442" s="6">
        <v>42026</v>
      </c>
      <c r="C3442" t="s">
        <v>3073</v>
      </c>
      <c r="D3442" t="s">
        <v>3347</v>
      </c>
      <c r="E3442" t="s">
        <v>3721</v>
      </c>
      <c r="F3442">
        <v>78</v>
      </c>
      <c r="G3442">
        <v>77</v>
      </c>
      <c r="H3442" t="s">
        <v>3722</v>
      </c>
      <c r="I3442" t="s">
        <v>2261</v>
      </c>
    </row>
    <row r="3443" spans="1:9" x14ac:dyDescent="0.25">
      <c r="A3443" t="s">
        <v>3218</v>
      </c>
      <c r="B3443" s="6">
        <v>42026</v>
      </c>
      <c r="C3443" t="s">
        <v>3073</v>
      </c>
      <c r="D3443" t="s">
        <v>3207</v>
      </c>
      <c r="E3443" t="s">
        <v>3721</v>
      </c>
      <c r="F3443">
        <v>89</v>
      </c>
      <c r="G3443">
        <v>78</v>
      </c>
      <c r="I3443" t="s">
        <v>2553</v>
      </c>
    </row>
    <row r="3444" spans="1:9" x14ac:dyDescent="0.25">
      <c r="A3444" t="s">
        <v>3262</v>
      </c>
      <c r="B3444" s="6">
        <v>42026</v>
      </c>
      <c r="C3444" t="s">
        <v>3073</v>
      </c>
      <c r="D3444" t="s">
        <v>3334</v>
      </c>
      <c r="E3444" t="s">
        <v>3721</v>
      </c>
      <c r="F3444">
        <v>71</v>
      </c>
      <c r="G3444">
        <v>59</v>
      </c>
      <c r="I3444" t="s">
        <v>496</v>
      </c>
    </row>
    <row r="3445" spans="1:9" x14ac:dyDescent="0.25">
      <c r="A3445" t="s">
        <v>3330</v>
      </c>
      <c r="B3445" s="6">
        <v>42026</v>
      </c>
      <c r="C3445" t="s">
        <v>3073</v>
      </c>
      <c r="D3445" t="s">
        <v>3340</v>
      </c>
      <c r="E3445" t="s">
        <v>3721</v>
      </c>
      <c r="F3445">
        <v>65</v>
      </c>
      <c r="G3445">
        <v>62</v>
      </c>
      <c r="I3445" t="s">
        <v>2608</v>
      </c>
    </row>
    <row r="3446" spans="1:9" x14ac:dyDescent="0.25">
      <c r="A3446" t="s">
        <v>3105</v>
      </c>
      <c r="B3446" s="6">
        <v>42026</v>
      </c>
      <c r="C3446" t="s">
        <v>3073</v>
      </c>
      <c r="D3446" t="s">
        <v>3255</v>
      </c>
      <c r="E3446" t="s">
        <v>3720</v>
      </c>
      <c r="F3446">
        <v>64</v>
      </c>
      <c r="G3446">
        <v>60</v>
      </c>
      <c r="I3446" t="s">
        <v>869</v>
      </c>
    </row>
    <row r="3447" spans="1:9" x14ac:dyDescent="0.25">
      <c r="A3447" t="s">
        <v>3374</v>
      </c>
      <c r="B3447" s="6">
        <v>42026</v>
      </c>
      <c r="C3447" t="s">
        <v>3073</v>
      </c>
      <c r="D3447" t="s">
        <v>3233</v>
      </c>
      <c r="E3447" t="s">
        <v>3721</v>
      </c>
      <c r="F3447">
        <v>69</v>
      </c>
      <c r="G3447">
        <v>65</v>
      </c>
      <c r="I3447" t="s">
        <v>2251</v>
      </c>
    </row>
    <row r="3448" spans="1:9" x14ac:dyDescent="0.25">
      <c r="A3448" t="s">
        <v>3212</v>
      </c>
      <c r="B3448" s="6">
        <v>42026</v>
      </c>
      <c r="C3448" t="s">
        <v>3073</v>
      </c>
      <c r="D3448" t="s">
        <v>3221</v>
      </c>
      <c r="E3448" t="s">
        <v>3720</v>
      </c>
      <c r="F3448">
        <v>71</v>
      </c>
      <c r="G3448">
        <v>68</v>
      </c>
      <c r="I3448" t="s">
        <v>797</v>
      </c>
    </row>
    <row r="3449" spans="1:9" x14ac:dyDescent="0.25">
      <c r="A3449" t="s">
        <v>3146</v>
      </c>
      <c r="B3449" s="6">
        <v>42026</v>
      </c>
      <c r="C3449" t="s">
        <v>3073</v>
      </c>
      <c r="D3449" t="s">
        <v>3715</v>
      </c>
      <c r="E3449" t="s">
        <v>3720</v>
      </c>
      <c r="F3449">
        <v>89</v>
      </c>
      <c r="G3449">
        <v>82</v>
      </c>
      <c r="I3449" t="s">
        <v>202</v>
      </c>
    </row>
    <row r="3450" spans="1:9" x14ac:dyDescent="0.25">
      <c r="A3450" t="s">
        <v>3140</v>
      </c>
      <c r="B3450" s="6">
        <v>42026</v>
      </c>
      <c r="C3450" t="s">
        <v>3073</v>
      </c>
      <c r="D3450" t="s">
        <v>3145</v>
      </c>
      <c r="E3450" t="s">
        <v>3721</v>
      </c>
      <c r="F3450">
        <v>73</v>
      </c>
      <c r="G3450">
        <v>48</v>
      </c>
      <c r="I3450" t="s">
        <v>313</v>
      </c>
    </row>
    <row r="3451" spans="1:9" x14ac:dyDescent="0.25">
      <c r="A3451" t="s">
        <v>3232</v>
      </c>
      <c r="B3451" s="6">
        <v>42026</v>
      </c>
      <c r="C3451" t="s">
        <v>3073</v>
      </c>
      <c r="D3451" t="s">
        <v>3238</v>
      </c>
      <c r="E3451" t="s">
        <v>3720</v>
      </c>
      <c r="F3451">
        <v>78</v>
      </c>
      <c r="G3451">
        <v>74</v>
      </c>
      <c r="I3451" t="s">
        <v>510</v>
      </c>
    </row>
    <row r="3452" spans="1:9" x14ac:dyDescent="0.25">
      <c r="A3452" t="s">
        <v>3408</v>
      </c>
      <c r="B3452" s="6">
        <v>42026</v>
      </c>
      <c r="C3452" t="s">
        <v>3073</v>
      </c>
      <c r="D3452" t="s">
        <v>3355</v>
      </c>
      <c r="E3452" t="s">
        <v>3720</v>
      </c>
      <c r="F3452">
        <v>45</v>
      </c>
      <c r="G3452">
        <v>43</v>
      </c>
      <c r="I3452" t="s">
        <v>1881</v>
      </c>
    </row>
    <row r="3453" spans="1:9" x14ac:dyDescent="0.25">
      <c r="A3453" t="s">
        <v>3154</v>
      </c>
      <c r="B3453" s="6">
        <v>42026</v>
      </c>
      <c r="C3453" t="s">
        <v>3073</v>
      </c>
      <c r="D3453" t="s">
        <v>3205</v>
      </c>
      <c r="E3453" t="s">
        <v>3721</v>
      </c>
      <c r="F3453">
        <v>81</v>
      </c>
      <c r="G3453">
        <v>76</v>
      </c>
      <c r="H3453" t="s">
        <v>3722</v>
      </c>
      <c r="I3453" t="s">
        <v>1556</v>
      </c>
    </row>
    <row r="3454" spans="1:9" x14ac:dyDescent="0.25">
      <c r="A3454" t="s">
        <v>3133</v>
      </c>
      <c r="B3454" s="6">
        <v>42026</v>
      </c>
      <c r="C3454" t="s">
        <v>3073</v>
      </c>
      <c r="D3454" t="s">
        <v>3296</v>
      </c>
      <c r="E3454" t="s">
        <v>3721</v>
      </c>
      <c r="F3454">
        <v>83</v>
      </c>
      <c r="G3454">
        <v>75</v>
      </c>
      <c r="I3454" t="s">
        <v>1393</v>
      </c>
    </row>
    <row r="3455" spans="1:9" x14ac:dyDescent="0.25">
      <c r="A3455" t="s">
        <v>3358</v>
      </c>
      <c r="B3455" s="6">
        <v>42026</v>
      </c>
      <c r="C3455" t="s">
        <v>3073</v>
      </c>
      <c r="D3455" t="s">
        <v>3359</v>
      </c>
      <c r="E3455" t="s">
        <v>3721</v>
      </c>
      <c r="F3455">
        <v>96</v>
      </c>
      <c r="G3455">
        <v>59</v>
      </c>
      <c r="I3455" t="s">
        <v>2879</v>
      </c>
    </row>
    <row r="3456" spans="1:9" x14ac:dyDescent="0.25">
      <c r="A3456" t="s">
        <v>3411</v>
      </c>
      <c r="B3456" s="6">
        <v>42026</v>
      </c>
      <c r="C3456" t="s">
        <v>3073</v>
      </c>
      <c r="D3456" t="s">
        <v>3299</v>
      </c>
      <c r="E3456" t="s">
        <v>3720</v>
      </c>
      <c r="F3456">
        <v>61</v>
      </c>
      <c r="G3456">
        <v>57</v>
      </c>
      <c r="I3456" t="s">
        <v>1146</v>
      </c>
    </row>
    <row r="3457" spans="1:9" x14ac:dyDescent="0.25">
      <c r="A3457" t="s">
        <v>3084</v>
      </c>
      <c r="B3457" s="6">
        <v>42026</v>
      </c>
      <c r="C3457" t="s">
        <v>3073</v>
      </c>
      <c r="D3457" t="s">
        <v>3085</v>
      </c>
      <c r="E3457" t="s">
        <v>3720</v>
      </c>
      <c r="F3457">
        <v>65</v>
      </c>
      <c r="G3457">
        <v>45</v>
      </c>
      <c r="I3457" t="s">
        <v>138</v>
      </c>
    </row>
    <row r="3458" spans="1:9" x14ac:dyDescent="0.25">
      <c r="A3458" t="s">
        <v>3240</v>
      </c>
      <c r="B3458" s="6">
        <v>42026</v>
      </c>
      <c r="C3458" t="s">
        <v>3073</v>
      </c>
      <c r="D3458" t="s">
        <v>3342</v>
      </c>
      <c r="E3458" t="s">
        <v>3721</v>
      </c>
      <c r="F3458">
        <v>66</v>
      </c>
      <c r="G3458">
        <v>63</v>
      </c>
      <c r="I3458" t="s">
        <v>2981</v>
      </c>
    </row>
    <row r="3459" spans="1:9" x14ac:dyDescent="0.25">
      <c r="A3459" t="s">
        <v>3305</v>
      </c>
      <c r="B3459" s="6">
        <v>42026</v>
      </c>
      <c r="C3459" t="s">
        <v>3073</v>
      </c>
      <c r="D3459" t="s">
        <v>3308</v>
      </c>
      <c r="E3459" t="s">
        <v>3721</v>
      </c>
      <c r="F3459">
        <v>75</v>
      </c>
      <c r="G3459">
        <v>65</v>
      </c>
      <c r="I3459" t="s">
        <v>1217</v>
      </c>
    </row>
    <row r="3460" spans="1:9" x14ac:dyDescent="0.25">
      <c r="A3460" t="s">
        <v>3365</v>
      </c>
      <c r="B3460" s="6">
        <v>42026</v>
      </c>
      <c r="C3460" t="s">
        <v>3073</v>
      </c>
      <c r="D3460" t="s">
        <v>3277</v>
      </c>
      <c r="E3460" t="s">
        <v>3720</v>
      </c>
      <c r="F3460">
        <v>72</v>
      </c>
      <c r="G3460">
        <v>54</v>
      </c>
      <c r="I3460" t="s">
        <v>2988</v>
      </c>
    </row>
    <row r="3461" spans="1:9" x14ac:dyDescent="0.25">
      <c r="A3461" t="s">
        <v>3710</v>
      </c>
      <c r="B3461" s="6">
        <v>42026</v>
      </c>
      <c r="C3461" t="s">
        <v>3073</v>
      </c>
      <c r="D3461" t="s">
        <v>3196</v>
      </c>
      <c r="E3461" t="s">
        <v>3721</v>
      </c>
      <c r="F3461">
        <v>57</v>
      </c>
      <c r="G3461">
        <v>28</v>
      </c>
      <c r="I3461" t="s">
        <v>690</v>
      </c>
    </row>
    <row r="3462" spans="1:9" x14ac:dyDescent="0.25">
      <c r="A3462" t="s">
        <v>3198</v>
      </c>
      <c r="B3462" s="6">
        <v>42026</v>
      </c>
      <c r="C3462" t="s">
        <v>3073</v>
      </c>
      <c r="D3462" t="s">
        <v>3092</v>
      </c>
      <c r="E3462" t="s">
        <v>3720</v>
      </c>
      <c r="F3462">
        <v>85</v>
      </c>
      <c r="G3462">
        <v>60</v>
      </c>
      <c r="I3462" t="s">
        <v>699</v>
      </c>
    </row>
    <row r="3463" spans="1:9" x14ac:dyDescent="0.25">
      <c r="A3463" t="s">
        <v>3380</v>
      </c>
      <c r="B3463" s="6">
        <v>42026</v>
      </c>
      <c r="C3463" t="s">
        <v>3073</v>
      </c>
      <c r="D3463" t="s">
        <v>3078</v>
      </c>
      <c r="E3463" t="s">
        <v>3721</v>
      </c>
      <c r="F3463">
        <v>63</v>
      </c>
      <c r="G3463">
        <v>58</v>
      </c>
      <c r="I3463" t="s">
        <v>2291</v>
      </c>
    </row>
    <row r="3464" spans="1:9" x14ac:dyDescent="0.25">
      <c r="A3464" t="s">
        <v>3270</v>
      </c>
      <c r="B3464" s="6">
        <v>42026</v>
      </c>
      <c r="C3464" t="s">
        <v>3073</v>
      </c>
      <c r="D3464" t="s">
        <v>3264</v>
      </c>
      <c r="E3464" t="s">
        <v>3720</v>
      </c>
      <c r="F3464">
        <v>69</v>
      </c>
      <c r="G3464">
        <v>63</v>
      </c>
      <c r="I3464" t="s">
        <v>1011</v>
      </c>
    </row>
    <row r="3465" spans="1:9" x14ac:dyDescent="0.25">
      <c r="A3465" t="s">
        <v>3370</v>
      </c>
      <c r="B3465" s="6">
        <v>42026</v>
      </c>
      <c r="C3465" t="s">
        <v>3073</v>
      </c>
      <c r="D3465" t="s">
        <v>3223</v>
      </c>
      <c r="E3465" t="s">
        <v>3721</v>
      </c>
      <c r="F3465">
        <v>60</v>
      </c>
      <c r="G3465">
        <v>52</v>
      </c>
      <c r="I3465" t="s">
        <v>2567</v>
      </c>
    </row>
    <row r="3466" spans="1:9" x14ac:dyDescent="0.25">
      <c r="A3466" t="s">
        <v>3272</v>
      </c>
      <c r="B3466" s="6">
        <v>42026</v>
      </c>
      <c r="C3466" t="s">
        <v>3073</v>
      </c>
      <c r="D3466" t="s">
        <v>3285</v>
      </c>
      <c r="E3466" t="s">
        <v>3720</v>
      </c>
      <c r="F3466">
        <v>68</v>
      </c>
      <c r="G3466">
        <v>58</v>
      </c>
      <c r="I3466" t="s">
        <v>1920</v>
      </c>
    </row>
    <row r="3467" spans="1:9" x14ac:dyDescent="0.25">
      <c r="A3467" t="s">
        <v>3204</v>
      </c>
      <c r="B3467" s="6">
        <v>42026</v>
      </c>
      <c r="C3467" t="s">
        <v>3073</v>
      </c>
      <c r="D3467" t="s">
        <v>3353</v>
      </c>
      <c r="E3467" t="s">
        <v>3721</v>
      </c>
      <c r="F3467">
        <v>71</v>
      </c>
      <c r="G3467">
        <v>66</v>
      </c>
      <c r="H3467" t="s">
        <v>3722</v>
      </c>
      <c r="I3467" t="s">
        <v>339</v>
      </c>
    </row>
    <row r="3468" spans="1:9" x14ac:dyDescent="0.25">
      <c r="A3468" t="s">
        <v>3310</v>
      </c>
      <c r="B3468" s="6">
        <v>42026</v>
      </c>
      <c r="C3468" t="s">
        <v>3073</v>
      </c>
      <c r="D3468" t="s">
        <v>3338</v>
      </c>
      <c r="E3468" t="s">
        <v>3721</v>
      </c>
      <c r="F3468">
        <v>74</v>
      </c>
      <c r="G3468">
        <v>49</v>
      </c>
      <c r="I3468" t="s">
        <v>995</v>
      </c>
    </row>
    <row r="3469" spans="1:9" x14ac:dyDescent="0.25">
      <c r="A3469" t="s">
        <v>3373</v>
      </c>
      <c r="B3469" s="6">
        <v>42027</v>
      </c>
      <c r="C3469" t="s">
        <v>3073</v>
      </c>
      <c r="D3469" t="s">
        <v>3156</v>
      </c>
      <c r="E3469" t="s">
        <v>3721</v>
      </c>
      <c r="F3469">
        <v>70</v>
      </c>
      <c r="G3469">
        <v>66</v>
      </c>
      <c r="I3469" t="s">
        <v>1607</v>
      </c>
    </row>
    <row r="3470" spans="1:9" x14ac:dyDescent="0.25">
      <c r="A3470" t="s">
        <v>3371</v>
      </c>
      <c r="B3470" s="6">
        <v>42027</v>
      </c>
      <c r="C3470" t="s">
        <v>3073</v>
      </c>
      <c r="D3470" t="s">
        <v>3368</v>
      </c>
      <c r="E3470" t="s">
        <v>3721</v>
      </c>
      <c r="F3470">
        <v>51</v>
      </c>
      <c r="G3470">
        <v>50</v>
      </c>
      <c r="I3470" t="s">
        <v>1634</v>
      </c>
    </row>
    <row r="3471" spans="1:9" x14ac:dyDescent="0.25">
      <c r="A3471" t="s">
        <v>3327</v>
      </c>
      <c r="B3471" s="6">
        <v>42027</v>
      </c>
      <c r="C3471" t="s">
        <v>3073</v>
      </c>
      <c r="D3471" t="s">
        <v>3082</v>
      </c>
      <c r="E3471" t="s">
        <v>3721</v>
      </c>
      <c r="F3471">
        <v>69</v>
      </c>
      <c r="G3471">
        <v>58</v>
      </c>
      <c r="I3471" t="s">
        <v>1041</v>
      </c>
    </row>
    <row r="3472" spans="1:9" x14ac:dyDescent="0.25">
      <c r="A3472" t="s">
        <v>3098</v>
      </c>
      <c r="B3472" s="6">
        <v>42027</v>
      </c>
      <c r="C3472" t="s">
        <v>3073</v>
      </c>
      <c r="D3472" t="s">
        <v>3384</v>
      </c>
      <c r="E3472" t="s">
        <v>3721</v>
      </c>
      <c r="F3472">
        <v>73</v>
      </c>
      <c r="G3472">
        <v>59</v>
      </c>
      <c r="I3472" t="s">
        <v>1882</v>
      </c>
    </row>
    <row r="3473" spans="1:9" x14ac:dyDescent="0.25">
      <c r="A3473" t="s">
        <v>3131</v>
      </c>
      <c r="B3473" s="6">
        <v>42027</v>
      </c>
      <c r="C3473" t="s">
        <v>3073</v>
      </c>
      <c r="D3473" t="s">
        <v>3180</v>
      </c>
      <c r="E3473" t="s">
        <v>3720</v>
      </c>
      <c r="F3473">
        <v>63</v>
      </c>
      <c r="G3473">
        <v>61</v>
      </c>
      <c r="I3473" t="s">
        <v>509</v>
      </c>
    </row>
    <row r="3474" spans="1:9" x14ac:dyDescent="0.25">
      <c r="A3474" t="s">
        <v>3080</v>
      </c>
      <c r="B3474" s="6">
        <v>42027</v>
      </c>
      <c r="C3474" t="s">
        <v>3073</v>
      </c>
      <c r="D3474" t="s">
        <v>3188</v>
      </c>
      <c r="E3474" t="s">
        <v>3721</v>
      </c>
      <c r="F3474">
        <v>69</v>
      </c>
      <c r="G3474">
        <v>60</v>
      </c>
      <c r="I3474" t="s">
        <v>1826</v>
      </c>
    </row>
    <row r="3475" spans="1:9" x14ac:dyDescent="0.25">
      <c r="A3475" t="s">
        <v>3173</v>
      </c>
      <c r="B3475" s="6">
        <v>42028</v>
      </c>
      <c r="C3475" t="s">
        <v>3073</v>
      </c>
      <c r="D3475" t="s">
        <v>3406</v>
      </c>
      <c r="E3475" t="s">
        <v>3720</v>
      </c>
      <c r="F3475">
        <v>77</v>
      </c>
      <c r="G3475">
        <v>61</v>
      </c>
      <c r="I3475" t="s">
        <v>137</v>
      </c>
    </row>
    <row r="3476" spans="1:9" x14ac:dyDescent="0.25">
      <c r="A3476" t="s">
        <v>3339</v>
      </c>
      <c r="B3476" s="6">
        <v>42028</v>
      </c>
      <c r="C3476" t="s">
        <v>3073</v>
      </c>
      <c r="D3476" t="s">
        <v>3280</v>
      </c>
      <c r="E3476" t="s">
        <v>3720</v>
      </c>
      <c r="F3476">
        <v>77</v>
      </c>
      <c r="G3476">
        <v>68</v>
      </c>
      <c r="I3476" t="s">
        <v>1491</v>
      </c>
    </row>
    <row r="3477" spans="1:9" x14ac:dyDescent="0.25">
      <c r="A3477" t="s">
        <v>3155</v>
      </c>
      <c r="B3477" s="6">
        <v>42028</v>
      </c>
      <c r="C3477" t="s">
        <v>3073</v>
      </c>
      <c r="D3477" t="s">
        <v>3260</v>
      </c>
      <c r="E3477" t="s">
        <v>3721</v>
      </c>
      <c r="F3477">
        <v>57</v>
      </c>
      <c r="G3477">
        <v>55</v>
      </c>
      <c r="I3477" t="s">
        <v>670</v>
      </c>
    </row>
    <row r="3478" spans="1:9" x14ac:dyDescent="0.25">
      <c r="A3478" t="s">
        <v>3400</v>
      </c>
      <c r="B3478" s="6">
        <v>42028</v>
      </c>
      <c r="C3478" t="s">
        <v>3073</v>
      </c>
      <c r="D3478" t="s">
        <v>3356</v>
      </c>
      <c r="E3478" t="s">
        <v>3720</v>
      </c>
      <c r="F3478">
        <v>65</v>
      </c>
      <c r="G3478">
        <v>58</v>
      </c>
      <c r="I3478" t="s">
        <v>2673</v>
      </c>
    </row>
    <row r="3479" spans="1:9" x14ac:dyDescent="0.25">
      <c r="A3479" t="s">
        <v>3401</v>
      </c>
      <c r="B3479" s="6">
        <v>42028</v>
      </c>
      <c r="C3479" t="s">
        <v>3073</v>
      </c>
      <c r="D3479" t="s">
        <v>3414</v>
      </c>
      <c r="E3479" t="s">
        <v>3721</v>
      </c>
      <c r="F3479">
        <v>84</v>
      </c>
      <c r="G3479">
        <v>60</v>
      </c>
      <c r="I3479" t="s">
        <v>2680</v>
      </c>
    </row>
    <row r="3480" spans="1:9" x14ac:dyDescent="0.25">
      <c r="A3480" t="s">
        <v>3160</v>
      </c>
      <c r="B3480" s="6">
        <v>42028</v>
      </c>
      <c r="C3480" t="s">
        <v>3073</v>
      </c>
      <c r="D3480" t="s">
        <v>3299</v>
      </c>
      <c r="E3480" t="s">
        <v>3720</v>
      </c>
      <c r="F3480">
        <v>75</v>
      </c>
      <c r="G3480">
        <v>68</v>
      </c>
      <c r="I3480" t="s">
        <v>2834</v>
      </c>
    </row>
    <row r="3481" spans="1:9" x14ac:dyDescent="0.25">
      <c r="A3481" t="s">
        <v>3412</v>
      </c>
      <c r="B3481" s="6">
        <v>42028</v>
      </c>
      <c r="C3481" t="s">
        <v>3073</v>
      </c>
      <c r="D3481" t="s">
        <v>3409</v>
      </c>
      <c r="E3481" t="s">
        <v>3721</v>
      </c>
      <c r="F3481">
        <v>66</v>
      </c>
      <c r="G3481">
        <v>62</v>
      </c>
      <c r="I3481" t="s">
        <v>2057</v>
      </c>
    </row>
    <row r="3482" spans="1:9" x14ac:dyDescent="0.25">
      <c r="A3482" t="s">
        <v>3316</v>
      </c>
      <c r="B3482" s="6">
        <v>42028</v>
      </c>
      <c r="C3482" t="s">
        <v>3073</v>
      </c>
      <c r="D3482" t="s">
        <v>3375</v>
      </c>
      <c r="E3482" t="s">
        <v>3720</v>
      </c>
      <c r="F3482">
        <v>63</v>
      </c>
      <c r="G3482">
        <v>52</v>
      </c>
      <c r="I3482" t="s">
        <v>1010</v>
      </c>
    </row>
    <row r="3483" spans="1:9" x14ac:dyDescent="0.25">
      <c r="A3483" t="s">
        <v>3403</v>
      </c>
      <c r="B3483" s="6">
        <v>42028</v>
      </c>
      <c r="C3483" t="s">
        <v>3073</v>
      </c>
      <c r="D3483" t="s">
        <v>3702</v>
      </c>
      <c r="E3483" t="s">
        <v>3721</v>
      </c>
      <c r="F3483">
        <v>69</v>
      </c>
      <c r="G3483">
        <v>58</v>
      </c>
      <c r="I3483" t="s">
        <v>822</v>
      </c>
    </row>
    <row r="3484" spans="1:9" x14ac:dyDescent="0.25">
      <c r="A3484" t="s">
        <v>3219</v>
      </c>
      <c r="B3484" s="6">
        <v>42028</v>
      </c>
      <c r="C3484" t="s">
        <v>3073</v>
      </c>
      <c r="D3484" t="s">
        <v>3125</v>
      </c>
      <c r="E3484" t="s">
        <v>3720</v>
      </c>
      <c r="F3484">
        <v>74</v>
      </c>
      <c r="G3484">
        <v>70</v>
      </c>
      <c r="I3484" t="s">
        <v>1976</v>
      </c>
    </row>
    <row r="3485" spans="1:9" x14ac:dyDescent="0.25">
      <c r="A3485" t="s">
        <v>3094</v>
      </c>
      <c r="B3485" s="6">
        <v>42028</v>
      </c>
      <c r="C3485" t="s">
        <v>3073</v>
      </c>
      <c r="D3485" t="s">
        <v>3079</v>
      </c>
      <c r="E3485" t="s">
        <v>3720</v>
      </c>
      <c r="F3485">
        <v>92</v>
      </c>
      <c r="G3485">
        <v>77</v>
      </c>
      <c r="I3485" t="s">
        <v>2338</v>
      </c>
    </row>
    <row r="3486" spans="1:9" x14ac:dyDescent="0.25">
      <c r="A3486" t="s">
        <v>3376</v>
      </c>
      <c r="B3486" s="6">
        <v>42028</v>
      </c>
      <c r="C3486" t="s">
        <v>3073</v>
      </c>
      <c r="D3486" t="s">
        <v>3388</v>
      </c>
      <c r="E3486" t="s">
        <v>3721</v>
      </c>
      <c r="F3486">
        <v>61</v>
      </c>
      <c r="G3486">
        <v>59</v>
      </c>
      <c r="I3486" t="s">
        <v>2094</v>
      </c>
    </row>
    <row r="3487" spans="1:9" x14ac:dyDescent="0.25">
      <c r="A3487" t="s">
        <v>3106</v>
      </c>
      <c r="B3487" s="6">
        <v>42028</v>
      </c>
      <c r="C3487" t="s">
        <v>3073</v>
      </c>
      <c r="D3487" t="s">
        <v>3109</v>
      </c>
      <c r="E3487" t="s">
        <v>3720</v>
      </c>
      <c r="F3487">
        <v>83</v>
      </c>
      <c r="G3487">
        <v>66</v>
      </c>
      <c r="I3487" t="s">
        <v>1853</v>
      </c>
    </row>
    <row r="3488" spans="1:9" x14ac:dyDescent="0.25">
      <c r="A3488" t="s">
        <v>3333</v>
      </c>
      <c r="B3488" s="6">
        <v>42028</v>
      </c>
      <c r="C3488" t="s">
        <v>3073</v>
      </c>
      <c r="D3488" t="s">
        <v>3296</v>
      </c>
      <c r="E3488" t="s">
        <v>3721</v>
      </c>
      <c r="F3488">
        <v>68</v>
      </c>
      <c r="G3488">
        <v>49</v>
      </c>
      <c r="I3488" t="s">
        <v>1324</v>
      </c>
    </row>
    <row r="3489" spans="1:9" x14ac:dyDescent="0.25">
      <c r="A3489" t="s">
        <v>3222</v>
      </c>
      <c r="B3489" s="6">
        <v>42028</v>
      </c>
      <c r="C3489" t="s">
        <v>3073</v>
      </c>
      <c r="D3489" t="s">
        <v>3715</v>
      </c>
      <c r="E3489" t="s">
        <v>3720</v>
      </c>
      <c r="F3489">
        <v>73</v>
      </c>
      <c r="G3489">
        <v>50</v>
      </c>
      <c r="I3489" t="s">
        <v>907</v>
      </c>
    </row>
    <row r="3490" spans="1:9" x14ac:dyDescent="0.25">
      <c r="A3490" t="s">
        <v>3314</v>
      </c>
      <c r="B3490" s="6">
        <v>42028</v>
      </c>
      <c r="C3490" t="s">
        <v>3073</v>
      </c>
      <c r="D3490" t="s">
        <v>3407</v>
      </c>
      <c r="E3490" t="s">
        <v>3720</v>
      </c>
      <c r="F3490">
        <v>71</v>
      </c>
      <c r="G3490">
        <v>61</v>
      </c>
      <c r="I3490" t="s">
        <v>2581</v>
      </c>
    </row>
    <row r="3491" spans="1:9" x14ac:dyDescent="0.25">
      <c r="A3491" t="s">
        <v>3128</v>
      </c>
      <c r="B3491" s="6">
        <v>42028</v>
      </c>
      <c r="C3491" t="s">
        <v>3073</v>
      </c>
      <c r="D3491" t="s">
        <v>3380</v>
      </c>
      <c r="E3491" t="s">
        <v>3721</v>
      </c>
      <c r="F3491">
        <v>53</v>
      </c>
      <c r="G3491">
        <v>50</v>
      </c>
      <c r="I3491" t="s">
        <v>159</v>
      </c>
    </row>
    <row r="3492" spans="1:9" x14ac:dyDescent="0.25">
      <c r="A3492" t="s">
        <v>3102</v>
      </c>
      <c r="B3492" s="6">
        <v>42028</v>
      </c>
      <c r="C3492" t="s">
        <v>3073</v>
      </c>
      <c r="D3492" t="s">
        <v>3315</v>
      </c>
      <c r="E3492" t="s">
        <v>3721</v>
      </c>
      <c r="F3492">
        <v>65</v>
      </c>
      <c r="G3492">
        <v>51</v>
      </c>
      <c r="I3492" t="s">
        <v>1939</v>
      </c>
    </row>
    <row r="3493" spans="1:9" x14ac:dyDescent="0.25">
      <c r="A3493" t="s">
        <v>3301</v>
      </c>
      <c r="B3493" s="6">
        <v>42028</v>
      </c>
      <c r="C3493" t="s">
        <v>3073</v>
      </c>
      <c r="D3493" t="s">
        <v>3306</v>
      </c>
      <c r="E3493" t="s">
        <v>3721</v>
      </c>
      <c r="F3493">
        <v>93</v>
      </c>
      <c r="G3493">
        <v>80</v>
      </c>
      <c r="I3493" t="s">
        <v>1146</v>
      </c>
    </row>
    <row r="3494" spans="1:9" x14ac:dyDescent="0.25">
      <c r="A3494" t="s">
        <v>3234</v>
      </c>
      <c r="B3494" s="6">
        <v>42028</v>
      </c>
      <c r="C3494" t="s">
        <v>3073</v>
      </c>
      <c r="D3494" t="s">
        <v>3207</v>
      </c>
      <c r="E3494" t="s">
        <v>3721</v>
      </c>
      <c r="F3494">
        <v>81</v>
      </c>
      <c r="G3494">
        <v>72</v>
      </c>
      <c r="I3494" t="s">
        <v>2519</v>
      </c>
    </row>
    <row r="3495" spans="1:9" x14ac:dyDescent="0.25">
      <c r="A3495" t="s">
        <v>3257</v>
      </c>
      <c r="B3495" s="6">
        <v>42028</v>
      </c>
      <c r="C3495" t="s">
        <v>3073</v>
      </c>
      <c r="D3495" t="s">
        <v>3342</v>
      </c>
      <c r="E3495" t="s">
        <v>3720</v>
      </c>
      <c r="F3495">
        <v>57</v>
      </c>
      <c r="G3495">
        <v>41</v>
      </c>
      <c r="I3495" t="s">
        <v>2948</v>
      </c>
    </row>
    <row r="3496" spans="1:9" x14ac:dyDescent="0.25">
      <c r="A3496" t="s">
        <v>3197</v>
      </c>
      <c r="B3496" s="6">
        <v>42028</v>
      </c>
      <c r="C3496" t="s">
        <v>3073</v>
      </c>
      <c r="D3496" t="s">
        <v>3200</v>
      </c>
      <c r="E3496" t="s">
        <v>3721</v>
      </c>
      <c r="F3496">
        <v>59</v>
      </c>
      <c r="G3496">
        <v>57</v>
      </c>
      <c r="I3496" t="s">
        <v>554</v>
      </c>
    </row>
    <row r="3497" spans="1:9" x14ac:dyDescent="0.25">
      <c r="A3497" t="s">
        <v>3308</v>
      </c>
      <c r="B3497" s="6">
        <v>42028</v>
      </c>
      <c r="C3497" t="s">
        <v>3073</v>
      </c>
      <c r="D3497" t="s">
        <v>3303</v>
      </c>
      <c r="E3497" t="s">
        <v>3721</v>
      </c>
      <c r="F3497">
        <v>63</v>
      </c>
      <c r="G3497">
        <v>52</v>
      </c>
      <c r="I3497" t="s">
        <v>204</v>
      </c>
    </row>
    <row r="3498" spans="1:9" x14ac:dyDescent="0.25">
      <c r="A3498" t="s">
        <v>3076</v>
      </c>
      <c r="B3498" s="6">
        <v>42028</v>
      </c>
      <c r="C3498" t="s">
        <v>3073</v>
      </c>
      <c r="D3498" t="s">
        <v>3123</v>
      </c>
      <c r="E3498" t="s">
        <v>3721</v>
      </c>
      <c r="F3498">
        <v>59</v>
      </c>
      <c r="G3498">
        <v>58</v>
      </c>
      <c r="I3498" t="s">
        <v>2428</v>
      </c>
    </row>
    <row r="3499" spans="1:9" x14ac:dyDescent="0.25">
      <c r="A3499" t="s">
        <v>3231</v>
      </c>
      <c r="B3499" s="6">
        <v>42028</v>
      </c>
      <c r="C3499" t="s">
        <v>3073</v>
      </c>
      <c r="D3499" t="s">
        <v>3271</v>
      </c>
      <c r="E3499" t="s">
        <v>3721</v>
      </c>
      <c r="F3499">
        <v>90</v>
      </c>
      <c r="G3499">
        <v>58</v>
      </c>
      <c r="I3499" t="s">
        <v>1325</v>
      </c>
    </row>
    <row r="3500" spans="1:9" x14ac:dyDescent="0.25">
      <c r="A3500" t="s">
        <v>3279</v>
      </c>
      <c r="B3500" s="6">
        <v>42028</v>
      </c>
      <c r="C3500" t="s">
        <v>3073</v>
      </c>
      <c r="D3500" t="s">
        <v>3343</v>
      </c>
      <c r="E3500" t="s">
        <v>3721</v>
      </c>
      <c r="F3500">
        <v>79</v>
      </c>
      <c r="G3500">
        <v>73</v>
      </c>
      <c r="I3500" t="s">
        <v>980</v>
      </c>
    </row>
    <row r="3501" spans="1:9" x14ac:dyDescent="0.25">
      <c r="A3501" t="s">
        <v>3116</v>
      </c>
      <c r="B3501" s="6">
        <v>42028</v>
      </c>
      <c r="C3501" t="s">
        <v>3073</v>
      </c>
      <c r="D3501" t="s">
        <v>3119</v>
      </c>
      <c r="E3501" t="s">
        <v>3720</v>
      </c>
      <c r="F3501">
        <v>57</v>
      </c>
      <c r="G3501">
        <v>47</v>
      </c>
      <c r="I3501" t="s">
        <v>1684</v>
      </c>
    </row>
    <row r="3502" spans="1:9" x14ac:dyDescent="0.25">
      <c r="A3502" t="s">
        <v>3283</v>
      </c>
      <c r="B3502" s="6">
        <v>42028</v>
      </c>
      <c r="C3502" t="s">
        <v>3073</v>
      </c>
      <c r="D3502" t="s">
        <v>3250</v>
      </c>
      <c r="E3502" t="s">
        <v>3720</v>
      </c>
      <c r="F3502">
        <v>64</v>
      </c>
      <c r="G3502">
        <v>58</v>
      </c>
      <c r="I3502" t="s">
        <v>1347</v>
      </c>
    </row>
    <row r="3503" spans="1:9" x14ac:dyDescent="0.25">
      <c r="A3503" t="s">
        <v>3176</v>
      </c>
      <c r="B3503" s="6">
        <v>42028</v>
      </c>
      <c r="C3503" t="s">
        <v>3073</v>
      </c>
      <c r="D3503" t="s">
        <v>3166</v>
      </c>
      <c r="E3503" t="s">
        <v>3721</v>
      </c>
      <c r="F3503">
        <v>63</v>
      </c>
      <c r="G3503">
        <v>60</v>
      </c>
      <c r="I3503" t="s">
        <v>376</v>
      </c>
    </row>
    <row r="3504" spans="1:9" x14ac:dyDescent="0.25">
      <c r="A3504" t="s">
        <v>3181</v>
      </c>
      <c r="B3504" s="6">
        <v>42028</v>
      </c>
      <c r="C3504" t="s">
        <v>3073</v>
      </c>
      <c r="D3504" t="s">
        <v>3164</v>
      </c>
      <c r="E3504" t="s">
        <v>3721</v>
      </c>
      <c r="F3504">
        <v>53</v>
      </c>
      <c r="G3504">
        <v>51</v>
      </c>
      <c r="I3504" t="s">
        <v>1436</v>
      </c>
    </row>
    <row r="3505" spans="1:9" x14ac:dyDescent="0.25">
      <c r="A3505" t="s">
        <v>3139</v>
      </c>
      <c r="B3505" s="6">
        <v>42028</v>
      </c>
      <c r="C3505" t="s">
        <v>3073</v>
      </c>
      <c r="D3505" t="s">
        <v>3143</v>
      </c>
      <c r="E3505" t="s">
        <v>3720</v>
      </c>
      <c r="F3505">
        <v>66</v>
      </c>
      <c r="G3505">
        <v>64</v>
      </c>
      <c r="I3505" t="s">
        <v>231</v>
      </c>
    </row>
    <row r="3506" spans="1:9" x14ac:dyDescent="0.25">
      <c r="A3506" t="s">
        <v>3337</v>
      </c>
      <c r="B3506" s="6">
        <v>42028</v>
      </c>
      <c r="C3506" t="s">
        <v>3073</v>
      </c>
      <c r="D3506" t="s">
        <v>3233</v>
      </c>
      <c r="E3506" t="s">
        <v>3720</v>
      </c>
      <c r="F3506">
        <v>56</v>
      </c>
      <c r="G3506">
        <v>52</v>
      </c>
      <c r="I3506" t="s">
        <v>2307</v>
      </c>
    </row>
    <row r="3507" spans="1:9" x14ac:dyDescent="0.25">
      <c r="A3507" t="s">
        <v>3236</v>
      </c>
      <c r="B3507" s="6">
        <v>42028</v>
      </c>
      <c r="C3507" t="s">
        <v>3073</v>
      </c>
      <c r="D3507" t="s">
        <v>3278</v>
      </c>
      <c r="E3507" t="s">
        <v>3721</v>
      </c>
      <c r="F3507">
        <v>102</v>
      </c>
      <c r="G3507">
        <v>80</v>
      </c>
      <c r="I3507" t="s">
        <v>995</v>
      </c>
    </row>
    <row r="3508" spans="1:9" x14ac:dyDescent="0.25">
      <c r="A3508" t="s">
        <v>3345</v>
      </c>
      <c r="B3508" s="6">
        <v>42028</v>
      </c>
      <c r="C3508" t="s">
        <v>3073</v>
      </c>
      <c r="D3508" t="s">
        <v>3157</v>
      </c>
      <c r="E3508" t="s">
        <v>3721</v>
      </c>
      <c r="F3508">
        <v>94</v>
      </c>
      <c r="G3508">
        <v>82</v>
      </c>
      <c r="I3508" t="s">
        <v>587</v>
      </c>
    </row>
    <row r="3509" spans="1:9" x14ac:dyDescent="0.25">
      <c r="A3509" t="s">
        <v>3378</v>
      </c>
      <c r="B3509" s="6">
        <v>42028</v>
      </c>
      <c r="C3509" t="s">
        <v>3073</v>
      </c>
      <c r="D3509" t="s">
        <v>3396</v>
      </c>
      <c r="E3509" t="s">
        <v>3721</v>
      </c>
      <c r="F3509">
        <v>75</v>
      </c>
      <c r="G3509">
        <v>66</v>
      </c>
      <c r="I3509" t="s">
        <v>2106</v>
      </c>
    </row>
    <row r="3510" spans="1:9" x14ac:dyDescent="0.25">
      <c r="A3510" t="s">
        <v>3347</v>
      </c>
      <c r="B3510" s="6">
        <v>42028</v>
      </c>
      <c r="C3510" t="s">
        <v>3073</v>
      </c>
      <c r="D3510" t="s">
        <v>3107</v>
      </c>
      <c r="E3510" t="s">
        <v>3720</v>
      </c>
      <c r="F3510">
        <v>80</v>
      </c>
      <c r="G3510">
        <v>76</v>
      </c>
      <c r="I3510" t="s">
        <v>1921</v>
      </c>
    </row>
    <row r="3511" spans="1:9" x14ac:dyDescent="0.25">
      <c r="A3511" t="s">
        <v>3220</v>
      </c>
      <c r="B3511" s="6">
        <v>42028</v>
      </c>
      <c r="C3511" t="s">
        <v>3073</v>
      </c>
      <c r="D3511" t="s">
        <v>3393</v>
      </c>
      <c r="E3511" t="s">
        <v>3720</v>
      </c>
      <c r="F3511">
        <v>59</v>
      </c>
      <c r="G3511">
        <v>50</v>
      </c>
      <c r="I3511" t="s">
        <v>2005</v>
      </c>
    </row>
    <row r="3512" spans="1:9" x14ac:dyDescent="0.25">
      <c r="A3512" t="s">
        <v>3329</v>
      </c>
      <c r="B3512" s="6">
        <v>42028</v>
      </c>
      <c r="C3512" t="s">
        <v>3073</v>
      </c>
      <c r="D3512" t="s">
        <v>3328</v>
      </c>
      <c r="E3512" t="s">
        <v>3721</v>
      </c>
      <c r="F3512">
        <v>66</v>
      </c>
      <c r="G3512">
        <v>62</v>
      </c>
      <c r="I3512" t="s">
        <v>2188</v>
      </c>
    </row>
    <row r="3513" spans="1:9" x14ac:dyDescent="0.25">
      <c r="A3513" t="s">
        <v>3338</v>
      </c>
      <c r="B3513" s="6">
        <v>42028</v>
      </c>
      <c r="C3513" t="s">
        <v>3073</v>
      </c>
      <c r="D3513" t="s">
        <v>3718</v>
      </c>
      <c r="E3513" t="s">
        <v>3721</v>
      </c>
      <c r="F3513">
        <v>82</v>
      </c>
      <c r="G3513">
        <v>46</v>
      </c>
      <c r="I3513" t="s">
        <v>2541</v>
      </c>
    </row>
    <row r="3514" spans="1:9" x14ac:dyDescent="0.25">
      <c r="A3514" t="s">
        <v>3167</v>
      </c>
      <c r="B3514" s="6">
        <v>42028</v>
      </c>
      <c r="C3514" t="s">
        <v>3073</v>
      </c>
      <c r="D3514" t="s">
        <v>3172</v>
      </c>
      <c r="E3514" t="s">
        <v>3720</v>
      </c>
      <c r="F3514">
        <v>80</v>
      </c>
      <c r="G3514">
        <v>73</v>
      </c>
      <c r="H3514" t="s">
        <v>3722</v>
      </c>
      <c r="I3514" t="s">
        <v>419</v>
      </c>
    </row>
    <row r="3515" spans="1:9" x14ac:dyDescent="0.25">
      <c r="A3515" t="s">
        <v>3126</v>
      </c>
      <c r="B3515" s="6">
        <v>42028</v>
      </c>
      <c r="C3515" t="s">
        <v>3073</v>
      </c>
      <c r="D3515" t="s">
        <v>3120</v>
      </c>
      <c r="E3515" t="s">
        <v>3721</v>
      </c>
      <c r="F3515">
        <v>74</v>
      </c>
      <c r="G3515">
        <v>59</v>
      </c>
      <c r="I3515" t="s">
        <v>434</v>
      </c>
    </row>
    <row r="3516" spans="1:9" x14ac:dyDescent="0.25">
      <c r="A3516" t="s">
        <v>3363</v>
      </c>
      <c r="B3516" s="6">
        <v>42028</v>
      </c>
      <c r="C3516" t="s">
        <v>3073</v>
      </c>
      <c r="D3516" t="s">
        <v>3358</v>
      </c>
      <c r="E3516" t="s">
        <v>3721</v>
      </c>
      <c r="F3516">
        <v>75</v>
      </c>
      <c r="G3516">
        <v>64</v>
      </c>
      <c r="I3516" t="s">
        <v>265</v>
      </c>
    </row>
    <row r="3517" spans="1:9" x14ac:dyDescent="0.25">
      <c r="A3517" t="s">
        <v>3707</v>
      </c>
      <c r="B3517" s="6">
        <v>42028</v>
      </c>
      <c r="C3517" t="s">
        <v>3073</v>
      </c>
      <c r="D3517" t="s">
        <v>3390</v>
      </c>
      <c r="E3517" t="s">
        <v>3721</v>
      </c>
      <c r="F3517">
        <v>91</v>
      </c>
      <c r="G3517">
        <v>60</v>
      </c>
      <c r="I3517" t="s">
        <v>2901</v>
      </c>
    </row>
    <row r="3518" spans="1:9" x14ac:dyDescent="0.25">
      <c r="A3518" t="s">
        <v>3415</v>
      </c>
      <c r="B3518" s="6">
        <v>42028</v>
      </c>
      <c r="C3518" t="s">
        <v>3073</v>
      </c>
      <c r="D3518" t="s">
        <v>3348</v>
      </c>
      <c r="E3518" t="s">
        <v>3720</v>
      </c>
      <c r="F3518">
        <v>74</v>
      </c>
      <c r="G3518">
        <v>63</v>
      </c>
      <c r="I3518" t="s">
        <v>2709</v>
      </c>
    </row>
    <row r="3519" spans="1:9" x14ac:dyDescent="0.25">
      <c r="A3519" t="s">
        <v>3151</v>
      </c>
      <c r="B3519" s="6">
        <v>42028</v>
      </c>
      <c r="C3519" t="s">
        <v>3073</v>
      </c>
      <c r="D3519" t="s">
        <v>3104</v>
      </c>
      <c r="E3519" t="s">
        <v>3720</v>
      </c>
      <c r="F3519">
        <v>70</v>
      </c>
      <c r="G3519">
        <v>61</v>
      </c>
      <c r="I3519" t="s">
        <v>1734</v>
      </c>
    </row>
    <row r="3520" spans="1:9" x14ac:dyDescent="0.25">
      <c r="A3520" t="s">
        <v>3208</v>
      </c>
      <c r="B3520" s="6">
        <v>42028</v>
      </c>
      <c r="C3520" t="s">
        <v>3073</v>
      </c>
      <c r="D3520" t="s">
        <v>3297</v>
      </c>
      <c r="E3520" t="s">
        <v>3720</v>
      </c>
      <c r="F3520">
        <v>78</v>
      </c>
      <c r="G3520">
        <v>72</v>
      </c>
      <c r="I3520" t="s">
        <v>798</v>
      </c>
    </row>
    <row r="3521" spans="1:9" x14ac:dyDescent="0.25">
      <c r="A3521" t="s">
        <v>3302</v>
      </c>
      <c r="B3521" s="6">
        <v>42028</v>
      </c>
      <c r="C3521" t="s">
        <v>3073</v>
      </c>
      <c r="D3521" t="s">
        <v>3305</v>
      </c>
      <c r="E3521" t="s">
        <v>3721</v>
      </c>
      <c r="F3521">
        <v>72</v>
      </c>
      <c r="G3521">
        <v>51</v>
      </c>
      <c r="I3521" t="s">
        <v>204</v>
      </c>
    </row>
    <row r="3522" spans="1:9" x14ac:dyDescent="0.25">
      <c r="A3522" t="s">
        <v>3112</v>
      </c>
      <c r="B3522" s="6">
        <v>42028</v>
      </c>
      <c r="C3522" t="s">
        <v>3073</v>
      </c>
      <c r="D3522" t="s">
        <v>3187</v>
      </c>
      <c r="E3522" t="s">
        <v>3720</v>
      </c>
      <c r="F3522">
        <v>69</v>
      </c>
      <c r="G3522">
        <v>63</v>
      </c>
      <c r="I3522" t="s">
        <v>314</v>
      </c>
    </row>
    <row r="3523" spans="1:9" x14ac:dyDescent="0.25">
      <c r="A3523" t="s">
        <v>3099</v>
      </c>
      <c r="B3523" s="6">
        <v>42028</v>
      </c>
      <c r="C3523" t="s">
        <v>3073</v>
      </c>
      <c r="D3523" t="s">
        <v>3325</v>
      </c>
      <c r="E3523" t="s">
        <v>3721</v>
      </c>
      <c r="F3523">
        <v>76</v>
      </c>
      <c r="G3523">
        <v>65</v>
      </c>
      <c r="I3523" t="s">
        <v>2441</v>
      </c>
    </row>
    <row r="3524" spans="1:9" x14ac:dyDescent="0.25">
      <c r="A3524" t="s">
        <v>3404</v>
      </c>
      <c r="B3524" s="6">
        <v>42028</v>
      </c>
      <c r="C3524" t="s">
        <v>3073</v>
      </c>
      <c r="D3524" t="s">
        <v>3362</v>
      </c>
      <c r="E3524" t="s">
        <v>3721</v>
      </c>
      <c r="F3524">
        <v>79</v>
      </c>
      <c r="G3524">
        <v>77</v>
      </c>
      <c r="I3524" t="s">
        <v>2591</v>
      </c>
    </row>
    <row r="3525" spans="1:9" x14ac:dyDescent="0.25">
      <c r="A3525" t="s">
        <v>3237</v>
      </c>
      <c r="B3525" s="6">
        <v>42028</v>
      </c>
      <c r="C3525" t="s">
        <v>3073</v>
      </c>
      <c r="D3525" t="s">
        <v>3243</v>
      </c>
      <c r="E3525" t="s">
        <v>3721</v>
      </c>
      <c r="F3525">
        <v>83</v>
      </c>
      <c r="G3525">
        <v>79</v>
      </c>
      <c r="I3525" t="s">
        <v>1011</v>
      </c>
    </row>
    <row r="3526" spans="1:9" x14ac:dyDescent="0.25">
      <c r="A3526" t="s">
        <v>3269</v>
      </c>
      <c r="B3526" s="6">
        <v>42028</v>
      </c>
      <c r="C3526" t="s">
        <v>3073</v>
      </c>
      <c r="D3526" t="s">
        <v>3264</v>
      </c>
      <c r="E3526" t="s">
        <v>3721</v>
      </c>
      <c r="F3526">
        <v>80</v>
      </c>
      <c r="G3526">
        <v>76</v>
      </c>
      <c r="I3526" t="s">
        <v>1027</v>
      </c>
    </row>
    <row r="3527" spans="1:9" x14ac:dyDescent="0.25">
      <c r="A3527" t="s">
        <v>3190</v>
      </c>
      <c r="B3527" s="6">
        <v>42028</v>
      </c>
      <c r="C3527" t="s">
        <v>3073</v>
      </c>
      <c r="D3527" t="s">
        <v>3158</v>
      </c>
      <c r="E3527" t="s">
        <v>3721</v>
      </c>
      <c r="F3527">
        <v>72</v>
      </c>
      <c r="G3527">
        <v>61</v>
      </c>
      <c r="I3527" t="s">
        <v>2119</v>
      </c>
    </row>
    <row r="3528" spans="1:9" x14ac:dyDescent="0.25">
      <c r="A3528" t="s">
        <v>3217</v>
      </c>
      <c r="B3528" s="6">
        <v>42028</v>
      </c>
      <c r="C3528" t="s">
        <v>3073</v>
      </c>
      <c r="D3528" t="s">
        <v>3224</v>
      </c>
      <c r="E3528" t="s">
        <v>3721</v>
      </c>
      <c r="F3528">
        <v>77</v>
      </c>
      <c r="G3528">
        <v>71</v>
      </c>
      <c r="I3528" t="s">
        <v>1467</v>
      </c>
    </row>
    <row r="3529" spans="1:9" x14ac:dyDescent="0.25">
      <c r="A3529" t="s">
        <v>3386</v>
      </c>
      <c r="B3529" s="6">
        <v>42028</v>
      </c>
      <c r="C3529" t="s">
        <v>3073</v>
      </c>
      <c r="D3529" t="s">
        <v>3285</v>
      </c>
      <c r="E3529" t="s">
        <v>3721</v>
      </c>
      <c r="F3529">
        <v>65</v>
      </c>
      <c r="G3529">
        <v>50</v>
      </c>
      <c r="I3529" t="s">
        <v>2768</v>
      </c>
    </row>
    <row r="3530" spans="1:9" x14ac:dyDescent="0.25">
      <c r="A3530" t="s">
        <v>3320</v>
      </c>
      <c r="B3530" s="6">
        <v>42028</v>
      </c>
      <c r="C3530" t="s">
        <v>3073</v>
      </c>
      <c r="D3530" t="s">
        <v>3238</v>
      </c>
      <c r="E3530" t="s">
        <v>3720</v>
      </c>
      <c r="F3530">
        <v>66</v>
      </c>
      <c r="G3530">
        <v>63</v>
      </c>
      <c r="I3530" t="s">
        <v>1729</v>
      </c>
    </row>
    <row r="3531" spans="1:9" x14ac:dyDescent="0.25">
      <c r="A3531" t="s">
        <v>3245</v>
      </c>
      <c r="B3531" s="6">
        <v>42028</v>
      </c>
      <c r="C3531" t="s">
        <v>3073</v>
      </c>
      <c r="D3531" t="s">
        <v>3246</v>
      </c>
      <c r="E3531" t="s">
        <v>3721</v>
      </c>
      <c r="F3531">
        <v>63</v>
      </c>
      <c r="G3531">
        <v>53</v>
      </c>
      <c r="I3531" t="s">
        <v>856</v>
      </c>
    </row>
    <row r="3532" spans="1:9" x14ac:dyDescent="0.25">
      <c r="A3532" t="s">
        <v>3129</v>
      </c>
      <c r="B3532" s="6">
        <v>42028</v>
      </c>
      <c r="C3532" t="s">
        <v>3073</v>
      </c>
      <c r="D3532" t="s">
        <v>3221</v>
      </c>
      <c r="E3532" t="s">
        <v>3720</v>
      </c>
      <c r="F3532">
        <v>54</v>
      </c>
      <c r="G3532">
        <v>48</v>
      </c>
      <c r="I3532" t="s">
        <v>749</v>
      </c>
    </row>
    <row r="3533" spans="1:9" x14ac:dyDescent="0.25">
      <c r="A3533" t="s">
        <v>3366</v>
      </c>
      <c r="B3533" s="6">
        <v>42028</v>
      </c>
      <c r="C3533" t="s">
        <v>3073</v>
      </c>
      <c r="D3533" t="s">
        <v>3379</v>
      </c>
      <c r="E3533" t="s">
        <v>3720</v>
      </c>
      <c r="F3533">
        <v>75</v>
      </c>
      <c r="G3533">
        <v>71</v>
      </c>
      <c r="I3533" t="s">
        <v>2451</v>
      </c>
    </row>
    <row r="3534" spans="1:9" x14ac:dyDescent="0.25">
      <c r="A3534" t="s">
        <v>3215</v>
      </c>
      <c r="B3534" s="6">
        <v>42028</v>
      </c>
      <c r="C3534" t="s">
        <v>3073</v>
      </c>
      <c r="D3534" t="s">
        <v>3211</v>
      </c>
      <c r="E3534" t="s">
        <v>3720</v>
      </c>
      <c r="F3534">
        <v>75</v>
      </c>
      <c r="G3534">
        <v>66</v>
      </c>
      <c r="I3534" t="s">
        <v>762</v>
      </c>
    </row>
    <row r="3535" spans="1:9" x14ac:dyDescent="0.25">
      <c r="A3535" t="s">
        <v>3254</v>
      </c>
      <c r="B3535" s="6">
        <v>42028</v>
      </c>
      <c r="C3535" t="s">
        <v>3073</v>
      </c>
      <c r="D3535" t="s">
        <v>3249</v>
      </c>
      <c r="E3535" t="s">
        <v>3720</v>
      </c>
      <c r="F3535">
        <v>95</v>
      </c>
      <c r="G3535">
        <v>85</v>
      </c>
      <c r="H3535" t="s">
        <v>3722</v>
      </c>
      <c r="I3535" t="s">
        <v>950</v>
      </c>
    </row>
    <row r="3536" spans="1:9" x14ac:dyDescent="0.25">
      <c r="A3536" t="s">
        <v>3326</v>
      </c>
      <c r="B3536" s="6">
        <v>42028</v>
      </c>
      <c r="C3536" t="s">
        <v>3073</v>
      </c>
      <c r="D3536" t="s">
        <v>3353</v>
      </c>
      <c r="E3536" t="s">
        <v>3721</v>
      </c>
      <c r="F3536">
        <v>78</v>
      </c>
      <c r="G3536">
        <v>71</v>
      </c>
      <c r="I3536" t="s">
        <v>1511</v>
      </c>
    </row>
    <row r="3537" spans="1:9" x14ac:dyDescent="0.25">
      <c r="A3537" t="s">
        <v>3137</v>
      </c>
      <c r="B3537" s="6">
        <v>42028</v>
      </c>
      <c r="C3537" t="s">
        <v>3074</v>
      </c>
      <c r="D3537" t="s">
        <v>3142</v>
      </c>
      <c r="E3537" t="s">
        <v>3721</v>
      </c>
      <c r="F3537">
        <v>57</v>
      </c>
      <c r="G3537">
        <v>55</v>
      </c>
      <c r="I3537" t="s">
        <v>264</v>
      </c>
    </row>
    <row r="3538" spans="1:9" x14ac:dyDescent="0.25">
      <c r="A3538" t="s">
        <v>3153</v>
      </c>
      <c r="B3538" s="6">
        <v>42028</v>
      </c>
      <c r="C3538" t="s">
        <v>3073</v>
      </c>
      <c r="D3538" t="s">
        <v>3712</v>
      </c>
      <c r="E3538" t="s">
        <v>3720</v>
      </c>
      <c r="F3538">
        <v>69</v>
      </c>
      <c r="G3538">
        <v>64</v>
      </c>
      <c r="H3538" t="s">
        <v>3722</v>
      </c>
      <c r="I3538" t="s">
        <v>1248</v>
      </c>
    </row>
    <row r="3539" spans="1:9" x14ac:dyDescent="0.25">
      <c r="A3539" t="s">
        <v>3290</v>
      </c>
      <c r="B3539" s="6">
        <v>42028</v>
      </c>
      <c r="C3539" t="s">
        <v>3073</v>
      </c>
      <c r="D3539" t="s">
        <v>3205</v>
      </c>
      <c r="E3539" t="s">
        <v>3721</v>
      </c>
      <c r="F3539">
        <v>72</v>
      </c>
      <c r="G3539">
        <v>69</v>
      </c>
      <c r="I3539" t="s">
        <v>856</v>
      </c>
    </row>
    <row r="3540" spans="1:9" x14ac:dyDescent="0.25">
      <c r="A3540" t="s">
        <v>3124</v>
      </c>
      <c r="B3540" s="6">
        <v>42028</v>
      </c>
      <c r="C3540" t="s">
        <v>3073</v>
      </c>
      <c r="D3540" t="s">
        <v>3227</v>
      </c>
      <c r="E3540" t="s">
        <v>3721</v>
      </c>
      <c r="F3540">
        <v>79</v>
      </c>
      <c r="G3540">
        <v>71</v>
      </c>
      <c r="I3540" t="s">
        <v>1260</v>
      </c>
    </row>
    <row r="3541" spans="1:9" x14ac:dyDescent="0.25">
      <c r="A3541" t="s">
        <v>3394</v>
      </c>
      <c r="B3541" s="6">
        <v>42028</v>
      </c>
      <c r="C3541" t="s">
        <v>3073</v>
      </c>
      <c r="D3541" t="s">
        <v>3413</v>
      </c>
      <c r="E3541" t="s">
        <v>3720</v>
      </c>
      <c r="F3541">
        <v>72</v>
      </c>
      <c r="G3541">
        <v>65</v>
      </c>
      <c r="I3541" t="s">
        <v>1987</v>
      </c>
    </row>
    <row r="3542" spans="1:9" x14ac:dyDescent="0.25">
      <c r="A3542" t="s">
        <v>3202</v>
      </c>
      <c r="B3542" s="6">
        <v>42028</v>
      </c>
      <c r="C3542" t="s">
        <v>3073</v>
      </c>
      <c r="D3542" t="s">
        <v>3111</v>
      </c>
      <c r="E3542" t="s">
        <v>3720</v>
      </c>
      <c r="F3542">
        <v>72</v>
      </c>
      <c r="G3542">
        <v>66</v>
      </c>
      <c r="I3542" t="s">
        <v>1499</v>
      </c>
    </row>
    <row r="3543" spans="1:9" x14ac:dyDescent="0.25">
      <c r="A3543" t="s">
        <v>3235</v>
      </c>
      <c r="B3543" s="6">
        <v>42028</v>
      </c>
      <c r="C3543" t="s">
        <v>3073</v>
      </c>
      <c r="D3543" t="s">
        <v>3170</v>
      </c>
      <c r="E3543" t="s">
        <v>3720</v>
      </c>
      <c r="F3543">
        <v>61</v>
      </c>
      <c r="G3543">
        <v>60</v>
      </c>
      <c r="I3543" t="s">
        <v>294</v>
      </c>
    </row>
    <row r="3544" spans="1:9" x14ac:dyDescent="0.25">
      <c r="A3544" t="s">
        <v>3163</v>
      </c>
      <c r="B3544" s="6">
        <v>42028</v>
      </c>
      <c r="C3544" t="s">
        <v>3073</v>
      </c>
      <c r="D3544" t="s">
        <v>3267</v>
      </c>
      <c r="E3544" t="s">
        <v>3721</v>
      </c>
      <c r="F3544">
        <v>58</v>
      </c>
      <c r="G3544">
        <v>56</v>
      </c>
      <c r="I3544" t="s">
        <v>1040</v>
      </c>
    </row>
    <row r="3545" spans="1:9" x14ac:dyDescent="0.25">
      <c r="A3545" t="s">
        <v>3266</v>
      </c>
      <c r="B3545" s="6">
        <v>42028</v>
      </c>
      <c r="C3545" t="s">
        <v>3073</v>
      </c>
      <c r="D3545" t="s">
        <v>3268</v>
      </c>
      <c r="E3545" t="s">
        <v>3720</v>
      </c>
      <c r="F3545">
        <v>71</v>
      </c>
      <c r="G3545">
        <v>64</v>
      </c>
      <c r="I3545" t="s">
        <v>1026</v>
      </c>
    </row>
    <row r="3546" spans="1:9" x14ac:dyDescent="0.25">
      <c r="A3546" t="s">
        <v>3096</v>
      </c>
      <c r="B3546" s="6">
        <v>42028</v>
      </c>
      <c r="C3546" t="s">
        <v>3073</v>
      </c>
      <c r="D3546" t="s">
        <v>3078</v>
      </c>
      <c r="E3546" t="s">
        <v>3721</v>
      </c>
      <c r="F3546">
        <v>52</v>
      </c>
      <c r="G3546">
        <v>40</v>
      </c>
      <c r="I3546" t="s">
        <v>1218</v>
      </c>
    </row>
    <row r="3547" spans="1:9" x14ac:dyDescent="0.25">
      <c r="A3547" t="s">
        <v>3134</v>
      </c>
      <c r="B3547" s="6">
        <v>42028</v>
      </c>
      <c r="C3547" t="s">
        <v>3073</v>
      </c>
      <c r="D3547" t="s">
        <v>3323</v>
      </c>
      <c r="E3547" t="s">
        <v>3721</v>
      </c>
      <c r="F3547">
        <v>79</v>
      </c>
      <c r="G3547">
        <v>77</v>
      </c>
      <c r="I3547" t="s">
        <v>1270</v>
      </c>
    </row>
    <row r="3548" spans="1:9" x14ac:dyDescent="0.25">
      <c r="A3548" t="s">
        <v>3241</v>
      </c>
      <c r="B3548" s="6">
        <v>42028</v>
      </c>
      <c r="C3548" t="s">
        <v>3073</v>
      </c>
      <c r="D3548" t="s">
        <v>3277</v>
      </c>
      <c r="E3548" t="s">
        <v>3721</v>
      </c>
      <c r="F3548">
        <v>69</v>
      </c>
      <c r="G3548">
        <v>44</v>
      </c>
      <c r="I3548" t="s">
        <v>2972</v>
      </c>
    </row>
    <row r="3549" spans="1:9" x14ac:dyDescent="0.25">
      <c r="A3549" t="s">
        <v>3405</v>
      </c>
      <c r="B3549" s="6">
        <v>42028</v>
      </c>
      <c r="C3549" t="s">
        <v>3073</v>
      </c>
      <c r="D3549" t="s">
        <v>3364</v>
      </c>
      <c r="E3549" t="s">
        <v>3720</v>
      </c>
      <c r="F3549">
        <v>71</v>
      </c>
      <c r="G3549">
        <v>67</v>
      </c>
      <c r="H3549" t="s">
        <v>3722</v>
      </c>
      <c r="I3549" t="s">
        <v>2617</v>
      </c>
    </row>
    <row r="3550" spans="1:9" x14ac:dyDescent="0.25">
      <c r="A3550" t="s">
        <v>3705</v>
      </c>
      <c r="B3550" s="6">
        <v>42028</v>
      </c>
      <c r="C3550" t="s">
        <v>3073</v>
      </c>
      <c r="D3550" t="s">
        <v>3161</v>
      </c>
      <c r="E3550" t="s">
        <v>3721</v>
      </c>
      <c r="F3550">
        <v>78</v>
      </c>
      <c r="G3550">
        <v>74</v>
      </c>
      <c r="I3550" t="s">
        <v>434</v>
      </c>
    </row>
    <row r="3551" spans="1:9" x14ac:dyDescent="0.25">
      <c r="A3551" t="s">
        <v>3239</v>
      </c>
      <c r="B3551" s="6">
        <v>42028</v>
      </c>
      <c r="C3551" t="s">
        <v>3073</v>
      </c>
      <c r="D3551" t="s">
        <v>3300</v>
      </c>
      <c r="E3551" t="s">
        <v>3720</v>
      </c>
      <c r="F3551">
        <v>67</v>
      </c>
      <c r="G3551">
        <v>52</v>
      </c>
      <c r="I3551" t="s">
        <v>2058</v>
      </c>
    </row>
    <row r="3552" spans="1:9" x14ac:dyDescent="0.25">
      <c r="A3552" t="s">
        <v>3392</v>
      </c>
      <c r="B3552" s="6">
        <v>42028</v>
      </c>
      <c r="C3552" t="s">
        <v>3073</v>
      </c>
      <c r="D3552" t="s">
        <v>3350</v>
      </c>
      <c r="E3552" t="s">
        <v>3721</v>
      </c>
      <c r="F3552">
        <v>79</v>
      </c>
      <c r="G3552">
        <v>77</v>
      </c>
      <c r="I3552" t="s">
        <v>2068</v>
      </c>
    </row>
    <row r="3553" spans="1:9" x14ac:dyDescent="0.25">
      <c r="A3553" t="s">
        <v>3256</v>
      </c>
      <c r="B3553" s="6">
        <v>42028</v>
      </c>
      <c r="C3553" t="s">
        <v>3073</v>
      </c>
      <c r="D3553" t="s">
        <v>3185</v>
      </c>
      <c r="E3553" t="s">
        <v>3720</v>
      </c>
      <c r="F3553">
        <v>75</v>
      </c>
      <c r="G3553">
        <v>71</v>
      </c>
      <c r="H3553" t="s">
        <v>3722</v>
      </c>
      <c r="I3553" t="s">
        <v>495</v>
      </c>
    </row>
    <row r="3554" spans="1:9" x14ac:dyDescent="0.25">
      <c r="A3554" t="s">
        <v>3103</v>
      </c>
      <c r="B3554" s="6">
        <v>42028</v>
      </c>
      <c r="C3554" t="s">
        <v>3073</v>
      </c>
      <c r="D3554" t="s">
        <v>3169</v>
      </c>
      <c r="E3554" t="s">
        <v>3720</v>
      </c>
      <c r="F3554">
        <v>60</v>
      </c>
      <c r="G3554">
        <v>55</v>
      </c>
      <c r="I3554" t="s">
        <v>493</v>
      </c>
    </row>
    <row r="3555" spans="1:9" x14ac:dyDescent="0.25">
      <c r="A3555" t="s">
        <v>3214</v>
      </c>
      <c r="B3555" s="6">
        <v>42028</v>
      </c>
      <c r="C3555" t="s">
        <v>3073</v>
      </c>
      <c r="D3555" t="s">
        <v>3216</v>
      </c>
      <c r="E3555" t="s">
        <v>3721</v>
      </c>
      <c r="F3555">
        <v>81</v>
      </c>
      <c r="G3555">
        <v>59</v>
      </c>
      <c r="I3555" t="s">
        <v>787</v>
      </c>
    </row>
    <row r="3556" spans="1:9" x14ac:dyDescent="0.25">
      <c r="A3556" t="s">
        <v>3357</v>
      </c>
      <c r="B3556" s="6">
        <v>42028</v>
      </c>
      <c r="C3556" t="s">
        <v>3073</v>
      </c>
      <c r="D3556" t="s">
        <v>3387</v>
      </c>
      <c r="E3556" t="s">
        <v>3721</v>
      </c>
      <c r="F3556">
        <v>93</v>
      </c>
      <c r="G3556">
        <v>67</v>
      </c>
      <c r="I3556" t="s">
        <v>1081</v>
      </c>
    </row>
    <row r="3557" spans="1:9" x14ac:dyDescent="0.25">
      <c r="A3557" t="s">
        <v>3191</v>
      </c>
      <c r="B3557" s="6">
        <v>42028</v>
      </c>
      <c r="C3557" t="s">
        <v>3073</v>
      </c>
      <c r="D3557" t="s">
        <v>3284</v>
      </c>
      <c r="E3557" t="s">
        <v>3721</v>
      </c>
      <c r="F3557">
        <v>63</v>
      </c>
      <c r="G3557">
        <v>61</v>
      </c>
      <c r="I3557" t="s">
        <v>1010</v>
      </c>
    </row>
    <row r="3558" spans="1:9" x14ac:dyDescent="0.25">
      <c r="A3558" t="s">
        <v>3253</v>
      </c>
      <c r="B3558" s="6">
        <v>42028</v>
      </c>
      <c r="C3558" t="s">
        <v>3073</v>
      </c>
      <c r="D3558" t="s">
        <v>3144</v>
      </c>
      <c r="E3558" t="s">
        <v>3721</v>
      </c>
      <c r="F3558">
        <v>72</v>
      </c>
      <c r="G3558">
        <v>71</v>
      </c>
      <c r="I3558" t="s">
        <v>312</v>
      </c>
    </row>
    <row r="3559" spans="1:9" x14ac:dyDescent="0.25">
      <c r="A3559" t="s">
        <v>3294</v>
      </c>
      <c r="B3559" s="6">
        <v>42028</v>
      </c>
      <c r="C3559" t="s">
        <v>3073</v>
      </c>
      <c r="D3559" t="s">
        <v>3189</v>
      </c>
      <c r="E3559" t="s">
        <v>3721</v>
      </c>
      <c r="F3559">
        <v>80</v>
      </c>
      <c r="G3559">
        <v>69</v>
      </c>
      <c r="I3559" t="s">
        <v>495</v>
      </c>
    </row>
    <row r="3560" spans="1:9" x14ac:dyDescent="0.25">
      <c r="A3560" t="s">
        <v>3159</v>
      </c>
      <c r="B3560" s="6">
        <v>42028</v>
      </c>
      <c r="C3560" t="s">
        <v>3073</v>
      </c>
      <c r="D3560" t="s">
        <v>3273</v>
      </c>
      <c r="E3560" t="s">
        <v>3720</v>
      </c>
      <c r="F3560">
        <v>76</v>
      </c>
      <c r="G3560">
        <v>72</v>
      </c>
      <c r="I3560" t="s">
        <v>2787</v>
      </c>
    </row>
    <row r="3561" spans="1:9" x14ac:dyDescent="0.25">
      <c r="A3561" t="s">
        <v>3295</v>
      </c>
      <c r="B3561" s="6">
        <v>42028</v>
      </c>
      <c r="C3561" t="s">
        <v>3073</v>
      </c>
      <c r="D3561" t="s">
        <v>3282</v>
      </c>
      <c r="E3561" t="s">
        <v>3721</v>
      </c>
      <c r="F3561">
        <v>82</v>
      </c>
      <c r="G3561">
        <v>64</v>
      </c>
      <c r="I3561" t="s">
        <v>628</v>
      </c>
    </row>
    <row r="3562" spans="1:9" x14ac:dyDescent="0.25">
      <c r="A3562" t="s">
        <v>3258</v>
      </c>
      <c r="B3562" s="6">
        <v>42028</v>
      </c>
      <c r="C3562" t="s">
        <v>3073</v>
      </c>
      <c r="D3562" t="s">
        <v>3132</v>
      </c>
      <c r="E3562" t="s">
        <v>3721</v>
      </c>
      <c r="F3562">
        <v>59</v>
      </c>
      <c r="G3562">
        <v>55</v>
      </c>
      <c r="I3562" t="s">
        <v>203</v>
      </c>
    </row>
    <row r="3563" spans="1:9" x14ac:dyDescent="0.25">
      <c r="A3563" t="s">
        <v>3174</v>
      </c>
      <c r="B3563" s="6">
        <v>42028</v>
      </c>
      <c r="C3563" t="s">
        <v>3073</v>
      </c>
      <c r="D3563" t="s">
        <v>3108</v>
      </c>
      <c r="E3563" t="s">
        <v>3721</v>
      </c>
      <c r="F3563">
        <v>79</v>
      </c>
      <c r="G3563">
        <v>51</v>
      </c>
      <c r="I3563" t="s">
        <v>1296</v>
      </c>
    </row>
    <row r="3564" spans="1:9" x14ac:dyDescent="0.25">
      <c r="A3564" t="s">
        <v>3286</v>
      </c>
      <c r="B3564" s="6">
        <v>42028</v>
      </c>
      <c r="C3564" t="s">
        <v>3073</v>
      </c>
      <c r="D3564" t="s">
        <v>3291</v>
      </c>
      <c r="E3564" t="s">
        <v>3720</v>
      </c>
      <c r="F3564">
        <v>74</v>
      </c>
      <c r="G3564">
        <v>64</v>
      </c>
      <c r="I3564" t="s">
        <v>2926</v>
      </c>
    </row>
    <row r="3565" spans="1:9" x14ac:dyDescent="0.25">
      <c r="A3565" t="s">
        <v>3206</v>
      </c>
      <c r="B3565" s="6">
        <v>42028</v>
      </c>
      <c r="C3565" t="s">
        <v>3073</v>
      </c>
      <c r="D3565" t="s">
        <v>3127</v>
      </c>
      <c r="E3565" t="s">
        <v>3721</v>
      </c>
      <c r="F3565">
        <v>67</v>
      </c>
      <c r="G3565">
        <v>63</v>
      </c>
      <c r="I3565" t="s">
        <v>1307</v>
      </c>
    </row>
    <row r="3566" spans="1:9" x14ac:dyDescent="0.25">
      <c r="A3566" t="s">
        <v>3311</v>
      </c>
      <c r="B3566" s="6">
        <v>42028</v>
      </c>
      <c r="C3566" t="s">
        <v>3073</v>
      </c>
      <c r="D3566" t="s">
        <v>3307</v>
      </c>
      <c r="E3566" t="s">
        <v>3721</v>
      </c>
      <c r="F3566">
        <v>84</v>
      </c>
      <c r="G3566">
        <v>76</v>
      </c>
      <c r="I3566" t="s">
        <v>314</v>
      </c>
    </row>
    <row r="3567" spans="1:9" x14ac:dyDescent="0.25">
      <c r="A3567" t="s">
        <v>3352</v>
      </c>
      <c r="B3567" s="6">
        <v>42028</v>
      </c>
      <c r="C3567" t="s">
        <v>3073</v>
      </c>
      <c r="D3567" t="s">
        <v>3317</v>
      </c>
      <c r="E3567" t="s">
        <v>3720</v>
      </c>
      <c r="F3567">
        <v>58</v>
      </c>
      <c r="G3567">
        <v>45</v>
      </c>
      <c r="I3567" t="s">
        <v>1541</v>
      </c>
    </row>
    <row r="3568" spans="1:9" x14ac:dyDescent="0.25">
      <c r="A3568" t="s">
        <v>3383</v>
      </c>
      <c r="B3568" s="6">
        <v>42028</v>
      </c>
      <c r="C3568" t="s">
        <v>3073</v>
      </c>
      <c r="D3568" t="s">
        <v>3115</v>
      </c>
      <c r="E3568" t="s">
        <v>3721</v>
      </c>
      <c r="F3568">
        <v>59</v>
      </c>
      <c r="G3568">
        <v>46</v>
      </c>
      <c r="I3568" t="s">
        <v>1148</v>
      </c>
    </row>
    <row r="3569" spans="1:9" x14ac:dyDescent="0.25">
      <c r="A3569" t="s">
        <v>3130</v>
      </c>
      <c r="B3569" s="6">
        <v>42028</v>
      </c>
      <c r="C3569" t="s">
        <v>3074</v>
      </c>
      <c r="D3569" t="s">
        <v>3259</v>
      </c>
      <c r="E3569" t="s">
        <v>3720</v>
      </c>
      <c r="F3569">
        <v>56</v>
      </c>
      <c r="G3569">
        <v>52</v>
      </c>
      <c r="I3569" t="s">
        <v>494</v>
      </c>
    </row>
    <row r="3570" spans="1:9" x14ac:dyDescent="0.25">
      <c r="A3570" t="s">
        <v>3263</v>
      </c>
      <c r="B3570" s="6">
        <v>42028</v>
      </c>
      <c r="C3570" t="s">
        <v>3073</v>
      </c>
      <c r="D3570" t="s">
        <v>3336</v>
      </c>
      <c r="E3570" t="s">
        <v>3720</v>
      </c>
      <c r="F3570">
        <v>79</v>
      </c>
      <c r="G3570">
        <v>68</v>
      </c>
      <c r="I3570" t="s">
        <v>2639</v>
      </c>
    </row>
    <row r="3571" spans="1:9" x14ac:dyDescent="0.25">
      <c r="A3571" t="s">
        <v>3218</v>
      </c>
      <c r="B3571" s="6">
        <v>42028</v>
      </c>
      <c r="C3571" t="s">
        <v>3073</v>
      </c>
      <c r="D3571" t="s">
        <v>3370</v>
      </c>
      <c r="E3571" t="s">
        <v>3721</v>
      </c>
      <c r="F3571">
        <v>78</v>
      </c>
      <c r="G3571">
        <v>72</v>
      </c>
      <c r="I3571" t="s">
        <v>2155</v>
      </c>
    </row>
    <row r="3572" spans="1:9" x14ac:dyDescent="0.25">
      <c r="A3572" t="s">
        <v>3389</v>
      </c>
      <c r="B3572" s="6">
        <v>42028</v>
      </c>
      <c r="C3572" t="s">
        <v>3073</v>
      </c>
      <c r="D3572" t="s">
        <v>3184</v>
      </c>
      <c r="E3572" t="s">
        <v>3721</v>
      </c>
      <c r="F3572">
        <v>77</v>
      </c>
      <c r="G3572">
        <v>74</v>
      </c>
      <c r="I3572" t="s">
        <v>1326</v>
      </c>
    </row>
    <row r="3573" spans="1:9" x14ac:dyDescent="0.25">
      <c r="A3573" t="s">
        <v>3262</v>
      </c>
      <c r="B3573" s="6">
        <v>42028</v>
      </c>
      <c r="C3573" t="s">
        <v>3073</v>
      </c>
      <c r="D3573" t="s">
        <v>3340</v>
      </c>
      <c r="E3573" t="s">
        <v>3720</v>
      </c>
      <c r="F3573">
        <v>70</v>
      </c>
      <c r="G3573">
        <v>69</v>
      </c>
      <c r="I3573" t="s">
        <v>497</v>
      </c>
    </row>
    <row r="3574" spans="1:9" x14ac:dyDescent="0.25">
      <c r="A3574" t="s">
        <v>3330</v>
      </c>
      <c r="B3574" s="6">
        <v>42028</v>
      </c>
      <c r="C3574" t="s">
        <v>3073</v>
      </c>
      <c r="D3574" t="s">
        <v>3334</v>
      </c>
      <c r="E3574" t="s">
        <v>3721</v>
      </c>
      <c r="F3574">
        <v>60</v>
      </c>
      <c r="G3574">
        <v>57</v>
      </c>
      <c r="I3574" t="s">
        <v>2609</v>
      </c>
    </row>
    <row r="3575" spans="1:9" x14ac:dyDescent="0.25">
      <c r="A3575" t="s">
        <v>3321</v>
      </c>
      <c r="B3575" s="6">
        <v>42028</v>
      </c>
      <c r="C3575" t="s">
        <v>3073</v>
      </c>
      <c r="D3575" t="s">
        <v>3293</v>
      </c>
      <c r="E3575" t="s">
        <v>3721</v>
      </c>
      <c r="F3575">
        <v>68</v>
      </c>
      <c r="G3575">
        <v>66</v>
      </c>
      <c r="I3575" t="s">
        <v>2075</v>
      </c>
    </row>
    <row r="3576" spans="1:9" x14ac:dyDescent="0.25">
      <c r="A3576" t="s">
        <v>3374</v>
      </c>
      <c r="B3576" s="6">
        <v>42028</v>
      </c>
      <c r="C3576" t="s">
        <v>3073</v>
      </c>
      <c r="D3576" t="s">
        <v>3150</v>
      </c>
      <c r="E3576" t="s">
        <v>3720</v>
      </c>
      <c r="F3576">
        <v>60</v>
      </c>
      <c r="G3576">
        <v>54</v>
      </c>
      <c r="I3576" t="s">
        <v>2338</v>
      </c>
    </row>
    <row r="3577" spans="1:9" x14ac:dyDescent="0.25">
      <c r="A3577" t="s">
        <v>3149</v>
      </c>
      <c r="B3577" s="6">
        <v>42028</v>
      </c>
      <c r="C3577" t="s">
        <v>3073</v>
      </c>
      <c r="D3577" t="s">
        <v>3141</v>
      </c>
      <c r="E3577" t="s">
        <v>3721</v>
      </c>
      <c r="F3577">
        <v>80</v>
      </c>
      <c r="G3577">
        <v>59</v>
      </c>
      <c r="I3577" t="s">
        <v>281</v>
      </c>
    </row>
    <row r="3578" spans="1:9" x14ac:dyDescent="0.25">
      <c r="A3578" t="s">
        <v>3199</v>
      </c>
      <c r="B3578" s="6">
        <v>42028</v>
      </c>
      <c r="C3578" t="s">
        <v>3073</v>
      </c>
      <c r="D3578" t="s">
        <v>3713</v>
      </c>
      <c r="E3578" t="s">
        <v>3720</v>
      </c>
      <c r="F3578">
        <v>58</v>
      </c>
      <c r="G3578">
        <v>43</v>
      </c>
      <c r="I3578" t="s">
        <v>2505</v>
      </c>
    </row>
    <row r="3579" spans="1:9" x14ac:dyDescent="0.25">
      <c r="A3579" t="s">
        <v>3313</v>
      </c>
      <c r="B3579" s="6">
        <v>42028</v>
      </c>
      <c r="C3579" t="s">
        <v>3073</v>
      </c>
      <c r="D3579" t="s">
        <v>3292</v>
      </c>
      <c r="E3579" t="s">
        <v>3720</v>
      </c>
      <c r="F3579">
        <v>76</v>
      </c>
      <c r="G3579">
        <v>63</v>
      </c>
      <c r="I3579" t="s">
        <v>2086</v>
      </c>
    </row>
    <row r="3580" spans="1:9" x14ac:dyDescent="0.25">
      <c r="A3580" t="s">
        <v>3212</v>
      </c>
      <c r="B3580" s="6">
        <v>42028</v>
      </c>
      <c r="C3580" t="s">
        <v>3073</v>
      </c>
      <c r="D3580" t="s">
        <v>3213</v>
      </c>
      <c r="E3580" t="s">
        <v>3721</v>
      </c>
      <c r="F3580">
        <v>91</v>
      </c>
      <c r="G3580">
        <v>67</v>
      </c>
      <c r="I3580" t="s">
        <v>798</v>
      </c>
    </row>
    <row r="3581" spans="1:9" x14ac:dyDescent="0.25">
      <c r="A3581" t="s">
        <v>3354</v>
      </c>
      <c r="B3581" s="6">
        <v>42028</v>
      </c>
      <c r="C3581" t="s">
        <v>3073</v>
      </c>
      <c r="D3581" t="s">
        <v>3175</v>
      </c>
      <c r="E3581" t="s">
        <v>3720</v>
      </c>
      <c r="F3581">
        <v>67</v>
      </c>
      <c r="G3581">
        <v>65</v>
      </c>
      <c r="I3581" t="s">
        <v>2278</v>
      </c>
    </row>
    <row r="3582" spans="1:9" x14ac:dyDescent="0.25">
      <c r="A3582" t="s">
        <v>3195</v>
      </c>
      <c r="B3582" s="6">
        <v>42028</v>
      </c>
      <c r="C3582" t="s">
        <v>3073</v>
      </c>
      <c r="D3582" t="s">
        <v>3194</v>
      </c>
      <c r="E3582" t="s">
        <v>3720</v>
      </c>
      <c r="F3582">
        <v>66</v>
      </c>
      <c r="G3582">
        <v>62</v>
      </c>
      <c r="I3582" t="s">
        <v>682</v>
      </c>
    </row>
    <row r="3583" spans="1:9" x14ac:dyDescent="0.25">
      <c r="A3583" t="s">
        <v>3251</v>
      </c>
      <c r="B3583" s="6">
        <v>42028</v>
      </c>
      <c r="C3583" t="s">
        <v>3073</v>
      </c>
      <c r="D3583" t="s">
        <v>3100</v>
      </c>
      <c r="E3583" t="s">
        <v>3720</v>
      </c>
      <c r="F3583">
        <v>67</v>
      </c>
      <c r="G3583">
        <v>61</v>
      </c>
      <c r="I3583" t="s">
        <v>1579</v>
      </c>
    </row>
    <row r="3584" spans="1:9" x14ac:dyDescent="0.25">
      <c r="A3584" t="s">
        <v>3232</v>
      </c>
      <c r="B3584" s="6">
        <v>42028</v>
      </c>
      <c r="C3584" t="s">
        <v>3073</v>
      </c>
      <c r="D3584" t="s">
        <v>3377</v>
      </c>
      <c r="E3584" t="s">
        <v>3721</v>
      </c>
      <c r="F3584">
        <v>83</v>
      </c>
      <c r="G3584">
        <v>81</v>
      </c>
      <c r="H3584" t="s">
        <v>3722</v>
      </c>
      <c r="I3584" t="s">
        <v>1314</v>
      </c>
    </row>
    <row r="3585" spans="1:9" x14ac:dyDescent="0.25">
      <c r="A3585" t="s">
        <v>3318</v>
      </c>
      <c r="B3585" s="6">
        <v>42028</v>
      </c>
      <c r="C3585" t="s">
        <v>3073</v>
      </c>
      <c r="D3585" t="s">
        <v>3397</v>
      </c>
      <c r="E3585" t="s">
        <v>3721</v>
      </c>
      <c r="F3585">
        <v>70</v>
      </c>
      <c r="G3585">
        <v>53</v>
      </c>
      <c r="I3585" t="s">
        <v>1163</v>
      </c>
    </row>
    <row r="3586" spans="1:9" x14ac:dyDescent="0.25">
      <c r="A3586" t="s">
        <v>3248</v>
      </c>
      <c r="B3586" s="6">
        <v>42028</v>
      </c>
      <c r="C3586" t="s">
        <v>3073</v>
      </c>
      <c r="D3586" t="s">
        <v>3709</v>
      </c>
      <c r="E3586" t="s">
        <v>3720</v>
      </c>
      <c r="F3586">
        <v>75</v>
      </c>
      <c r="G3586">
        <v>62</v>
      </c>
      <c r="I3586" t="s">
        <v>894</v>
      </c>
    </row>
    <row r="3587" spans="1:9" x14ac:dyDescent="0.25">
      <c r="A3587" t="s">
        <v>3408</v>
      </c>
      <c r="B3587" s="6">
        <v>42028</v>
      </c>
      <c r="C3587" t="s">
        <v>3073</v>
      </c>
      <c r="D3587" t="s">
        <v>3349</v>
      </c>
      <c r="E3587" t="s">
        <v>3720</v>
      </c>
      <c r="F3587">
        <v>64</v>
      </c>
      <c r="G3587">
        <v>58</v>
      </c>
      <c r="I3587" t="s">
        <v>2865</v>
      </c>
    </row>
    <row r="3588" spans="1:9" x14ac:dyDescent="0.25">
      <c r="A3588" t="s">
        <v>3247</v>
      </c>
      <c r="B3588" s="6">
        <v>42028</v>
      </c>
      <c r="C3588" t="s">
        <v>3073</v>
      </c>
      <c r="D3588" t="s">
        <v>3714</v>
      </c>
      <c r="E3588" t="s">
        <v>3721</v>
      </c>
      <c r="F3588">
        <v>78</v>
      </c>
      <c r="G3588">
        <v>73</v>
      </c>
      <c r="I3588" t="s">
        <v>907</v>
      </c>
    </row>
    <row r="3589" spans="1:9" x14ac:dyDescent="0.25">
      <c r="A3589" t="s">
        <v>3289</v>
      </c>
      <c r="B3589" s="6">
        <v>42028</v>
      </c>
      <c r="C3589" t="s">
        <v>3073</v>
      </c>
      <c r="D3589" t="s">
        <v>3367</v>
      </c>
      <c r="E3589" t="s">
        <v>3721</v>
      </c>
      <c r="F3589">
        <v>71</v>
      </c>
      <c r="G3589">
        <v>67</v>
      </c>
      <c r="I3589" t="s">
        <v>1306</v>
      </c>
    </row>
    <row r="3590" spans="1:9" x14ac:dyDescent="0.25">
      <c r="A3590" t="s">
        <v>3402</v>
      </c>
      <c r="B3590" s="6">
        <v>42028</v>
      </c>
      <c r="C3590" t="s">
        <v>3073</v>
      </c>
      <c r="D3590" t="s">
        <v>3359</v>
      </c>
      <c r="E3590" t="s">
        <v>3720</v>
      </c>
      <c r="F3590">
        <v>64</v>
      </c>
      <c r="G3590">
        <v>55</v>
      </c>
      <c r="I3590" t="s">
        <v>2873</v>
      </c>
    </row>
    <row r="3591" spans="1:9" x14ac:dyDescent="0.25">
      <c r="A3591" t="s">
        <v>3154</v>
      </c>
      <c r="B3591" s="6">
        <v>42028</v>
      </c>
      <c r="C3591" t="s">
        <v>3073</v>
      </c>
      <c r="D3591" t="s">
        <v>3186</v>
      </c>
      <c r="E3591" t="s">
        <v>3721</v>
      </c>
      <c r="F3591">
        <v>81</v>
      </c>
      <c r="G3591">
        <v>68</v>
      </c>
      <c r="I3591" t="s">
        <v>1557</v>
      </c>
    </row>
    <row r="3592" spans="1:9" x14ac:dyDescent="0.25">
      <c r="A3592" t="s">
        <v>3133</v>
      </c>
      <c r="B3592" s="6">
        <v>42028</v>
      </c>
      <c r="C3592" t="s">
        <v>3073</v>
      </c>
      <c r="D3592" t="s">
        <v>3332</v>
      </c>
      <c r="E3592" t="s">
        <v>3721</v>
      </c>
      <c r="F3592">
        <v>68</v>
      </c>
      <c r="G3592">
        <v>49</v>
      </c>
      <c r="I3592" t="s">
        <v>1400</v>
      </c>
    </row>
    <row r="3593" spans="1:9" x14ac:dyDescent="0.25">
      <c r="A3593" t="s">
        <v>3411</v>
      </c>
      <c r="B3593" s="6">
        <v>42028</v>
      </c>
      <c r="C3593" t="s">
        <v>3073</v>
      </c>
      <c r="D3593" t="s">
        <v>3355</v>
      </c>
      <c r="E3593" t="s">
        <v>3720</v>
      </c>
      <c r="F3593">
        <v>57</v>
      </c>
      <c r="G3593">
        <v>53</v>
      </c>
      <c r="I3593" t="s">
        <v>1147</v>
      </c>
    </row>
    <row r="3594" spans="1:9" x14ac:dyDescent="0.25">
      <c r="A3594" t="s">
        <v>3240</v>
      </c>
      <c r="B3594" s="6">
        <v>42028</v>
      </c>
      <c r="C3594" t="s">
        <v>3073</v>
      </c>
      <c r="D3594" t="s">
        <v>3261</v>
      </c>
      <c r="E3594" t="s">
        <v>3721</v>
      </c>
      <c r="F3594">
        <v>75</v>
      </c>
      <c r="G3594">
        <v>55</v>
      </c>
      <c r="I3594" t="s">
        <v>2982</v>
      </c>
    </row>
    <row r="3595" spans="1:9" x14ac:dyDescent="0.25">
      <c r="A3595" t="s">
        <v>3148</v>
      </c>
      <c r="B3595" s="6">
        <v>42028</v>
      </c>
      <c r="C3595" t="s">
        <v>3073</v>
      </c>
      <c r="D3595" t="s">
        <v>3182</v>
      </c>
      <c r="E3595" t="s">
        <v>3721</v>
      </c>
      <c r="F3595">
        <v>69</v>
      </c>
      <c r="G3595">
        <v>65</v>
      </c>
      <c r="I3595" t="s">
        <v>1473</v>
      </c>
    </row>
    <row r="3596" spans="1:9" x14ac:dyDescent="0.25">
      <c r="A3596" t="s">
        <v>3077</v>
      </c>
      <c r="B3596" s="6">
        <v>42028</v>
      </c>
      <c r="C3596" t="s">
        <v>3073</v>
      </c>
      <c r="D3596" t="s">
        <v>3276</v>
      </c>
      <c r="E3596" t="s">
        <v>3721</v>
      </c>
      <c r="F3596">
        <v>79</v>
      </c>
      <c r="G3596">
        <v>77</v>
      </c>
      <c r="H3596" t="s">
        <v>3722</v>
      </c>
      <c r="I3596" t="s">
        <v>2211</v>
      </c>
    </row>
    <row r="3597" spans="1:9" x14ac:dyDescent="0.25">
      <c r="A3597" t="s">
        <v>3365</v>
      </c>
      <c r="B3597" s="6">
        <v>42028</v>
      </c>
      <c r="C3597" t="s">
        <v>3073</v>
      </c>
      <c r="D3597" t="s">
        <v>3275</v>
      </c>
      <c r="E3597" t="s">
        <v>3721</v>
      </c>
      <c r="F3597">
        <v>73</v>
      </c>
      <c r="G3597">
        <v>72</v>
      </c>
      <c r="I3597" t="s">
        <v>2989</v>
      </c>
    </row>
    <row r="3598" spans="1:9" x14ac:dyDescent="0.25">
      <c r="A3598" t="s">
        <v>3229</v>
      </c>
      <c r="B3598" s="6">
        <v>42028</v>
      </c>
      <c r="C3598" t="s">
        <v>3073</v>
      </c>
      <c r="D3598" t="s">
        <v>3183</v>
      </c>
      <c r="E3598" t="s">
        <v>3720</v>
      </c>
      <c r="F3598">
        <v>79</v>
      </c>
      <c r="G3598">
        <v>75</v>
      </c>
      <c r="H3598" t="s">
        <v>3722</v>
      </c>
      <c r="I3598" t="s">
        <v>2364</v>
      </c>
    </row>
    <row r="3599" spans="1:9" x14ac:dyDescent="0.25">
      <c r="A3599" t="s">
        <v>3351</v>
      </c>
      <c r="B3599" s="6">
        <v>42028</v>
      </c>
      <c r="C3599" t="s">
        <v>3073</v>
      </c>
      <c r="D3599" t="s">
        <v>3391</v>
      </c>
      <c r="E3599" t="s">
        <v>3721</v>
      </c>
      <c r="F3599">
        <v>85</v>
      </c>
      <c r="G3599">
        <v>75</v>
      </c>
      <c r="I3599" t="s">
        <v>1058</v>
      </c>
    </row>
    <row r="3600" spans="1:9" x14ac:dyDescent="0.25">
      <c r="A3600" t="s">
        <v>3270</v>
      </c>
      <c r="B3600" s="6">
        <v>42028</v>
      </c>
      <c r="C3600" t="s">
        <v>3073</v>
      </c>
      <c r="D3600" t="s">
        <v>3265</v>
      </c>
      <c r="E3600" t="s">
        <v>3720</v>
      </c>
      <c r="F3600">
        <v>78</v>
      </c>
      <c r="G3600">
        <v>71</v>
      </c>
      <c r="I3600" t="s">
        <v>1012</v>
      </c>
    </row>
    <row r="3601" spans="1:9" x14ac:dyDescent="0.25">
      <c r="A3601" t="s">
        <v>3385</v>
      </c>
      <c r="B3601" s="6">
        <v>42028</v>
      </c>
      <c r="C3601" t="s">
        <v>3073</v>
      </c>
      <c r="D3601" t="s">
        <v>3244</v>
      </c>
      <c r="E3601" t="s">
        <v>3721</v>
      </c>
      <c r="F3601">
        <v>86</v>
      </c>
      <c r="G3601">
        <v>85</v>
      </c>
      <c r="H3601" t="s">
        <v>3722</v>
      </c>
      <c r="I3601" t="s">
        <v>612</v>
      </c>
    </row>
    <row r="3602" spans="1:9" x14ac:dyDescent="0.25">
      <c r="A3602" t="s">
        <v>3204</v>
      </c>
      <c r="B3602" s="6">
        <v>42028</v>
      </c>
      <c r="C3602" t="s">
        <v>3073</v>
      </c>
      <c r="D3602" t="s">
        <v>3298</v>
      </c>
      <c r="E3602" t="s">
        <v>3721</v>
      </c>
      <c r="F3602">
        <v>83</v>
      </c>
      <c r="G3602">
        <v>74</v>
      </c>
      <c r="I3602" t="s">
        <v>340</v>
      </c>
    </row>
    <row r="3603" spans="1:9" x14ac:dyDescent="0.25">
      <c r="A3603" t="s">
        <v>3110</v>
      </c>
      <c r="B3603" s="6">
        <v>42028</v>
      </c>
      <c r="C3603" t="s">
        <v>3073</v>
      </c>
      <c r="D3603" t="s">
        <v>3122</v>
      </c>
      <c r="E3603" t="s">
        <v>3720</v>
      </c>
      <c r="F3603">
        <v>71</v>
      </c>
      <c r="G3603">
        <v>69</v>
      </c>
      <c r="I3603" t="s">
        <v>638</v>
      </c>
    </row>
    <row r="3604" spans="1:9" x14ac:dyDescent="0.25">
      <c r="A3604" t="s">
        <v>3344</v>
      </c>
      <c r="B3604" s="6">
        <v>42028</v>
      </c>
      <c r="C3604" t="s">
        <v>3073</v>
      </c>
      <c r="D3604" t="s">
        <v>3346</v>
      </c>
      <c r="E3604" t="s">
        <v>3721</v>
      </c>
      <c r="F3604">
        <v>78</v>
      </c>
      <c r="G3604">
        <v>62</v>
      </c>
      <c r="I3604" t="s">
        <v>1146</v>
      </c>
    </row>
    <row r="3605" spans="1:9" x14ac:dyDescent="0.25">
      <c r="A3605" t="s">
        <v>3304</v>
      </c>
      <c r="B3605" s="6">
        <v>42028</v>
      </c>
      <c r="C3605" t="s">
        <v>3073</v>
      </c>
      <c r="D3605" t="s">
        <v>3312</v>
      </c>
      <c r="E3605" t="s">
        <v>3721</v>
      </c>
      <c r="F3605">
        <v>71</v>
      </c>
      <c r="G3605">
        <v>63</v>
      </c>
      <c r="I3605" t="s">
        <v>1082</v>
      </c>
    </row>
    <row r="3606" spans="1:9" x14ac:dyDescent="0.25">
      <c r="A3606" t="s">
        <v>3310</v>
      </c>
      <c r="B3606" s="6">
        <v>42028</v>
      </c>
      <c r="C3606" t="s">
        <v>3073</v>
      </c>
      <c r="D3606" t="s">
        <v>3319</v>
      </c>
      <c r="E3606" t="s">
        <v>3721</v>
      </c>
      <c r="F3606">
        <v>72</v>
      </c>
      <c r="G3606">
        <v>64</v>
      </c>
      <c r="I3606" t="s">
        <v>996</v>
      </c>
    </row>
    <row r="3607" spans="1:9" x14ac:dyDescent="0.25">
      <c r="A3607" t="s">
        <v>3242</v>
      </c>
      <c r="B3607" s="6">
        <v>42028</v>
      </c>
      <c r="C3607" t="s">
        <v>3073</v>
      </c>
      <c r="D3607" t="s">
        <v>3274</v>
      </c>
      <c r="E3607" t="s">
        <v>3721</v>
      </c>
      <c r="F3607">
        <v>63</v>
      </c>
      <c r="G3607">
        <v>62</v>
      </c>
      <c r="H3607" t="s">
        <v>3722</v>
      </c>
      <c r="I3607" t="s">
        <v>845</v>
      </c>
    </row>
    <row r="3608" spans="1:9" x14ac:dyDescent="0.25">
      <c r="A3608" t="s">
        <v>3210</v>
      </c>
      <c r="B3608" s="6">
        <v>42028</v>
      </c>
      <c r="C3608" t="s">
        <v>3073</v>
      </c>
      <c r="D3608" t="s">
        <v>3255</v>
      </c>
      <c r="E3608" t="s">
        <v>3721</v>
      </c>
      <c r="F3608">
        <v>89</v>
      </c>
      <c r="G3608">
        <v>76</v>
      </c>
      <c r="I3608" t="s">
        <v>327</v>
      </c>
    </row>
    <row r="3609" spans="1:9" x14ac:dyDescent="0.25">
      <c r="A3609" t="s">
        <v>3081</v>
      </c>
      <c r="B3609" s="6">
        <v>42028</v>
      </c>
      <c r="C3609" t="s">
        <v>3073</v>
      </c>
      <c r="D3609" t="s">
        <v>3121</v>
      </c>
      <c r="E3609" t="s">
        <v>3721</v>
      </c>
      <c r="F3609">
        <v>69</v>
      </c>
      <c r="G3609">
        <v>65</v>
      </c>
      <c r="I3609" t="s">
        <v>1764</v>
      </c>
    </row>
    <row r="3610" spans="1:9" x14ac:dyDescent="0.25">
      <c r="A3610" t="s">
        <v>3226</v>
      </c>
      <c r="B3610" s="6">
        <v>42028</v>
      </c>
      <c r="C3610" t="s">
        <v>3073</v>
      </c>
      <c r="D3610" t="s">
        <v>3162</v>
      </c>
      <c r="E3610" t="s">
        <v>3721</v>
      </c>
      <c r="F3610">
        <v>77</v>
      </c>
      <c r="G3610">
        <v>64</v>
      </c>
      <c r="I3610" t="s">
        <v>1697</v>
      </c>
    </row>
    <row r="3611" spans="1:9" x14ac:dyDescent="0.25">
      <c r="A3611" t="s">
        <v>3097</v>
      </c>
      <c r="B3611" s="6">
        <v>42029</v>
      </c>
      <c r="C3611" t="s">
        <v>3073</v>
      </c>
      <c r="D3611" t="s">
        <v>3091</v>
      </c>
      <c r="E3611" t="s">
        <v>3721</v>
      </c>
      <c r="F3611">
        <v>69</v>
      </c>
      <c r="G3611">
        <v>55</v>
      </c>
      <c r="I3611" t="s">
        <v>21</v>
      </c>
    </row>
    <row r="3612" spans="1:9" x14ac:dyDescent="0.25">
      <c r="A3612" t="s">
        <v>3089</v>
      </c>
      <c r="B3612" s="6">
        <v>42029</v>
      </c>
      <c r="C3612" t="s">
        <v>3073</v>
      </c>
      <c r="D3612" t="s">
        <v>3085</v>
      </c>
      <c r="E3612" t="s">
        <v>3720</v>
      </c>
      <c r="F3612">
        <v>61</v>
      </c>
      <c r="G3612">
        <v>54</v>
      </c>
      <c r="I3612" t="s">
        <v>44</v>
      </c>
    </row>
    <row r="3613" spans="1:9" x14ac:dyDescent="0.25">
      <c r="A3613" t="s">
        <v>3101</v>
      </c>
      <c r="B3613" s="6">
        <v>42029</v>
      </c>
      <c r="C3613" t="s">
        <v>3073</v>
      </c>
      <c r="D3613" t="s">
        <v>3105</v>
      </c>
      <c r="E3613" t="s">
        <v>3721</v>
      </c>
      <c r="F3613">
        <v>77</v>
      </c>
      <c r="G3613">
        <v>57</v>
      </c>
      <c r="I3613" t="s">
        <v>916</v>
      </c>
    </row>
    <row r="3614" spans="1:9" x14ac:dyDescent="0.25">
      <c r="A3614" t="s">
        <v>3136</v>
      </c>
      <c r="B3614" s="6">
        <v>42029</v>
      </c>
      <c r="C3614" t="s">
        <v>3073</v>
      </c>
      <c r="D3614" t="s">
        <v>3145</v>
      </c>
      <c r="E3614" t="s">
        <v>3721</v>
      </c>
      <c r="F3614">
        <v>66</v>
      </c>
      <c r="G3614">
        <v>53</v>
      </c>
      <c r="I3614" t="s">
        <v>220</v>
      </c>
    </row>
    <row r="3615" spans="1:9" x14ac:dyDescent="0.25">
      <c r="A3615" t="s">
        <v>3196</v>
      </c>
      <c r="B3615" s="6">
        <v>42029</v>
      </c>
      <c r="C3615" t="s">
        <v>3073</v>
      </c>
      <c r="D3615" t="s">
        <v>3095</v>
      </c>
      <c r="E3615" t="s">
        <v>3720</v>
      </c>
      <c r="F3615">
        <v>64</v>
      </c>
      <c r="G3615">
        <v>62</v>
      </c>
      <c r="I3615" t="s">
        <v>597</v>
      </c>
    </row>
    <row r="3616" spans="1:9" x14ac:dyDescent="0.25">
      <c r="A3616" t="s">
        <v>3086</v>
      </c>
      <c r="B3616" s="6">
        <v>42029</v>
      </c>
      <c r="C3616" t="s">
        <v>3073</v>
      </c>
      <c r="D3616" t="s">
        <v>3088</v>
      </c>
      <c r="E3616" t="s">
        <v>3720</v>
      </c>
      <c r="F3616">
        <v>70</v>
      </c>
      <c r="G3616">
        <v>61</v>
      </c>
      <c r="I3616" t="s">
        <v>66</v>
      </c>
    </row>
    <row r="3617" spans="1:9" x14ac:dyDescent="0.25">
      <c r="A3617" t="s">
        <v>3193</v>
      </c>
      <c r="B3617" s="6">
        <v>42029</v>
      </c>
      <c r="C3617" t="s">
        <v>3073</v>
      </c>
      <c r="D3617" t="s">
        <v>3178</v>
      </c>
      <c r="E3617" t="s">
        <v>3720</v>
      </c>
      <c r="F3617">
        <v>54</v>
      </c>
      <c r="G3617">
        <v>53</v>
      </c>
      <c r="I3617" t="s">
        <v>555</v>
      </c>
    </row>
    <row r="3618" spans="1:9" x14ac:dyDescent="0.25">
      <c r="A3618" t="s">
        <v>3209</v>
      </c>
      <c r="B3618" s="6">
        <v>42029</v>
      </c>
      <c r="C3618" t="s">
        <v>3074</v>
      </c>
      <c r="D3618" t="s">
        <v>3082</v>
      </c>
      <c r="E3618" t="s">
        <v>3721</v>
      </c>
      <c r="F3618">
        <v>87</v>
      </c>
      <c r="G3618">
        <v>64</v>
      </c>
      <c r="I3618" t="s">
        <v>1810</v>
      </c>
    </row>
    <row r="3619" spans="1:9" x14ac:dyDescent="0.25">
      <c r="A3619" t="s">
        <v>3384</v>
      </c>
      <c r="B3619" s="6">
        <v>42029</v>
      </c>
      <c r="C3619" t="s">
        <v>3073</v>
      </c>
      <c r="D3619" t="s">
        <v>3327</v>
      </c>
      <c r="E3619" t="s">
        <v>3721</v>
      </c>
      <c r="F3619">
        <v>71</v>
      </c>
      <c r="G3619">
        <v>64</v>
      </c>
      <c r="I3619" t="s">
        <v>1827</v>
      </c>
    </row>
    <row r="3620" spans="1:9" x14ac:dyDescent="0.25">
      <c r="A3620" t="s">
        <v>3188</v>
      </c>
      <c r="B3620" s="6">
        <v>42029</v>
      </c>
      <c r="C3620" t="s">
        <v>3073</v>
      </c>
      <c r="D3620" t="s">
        <v>3382</v>
      </c>
      <c r="E3620" t="s">
        <v>3721</v>
      </c>
      <c r="F3620">
        <v>73</v>
      </c>
      <c r="G3620">
        <v>67</v>
      </c>
      <c r="I3620" t="s">
        <v>1842</v>
      </c>
    </row>
    <row r="3621" spans="1:9" x14ac:dyDescent="0.25">
      <c r="A3621" t="s">
        <v>3177</v>
      </c>
      <c r="B3621" s="6">
        <v>42029</v>
      </c>
      <c r="C3621" t="s">
        <v>3073</v>
      </c>
      <c r="D3621" t="s">
        <v>3203</v>
      </c>
      <c r="E3621" t="s">
        <v>3721</v>
      </c>
      <c r="F3621">
        <v>68</v>
      </c>
      <c r="G3621">
        <v>67</v>
      </c>
      <c r="I3621" t="s">
        <v>613</v>
      </c>
    </row>
    <row r="3622" spans="1:9" x14ac:dyDescent="0.25">
      <c r="A3622" t="s">
        <v>3135</v>
      </c>
      <c r="B3622" s="6">
        <v>42029</v>
      </c>
      <c r="C3622" t="s">
        <v>3073</v>
      </c>
      <c r="D3622" t="s">
        <v>3092</v>
      </c>
      <c r="E3622" t="s">
        <v>3720</v>
      </c>
      <c r="F3622">
        <v>81</v>
      </c>
      <c r="G3622">
        <v>78</v>
      </c>
      <c r="H3622" t="s">
        <v>3722</v>
      </c>
      <c r="I3622" t="s">
        <v>639</v>
      </c>
    </row>
    <row r="3623" spans="1:9" x14ac:dyDescent="0.25">
      <c r="A3623" t="s">
        <v>3324</v>
      </c>
      <c r="B3623" s="6">
        <v>42029</v>
      </c>
      <c r="C3623" t="s">
        <v>3073</v>
      </c>
      <c r="D3623" t="s">
        <v>3152</v>
      </c>
      <c r="E3623" t="s">
        <v>3721</v>
      </c>
      <c r="F3623">
        <v>82</v>
      </c>
      <c r="G3623">
        <v>70</v>
      </c>
      <c r="I3623" t="s">
        <v>1284</v>
      </c>
    </row>
    <row r="3624" spans="1:9" x14ac:dyDescent="0.25">
      <c r="A3624" t="s">
        <v>3192</v>
      </c>
      <c r="B3624" s="6">
        <v>42029</v>
      </c>
      <c r="C3624" t="s">
        <v>3073</v>
      </c>
      <c r="D3624" t="s">
        <v>3711</v>
      </c>
      <c r="E3624" t="s">
        <v>3720</v>
      </c>
      <c r="F3624">
        <v>80</v>
      </c>
      <c r="G3624">
        <v>68</v>
      </c>
      <c r="I3624" t="s">
        <v>671</v>
      </c>
    </row>
    <row r="3625" spans="1:9" x14ac:dyDescent="0.25">
      <c r="A3625" t="s">
        <v>3114</v>
      </c>
      <c r="B3625" s="6">
        <v>42029</v>
      </c>
      <c r="C3625" t="s">
        <v>3073</v>
      </c>
      <c r="D3625" t="s">
        <v>3718</v>
      </c>
      <c r="E3625" t="s">
        <v>3721</v>
      </c>
      <c r="F3625">
        <v>96</v>
      </c>
      <c r="G3625">
        <v>48</v>
      </c>
      <c r="I3625" t="s">
        <v>1755</v>
      </c>
    </row>
    <row r="3626" spans="1:9" x14ac:dyDescent="0.25">
      <c r="A3626" t="s">
        <v>3117</v>
      </c>
      <c r="B3626" s="6">
        <v>42029</v>
      </c>
      <c r="C3626" t="s">
        <v>3073</v>
      </c>
      <c r="D3626" t="s">
        <v>3171</v>
      </c>
      <c r="E3626" t="s">
        <v>3721</v>
      </c>
      <c r="F3626">
        <v>53</v>
      </c>
      <c r="G3626">
        <v>48</v>
      </c>
      <c r="I3626" t="s">
        <v>476</v>
      </c>
    </row>
    <row r="3627" spans="1:9" x14ac:dyDescent="0.25">
      <c r="A3627" t="s">
        <v>3080</v>
      </c>
      <c r="B3627" s="6">
        <v>42029</v>
      </c>
      <c r="C3627" t="s">
        <v>3073</v>
      </c>
      <c r="D3627" t="s">
        <v>3381</v>
      </c>
      <c r="E3627" t="s">
        <v>3720</v>
      </c>
      <c r="F3627">
        <v>69</v>
      </c>
      <c r="G3627">
        <v>55</v>
      </c>
      <c r="I3627" t="s">
        <v>1911</v>
      </c>
    </row>
    <row r="3628" spans="1:9" x14ac:dyDescent="0.25">
      <c r="A3628" t="s">
        <v>3360</v>
      </c>
      <c r="B3628" s="6">
        <v>42029</v>
      </c>
      <c r="C3628" t="s">
        <v>3073</v>
      </c>
      <c r="D3628" t="s">
        <v>3090</v>
      </c>
      <c r="E3628" t="s">
        <v>3720</v>
      </c>
      <c r="F3628">
        <v>72</v>
      </c>
      <c r="G3628">
        <v>55</v>
      </c>
      <c r="I3628" t="s">
        <v>1437</v>
      </c>
    </row>
    <row r="3629" spans="1:9" x14ac:dyDescent="0.25">
      <c r="A3629" t="s">
        <v>3201</v>
      </c>
      <c r="B3629" s="6">
        <v>42029</v>
      </c>
      <c r="C3629" t="s">
        <v>3073</v>
      </c>
      <c r="D3629" t="s">
        <v>3704</v>
      </c>
      <c r="E3629" t="s">
        <v>3720</v>
      </c>
      <c r="F3629">
        <v>77</v>
      </c>
      <c r="G3629">
        <v>68</v>
      </c>
      <c r="I3629" t="s">
        <v>971</v>
      </c>
    </row>
    <row r="3630" spans="1:9" x14ac:dyDescent="0.25">
      <c r="A3630" t="s">
        <v>3146</v>
      </c>
      <c r="B3630" s="6">
        <v>42029</v>
      </c>
      <c r="C3630" t="s">
        <v>3073</v>
      </c>
      <c r="D3630" t="s">
        <v>3372</v>
      </c>
      <c r="E3630" t="s">
        <v>3721</v>
      </c>
      <c r="F3630">
        <v>89</v>
      </c>
      <c r="G3630">
        <v>70</v>
      </c>
      <c r="I3630" t="s">
        <v>203</v>
      </c>
    </row>
    <row r="3631" spans="1:9" x14ac:dyDescent="0.25">
      <c r="A3631" t="s">
        <v>3228</v>
      </c>
      <c r="B3631" s="6">
        <v>42029</v>
      </c>
      <c r="C3631" t="s">
        <v>3073</v>
      </c>
      <c r="D3631" t="s">
        <v>3230</v>
      </c>
      <c r="E3631" t="s">
        <v>3720</v>
      </c>
      <c r="F3631">
        <v>63</v>
      </c>
      <c r="G3631">
        <v>55</v>
      </c>
      <c r="I3631" t="s">
        <v>2348</v>
      </c>
    </row>
    <row r="3632" spans="1:9" x14ac:dyDescent="0.25">
      <c r="A3632" t="s">
        <v>3138</v>
      </c>
      <c r="B3632" s="6">
        <v>42029</v>
      </c>
      <c r="C3632" t="s">
        <v>3073</v>
      </c>
      <c r="D3632" t="s">
        <v>3113</v>
      </c>
      <c r="E3632" t="s">
        <v>3720</v>
      </c>
      <c r="F3632">
        <v>56</v>
      </c>
      <c r="G3632">
        <v>46</v>
      </c>
      <c r="I3632" t="s">
        <v>350</v>
      </c>
    </row>
    <row r="3633" spans="1:9" x14ac:dyDescent="0.25">
      <c r="A3633" t="s">
        <v>3084</v>
      </c>
      <c r="B3633" s="6">
        <v>42029</v>
      </c>
      <c r="C3633" t="s">
        <v>3073</v>
      </c>
      <c r="D3633" t="s">
        <v>3087</v>
      </c>
      <c r="E3633" t="s">
        <v>3720</v>
      </c>
      <c r="F3633">
        <v>61</v>
      </c>
      <c r="G3633">
        <v>50</v>
      </c>
      <c r="I3633" t="s">
        <v>139</v>
      </c>
    </row>
    <row r="3634" spans="1:9" x14ac:dyDescent="0.25">
      <c r="A3634" t="s">
        <v>3287</v>
      </c>
      <c r="B3634" s="6">
        <v>42029</v>
      </c>
      <c r="C3634" t="s">
        <v>3073</v>
      </c>
      <c r="D3634" t="s">
        <v>3395</v>
      </c>
      <c r="E3634" t="s">
        <v>3721</v>
      </c>
      <c r="F3634">
        <v>77</v>
      </c>
      <c r="G3634">
        <v>56</v>
      </c>
      <c r="I3634" t="s">
        <v>376</v>
      </c>
    </row>
    <row r="3635" spans="1:9" x14ac:dyDescent="0.25">
      <c r="A3635" t="s">
        <v>3708</v>
      </c>
      <c r="B3635" s="6">
        <v>42029</v>
      </c>
      <c r="C3635" t="s">
        <v>3073</v>
      </c>
      <c r="D3635" t="s">
        <v>3252</v>
      </c>
      <c r="E3635" t="s">
        <v>3721</v>
      </c>
      <c r="F3635">
        <v>71</v>
      </c>
      <c r="G3635">
        <v>50</v>
      </c>
      <c r="I3635" t="s">
        <v>980</v>
      </c>
    </row>
    <row r="3636" spans="1:9" x14ac:dyDescent="0.25">
      <c r="A3636" t="s">
        <v>3198</v>
      </c>
      <c r="B3636" s="6">
        <v>42029</v>
      </c>
      <c r="C3636" t="s">
        <v>3073</v>
      </c>
      <c r="D3636" t="s">
        <v>3710</v>
      </c>
      <c r="E3636" t="s">
        <v>3720</v>
      </c>
      <c r="F3636">
        <v>50</v>
      </c>
      <c r="G3636">
        <v>47</v>
      </c>
      <c r="I3636" t="s">
        <v>700</v>
      </c>
    </row>
    <row r="3637" spans="1:9" x14ac:dyDescent="0.25">
      <c r="A3637" t="s">
        <v>3706</v>
      </c>
      <c r="B3637" s="6">
        <v>42029</v>
      </c>
      <c r="C3637" t="s">
        <v>3073</v>
      </c>
      <c r="D3637" t="s">
        <v>3288</v>
      </c>
      <c r="E3637" t="s">
        <v>3721</v>
      </c>
      <c r="F3637">
        <v>74</v>
      </c>
      <c r="G3637">
        <v>40</v>
      </c>
      <c r="I3637" t="s">
        <v>2162</v>
      </c>
    </row>
    <row r="3638" spans="1:9" x14ac:dyDescent="0.25">
      <c r="A3638" t="s">
        <v>3173</v>
      </c>
      <c r="B3638" s="6">
        <v>42030</v>
      </c>
      <c r="C3638" t="s">
        <v>3073</v>
      </c>
      <c r="D3638" t="s">
        <v>3263</v>
      </c>
      <c r="E3638" t="s">
        <v>3720</v>
      </c>
      <c r="F3638">
        <v>80</v>
      </c>
      <c r="G3638">
        <v>63</v>
      </c>
      <c r="I3638" t="s">
        <v>138</v>
      </c>
    </row>
    <row r="3639" spans="1:9" x14ac:dyDescent="0.25">
      <c r="A3639" t="s">
        <v>3400</v>
      </c>
      <c r="B3639" s="6">
        <v>42030</v>
      </c>
      <c r="C3639" t="s">
        <v>3073</v>
      </c>
      <c r="D3639" t="s">
        <v>3414</v>
      </c>
      <c r="E3639" t="s">
        <v>3721</v>
      </c>
      <c r="F3639">
        <v>78</v>
      </c>
      <c r="G3639">
        <v>66</v>
      </c>
      <c r="I3639" t="s">
        <v>2674</v>
      </c>
    </row>
    <row r="3640" spans="1:9" x14ac:dyDescent="0.25">
      <c r="A3640" t="s">
        <v>3401</v>
      </c>
      <c r="B3640" s="6">
        <v>42030</v>
      </c>
      <c r="C3640" t="s">
        <v>3073</v>
      </c>
      <c r="D3640" t="s">
        <v>3356</v>
      </c>
      <c r="E3640" t="s">
        <v>3721</v>
      </c>
      <c r="F3640">
        <v>63</v>
      </c>
      <c r="G3640">
        <v>59</v>
      </c>
      <c r="H3640" t="s">
        <v>3722</v>
      </c>
      <c r="I3640" t="s">
        <v>2681</v>
      </c>
    </row>
    <row r="3641" spans="1:9" x14ac:dyDescent="0.25">
      <c r="A3641" t="s">
        <v>3399</v>
      </c>
      <c r="B3641" s="6">
        <v>42030</v>
      </c>
      <c r="C3641" t="s">
        <v>3073</v>
      </c>
      <c r="D3641" t="s">
        <v>3093</v>
      </c>
      <c r="E3641" t="s">
        <v>3720</v>
      </c>
      <c r="F3641">
        <v>68</v>
      </c>
      <c r="G3641">
        <v>66</v>
      </c>
      <c r="I3641" t="s">
        <v>221</v>
      </c>
    </row>
    <row r="3642" spans="1:9" x14ac:dyDescent="0.25">
      <c r="A3642" t="s">
        <v>3412</v>
      </c>
      <c r="B3642" s="6">
        <v>42030</v>
      </c>
      <c r="C3642" t="s">
        <v>3073</v>
      </c>
      <c r="D3642" t="s">
        <v>3413</v>
      </c>
      <c r="E3642" t="s">
        <v>3721</v>
      </c>
      <c r="F3642">
        <v>105</v>
      </c>
      <c r="G3642">
        <v>68</v>
      </c>
      <c r="I3642" t="s">
        <v>2700</v>
      </c>
    </row>
    <row r="3643" spans="1:9" x14ac:dyDescent="0.25">
      <c r="A3643" t="s">
        <v>3219</v>
      </c>
      <c r="B3643" s="6">
        <v>42030</v>
      </c>
      <c r="C3643" t="s">
        <v>3073</v>
      </c>
      <c r="D3643" t="s">
        <v>3393</v>
      </c>
      <c r="E3643" t="s">
        <v>3720</v>
      </c>
      <c r="F3643">
        <v>45</v>
      </c>
      <c r="G3643">
        <v>42</v>
      </c>
      <c r="I3643" t="s">
        <v>1977</v>
      </c>
    </row>
    <row r="3644" spans="1:9" x14ac:dyDescent="0.25">
      <c r="A3644" t="s">
        <v>3312</v>
      </c>
      <c r="B3644" s="6">
        <v>42030</v>
      </c>
      <c r="C3644" t="s">
        <v>3073</v>
      </c>
      <c r="D3644" t="s">
        <v>3306</v>
      </c>
      <c r="E3644" t="s">
        <v>3721</v>
      </c>
      <c r="F3644">
        <v>78</v>
      </c>
      <c r="G3644">
        <v>59</v>
      </c>
      <c r="I3644" t="s">
        <v>1133</v>
      </c>
    </row>
    <row r="3645" spans="1:9" x14ac:dyDescent="0.25">
      <c r="A3645" t="s">
        <v>3156</v>
      </c>
      <c r="B3645" s="6">
        <v>42030</v>
      </c>
      <c r="C3645" t="s">
        <v>3073</v>
      </c>
      <c r="D3645" t="s">
        <v>3179</v>
      </c>
      <c r="E3645" t="s">
        <v>3720</v>
      </c>
      <c r="F3645">
        <v>64</v>
      </c>
      <c r="G3645">
        <v>53</v>
      </c>
      <c r="I3645" t="s">
        <v>1622</v>
      </c>
    </row>
    <row r="3646" spans="1:9" x14ac:dyDescent="0.25">
      <c r="A3646" t="s">
        <v>3220</v>
      </c>
      <c r="B3646" s="6">
        <v>42030</v>
      </c>
      <c r="C3646" t="s">
        <v>3073</v>
      </c>
      <c r="D3646" t="s">
        <v>3125</v>
      </c>
      <c r="E3646" t="s">
        <v>3720</v>
      </c>
      <c r="F3646">
        <v>72</v>
      </c>
      <c r="G3646">
        <v>65</v>
      </c>
      <c r="I3646" t="s">
        <v>2006</v>
      </c>
    </row>
    <row r="3647" spans="1:9" x14ac:dyDescent="0.25">
      <c r="A3647" t="s">
        <v>3406</v>
      </c>
      <c r="B3647" s="6">
        <v>42030</v>
      </c>
      <c r="C3647" t="s">
        <v>3073</v>
      </c>
      <c r="D3647" t="s">
        <v>3387</v>
      </c>
      <c r="E3647" t="s">
        <v>3721</v>
      </c>
      <c r="F3647">
        <v>86</v>
      </c>
      <c r="G3647">
        <v>84</v>
      </c>
      <c r="I3647" t="s">
        <v>2599</v>
      </c>
    </row>
    <row r="3648" spans="1:9" x14ac:dyDescent="0.25">
      <c r="A3648" t="s">
        <v>3714</v>
      </c>
      <c r="B3648" s="6">
        <v>42030</v>
      </c>
      <c r="C3648" t="s">
        <v>3073</v>
      </c>
      <c r="D3648" t="s">
        <v>3248</v>
      </c>
      <c r="E3648" t="s">
        <v>3721</v>
      </c>
      <c r="F3648">
        <v>89</v>
      </c>
      <c r="G3648">
        <v>86</v>
      </c>
      <c r="I3648" t="s">
        <v>834</v>
      </c>
    </row>
    <row r="3649" spans="1:9" x14ac:dyDescent="0.25">
      <c r="A3649" t="s">
        <v>3362</v>
      </c>
      <c r="B3649" s="6">
        <v>42030</v>
      </c>
      <c r="C3649" t="s">
        <v>3073</v>
      </c>
      <c r="D3649" t="s">
        <v>3336</v>
      </c>
      <c r="E3649" t="s">
        <v>3720</v>
      </c>
      <c r="F3649">
        <v>82</v>
      </c>
      <c r="G3649">
        <v>65</v>
      </c>
      <c r="I3649" t="s">
        <v>2608</v>
      </c>
    </row>
    <row r="3650" spans="1:9" x14ac:dyDescent="0.25">
      <c r="A3650" t="s">
        <v>3394</v>
      </c>
      <c r="B3650" s="6">
        <v>42030</v>
      </c>
      <c r="C3650" t="s">
        <v>3073</v>
      </c>
      <c r="D3650" t="s">
        <v>3409</v>
      </c>
      <c r="E3650" t="s">
        <v>3720</v>
      </c>
      <c r="F3650">
        <v>85</v>
      </c>
      <c r="G3650">
        <v>84</v>
      </c>
      <c r="H3650" t="s">
        <v>3724</v>
      </c>
      <c r="I3650" t="s">
        <v>85</v>
      </c>
    </row>
    <row r="3651" spans="1:9" x14ac:dyDescent="0.25">
      <c r="A3651" t="s">
        <v>3405</v>
      </c>
      <c r="B3651" s="6">
        <v>42030</v>
      </c>
      <c r="C3651" t="s">
        <v>3073</v>
      </c>
      <c r="D3651" t="s">
        <v>3314</v>
      </c>
      <c r="E3651" t="s">
        <v>3721</v>
      </c>
      <c r="F3651">
        <v>87</v>
      </c>
      <c r="G3651">
        <v>67</v>
      </c>
      <c r="I3651" t="s">
        <v>2618</v>
      </c>
    </row>
    <row r="3652" spans="1:9" x14ac:dyDescent="0.25">
      <c r="A3652" t="s">
        <v>3705</v>
      </c>
      <c r="B3652" s="6">
        <v>42030</v>
      </c>
      <c r="C3652" t="s">
        <v>3073</v>
      </c>
      <c r="D3652" t="s">
        <v>3195</v>
      </c>
      <c r="E3652" t="s">
        <v>3721</v>
      </c>
      <c r="F3652">
        <v>93</v>
      </c>
      <c r="G3652">
        <v>83</v>
      </c>
      <c r="I3652" t="s">
        <v>531</v>
      </c>
    </row>
    <row r="3653" spans="1:9" x14ac:dyDescent="0.25">
      <c r="A3653" t="s">
        <v>3239</v>
      </c>
      <c r="B3653" s="6">
        <v>42030</v>
      </c>
      <c r="C3653" t="s">
        <v>3073</v>
      </c>
      <c r="D3653" t="s">
        <v>3350</v>
      </c>
      <c r="E3653" t="s">
        <v>3720</v>
      </c>
      <c r="F3653">
        <v>84</v>
      </c>
      <c r="G3653">
        <v>71</v>
      </c>
      <c r="I3653" t="s">
        <v>2059</v>
      </c>
    </row>
    <row r="3654" spans="1:9" x14ac:dyDescent="0.25">
      <c r="A3654" t="s">
        <v>3392</v>
      </c>
      <c r="B3654" s="6">
        <v>42030</v>
      </c>
      <c r="C3654" t="s">
        <v>3073</v>
      </c>
      <c r="D3654" t="s">
        <v>3300</v>
      </c>
      <c r="E3654" t="s">
        <v>3721</v>
      </c>
      <c r="F3654">
        <v>55</v>
      </c>
      <c r="G3654">
        <v>54</v>
      </c>
      <c r="I3654" t="s">
        <v>2069</v>
      </c>
    </row>
    <row r="3655" spans="1:9" x14ac:dyDescent="0.25">
      <c r="A3655" t="s">
        <v>3357</v>
      </c>
      <c r="B3655" s="6">
        <v>42030</v>
      </c>
      <c r="C3655" t="s">
        <v>3073</v>
      </c>
      <c r="D3655" t="s">
        <v>3407</v>
      </c>
      <c r="E3655" t="s">
        <v>3721</v>
      </c>
      <c r="F3655">
        <v>80</v>
      </c>
      <c r="G3655">
        <v>51</v>
      </c>
      <c r="I3655" t="s">
        <v>1082</v>
      </c>
    </row>
    <row r="3656" spans="1:9" x14ac:dyDescent="0.25">
      <c r="A3656" t="s">
        <v>3369</v>
      </c>
      <c r="B3656" s="6">
        <v>42030</v>
      </c>
      <c r="C3656" t="s">
        <v>3073</v>
      </c>
      <c r="D3656" t="s">
        <v>3373</v>
      </c>
      <c r="E3656" t="s">
        <v>3721</v>
      </c>
      <c r="F3656">
        <v>59</v>
      </c>
      <c r="G3656">
        <v>56</v>
      </c>
      <c r="I3656" t="s">
        <v>1656</v>
      </c>
    </row>
    <row r="3657" spans="1:9" x14ac:dyDescent="0.25">
      <c r="A3657" t="s">
        <v>3303</v>
      </c>
      <c r="B3657" s="6">
        <v>42030</v>
      </c>
      <c r="C3657" t="s">
        <v>3073</v>
      </c>
      <c r="D3657" t="s">
        <v>3302</v>
      </c>
      <c r="E3657" t="s">
        <v>3720</v>
      </c>
      <c r="F3657">
        <v>63</v>
      </c>
      <c r="G3657">
        <v>54</v>
      </c>
      <c r="I3657" t="s">
        <v>1201</v>
      </c>
    </row>
    <row r="3658" spans="1:9" x14ac:dyDescent="0.25">
      <c r="A3658" t="s">
        <v>3321</v>
      </c>
      <c r="B3658" s="6">
        <v>42030</v>
      </c>
      <c r="C3658" t="s">
        <v>3073</v>
      </c>
      <c r="D3658" t="s">
        <v>3292</v>
      </c>
      <c r="E3658" t="s">
        <v>3720</v>
      </c>
      <c r="F3658">
        <v>70</v>
      </c>
      <c r="G3658">
        <v>54</v>
      </c>
      <c r="I3658" t="s">
        <v>2076</v>
      </c>
    </row>
    <row r="3659" spans="1:9" x14ac:dyDescent="0.25">
      <c r="A3659" t="s">
        <v>3322</v>
      </c>
      <c r="B3659" s="6">
        <v>42030</v>
      </c>
      <c r="C3659" t="s">
        <v>3073</v>
      </c>
      <c r="D3659" t="s">
        <v>3364</v>
      </c>
      <c r="E3659" t="s">
        <v>3720</v>
      </c>
      <c r="F3659">
        <v>70</v>
      </c>
      <c r="G3659">
        <v>61</v>
      </c>
      <c r="I3659" t="s">
        <v>2647</v>
      </c>
    </row>
    <row r="3660" spans="1:9" x14ac:dyDescent="0.25">
      <c r="A3660" t="s">
        <v>3313</v>
      </c>
      <c r="B3660" s="6">
        <v>42030</v>
      </c>
      <c r="C3660" t="s">
        <v>3073</v>
      </c>
      <c r="D3660" t="s">
        <v>3293</v>
      </c>
      <c r="E3660" t="s">
        <v>3721</v>
      </c>
      <c r="F3660">
        <v>65</v>
      </c>
      <c r="G3660">
        <v>56</v>
      </c>
      <c r="I3660" t="s">
        <v>2087</v>
      </c>
    </row>
    <row r="3661" spans="1:9" x14ac:dyDescent="0.25">
      <c r="A3661" t="s">
        <v>3368</v>
      </c>
      <c r="B3661" s="6">
        <v>42030</v>
      </c>
      <c r="C3661" t="s">
        <v>3073</v>
      </c>
      <c r="D3661" t="s">
        <v>3281</v>
      </c>
      <c r="E3661" t="s">
        <v>3721</v>
      </c>
      <c r="F3661">
        <v>73</v>
      </c>
      <c r="G3661">
        <v>48</v>
      </c>
      <c r="I3661" t="s">
        <v>1677</v>
      </c>
    </row>
    <row r="3662" spans="1:9" x14ac:dyDescent="0.25">
      <c r="A3662" t="s">
        <v>3122</v>
      </c>
      <c r="B3662" s="6">
        <v>42031</v>
      </c>
      <c r="C3662" t="s">
        <v>3073</v>
      </c>
      <c r="D3662" t="s">
        <v>3316</v>
      </c>
      <c r="E3662" t="s">
        <v>3721</v>
      </c>
      <c r="F3662">
        <v>59</v>
      </c>
      <c r="G3662">
        <v>47</v>
      </c>
      <c r="I3662" t="s">
        <v>682</v>
      </c>
    </row>
    <row r="3663" spans="1:9" x14ac:dyDescent="0.25">
      <c r="A3663" t="s">
        <v>3155</v>
      </c>
      <c r="B3663" s="6">
        <v>42031</v>
      </c>
      <c r="C3663" t="s">
        <v>3073</v>
      </c>
      <c r="D3663" t="s">
        <v>3144</v>
      </c>
      <c r="E3663" t="s">
        <v>3720</v>
      </c>
      <c r="F3663">
        <v>52</v>
      </c>
      <c r="G3663">
        <v>50</v>
      </c>
      <c r="I3663" t="s">
        <v>671</v>
      </c>
    </row>
    <row r="3664" spans="1:9" x14ac:dyDescent="0.25">
      <c r="A3664" t="s">
        <v>3170</v>
      </c>
      <c r="B3664" s="6">
        <v>42031</v>
      </c>
      <c r="C3664" t="s">
        <v>3073</v>
      </c>
      <c r="D3664" t="s">
        <v>3251</v>
      </c>
      <c r="E3664" t="s">
        <v>3721</v>
      </c>
      <c r="F3664">
        <v>69</v>
      </c>
      <c r="G3664">
        <v>64</v>
      </c>
      <c r="I3664" t="s">
        <v>2476</v>
      </c>
    </row>
    <row r="3665" spans="1:9" x14ac:dyDescent="0.25">
      <c r="A3665" t="s">
        <v>3260</v>
      </c>
      <c r="B3665" s="6">
        <v>42031</v>
      </c>
      <c r="C3665" t="s">
        <v>3073</v>
      </c>
      <c r="D3665" t="s">
        <v>3100</v>
      </c>
      <c r="E3665" t="s">
        <v>3720</v>
      </c>
      <c r="F3665">
        <v>71</v>
      </c>
      <c r="G3665">
        <v>61</v>
      </c>
      <c r="I3665" t="s">
        <v>586</v>
      </c>
    </row>
    <row r="3666" spans="1:9" x14ac:dyDescent="0.25">
      <c r="A3666" t="s">
        <v>3280</v>
      </c>
      <c r="B3666" s="6">
        <v>42031</v>
      </c>
      <c r="C3666" t="s">
        <v>3073</v>
      </c>
      <c r="D3666" t="s">
        <v>3279</v>
      </c>
      <c r="E3666" t="s">
        <v>3721</v>
      </c>
      <c r="F3666">
        <v>82</v>
      </c>
      <c r="G3666">
        <v>78</v>
      </c>
      <c r="I3666" t="s">
        <v>916</v>
      </c>
    </row>
    <row r="3667" spans="1:9" x14ac:dyDescent="0.25">
      <c r="A3667" t="s">
        <v>3367</v>
      </c>
      <c r="B3667" s="6">
        <v>42031</v>
      </c>
      <c r="C3667" t="s">
        <v>3073</v>
      </c>
      <c r="D3667" t="s">
        <v>3103</v>
      </c>
      <c r="E3667" t="s">
        <v>3721</v>
      </c>
      <c r="F3667">
        <v>56</v>
      </c>
      <c r="G3667">
        <v>46</v>
      </c>
      <c r="I3667" t="s">
        <v>476</v>
      </c>
    </row>
    <row r="3668" spans="1:9" x14ac:dyDescent="0.25">
      <c r="A3668" t="s">
        <v>3284</v>
      </c>
      <c r="B3668" s="6">
        <v>42031</v>
      </c>
      <c r="C3668" t="s">
        <v>3073</v>
      </c>
      <c r="D3668" t="s">
        <v>3110</v>
      </c>
      <c r="E3668" t="s">
        <v>3721</v>
      </c>
      <c r="F3668">
        <v>77</v>
      </c>
      <c r="G3668">
        <v>71</v>
      </c>
      <c r="I3668" t="s">
        <v>326</v>
      </c>
    </row>
    <row r="3669" spans="1:9" x14ac:dyDescent="0.25">
      <c r="A3669" t="s">
        <v>3342</v>
      </c>
      <c r="B3669" s="6">
        <v>42031</v>
      </c>
      <c r="C3669" t="s">
        <v>3073</v>
      </c>
      <c r="D3669" t="s">
        <v>3718</v>
      </c>
      <c r="E3669" t="s">
        <v>3721</v>
      </c>
      <c r="F3669">
        <v>79</v>
      </c>
      <c r="G3669">
        <v>54</v>
      </c>
      <c r="I3669" t="s">
        <v>2955</v>
      </c>
    </row>
    <row r="3670" spans="1:9" x14ac:dyDescent="0.25">
      <c r="A3670" t="s">
        <v>3315</v>
      </c>
      <c r="B3670" s="6">
        <v>42031</v>
      </c>
      <c r="C3670" t="s">
        <v>3073</v>
      </c>
      <c r="D3670" t="s">
        <v>3191</v>
      </c>
      <c r="E3670" t="s">
        <v>3721</v>
      </c>
      <c r="F3670">
        <v>76</v>
      </c>
      <c r="G3670">
        <v>40</v>
      </c>
      <c r="I3670" t="s">
        <v>972</v>
      </c>
    </row>
    <row r="3671" spans="1:9" x14ac:dyDescent="0.25">
      <c r="A3671" t="s">
        <v>3378</v>
      </c>
      <c r="B3671" s="6">
        <v>42031</v>
      </c>
      <c r="C3671" t="s">
        <v>3073</v>
      </c>
      <c r="D3671" t="s">
        <v>3190</v>
      </c>
      <c r="E3671" t="s">
        <v>3721</v>
      </c>
      <c r="F3671">
        <v>89</v>
      </c>
      <c r="G3671">
        <v>78</v>
      </c>
      <c r="I3671" t="s">
        <v>835</v>
      </c>
    </row>
    <row r="3672" spans="1:9" x14ac:dyDescent="0.25">
      <c r="A3672" t="s">
        <v>3249</v>
      </c>
      <c r="B3672" s="6">
        <v>42031</v>
      </c>
      <c r="C3672" t="s">
        <v>3073</v>
      </c>
      <c r="D3672" t="s">
        <v>3210</v>
      </c>
      <c r="E3672" t="s">
        <v>3720</v>
      </c>
      <c r="F3672">
        <v>66</v>
      </c>
      <c r="G3672">
        <v>53</v>
      </c>
      <c r="I3672" t="s">
        <v>941</v>
      </c>
    </row>
    <row r="3673" spans="1:9" x14ac:dyDescent="0.25">
      <c r="A3673" t="s">
        <v>3111</v>
      </c>
      <c r="B3673" s="6">
        <v>42031</v>
      </c>
      <c r="C3673" t="s">
        <v>3073</v>
      </c>
      <c r="D3673" t="s">
        <v>3229</v>
      </c>
      <c r="E3673" t="s">
        <v>3721</v>
      </c>
      <c r="F3673">
        <v>70</v>
      </c>
      <c r="G3673">
        <v>62</v>
      </c>
      <c r="I3673" t="s">
        <v>203</v>
      </c>
    </row>
    <row r="3674" spans="1:9" x14ac:dyDescent="0.25">
      <c r="A3674" t="s">
        <v>3245</v>
      </c>
      <c r="B3674" s="6">
        <v>42031</v>
      </c>
      <c r="C3674" t="s">
        <v>3073</v>
      </c>
      <c r="D3674" t="s">
        <v>3385</v>
      </c>
      <c r="E3674" t="s">
        <v>3720</v>
      </c>
      <c r="F3674">
        <v>65</v>
      </c>
      <c r="G3674">
        <v>59</v>
      </c>
      <c r="I3674" t="s">
        <v>105</v>
      </c>
    </row>
    <row r="3675" spans="1:9" x14ac:dyDescent="0.25">
      <c r="A3675" t="s">
        <v>3375</v>
      </c>
      <c r="B3675" s="6">
        <v>42031</v>
      </c>
      <c r="C3675" t="s">
        <v>3073</v>
      </c>
      <c r="D3675" t="s">
        <v>3102</v>
      </c>
      <c r="E3675" t="s">
        <v>3721</v>
      </c>
      <c r="F3675">
        <v>63</v>
      </c>
      <c r="G3675">
        <v>53</v>
      </c>
      <c r="I3675" t="s">
        <v>995</v>
      </c>
    </row>
    <row r="3676" spans="1:9" x14ac:dyDescent="0.25">
      <c r="A3676" t="s">
        <v>3168</v>
      </c>
      <c r="B3676" s="6">
        <v>42031</v>
      </c>
      <c r="C3676" t="s">
        <v>3073</v>
      </c>
      <c r="D3676" t="s">
        <v>3130</v>
      </c>
      <c r="E3676" t="s">
        <v>3721</v>
      </c>
      <c r="F3676">
        <v>53</v>
      </c>
      <c r="G3676">
        <v>48</v>
      </c>
      <c r="I3676" t="s">
        <v>453</v>
      </c>
    </row>
    <row r="3677" spans="1:9" x14ac:dyDescent="0.25">
      <c r="A3677" t="s">
        <v>3153</v>
      </c>
      <c r="B3677" s="6">
        <v>42031</v>
      </c>
      <c r="C3677" t="s">
        <v>3073</v>
      </c>
      <c r="D3677" t="s">
        <v>3134</v>
      </c>
      <c r="E3677" t="s">
        <v>3721</v>
      </c>
      <c r="F3677">
        <v>58</v>
      </c>
      <c r="G3677">
        <v>44</v>
      </c>
      <c r="I3677" t="s">
        <v>266</v>
      </c>
    </row>
    <row r="3678" spans="1:9" x14ac:dyDescent="0.25">
      <c r="A3678" t="s">
        <v>3328</v>
      </c>
      <c r="B3678" s="6">
        <v>42031</v>
      </c>
      <c r="C3678" t="s">
        <v>3073</v>
      </c>
      <c r="D3678" t="s">
        <v>3077</v>
      </c>
      <c r="E3678" t="s">
        <v>3720</v>
      </c>
      <c r="F3678">
        <v>67</v>
      </c>
      <c r="G3678">
        <v>62</v>
      </c>
      <c r="I3678" t="s">
        <v>2197</v>
      </c>
    </row>
    <row r="3679" spans="1:9" x14ac:dyDescent="0.25">
      <c r="A3679" t="s">
        <v>3246</v>
      </c>
      <c r="B3679" s="6">
        <v>42031</v>
      </c>
      <c r="C3679" t="s">
        <v>3073</v>
      </c>
      <c r="D3679" t="s">
        <v>3403</v>
      </c>
      <c r="E3679" t="s">
        <v>3721</v>
      </c>
      <c r="F3679">
        <v>64</v>
      </c>
      <c r="G3679">
        <v>53</v>
      </c>
      <c r="I3679" t="s">
        <v>871</v>
      </c>
    </row>
    <row r="3680" spans="1:9" x14ac:dyDescent="0.25">
      <c r="A3680" t="s">
        <v>3159</v>
      </c>
      <c r="B3680" s="6">
        <v>42031</v>
      </c>
      <c r="C3680" t="s">
        <v>3073</v>
      </c>
      <c r="D3680" t="s">
        <v>3718</v>
      </c>
      <c r="E3680" t="s">
        <v>3721</v>
      </c>
      <c r="F3680">
        <v>94</v>
      </c>
      <c r="G3680">
        <v>53</v>
      </c>
      <c r="I3680" t="s">
        <v>2788</v>
      </c>
    </row>
    <row r="3681" spans="1:9" x14ac:dyDescent="0.25">
      <c r="A3681" t="s">
        <v>3075</v>
      </c>
      <c r="B3681" s="6">
        <v>42031</v>
      </c>
      <c r="C3681" t="s">
        <v>3073</v>
      </c>
      <c r="D3681" t="s">
        <v>3255</v>
      </c>
      <c r="E3681" t="s">
        <v>3070</v>
      </c>
      <c r="I3681" t="s">
        <v>3070</v>
      </c>
    </row>
    <row r="3682" spans="1:9" x14ac:dyDescent="0.25">
      <c r="A3682" t="s">
        <v>3108</v>
      </c>
      <c r="B3682" s="6">
        <v>42031</v>
      </c>
      <c r="C3682" t="s">
        <v>3073</v>
      </c>
      <c r="D3682" t="s">
        <v>3323</v>
      </c>
      <c r="E3682" t="s">
        <v>3070</v>
      </c>
      <c r="I3682" t="s">
        <v>3070</v>
      </c>
    </row>
    <row r="3683" spans="1:9" x14ac:dyDescent="0.25">
      <c r="A3683" t="s">
        <v>3343</v>
      </c>
      <c r="B3683" s="6">
        <v>42031</v>
      </c>
      <c r="C3683" t="s">
        <v>3073</v>
      </c>
      <c r="D3683" t="s">
        <v>3329</v>
      </c>
      <c r="E3683" t="s">
        <v>3721</v>
      </c>
      <c r="F3683">
        <v>58</v>
      </c>
      <c r="G3683">
        <v>47</v>
      </c>
      <c r="I3683" t="s">
        <v>435</v>
      </c>
    </row>
    <row r="3684" spans="1:9" x14ac:dyDescent="0.25">
      <c r="A3684" t="s">
        <v>3289</v>
      </c>
      <c r="B3684" s="6">
        <v>42031</v>
      </c>
      <c r="C3684" t="s">
        <v>3073</v>
      </c>
      <c r="D3684" t="s">
        <v>3169</v>
      </c>
      <c r="E3684" t="s">
        <v>3721</v>
      </c>
      <c r="F3684">
        <v>70</v>
      </c>
      <c r="G3684">
        <v>65</v>
      </c>
      <c r="I3684" t="s">
        <v>1307</v>
      </c>
    </row>
    <row r="3685" spans="1:9" x14ac:dyDescent="0.25">
      <c r="A3685" t="s">
        <v>3142</v>
      </c>
      <c r="B3685" s="6">
        <v>42031</v>
      </c>
      <c r="C3685" t="s">
        <v>3073</v>
      </c>
      <c r="D3685" t="s">
        <v>3143</v>
      </c>
      <c r="E3685" t="s">
        <v>3720</v>
      </c>
      <c r="F3685">
        <v>62</v>
      </c>
      <c r="G3685">
        <v>55</v>
      </c>
      <c r="I3685" t="s">
        <v>328</v>
      </c>
    </row>
    <row r="3686" spans="1:9" x14ac:dyDescent="0.25">
      <c r="A3686" t="s">
        <v>3276</v>
      </c>
      <c r="B3686" s="6">
        <v>42031</v>
      </c>
      <c r="C3686" t="s">
        <v>3073</v>
      </c>
      <c r="D3686" t="s">
        <v>3242</v>
      </c>
      <c r="E3686" t="s">
        <v>3721</v>
      </c>
      <c r="F3686">
        <v>56</v>
      </c>
      <c r="G3686">
        <v>44</v>
      </c>
      <c r="I3686" t="s">
        <v>1248</v>
      </c>
    </row>
    <row r="3687" spans="1:9" x14ac:dyDescent="0.25">
      <c r="A3687" t="s">
        <v>3180</v>
      </c>
      <c r="B3687" s="6">
        <v>42031</v>
      </c>
      <c r="C3687" t="s">
        <v>3073</v>
      </c>
      <c r="D3687" t="s">
        <v>3126</v>
      </c>
      <c r="E3687" t="s">
        <v>3721</v>
      </c>
      <c r="F3687">
        <v>72</v>
      </c>
      <c r="G3687">
        <v>48</v>
      </c>
      <c r="I3687" t="s">
        <v>530</v>
      </c>
    </row>
    <row r="3688" spans="1:9" x14ac:dyDescent="0.25">
      <c r="A3688" t="s">
        <v>3198</v>
      </c>
      <c r="B3688" s="6">
        <v>42031</v>
      </c>
      <c r="C3688" t="s">
        <v>3073</v>
      </c>
      <c r="D3688" t="s">
        <v>3192</v>
      </c>
      <c r="E3688" t="s">
        <v>3721</v>
      </c>
      <c r="F3688">
        <v>70</v>
      </c>
      <c r="G3688">
        <v>67</v>
      </c>
      <c r="H3688" t="s">
        <v>3722</v>
      </c>
      <c r="I3688" t="s">
        <v>510</v>
      </c>
    </row>
    <row r="3689" spans="1:9" x14ac:dyDescent="0.25">
      <c r="A3689" t="s">
        <v>3715</v>
      </c>
      <c r="B3689" s="6">
        <v>42032</v>
      </c>
      <c r="C3689" t="s">
        <v>3073</v>
      </c>
      <c r="D3689" t="s">
        <v>3295</v>
      </c>
      <c r="E3689" t="s">
        <v>3721</v>
      </c>
      <c r="F3689">
        <v>90</v>
      </c>
      <c r="G3689">
        <v>56</v>
      </c>
      <c r="I3689" t="s">
        <v>662</v>
      </c>
    </row>
    <row r="3690" spans="1:9" x14ac:dyDescent="0.25">
      <c r="A3690" t="s">
        <v>3372</v>
      </c>
      <c r="B3690" s="6">
        <v>42032</v>
      </c>
      <c r="C3690" t="s">
        <v>3073</v>
      </c>
      <c r="D3690" t="s">
        <v>3258</v>
      </c>
      <c r="E3690" t="s">
        <v>3721</v>
      </c>
      <c r="F3690">
        <v>73</v>
      </c>
      <c r="G3690">
        <v>55</v>
      </c>
      <c r="I3690" t="s">
        <v>587</v>
      </c>
    </row>
    <row r="3691" spans="1:9" x14ac:dyDescent="0.25">
      <c r="A3691" t="s">
        <v>3233</v>
      </c>
      <c r="B3691" s="6">
        <v>42032</v>
      </c>
      <c r="C3691" t="s">
        <v>3073</v>
      </c>
      <c r="D3691" t="s">
        <v>3238</v>
      </c>
      <c r="E3691" t="s">
        <v>3720</v>
      </c>
      <c r="F3691">
        <v>82</v>
      </c>
      <c r="G3691">
        <v>69</v>
      </c>
      <c r="I3691" t="s">
        <v>1645</v>
      </c>
    </row>
    <row r="3692" spans="1:9" x14ac:dyDescent="0.25">
      <c r="A3692" t="s">
        <v>3095</v>
      </c>
      <c r="B3692" s="6">
        <v>42032</v>
      </c>
      <c r="C3692" t="s">
        <v>3073</v>
      </c>
      <c r="D3692" t="s">
        <v>3711</v>
      </c>
      <c r="E3692" t="s">
        <v>3720</v>
      </c>
      <c r="F3692">
        <v>81</v>
      </c>
      <c r="G3692">
        <v>72</v>
      </c>
      <c r="I3692" t="s">
        <v>544</v>
      </c>
    </row>
    <row r="3693" spans="1:9" x14ac:dyDescent="0.25">
      <c r="A3693" t="s">
        <v>3376</v>
      </c>
      <c r="B3693" s="6">
        <v>42032</v>
      </c>
      <c r="C3693" t="s">
        <v>3073</v>
      </c>
      <c r="D3693" t="s">
        <v>3288</v>
      </c>
      <c r="E3693" t="s">
        <v>3720</v>
      </c>
      <c r="F3693">
        <v>69</v>
      </c>
      <c r="G3693">
        <v>57</v>
      </c>
      <c r="I3693" t="s">
        <v>2095</v>
      </c>
    </row>
    <row r="3694" spans="1:9" x14ac:dyDescent="0.25">
      <c r="A3694" t="s">
        <v>3079</v>
      </c>
      <c r="B3694" s="6">
        <v>42032</v>
      </c>
      <c r="C3694" t="s">
        <v>3073</v>
      </c>
      <c r="D3694" t="s">
        <v>3379</v>
      </c>
      <c r="E3694" t="s">
        <v>3721</v>
      </c>
      <c r="F3694">
        <v>68</v>
      </c>
      <c r="G3694">
        <v>62</v>
      </c>
      <c r="I3694" t="s">
        <v>179</v>
      </c>
    </row>
    <row r="3695" spans="1:9" x14ac:dyDescent="0.25">
      <c r="A3695" t="s">
        <v>3301</v>
      </c>
      <c r="B3695" s="6">
        <v>42032</v>
      </c>
      <c r="C3695" t="s">
        <v>3073</v>
      </c>
      <c r="D3695" t="s">
        <v>3311</v>
      </c>
      <c r="E3695" t="s">
        <v>3720</v>
      </c>
      <c r="F3695">
        <v>84</v>
      </c>
      <c r="G3695">
        <v>77</v>
      </c>
      <c r="I3695" t="s">
        <v>1147</v>
      </c>
    </row>
    <row r="3696" spans="1:9" x14ac:dyDescent="0.25">
      <c r="A3696" t="s">
        <v>3308</v>
      </c>
      <c r="B3696" s="6">
        <v>42032</v>
      </c>
      <c r="C3696" t="s">
        <v>3073</v>
      </c>
      <c r="D3696" t="s">
        <v>3304</v>
      </c>
      <c r="E3696" t="s">
        <v>3720</v>
      </c>
      <c r="F3696">
        <v>75</v>
      </c>
      <c r="G3696">
        <v>68</v>
      </c>
      <c r="I3696" t="s">
        <v>205</v>
      </c>
    </row>
    <row r="3697" spans="1:9" x14ac:dyDescent="0.25">
      <c r="A3697" t="s">
        <v>3076</v>
      </c>
      <c r="B3697" s="6">
        <v>42032</v>
      </c>
      <c r="C3697" t="s">
        <v>3073</v>
      </c>
      <c r="D3697" t="s">
        <v>3366</v>
      </c>
      <c r="E3697" t="s">
        <v>3720</v>
      </c>
      <c r="F3697">
        <v>59</v>
      </c>
      <c r="G3697">
        <v>54</v>
      </c>
      <c r="I3697" t="s">
        <v>2429</v>
      </c>
    </row>
    <row r="3698" spans="1:9" x14ac:dyDescent="0.25">
      <c r="A3698" t="s">
        <v>3252</v>
      </c>
      <c r="B3698" s="6">
        <v>42032</v>
      </c>
      <c r="C3698" t="s">
        <v>3073</v>
      </c>
      <c r="D3698" t="s">
        <v>3201</v>
      </c>
      <c r="E3698" t="s">
        <v>3721</v>
      </c>
      <c r="F3698">
        <v>77</v>
      </c>
      <c r="G3698">
        <v>74</v>
      </c>
      <c r="I3698" t="s">
        <v>924</v>
      </c>
    </row>
    <row r="3699" spans="1:9" x14ac:dyDescent="0.25">
      <c r="A3699" t="s">
        <v>3181</v>
      </c>
      <c r="B3699" s="6">
        <v>42032</v>
      </c>
      <c r="C3699" t="s">
        <v>3073</v>
      </c>
      <c r="D3699" t="s">
        <v>3346</v>
      </c>
      <c r="E3699" t="s">
        <v>3721</v>
      </c>
      <c r="F3699">
        <v>65</v>
      </c>
      <c r="G3699">
        <v>60</v>
      </c>
      <c r="I3699" t="s">
        <v>1437</v>
      </c>
    </row>
    <row r="3700" spans="1:9" x14ac:dyDescent="0.25">
      <c r="A3700" t="s">
        <v>3161</v>
      </c>
      <c r="B3700" s="6">
        <v>42032</v>
      </c>
      <c r="C3700" t="s">
        <v>3073</v>
      </c>
      <c r="D3700" t="s">
        <v>3200</v>
      </c>
      <c r="E3700" t="s">
        <v>3721</v>
      </c>
      <c r="F3700">
        <v>82</v>
      </c>
      <c r="G3700">
        <v>76</v>
      </c>
      <c r="H3700" t="s">
        <v>3723</v>
      </c>
      <c r="I3700" t="s">
        <v>587</v>
      </c>
    </row>
    <row r="3701" spans="1:9" x14ac:dyDescent="0.25">
      <c r="A3701" t="s">
        <v>3118</v>
      </c>
      <c r="B3701" s="6">
        <v>42032</v>
      </c>
      <c r="C3701" t="s">
        <v>3073</v>
      </c>
      <c r="D3701" t="s">
        <v>3117</v>
      </c>
      <c r="E3701" t="s">
        <v>3720</v>
      </c>
      <c r="F3701">
        <v>64</v>
      </c>
      <c r="G3701">
        <v>63</v>
      </c>
      <c r="I3701" t="s">
        <v>408</v>
      </c>
    </row>
    <row r="3702" spans="1:9" x14ac:dyDescent="0.25">
      <c r="A3702" t="s">
        <v>3141</v>
      </c>
      <c r="B3702" s="6">
        <v>42032</v>
      </c>
      <c r="C3702" t="s">
        <v>3073</v>
      </c>
      <c r="D3702" t="s">
        <v>3352</v>
      </c>
      <c r="E3702" t="s">
        <v>3721</v>
      </c>
      <c r="F3702">
        <v>59</v>
      </c>
      <c r="G3702">
        <v>48</v>
      </c>
      <c r="I3702" t="s">
        <v>249</v>
      </c>
    </row>
    <row r="3703" spans="1:9" x14ac:dyDescent="0.25">
      <c r="A3703" t="s">
        <v>3193</v>
      </c>
      <c r="B3703" s="6">
        <v>42032</v>
      </c>
      <c r="C3703" t="s">
        <v>3073</v>
      </c>
      <c r="D3703" t="s">
        <v>3388</v>
      </c>
      <c r="E3703" t="s">
        <v>3721</v>
      </c>
      <c r="F3703">
        <v>67</v>
      </c>
      <c r="G3703">
        <v>57</v>
      </c>
      <c r="I3703" t="s">
        <v>556</v>
      </c>
    </row>
    <row r="3704" spans="1:9" x14ac:dyDescent="0.25">
      <c r="A3704" t="s">
        <v>3187</v>
      </c>
      <c r="B3704" s="6">
        <v>42032</v>
      </c>
      <c r="C3704" t="s">
        <v>3073</v>
      </c>
      <c r="D3704" t="s">
        <v>3157</v>
      </c>
      <c r="E3704" t="s">
        <v>3721</v>
      </c>
      <c r="F3704">
        <v>88</v>
      </c>
      <c r="G3704">
        <v>82</v>
      </c>
      <c r="I3704" t="s">
        <v>106</v>
      </c>
    </row>
    <row r="3705" spans="1:9" x14ac:dyDescent="0.25">
      <c r="A3705" t="s">
        <v>3309</v>
      </c>
      <c r="B3705" s="6">
        <v>42032</v>
      </c>
      <c r="C3705" t="s">
        <v>3073</v>
      </c>
      <c r="D3705" t="s">
        <v>3305</v>
      </c>
      <c r="E3705" t="s">
        <v>3720</v>
      </c>
      <c r="F3705">
        <v>74</v>
      </c>
      <c r="G3705">
        <v>64</v>
      </c>
      <c r="I3705" t="s">
        <v>1189</v>
      </c>
    </row>
    <row r="3706" spans="1:9" x14ac:dyDescent="0.25">
      <c r="A3706" t="s">
        <v>3123</v>
      </c>
      <c r="B3706" s="6">
        <v>42032</v>
      </c>
      <c r="C3706" t="s">
        <v>3073</v>
      </c>
      <c r="D3706" t="s">
        <v>3099</v>
      </c>
      <c r="E3706" t="s">
        <v>3070</v>
      </c>
      <c r="I3706" t="s">
        <v>3070</v>
      </c>
    </row>
    <row r="3707" spans="1:9" x14ac:dyDescent="0.25">
      <c r="A3707" t="s">
        <v>3183</v>
      </c>
      <c r="B3707" s="6">
        <v>42032</v>
      </c>
      <c r="C3707" t="s">
        <v>3073</v>
      </c>
      <c r="D3707" t="s">
        <v>3199</v>
      </c>
      <c r="E3707" t="s">
        <v>3721</v>
      </c>
      <c r="F3707">
        <v>64</v>
      </c>
      <c r="G3707">
        <v>58</v>
      </c>
      <c r="I3707" t="s">
        <v>2476</v>
      </c>
    </row>
    <row r="3708" spans="1:9" x14ac:dyDescent="0.25">
      <c r="A3708" t="s">
        <v>3088</v>
      </c>
      <c r="B3708" s="6">
        <v>42032</v>
      </c>
      <c r="C3708" t="s">
        <v>3073</v>
      </c>
      <c r="D3708" t="s">
        <v>3083</v>
      </c>
      <c r="E3708" t="s">
        <v>3720</v>
      </c>
      <c r="F3708">
        <v>63</v>
      </c>
      <c r="G3708">
        <v>58</v>
      </c>
      <c r="I3708" t="s">
        <v>86</v>
      </c>
    </row>
    <row r="3709" spans="1:9" x14ac:dyDescent="0.25">
      <c r="A3709" t="s">
        <v>3254</v>
      </c>
      <c r="B3709" s="6">
        <v>42032</v>
      </c>
      <c r="C3709" t="s">
        <v>3073</v>
      </c>
      <c r="D3709" t="s">
        <v>3105</v>
      </c>
      <c r="E3709" t="s">
        <v>3720</v>
      </c>
      <c r="F3709">
        <v>80</v>
      </c>
      <c r="G3709">
        <v>70</v>
      </c>
      <c r="I3709" t="s">
        <v>951</v>
      </c>
    </row>
    <row r="3710" spans="1:9" x14ac:dyDescent="0.25">
      <c r="A3710" t="s">
        <v>3137</v>
      </c>
      <c r="B3710" s="6">
        <v>42032</v>
      </c>
      <c r="C3710" t="s">
        <v>3073</v>
      </c>
      <c r="D3710" t="s">
        <v>3139</v>
      </c>
      <c r="E3710" t="s">
        <v>3721</v>
      </c>
      <c r="F3710">
        <v>70</v>
      </c>
      <c r="G3710">
        <v>58</v>
      </c>
      <c r="I3710" t="s">
        <v>265</v>
      </c>
    </row>
    <row r="3711" spans="1:9" x14ac:dyDescent="0.25">
      <c r="A3711" t="s">
        <v>3194</v>
      </c>
      <c r="B3711" s="6">
        <v>42032</v>
      </c>
      <c r="C3711" t="s">
        <v>3073</v>
      </c>
      <c r="D3711" t="s">
        <v>3196</v>
      </c>
      <c r="E3711" t="s">
        <v>3720</v>
      </c>
      <c r="F3711">
        <v>70</v>
      </c>
      <c r="G3711">
        <v>50</v>
      </c>
      <c r="I3711" t="s">
        <v>628</v>
      </c>
    </row>
    <row r="3712" spans="1:9" x14ac:dyDescent="0.25">
      <c r="A3712" t="s">
        <v>3325</v>
      </c>
      <c r="B3712" s="6">
        <v>42032</v>
      </c>
      <c r="C3712" t="s">
        <v>3073</v>
      </c>
      <c r="D3712" t="s">
        <v>3399</v>
      </c>
      <c r="E3712" t="s">
        <v>3721</v>
      </c>
      <c r="F3712">
        <v>64</v>
      </c>
      <c r="G3712">
        <v>54</v>
      </c>
      <c r="I3712" t="s">
        <v>2015</v>
      </c>
    </row>
    <row r="3713" spans="1:9" x14ac:dyDescent="0.25">
      <c r="A3713" t="s">
        <v>3135</v>
      </c>
      <c r="B3713" s="6">
        <v>42032</v>
      </c>
      <c r="C3713" t="s">
        <v>3073</v>
      </c>
      <c r="D3713" t="s">
        <v>3197</v>
      </c>
      <c r="E3713" t="s">
        <v>3720</v>
      </c>
      <c r="F3713">
        <v>68</v>
      </c>
      <c r="G3713">
        <v>57</v>
      </c>
      <c r="I3713" t="s">
        <v>640</v>
      </c>
    </row>
    <row r="3714" spans="1:9" x14ac:dyDescent="0.25">
      <c r="A3714" t="s">
        <v>3092</v>
      </c>
      <c r="B3714" s="6">
        <v>42032</v>
      </c>
      <c r="C3714" t="s">
        <v>3073</v>
      </c>
      <c r="D3714" t="s">
        <v>3704</v>
      </c>
      <c r="E3714" t="s">
        <v>3721</v>
      </c>
      <c r="F3714">
        <v>77</v>
      </c>
      <c r="G3714">
        <v>73</v>
      </c>
      <c r="I3714" t="s">
        <v>663</v>
      </c>
    </row>
    <row r="3715" spans="1:9" x14ac:dyDescent="0.25">
      <c r="A3715" t="s">
        <v>3369</v>
      </c>
      <c r="B3715" s="6">
        <v>42032</v>
      </c>
      <c r="C3715" t="s">
        <v>3073</v>
      </c>
      <c r="D3715" t="s">
        <v>3179</v>
      </c>
      <c r="E3715" t="s">
        <v>3721</v>
      </c>
      <c r="F3715">
        <v>84</v>
      </c>
      <c r="G3715">
        <v>76</v>
      </c>
      <c r="H3715" t="s">
        <v>3722</v>
      </c>
      <c r="I3715" t="s">
        <v>1657</v>
      </c>
    </row>
    <row r="3716" spans="1:9" x14ac:dyDescent="0.25">
      <c r="A3716" t="s">
        <v>3702</v>
      </c>
      <c r="B3716" s="6">
        <v>42032</v>
      </c>
      <c r="C3716" t="s">
        <v>3073</v>
      </c>
      <c r="D3716" t="s">
        <v>3247</v>
      </c>
      <c r="E3716" t="s">
        <v>3721</v>
      </c>
      <c r="F3716">
        <v>81</v>
      </c>
      <c r="G3716">
        <v>36</v>
      </c>
      <c r="I3716" t="s">
        <v>327</v>
      </c>
    </row>
    <row r="3717" spans="1:9" x14ac:dyDescent="0.25">
      <c r="A3717" t="s">
        <v>3253</v>
      </c>
      <c r="B3717" s="6">
        <v>42032</v>
      </c>
      <c r="C3717" t="s">
        <v>3073</v>
      </c>
      <c r="D3717" t="s">
        <v>3202</v>
      </c>
      <c r="E3717" t="s">
        <v>3721</v>
      </c>
      <c r="F3717">
        <v>79</v>
      </c>
      <c r="G3717">
        <v>73</v>
      </c>
      <c r="I3717" t="s">
        <v>313</v>
      </c>
    </row>
    <row r="3718" spans="1:9" x14ac:dyDescent="0.25">
      <c r="A3718" t="s">
        <v>3174</v>
      </c>
      <c r="B3718" s="6">
        <v>42032</v>
      </c>
      <c r="C3718" t="s">
        <v>3073</v>
      </c>
      <c r="D3718" t="s">
        <v>3124</v>
      </c>
      <c r="E3718" t="s">
        <v>3721</v>
      </c>
      <c r="F3718">
        <v>63</v>
      </c>
      <c r="G3718">
        <v>58</v>
      </c>
      <c r="I3718" t="s">
        <v>1297</v>
      </c>
    </row>
    <row r="3719" spans="1:9" x14ac:dyDescent="0.25">
      <c r="A3719" t="s">
        <v>3206</v>
      </c>
      <c r="B3719" s="6">
        <v>42032</v>
      </c>
      <c r="C3719" t="s">
        <v>3073</v>
      </c>
      <c r="D3719" t="s">
        <v>3152</v>
      </c>
      <c r="E3719" t="s">
        <v>3721</v>
      </c>
      <c r="F3719">
        <v>83</v>
      </c>
      <c r="G3719">
        <v>67</v>
      </c>
      <c r="I3719" t="s">
        <v>1165</v>
      </c>
    </row>
    <row r="3720" spans="1:9" x14ac:dyDescent="0.25">
      <c r="A3720" t="s">
        <v>3166</v>
      </c>
      <c r="B3720" s="6">
        <v>42032</v>
      </c>
      <c r="C3720" t="s">
        <v>3073</v>
      </c>
      <c r="D3720" t="s">
        <v>3120</v>
      </c>
      <c r="E3720" t="s">
        <v>3721</v>
      </c>
      <c r="F3720">
        <v>86</v>
      </c>
      <c r="G3720">
        <v>55</v>
      </c>
      <c r="I3720" t="s">
        <v>66</v>
      </c>
    </row>
    <row r="3721" spans="1:9" x14ac:dyDescent="0.25">
      <c r="A3721" t="s">
        <v>3717</v>
      </c>
      <c r="B3721" s="6">
        <v>42032</v>
      </c>
      <c r="C3721" t="s">
        <v>3073</v>
      </c>
      <c r="D3721" t="s">
        <v>3339</v>
      </c>
      <c r="E3721" t="s">
        <v>3720</v>
      </c>
      <c r="F3721">
        <v>66</v>
      </c>
      <c r="G3721">
        <v>52</v>
      </c>
      <c r="I3721" t="s">
        <v>3003</v>
      </c>
    </row>
    <row r="3722" spans="1:9" x14ac:dyDescent="0.25">
      <c r="A3722" t="s">
        <v>3273</v>
      </c>
      <c r="B3722" s="6">
        <v>42032</v>
      </c>
      <c r="C3722" t="s">
        <v>3073</v>
      </c>
      <c r="D3722" t="s">
        <v>3294</v>
      </c>
      <c r="E3722" t="s">
        <v>3721</v>
      </c>
      <c r="F3722">
        <v>86</v>
      </c>
      <c r="G3722">
        <v>64</v>
      </c>
      <c r="I3722" t="s">
        <v>2806</v>
      </c>
    </row>
    <row r="3723" spans="1:9" x14ac:dyDescent="0.25">
      <c r="A3723" t="s">
        <v>3145</v>
      </c>
      <c r="B3723" s="6">
        <v>42032</v>
      </c>
      <c r="C3723" t="s">
        <v>3073</v>
      </c>
      <c r="D3723" t="s">
        <v>3149</v>
      </c>
      <c r="E3723" t="s">
        <v>3720</v>
      </c>
      <c r="F3723">
        <v>63</v>
      </c>
      <c r="G3723">
        <v>52</v>
      </c>
      <c r="I3723" t="s">
        <v>296</v>
      </c>
    </row>
    <row r="3724" spans="1:9" x14ac:dyDescent="0.25">
      <c r="A3724" t="s">
        <v>3396</v>
      </c>
      <c r="B3724" s="6">
        <v>42032</v>
      </c>
      <c r="C3724" t="s">
        <v>3073</v>
      </c>
      <c r="D3724" t="s">
        <v>3178</v>
      </c>
      <c r="E3724" t="s">
        <v>3720</v>
      </c>
      <c r="F3724">
        <v>59</v>
      </c>
      <c r="G3724">
        <v>52</v>
      </c>
      <c r="I3724" t="s">
        <v>233</v>
      </c>
    </row>
    <row r="3725" spans="1:9" x14ac:dyDescent="0.25">
      <c r="A3725" t="s">
        <v>3085</v>
      </c>
      <c r="B3725" s="6">
        <v>42032</v>
      </c>
      <c r="C3725" t="s">
        <v>3073</v>
      </c>
      <c r="D3725" t="s">
        <v>3086</v>
      </c>
      <c r="E3725" t="s">
        <v>3721</v>
      </c>
      <c r="F3725">
        <v>72</v>
      </c>
      <c r="G3725">
        <v>66</v>
      </c>
      <c r="I3725" t="s">
        <v>123</v>
      </c>
    </row>
    <row r="3726" spans="1:9" x14ac:dyDescent="0.25">
      <c r="A3726" t="s">
        <v>3244</v>
      </c>
      <c r="B3726" s="6">
        <v>42032</v>
      </c>
      <c r="C3726" t="s">
        <v>3073</v>
      </c>
      <c r="D3726" t="s">
        <v>3709</v>
      </c>
      <c r="E3726" t="s">
        <v>3720</v>
      </c>
      <c r="F3726">
        <v>64</v>
      </c>
      <c r="G3726">
        <v>61</v>
      </c>
      <c r="I3726" t="s">
        <v>884</v>
      </c>
    </row>
    <row r="3727" spans="1:9" x14ac:dyDescent="0.25">
      <c r="A3727" t="s">
        <v>3138</v>
      </c>
      <c r="B3727" s="6">
        <v>42032</v>
      </c>
      <c r="C3727" t="s">
        <v>3073</v>
      </c>
      <c r="D3727" t="s">
        <v>3140</v>
      </c>
      <c r="E3727" t="s">
        <v>3720</v>
      </c>
      <c r="F3727">
        <v>86</v>
      </c>
      <c r="G3727">
        <v>62</v>
      </c>
      <c r="I3727" t="s">
        <v>351</v>
      </c>
    </row>
    <row r="3728" spans="1:9" x14ac:dyDescent="0.25">
      <c r="A3728" t="s">
        <v>3091</v>
      </c>
      <c r="B3728" s="6">
        <v>42032</v>
      </c>
      <c r="C3728" t="s">
        <v>3073</v>
      </c>
      <c r="D3728" t="s">
        <v>3089</v>
      </c>
      <c r="E3728" t="s">
        <v>3720</v>
      </c>
      <c r="F3728">
        <v>68</v>
      </c>
      <c r="G3728">
        <v>56</v>
      </c>
      <c r="I3728" t="s">
        <v>159</v>
      </c>
    </row>
    <row r="3729" spans="1:9" x14ac:dyDescent="0.25">
      <c r="A3729" t="s">
        <v>3148</v>
      </c>
      <c r="B3729" s="6">
        <v>42032</v>
      </c>
      <c r="C3729" t="s">
        <v>3073</v>
      </c>
      <c r="D3729" t="s">
        <v>3345</v>
      </c>
      <c r="E3729" t="s">
        <v>3721</v>
      </c>
      <c r="F3729">
        <v>82</v>
      </c>
      <c r="G3729">
        <v>65</v>
      </c>
      <c r="I3729" t="s">
        <v>1474</v>
      </c>
    </row>
    <row r="3730" spans="1:9" x14ac:dyDescent="0.25">
      <c r="A3730" t="s">
        <v>3087</v>
      </c>
      <c r="B3730" s="6">
        <v>42032</v>
      </c>
      <c r="C3730" t="s">
        <v>3073</v>
      </c>
      <c r="D3730" t="s">
        <v>3097</v>
      </c>
      <c r="E3730" t="s">
        <v>3720</v>
      </c>
      <c r="F3730">
        <v>47</v>
      </c>
      <c r="G3730">
        <v>44</v>
      </c>
      <c r="I3730" t="s">
        <v>178</v>
      </c>
    </row>
    <row r="3731" spans="1:9" x14ac:dyDescent="0.25">
      <c r="A3731" t="s">
        <v>3395</v>
      </c>
      <c r="B3731" s="6">
        <v>42032</v>
      </c>
      <c r="C3731" t="s">
        <v>3073</v>
      </c>
      <c r="D3731" t="s">
        <v>3146</v>
      </c>
      <c r="E3731" t="s">
        <v>3720</v>
      </c>
      <c r="F3731">
        <v>84</v>
      </c>
      <c r="G3731">
        <v>74</v>
      </c>
      <c r="I3731" t="s">
        <v>2394</v>
      </c>
    </row>
    <row r="3732" spans="1:9" x14ac:dyDescent="0.25">
      <c r="A3732" t="s">
        <v>3706</v>
      </c>
      <c r="B3732" s="6">
        <v>42032</v>
      </c>
      <c r="C3732" t="s">
        <v>3073</v>
      </c>
      <c r="D3732" t="s">
        <v>3158</v>
      </c>
      <c r="E3732" t="s">
        <v>3721</v>
      </c>
      <c r="F3732">
        <v>58</v>
      </c>
      <c r="G3732">
        <v>47</v>
      </c>
      <c r="I3732" t="s">
        <v>2163</v>
      </c>
    </row>
    <row r="3733" spans="1:9" x14ac:dyDescent="0.25">
      <c r="A3733" t="s">
        <v>3344</v>
      </c>
      <c r="B3733" s="6">
        <v>42032</v>
      </c>
      <c r="C3733" t="s">
        <v>3073</v>
      </c>
      <c r="D3733" t="s">
        <v>3112</v>
      </c>
      <c r="E3733" t="s">
        <v>3721</v>
      </c>
      <c r="F3733">
        <v>100</v>
      </c>
      <c r="G3733">
        <v>79</v>
      </c>
      <c r="I3733" t="s">
        <v>1479</v>
      </c>
    </row>
    <row r="3734" spans="1:9" x14ac:dyDescent="0.25">
      <c r="A3734" t="s">
        <v>3359</v>
      </c>
      <c r="B3734" s="6">
        <v>42033</v>
      </c>
      <c r="C3734" t="s">
        <v>3073</v>
      </c>
      <c r="D3734" t="s">
        <v>3160</v>
      </c>
      <c r="E3734" t="s">
        <v>3720</v>
      </c>
      <c r="F3734">
        <v>75</v>
      </c>
      <c r="G3734">
        <v>65</v>
      </c>
      <c r="I3734" t="s">
        <v>2824</v>
      </c>
    </row>
    <row r="3735" spans="1:9" x14ac:dyDescent="0.25">
      <c r="A3735" t="s">
        <v>3093</v>
      </c>
      <c r="B3735" s="6">
        <v>42033</v>
      </c>
      <c r="C3735" t="s">
        <v>3073</v>
      </c>
      <c r="D3735" t="s">
        <v>3094</v>
      </c>
      <c r="E3735" t="s">
        <v>3721</v>
      </c>
      <c r="F3735">
        <v>71</v>
      </c>
      <c r="G3735">
        <v>67</v>
      </c>
      <c r="I3735" t="s">
        <v>361</v>
      </c>
    </row>
    <row r="3736" spans="1:9" x14ac:dyDescent="0.25">
      <c r="A3736" t="s">
        <v>3230</v>
      </c>
      <c r="B3736" s="6">
        <v>42033</v>
      </c>
      <c r="C3736" t="s">
        <v>3073</v>
      </c>
      <c r="D3736" t="s">
        <v>3320</v>
      </c>
      <c r="E3736" t="s">
        <v>3721</v>
      </c>
      <c r="F3736">
        <v>103</v>
      </c>
      <c r="G3736">
        <v>82</v>
      </c>
      <c r="I3736" t="s">
        <v>1461</v>
      </c>
    </row>
    <row r="3737" spans="1:9" x14ac:dyDescent="0.25">
      <c r="A3737" t="s">
        <v>3184</v>
      </c>
      <c r="B3737" s="6">
        <v>42033</v>
      </c>
      <c r="C3737" t="s">
        <v>3073</v>
      </c>
      <c r="D3737" t="s">
        <v>3262</v>
      </c>
      <c r="E3737" t="s">
        <v>3721</v>
      </c>
      <c r="F3737">
        <v>78</v>
      </c>
      <c r="G3737">
        <v>74</v>
      </c>
      <c r="I3737" t="s">
        <v>1234</v>
      </c>
    </row>
    <row r="3738" spans="1:9" x14ac:dyDescent="0.25">
      <c r="A3738" t="s">
        <v>3205</v>
      </c>
      <c r="B3738" s="6">
        <v>42033</v>
      </c>
      <c r="C3738" t="s">
        <v>3073</v>
      </c>
      <c r="D3738" t="s">
        <v>3147</v>
      </c>
      <c r="E3738" t="s">
        <v>3721</v>
      </c>
      <c r="F3738">
        <v>86</v>
      </c>
      <c r="G3738">
        <v>61</v>
      </c>
      <c r="I3738" t="s">
        <v>496</v>
      </c>
    </row>
    <row r="3739" spans="1:9" x14ac:dyDescent="0.25">
      <c r="A3739" t="s">
        <v>3113</v>
      </c>
      <c r="B3739" s="6">
        <v>42033</v>
      </c>
      <c r="C3739" t="s">
        <v>3073</v>
      </c>
      <c r="D3739" t="s">
        <v>3136</v>
      </c>
      <c r="E3739" t="s">
        <v>3721</v>
      </c>
      <c r="F3739">
        <v>70</v>
      </c>
      <c r="G3739">
        <v>58</v>
      </c>
      <c r="I3739" t="s">
        <v>204</v>
      </c>
    </row>
    <row r="3740" spans="1:9" x14ac:dyDescent="0.25">
      <c r="A3740" t="s">
        <v>3332</v>
      </c>
      <c r="B3740" s="6">
        <v>42033</v>
      </c>
      <c r="C3740" t="s">
        <v>3073</v>
      </c>
      <c r="D3740" t="s">
        <v>3250</v>
      </c>
      <c r="E3740" t="s">
        <v>3720</v>
      </c>
      <c r="F3740">
        <v>91</v>
      </c>
      <c r="G3740">
        <v>85</v>
      </c>
      <c r="H3740" t="s">
        <v>3722</v>
      </c>
      <c r="I3740" t="s">
        <v>1335</v>
      </c>
    </row>
    <row r="3741" spans="1:9" x14ac:dyDescent="0.25">
      <c r="A3741" t="s">
        <v>3283</v>
      </c>
      <c r="B3741" s="6">
        <v>42033</v>
      </c>
      <c r="C3741" t="s">
        <v>3073</v>
      </c>
      <c r="D3741" t="s">
        <v>3208</v>
      </c>
      <c r="E3741" t="s">
        <v>3720</v>
      </c>
      <c r="F3741">
        <v>84</v>
      </c>
      <c r="G3741">
        <v>73</v>
      </c>
      <c r="I3741" t="s">
        <v>1348</v>
      </c>
    </row>
    <row r="3742" spans="1:9" x14ac:dyDescent="0.25">
      <c r="A3742" t="s">
        <v>3156</v>
      </c>
      <c r="B3742" s="6">
        <v>42033</v>
      </c>
      <c r="C3742" t="s">
        <v>3073</v>
      </c>
      <c r="D3742" t="s">
        <v>3226</v>
      </c>
      <c r="E3742" t="s">
        <v>3721</v>
      </c>
      <c r="F3742">
        <v>93</v>
      </c>
      <c r="G3742">
        <v>87</v>
      </c>
      <c r="H3742" t="s">
        <v>3722</v>
      </c>
      <c r="I3742" t="s">
        <v>1623</v>
      </c>
    </row>
    <row r="3743" spans="1:9" x14ac:dyDescent="0.25">
      <c r="A3743" t="s">
        <v>3221</v>
      </c>
      <c r="B3743" s="6">
        <v>42033</v>
      </c>
      <c r="C3743" t="s">
        <v>3073</v>
      </c>
      <c r="D3743" t="s">
        <v>3215</v>
      </c>
      <c r="E3743" t="s">
        <v>3721</v>
      </c>
      <c r="F3743">
        <v>78</v>
      </c>
      <c r="G3743">
        <v>62</v>
      </c>
      <c r="I3743" t="s">
        <v>720</v>
      </c>
    </row>
    <row r="3744" spans="1:9" x14ac:dyDescent="0.25">
      <c r="A3744" t="s">
        <v>3338</v>
      </c>
      <c r="B3744" s="6">
        <v>42033</v>
      </c>
      <c r="C3744" t="s">
        <v>3073</v>
      </c>
      <c r="D3744" t="s">
        <v>3319</v>
      </c>
      <c r="E3744" t="s">
        <v>3721</v>
      </c>
      <c r="F3744">
        <v>59</v>
      </c>
      <c r="G3744">
        <v>55</v>
      </c>
      <c r="I3744" t="s">
        <v>2542</v>
      </c>
    </row>
    <row r="3745" spans="1:9" x14ac:dyDescent="0.25">
      <c r="A3745" t="s">
        <v>3167</v>
      </c>
      <c r="B3745" s="6">
        <v>42033</v>
      </c>
      <c r="C3745" t="s">
        <v>3073</v>
      </c>
      <c r="D3745" t="s">
        <v>3131</v>
      </c>
      <c r="E3745" t="s">
        <v>3721</v>
      </c>
      <c r="F3745">
        <v>68</v>
      </c>
      <c r="G3745">
        <v>60</v>
      </c>
      <c r="I3745" t="s">
        <v>420</v>
      </c>
    </row>
    <row r="3746" spans="1:9" x14ac:dyDescent="0.25">
      <c r="A3746" t="s">
        <v>3355</v>
      </c>
      <c r="B3746" s="6">
        <v>42033</v>
      </c>
      <c r="C3746" t="s">
        <v>3073</v>
      </c>
      <c r="D3746" t="s">
        <v>3349</v>
      </c>
      <c r="E3746" t="s">
        <v>3721</v>
      </c>
      <c r="F3746">
        <v>83</v>
      </c>
      <c r="G3746">
        <v>46</v>
      </c>
      <c r="I3746" t="s">
        <v>2841</v>
      </c>
    </row>
    <row r="3747" spans="1:9" x14ac:dyDescent="0.25">
      <c r="A3747" t="s">
        <v>3707</v>
      </c>
      <c r="B3747" s="6">
        <v>42033</v>
      </c>
      <c r="C3747" t="s">
        <v>3073</v>
      </c>
      <c r="D3747" t="s">
        <v>3286</v>
      </c>
      <c r="E3747" t="s">
        <v>3721</v>
      </c>
      <c r="F3747">
        <v>64</v>
      </c>
      <c r="G3747">
        <v>46</v>
      </c>
      <c r="I3747" t="s">
        <v>2902</v>
      </c>
    </row>
    <row r="3748" spans="1:9" x14ac:dyDescent="0.25">
      <c r="A3748" t="s">
        <v>3275</v>
      </c>
      <c r="B3748" s="6">
        <v>42033</v>
      </c>
      <c r="C3748" t="s">
        <v>3073</v>
      </c>
      <c r="D3748" t="s">
        <v>3240</v>
      </c>
      <c r="E3748" t="s">
        <v>3721</v>
      </c>
      <c r="F3748">
        <v>78</v>
      </c>
      <c r="G3748">
        <v>57</v>
      </c>
      <c r="I3748" t="s">
        <v>2964</v>
      </c>
    </row>
    <row r="3749" spans="1:9" x14ac:dyDescent="0.25">
      <c r="A3749" t="s">
        <v>3216</v>
      </c>
      <c r="B3749" s="6">
        <v>42033</v>
      </c>
      <c r="C3749" t="s">
        <v>3073</v>
      </c>
      <c r="D3749" t="s">
        <v>3212</v>
      </c>
      <c r="E3749" t="s">
        <v>3720</v>
      </c>
      <c r="F3749">
        <v>78</v>
      </c>
      <c r="G3749">
        <v>65</v>
      </c>
      <c r="I3749" t="s">
        <v>737</v>
      </c>
    </row>
    <row r="3750" spans="1:9" x14ac:dyDescent="0.25">
      <c r="A3750" t="s">
        <v>3307</v>
      </c>
      <c r="B3750" s="6">
        <v>42033</v>
      </c>
      <c r="C3750" t="s">
        <v>3073</v>
      </c>
      <c r="D3750" t="s">
        <v>3302</v>
      </c>
      <c r="E3750" t="s">
        <v>3720</v>
      </c>
      <c r="F3750">
        <v>72</v>
      </c>
      <c r="G3750">
        <v>53</v>
      </c>
      <c r="I3750" t="s">
        <v>1177</v>
      </c>
    </row>
    <row r="3751" spans="1:9" x14ac:dyDescent="0.25">
      <c r="A3751" t="s">
        <v>3107</v>
      </c>
      <c r="B3751" s="6">
        <v>42033</v>
      </c>
      <c r="C3751" t="s">
        <v>3073</v>
      </c>
      <c r="D3751" t="s">
        <v>3128</v>
      </c>
      <c r="E3751" t="s">
        <v>3721</v>
      </c>
      <c r="F3751">
        <v>67</v>
      </c>
      <c r="G3751">
        <v>55</v>
      </c>
      <c r="I3751" t="s">
        <v>2241</v>
      </c>
    </row>
    <row r="3752" spans="1:9" x14ac:dyDescent="0.25">
      <c r="A3752" t="s">
        <v>3317</v>
      </c>
      <c r="B3752" s="6">
        <v>42033</v>
      </c>
      <c r="C3752" t="s">
        <v>3073</v>
      </c>
      <c r="D3752" t="s">
        <v>3204</v>
      </c>
      <c r="E3752" t="s">
        <v>3721</v>
      </c>
      <c r="F3752">
        <v>69</v>
      </c>
      <c r="G3752">
        <v>56</v>
      </c>
      <c r="I3752" t="s">
        <v>996</v>
      </c>
    </row>
    <row r="3753" spans="1:9" x14ac:dyDescent="0.25">
      <c r="A3753" t="s">
        <v>3123</v>
      </c>
      <c r="B3753" s="6">
        <v>42033</v>
      </c>
      <c r="C3753" t="s">
        <v>3073</v>
      </c>
      <c r="D3753" t="s">
        <v>3099</v>
      </c>
      <c r="E3753" t="s">
        <v>3721</v>
      </c>
      <c r="F3753">
        <v>64</v>
      </c>
      <c r="G3753">
        <v>54</v>
      </c>
      <c r="I3753" t="s">
        <v>2241</v>
      </c>
    </row>
    <row r="3754" spans="1:9" x14ac:dyDescent="0.25">
      <c r="A3754" t="s">
        <v>3165</v>
      </c>
      <c r="B3754" s="6">
        <v>42033</v>
      </c>
      <c r="C3754" t="s">
        <v>3073</v>
      </c>
      <c r="D3754" t="s">
        <v>3176</v>
      </c>
      <c r="E3754" t="s">
        <v>3721</v>
      </c>
      <c r="F3754">
        <v>66</v>
      </c>
      <c r="G3754">
        <v>64</v>
      </c>
      <c r="I3754" t="s">
        <v>66</v>
      </c>
    </row>
    <row r="3755" spans="1:9" x14ac:dyDescent="0.25">
      <c r="A3755" t="s">
        <v>3223</v>
      </c>
      <c r="B3755" s="6">
        <v>42033</v>
      </c>
      <c r="C3755" t="s">
        <v>3073</v>
      </c>
      <c r="D3755" t="s">
        <v>3234</v>
      </c>
      <c r="E3755" t="s">
        <v>3721</v>
      </c>
      <c r="F3755">
        <v>75</v>
      </c>
      <c r="G3755">
        <v>72</v>
      </c>
      <c r="H3755" t="s">
        <v>3722</v>
      </c>
      <c r="I3755" t="s">
        <v>179</v>
      </c>
    </row>
    <row r="3756" spans="1:9" x14ac:dyDescent="0.25">
      <c r="A3756" t="s">
        <v>3281</v>
      </c>
      <c r="B3756" s="6">
        <v>42033</v>
      </c>
      <c r="C3756" t="s">
        <v>3073</v>
      </c>
      <c r="D3756" t="s">
        <v>3162</v>
      </c>
      <c r="E3756" t="s">
        <v>3721</v>
      </c>
      <c r="F3756">
        <v>71</v>
      </c>
      <c r="G3756">
        <v>65</v>
      </c>
      <c r="I3756" t="s">
        <v>1646</v>
      </c>
    </row>
    <row r="3757" spans="1:9" x14ac:dyDescent="0.25">
      <c r="A3757" t="s">
        <v>3235</v>
      </c>
      <c r="B3757" s="6">
        <v>42033</v>
      </c>
      <c r="C3757" t="s">
        <v>3073</v>
      </c>
      <c r="D3757" t="s">
        <v>3713</v>
      </c>
      <c r="E3757" t="s">
        <v>3720</v>
      </c>
      <c r="F3757">
        <v>69</v>
      </c>
      <c r="G3757">
        <v>53</v>
      </c>
      <c r="I3757" t="s">
        <v>295</v>
      </c>
    </row>
    <row r="3758" spans="1:9" x14ac:dyDescent="0.25">
      <c r="A3758" t="s">
        <v>3150</v>
      </c>
      <c r="B3758" s="6">
        <v>42033</v>
      </c>
      <c r="C3758" t="s">
        <v>3073</v>
      </c>
      <c r="D3758" t="s">
        <v>3377</v>
      </c>
      <c r="E3758" t="s">
        <v>3721</v>
      </c>
      <c r="F3758">
        <v>85</v>
      </c>
      <c r="G3758">
        <v>78</v>
      </c>
      <c r="H3758" t="s">
        <v>3722</v>
      </c>
      <c r="I3758" t="s">
        <v>2327</v>
      </c>
    </row>
    <row r="3759" spans="1:9" x14ac:dyDescent="0.25">
      <c r="A3759" t="s">
        <v>3278</v>
      </c>
      <c r="B3759" s="6">
        <v>42033</v>
      </c>
      <c r="C3759" t="s">
        <v>3073</v>
      </c>
      <c r="D3759" t="s">
        <v>3270</v>
      </c>
      <c r="E3759" t="s">
        <v>3720</v>
      </c>
      <c r="F3759">
        <v>67</v>
      </c>
      <c r="G3759">
        <v>60</v>
      </c>
      <c r="I3759" t="s">
        <v>1056</v>
      </c>
    </row>
    <row r="3760" spans="1:9" x14ac:dyDescent="0.25">
      <c r="A3760" t="s">
        <v>3224</v>
      </c>
      <c r="B3760" s="6">
        <v>42033</v>
      </c>
      <c r="C3760" t="s">
        <v>3073</v>
      </c>
      <c r="D3760" t="s">
        <v>3189</v>
      </c>
      <c r="E3760" t="s">
        <v>3721</v>
      </c>
      <c r="F3760">
        <v>61</v>
      </c>
      <c r="G3760">
        <v>54</v>
      </c>
      <c r="H3760" t="s">
        <v>3722</v>
      </c>
      <c r="I3760" t="s">
        <v>1461</v>
      </c>
    </row>
    <row r="3761" spans="1:9" x14ac:dyDescent="0.25">
      <c r="A3761" t="s">
        <v>3211</v>
      </c>
      <c r="B3761" s="6">
        <v>42033</v>
      </c>
      <c r="C3761" t="s">
        <v>3073</v>
      </c>
      <c r="D3761" t="s">
        <v>3129</v>
      </c>
      <c r="E3761" t="s">
        <v>3721</v>
      </c>
      <c r="F3761">
        <v>86</v>
      </c>
      <c r="G3761">
        <v>67</v>
      </c>
      <c r="I3761" t="s">
        <v>774</v>
      </c>
    </row>
    <row r="3762" spans="1:9" x14ac:dyDescent="0.25">
      <c r="A3762" t="s">
        <v>3243</v>
      </c>
      <c r="B3762" s="6">
        <v>42033</v>
      </c>
      <c r="C3762" t="s">
        <v>3073</v>
      </c>
      <c r="D3762" t="s">
        <v>3269</v>
      </c>
      <c r="E3762" t="s">
        <v>3721</v>
      </c>
      <c r="F3762">
        <v>79</v>
      </c>
      <c r="G3762">
        <v>76</v>
      </c>
      <c r="I3762" t="s">
        <v>1082</v>
      </c>
    </row>
    <row r="3763" spans="1:9" x14ac:dyDescent="0.25">
      <c r="A3763" t="s">
        <v>3324</v>
      </c>
      <c r="B3763" s="6">
        <v>42033</v>
      </c>
      <c r="C3763" t="s">
        <v>3073</v>
      </c>
      <c r="D3763" t="s">
        <v>3177</v>
      </c>
      <c r="E3763" t="s">
        <v>3721</v>
      </c>
      <c r="F3763">
        <v>80</v>
      </c>
      <c r="G3763">
        <v>56</v>
      </c>
      <c r="I3763" t="s">
        <v>1285</v>
      </c>
    </row>
    <row r="3764" spans="1:9" x14ac:dyDescent="0.25">
      <c r="A3764" t="s">
        <v>3186</v>
      </c>
      <c r="B3764" s="6">
        <v>42033</v>
      </c>
      <c r="C3764" t="s">
        <v>3073</v>
      </c>
      <c r="D3764" t="s">
        <v>3225</v>
      </c>
      <c r="E3764" t="s">
        <v>3721</v>
      </c>
      <c r="F3764">
        <v>71</v>
      </c>
      <c r="G3764">
        <v>56</v>
      </c>
      <c r="I3764" t="s">
        <v>1529</v>
      </c>
    </row>
    <row r="3765" spans="1:9" x14ac:dyDescent="0.25">
      <c r="A3765" t="s">
        <v>3390</v>
      </c>
      <c r="B3765" s="6">
        <v>42033</v>
      </c>
      <c r="C3765" t="s">
        <v>3073</v>
      </c>
      <c r="D3765" t="s">
        <v>3334</v>
      </c>
      <c r="E3765" t="s">
        <v>3720</v>
      </c>
      <c r="F3765">
        <v>50</v>
      </c>
      <c r="G3765">
        <v>43</v>
      </c>
      <c r="I3765" t="s">
        <v>953</v>
      </c>
    </row>
    <row r="3766" spans="1:9" x14ac:dyDescent="0.25">
      <c r="A3766" t="s">
        <v>3264</v>
      </c>
      <c r="B3766" s="6">
        <v>42033</v>
      </c>
      <c r="C3766" t="s">
        <v>3073</v>
      </c>
      <c r="D3766" t="s">
        <v>3163</v>
      </c>
      <c r="E3766" t="s">
        <v>3720</v>
      </c>
      <c r="F3766">
        <v>73</v>
      </c>
      <c r="G3766">
        <v>54</v>
      </c>
      <c r="I3766" t="s">
        <v>1096</v>
      </c>
    </row>
    <row r="3767" spans="1:9" x14ac:dyDescent="0.25">
      <c r="A3767" t="s">
        <v>3075</v>
      </c>
      <c r="B3767" s="6">
        <v>42033</v>
      </c>
      <c r="C3767" t="s">
        <v>3073</v>
      </c>
      <c r="D3767" t="s">
        <v>3255</v>
      </c>
      <c r="E3767" t="s">
        <v>3721</v>
      </c>
      <c r="F3767">
        <v>83</v>
      </c>
      <c r="G3767">
        <v>72</v>
      </c>
      <c r="I3767" t="s">
        <v>435</v>
      </c>
    </row>
    <row r="3768" spans="1:9" x14ac:dyDescent="0.25">
      <c r="A3768" t="s">
        <v>3175</v>
      </c>
      <c r="B3768" s="6">
        <v>42033</v>
      </c>
      <c r="C3768" t="s">
        <v>3073</v>
      </c>
      <c r="D3768" t="s">
        <v>3347</v>
      </c>
      <c r="E3768" t="s">
        <v>3721</v>
      </c>
      <c r="F3768">
        <v>87</v>
      </c>
      <c r="G3768">
        <v>65</v>
      </c>
      <c r="I3768" t="s">
        <v>2256</v>
      </c>
    </row>
    <row r="3769" spans="1:9" x14ac:dyDescent="0.25">
      <c r="A3769" t="s">
        <v>3108</v>
      </c>
      <c r="B3769" s="6">
        <v>42033</v>
      </c>
      <c r="C3769" t="s">
        <v>3073</v>
      </c>
      <c r="D3769" t="s">
        <v>3323</v>
      </c>
      <c r="E3769" t="s">
        <v>3720</v>
      </c>
      <c r="F3769">
        <v>71</v>
      </c>
      <c r="G3769">
        <v>51</v>
      </c>
      <c r="I3769" t="s">
        <v>512</v>
      </c>
    </row>
    <row r="3770" spans="1:9" x14ac:dyDescent="0.25">
      <c r="A3770" t="s">
        <v>3265</v>
      </c>
      <c r="B3770" s="6">
        <v>42033</v>
      </c>
      <c r="C3770" t="s">
        <v>3073</v>
      </c>
      <c r="D3770" t="s">
        <v>3266</v>
      </c>
      <c r="E3770" t="s">
        <v>3721</v>
      </c>
      <c r="F3770">
        <v>75</v>
      </c>
      <c r="G3770">
        <v>59</v>
      </c>
      <c r="I3770" t="s">
        <v>1107</v>
      </c>
    </row>
    <row r="3771" spans="1:9" x14ac:dyDescent="0.25">
      <c r="A3771" t="s">
        <v>3291</v>
      </c>
      <c r="B3771" s="6">
        <v>42033</v>
      </c>
      <c r="C3771" t="s">
        <v>3073</v>
      </c>
      <c r="D3771" t="s">
        <v>3340</v>
      </c>
      <c r="E3771" t="s">
        <v>3721</v>
      </c>
      <c r="F3771">
        <v>68</v>
      </c>
      <c r="G3771">
        <v>54</v>
      </c>
      <c r="I3771" t="s">
        <v>2936</v>
      </c>
    </row>
    <row r="3772" spans="1:9" x14ac:dyDescent="0.25">
      <c r="A3772" t="s">
        <v>3381</v>
      </c>
      <c r="B3772" s="6">
        <v>42033</v>
      </c>
      <c r="C3772" t="s">
        <v>3073</v>
      </c>
      <c r="D3772" t="s">
        <v>3383</v>
      </c>
      <c r="E3772" t="s">
        <v>3720</v>
      </c>
      <c r="F3772">
        <v>58</v>
      </c>
      <c r="G3772">
        <v>49</v>
      </c>
      <c r="I3772" t="s">
        <v>1902</v>
      </c>
    </row>
    <row r="3773" spans="1:9" x14ac:dyDescent="0.25">
      <c r="A3773" t="s">
        <v>3389</v>
      </c>
      <c r="B3773" s="6">
        <v>42033</v>
      </c>
      <c r="C3773" t="s">
        <v>3073</v>
      </c>
      <c r="D3773" t="s">
        <v>3330</v>
      </c>
      <c r="E3773" t="s">
        <v>3721</v>
      </c>
      <c r="F3773">
        <v>69</v>
      </c>
      <c r="G3773">
        <v>64</v>
      </c>
      <c r="I3773" t="s">
        <v>1327</v>
      </c>
    </row>
    <row r="3774" spans="1:9" x14ac:dyDescent="0.25">
      <c r="A3774" t="s">
        <v>3397</v>
      </c>
      <c r="B3774" s="6">
        <v>42033</v>
      </c>
      <c r="C3774" t="s">
        <v>3073</v>
      </c>
      <c r="D3774" t="s">
        <v>3374</v>
      </c>
      <c r="E3774" t="s">
        <v>3720</v>
      </c>
      <c r="F3774">
        <v>75</v>
      </c>
      <c r="G3774">
        <v>61</v>
      </c>
      <c r="I3774" t="s">
        <v>139</v>
      </c>
    </row>
    <row r="3775" spans="1:9" x14ac:dyDescent="0.25">
      <c r="A3775" t="s">
        <v>3360</v>
      </c>
      <c r="B3775" s="6">
        <v>42033</v>
      </c>
      <c r="C3775" t="s">
        <v>3073</v>
      </c>
      <c r="D3775" t="s">
        <v>3358</v>
      </c>
      <c r="E3775" t="s">
        <v>3721</v>
      </c>
      <c r="F3775">
        <v>89</v>
      </c>
      <c r="G3775">
        <v>85</v>
      </c>
      <c r="I3775" t="s">
        <v>1438</v>
      </c>
    </row>
    <row r="3776" spans="1:9" x14ac:dyDescent="0.25">
      <c r="A3776" t="s">
        <v>3285</v>
      </c>
      <c r="B3776" s="6">
        <v>42033</v>
      </c>
      <c r="C3776" t="s">
        <v>3073</v>
      </c>
      <c r="D3776" t="s">
        <v>3217</v>
      </c>
      <c r="E3776" t="s">
        <v>3720</v>
      </c>
      <c r="F3776">
        <v>66</v>
      </c>
      <c r="G3776">
        <v>55</v>
      </c>
      <c r="I3776" t="s">
        <v>2793</v>
      </c>
    </row>
    <row r="3777" spans="1:9" x14ac:dyDescent="0.25">
      <c r="A3777" t="s">
        <v>3185</v>
      </c>
      <c r="B3777" s="6">
        <v>42033</v>
      </c>
      <c r="C3777" t="s">
        <v>3073</v>
      </c>
      <c r="D3777" t="s">
        <v>3326</v>
      </c>
      <c r="E3777" t="s">
        <v>3720</v>
      </c>
      <c r="F3777">
        <v>69</v>
      </c>
      <c r="G3777">
        <v>54</v>
      </c>
      <c r="I3777" t="s">
        <v>392</v>
      </c>
    </row>
    <row r="3778" spans="1:9" x14ac:dyDescent="0.25">
      <c r="A3778" t="s">
        <v>3078</v>
      </c>
      <c r="B3778" s="6">
        <v>42033</v>
      </c>
      <c r="C3778" t="s">
        <v>3073</v>
      </c>
      <c r="D3778" t="s">
        <v>3106</v>
      </c>
      <c r="E3778" t="s">
        <v>3721</v>
      </c>
      <c r="F3778">
        <v>75</v>
      </c>
      <c r="G3778">
        <v>68</v>
      </c>
      <c r="I3778" t="s">
        <v>2270</v>
      </c>
    </row>
    <row r="3779" spans="1:9" x14ac:dyDescent="0.25">
      <c r="A3779" t="s">
        <v>3354</v>
      </c>
      <c r="B3779" s="6">
        <v>42033</v>
      </c>
      <c r="C3779" t="s">
        <v>3073</v>
      </c>
      <c r="D3779" t="s">
        <v>3096</v>
      </c>
      <c r="E3779" t="s">
        <v>3721</v>
      </c>
      <c r="F3779">
        <v>73</v>
      </c>
      <c r="G3779">
        <v>67</v>
      </c>
      <c r="H3779" t="s">
        <v>3722</v>
      </c>
      <c r="I3779" t="s">
        <v>2279</v>
      </c>
    </row>
    <row r="3780" spans="1:9" x14ac:dyDescent="0.25">
      <c r="A3780" t="s">
        <v>3213</v>
      </c>
      <c r="B3780" s="6">
        <v>42033</v>
      </c>
      <c r="C3780" t="s">
        <v>3073</v>
      </c>
      <c r="D3780" t="s">
        <v>3214</v>
      </c>
      <c r="E3780" t="s">
        <v>3721</v>
      </c>
      <c r="F3780">
        <v>85</v>
      </c>
      <c r="G3780">
        <v>75</v>
      </c>
      <c r="I3780" t="s">
        <v>809</v>
      </c>
    </row>
    <row r="3781" spans="1:9" x14ac:dyDescent="0.25">
      <c r="A3781" t="s">
        <v>3228</v>
      </c>
      <c r="B3781" s="6">
        <v>42033</v>
      </c>
      <c r="C3781" t="s">
        <v>3073</v>
      </c>
      <c r="D3781" t="s">
        <v>3232</v>
      </c>
      <c r="E3781" t="s">
        <v>3721</v>
      </c>
      <c r="F3781">
        <v>64</v>
      </c>
      <c r="G3781">
        <v>56</v>
      </c>
      <c r="I3781" t="s">
        <v>2349</v>
      </c>
    </row>
    <row r="3782" spans="1:9" x14ac:dyDescent="0.25">
      <c r="A3782" t="s">
        <v>3318</v>
      </c>
      <c r="B3782" s="6">
        <v>42033</v>
      </c>
      <c r="C3782" t="s">
        <v>3073</v>
      </c>
      <c r="D3782" t="s">
        <v>3337</v>
      </c>
      <c r="E3782" t="s">
        <v>3721</v>
      </c>
      <c r="F3782">
        <v>81</v>
      </c>
      <c r="G3782">
        <v>51</v>
      </c>
      <c r="I3782" t="s">
        <v>1164</v>
      </c>
    </row>
    <row r="3783" spans="1:9" x14ac:dyDescent="0.25">
      <c r="A3783" t="s">
        <v>3182</v>
      </c>
      <c r="B3783" s="6">
        <v>42033</v>
      </c>
      <c r="C3783" t="s">
        <v>3073</v>
      </c>
      <c r="D3783" t="s">
        <v>3164</v>
      </c>
      <c r="E3783" t="s">
        <v>3721</v>
      </c>
      <c r="F3783">
        <v>74</v>
      </c>
      <c r="G3783">
        <v>70</v>
      </c>
      <c r="I3783" t="s">
        <v>1468</v>
      </c>
    </row>
    <row r="3784" spans="1:9" x14ac:dyDescent="0.25">
      <c r="A3784" t="s">
        <v>3402</v>
      </c>
      <c r="B3784" s="6">
        <v>42033</v>
      </c>
      <c r="C3784" t="s">
        <v>3073</v>
      </c>
      <c r="D3784" t="s">
        <v>3411</v>
      </c>
      <c r="E3784" t="s">
        <v>3720</v>
      </c>
      <c r="F3784">
        <v>58</v>
      </c>
      <c r="G3784">
        <v>55</v>
      </c>
      <c r="H3784" t="s">
        <v>3722</v>
      </c>
      <c r="I3784" t="s">
        <v>2874</v>
      </c>
    </row>
    <row r="3785" spans="1:9" x14ac:dyDescent="0.25">
      <c r="A3785" t="s">
        <v>3331</v>
      </c>
      <c r="B3785" s="6">
        <v>42033</v>
      </c>
      <c r="C3785" t="s">
        <v>3073</v>
      </c>
      <c r="D3785" t="s">
        <v>3133</v>
      </c>
      <c r="E3785" t="s">
        <v>3721</v>
      </c>
      <c r="F3785">
        <v>70</v>
      </c>
      <c r="G3785">
        <v>64</v>
      </c>
      <c r="I3785" t="s">
        <v>433</v>
      </c>
    </row>
    <row r="3786" spans="1:9" x14ac:dyDescent="0.25">
      <c r="A3786" t="s">
        <v>3297</v>
      </c>
      <c r="B3786" s="6">
        <v>42033</v>
      </c>
      <c r="C3786" t="s">
        <v>3073</v>
      </c>
      <c r="D3786" t="s">
        <v>3333</v>
      </c>
      <c r="E3786" t="s">
        <v>3721</v>
      </c>
      <c r="F3786">
        <v>67</v>
      </c>
      <c r="G3786">
        <v>57</v>
      </c>
      <c r="I3786" t="s">
        <v>1383</v>
      </c>
    </row>
    <row r="3787" spans="1:9" x14ac:dyDescent="0.25">
      <c r="A3787" t="s">
        <v>3282</v>
      </c>
      <c r="B3787" s="6">
        <v>42033</v>
      </c>
      <c r="C3787" t="s">
        <v>3073</v>
      </c>
      <c r="D3787" t="s">
        <v>3287</v>
      </c>
      <c r="E3787" t="s">
        <v>3721</v>
      </c>
      <c r="F3787">
        <v>69</v>
      </c>
      <c r="G3787">
        <v>59</v>
      </c>
      <c r="I3787" t="s">
        <v>454</v>
      </c>
    </row>
    <row r="3788" spans="1:9" x14ac:dyDescent="0.25">
      <c r="A3788" t="s">
        <v>3207</v>
      </c>
      <c r="B3788" s="6">
        <v>42033</v>
      </c>
      <c r="C3788" t="s">
        <v>3073</v>
      </c>
      <c r="D3788" t="s">
        <v>3310</v>
      </c>
      <c r="E3788" t="s">
        <v>3720</v>
      </c>
      <c r="F3788">
        <v>58</v>
      </c>
      <c r="G3788">
        <v>42</v>
      </c>
      <c r="I3788" t="s">
        <v>1189</v>
      </c>
    </row>
    <row r="3789" spans="1:9" x14ac:dyDescent="0.25">
      <c r="A3789" t="s">
        <v>3132</v>
      </c>
      <c r="B3789" s="6">
        <v>42033</v>
      </c>
      <c r="C3789" t="s">
        <v>3073</v>
      </c>
      <c r="D3789" t="s">
        <v>3231</v>
      </c>
      <c r="E3789" t="s">
        <v>3720</v>
      </c>
      <c r="F3789">
        <v>98</v>
      </c>
      <c r="G3789">
        <v>94</v>
      </c>
      <c r="H3789" t="s">
        <v>3724</v>
      </c>
      <c r="I3789" t="s">
        <v>545</v>
      </c>
    </row>
    <row r="3790" spans="1:9" x14ac:dyDescent="0.25">
      <c r="A3790" t="s">
        <v>3298</v>
      </c>
      <c r="B3790" s="6">
        <v>42033</v>
      </c>
      <c r="C3790" t="s">
        <v>3073</v>
      </c>
      <c r="D3790" t="s">
        <v>3290</v>
      </c>
      <c r="E3790" t="s">
        <v>3721</v>
      </c>
      <c r="F3790">
        <v>69</v>
      </c>
      <c r="G3790">
        <v>58</v>
      </c>
      <c r="I3790" t="s">
        <v>1569</v>
      </c>
    </row>
    <row r="3791" spans="1:9" x14ac:dyDescent="0.25">
      <c r="A3791" t="s">
        <v>3277</v>
      </c>
      <c r="B3791" s="6">
        <v>42033</v>
      </c>
      <c r="C3791" t="s">
        <v>3073</v>
      </c>
      <c r="D3791" t="s">
        <v>3257</v>
      </c>
      <c r="E3791" t="s">
        <v>3721</v>
      </c>
      <c r="F3791">
        <v>78</v>
      </c>
      <c r="G3791">
        <v>62</v>
      </c>
      <c r="I3791" t="s">
        <v>2994</v>
      </c>
    </row>
    <row r="3792" spans="1:9" x14ac:dyDescent="0.25">
      <c r="A3792" t="s">
        <v>3299</v>
      </c>
      <c r="B3792" s="6">
        <v>42033</v>
      </c>
      <c r="C3792" t="s">
        <v>3073</v>
      </c>
      <c r="D3792" t="s">
        <v>3363</v>
      </c>
      <c r="E3792" t="s">
        <v>3720</v>
      </c>
      <c r="F3792">
        <v>88</v>
      </c>
      <c r="G3792">
        <v>74</v>
      </c>
      <c r="I3792" t="s">
        <v>2888</v>
      </c>
    </row>
    <row r="3793" spans="1:9" x14ac:dyDescent="0.25">
      <c r="A3793" t="s">
        <v>3353</v>
      </c>
      <c r="B3793" s="6">
        <v>42033</v>
      </c>
      <c r="C3793" t="s">
        <v>3073</v>
      </c>
      <c r="D3793" t="s">
        <v>3154</v>
      </c>
      <c r="E3793" t="s">
        <v>3721</v>
      </c>
      <c r="F3793">
        <v>71</v>
      </c>
      <c r="G3793">
        <v>69</v>
      </c>
      <c r="I3793" t="s">
        <v>1580</v>
      </c>
    </row>
    <row r="3794" spans="1:9" x14ac:dyDescent="0.25">
      <c r="A3794" t="s">
        <v>3351</v>
      </c>
      <c r="B3794" s="6">
        <v>42033</v>
      </c>
      <c r="C3794" t="s">
        <v>3073</v>
      </c>
      <c r="D3794" t="s">
        <v>3370</v>
      </c>
      <c r="E3794" t="s">
        <v>3720</v>
      </c>
      <c r="F3794">
        <v>85</v>
      </c>
      <c r="G3794">
        <v>70</v>
      </c>
      <c r="I3794" t="s">
        <v>1059</v>
      </c>
    </row>
    <row r="3795" spans="1:9" x14ac:dyDescent="0.25">
      <c r="A3795" t="s">
        <v>3380</v>
      </c>
      <c r="B3795" s="6">
        <v>42033</v>
      </c>
      <c r="C3795" t="s">
        <v>3073</v>
      </c>
      <c r="D3795" t="s">
        <v>3109</v>
      </c>
      <c r="E3795" t="s">
        <v>3721</v>
      </c>
      <c r="F3795">
        <v>75</v>
      </c>
      <c r="G3795">
        <v>64</v>
      </c>
      <c r="I3795" t="s">
        <v>2292</v>
      </c>
    </row>
    <row r="3796" spans="1:9" x14ac:dyDescent="0.25">
      <c r="A3796" t="s">
        <v>3271</v>
      </c>
      <c r="B3796" s="6">
        <v>42033</v>
      </c>
      <c r="C3796" t="s">
        <v>3073</v>
      </c>
      <c r="D3796" t="s">
        <v>3222</v>
      </c>
      <c r="E3796" t="s">
        <v>3720</v>
      </c>
      <c r="F3796">
        <v>76</v>
      </c>
      <c r="G3796">
        <v>67</v>
      </c>
      <c r="I3796" t="s">
        <v>496</v>
      </c>
    </row>
    <row r="3797" spans="1:9" x14ac:dyDescent="0.25">
      <c r="A3797" t="s">
        <v>3715</v>
      </c>
      <c r="B3797" s="6">
        <v>42034</v>
      </c>
      <c r="C3797" t="s">
        <v>3073</v>
      </c>
      <c r="D3797" t="s">
        <v>3258</v>
      </c>
      <c r="E3797" t="s">
        <v>3721</v>
      </c>
      <c r="F3797">
        <v>57</v>
      </c>
      <c r="G3797">
        <v>34</v>
      </c>
      <c r="I3797" t="s">
        <v>663</v>
      </c>
    </row>
    <row r="3798" spans="1:9" x14ac:dyDescent="0.25">
      <c r="A3798" t="s">
        <v>3372</v>
      </c>
      <c r="B3798" s="6">
        <v>42034</v>
      </c>
      <c r="C3798" t="s">
        <v>3073</v>
      </c>
      <c r="D3798" t="s">
        <v>3295</v>
      </c>
      <c r="E3798" t="s">
        <v>3720</v>
      </c>
      <c r="F3798">
        <v>68</v>
      </c>
      <c r="G3798">
        <v>67</v>
      </c>
      <c r="H3798" t="s">
        <v>3722</v>
      </c>
      <c r="I3798" t="s">
        <v>1443</v>
      </c>
    </row>
    <row r="3799" spans="1:9" x14ac:dyDescent="0.25">
      <c r="A3799" t="s">
        <v>3284</v>
      </c>
      <c r="B3799" s="6">
        <v>42034</v>
      </c>
      <c r="C3799" t="s">
        <v>3073</v>
      </c>
      <c r="D3799" t="s">
        <v>3375</v>
      </c>
      <c r="E3799" t="s">
        <v>3721</v>
      </c>
      <c r="F3799">
        <v>80</v>
      </c>
      <c r="G3799">
        <v>55</v>
      </c>
      <c r="I3799" t="s">
        <v>1931</v>
      </c>
    </row>
    <row r="3800" spans="1:9" x14ac:dyDescent="0.25">
      <c r="A3800" t="s">
        <v>3115</v>
      </c>
      <c r="B3800" s="6">
        <v>42034</v>
      </c>
      <c r="C3800" t="s">
        <v>3073</v>
      </c>
      <c r="D3800" t="s">
        <v>3098</v>
      </c>
      <c r="E3800" t="s">
        <v>3721</v>
      </c>
      <c r="F3800">
        <v>63</v>
      </c>
      <c r="G3800">
        <v>57</v>
      </c>
      <c r="I3800" t="s">
        <v>1781</v>
      </c>
    </row>
    <row r="3801" spans="1:9" x14ac:dyDescent="0.25">
      <c r="A3801" t="s">
        <v>3116</v>
      </c>
      <c r="B3801" s="6">
        <v>42034</v>
      </c>
      <c r="C3801" t="s">
        <v>3073</v>
      </c>
      <c r="D3801" t="s">
        <v>3081</v>
      </c>
      <c r="E3801" t="s">
        <v>3720</v>
      </c>
      <c r="F3801">
        <v>63</v>
      </c>
      <c r="G3801">
        <v>59</v>
      </c>
      <c r="I3801" t="s">
        <v>1713</v>
      </c>
    </row>
    <row r="3802" spans="1:9" x14ac:dyDescent="0.25">
      <c r="A3802" t="s">
        <v>3119</v>
      </c>
      <c r="B3802" s="6">
        <v>42034</v>
      </c>
      <c r="C3802" t="s">
        <v>3073</v>
      </c>
      <c r="D3802" t="s">
        <v>3121</v>
      </c>
      <c r="E3802" t="s">
        <v>3721</v>
      </c>
      <c r="F3802">
        <v>57</v>
      </c>
      <c r="G3802">
        <v>49</v>
      </c>
      <c r="I3802" t="s">
        <v>1719</v>
      </c>
    </row>
    <row r="3803" spans="1:9" x14ac:dyDescent="0.25">
      <c r="A3803" t="s">
        <v>3382</v>
      </c>
      <c r="B3803" s="6">
        <v>42034</v>
      </c>
      <c r="C3803" t="s">
        <v>3073</v>
      </c>
      <c r="D3803" t="s">
        <v>3327</v>
      </c>
      <c r="E3803" t="s">
        <v>3720</v>
      </c>
      <c r="F3803">
        <v>60</v>
      </c>
      <c r="G3803">
        <v>59</v>
      </c>
      <c r="I3803" t="s">
        <v>1797</v>
      </c>
    </row>
    <row r="3804" spans="1:9" x14ac:dyDescent="0.25">
      <c r="A3804" t="s">
        <v>3384</v>
      </c>
      <c r="B3804" s="6">
        <v>42034</v>
      </c>
      <c r="C3804" t="s">
        <v>3073</v>
      </c>
      <c r="D3804" t="s">
        <v>3080</v>
      </c>
      <c r="E3804" t="s">
        <v>3721</v>
      </c>
      <c r="F3804">
        <v>87</v>
      </c>
      <c r="G3804">
        <v>79</v>
      </c>
      <c r="I3804" t="s">
        <v>1828</v>
      </c>
    </row>
    <row r="3805" spans="1:9" x14ac:dyDescent="0.25">
      <c r="A3805" t="s">
        <v>3082</v>
      </c>
      <c r="B3805" s="6">
        <v>42034</v>
      </c>
      <c r="C3805" t="s">
        <v>3073</v>
      </c>
      <c r="D3805" t="s">
        <v>3188</v>
      </c>
      <c r="E3805" t="s">
        <v>3720</v>
      </c>
      <c r="F3805">
        <v>65</v>
      </c>
      <c r="G3805">
        <v>61</v>
      </c>
      <c r="I3805" t="s">
        <v>1867</v>
      </c>
    </row>
    <row r="3806" spans="1:9" x14ac:dyDescent="0.25">
      <c r="A3806" t="s">
        <v>3259</v>
      </c>
      <c r="B3806" s="6">
        <v>42034</v>
      </c>
      <c r="C3806" t="s">
        <v>3073</v>
      </c>
      <c r="D3806" t="s">
        <v>3104</v>
      </c>
      <c r="E3806" t="s">
        <v>3721</v>
      </c>
      <c r="F3806">
        <v>58</v>
      </c>
      <c r="G3806">
        <v>51</v>
      </c>
      <c r="I3806" t="s">
        <v>1745</v>
      </c>
    </row>
    <row r="3807" spans="1:9" x14ac:dyDescent="0.25">
      <c r="A3807" t="s">
        <v>3114</v>
      </c>
      <c r="B3807" s="6">
        <v>42034</v>
      </c>
      <c r="C3807" t="s">
        <v>3073</v>
      </c>
      <c r="D3807" t="s">
        <v>3151</v>
      </c>
      <c r="E3807" t="s">
        <v>3720</v>
      </c>
      <c r="F3807">
        <v>75</v>
      </c>
      <c r="G3807">
        <v>72</v>
      </c>
      <c r="I3807" t="s">
        <v>1756</v>
      </c>
    </row>
    <row r="3808" spans="1:9" x14ac:dyDescent="0.25">
      <c r="A3808" t="s">
        <v>3272</v>
      </c>
      <c r="B3808" s="6">
        <v>42034</v>
      </c>
      <c r="C3808" t="s">
        <v>3073</v>
      </c>
      <c r="D3808" t="s">
        <v>3386</v>
      </c>
      <c r="E3808" t="s">
        <v>3721</v>
      </c>
      <c r="F3808">
        <v>63</v>
      </c>
      <c r="G3808">
        <v>59</v>
      </c>
      <c r="I3808" t="s">
        <v>1012</v>
      </c>
    </row>
    <row r="3809" spans="1:9" x14ac:dyDescent="0.25">
      <c r="A3809" t="s">
        <v>3414</v>
      </c>
      <c r="B3809" s="6">
        <v>42035</v>
      </c>
      <c r="C3809" t="s">
        <v>3073</v>
      </c>
      <c r="D3809" t="s">
        <v>3356</v>
      </c>
      <c r="E3809" t="s">
        <v>3720</v>
      </c>
      <c r="F3809">
        <v>65</v>
      </c>
      <c r="G3809">
        <v>56</v>
      </c>
      <c r="I3809" t="s">
        <v>2691</v>
      </c>
    </row>
    <row r="3810" spans="1:9" x14ac:dyDescent="0.25">
      <c r="A3810" t="s">
        <v>3093</v>
      </c>
      <c r="B3810" s="6">
        <v>42035</v>
      </c>
      <c r="C3810" t="s">
        <v>3073</v>
      </c>
      <c r="D3810" t="s">
        <v>3123</v>
      </c>
      <c r="E3810" t="s">
        <v>3720</v>
      </c>
      <c r="F3810">
        <v>77</v>
      </c>
      <c r="G3810">
        <v>71</v>
      </c>
      <c r="I3810" t="s">
        <v>2414</v>
      </c>
    </row>
    <row r="3811" spans="1:9" x14ac:dyDescent="0.25">
      <c r="A3811" t="s">
        <v>3233</v>
      </c>
      <c r="B3811" s="6">
        <v>42035</v>
      </c>
      <c r="C3811" t="s">
        <v>3073</v>
      </c>
      <c r="D3811" t="s">
        <v>3397</v>
      </c>
      <c r="E3811" t="s">
        <v>3720</v>
      </c>
      <c r="F3811">
        <v>70</v>
      </c>
      <c r="G3811">
        <v>64</v>
      </c>
      <c r="I3811" t="s">
        <v>1747</v>
      </c>
    </row>
    <row r="3812" spans="1:9" x14ac:dyDescent="0.25">
      <c r="A3812" t="s">
        <v>3403</v>
      </c>
      <c r="B3812" s="6">
        <v>42035</v>
      </c>
      <c r="C3812" t="s">
        <v>3073</v>
      </c>
      <c r="D3812" t="s">
        <v>3248</v>
      </c>
      <c r="E3812" t="s">
        <v>3721</v>
      </c>
      <c r="F3812">
        <v>83</v>
      </c>
      <c r="G3812">
        <v>60</v>
      </c>
      <c r="I3812" t="s">
        <v>823</v>
      </c>
    </row>
    <row r="3813" spans="1:9" x14ac:dyDescent="0.25">
      <c r="A3813" t="s">
        <v>3230</v>
      </c>
      <c r="B3813" s="6">
        <v>42035</v>
      </c>
      <c r="C3813" t="s">
        <v>3073</v>
      </c>
      <c r="D3813" t="s">
        <v>3232</v>
      </c>
      <c r="E3813" t="s">
        <v>3721</v>
      </c>
      <c r="F3813">
        <v>71</v>
      </c>
      <c r="G3813">
        <v>53</v>
      </c>
      <c r="I3813" t="s">
        <v>2300</v>
      </c>
    </row>
    <row r="3814" spans="1:9" x14ac:dyDescent="0.25">
      <c r="A3814" t="s">
        <v>3089</v>
      </c>
      <c r="B3814" s="6">
        <v>42035</v>
      </c>
      <c r="C3814" t="s">
        <v>3073</v>
      </c>
      <c r="D3814" t="s">
        <v>3084</v>
      </c>
      <c r="E3814" t="s">
        <v>3721</v>
      </c>
      <c r="F3814">
        <v>76</v>
      </c>
      <c r="G3814">
        <v>69</v>
      </c>
      <c r="I3814" t="s">
        <v>45</v>
      </c>
    </row>
    <row r="3815" spans="1:9" x14ac:dyDescent="0.25">
      <c r="A3815" t="s">
        <v>3367</v>
      </c>
      <c r="B3815" s="6">
        <v>42035</v>
      </c>
      <c r="C3815" t="s">
        <v>3073</v>
      </c>
      <c r="D3815" t="s">
        <v>3122</v>
      </c>
      <c r="E3815" t="s">
        <v>3720</v>
      </c>
      <c r="F3815">
        <v>69</v>
      </c>
      <c r="G3815">
        <v>68</v>
      </c>
      <c r="I3815" t="s">
        <v>1927</v>
      </c>
    </row>
    <row r="3816" spans="1:9" x14ac:dyDescent="0.25">
      <c r="A3816" t="s">
        <v>3079</v>
      </c>
      <c r="B3816" s="6">
        <v>42035</v>
      </c>
      <c r="C3816" t="s">
        <v>3073</v>
      </c>
      <c r="D3816" t="s">
        <v>3076</v>
      </c>
      <c r="E3816" t="s">
        <v>3720</v>
      </c>
      <c r="F3816">
        <v>71</v>
      </c>
      <c r="G3816">
        <v>69</v>
      </c>
      <c r="I3816" t="s">
        <v>1072</v>
      </c>
    </row>
    <row r="3817" spans="1:9" x14ac:dyDescent="0.25">
      <c r="A3817" t="s">
        <v>3184</v>
      </c>
      <c r="B3817" s="6">
        <v>42035</v>
      </c>
      <c r="C3817" t="s">
        <v>3073</v>
      </c>
      <c r="D3817" t="s">
        <v>3330</v>
      </c>
      <c r="E3817" t="s">
        <v>3721</v>
      </c>
      <c r="F3817">
        <v>78</v>
      </c>
      <c r="G3817">
        <v>57</v>
      </c>
      <c r="I3817" t="s">
        <v>438</v>
      </c>
    </row>
    <row r="3818" spans="1:9" x14ac:dyDescent="0.25">
      <c r="A3818" t="s">
        <v>3102</v>
      </c>
      <c r="B3818" s="6">
        <v>42035</v>
      </c>
      <c r="C3818" t="s">
        <v>3073</v>
      </c>
      <c r="D3818" t="s">
        <v>3191</v>
      </c>
      <c r="E3818" t="s">
        <v>3721</v>
      </c>
      <c r="F3818">
        <v>74</v>
      </c>
      <c r="G3818">
        <v>69</v>
      </c>
      <c r="I3818" t="s">
        <v>1940</v>
      </c>
    </row>
    <row r="3819" spans="1:9" x14ac:dyDescent="0.25">
      <c r="A3819" t="s">
        <v>3205</v>
      </c>
      <c r="B3819" s="6">
        <v>42035</v>
      </c>
      <c r="C3819" t="s">
        <v>3073</v>
      </c>
      <c r="D3819" t="s">
        <v>3225</v>
      </c>
      <c r="E3819" t="s">
        <v>3720</v>
      </c>
      <c r="F3819">
        <v>78</v>
      </c>
      <c r="G3819">
        <v>70</v>
      </c>
      <c r="I3819" t="s">
        <v>497</v>
      </c>
    </row>
    <row r="3820" spans="1:9" x14ac:dyDescent="0.25">
      <c r="A3820" t="s">
        <v>3234</v>
      </c>
      <c r="B3820" s="6">
        <v>42035</v>
      </c>
      <c r="C3820" t="s">
        <v>3073</v>
      </c>
      <c r="D3820" t="s">
        <v>3391</v>
      </c>
      <c r="E3820" t="s">
        <v>3721</v>
      </c>
      <c r="F3820">
        <v>78</v>
      </c>
      <c r="G3820">
        <v>73</v>
      </c>
      <c r="I3820" t="s">
        <v>2520</v>
      </c>
    </row>
    <row r="3821" spans="1:9" x14ac:dyDescent="0.25">
      <c r="A3821" t="s">
        <v>3197</v>
      </c>
      <c r="B3821" s="6">
        <v>42035</v>
      </c>
      <c r="C3821" t="s">
        <v>3073</v>
      </c>
      <c r="D3821" t="s">
        <v>3095</v>
      </c>
      <c r="E3821" t="s">
        <v>3721</v>
      </c>
      <c r="F3821">
        <v>64</v>
      </c>
      <c r="G3821">
        <v>49</v>
      </c>
      <c r="I3821" t="s">
        <v>556</v>
      </c>
    </row>
    <row r="3822" spans="1:9" x14ac:dyDescent="0.25">
      <c r="A3822" t="s">
        <v>3373</v>
      </c>
      <c r="B3822" s="6">
        <v>42035</v>
      </c>
      <c r="C3822" t="s">
        <v>3073</v>
      </c>
      <c r="D3822" t="s">
        <v>3371</v>
      </c>
      <c r="E3822" t="s">
        <v>3721</v>
      </c>
      <c r="F3822">
        <v>76</v>
      </c>
      <c r="G3822">
        <v>62</v>
      </c>
      <c r="I3822" t="s">
        <v>1609</v>
      </c>
    </row>
    <row r="3823" spans="1:9" x14ac:dyDescent="0.25">
      <c r="A3823" t="s">
        <v>3279</v>
      </c>
      <c r="B3823" s="6">
        <v>42035</v>
      </c>
      <c r="C3823" t="s">
        <v>3073</v>
      </c>
      <c r="D3823" t="s">
        <v>3329</v>
      </c>
      <c r="E3823" t="s">
        <v>3721</v>
      </c>
      <c r="F3823">
        <v>80</v>
      </c>
      <c r="G3823">
        <v>57</v>
      </c>
      <c r="I3823" t="s">
        <v>576</v>
      </c>
    </row>
    <row r="3824" spans="1:9" x14ac:dyDescent="0.25">
      <c r="A3824" t="s">
        <v>3116</v>
      </c>
      <c r="B3824" s="6">
        <v>42035</v>
      </c>
      <c r="C3824" t="s">
        <v>3073</v>
      </c>
      <c r="D3824" t="s">
        <v>3121</v>
      </c>
      <c r="E3824" t="s">
        <v>3721</v>
      </c>
      <c r="F3824">
        <v>86</v>
      </c>
      <c r="G3824">
        <v>65</v>
      </c>
      <c r="I3824" t="s">
        <v>1685</v>
      </c>
    </row>
    <row r="3825" spans="1:9" x14ac:dyDescent="0.25">
      <c r="A3825" t="s">
        <v>3119</v>
      </c>
      <c r="B3825" s="6">
        <v>42035</v>
      </c>
      <c r="C3825" t="s">
        <v>3073</v>
      </c>
      <c r="D3825" t="s">
        <v>3081</v>
      </c>
      <c r="E3825" t="s">
        <v>3720</v>
      </c>
      <c r="F3825">
        <v>65</v>
      </c>
      <c r="G3825">
        <v>57</v>
      </c>
      <c r="I3825" t="s">
        <v>1720</v>
      </c>
    </row>
    <row r="3826" spans="1:9" x14ac:dyDescent="0.25">
      <c r="A3826" t="s">
        <v>3252</v>
      </c>
      <c r="B3826" s="6">
        <v>42035</v>
      </c>
      <c r="C3826" t="s">
        <v>3073</v>
      </c>
      <c r="D3826" t="s">
        <v>3249</v>
      </c>
      <c r="E3826" t="s">
        <v>3720</v>
      </c>
      <c r="F3826">
        <v>67</v>
      </c>
      <c r="G3826">
        <v>40</v>
      </c>
      <c r="I3826" t="s">
        <v>925</v>
      </c>
    </row>
    <row r="3827" spans="1:9" x14ac:dyDescent="0.25">
      <c r="A3827" t="s">
        <v>3342</v>
      </c>
      <c r="B3827" s="6">
        <v>42035</v>
      </c>
      <c r="C3827" t="s">
        <v>3073</v>
      </c>
      <c r="D3827" t="s">
        <v>3261</v>
      </c>
      <c r="E3827" t="s">
        <v>3721</v>
      </c>
      <c r="F3827">
        <v>71</v>
      </c>
      <c r="G3827">
        <v>61</v>
      </c>
      <c r="H3827" t="s">
        <v>3722</v>
      </c>
      <c r="I3827" t="s">
        <v>2956</v>
      </c>
    </row>
    <row r="3828" spans="1:9" x14ac:dyDescent="0.25">
      <c r="A3828" t="s">
        <v>3157</v>
      </c>
      <c r="B3828" s="6">
        <v>42035</v>
      </c>
      <c r="C3828" t="s">
        <v>3073</v>
      </c>
      <c r="D3828" t="s">
        <v>3164</v>
      </c>
      <c r="E3828" t="s">
        <v>3721</v>
      </c>
      <c r="F3828">
        <v>71</v>
      </c>
      <c r="G3828">
        <v>68</v>
      </c>
      <c r="I3828" t="s">
        <v>1425</v>
      </c>
    </row>
    <row r="3829" spans="1:9" x14ac:dyDescent="0.25">
      <c r="A3829" t="s">
        <v>3255</v>
      </c>
      <c r="B3829" s="6">
        <v>42035</v>
      </c>
      <c r="C3829" t="s">
        <v>3073</v>
      </c>
      <c r="D3829" t="s">
        <v>3708</v>
      </c>
      <c r="E3829" t="s">
        <v>3720</v>
      </c>
      <c r="F3829">
        <v>68</v>
      </c>
      <c r="G3829">
        <v>55</v>
      </c>
      <c r="I3829" t="s">
        <v>932</v>
      </c>
    </row>
    <row r="3830" spans="1:9" x14ac:dyDescent="0.25">
      <c r="A3830" t="s">
        <v>3288</v>
      </c>
      <c r="B3830" s="6">
        <v>42035</v>
      </c>
      <c r="C3830" t="s">
        <v>3073</v>
      </c>
      <c r="D3830" t="s">
        <v>3378</v>
      </c>
      <c r="E3830" t="s">
        <v>3721</v>
      </c>
      <c r="F3830">
        <v>70</v>
      </c>
      <c r="G3830">
        <v>65</v>
      </c>
      <c r="I3830" t="s">
        <v>2098</v>
      </c>
    </row>
    <row r="3831" spans="1:9" x14ac:dyDescent="0.25">
      <c r="A3831" t="s">
        <v>3181</v>
      </c>
      <c r="B3831" s="6">
        <v>42035</v>
      </c>
      <c r="C3831" t="s">
        <v>3073</v>
      </c>
      <c r="D3831" t="s">
        <v>3148</v>
      </c>
      <c r="E3831" t="s">
        <v>3721</v>
      </c>
      <c r="F3831">
        <v>85</v>
      </c>
      <c r="G3831">
        <v>76</v>
      </c>
      <c r="I3831" t="s">
        <v>1438</v>
      </c>
    </row>
    <row r="3832" spans="1:9" x14ac:dyDescent="0.25">
      <c r="A3832" t="s">
        <v>3120</v>
      </c>
      <c r="B3832" s="6">
        <v>42035</v>
      </c>
      <c r="C3832" t="s">
        <v>3073</v>
      </c>
      <c r="D3832" t="s">
        <v>3167</v>
      </c>
      <c r="E3832" t="s">
        <v>3721</v>
      </c>
      <c r="F3832">
        <v>62</v>
      </c>
      <c r="G3832">
        <v>53</v>
      </c>
      <c r="I3832" t="s">
        <v>393</v>
      </c>
    </row>
    <row r="3833" spans="1:9" x14ac:dyDescent="0.25">
      <c r="A3833" t="s">
        <v>3319</v>
      </c>
      <c r="B3833" s="6">
        <v>42035</v>
      </c>
      <c r="C3833" t="s">
        <v>3073</v>
      </c>
      <c r="D3833" t="s">
        <v>3392</v>
      </c>
      <c r="E3833" t="s">
        <v>3721</v>
      </c>
      <c r="F3833">
        <v>61</v>
      </c>
      <c r="G3833">
        <v>59</v>
      </c>
      <c r="I3833" t="s">
        <v>2532</v>
      </c>
    </row>
    <row r="3834" spans="1:9" x14ac:dyDescent="0.25">
      <c r="A3834" t="s">
        <v>3337</v>
      </c>
      <c r="B3834" s="6">
        <v>42035</v>
      </c>
      <c r="C3834" t="s">
        <v>3073</v>
      </c>
      <c r="D3834" t="s">
        <v>3374</v>
      </c>
      <c r="E3834" t="s">
        <v>3721</v>
      </c>
      <c r="F3834">
        <v>57</v>
      </c>
      <c r="G3834">
        <v>54</v>
      </c>
      <c r="I3834" t="s">
        <v>2308</v>
      </c>
    </row>
    <row r="3835" spans="1:9" x14ac:dyDescent="0.25">
      <c r="A3835" t="s">
        <v>3315</v>
      </c>
      <c r="B3835" s="6">
        <v>42035</v>
      </c>
      <c r="C3835" t="s">
        <v>3073</v>
      </c>
      <c r="D3835" t="s">
        <v>3110</v>
      </c>
      <c r="E3835" t="s">
        <v>3721</v>
      </c>
      <c r="F3835">
        <v>69</v>
      </c>
      <c r="G3835">
        <v>63</v>
      </c>
      <c r="I3835" t="s">
        <v>895</v>
      </c>
    </row>
    <row r="3836" spans="1:9" x14ac:dyDescent="0.25">
      <c r="A3836" t="s">
        <v>3236</v>
      </c>
      <c r="B3836" s="6">
        <v>42035</v>
      </c>
      <c r="C3836" t="s">
        <v>3073</v>
      </c>
      <c r="D3836" t="s">
        <v>3237</v>
      </c>
      <c r="E3836" t="s">
        <v>3721</v>
      </c>
      <c r="F3836">
        <v>98</v>
      </c>
      <c r="G3836">
        <v>95</v>
      </c>
      <c r="H3836" t="s">
        <v>3722</v>
      </c>
      <c r="I3836" t="s">
        <v>996</v>
      </c>
    </row>
    <row r="3837" spans="1:9" x14ac:dyDescent="0.25">
      <c r="A3837" t="s">
        <v>3144</v>
      </c>
      <c r="B3837" s="6">
        <v>42035</v>
      </c>
      <c r="C3837" t="s">
        <v>3073</v>
      </c>
      <c r="D3837" t="s">
        <v>3170</v>
      </c>
      <c r="E3837" t="s">
        <v>3721</v>
      </c>
      <c r="F3837">
        <v>57</v>
      </c>
      <c r="G3837">
        <v>56</v>
      </c>
      <c r="I3837" t="s">
        <v>105</v>
      </c>
    </row>
    <row r="3838" spans="1:9" x14ac:dyDescent="0.25">
      <c r="A3838" t="s">
        <v>3220</v>
      </c>
      <c r="B3838" s="6">
        <v>42035</v>
      </c>
      <c r="C3838" t="s">
        <v>3073</v>
      </c>
      <c r="D3838" t="s">
        <v>3219</v>
      </c>
      <c r="E3838" t="s">
        <v>3720</v>
      </c>
      <c r="F3838">
        <v>61</v>
      </c>
      <c r="G3838">
        <v>44</v>
      </c>
      <c r="I3838" t="s">
        <v>2007</v>
      </c>
    </row>
    <row r="3839" spans="1:9" x14ac:dyDescent="0.25">
      <c r="A3839" t="s">
        <v>3221</v>
      </c>
      <c r="B3839" s="6">
        <v>42035</v>
      </c>
      <c r="C3839" t="s">
        <v>3073</v>
      </c>
      <c r="D3839" t="s">
        <v>3214</v>
      </c>
      <c r="E3839" t="s">
        <v>3721</v>
      </c>
      <c r="F3839">
        <v>74</v>
      </c>
      <c r="G3839">
        <v>64</v>
      </c>
      <c r="I3839" t="s">
        <v>721</v>
      </c>
    </row>
    <row r="3840" spans="1:9" x14ac:dyDescent="0.25">
      <c r="A3840" t="s">
        <v>3306</v>
      </c>
      <c r="B3840" s="6">
        <v>42035</v>
      </c>
      <c r="C3840" t="s">
        <v>3073</v>
      </c>
      <c r="D3840" t="s">
        <v>3308</v>
      </c>
      <c r="E3840" t="s">
        <v>3721</v>
      </c>
      <c r="F3840">
        <v>66</v>
      </c>
      <c r="G3840">
        <v>64</v>
      </c>
      <c r="I3840" t="s">
        <v>268</v>
      </c>
    </row>
    <row r="3841" spans="1:9" x14ac:dyDescent="0.25">
      <c r="A3841" t="s">
        <v>3355</v>
      </c>
      <c r="B3841" s="6">
        <v>42035</v>
      </c>
      <c r="C3841" t="s">
        <v>3073</v>
      </c>
      <c r="D3841" t="s">
        <v>3160</v>
      </c>
      <c r="E3841" t="s">
        <v>3721</v>
      </c>
      <c r="F3841">
        <v>76</v>
      </c>
      <c r="G3841">
        <v>61</v>
      </c>
      <c r="I3841" t="s">
        <v>2842</v>
      </c>
    </row>
    <row r="3842" spans="1:9" x14ac:dyDescent="0.25">
      <c r="A3842" t="s">
        <v>3363</v>
      </c>
      <c r="B3842" s="6">
        <v>42035</v>
      </c>
      <c r="C3842" t="s">
        <v>3073</v>
      </c>
      <c r="D3842" t="s">
        <v>3359</v>
      </c>
      <c r="E3842" t="s">
        <v>3721</v>
      </c>
      <c r="F3842">
        <v>74</v>
      </c>
      <c r="G3842">
        <v>43</v>
      </c>
      <c r="I3842" t="s">
        <v>2851</v>
      </c>
    </row>
    <row r="3843" spans="1:9" x14ac:dyDescent="0.25">
      <c r="A3843" t="s">
        <v>3196</v>
      </c>
      <c r="B3843" s="6">
        <v>42035</v>
      </c>
      <c r="C3843" t="s">
        <v>3073</v>
      </c>
      <c r="D3843" t="s">
        <v>3135</v>
      </c>
      <c r="E3843" t="s">
        <v>3720</v>
      </c>
      <c r="F3843">
        <v>81</v>
      </c>
      <c r="G3843">
        <v>80</v>
      </c>
      <c r="H3843" t="s">
        <v>3722</v>
      </c>
      <c r="I3843" t="s">
        <v>598</v>
      </c>
    </row>
    <row r="3844" spans="1:9" x14ac:dyDescent="0.25">
      <c r="A3844" t="s">
        <v>3707</v>
      </c>
      <c r="B3844" s="6">
        <v>42035</v>
      </c>
      <c r="C3844" t="s">
        <v>3073</v>
      </c>
      <c r="D3844" t="s">
        <v>3137</v>
      </c>
      <c r="E3844" t="s">
        <v>3721</v>
      </c>
      <c r="F3844">
        <v>82</v>
      </c>
      <c r="G3844">
        <v>64</v>
      </c>
      <c r="I3844" t="s">
        <v>2903</v>
      </c>
    </row>
    <row r="3845" spans="1:9" x14ac:dyDescent="0.25">
      <c r="A3845" t="s">
        <v>3415</v>
      </c>
      <c r="B3845" s="6">
        <v>42035</v>
      </c>
      <c r="C3845" t="s">
        <v>3073</v>
      </c>
      <c r="D3845" t="s">
        <v>3412</v>
      </c>
      <c r="E3845" t="s">
        <v>3720</v>
      </c>
      <c r="F3845">
        <v>65</v>
      </c>
      <c r="G3845">
        <v>53</v>
      </c>
      <c r="I3845" t="s">
        <v>2710</v>
      </c>
    </row>
    <row r="3846" spans="1:9" x14ac:dyDescent="0.25">
      <c r="A3846" t="s">
        <v>3275</v>
      </c>
      <c r="B3846" s="6">
        <v>42035</v>
      </c>
      <c r="C3846" t="s">
        <v>3073</v>
      </c>
      <c r="D3846" t="s">
        <v>3257</v>
      </c>
      <c r="E3846" t="s">
        <v>3720</v>
      </c>
      <c r="F3846">
        <v>56</v>
      </c>
      <c r="G3846">
        <v>55</v>
      </c>
      <c r="I3846" t="s">
        <v>2965</v>
      </c>
    </row>
    <row r="3847" spans="1:9" x14ac:dyDescent="0.25">
      <c r="A3847" t="s">
        <v>3086</v>
      </c>
      <c r="B3847" s="6">
        <v>42035</v>
      </c>
      <c r="C3847" t="s">
        <v>3073</v>
      </c>
      <c r="D3847" t="s">
        <v>3087</v>
      </c>
      <c r="E3847" t="s">
        <v>3720</v>
      </c>
      <c r="F3847">
        <v>65</v>
      </c>
      <c r="G3847">
        <v>46</v>
      </c>
      <c r="I3847" t="s">
        <v>68</v>
      </c>
    </row>
    <row r="3848" spans="1:9" x14ac:dyDescent="0.25">
      <c r="A3848" t="s">
        <v>3112</v>
      </c>
      <c r="B3848" s="6">
        <v>42035</v>
      </c>
      <c r="C3848" t="s">
        <v>3073</v>
      </c>
      <c r="D3848" t="s">
        <v>3182</v>
      </c>
      <c r="E3848" t="s">
        <v>3720</v>
      </c>
      <c r="F3848">
        <v>86</v>
      </c>
      <c r="G3848">
        <v>72</v>
      </c>
      <c r="I3848" t="s">
        <v>641</v>
      </c>
    </row>
    <row r="3849" spans="1:9" x14ac:dyDescent="0.25">
      <c r="A3849" t="s">
        <v>3393</v>
      </c>
      <c r="B3849" s="6">
        <v>42035</v>
      </c>
      <c r="C3849" t="s">
        <v>3073</v>
      </c>
      <c r="D3849" t="s">
        <v>3341</v>
      </c>
      <c r="E3849" t="s">
        <v>3721</v>
      </c>
      <c r="F3849">
        <v>64</v>
      </c>
      <c r="G3849">
        <v>48</v>
      </c>
      <c r="I3849" t="s">
        <v>2024</v>
      </c>
    </row>
    <row r="3850" spans="1:9" x14ac:dyDescent="0.25">
      <c r="A3850" t="s">
        <v>3227</v>
      </c>
      <c r="B3850" s="6">
        <v>42035</v>
      </c>
      <c r="C3850" t="s">
        <v>3073</v>
      </c>
      <c r="D3850" t="s">
        <v>3174</v>
      </c>
      <c r="E3850" t="s">
        <v>3721</v>
      </c>
      <c r="F3850">
        <v>60</v>
      </c>
      <c r="G3850">
        <v>58</v>
      </c>
      <c r="I3850" t="s">
        <v>629</v>
      </c>
    </row>
    <row r="3851" spans="1:9" x14ac:dyDescent="0.25">
      <c r="A3851" t="s">
        <v>3152</v>
      </c>
      <c r="B3851" s="6">
        <v>42035</v>
      </c>
      <c r="C3851" t="s">
        <v>3073</v>
      </c>
      <c r="D3851" t="s">
        <v>3108</v>
      </c>
      <c r="E3851" t="s">
        <v>3721</v>
      </c>
      <c r="F3851">
        <v>72</v>
      </c>
      <c r="G3851">
        <v>64</v>
      </c>
      <c r="I3851" t="s">
        <v>436</v>
      </c>
    </row>
    <row r="3852" spans="1:9" x14ac:dyDescent="0.25">
      <c r="A3852" t="s">
        <v>3190</v>
      </c>
      <c r="B3852" s="6">
        <v>42035</v>
      </c>
      <c r="C3852" t="s">
        <v>3073</v>
      </c>
      <c r="D3852" t="s">
        <v>3376</v>
      </c>
      <c r="E3852" t="s">
        <v>3721</v>
      </c>
      <c r="F3852">
        <v>64</v>
      </c>
      <c r="G3852">
        <v>58</v>
      </c>
      <c r="I3852" t="s">
        <v>2120</v>
      </c>
    </row>
    <row r="3853" spans="1:9" x14ac:dyDescent="0.25">
      <c r="A3853" t="s">
        <v>3209</v>
      </c>
      <c r="B3853" s="6">
        <v>42035</v>
      </c>
      <c r="C3853" t="s">
        <v>3073</v>
      </c>
      <c r="D3853" t="s">
        <v>3381</v>
      </c>
      <c r="E3853" t="s">
        <v>3721</v>
      </c>
      <c r="F3853">
        <v>68</v>
      </c>
      <c r="G3853">
        <v>61</v>
      </c>
      <c r="H3853" t="s">
        <v>3722</v>
      </c>
      <c r="I3853" t="s">
        <v>1811</v>
      </c>
    </row>
    <row r="3854" spans="1:9" x14ac:dyDescent="0.25">
      <c r="A3854" t="s">
        <v>3127</v>
      </c>
      <c r="B3854" s="6">
        <v>42035</v>
      </c>
      <c r="C3854" t="s">
        <v>3073</v>
      </c>
      <c r="D3854" t="s">
        <v>3712</v>
      </c>
      <c r="E3854" t="s">
        <v>3720</v>
      </c>
      <c r="F3854">
        <v>74</v>
      </c>
      <c r="G3854">
        <v>63</v>
      </c>
      <c r="I3854" t="s">
        <v>639</v>
      </c>
    </row>
    <row r="3855" spans="1:9" x14ac:dyDescent="0.25">
      <c r="A3855" t="s">
        <v>3714</v>
      </c>
      <c r="B3855" s="6">
        <v>42035</v>
      </c>
      <c r="C3855" t="s">
        <v>3073</v>
      </c>
      <c r="D3855" t="s">
        <v>3244</v>
      </c>
      <c r="E3855" t="s">
        <v>3721</v>
      </c>
      <c r="F3855">
        <v>83</v>
      </c>
      <c r="G3855">
        <v>66</v>
      </c>
      <c r="I3855" t="s">
        <v>377</v>
      </c>
    </row>
    <row r="3856" spans="1:9" x14ac:dyDescent="0.25">
      <c r="A3856" t="s">
        <v>3216</v>
      </c>
      <c r="B3856" s="6">
        <v>42035</v>
      </c>
      <c r="C3856" t="s">
        <v>3073</v>
      </c>
      <c r="D3856" t="s">
        <v>3129</v>
      </c>
      <c r="E3856" t="s">
        <v>3720</v>
      </c>
      <c r="F3856">
        <v>51</v>
      </c>
      <c r="G3856">
        <v>50</v>
      </c>
      <c r="I3856" t="s">
        <v>738</v>
      </c>
    </row>
    <row r="3857" spans="1:9" x14ac:dyDescent="0.25">
      <c r="A3857" t="s">
        <v>3187</v>
      </c>
      <c r="B3857" s="6">
        <v>42035</v>
      </c>
      <c r="C3857" t="s">
        <v>3073</v>
      </c>
      <c r="D3857" t="s">
        <v>3344</v>
      </c>
      <c r="E3857" t="s">
        <v>3720</v>
      </c>
      <c r="F3857">
        <v>84</v>
      </c>
      <c r="G3857">
        <v>65</v>
      </c>
      <c r="I3857" t="s">
        <v>107</v>
      </c>
    </row>
    <row r="3858" spans="1:9" x14ac:dyDescent="0.25">
      <c r="A3858" t="s">
        <v>3709</v>
      </c>
      <c r="B3858" s="6">
        <v>42035</v>
      </c>
      <c r="C3858" t="s">
        <v>3073</v>
      </c>
      <c r="D3858" t="s">
        <v>3245</v>
      </c>
      <c r="E3858" t="s">
        <v>3721</v>
      </c>
      <c r="F3858">
        <v>68</v>
      </c>
      <c r="G3858">
        <v>57</v>
      </c>
      <c r="I3858" t="s">
        <v>846</v>
      </c>
    </row>
    <row r="3859" spans="1:9" x14ac:dyDescent="0.25">
      <c r="A3859" t="s">
        <v>3713</v>
      </c>
      <c r="B3859" s="6">
        <v>42035</v>
      </c>
      <c r="C3859" t="s">
        <v>3073</v>
      </c>
      <c r="D3859" t="s">
        <v>3155</v>
      </c>
      <c r="E3859" t="s">
        <v>3721</v>
      </c>
      <c r="F3859">
        <v>70</v>
      </c>
      <c r="G3859">
        <v>55</v>
      </c>
      <c r="I3859" t="s">
        <v>2489</v>
      </c>
    </row>
    <row r="3860" spans="1:9" x14ac:dyDescent="0.25">
      <c r="A3860" t="s">
        <v>3362</v>
      </c>
      <c r="B3860" s="6">
        <v>42035</v>
      </c>
      <c r="C3860" t="s">
        <v>3073</v>
      </c>
      <c r="D3860" t="s">
        <v>3173</v>
      </c>
      <c r="E3860" t="s">
        <v>3721</v>
      </c>
      <c r="F3860">
        <v>84</v>
      </c>
      <c r="G3860">
        <v>74</v>
      </c>
      <c r="I3860" t="s">
        <v>2609</v>
      </c>
    </row>
    <row r="3861" spans="1:9" x14ac:dyDescent="0.25">
      <c r="A3861" t="s">
        <v>3379</v>
      </c>
      <c r="B3861" s="6">
        <v>42035</v>
      </c>
      <c r="C3861" t="s">
        <v>3073</v>
      </c>
      <c r="D3861" t="s">
        <v>3094</v>
      </c>
      <c r="E3861" t="s">
        <v>3721</v>
      </c>
      <c r="F3861">
        <v>89</v>
      </c>
      <c r="G3861">
        <v>86</v>
      </c>
      <c r="I3861" t="s">
        <v>1571</v>
      </c>
    </row>
    <row r="3862" spans="1:9" x14ac:dyDescent="0.25">
      <c r="A3862" t="s">
        <v>3307</v>
      </c>
      <c r="B3862" s="6">
        <v>42035</v>
      </c>
      <c r="C3862" t="s">
        <v>3073</v>
      </c>
      <c r="D3862" t="s">
        <v>3301</v>
      </c>
      <c r="E3862" t="s">
        <v>3720</v>
      </c>
      <c r="F3862">
        <v>74</v>
      </c>
      <c r="G3862">
        <v>62</v>
      </c>
      <c r="I3862" t="s">
        <v>1178</v>
      </c>
    </row>
    <row r="3863" spans="1:9" x14ac:dyDescent="0.25">
      <c r="A3863" t="s">
        <v>3250</v>
      </c>
      <c r="B3863" s="6">
        <v>42035</v>
      </c>
      <c r="C3863" t="s">
        <v>3073</v>
      </c>
      <c r="D3863" t="s">
        <v>3208</v>
      </c>
      <c r="E3863" t="s">
        <v>3721</v>
      </c>
      <c r="F3863">
        <v>65</v>
      </c>
      <c r="G3863">
        <v>50</v>
      </c>
      <c r="I3863" t="s">
        <v>1367</v>
      </c>
    </row>
    <row r="3864" spans="1:9" x14ac:dyDescent="0.25">
      <c r="A3864" t="s">
        <v>3317</v>
      </c>
      <c r="B3864" s="6">
        <v>42035</v>
      </c>
      <c r="C3864" t="s">
        <v>3073</v>
      </c>
      <c r="D3864" t="s">
        <v>3326</v>
      </c>
      <c r="E3864" t="s">
        <v>3721</v>
      </c>
      <c r="F3864">
        <v>81</v>
      </c>
      <c r="G3864">
        <v>57</v>
      </c>
      <c r="I3864" t="s">
        <v>997</v>
      </c>
    </row>
    <row r="3865" spans="1:9" x14ac:dyDescent="0.25">
      <c r="A3865" t="s">
        <v>3711</v>
      </c>
      <c r="B3865" s="6">
        <v>42035</v>
      </c>
      <c r="C3865" t="s">
        <v>3073</v>
      </c>
      <c r="D3865" t="s">
        <v>3705</v>
      </c>
      <c r="E3865" t="s">
        <v>3721</v>
      </c>
      <c r="F3865">
        <v>78</v>
      </c>
      <c r="G3865">
        <v>68</v>
      </c>
      <c r="H3865" t="s">
        <v>3722</v>
      </c>
      <c r="I3865" t="s">
        <v>613</v>
      </c>
    </row>
    <row r="3866" spans="1:9" x14ac:dyDescent="0.25">
      <c r="A3866" t="s">
        <v>3158</v>
      </c>
      <c r="B3866" s="6">
        <v>42035</v>
      </c>
      <c r="C3866" t="s">
        <v>3073</v>
      </c>
      <c r="D3866" t="s">
        <v>3193</v>
      </c>
      <c r="E3866" t="s">
        <v>3720</v>
      </c>
      <c r="F3866">
        <v>48</v>
      </c>
      <c r="G3866">
        <v>45</v>
      </c>
      <c r="I3866" t="s">
        <v>2129</v>
      </c>
    </row>
    <row r="3867" spans="1:9" x14ac:dyDescent="0.25">
      <c r="A3867" t="s">
        <v>3088</v>
      </c>
      <c r="B3867" s="6">
        <v>42035</v>
      </c>
      <c r="C3867" t="s">
        <v>3073</v>
      </c>
      <c r="D3867" t="s">
        <v>3097</v>
      </c>
      <c r="E3867" t="s">
        <v>3720</v>
      </c>
      <c r="F3867">
        <v>77</v>
      </c>
      <c r="G3867">
        <v>59</v>
      </c>
      <c r="I3867" t="s">
        <v>87</v>
      </c>
    </row>
    <row r="3868" spans="1:9" x14ac:dyDescent="0.25">
      <c r="A3868" t="s">
        <v>3254</v>
      </c>
      <c r="B3868" s="6">
        <v>42035</v>
      </c>
      <c r="C3868" t="s">
        <v>3073</v>
      </c>
      <c r="D3868" t="s">
        <v>3101</v>
      </c>
      <c r="E3868" t="s">
        <v>3720</v>
      </c>
      <c r="F3868">
        <v>72</v>
      </c>
      <c r="G3868">
        <v>68</v>
      </c>
      <c r="H3868" t="s">
        <v>3722</v>
      </c>
      <c r="I3868" t="s">
        <v>952</v>
      </c>
    </row>
    <row r="3869" spans="1:9" x14ac:dyDescent="0.25">
      <c r="A3869" t="s">
        <v>3125</v>
      </c>
      <c r="B3869" s="6">
        <v>42035</v>
      </c>
      <c r="C3869" t="s">
        <v>3073</v>
      </c>
      <c r="D3869" t="s">
        <v>3350</v>
      </c>
      <c r="E3869" t="s">
        <v>3721</v>
      </c>
      <c r="F3869">
        <v>92</v>
      </c>
      <c r="G3869">
        <v>82</v>
      </c>
      <c r="I3869" t="s">
        <v>2030</v>
      </c>
    </row>
    <row r="3870" spans="1:9" x14ac:dyDescent="0.25">
      <c r="A3870" t="s">
        <v>3387</v>
      </c>
      <c r="B3870" s="6">
        <v>42035</v>
      </c>
      <c r="C3870" t="s">
        <v>3073</v>
      </c>
      <c r="D3870" t="s">
        <v>3405</v>
      </c>
      <c r="E3870" t="s">
        <v>3721</v>
      </c>
      <c r="F3870">
        <v>68</v>
      </c>
      <c r="G3870">
        <v>61</v>
      </c>
      <c r="I3870" t="s">
        <v>1960</v>
      </c>
    </row>
    <row r="3871" spans="1:9" x14ac:dyDescent="0.25">
      <c r="A3871" t="s">
        <v>3169</v>
      </c>
      <c r="B3871" s="6">
        <v>42035</v>
      </c>
      <c r="C3871" t="s">
        <v>3073</v>
      </c>
      <c r="D3871" t="s">
        <v>3316</v>
      </c>
      <c r="E3871" t="s">
        <v>3721</v>
      </c>
      <c r="F3871">
        <v>79</v>
      </c>
      <c r="G3871">
        <v>73</v>
      </c>
      <c r="I3871" t="s">
        <v>1952</v>
      </c>
    </row>
    <row r="3872" spans="1:9" x14ac:dyDescent="0.25">
      <c r="A3872" t="s">
        <v>3281</v>
      </c>
      <c r="B3872" s="6">
        <v>42035</v>
      </c>
      <c r="C3872" t="s">
        <v>3073</v>
      </c>
      <c r="D3872" t="s">
        <v>3156</v>
      </c>
      <c r="E3872" t="s">
        <v>3721</v>
      </c>
      <c r="F3872">
        <v>78</v>
      </c>
      <c r="G3872">
        <v>74</v>
      </c>
      <c r="I3872" t="s">
        <v>1647</v>
      </c>
    </row>
    <row r="3873" spans="1:9" x14ac:dyDescent="0.25">
      <c r="A3873" t="s">
        <v>3124</v>
      </c>
      <c r="B3873" s="6">
        <v>42035</v>
      </c>
      <c r="C3873" t="s">
        <v>3073</v>
      </c>
      <c r="D3873" t="s">
        <v>3134</v>
      </c>
      <c r="E3873" t="s">
        <v>3721</v>
      </c>
      <c r="F3873">
        <v>60</v>
      </c>
      <c r="G3873">
        <v>42</v>
      </c>
      <c r="I3873" t="s">
        <v>1261</v>
      </c>
    </row>
    <row r="3874" spans="1:9" x14ac:dyDescent="0.25">
      <c r="A3874" t="s">
        <v>3394</v>
      </c>
      <c r="B3874" s="6">
        <v>42035</v>
      </c>
      <c r="C3874" t="s">
        <v>3073</v>
      </c>
      <c r="D3874" t="s">
        <v>3348</v>
      </c>
      <c r="E3874" t="s">
        <v>3721</v>
      </c>
      <c r="F3874">
        <v>75</v>
      </c>
      <c r="G3874">
        <v>62</v>
      </c>
      <c r="I3874" t="s">
        <v>1988</v>
      </c>
    </row>
    <row r="3875" spans="1:9" x14ac:dyDescent="0.25">
      <c r="A3875" t="s">
        <v>3202</v>
      </c>
      <c r="B3875" s="6">
        <v>42035</v>
      </c>
      <c r="C3875" t="s">
        <v>3073</v>
      </c>
      <c r="D3875" t="s">
        <v>3183</v>
      </c>
      <c r="E3875" t="s">
        <v>3721</v>
      </c>
      <c r="F3875">
        <v>73</v>
      </c>
      <c r="G3875">
        <v>67</v>
      </c>
      <c r="I3875" t="s">
        <v>2499</v>
      </c>
    </row>
    <row r="3876" spans="1:9" x14ac:dyDescent="0.25">
      <c r="A3876" t="s">
        <v>3235</v>
      </c>
      <c r="B3876" s="6">
        <v>42035</v>
      </c>
      <c r="C3876" t="s">
        <v>3073</v>
      </c>
      <c r="D3876" t="s">
        <v>3253</v>
      </c>
      <c r="E3876" t="s">
        <v>3720</v>
      </c>
      <c r="F3876">
        <v>67</v>
      </c>
      <c r="G3876">
        <v>47</v>
      </c>
      <c r="I3876" t="s">
        <v>296</v>
      </c>
    </row>
    <row r="3877" spans="1:9" x14ac:dyDescent="0.25">
      <c r="A3877" t="s">
        <v>3388</v>
      </c>
      <c r="B3877" s="6">
        <v>42035</v>
      </c>
      <c r="C3877" t="s">
        <v>3073</v>
      </c>
      <c r="D3877" t="s">
        <v>3396</v>
      </c>
      <c r="E3877" t="s">
        <v>3721</v>
      </c>
      <c r="F3877">
        <v>52</v>
      </c>
      <c r="G3877">
        <v>46</v>
      </c>
      <c r="I3877" t="s">
        <v>1521</v>
      </c>
    </row>
    <row r="3878" spans="1:9" x14ac:dyDescent="0.25">
      <c r="A3878" t="s">
        <v>3238</v>
      </c>
      <c r="B3878" s="6">
        <v>42035</v>
      </c>
      <c r="C3878" t="s">
        <v>3073</v>
      </c>
      <c r="D3878" t="s">
        <v>3377</v>
      </c>
      <c r="E3878" t="s">
        <v>3720</v>
      </c>
      <c r="F3878">
        <v>66</v>
      </c>
      <c r="G3878">
        <v>57</v>
      </c>
      <c r="I3878" t="s">
        <v>2318</v>
      </c>
    </row>
    <row r="3879" spans="1:9" x14ac:dyDescent="0.25">
      <c r="A3879" t="s">
        <v>3150</v>
      </c>
      <c r="B3879" s="6">
        <v>42035</v>
      </c>
      <c r="C3879" t="s">
        <v>3073</v>
      </c>
      <c r="D3879" t="s">
        <v>3318</v>
      </c>
      <c r="E3879" t="s">
        <v>3721</v>
      </c>
      <c r="F3879">
        <v>65</v>
      </c>
      <c r="G3879">
        <v>62</v>
      </c>
      <c r="I3879" t="s">
        <v>2328</v>
      </c>
    </row>
    <row r="3880" spans="1:9" x14ac:dyDescent="0.25">
      <c r="A3880" t="s">
        <v>3325</v>
      </c>
      <c r="B3880" s="6">
        <v>42035</v>
      </c>
      <c r="C3880" t="s">
        <v>3073</v>
      </c>
      <c r="D3880" t="s">
        <v>3366</v>
      </c>
      <c r="E3880" t="s">
        <v>3720</v>
      </c>
      <c r="F3880">
        <v>74</v>
      </c>
      <c r="G3880">
        <v>65</v>
      </c>
      <c r="I3880" t="s">
        <v>2468</v>
      </c>
    </row>
    <row r="3881" spans="1:9" x14ac:dyDescent="0.25">
      <c r="A3881" t="s">
        <v>3083</v>
      </c>
      <c r="B3881" s="6">
        <v>42035</v>
      </c>
      <c r="C3881" t="s">
        <v>3073</v>
      </c>
      <c r="D3881" t="s">
        <v>3085</v>
      </c>
      <c r="E3881" t="s">
        <v>3721</v>
      </c>
      <c r="F3881">
        <v>63</v>
      </c>
      <c r="G3881">
        <v>48</v>
      </c>
      <c r="I3881" t="s">
        <v>106</v>
      </c>
    </row>
    <row r="3882" spans="1:9" x14ac:dyDescent="0.25">
      <c r="A3882" t="s">
        <v>3274</v>
      </c>
      <c r="B3882" s="6">
        <v>42035</v>
      </c>
      <c r="C3882" t="s">
        <v>3073</v>
      </c>
      <c r="D3882" t="s">
        <v>3717</v>
      </c>
      <c r="E3882" t="s">
        <v>3721</v>
      </c>
      <c r="F3882">
        <v>67</v>
      </c>
      <c r="G3882">
        <v>41</v>
      </c>
      <c r="I3882" t="s">
        <v>1581</v>
      </c>
    </row>
    <row r="3883" spans="1:9" x14ac:dyDescent="0.25">
      <c r="A3883" t="s">
        <v>3241</v>
      </c>
      <c r="B3883" s="6">
        <v>42035</v>
      </c>
      <c r="C3883" t="s">
        <v>3073</v>
      </c>
      <c r="D3883" t="s">
        <v>3365</v>
      </c>
      <c r="E3883" t="s">
        <v>3721</v>
      </c>
      <c r="F3883">
        <v>53</v>
      </c>
      <c r="G3883">
        <v>48</v>
      </c>
      <c r="I3883" t="s">
        <v>2973</v>
      </c>
    </row>
    <row r="3884" spans="1:9" x14ac:dyDescent="0.25">
      <c r="A3884" t="s">
        <v>3407</v>
      </c>
      <c r="B3884" s="6">
        <v>42035</v>
      </c>
      <c r="C3884" t="s">
        <v>3073</v>
      </c>
      <c r="D3884" t="s">
        <v>3406</v>
      </c>
      <c r="E3884" t="s">
        <v>3720</v>
      </c>
      <c r="F3884">
        <v>69</v>
      </c>
      <c r="G3884">
        <v>58</v>
      </c>
      <c r="I3884" t="s">
        <v>2628</v>
      </c>
    </row>
    <row r="3885" spans="1:9" x14ac:dyDescent="0.25">
      <c r="A3885" t="s">
        <v>3292</v>
      </c>
      <c r="B3885" s="6">
        <v>42035</v>
      </c>
      <c r="C3885" t="s">
        <v>3073</v>
      </c>
      <c r="D3885" t="s">
        <v>3293</v>
      </c>
      <c r="E3885" t="s">
        <v>3721</v>
      </c>
      <c r="F3885">
        <v>63</v>
      </c>
      <c r="G3885">
        <v>60</v>
      </c>
      <c r="I3885" t="s">
        <v>2049</v>
      </c>
    </row>
    <row r="3886" spans="1:9" x14ac:dyDescent="0.25">
      <c r="A3886" t="s">
        <v>3278</v>
      </c>
      <c r="B3886" s="6">
        <v>42035</v>
      </c>
      <c r="C3886" t="s">
        <v>3073</v>
      </c>
      <c r="D3886" t="s">
        <v>3269</v>
      </c>
      <c r="E3886" t="s">
        <v>3721</v>
      </c>
      <c r="F3886">
        <v>80</v>
      </c>
      <c r="G3886">
        <v>69</v>
      </c>
      <c r="I3886" t="s">
        <v>1057</v>
      </c>
    </row>
    <row r="3887" spans="1:9" x14ac:dyDescent="0.25">
      <c r="A3887" t="s">
        <v>3211</v>
      </c>
      <c r="B3887" s="6">
        <v>42035</v>
      </c>
      <c r="C3887" t="s">
        <v>3073</v>
      </c>
      <c r="D3887" t="s">
        <v>3212</v>
      </c>
      <c r="E3887" t="s">
        <v>3720</v>
      </c>
      <c r="F3887">
        <v>79</v>
      </c>
      <c r="G3887">
        <v>74</v>
      </c>
      <c r="I3887" t="s">
        <v>775</v>
      </c>
    </row>
    <row r="3888" spans="1:9" x14ac:dyDescent="0.25">
      <c r="A3888" t="s">
        <v>3256</v>
      </c>
      <c r="B3888" s="6">
        <v>42035</v>
      </c>
      <c r="C3888" t="s">
        <v>3073</v>
      </c>
      <c r="D3888" t="s">
        <v>3352</v>
      </c>
      <c r="E3888" t="s">
        <v>3721</v>
      </c>
      <c r="F3888">
        <v>75</v>
      </c>
      <c r="G3888">
        <v>65</v>
      </c>
      <c r="I3888" t="s">
        <v>496</v>
      </c>
    </row>
    <row r="3889" spans="1:9" x14ac:dyDescent="0.25">
      <c r="A3889" t="s">
        <v>3346</v>
      </c>
      <c r="B3889" s="6">
        <v>42035</v>
      </c>
      <c r="C3889" t="s">
        <v>3073</v>
      </c>
      <c r="D3889" t="s">
        <v>3345</v>
      </c>
      <c r="E3889" t="s">
        <v>3721</v>
      </c>
      <c r="F3889">
        <v>80</v>
      </c>
      <c r="G3889">
        <v>61</v>
      </c>
      <c r="I3889" t="s">
        <v>1308</v>
      </c>
    </row>
    <row r="3890" spans="1:9" x14ac:dyDescent="0.25">
      <c r="A3890" t="s">
        <v>3243</v>
      </c>
      <c r="B3890" s="6">
        <v>42035</v>
      </c>
      <c r="C3890" t="s">
        <v>3073</v>
      </c>
      <c r="D3890" t="s">
        <v>3270</v>
      </c>
      <c r="E3890" t="s">
        <v>3721</v>
      </c>
      <c r="F3890">
        <v>71</v>
      </c>
      <c r="G3890">
        <v>57</v>
      </c>
      <c r="I3890" t="s">
        <v>1083</v>
      </c>
    </row>
    <row r="3891" spans="1:9" x14ac:dyDescent="0.25">
      <c r="A3891" t="s">
        <v>3103</v>
      </c>
      <c r="B3891" s="6">
        <v>42035</v>
      </c>
      <c r="C3891" t="s">
        <v>3073</v>
      </c>
      <c r="D3891" t="s">
        <v>3289</v>
      </c>
      <c r="E3891" t="s">
        <v>3720</v>
      </c>
      <c r="F3891">
        <v>80</v>
      </c>
      <c r="G3891">
        <v>69</v>
      </c>
      <c r="I3891" t="s">
        <v>1960</v>
      </c>
    </row>
    <row r="3892" spans="1:9" x14ac:dyDescent="0.25">
      <c r="A3892" t="s">
        <v>3178</v>
      </c>
      <c r="B3892" s="6">
        <v>42035</v>
      </c>
      <c r="C3892" t="s">
        <v>3073</v>
      </c>
      <c r="D3892" t="s">
        <v>3706</v>
      </c>
      <c r="E3892" t="s">
        <v>3721</v>
      </c>
      <c r="F3892">
        <v>70</v>
      </c>
      <c r="G3892">
        <v>54</v>
      </c>
      <c r="I3892" t="s">
        <v>2147</v>
      </c>
    </row>
    <row r="3893" spans="1:9" x14ac:dyDescent="0.25">
      <c r="A3893" t="s">
        <v>3203</v>
      </c>
      <c r="B3893" s="6">
        <v>42035</v>
      </c>
      <c r="C3893" t="s">
        <v>3073</v>
      </c>
      <c r="D3893" t="s">
        <v>3206</v>
      </c>
      <c r="E3893" t="s">
        <v>3720</v>
      </c>
      <c r="F3893">
        <v>68</v>
      </c>
      <c r="G3893">
        <v>60</v>
      </c>
      <c r="I3893" t="s">
        <v>1278</v>
      </c>
    </row>
    <row r="3894" spans="1:9" x14ac:dyDescent="0.25">
      <c r="A3894" t="s">
        <v>3246</v>
      </c>
      <c r="B3894" s="6">
        <v>42035</v>
      </c>
      <c r="C3894" t="s">
        <v>3073</v>
      </c>
      <c r="D3894" t="s">
        <v>3702</v>
      </c>
      <c r="E3894" t="s">
        <v>3720</v>
      </c>
      <c r="F3894">
        <v>64</v>
      </c>
      <c r="G3894">
        <v>56</v>
      </c>
      <c r="I3894" t="s">
        <v>872</v>
      </c>
    </row>
    <row r="3895" spans="1:9" x14ac:dyDescent="0.25">
      <c r="A3895" t="s">
        <v>3186</v>
      </c>
      <c r="B3895" s="6">
        <v>42035</v>
      </c>
      <c r="C3895" t="s">
        <v>3073</v>
      </c>
      <c r="D3895" t="s">
        <v>3147</v>
      </c>
      <c r="E3895" t="s">
        <v>3721</v>
      </c>
      <c r="F3895">
        <v>68</v>
      </c>
      <c r="G3895">
        <v>57</v>
      </c>
      <c r="I3895" t="s">
        <v>1530</v>
      </c>
    </row>
    <row r="3896" spans="1:9" x14ac:dyDescent="0.25">
      <c r="A3896" t="s">
        <v>3294</v>
      </c>
      <c r="B3896" s="6">
        <v>42035</v>
      </c>
      <c r="C3896" t="s">
        <v>3073</v>
      </c>
      <c r="D3896" t="s">
        <v>3217</v>
      </c>
      <c r="E3896" t="s">
        <v>3720</v>
      </c>
      <c r="F3896">
        <v>75</v>
      </c>
      <c r="G3896">
        <v>65</v>
      </c>
      <c r="I3896" t="s">
        <v>2135</v>
      </c>
    </row>
    <row r="3897" spans="1:9" x14ac:dyDescent="0.25">
      <c r="A3897" t="s">
        <v>3390</v>
      </c>
      <c r="B3897" s="6">
        <v>42035</v>
      </c>
      <c r="C3897" t="s">
        <v>3073</v>
      </c>
      <c r="D3897" t="s">
        <v>3340</v>
      </c>
      <c r="E3897" t="s">
        <v>3720</v>
      </c>
      <c r="F3897">
        <v>76</v>
      </c>
      <c r="G3897">
        <v>71</v>
      </c>
      <c r="H3897" t="s">
        <v>3722</v>
      </c>
      <c r="I3897" t="s">
        <v>2918</v>
      </c>
    </row>
    <row r="3898" spans="1:9" x14ac:dyDescent="0.25">
      <c r="A3898" t="s">
        <v>3259</v>
      </c>
      <c r="B3898" s="6">
        <v>42035</v>
      </c>
      <c r="C3898" t="s">
        <v>3073</v>
      </c>
      <c r="D3898" t="s">
        <v>3151</v>
      </c>
      <c r="E3898" t="s">
        <v>3720</v>
      </c>
      <c r="F3898">
        <v>63</v>
      </c>
      <c r="G3898">
        <v>38</v>
      </c>
      <c r="I3898" t="s">
        <v>1746</v>
      </c>
    </row>
    <row r="3899" spans="1:9" x14ac:dyDescent="0.25">
      <c r="A3899" t="s">
        <v>3192</v>
      </c>
      <c r="B3899" s="6">
        <v>42035</v>
      </c>
      <c r="C3899" t="s">
        <v>3073</v>
      </c>
      <c r="D3899" t="s">
        <v>3092</v>
      </c>
      <c r="E3899" t="s">
        <v>3721</v>
      </c>
      <c r="F3899">
        <v>76</v>
      </c>
      <c r="G3899">
        <v>72</v>
      </c>
      <c r="I3899" t="s">
        <v>629</v>
      </c>
    </row>
    <row r="3900" spans="1:9" x14ac:dyDescent="0.25">
      <c r="A3900" t="s">
        <v>3264</v>
      </c>
      <c r="B3900" s="6">
        <v>42035</v>
      </c>
      <c r="C3900" t="s">
        <v>3073</v>
      </c>
      <c r="D3900" t="s">
        <v>3266</v>
      </c>
      <c r="E3900" t="s">
        <v>3721</v>
      </c>
      <c r="F3900">
        <v>80</v>
      </c>
      <c r="G3900">
        <v>62</v>
      </c>
      <c r="I3900" t="s">
        <v>1097</v>
      </c>
    </row>
    <row r="3901" spans="1:9" x14ac:dyDescent="0.25">
      <c r="A3901" t="s">
        <v>3413</v>
      </c>
      <c r="B3901" s="6">
        <v>42035</v>
      </c>
      <c r="C3901" t="s">
        <v>3073</v>
      </c>
      <c r="D3901" t="s">
        <v>3400</v>
      </c>
      <c r="E3901" t="s">
        <v>3721</v>
      </c>
      <c r="F3901">
        <v>89</v>
      </c>
      <c r="G3901">
        <v>63</v>
      </c>
      <c r="I3901" t="s">
        <v>2735</v>
      </c>
    </row>
    <row r="3902" spans="1:9" x14ac:dyDescent="0.25">
      <c r="A3902" t="s">
        <v>3303</v>
      </c>
      <c r="B3902" s="6">
        <v>42035</v>
      </c>
      <c r="C3902" t="s">
        <v>3073</v>
      </c>
      <c r="D3902" t="s">
        <v>3309</v>
      </c>
      <c r="E3902" t="s">
        <v>3720</v>
      </c>
      <c r="F3902">
        <v>71</v>
      </c>
      <c r="G3902">
        <v>67</v>
      </c>
      <c r="I3902" t="s">
        <v>1190</v>
      </c>
    </row>
    <row r="3903" spans="1:9" x14ac:dyDescent="0.25">
      <c r="A3903" t="s">
        <v>3114</v>
      </c>
      <c r="B3903" s="6">
        <v>42035</v>
      </c>
      <c r="C3903" t="s">
        <v>3073</v>
      </c>
      <c r="D3903" t="s">
        <v>3104</v>
      </c>
      <c r="E3903" t="s">
        <v>3721</v>
      </c>
      <c r="F3903">
        <v>64</v>
      </c>
      <c r="G3903">
        <v>53</v>
      </c>
      <c r="I3903" t="s">
        <v>1757</v>
      </c>
    </row>
    <row r="3904" spans="1:9" x14ac:dyDescent="0.25">
      <c r="A3904" t="s">
        <v>3311</v>
      </c>
      <c r="B3904" s="6">
        <v>42035</v>
      </c>
      <c r="C3904" t="s">
        <v>3073</v>
      </c>
      <c r="D3904" t="s">
        <v>3304</v>
      </c>
      <c r="E3904" t="s">
        <v>3721</v>
      </c>
      <c r="F3904">
        <v>73</v>
      </c>
      <c r="G3904">
        <v>66</v>
      </c>
      <c r="I3904" t="s">
        <v>316</v>
      </c>
    </row>
    <row r="3905" spans="1:9" x14ac:dyDescent="0.25">
      <c r="A3905" t="s">
        <v>3117</v>
      </c>
      <c r="B3905" s="6">
        <v>42035</v>
      </c>
      <c r="C3905" t="s">
        <v>3073</v>
      </c>
      <c r="D3905" t="s">
        <v>3126</v>
      </c>
      <c r="E3905" t="s">
        <v>3721</v>
      </c>
      <c r="F3905">
        <v>59</v>
      </c>
      <c r="G3905">
        <v>55</v>
      </c>
      <c r="I3905" t="s">
        <v>477</v>
      </c>
    </row>
    <row r="3906" spans="1:9" x14ac:dyDescent="0.25">
      <c r="A3906" t="s">
        <v>3175</v>
      </c>
      <c r="B3906" s="6">
        <v>42035</v>
      </c>
      <c r="C3906" t="s">
        <v>3073</v>
      </c>
      <c r="D3906" t="s">
        <v>3106</v>
      </c>
      <c r="E3906" t="s">
        <v>3720</v>
      </c>
      <c r="F3906">
        <v>71</v>
      </c>
      <c r="G3906">
        <v>68</v>
      </c>
      <c r="I3906" t="s">
        <v>2120</v>
      </c>
    </row>
    <row r="3907" spans="1:9" x14ac:dyDescent="0.25">
      <c r="A3907" t="s">
        <v>3265</v>
      </c>
      <c r="B3907" s="6">
        <v>42035</v>
      </c>
      <c r="C3907" t="s">
        <v>3073</v>
      </c>
      <c r="D3907" t="s">
        <v>3163</v>
      </c>
      <c r="E3907" t="s">
        <v>3721</v>
      </c>
      <c r="F3907">
        <v>70</v>
      </c>
      <c r="G3907">
        <v>69</v>
      </c>
      <c r="I3907" t="s">
        <v>1108</v>
      </c>
    </row>
    <row r="3908" spans="1:9" x14ac:dyDescent="0.25">
      <c r="A3908" t="s">
        <v>3109</v>
      </c>
      <c r="B3908" s="6">
        <v>42035</v>
      </c>
      <c r="C3908" t="s">
        <v>3073</v>
      </c>
      <c r="D3908" t="s">
        <v>3096</v>
      </c>
      <c r="E3908" t="s">
        <v>3720</v>
      </c>
      <c r="F3908">
        <v>77</v>
      </c>
      <c r="G3908">
        <v>71</v>
      </c>
      <c r="I3908" t="s">
        <v>2262</v>
      </c>
    </row>
    <row r="3909" spans="1:9" x14ac:dyDescent="0.25">
      <c r="A3909" t="s">
        <v>3130</v>
      </c>
      <c r="B3909" s="6">
        <v>42035</v>
      </c>
      <c r="C3909" t="s">
        <v>3073</v>
      </c>
      <c r="D3909" t="s">
        <v>3172</v>
      </c>
      <c r="E3909" t="s">
        <v>3721</v>
      </c>
      <c r="F3909">
        <v>75</v>
      </c>
      <c r="G3909">
        <v>70</v>
      </c>
      <c r="I3909" t="s">
        <v>496</v>
      </c>
    </row>
    <row r="3910" spans="1:9" x14ac:dyDescent="0.25">
      <c r="A3910" t="s">
        <v>3131</v>
      </c>
      <c r="B3910" s="6">
        <v>42035</v>
      </c>
      <c r="C3910" t="s">
        <v>3073</v>
      </c>
      <c r="D3910" t="s">
        <v>3165</v>
      </c>
      <c r="E3910" t="s">
        <v>3720</v>
      </c>
      <c r="F3910">
        <v>60</v>
      </c>
      <c r="G3910">
        <v>56</v>
      </c>
      <c r="I3910" t="s">
        <v>511</v>
      </c>
    </row>
    <row r="3911" spans="1:9" x14ac:dyDescent="0.25">
      <c r="A3911" t="s">
        <v>3291</v>
      </c>
      <c r="B3911" s="6">
        <v>42035</v>
      </c>
      <c r="C3911" t="s">
        <v>3073</v>
      </c>
      <c r="D3911" t="s">
        <v>3334</v>
      </c>
      <c r="E3911" t="s">
        <v>3720</v>
      </c>
      <c r="F3911">
        <v>67</v>
      </c>
      <c r="G3911">
        <v>62</v>
      </c>
      <c r="I3911" t="s">
        <v>2937</v>
      </c>
    </row>
    <row r="3912" spans="1:9" x14ac:dyDescent="0.25">
      <c r="A3912" t="s">
        <v>3263</v>
      </c>
      <c r="B3912" s="6">
        <v>42035</v>
      </c>
      <c r="C3912" t="s">
        <v>3073</v>
      </c>
      <c r="D3912" t="s">
        <v>3404</v>
      </c>
      <c r="E3912" t="s">
        <v>3721</v>
      </c>
      <c r="F3912">
        <v>63</v>
      </c>
      <c r="G3912">
        <v>52</v>
      </c>
      <c r="I3912" t="s">
        <v>2640</v>
      </c>
    </row>
    <row r="3913" spans="1:9" x14ac:dyDescent="0.25">
      <c r="A3913" t="s">
        <v>3218</v>
      </c>
      <c r="B3913" s="6">
        <v>42035</v>
      </c>
      <c r="C3913" t="s">
        <v>3073</v>
      </c>
      <c r="D3913" t="s">
        <v>3338</v>
      </c>
      <c r="E3913" t="s">
        <v>3721</v>
      </c>
      <c r="F3913">
        <v>68</v>
      </c>
      <c r="G3913">
        <v>58</v>
      </c>
      <c r="I3913" t="s">
        <v>1486</v>
      </c>
    </row>
    <row r="3914" spans="1:9" x14ac:dyDescent="0.25">
      <c r="A3914" t="s">
        <v>3389</v>
      </c>
      <c r="B3914" s="6">
        <v>42035</v>
      </c>
      <c r="C3914" t="s">
        <v>3073</v>
      </c>
      <c r="D3914" t="s">
        <v>3262</v>
      </c>
      <c r="E3914" t="s">
        <v>3721</v>
      </c>
      <c r="F3914">
        <v>77</v>
      </c>
      <c r="G3914">
        <v>69</v>
      </c>
      <c r="I3914" t="s">
        <v>1328</v>
      </c>
    </row>
    <row r="3915" spans="1:9" x14ac:dyDescent="0.25">
      <c r="A3915" t="s">
        <v>3343</v>
      </c>
      <c r="B3915" s="6">
        <v>42035</v>
      </c>
      <c r="C3915" t="s">
        <v>3073</v>
      </c>
      <c r="D3915" t="s">
        <v>3276</v>
      </c>
      <c r="E3915" t="s">
        <v>3721</v>
      </c>
      <c r="F3915">
        <v>62</v>
      </c>
      <c r="G3915">
        <v>42</v>
      </c>
      <c r="I3915" t="s">
        <v>648</v>
      </c>
    </row>
    <row r="3916" spans="1:9" x14ac:dyDescent="0.25">
      <c r="A3916" t="s">
        <v>3321</v>
      </c>
      <c r="B3916" s="6">
        <v>42035</v>
      </c>
      <c r="C3916" t="s">
        <v>3073</v>
      </c>
      <c r="D3916" t="s">
        <v>3239</v>
      </c>
      <c r="E3916" t="s">
        <v>3720</v>
      </c>
      <c r="F3916">
        <v>62</v>
      </c>
      <c r="G3916">
        <v>59</v>
      </c>
      <c r="I3916" t="s">
        <v>2077</v>
      </c>
    </row>
    <row r="3917" spans="1:9" x14ac:dyDescent="0.25">
      <c r="A3917" t="s">
        <v>3322</v>
      </c>
      <c r="B3917" s="6">
        <v>42035</v>
      </c>
      <c r="C3917" t="s">
        <v>3073</v>
      </c>
      <c r="D3917" t="s">
        <v>3357</v>
      </c>
      <c r="E3917" t="s">
        <v>3720</v>
      </c>
      <c r="F3917">
        <v>88</v>
      </c>
      <c r="G3917">
        <v>73</v>
      </c>
      <c r="I3917" t="s">
        <v>2648</v>
      </c>
    </row>
    <row r="3918" spans="1:9" x14ac:dyDescent="0.25">
      <c r="A3918" t="s">
        <v>3105</v>
      </c>
      <c r="B3918" s="6">
        <v>42035</v>
      </c>
      <c r="C3918" t="s">
        <v>3073</v>
      </c>
      <c r="D3918" t="s">
        <v>3210</v>
      </c>
      <c r="E3918" t="s">
        <v>3721</v>
      </c>
      <c r="F3918">
        <v>90</v>
      </c>
      <c r="G3918">
        <v>82</v>
      </c>
      <c r="I3918" t="s">
        <v>961</v>
      </c>
    </row>
    <row r="3919" spans="1:9" x14ac:dyDescent="0.25">
      <c r="A3919" t="s">
        <v>3149</v>
      </c>
      <c r="B3919" s="6">
        <v>42035</v>
      </c>
      <c r="C3919" t="s">
        <v>3073</v>
      </c>
      <c r="D3919" t="s">
        <v>3138</v>
      </c>
      <c r="E3919" t="s">
        <v>3721</v>
      </c>
      <c r="F3919">
        <v>75</v>
      </c>
      <c r="G3919">
        <v>56</v>
      </c>
      <c r="I3919" t="s">
        <v>282</v>
      </c>
    </row>
    <row r="3920" spans="1:9" x14ac:dyDescent="0.25">
      <c r="A3920" t="s">
        <v>3199</v>
      </c>
      <c r="B3920" s="6">
        <v>42035</v>
      </c>
      <c r="C3920" t="s">
        <v>3073</v>
      </c>
      <c r="D3920" t="s">
        <v>3111</v>
      </c>
      <c r="E3920" t="s">
        <v>3721</v>
      </c>
      <c r="F3920">
        <v>67</v>
      </c>
      <c r="G3920">
        <v>50</v>
      </c>
      <c r="I3920" t="s">
        <v>2506</v>
      </c>
    </row>
    <row r="3921" spans="1:9" x14ac:dyDescent="0.25">
      <c r="A3921" t="s">
        <v>3313</v>
      </c>
      <c r="B3921" s="6">
        <v>42035</v>
      </c>
      <c r="C3921" t="s">
        <v>3073</v>
      </c>
      <c r="D3921" t="s">
        <v>3300</v>
      </c>
      <c r="E3921" t="s">
        <v>3721</v>
      </c>
      <c r="F3921">
        <v>78</v>
      </c>
      <c r="G3921">
        <v>74</v>
      </c>
      <c r="I3921" t="s">
        <v>2088</v>
      </c>
    </row>
    <row r="3922" spans="1:9" x14ac:dyDescent="0.25">
      <c r="A3922" t="s">
        <v>3285</v>
      </c>
      <c r="B3922" s="6">
        <v>42035</v>
      </c>
      <c r="C3922" t="s">
        <v>3073</v>
      </c>
      <c r="D3922" t="s">
        <v>3159</v>
      </c>
      <c r="E3922" t="s">
        <v>3720</v>
      </c>
      <c r="F3922">
        <v>73</v>
      </c>
      <c r="G3922">
        <v>72</v>
      </c>
      <c r="I3922" t="s">
        <v>2794</v>
      </c>
    </row>
    <row r="3923" spans="1:9" x14ac:dyDescent="0.25">
      <c r="A3923" t="s">
        <v>3273</v>
      </c>
      <c r="B3923" s="6">
        <v>42035</v>
      </c>
      <c r="C3923" t="s">
        <v>3073</v>
      </c>
      <c r="D3923" t="s">
        <v>3189</v>
      </c>
      <c r="E3923" t="s">
        <v>3721</v>
      </c>
      <c r="F3923">
        <v>69</v>
      </c>
      <c r="G3923">
        <v>39</v>
      </c>
      <c r="I3923" t="s">
        <v>2807</v>
      </c>
    </row>
    <row r="3924" spans="1:9" x14ac:dyDescent="0.25">
      <c r="A3924" t="s">
        <v>3185</v>
      </c>
      <c r="B3924" s="6">
        <v>42035</v>
      </c>
      <c r="C3924" t="s">
        <v>3073</v>
      </c>
      <c r="D3924" t="s">
        <v>3204</v>
      </c>
      <c r="E3924" t="s">
        <v>3720</v>
      </c>
      <c r="F3924">
        <v>73</v>
      </c>
      <c r="G3924">
        <v>62</v>
      </c>
      <c r="I3924" t="s">
        <v>1547</v>
      </c>
    </row>
    <row r="3925" spans="1:9" x14ac:dyDescent="0.25">
      <c r="A3925" t="s">
        <v>3267</v>
      </c>
      <c r="B3925" s="6">
        <v>42035</v>
      </c>
      <c r="C3925" t="s">
        <v>3073</v>
      </c>
      <c r="D3925" t="s">
        <v>3268</v>
      </c>
      <c r="E3925" t="s">
        <v>3720</v>
      </c>
      <c r="F3925">
        <v>81</v>
      </c>
      <c r="G3925">
        <v>60</v>
      </c>
      <c r="I3925" t="s">
        <v>1118</v>
      </c>
    </row>
    <row r="3926" spans="1:9" x14ac:dyDescent="0.25">
      <c r="A3926" t="s">
        <v>3171</v>
      </c>
      <c r="B3926" s="6">
        <v>42035</v>
      </c>
      <c r="C3926" t="s">
        <v>3073</v>
      </c>
      <c r="D3926" t="s">
        <v>3168</v>
      </c>
      <c r="E3926" t="s">
        <v>3720</v>
      </c>
      <c r="F3926">
        <v>66</v>
      </c>
      <c r="G3926">
        <v>56</v>
      </c>
      <c r="I3926" t="s">
        <v>520</v>
      </c>
    </row>
    <row r="3927" spans="1:9" x14ac:dyDescent="0.25">
      <c r="A3927" t="s">
        <v>3078</v>
      </c>
      <c r="B3927" s="6">
        <v>42035</v>
      </c>
      <c r="C3927" t="s">
        <v>3073</v>
      </c>
      <c r="D3927" t="s">
        <v>3347</v>
      </c>
      <c r="E3927" t="s">
        <v>3721</v>
      </c>
      <c r="F3927">
        <v>68</v>
      </c>
      <c r="G3927">
        <v>63</v>
      </c>
      <c r="I3927" t="s">
        <v>2271</v>
      </c>
    </row>
    <row r="3928" spans="1:9" x14ac:dyDescent="0.25">
      <c r="A3928" t="s">
        <v>3354</v>
      </c>
      <c r="B3928" s="6">
        <v>42035</v>
      </c>
      <c r="C3928" t="s">
        <v>3073</v>
      </c>
      <c r="D3928" t="s">
        <v>3107</v>
      </c>
      <c r="E3928" t="s">
        <v>3721</v>
      </c>
      <c r="F3928">
        <v>81</v>
      </c>
      <c r="G3928">
        <v>64</v>
      </c>
      <c r="I3928" t="s">
        <v>2280</v>
      </c>
    </row>
    <row r="3929" spans="1:9" x14ac:dyDescent="0.25">
      <c r="A3929" t="s">
        <v>3201</v>
      </c>
      <c r="B3929" s="6">
        <v>42035</v>
      </c>
      <c r="C3929" t="s">
        <v>3073</v>
      </c>
      <c r="D3929" t="s">
        <v>3075</v>
      </c>
      <c r="E3929" t="s">
        <v>3721</v>
      </c>
      <c r="F3929">
        <v>75</v>
      </c>
      <c r="G3929">
        <v>66</v>
      </c>
      <c r="I3929" t="s">
        <v>895</v>
      </c>
    </row>
    <row r="3930" spans="1:9" x14ac:dyDescent="0.25">
      <c r="A3930" t="s">
        <v>3336</v>
      </c>
      <c r="B3930" s="6">
        <v>42035</v>
      </c>
      <c r="C3930" t="s">
        <v>3073</v>
      </c>
      <c r="D3930" t="s">
        <v>3364</v>
      </c>
      <c r="E3930" t="s">
        <v>3721</v>
      </c>
      <c r="F3930">
        <v>61</v>
      </c>
      <c r="G3930">
        <v>51</v>
      </c>
      <c r="I3930" t="s">
        <v>2654</v>
      </c>
    </row>
    <row r="3931" spans="1:9" x14ac:dyDescent="0.25">
      <c r="A3931" t="s">
        <v>3213</v>
      </c>
      <c r="B3931" s="6">
        <v>42035</v>
      </c>
      <c r="C3931" t="s">
        <v>3073</v>
      </c>
      <c r="D3931" t="s">
        <v>3215</v>
      </c>
      <c r="E3931" t="s">
        <v>3721</v>
      </c>
      <c r="F3931">
        <v>75</v>
      </c>
      <c r="G3931">
        <v>73</v>
      </c>
      <c r="I3931" t="s">
        <v>810</v>
      </c>
    </row>
    <row r="3932" spans="1:9" x14ac:dyDescent="0.25">
      <c r="A3932" t="s">
        <v>3140</v>
      </c>
      <c r="B3932" s="6">
        <v>42035</v>
      </c>
      <c r="C3932" t="s">
        <v>3073</v>
      </c>
      <c r="D3932" t="s">
        <v>3142</v>
      </c>
      <c r="E3932" t="s">
        <v>3721</v>
      </c>
      <c r="F3932">
        <v>55</v>
      </c>
      <c r="G3932">
        <v>37</v>
      </c>
      <c r="I3932" t="s">
        <v>315</v>
      </c>
    </row>
    <row r="3933" spans="1:9" x14ac:dyDescent="0.25">
      <c r="A3933" t="s">
        <v>3251</v>
      </c>
      <c r="B3933" s="6">
        <v>42035</v>
      </c>
      <c r="C3933" t="s">
        <v>3073</v>
      </c>
      <c r="D3933" t="s">
        <v>3260</v>
      </c>
      <c r="E3933" t="s">
        <v>3721</v>
      </c>
      <c r="F3933">
        <v>71</v>
      </c>
      <c r="G3933">
        <v>63</v>
      </c>
      <c r="I3933" t="s">
        <v>1580</v>
      </c>
    </row>
    <row r="3934" spans="1:9" x14ac:dyDescent="0.25">
      <c r="A3934" t="s">
        <v>3228</v>
      </c>
      <c r="B3934" s="6">
        <v>42035</v>
      </c>
      <c r="C3934" t="s">
        <v>3073</v>
      </c>
      <c r="D3934" t="s">
        <v>3320</v>
      </c>
      <c r="E3934" t="s">
        <v>3721</v>
      </c>
      <c r="F3934">
        <v>45</v>
      </c>
      <c r="G3934">
        <v>43</v>
      </c>
      <c r="I3934" t="s">
        <v>2350</v>
      </c>
    </row>
    <row r="3935" spans="1:9" x14ac:dyDescent="0.25">
      <c r="A3935" t="s">
        <v>3100</v>
      </c>
      <c r="B3935" s="6">
        <v>42035</v>
      </c>
      <c r="C3935" t="s">
        <v>3073</v>
      </c>
      <c r="D3935" t="s">
        <v>3229</v>
      </c>
      <c r="E3935" t="s">
        <v>3721</v>
      </c>
      <c r="F3935">
        <v>69</v>
      </c>
      <c r="G3935">
        <v>58</v>
      </c>
      <c r="I3935" t="s">
        <v>204</v>
      </c>
    </row>
    <row r="3936" spans="1:9" x14ac:dyDescent="0.25">
      <c r="A3936" t="s">
        <v>3409</v>
      </c>
      <c r="B3936" s="6">
        <v>42035</v>
      </c>
      <c r="C3936" t="s">
        <v>3073</v>
      </c>
      <c r="D3936" t="s">
        <v>3401</v>
      </c>
      <c r="E3936" t="s">
        <v>3721</v>
      </c>
      <c r="F3936">
        <v>80</v>
      </c>
      <c r="G3936">
        <v>65</v>
      </c>
      <c r="I3936" t="s">
        <v>2753</v>
      </c>
    </row>
    <row r="3937" spans="1:9" x14ac:dyDescent="0.25">
      <c r="A3937" t="s">
        <v>3408</v>
      </c>
      <c r="B3937" s="6">
        <v>42035</v>
      </c>
      <c r="C3937" t="s">
        <v>3073</v>
      </c>
      <c r="D3937" t="s">
        <v>3358</v>
      </c>
      <c r="E3937" t="s">
        <v>3720</v>
      </c>
      <c r="F3937">
        <v>72</v>
      </c>
      <c r="G3937">
        <v>63</v>
      </c>
      <c r="I3937" t="s">
        <v>2866</v>
      </c>
    </row>
    <row r="3938" spans="1:9" x14ac:dyDescent="0.25">
      <c r="A3938" t="s">
        <v>3143</v>
      </c>
      <c r="B3938" s="6">
        <v>42035</v>
      </c>
      <c r="C3938" t="s">
        <v>3073</v>
      </c>
      <c r="D3938" t="s">
        <v>3145</v>
      </c>
      <c r="E3938" t="s">
        <v>3721</v>
      </c>
      <c r="F3938">
        <v>78</v>
      </c>
      <c r="G3938">
        <v>71</v>
      </c>
      <c r="H3938" t="s">
        <v>3722</v>
      </c>
      <c r="I3938" t="s">
        <v>341</v>
      </c>
    </row>
    <row r="3939" spans="1:9" x14ac:dyDescent="0.25">
      <c r="A3939" t="s">
        <v>3331</v>
      </c>
      <c r="B3939" s="6">
        <v>42035</v>
      </c>
      <c r="C3939" t="s">
        <v>3073</v>
      </c>
      <c r="D3939" t="s">
        <v>3333</v>
      </c>
      <c r="E3939" t="s">
        <v>3721</v>
      </c>
      <c r="F3939">
        <v>81</v>
      </c>
      <c r="G3939">
        <v>78</v>
      </c>
      <c r="H3939" t="s">
        <v>3722</v>
      </c>
      <c r="I3939" t="s">
        <v>434</v>
      </c>
    </row>
    <row r="3940" spans="1:9" x14ac:dyDescent="0.25">
      <c r="A3940" t="s">
        <v>3297</v>
      </c>
      <c r="B3940" s="6">
        <v>42035</v>
      </c>
      <c r="C3940" t="s">
        <v>3073</v>
      </c>
      <c r="D3940" t="s">
        <v>3133</v>
      </c>
      <c r="E3940" t="s">
        <v>3721</v>
      </c>
      <c r="F3940">
        <v>77</v>
      </c>
      <c r="G3940">
        <v>55</v>
      </c>
      <c r="I3940" t="s">
        <v>1384</v>
      </c>
    </row>
    <row r="3941" spans="1:9" x14ac:dyDescent="0.25">
      <c r="A3941" t="s">
        <v>3296</v>
      </c>
      <c r="B3941" s="6">
        <v>42035</v>
      </c>
      <c r="C3941" t="s">
        <v>3073</v>
      </c>
      <c r="D3941" t="s">
        <v>3283</v>
      </c>
      <c r="E3941" t="s">
        <v>3721</v>
      </c>
      <c r="F3941">
        <v>66</v>
      </c>
      <c r="G3941">
        <v>62</v>
      </c>
      <c r="I3941" t="s">
        <v>1394</v>
      </c>
    </row>
    <row r="3942" spans="1:9" x14ac:dyDescent="0.25">
      <c r="A3942" t="s">
        <v>3282</v>
      </c>
      <c r="B3942" s="6">
        <v>42035</v>
      </c>
      <c r="C3942" t="s">
        <v>3073</v>
      </c>
      <c r="D3942" t="s">
        <v>3231</v>
      </c>
      <c r="E3942" t="s">
        <v>3721</v>
      </c>
      <c r="F3942">
        <v>72</v>
      </c>
      <c r="G3942">
        <v>59</v>
      </c>
      <c r="I3942" t="s">
        <v>455</v>
      </c>
    </row>
    <row r="3943" spans="1:9" x14ac:dyDescent="0.25">
      <c r="A3943" t="s">
        <v>3162</v>
      </c>
      <c r="B3943" s="6">
        <v>42035</v>
      </c>
      <c r="C3943" t="s">
        <v>3073</v>
      </c>
      <c r="D3943" t="s">
        <v>3368</v>
      </c>
      <c r="E3943" t="s">
        <v>3720</v>
      </c>
      <c r="F3943">
        <v>70</v>
      </c>
      <c r="G3943">
        <v>65</v>
      </c>
      <c r="I3943" t="s">
        <v>1667</v>
      </c>
    </row>
    <row r="3944" spans="1:9" x14ac:dyDescent="0.25">
      <c r="A3944" t="s">
        <v>3411</v>
      </c>
      <c r="B3944" s="6">
        <v>42035</v>
      </c>
      <c r="C3944" t="s">
        <v>3073</v>
      </c>
      <c r="D3944" t="s">
        <v>3360</v>
      </c>
      <c r="E3944" t="s">
        <v>3721</v>
      </c>
      <c r="F3944">
        <v>67</v>
      </c>
      <c r="G3944">
        <v>61</v>
      </c>
      <c r="I3944" t="s">
        <v>1480</v>
      </c>
    </row>
    <row r="3945" spans="1:9" x14ac:dyDescent="0.25">
      <c r="A3945" t="s">
        <v>3305</v>
      </c>
      <c r="B3945" s="6">
        <v>42035</v>
      </c>
      <c r="C3945" t="s">
        <v>3073</v>
      </c>
      <c r="D3945" t="s">
        <v>3312</v>
      </c>
      <c r="E3945" t="s">
        <v>3721</v>
      </c>
      <c r="F3945">
        <v>70</v>
      </c>
      <c r="G3945">
        <v>63</v>
      </c>
      <c r="I3945" t="s">
        <v>1042</v>
      </c>
    </row>
    <row r="3946" spans="1:9" x14ac:dyDescent="0.25">
      <c r="A3946" t="s">
        <v>3207</v>
      </c>
      <c r="B3946" s="6">
        <v>42035</v>
      </c>
      <c r="C3946" t="s">
        <v>3073</v>
      </c>
      <c r="D3946" t="s">
        <v>3370</v>
      </c>
      <c r="E3946" t="s">
        <v>3720</v>
      </c>
      <c r="F3946">
        <v>78</v>
      </c>
      <c r="G3946">
        <v>73</v>
      </c>
      <c r="I3946" t="s">
        <v>2557</v>
      </c>
    </row>
    <row r="3947" spans="1:9" x14ac:dyDescent="0.25">
      <c r="A3947" t="s">
        <v>3077</v>
      </c>
      <c r="B3947" s="6">
        <v>42035</v>
      </c>
      <c r="C3947" t="s">
        <v>3073</v>
      </c>
      <c r="D3947" t="s">
        <v>3339</v>
      </c>
      <c r="E3947" t="s">
        <v>3721</v>
      </c>
      <c r="F3947">
        <v>74</v>
      </c>
      <c r="G3947">
        <v>63</v>
      </c>
      <c r="I3947" t="s">
        <v>640</v>
      </c>
    </row>
    <row r="3948" spans="1:9" x14ac:dyDescent="0.25">
      <c r="A3948" t="s">
        <v>3298</v>
      </c>
      <c r="B3948" s="6">
        <v>42035</v>
      </c>
      <c r="C3948" t="s">
        <v>3073</v>
      </c>
      <c r="D3948" t="s">
        <v>3154</v>
      </c>
      <c r="E3948" t="s">
        <v>3720</v>
      </c>
      <c r="F3948">
        <v>65</v>
      </c>
      <c r="G3948">
        <v>57</v>
      </c>
      <c r="I3948" t="s">
        <v>1570</v>
      </c>
    </row>
    <row r="3949" spans="1:9" x14ac:dyDescent="0.25">
      <c r="A3949" t="s">
        <v>3277</v>
      </c>
      <c r="B3949" s="6">
        <v>42035</v>
      </c>
      <c r="C3949" t="s">
        <v>3073</v>
      </c>
      <c r="D3949" t="s">
        <v>3240</v>
      </c>
      <c r="E3949" t="s">
        <v>3720</v>
      </c>
      <c r="F3949">
        <v>66</v>
      </c>
      <c r="G3949">
        <v>59</v>
      </c>
      <c r="I3949" t="s">
        <v>2995</v>
      </c>
    </row>
    <row r="3950" spans="1:9" x14ac:dyDescent="0.25">
      <c r="A3950" t="s">
        <v>3299</v>
      </c>
      <c r="B3950" s="6">
        <v>42035</v>
      </c>
      <c r="C3950" t="s">
        <v>3073</v>
      </c>
      <c r="D3950" t="s">
        <v>3402</v>
      </c>
      <c r="E3950" t="s">
        <v>3720</v>
      </c>
      <c r="F3950">
        <v>55</v>
      </c>
      <c r="G3950">
        <v>54</v>
      </c>
      <c r="I3950" t="s">
        <v>2889</v>
      </c>
    </row>
    <row r="3951" spans="1:9" x14ac:dyDescent="0.25">
      <c r="A3951" t="s">
        <v>3353</v>
      </c>
      <c r="B3951" s="6">
        <v>42035</v>
      </c>
      <c r="C3951" t="s">
        <v>3073</v>
      </c>
      <c r="D3951" t="s">
        <v>3290</v>
      </c>
      <c r="E3951" t="s">
        <v>3721</v>
      </c>
      <c r="F3951">
        <v>83</v>
      </c>
      <c r="G3951">
        <v>70</v>
      </c>
      <c r="I3951" t="s">
        <v>1581</v>
      </c>
    </row>
    <row r="3952" spans="1:9" x14ac:dyDescent="0.25">
      <c r="A3952" t="s">
        <v>3710</v>
      </c>
      <c r="B3952" s="6">
        <v>42035</v>
      </c>
      <c r="C3952" t="s">
        <v>3073</v>
      </c>
      <c r="D3952" t="s">
        <v>3704</v>
      </c>
      <c r="E3952" t="s">
        <v>3720</v>
      </c>
      <c r="F3952">
        <v>69</v>
      </c>
      <c r="G3952">
        <v>63</v>
      </c>
      <c r="I3952" t="s">
        <v>691</v>
      </c>
    </row>
    <row r="3953" spans="1:9" x14ac:dyDescent="0.25">
      <c r="A3953" t="s">
        <v>3180</v>
      </c>
      <c r="B3953" s="6">
        <v>42035</v>
      </c>
      <c r="C3953" t="s">
        <v>3073</v>
      </c>
      <c r="D3953" t="s">
        <v>3166</v>
      </c>
      <c r="E3953" t="s">
        <v>3720</v>
      </c>
      <c r="F3953">
        <v>64</v>
      </c>
      <c r="G3953">
        <v>55</v>
      </c>
      <c r="I3953" t="s">
        <v>531</v>
      </c>
    </row>
    <row r="3954" spans="1:9" x14ac:dyDescent="0.25">
      <c r="A3954" t="s">
        <v>3380</v>
      </c>
      <c r="B3954" s="6">
        <v>42035</v>
      </c>
      <c r="C3954" t="s">
        <v>3073</v>
      </c>
      <c r="D3954" t="s">
        <v>3128</v>
      </c>
      <c r="E3954" t="s">
        <v>3721</v>
      </c>
      <c r="F3954">
        <v>86</v>
      </c>
      <c r="G3954">
        <v>55</v>
      </c>
      <c r="I3954" t="s">
        <v>2293</v>
      </c>
    </row>
    <row r="3955" spans="1:9" x14ac:dyDescent="0.25">
      <c r="A3955" t="s">
        <v>3200</v>
      </c>
      <c r="B3955" s="6">
        <v>42035</v>
      </c>
      <c r="C3955" t="s">
        <v>3073</v>
      </c>
      <c r="D3955" t="s">
        <v>3198</v>
      </c>
      <c r="E3955" t="s">
        <v>3721</v>
      </c>
      <c r="F3955">
        <v>73</v>
      </c>
      <c r="G3955">
        <v>70</v>
      </c>
      <c r="I3955" t="s">
        <v>512</v>
      </c>
    </row>
    <row r="3956" spans="1:9" x14ac:dyDescent="0.25">
      <c r="A3956" t="s">
        <v>3271</v>
      </c>
      <c r="B3956" s="6">
        <v>42035</v>
      </c>
      <c r="C3956" t="s">
        <v>3073</v>
      </c>
      <c r="D3956" t="s">
        <v>3146</v>
      </c>
      <c r="E3956" t="s">
        <v>3721</v>
      </c>
      <c r="F3956">
        <v>89</v>
      </c>
      <c r="G3956">
        <v>88</v>
      </c>
      <c r="I3956" t="s">
        <v>2404</v>
      </c>
    </row>
    <row r="3957" spans="1:9" x14ac:dyDescent="0.25">
      <c r="A3957" t="s">
        <v>3385</v>
      </c>
      <c r="B3957" s="6">
        <v>42035</v>
      </c>
      <c r="C3957" t="s">
        <v>3073</v>
      </c>
      <c r="D3957" t="s">
        <v>3247</v>
      </c>
      <c r="E3957" t="s">
        <v>3721</v>
      </c>
      <c r="F3957">
        <v>77</v>
      </c>
      <c r="G3957">
        <v>58</v>
      </c>
      <c r="I3957" t="s">
        <v>613</v>
      </c>
    </row>
    <row r="3958" spans="1:9" x14ac:dyDescent="0.25">
      <c r="A3958" t="s">
        <v>3310</v>
      </c>
      <c r="B3958" s="6">
        <v>42035</v>
      </c>
      <c r="C3958" t="s">
        <v>3073</v>
      </c>
      <c r="D3958" t="s">
        <v>3223</v>
      </c>
      <c r="E3958" t="s">
        <v>3721</v>
      </c>
      <c r="F3958">
        <v>49</v>
      </c>
      <c r="G3958">
        <v>46</v>
      </c>
      <c r="I3958" t="s">
        <v>998</v>
      </c>
    </row>
    <row r="3959" spans="1:9" x14ac:dyDescent="0.25">
      <c r="A3959" t="s">
        <v>3242</v>
      </c>
      <c r="B3959" s="6">
        <v>42035</v>
      </c>
      <c r="C3959" t="s">
        <v>3073</v>
      </c>
      <c r="D3959" t="s">
        <v>3328</v>
      </c>
      <c r="E3959" t="s">
        <v>3721</v>
      </c>
      <c r="F3959">
        <v>63</v>
      </c>
      <c r="G3959">
        <v>55</v>
      </c>
      <c r="I3959" t="s">
        <v>2220</v>
      </c>
    </row>
    <row r="3960" spans="1:9" x14ac:dyDescent="0.25">
      <c r="A3960" t="s">
        <v>3115</v>
      </c>
      <c r="B3960" s="6">
        <v>42036</v>
      </c>
      <c r="C3960" t="s">
        <v>3073</v>
      </c>
      <c r="D3960" t="s">
        <v>3188</v>
      </c>
      <c r="E3960" t="s">
        <v>3720</v>
      </c>
      <c r="F3960">
        <v>75</v>
      </c>
      <c r="G3960">
        <v>67</v>
      </c>
      <c r="I3960" t="s">
        <v>1782</v>
      </c>
    </row>
    <row r="3961" spans="1:9" x14ac:dyDescent="0.25">
      <c r="A3961" t="s">
        <v>3176</v>
      </c>
      <c r="B3961" s="6">
        <v>42036</v>
      </c>
      <c r="C3961" t="s">
        <v>3073</v>
      </c>
      <c r="D3961" t="s">
        <v>3118</v>
      </c>
      <c r="E3961" t="s">
        <v>3721</v>
      </c>
      <c r="F3961">
        <v>101</v>
      </c>
      <c r="G3961">
        <v>77</v>
      </c>
      <c r="I3961" t="s">
        <v>378</v>
      </c>
    </row>
    <row r="3962" spans="1:9" x14ac:dyDescent="0.25">
      <c r="A3962" t="s">
        <v>3139</v>
      </c>
      <c r="B3962" s="6">
        <v>42036</v>
      </c>
      <c r="C3962" t="s">
        <v>3073</v>
      </c>
      <c r="D3962" t="s">
        <v>3113</v>
      </c>
      <c r="E3962" t="s">
        <v>3721</v>
      </c>
      <c r="F3962">
        <v>50</v>
      </c>
      <c r="G3962">
        <v>46</v>
      </c>
      <c r="I3962" t="s">
        <v>232</v>
      </c>
    </row>
    <row r="3963" spans="1:9" x14ac:dyDescent="0.25">
      <c r="A3963" t="s">
        <v>3161</v>
      </c>
      <c r="B3963" s="6">
        <v>42036</v>
      </c>
      <c r="C3963" t="s">
        <v>3073</v>
      </c>
      <c r="D3963" t="s">
        <v>3194</v>
      </c>
      <c r="E3963" t="s">
        <v>3721</v>
      </c>
      <c r="F3963">
        <v>55</v>
      </c>
      <c r="G3963">
        <v>54</v>
      </c>
      <c r="I3963" t="s">
        <v>588</v>
      </c>
    </row>
    <row r="3964" spans="1:9" x14ac:dyDescent="0.25">
      <c r="A3964" t="s">
        <v>3141</v>
      </c>
      <c r="B3964" s="6">
        <v>42036</v>
      </c>
      <c r="C3964" t="s">
        <v>3073</v>
      </c>
      <c r="D3964" t="s">
        <v>3136</v>
      </c>
      <c r="E3964" t="s">
        <v>3721</v>
      </c>
      <c r="F3964">
        <v>70</v>
      </c>
      <c r="G3964">
        <v>68</v>
      </c>
      <c r="I3964" t="s">
        <v>250</v>
      </c>
    </row>
    <row r="3965" spans="1:9" x14ac:dyDescent="0.25">
      <c r="A3965" t="s">
        <v>3323</v>
      </c>
      <c r="B3965" s="6">
        <v>42036</v>
      </c>
      <c r="C3965" t="s">
        <v>3073</v>
      </c>
      <c r="D3965" t="s">
        <v>3153</v>
      </c>
      <c r="E3965" t="s">
        <v>3721</v>
      </c>
      <c r="F3965">
        <v>76</v>
      </c>
      <c r="G3965">
        <v>66</v>
      </c>
      <c r="H3965" t="s">
        <v>3722</v>
      </c>
      <c r="I3965" t="s">
        <v>315</v>
      </c>
    </row>
    <row r="3966" spans="1:9" x14ac:dyDescent="0.25">
      <c r="A3966" t="s">
        <v>3327</v>
      </c>
      <c r="B3966" s="6">
        <v>42036</v>
      </c>
      <c r="C3966" t="s">
        <v>3073</v>
      </c>
      <c r="D3966" t="s">
        <v>3384</v>
      </c>
      <c r="E3966" t="s">
        <v>3720</v>
      </c>
      <c r="F3966">
        <v>87</v>
      </c>
      <c r="G3966">
        <v>76</v>
      </c>
      <c r="I3966" t="s">
        <v>1219</v>
      </c>
    </row>
    <row r="3967" spans="1:9" x14ac:dyDescent="0.25">
      <c r="A3967" t="s">
        <v>3082</v>
      </c>
      <c r="B3967" s="6">
        <v>42036</v>
      </c>
      <c r="C3967" t="s">
        <v>3073</v>
      </c>
      <c r="D3967" t="s">
        <v>3098</v>
      </c>
      <c r="E3967" t="s">
        <v>3721</v>
      </c>
      <c r="F3967">
        <v>105</v>
      </c>
      <c r="G3967">
        <v>100</v>
      </c>
      <c r="H3967" t="s">
        <v>3723</v>
      </c>
      <c r="I3967" t="s">
        <v>1868</v>
      </c>
    </row>
    <row r="3968" spans="1:9" x14ac:dyDescent="0.25">
      <c r="A3968" t="s">
        <v>3132</v>
      </c>
      <c r="B3968" s="6">
        <v>42036</v>
      </c>
      <c r="C3968" t="s">
        <v>3073</v>
      </c>
      <c r="D3968" t="s">
        <v>3287</v>
      </c>
      <c r="E3968" t="s">
        <v>3720</v>
      </c>
      <c r="F3968">
        <v>67</v>
      </c>
      <c r="G3968">
        <v>39</v>
      </c>
      <c r="I3968" t="s">
        <v>250</v>
      </c>
    </row>
    <row r="3969" spans="1:9" x14ac:dyDescent="0.25">
      <c r="A3969" t="s">
        <v>3395</v>
      </c>
      <c r="B3969" s="6">
        <v>42036</v>
      </c>
      <c r="C3969" t="s">
        <v>3073</v>
      </c>
      <c r="D3969" t="s">
        <v>3222</v>
      </c>
      <c r="E3969" t="s">
        <v>3720</v>
      </c>
      <c r="F3969">
        <v>90</v>
      </c>
      <c r="G3969">
        <v>88</v>
      </c>
      <c r="I3969" t="s">
        <v>2395</v>
      </c>
    </row>
    <row r="3970" spans="1:9" x14ac:dyDescent="0.25">
      <c r="A3970" t="s">
        <v>3272</v>
      </c>
      <c r="B3970" s="6">
        <v>42036</v>
      </c>
      <c r="C3970" t="s">
        <v>3073</v>
      </c>
      <c r="D3970" t="s">
        <v>3224</v>
      </c>
      <c r="E3970" t="s">
        <v>3720</v>
      </c>
      <c r="F3970">
        <v>64</v>
      </c>
      <c r="G3970">
        <v>62</v>
      </c>
      <c r="I3970" t="s">
        <v>1966</v>
      </c>
    </row>
    <row r="3971" spans="1:9" x14ac:dyDescent="0.25">
      <c r="A3971" t="s">
        <v>3226</v>
      </c>
      <c r="B3971" s="6">
        <v>42036</v>
      </c>
      <c r="C3971" t="s">
        <v>3073</v>
      </c>
      <c r="D3971" t="s">
        <v>3369</v>
      </c>
      <c r="E3971" t="s">
        <v>3720</v>
      </c>
      <c r="F3971">
        <v>96</v>
      </c>
      <c r="G3971">
        <v>80</v>
      </c>
      <c r="I3971" t="s">
        <v>1698</v>
      </c>
    </row>
    <row r="3972" spans="1:9" x14ac:dyDescent="0.25">
      <c r="A3972" t="s">
        <v>3350</v>
      </c>
      <c r="B3972" s="6">
        <v>42037</v>
      </c>
      <c r="C3972" t="s">
        <v>3073</v>
      </c>
      <c r="D3972" t="s">
        <v>3341</v>
      </c>
      <c r="E3972" t="s">
        <v>3721</v>
      </c>
      <c r="F3972">
        <v>80</v>
      </c>
      <c r="G3972">
        <v>67</v>
      </c>
      <c r="I3972" t="s">
        <v>1989</v>
      </c>
    </row>
    <row r="3973" spans="1:9" x14ac:dyDescent="0.25">
      <c r="A3973" t="s">
        <v>3382</v>
      </c>
      <c r="B3973" s="6">
        <v>42037</v>
      </c>
      <c r="C3973" t="s">
        <v>3073</v>
      </c>
      <c r="D3973" t="s">
        <v>3209</v>
      </c>
      <c r="E3973" t="s">
        <v>3070</v>
      </c>
      <c r="I3973" t="s">
        <v>3070</v>
      </c>
    </row>
    <row r="3974" spans="1:9" x14ac:dyDescent="0.25">
      <c r="A3974" t="s">
        <v>3415</v>
      </c>
      <c r="B3974" s="6">
        <v>42037</v>
      </c>
      <c r="C3974" t="s">
        <v>3073</v>
      </c>
      <c r="D3974" t="s">
        <v>3394</v>
      </c>
      <c r="E3974" t="s">
        <v>3720</v>
      </c>
      <c r="F3974">
        <v>68</v>
      </c>
      <c r="G3974">
        <v>65</v>
      </c>
      <c r="I3974" t="s">
        <v>2711</v>
      </c>
    </row>
    <row r="3975" spans="1:9" x14ac:dyDescent="0.25">
      <c r="A3975" t="s">
        <v>3099</v>
      </c>
      <c r="B3975" s="6">
        <v>42037</v>
      </c>
      <c r="C3975" t="s">
        <v>3073</v>
      </c>
      <c r="D3975" t="s">
        <v>3399</v>
      </c>
      <c r="E3975" t="s">
        <v>3720</v>
      </c>
      <c r="F3975">
        <v>57</v>
      </c>
      <c r="G3975">
        <v>50</v>
      </c>
      <c r="I3975" t="s">
        <v>2442</v>
      </c>
    </row>
    <row r="3976" spans="1:9" x14ac:dyDescent="0.25">
      <c r="A3976" t="s">
        <v>3404</v>
      </c>
      <c r="B3976" s="6">
        <v>42037</v>
      </c>
      <c r="C3976" t="s">
        <v>3073</v>
      </c>
      <c r="D3976" t="s">
        <v>3173</v>
      </c>
      <c r="E3976" t="s">
        <v>3721</v>
      </c>
      <c r="F3976">
        <v>77</v>
      </c>
      <c r="G3976">
        <v>61</v>
      </c>
      <c r="I3976" t="s">
        <v>2592</v>
      </c>
    </row>
    <row r="3977" spans="1:9" x14ac:dyDescent="0.25">
      <c r="A3977" t="s">
        <v>3393</v>
      </c>
      <c r="B3977" s="6">
        <v>42037</v>
      </c>
      <c r="C3977" t="s">
        <v>3073</v>
      </c>
      <c r="D3977" t="s">
        <v>3125</v>
      </c>
      <c r="E3977" t="s">
        <v>3721</v>
      </c>
      <c r="F3977">
        <v>83</v>
      </c>
      <c r="G3977">
        <v>74</v>
      </c>
      <c r="I3977" t="s">
        <v>1608</v>
      </c>
    </row>
    <row r="3978" spans="1:9" x14ac:dyDescent="0.25">
      <c r="A3978" t="s">
        <v>3348</v>
      </c>
      <c r="B3978" s="6">
        <v>42037</v>
      </c>
      <c r="C3978" t="s">
        <v>3073</v>
      </c>
      <c r="D3978" t="s">
        <v>3412</v>
      </c>
      <c r="E3978" t="s">
        <v>3721</v>
      </c>
      <c r="F3978">
        <v>69</v>
      </c>
      <c r="G3978">
        <v>45</v>
      </c>
      <c r="I3978" t="s">
        <v>2720</v>
      </c>
    </row>
    <row r="3979" spans="1:9" x14ac:dyDescent="0.25">
      <c r="A3979" t="s">
        <v>3709</v>
      </c>
      <c r="B3979" s="6">
        <v>42037</v>
      </c>
      <c r="C3979" t="s">
        <v>3073</v>
      </c>
      <c r="D3979" t="s">
        <v>3714</v>
      </c>
      <c r="E3979" t="s">
        <v>3721</v>
      </c>
      <c r="F3979">
        <v>89</v>
      </c>
      <c r="G3979">
        <v>76</v>
      </c>
      <c r="I3979" t="s">
        <v>847</v>
      </c>
    </row>
    <row r="3980" spans="1:9" x14ac:dyDescent="0.25">
      <c r="A3980" t="s">
        <v>3090</v>
      </c>
      <c r="B3980" s="6">
        <v>42037</v>
      </c>
      <c r="C3980" t="s">
        <v>3073</v>
      </c>
      <c r="D3980" t="s">
        <v>3293</v>
      </c>
      <c r="E3980" t="s">
        <v>3721</v>
      </c>
      <c r="F3980">
        <v>86</v>
      </c>
      <c r="G3980">
        <v>67</v>
      </c>
      <c r="I3980" t="s">
        <v>1596</v>
      </c>
    </row>
    <row r="3981" spans="1:9" x14ac:dyDescent="0.25">
      <c r="A3981" t="s">
        <v>3407</v>
      </c>
      <c r="B3981" s="6">
        <v>42037</v>
      </c>
      <c r="C3981" t="s">
        <v>3073</v>
      </c>
      <c r="D3981" t="s">
        <v>3405</v>
      </c>
      <c r="E3981" t="s">
        <v>3721</v>
      </c>
      <c r="F3981">
        <v>67</v>
      </c>
      <c r="G3981">
        <v>55</v>
      </c>
      <c r="I3981" t="s">
        <v>2629</v>
      </c>
    </row>
    <row r="3982" spans="1:9" x14ac:dyDescent="0.25">
      <c r="A3982" t="s">
        <v>3705</v>
      </c>
      <c r="B3982" s="6">
        <v>42037</v>
      </c>
      <c r="C3982" t="s">
        <v>3073</v>
      </c>
      <c r="D3982" t="s">
        <v>3710</v>
      </c>
      <c r="E3982" t="s">
        <v>3720</v>
      </c>
      <c r="F3982">
        <v>75</v>
      </c>
      <c r="G3982">
        <v>64</v>
      </c>
      <c r="I3982" t="s">
        <v>437</v>
      </c>
    </row>
    <row r="3983" spans="1:9" x14ac:dyDescent="0.25">
      <c r="A3983" t="s">
        <v>3392</v>
      </c>
      <c r="B3983" s="6">
        <v>42037</v>
      </c>
      <c r="C3983" t="s">
        <v>3073</v>
      </c>
      <c r="D3983" t="s">
        <v>3220</v>
      </c>
      <c r="E3983" t="s">
        <v>3721</v>
      </c>
      <c r="F3983">
        <v>85</v>
      </c>
      <c r="G3983">
        <v>43</v>
      </c>
      <c r="I3983" t="s">
        <v>2070</v>
      </c>
    </row>
    <row r="3984" spans="1:9" x14ac:dyDescent="0.25">
      <c r="A3984" t="s">
        <v>3192</v>
      </c>
      <c r="B3984" s="6">
        <v>42037</v>
      </c>
      <c r="C3984" t="s">
        <v>3073</v>
      </c>
      <c r="D3984" t="s">
        <v>3106</v>
      </c>
      <c r="E3984" t="s">
        <v>3721</v>
      </c>
      <c r="F3984">
        <v>72</v>
      </c>
      <c r="G3984">
        <v>67</v>
      </c>
      <c r="I3984" t="s">
        <v>672</v>
      </c>
    </row>
    <row r="3985" spans="1:9" x14ac:dyDescent="0.25">
      <c r="A3985" t="s">
        <v>3413</v>
      </c>
      <c r="B3985" s="6">
        <v>42037</v>
      </c>
      <c r="C3985" t="s">
        <v>3073</v>
      </c>
      <c r="D3985" t="s">
        <v>3401</v>
      </c>
      <c r="E3985" t="s">
        <v>3720</v>
      </c>
      <c r="F3985">
        <v>73</v>
      </c>
      <c r="G3985">
        <v>71</v>
      </c>
      <c r="I3985" t="s">
        <v>2720</v>
      </c>
    </row>
    <row r="3986" spans="1:9" x14ac:dyDescent="0.25">
      <c r="A3986" t="s">
        <v>3263</v>
      </c>
      <c r="B3986" s="6">
        <v>42037</v>
      </c>
      <c r="C3986" t="s">
        <v>3073</v>
      </c>
      <c r="D3986" t="s">
        <v>3362</v>
      </c>
      <c r="E3986" t="s">
        <v>3721</v>
      </c>
      <c r="F3986">
        <v>79</v>
      </c>
      <c r="G3986">
        <v>50</v>
      </c>
      <c r="I3986" t="s">
        <v>2641</v>
      </c>
    </row>
    <row r="3987" spans="1:9" x14ac:dyDescent="0.25">
      <c r="A3987" t="s">
        <v>3322</v>
      </c>
      <c r="B3987" s="6">
        <v>42037</v>
      </c>
      <c r="C3987" t="s">
        <v>3073</v>
      </c>
      <c r="D3987" t="s">
        <v>3387</v>
      </c>
      <c r="E3987" t="s">
        <v>3720</v>
      </c>
      <c r="F3987">
        <v>73</v>
      </c>
      <c r="G3987">
        <v>60</v>
      </c>
      <c r="I3987" t="s">
        <v>2649</v>
      </c>
    </row>
    <row r="3988" spans="1:9" x14ac:dyDescent="0.25">
      <c r="A3988" t="s">
        <v>3080</v>
      </c>
      <c r="B3988" s="6">
        <v>42037</v>
      </c>
      <c r="C3988" t="s">
        <v>3073</v>
      </c>
      <c r="D3988" t="s">
        <v>3383</v>
      </c>
      <c r="E3988" t="s">
        <v>3721</v>
      </c>
      <c r="F3988">
        <v>79</v>
      </c>
      <c r="G3988">
        <v>72</v>
      </c>
      <c r="I3988" t="s">
        <v>1912</v>
      </c>
    </row>
    <row r="3989" spans="1:9" x14ac:dyDescent="0.25">
      <c r="A3989" t="s">
        <v>3409</v>
      </c>
      <c r="B3989" s="6">
        <v>42037</v>
      </c>
      <c r="C3989" t="s">
        <v>3073</v>
      </c>
      <c r="D3989" t="s">
        <v>3400</v>
      </c>
      <c r="E3989" t="s">
        <v>3721</v>
      </c>
      <c r="F3989">
        <v>68</v>
      </c>
      <c r="G3989">
        <v>65</v>
      </c>
      <c r="H3989" t="s">
        <v>3722</v>
      </c>
      <c r="I3989" t="s">
        <v>2754</v>
      </c>
    </row>
    <row r="3990" spans="1:9" x14ac:dyDescent="0.25">
      <c r="A3990" t="s">
        <v>3304</v>
      </c>
      <c r="B3990" s="6">
        <v>42037</v>
      </c>
      <c r="C3990" t="s">
        <v>3073</v>
      </c>
      <c r="D3990" t="s">
        <v>3301</v>
      </c>
      <c r="E3990" t="s">
        <v>3721</v>
      </c>
      <c r="F3990">
        <v>77</v>
      </c>
      <c r="G3990">
        <v>55</v>
      </c>
      <c r="I3990" t="s">
        <v>1084</v>
      </c>
    </row>
    <row r="3991" spans="1:9" x14ac:dyDescent="0.25">
      <c r="A3991" t="s">
        <v>3179</v>
      </c>
      <c r="B3991" s="6">
        <v>42037</v>
      </c>
      <c r="C3991" t="s">
        <v>3073</v>
      </c>
      <c r="D3991" t="s">
        <v>3371</v>
      </c>
      <c r="E3991" t="s">
        <v>3720</v>
      </c>
      <c r="F3991">
        <v>71</v>
      </c>
      <c r="G3991">
        <v>58</v>
      </c>
      <c r="I3991" t="s">
        <v>1687</v>
      </c>
    </row>
    <row r="3992" spans="1:9" x14ac:dyDescent="0.25">
      <c r="A3992" t="s">
        <v>3170</v>
      </c>
      <c r="B3992" s="6">
        <v>42038</v>
      </c>
      <c r="C3992" t="s">
        <v>3073</v>
      </c>
      <c r="D3992" t="s">
        <v>3199</v>
      </c>
      <c r="E3992" t="s">
        <v>3721</v>
      </c>
      <c r="F3992">
        <v>75</v>
      </c>
      <c r="G3992">
        <v>55</v>
      </c>
      <c r="I3992" t="s">
        <v>1285</v>
      </c>
    </row>
    <row r="3993" spans="1:9" x14ac:dyDescent="0.25">
      <c r="A3993" t="s">
        <v>3219</v>
      </c>
      <c r="B3993" s="6">
        <v>42038</v>
      </c>
      <c r="C3993" t="s">
        <v>3073</v>
      </c>
      <c r="D3993" t="s">
        <v>3213</v>
      </c>
      <c r="E3993" t="s">
        <v>3720</v>
      </c>
      <c r="F3993">
        <v>77</v>
      </c>
      <c r="G3993">
        <v>72</v>
      </c>
      <c r="I3993" t="s">
        <v>1978</v>
      </c>
    </row>
    <row r="3994" spans="1:9" x14ac:dyDescent="0.25">
      <c r="A3994" t="s">
        <v>3089</v>
      </c>
      <c r="B3994" s="6">
        <v>42038</v>
      </c>
      <c r="C3994" t="s">
        <v>3073</v>
      </c>
      <c r="D3994" t="s">
        <v>3086</v>
      </c>
      <c r="E3994" t="s">
        <v>3720</v>
      </c>
      <c r="F3994">
        <v>62</v>
      </c>
      <c r="G3994">
        <v>61</v>
      </c>
      <c r="I3994" t="s">
        <v>46</v>
      </c>
    </row>
    <row r="3995" spans="1:9" x14ac:dyDescent="0.25">
      <c r="A3995" t="s">
        <v>3101</v>
      </c>
      <c r="B3995" s="6">
        <v>42038</v>
      </c>
      <c r="C3995" t="s">
        <v>3073</v>
      </c>
      <c r="D3995" t="s">
        <v>3201</v>
      </c>
      <c r="E3995" t="s">
        <v>3721</v>
      </c>
      <c r="F3995">
        <v>85</v>
      </c>
      <c r="G3995">
        <v>62</v>
      </c>
      <c r="I3995" t="s">
        <v>437</v>
      </c>
    </row>
    <row r="3996" spans="1:9" x14ac:dyDescent="0.25">
      <c r="A3996" t="s">
        <v>3312</v>
      </c>
      <c r="B3996" s="6">
        <v>42038</v>
      </c>
      <c r="C3996" t="s">
        <v>3073</v>
      </c>
      <c r="D3996" t="s">
        <v>3303</v>
      </c>
      <c r="E3996" t="s">
        <v>3721</v>
      </c>
      <c r="F3996">
        <v>66</v>
      </c>
      <c r="G3996">
        <v>53</v>
      </c>
      <c r="I3996" t="s">
        <v>1134</v>
      </c>
    </row>
    <row r="3997" spans="1:9" x14ac:dyDescent="0.25">
      <c r="A3997" t="s">
        <v>3314</v>
      </c>
      <c r="B3997" s="6">
        <v>42038</v>
      </c>
      <c r="C3997" t="s">
        <v>3073</v>
      </c>
      <c r="D3997" t="s">
        <v>3357</v>
      </c>
      <c r="E3997" t="s">
        <v>3720</v>
      </c>
      <c r="F3997">
        <v>110</v>
      </c>
      <c r="G3997">
        <v>108</v>
      </c>
      <c r="I3997" t="s">
        <v>2582</v>
      </c>
    </row>
    <row r="3998" spans="1:9" x14ac:dyDescent="0.25">
      <c r="A3998" t="s">
        <v>3308</v>
      </c>
      <c r="B3998" s="6">
        <v>42038</v>
      </c>
      <c r="C3998" t="s">
        <v>3073</v>
      </c>
      <c r="D3998" t="s">
        <v>3305</v>
      </c>
      <c r="E3998" t="s">
        <v>3721</v>
      </c>
      <c r="F3998">
        <v>68</v>
      </c>
      <c r="G3998">
        <v>56</v>
      </c>
      <c r="I3998" t="s">
        <v>862</v>
      </c>
    </row>
    <row r="3999" spans="1:9" x14ac:dyDescent="0.25">
      <c r="A3999" t="s">
        <v>3255</v>
      </c>
      <c r="B3999" s="6">
        <v>42038</v>
      </c>
      <c r="C3999" t="s">
        <v>3073</v>
      </c>
      <c r="D3999" t="s">
        <v>3105</v>
      </c>
      <c r="E3999" t="s">
        <v>3721</v>
      </c>
      <c r="F3999">
        <v>75</v>
      </c>
      <c r="G3999">
        <v>62</v>
      </c>
      <c r="I3999" t="s">
        <v>933</v>
      </c>
    </row>
    <row r="4000" spans="1:9" x14ac:dyDescent="0.25">
      <c r="A4000" t="s">
        <v>3337</v>
      </c>
      <c r="B4000" s="6">
        <v>42038</v>
      </c>
      <c r="C4000" t="s">
        <v>3073</v>
      </c>
      <c r="D4000" t="s">
        <v>3718</v>
      </c>
      <c r="E4000" t="s">
        <v>3721</v>
      </c>
      <c r="F4000">
        <v>59</v>
      </c>
      <c r="G4000">
        <v>32</v>
      </c>
      <c r="I4000" t="s">
        <v>465</v>
      </c>
    </row>
    <row r="4001" spans="1:9" x14ac:dyDescent="0.25">
      <c r="A4001" t="s">
        <v>3225</v>
      </c>
      <c r="B4001" s="6">
        <v>42038</v>
      </c>
      <c r="C4001" t="s">
        <v>3073</v>
      </c>
      <c r="D4001" t="s">
        <v>3147</v>
      </c>
      <c r="E4001" t="s">
        <v>3721</v>
      </c>
      <c r="F4001">
        <v>64</v>
      </c>
      <c r="G4001">
        <v>56</v>
      </c>
      <c r="I4001" t="s">
        <v>67</v>
      </c>
    </row>
    <row r="4002" spans="1:9" x14ac:dyDescent="0.25">
      <c r="A4002" t="s">
        <v>3302</v>
      </c>
      <c r="B4002" s="6">
        <v>42038</v>
      </c>
      <c r="C4002" t="s">
        <v>3073</v>
      </c>
      <c r="D4002" t="s">
        <v>3311</v>
      </c>
      <c r="E4002" t="s">
        <v>3720</v>
      </c>
      <c r="F4002">
        <v>67</v>
      </c>
      <c r="G4002">
        <v>64</v>
      </c>
      <c r="I4002" t="s">
        <v>206</v>
      </c>
    </row>
    <row r="4003" spans="1:9" x14ac:dyDescent="0.25">
      <c r="A4003" t="s">
        <v>3227</v>
      </c>
      <c r="B4003" s="6">
        <v>42038</v>
      </c>
      <c r="C4003" t="s">
        <v>3073</v>
      </c>
      <c r="D4003" t="s">
        <v>3108</v>
      </c>
      <c r="E4003" t="s">
        <v>3721</v>
      </c>
      <c r="F4003">
        <v>66</v>
      </c>
      <c r="G4003">
        <v>54</v>
      </c>
      <c r="I4003" t="s">
        <v>630</v>
      </c>
    </row>
    <row r="4004" spans="1:9" x14ac:dyDescent="0.25">
      <c r="A4004" t="s">
        <v>3193</v>
      </c>
      <c r="B4004" s="6">
        <v>42038</v>
      </c>
      <c r="C4004" t="s">
        <v>3073</v>
      </c>
      <c r="D4004" t="s">
        <v>3378</v>
      </c>
      <c r="E4004" t="s">
        <v>3721</v>
      </c>
      <c r="F4004">
        <v>77</v>
      </c>
      <c r="G4004">
        <v>51</v>
      </c>
      <c r="I4004" t="s">
        <v>2111</v>
      </c>
    </row>
    <row r="4005" spans="1:9" x14ac:dyDescent="0.25">
      <c r="A4005" t="s">
        <v>3190</v>
      </c>
      <c r="B4005" s="6">
        <v>42038</v>
      </c>
      <c r="C4005" t="s">
        <v>3073</v>
      </c>
      <c r="D4005" t="s">
        <v>3178</v>
      </c>
      <c r="E4005" t="s">
        <v>3720</v>
      </c>
      <c r="F4005">
        <v>61</v>
      </c>
      <c r="G4005">
        <v>51</v>
      </c>
      <c r="I4005" t="s">
        <v>2121</v>
      </c>
    </row>
    <row r="4006" spans="1:9" x14ac:dyDescent="0.25">
      <c r="A4006" t="s">
        <v>3129</v>
      </c>
      <c r="B4006" s="6">
        <v>42038</v>
      </c>
      <c r="C4006" t="s">
        <v>3073</v>
      </c>
      <c r="D4006" t="s">
        <v>3718</v>
      </c>
      <c r="E4006" t="s">
        <v>3721</v>
      </c>
      <c r="F4006">
        <v>80</v>
      </c>
      <c r="G4006">
        <v>75</v>
      </c>
      <c r="I4006" t="s">
        <v>750</v>
      </c>
    </row>
    <row r="4007" spans="1:9" x14ac:dyDescent="0.25">
      <c r="A4007" t="s">
        <v>3713</v>
      </c>
      <c r="B4007" s="6">
        <v>42038</v>
      </c>
      <c r="C4007" t="s">
        <v>3073</v>
      </c>
      <c r="D4007" t="s">
        <v>3111</v>
      </c>
      <c r="E4007" t="s">
        <v>3721</v>
      </c>
      <c r="F4007">
        <v>69</v>
      </c>
      <c r="G4007">
        <v>58</v>
      </c>
      <c r="I4007" t="s">
        <v>2490</v>
      </c>
    </row>
    <row r="4008" spans="1:9" x14ac:dyDescent="0.25">
      <c r="A4008" t="s">
        <v>3309</v>
      </c>
      <c r="B4008" s="6">
        <v>42038</v>
      </c>
      <c r="C4008" t="s">
        <v>3073</v>
      </c>
      <c r="D4008" t="s">
        <v>3306</v>
      </c>
      <c r="E4008" t="s">
        <v>3720</v>
      </c>
      <c r="F4008">
        <v>87</v>
      </c>
      <c r="G4008">
        <v>78</v>
      </c>
      <c r="I4008" t="s">
        <v>1191</v>
      </c>
    </row>
    <row r="4009" spans="1:9" x14ac:dyDescent="0.25">
      <c r="A4009" t="s">
        <v>3194</v>
      </c>
      <c r="B4009" s="6">
        <v>42038</v>
      </c>
      <c r="C4009" t="s">
        <v>3073</v>
      </c>
      <c r="D4009" t="s">
        <v>3711</v>
      </c>
      <c r="E4009" t="s">
        <v>3720</v>
      </c>
      <c r="F4009">
        <v>63</v>
      </c>
      <c r="G4009">
        <v>55</v>
      </c>
      <c r="I4009" t="s">
        <v>629</v>
      </c>
    </row>
    <row r="4010" spans="1:9" x14ac:dyDescent="0.25">
      <c r="A4010" t="s">
        <v>3090</v>
      </c>
      <c r="B4010" s="6">
        <v>42038</v>
      </c>
      <c r="C4010" t="s">
        <v>3073</v>
      </c>
      <c r="D4010" t="s">
        <v>3300</v>
      </c>
      <c r="E4010" t="s">
        <v>3721</v>
      </c>
      <c r="F4010">
        <v>69</v>
      </c>
      <c r="G4010">
        <v>51</v>
      </c>
      <c r="I4010" t="s">
        <v>1597</v>
      </c>
    </row>
    <row r="4011" spans="1:9" x14ac:dyDescent="0.25">
      <c r="A4011" t="s">
        <v>3134</v>
      </c>
      <c r="B4011" s="6">
        <v>42038</v>
      </c>
      <c r="C4011" t="s">
        <v>3073</v>
      </c>
      <c r="D4011" t="s">
        <v>3203</v>
      </c>
      <c r="E4011" t="s">
        <v>3721</v>
      </c>
      <c r="F4011">
        <v>76</v>
      </c>
      <c r="G4011">
        <v>60</v>
      </c>
      <c r="I4011" t="s">
        <v>1271</v>
      </c>
    </row>
    <row r="4012" spans="1:9" x14ac:dyDescent="0.25">
      <c r="A4012" t="s">
        <v>3702</v>
      </c>
      <c r="B4012" s="6">
        <v>42038</v>
      </c>
      <c r="C4012" t="s">
        <v>3073</v>
      </c>
      <c r="D4012" t="s">
        <v>3385</v>
      </c>
      <c r="E4012" t="s">
        <v>3721</v>
      </c>
      <c r="F4012">
        <v>71</v>
      </c>
      <c r="G4012">
        <v>52</v>
      </c>
      <c r="I4012" t="s">
        <v>861</v>
      </c>
    </row>
    <row r="4013" spans="1:9" x14ac:dyDescent="0.25">
      <c r="A4013" t="s">
        <v>3131</v>
      </c>
      <c r="B4013" s="6">
        <v>42038</v>
      </c>
      <c r="C4013" t="s">
        <v>3073</v>
      </c>
      <c r="D4013" t="s">
        <v>3130</v>
      </c>
      <c r="E4013" t="s">
        <v>3721</v>
      </c>
      <c r="F4013">
        <v>68</v>
      </c>
      <c r="G4013">
        <v>61</v>
      </c>
      <c r="H4013" t="s">
        <v>3722</v>
      </c>
      <c r="I4013" t="s">
        <v>512</v>
      </c>
    </row>
    <row r="4014" spans="1:9" x14ac:dyDescent="0.25">
      <c r="A4014" t="s">
        <v>3212</v>
      </c>
      <c r="B4014" s="6">
        <v>42038</v>
      </c>
      <c r="C4014" t="s">
        <v>3073</v>
      </c>
      <c r="D4014" t="s">
        <v>3718</v>
      </c>
      <c r="E4014" t="s">
        <v>3721</v>
      </c>
      <c r="F4014">
        <v>79</v>
      </c>
      <c r="G4014">
        <v>39</v>
      </c>
      <c r="I4014" t="s">
        <v>799</v>
      </c>
    </row>
    <row r="4015" spans="1:9" x14ac:dyDescent="0.25">
      <c r="A4015" t="s">
        <v>3195</v>
      </c>
      <c r="B4015" s="6">
        <v>42038</v>
      </c>
      <c r="C4015" t="s">
        <v>3073</v>
      </c>
      <c r="D4015" t="s">
        <v>3198</v>
      </c>
      <c r="E4015" t="s">
        <v>3721</v>
      </c>
      <c r="F4015">
        <v>72</v>
      </c>
      <c r="G4015">
        <v>70</v>
      </c>
      <c r="I4015" t="s">
        <v>315</v>
      </c>
    </row>
    <row r="4016" spans="1:9" x14ac:dyDescent="0.25">
      <c r="A4016" t="s">
        <v>3251</v>
      </c>
      <c r="B4016" s="6">
        <v>42038</v>
      </c>
      <c r="C4016" t="s">
        <v>3073</v>
      </c>
      <c r="D4016" t="s">
        <v>3202</v>
      </c>
      <c r="E4016" t="s">
        <v>3720</v>
      </c>
      <c r="F4016">
        <v>71</v>
      </c>
      <c r="G4016">
        <v>66</v>
      </c>
      <c r="I4016" t="s">
        <v>556</v>
      </c>
    </row>
    <row r="4017" spans="1:9" x14ac:dyDescent="0.25">
      <c r="A4017" t="s">
        <v>3364</v>
      </c>
      <c r="B4017" s="6">
        <v>42038</v>
      </c>
      <c r="C4017" t="s">
        <v>3073</v>
      </c>
      <c r="D4017" t="s">
        <v>3406</v>
      </c>
      <c r="E4017" t="s">
        <v>3721</v>
      </c>
      <c r="F4017">
        <v>71</v>
      </c>
      <c r="G4017">
        <v>70</v>
      </c>
      <c r="I4017" t="s">
        <v>2663</v>
      </c>
    </row>
    <row r="4018" spans="1:9" x14ac:dyDescent="0.25">
      <c r="A4018" t="s">
        <v>3276</v>
      </c>
      <c r="B4018" s="6">
        <v>42038</v>
      </c>
      <c r="C4018" t="s">
        <v>3073</v>
      </c>
      <c r="D4018" t="s">
        <v>3280</v>
      </c>
      <c r="E4018" t="s">
        <v>3720</v>
      </c>
      <c r="F4018">
        <v>68</v>
      </c>
      <c r="G4018">
        <v>63</v>
      </c>
      <c r="I4018" t="s">
        <v>2216</v>
      </c>
    </row>
    <row r="4019" spans="1:9" x14ac:dyDescent="0.25">
      <c r="A4019" t="s">
        <v>3229</v>
      </c>
      <c r="B4019" s="6">
        <v>42038</v>
      </c>
      <c r="C4019" t="s">
        <v>3073</v>
      </c>
      <c r="D4019" t="s">
        <v>3144</v>
      </c>
      <c r="E4019" t="s">
        <v>3721</v>
      </c>
      <c r="F4019">
        <v>67</v>
      </c>
      <c r="G4019">
        <v>61</v>
      </c>
      <c r="I4019" t="s">
        <v>2512</v>
      </c>
    </row>
    <row r="4020" spans="1:9" x14ac:dyDescent="0.25">
      <c r="A4020" t="s">
        <v>3087</v>
      </c>
      <c r="B4020" s="6">
        <v>42038</v>
      </c>
      <c r="C4020" t="s">
        <v>3073</v>
      </c>
      <c r="D4020" t="s">
        <v>3088</v>
      </c>
      <c r="E4020" t="s">
        <v>3721</v>
      </c>
      <c r="F4020">
        <v>68</v>
      </c>
      <c r="G4020">
        <v>49</v>
      </c>
      <c r="I4020" t="s">
        <v>180</v>
      </c>
    </row>
    <row r="4021" spans="1:9" x14ac:dyDescent="0.25">
      <c r="A4021" t="s">
        <v>3351</v>
      </c>
      <c r="B4021" s="6">
        <v>42038</v>
      </c>
      <c r="C4021" t="s">
        <v>3073</v>
      </c>
      <c r="D4021" t="s">
        <v>3207</v>
      </c>
      <c r="E4021" t="s">
        <v>3720</v>
      </c>
      <c r="F4021">
        <v>85</v>
      </c>
      <c r="G4021">
        <v>56</v>
      </c>
      <c r="I4021" t="s">
        <v>1060</v>
      </c>
    </row>
    <row r="4022" spans="1:9" x14ac:dyDescent="0.25">
      <c r="A4022" t="s">
        <v>3200</v>
      </c>
      <c r="B4022" s="6">
        <v>42038</v>
      </c>
      <c r="C4022" t="s">
        <v>3073</v>
      </c>
      <c r="D4022" t="s">
        <v>3135</v>
      </c>
      <c r="E4022" t="s">
        <v>3721</v>
      </c>
      <c r="F4022">
        <v>88</v>
      </c>
      <c r="G4022">
        <v>84</v>
      </c>
      <c r="I4022" t="s">
        <v>708</v>
      </c>
    </row>
    <row r="4023" spans="1:9" x14ac:dyDescent="0.25">
      <c r="A4023" t="s">
        <v>3712</v>
      </c>
      <c r="B4023" s="6">
        <v>42038</v>
      </c>
      <c r="C4023" t="s">
        <v>3073</v>
      </c>
      <c r="D4023" t="s">
        <v>3152</v>
      </c>
      <c r="E4023" t="s">
        <v>3721</v>
      </c>
      <c r="F4023">
        <v>92</v>
      </c>
      <c r="G4023">
        <v>78</v>
      </c>
      <c r="I4023" t="s">
        <v>663</v>
      </c>
    </row>
    <row r="4024" spans="1:9" x14ac:dyDescent="0.25">
      <c r="A4024" t="s">
        <v>3339</v>
      </c>
      <c r="B4024" s="6">
        <v>42039</v>
      </c>
      <c r="C4024" t="s">
        <v>3073</v>
      </c>
      <c r="D4024" t="s">
        <v>3274</v>
      </c>
      <c r="E4024" t="s">
        <v>3721</v>
      </c>
      <c r="F4024">
        <v>53</v>
      </c>
      <c r="G4024">
        <v>49</v>
      </c>
      <c r="I4024" t="s">
        <v>2169</v>
      </c>
    </row>
    <row r="4025" spans="1:9" x14ac:dyDescent="0.25">
      <c r="A4025" t="s">
        <v>3155</v>
      </c>
      <c r="B4025" s="6">
        <v>42039</v>
      </c>
      <c r="C4025" t="s">
        <v>3073</v>
      </c>
      <c r="D4025" t="s">
        <v>3235</v>
      </c>
      <c r="E4025" t="s">
        <v>3721</v>
      </c>
      <c r="F4025">
        <v>62</v>
      </c>
      <c r="G4025">
        <v>49</v>
      </c>
      <c r="I4025" t="s">
        <v>629</v>
      </c>
    </row>
    <row r="4026" spans="1:9" x14ac:dyDescent="0.25">
      <c r="A4026" t="s">
        <v>3097</v>
      </c>
      <c r="B4026" s="6">
        <v>42039</v>
      </c>
      <c r="C4026" t="s">
        <v>3073</v>
      </c>
      <c r="D4026" t="s">
        <v>3083</v>
      </c>
      <c r="E4026" t="s">
        <v>3721</v>
      </c>
      <c r="F4026">
        <v>63</v>
      </c>
      <c r="G4026">
        <v>62</v>
      </c>
      <c r="I4026" t="s">
        <v>22</v>
      </c>
    </row>
    <row r="4027" spans="1:9" x14ac:dyDescent="0.25">
      <c r="A4027" t="s">
        <v>3399</v>
      </c>
      <c r="B4027" s="6">
        <v>42039</v>
      </c>
      <c r="C4027" t="s">
        <v>3073</v>
      </c>
      <c r="D4027" t="s">
        <v>3123</v>
      </c>
      <c r="E4027" t="s">
        <v>3721</v>
      </c>
      <c r="F4027">
        <v>64</v>
      </c>
      <c r="G4027">
        <v>49</v>
      </c>
      <c r="I4027" t="s">
        <v>1249</v>
      </c>
    </row>
    <row r="4028" spans="1:9" x14ac:dyDescent="0.25">
      <c r="A4028" t="s">
        <v>3316</v>
      </c>
      <c r="B4028" s="6">
        <v>42039</v>
      </c>
      <c r="C4028" t="s">
        <v>3073</v>
      </c>
      <c r="D4028" t="s">
        <v>3284</v>
      </c>
      <c r="E4028" t="s">
        <v>3720</v>
      </c>
      <c r="F4028">
        <v>82</v>
      </c>
      <c r="G4028">
        <v>78</v>
      </c>
      <c r="I4028" t="s">
        <v>393</v>
      </c>
    </row>
    <row r="4029" spans="1:9" x14ac:dyDescent="0.25">
      <c r="A4029" t="s">
        <v>3403</v>
      </c>
      <c r="B4029" s="6">
        <v>42039</v>
      </c>
      <c r="C4029" t="s">
        <v>3073</v>
      </c>
      <c r="D4029" t="s">
        <v>3244</v>
      </c>
      <c r="E4029" t="s">
        <v>3721</v>
      </c>
      <c r="F4029">
        <v>77</v>
      </c>
      <c r="G4029">
        <v>57</v>
      </c>
      <c r="I4029" t="s">
        <v>824</v>
      </c>
    </row>
    <row r="4030" spans="1:9" x14ac:dyDescent="0.25">
      <c r="A4030" t="s">
        <v>3094</v>
      </c>
      <c r="B4030" s="6">
        <v>42039</v>
      </c>
      <c r="C4030" t="s">
        <v>3073</v>
      </c>
      <c r="D4030" t="s">
        <v>3325</v>
      </c>
      <c r="E4030" t="s">
        <v>3721</v>
      </c>
      <c r="F4030">
        <v>62</v>
      </c>
      <c r="G4030">
        <v>59</v>
      </c>
      <c r="I4030" t="s">
        <v>2242</v>
      </c>
    </row>
    <row r="4031" spans="1:9" x14ac:dyDescent="0.25">
      <c r="A4031" t="s">
        <v>3376</v>
      </c>
      <c r="B4031" s="6">
        <v>42039</v>
      </c>
      <c r="C4031" t="s">
        <v>3073</v>
      </c>
      <c r="D4031" t="s">
        <v>3706</v>
      </c>
      <c r="E4031" t="s">
        <v>3720</v>
      </c>
      <c r="F4031">
        <v>62</v>
      </c>
      <c r="G4031">
        <v>59</v>
      </c>
      <c r="I4031" t="s">
        <v>1412</v>
      </c>
    </row>
    <row r="4032" spans="1:9" x14ac:dyDescent="0.25">
      <c r="A4032" t="s">
        <v>3102</v>
      </c>
      <c r="B4032" s="6">
        <v>42039</v>
      </c>
      <c r="C4032" t="s">
        <v>3073</v>
      </c>
      <c r="D4032" t="s">
        <v>3367</v>
      </c>
      <c r="E4032" t="s">
        <v>3720</v>
      </c>
      <c r="F4032">
        <v>76</v>
      </c>
      <c r="G4032">
        <v>74</v>
      </c>
      <c r="H4032" t="s">
        <v>3722</v>
      </c>
      <c r="I4032" t="s">
        <v>1941</v>
      </c>
    </row>
    <row r="4033" spans="1:9" x14ac:dyDescent="0.25">
      <c r="A4033" t="s">
        <v>3205</v>
      </c>
      <c r="B4033" s="6">
        <v>42039</v>
      </c>
      <c r="C4033" t="s">
        <v>3073</v>
      </c>
      <c r="D4033" t="s">
        <v>3239</v>
      </c>
      <c r="E4033" t="s">
        <v>3721</v>
      </c>
      <c r="F4033">
        <v>77</v>
      </c>
      <c r="G4033">
        <v>61</v>
      </c>
      <c r="I4033" t="s">
        <v>1468</v>
      </c>
    </row>
    <row r="4034" spans="1:9" x14ac:dyDescent="0.25">
      <c r="A4034" t="s">
        <v>3373</v>
      </c>
      <c r="B4034" s="6">
        <v>42039</v>
      </c>
      <c r="C4034" t="s">
        <v>3073</v>
      </c>
      <c r="D4034" t="s">
        <v>3226</v>
      </c>
      <c r="E4034" t="s">
        <v>3721</v>
      </c>
      <c r="F4034">
        <v>73</v>
      </c>
      <c r="G4034">
        <v>60</v>
      </c>
      <c r="I4034" t="s">
        <v>1610</v>
      </c>
    </row>
    <row r="4035" spans="1:9" x14ac:dyDescent="0.25">
      <c r="A4035" t="s">
        <v>3136</v>
      </c>
      <c r="B4035" s="6">
        <v>42039</v>
      </c>
      <c r="C4035" t="s">
        <v>3073</v>
      </c>
      <c r="D4035" t="s">
        <v>3139</v>
      </c>
      <c r="E4035" t="s">
        <v>3721</v>
      </c>
      <c r="F4035">
        <v>65</v>
      </c>
      <c r="G4035">
        <v>52</v>
      </c>
      <c r="I4035" t="s">
        <v>222</v>
      </c>
    </row>
    <row r="4036" spans="1:9" x14ac:dyDescent="0.25">
      <c r="A4036" t="s">
        <v>3172</v>
      </c>
      <c r="B4036" s="6">
        <v>42039</v>
      </c>
      <c r="C4036" t="s">
        <v>3073</v>
      </c>
      <c r="D4036" t="s">
        <v>3171</v>
      </c>
      <c r="E4036" t="s">
        <v>3720</v>
      </c>
      <c r="F4036">
        <v>62</v>
      </c>
      <c r="G4036">
        <v>61</v>
      </c>
      <c r="I4036" t="s">
        <v>361</v>
      </c>
    </row>
    <row r="4037" spans="1:9" x14ac:dyDescent="0.25">
      <c r="A4037" t="s">
        <v>3157</v>
      </c>
      <c r="B4037" s="6">
        <v>42039</v>
      </c>
      <c r="C4037" t="s">
        <v>3073</v>
      </c>
      <c r="D4037" t="s">
        <v>3112</v>
      </c>
      <c r="E4037" t="s">
        <v>3720</v>
      </c>
      <c r="F4037">
        <v>79</v>
      </c>
      <c r="G4037">
        <v>69</v>
      </c>
      <c r="I4037" t="s">
        <v>1426</v>
      </c>
    </row>
    <row r="4038" spans="1:9" x14ac:dyDescent="0.25">
      <c r="A4038" t="s">
        <v>3288</v>
      </c>
      <c r="B4038" s="6">
        <v>42039</v>
      </c>
      <c r="C4038" t="s">
        <v>3073</v>
      </c>
      <c r="D4038" t="s">
        <v>3396</v>
      </c>
      <c r="E4038" t="s">
        <v>3721</v>
      </c>
      <c r="F4038">
        <v>63</v>
      </c>
      <c r="G4038">
        <v>61</v>
      </c>
      <c r="I4038" t="s">
        <v>2099</v>
      </c>
    </row>
    <row r="4039" spans="1:9" x14ac:dyDescent="0.25">
      <c r="A4039" t="s">
        <v>3704</v>
      </c>
      <c r="B4039" s="6">
        <v>42039</v>
      </c>
      <c r="C4039" t="s">
        <v>3073</v>
      </c>
      <c r="D4039" t="s">
        <v>3196</v>
      </c>
      <c r="E4039" t="s">
        <v>3721</v>
      </c>
      <c r="F4039">
        <v>72</v>
      </c>
      <c r="G4039">
        <v>66</v>
      </c>
      <c r="I4039" t="s">
        <v>576</v>
      </c>
    </row>
    <row r="4040" spans="1:9" x14ac:dyDescent="0.25">
      <c r="A4040" t="s">
        <v>3161</v>
      </c>
      <c r="B4040" s="6">
        <v>42039</v>
      </c>
      <c r="C4040" t="s">
        <v>3073</v>
      </c>
      <c r="D4040" t="s">
        <v>3197</v>
      </c>
      <c r="E4040" t="s">
        <v>3720</v>
      </c>
      <c r="F4040">
        <v>62</v>
      </c>
      <c r="G4040">
        <v>56</v>
      </c>
      <c r="I4040" t="s">
        <v>589</v>
      </c>
    </row>
    <row r="4041" spans="1:9" x14ac:dyDescent="0.25">
      <c r="A4041" t="s">
        <v>3118</v>
      </c>
      <c r="B4041" s="6">
        <v>42039</v>
      </c>
      <c r="C4041" t="s">
        <v>3073</v>
      </c>
      <c r="D4041" t="s">
        <v>3165</v>
      </c>
      <c r="E4041" t="s">
        <v>3720</v>
      </c>
      <c r="F4041">
        <v>78</v>
      </c>
      <c r="G4041">
        <v>72</v>
      </c>
      <c r="I4041" t="s">
        <v>409</v>
      </c>
    </row>
    <row r="4042" spans="1:9" x14ac:dyDescent="0.25">
      <c r="A4042" t="s">
        <v>3329</v>
      </c>
      <c r="B4042" s="6">
        <v>42039</v>
      </c>
      <c r="C4042" t="s">
        <v>3073</v>
      </c>
      <c r="D4042" t="s">
        <v>3717</v>
      </c>
      <c r="E4042" t="s">
        <v>3721</v>
      </c>
      <c r="F4042">
        <v>81</v>
      </c>
      <c r="G4042">
        <v>63</v>
      </c>
      <c r="I4042" t="s">
        <v>2189</v>
      </c>
    </row>
    <row r="4043" spans="1:9" x14ac:dyDescent="0.25">
      <c r="A4043" t="s">
        <v>3167</v>
      </c>
      <c r="B4043" s="6">
        <v>42039</v>
      </c>
      <c r="C4043" t="s">
        <v>3073</v>
      </c>
      <c r="D4043" t="s">
        <v>3180</v>
      </c>
      <c r="E4043" t="s">
        <v>3720</v>
      </c>
      <c r="F4043">
        <v>72</v>
      </c>
      <c r="G4043">
        <v>60</v>
      </c>
      <c r="I4043" t="s">
        <v>421</v>
      </c>
    </row>
    <row r="4044" spans="1:9" x14ac:dyDescent="0.25">
      <c r="A4044" t="s">
        <v>3249</v>
      </c>
      <c r="B4044" s="6">
        <v>42039</v>
      </c>
      <c r="C4044" t="s">
        <v>3073</v>
      </c>
      <c r="D4044" t="s">
        <v>3075</v>
      </c>
      <c r="E4044" t="s">
        <v>3720</v>
      </c>
      <c r="F4044">
        <v>74</v>
      </c>
      <c r="G4044">
        <v>71</v>
      </c>
      <c r="I4044" t="s">
        <v>942</v>
      </c>
    </row>
    <row r="4045" spans="1:9" x14ac:dyDescent="0.25">
      <c r="A4045" t="s">
        <v>3187</v>
      </c>
      <c r="B4045" s="6">
        <v>42039</v>
      </c>
      <c r="C4045" t="s">
        <v>3073</v>
      </c>
      <c r="D4045" t="s">
        <v>3148</v>
      </c>
      <c r="E4045" t="s">
        <v>3720</v>
      </c>
      <c r="F4045">
        <v>77</v>
      </c>
      <c r="G4045">
        <v>65</v>
      </c>
      <c r="I4045" t="s">
        <v>485</v>
      </c>
    </row>
    <row r="4046" spans="1:9" x14ac:dyDescent="0.25">
      <c r="A4046" t="s">
        <v>3366</v>
      </c>
      <c r="B4046" s="6">
        <v>42039</v>
      </c>
      <c r="C4046" t="s">
        <v>3073</v>
      </c>
      <c r="D4046" t="s">
        <v>3079</v>
      </c>
      <c r="E4046" t="s">
        <v>3721</v>
      </c>
      <c r="F4046">
        <v>84</v>
      </c>
      <c r="G4046">
        <v>74</v>
      </c>
      <c r="H4046" t="s">
        <v>3722</v>
      </c>
      <c r="I4046" t="s">
        <v>2452</v>
      </c>
    </row>
    <row r="4047" spans="1:9" x14ac:dyDescent="0.25">
      <c r="A4047" t="s">
        <v>3379</v>
      </c>
      <c r="B4047" s="6">
        <v>42039</v>
      </c>
      <c r="C4047" t="s">
        <v>3073</v>
      </c>
      <c r="D4047" t="s">
        <v>3093</v>
      </c>
      <c r="E4047" t="s">
        <v>3721</v>
      </c>
      <c r="F4047">
        <v>103</v>
      </c>
      <c r="G4047">
        <v>74</v>
      </c>
      <c r="I4047" t="s">
        <v>1572</v>
      </c>
    </row>
    <row r="4048" spans="1:9" x14ac:dyDescent="0.25">
      <c r="A4048" t="s">
        <v>3177</v>
      </c>
      <c r="B4048" s="6">
        <v>42039</v>
      </c>
      <c r="C4048" t="s">
        <v>3073</v>
      </c>
      <c r="D4048" t="s">
        <v>3174</v>
      </c>
      <c r="E4048" t="s">
        <v>3721</v>
      </c>
      <c r="F4048">
        <v>64</v>
      </c>
      <c r="G4048">
        <v>58</v>
      </c>
      <c r="I4048" t="s">
        <v>614</v>
      </c>
    </row>
    <row r="4049" spans="1:9" x14ac:dyDescent="0.25">
      <c r="A4049" t="s">
        <v>3137</v>
      </c>
      <c r="B4049" s="6">
        <v>42039</v>
      </c>
      <c r="C4049" t="s">
        <v>3073</v>
      </c>
      <c r="D4049" t="s">
        <v>3320</v>
      </c>
      <c r="E4049" t="s">
        <v>3721</v>
      </c>
      <c r="F4049">
        <v>74</v>
      </c>
      <c r="G4049">
        <v>48</v>
      </c>
      <c r="I4049" t="s">
        <v>267</v>
      </c>
    </row>
    <row r="4050" spans="1:9" x14ac:dyDescent="0.25">
      <c r="A4050" t="s">
        <v>3169</v>
      </c>
      <c r="B4050" s="6">
        <v>42039</v>
      </c>
      <c r="C4050" t="s">
        <v>3073</v>
      </c>
      <c r="D4050" t="s">
        <v>3103</v>
      </c>
      <c r="E4050" t="s">
        <v>3720</v>
      </c>
      <c r="F4050">
        <v>69</v>
      </c>
      <c r="G4050">
        <v>67</v>
      </c>
      <c r="I4050" t="s">
        <v>1953</v>
      </c>
    </row>
    <row r="4051" spans="1:9" x14ac:dyDescent="0.25">
      <c r="A4051" t="s">
        <v>3388</v>
      </c>
      <c r="B4051" s="6">
        <v>42039</v>
      </c>
      <c r="C4051" t="s">
        <v>3073</v>
      </c>
      <c r="D4051" t="s">
        <v>3158</v>
      </c>
      <c r="E4051" t="s">
        <v>3720</v>
      </c>
      <c r="F4051">
        <v>53</v>
      </c>
      <c r="G4051">
        <v>50</v>
      </c>
      <c r="I4051" t="s">
        <v>2136</v>
      </c>
    </row>
    <row r="4052" spans="1:9" x14ac:dyDescent="0.25">
      <c r="A4052" t="s">
        <v>3328</v>
      </c>
      <c r="B4052" s="6">
        <v>42039</v>
      </c>
      <c r="C4052" t="s">
        <v>3073</v>
      </c>
      <c r="D4052" t="s">
        <v>3343</v>
      </c>
      <c r="E4052" t="s">
        <v>3720</v>
      </c>
      <c r="F4052">
        <v>65</v>
      </c>
      <c r="G4052">
        <v>63</v>
      </c>
      <c r="I4052" t="s">
        <v>2198</v>
      </c>
    </row>
    <row r="4053" spans="1:9" x14ac:dyDescent="0.25">
      <c r="A4053" t="s">
        <v>3346</v>
      </c>
      <c r="B4053" s="6">
        <v>42039</v>
      </c>
      <c r="C4053" t="s">
        <v>3073</v>
      </c>
      <c r="D4053" t="s">
        <v>3182</v>
      </c>
      <c r="E4053" t="s">
        <v>3721</v>
      </c>
      <c r="F4053">
        <v>69</v>
      </c>
      <c r="G4053">
        <v>62</v>
      </c>
      <c r="I4053" t="s">
        <v>1462</v>
      </c>
    </row>
    <row r="4054" spans="1:9" x14ac:dyDescent="0.25">
      <c r="A4054" t="s">
        <v>3092</v>
      </c>
      <c r="B4054" s="6">
        <v>42039</v>
      </c>
      <c r="C4054" t="s">
        <v>3073</v>
      </c>
      <c r="D4054" t="s">
        <v>3095</v>
      </c>
      <c r="E4054" t="s">
        <v>3721</v>
      </c>
      <c r="F4054">
        <v>71</v>
      </c>
      <c r="G4054">
        <v>63</v>
      </c>
      <c r="I4054" t="s">
        <v>664</v>
      </c>
    </row>
    <row r="4055" spans="1:9" x14ac:dyDescent="0.25">
      <c r="A4055" t="s">
        <v>3191</v>
      </c>
      <c r="B4055" s="6">
        <v>42039</v>
      </c>
      <c r="C4055" t="s">
        <v>3073</v>
      </c>
      <c r="D4055" t="s">
        <v>3122</v>
      </c>
      <c r="E4055" t="s">
        <v>3721</v>
      </c>
      <c r="F4055">
        <v>83</v>
      </c>
      <c r="G4055">
        <v>82</v>
      </c>
      <c r="I4055" t="s">
        <v>1966</v>
      </c>
    </row>
    <row r="4056" spans="1:9" x14ac:dyDescent="0.25">
      <c r="A4056" t="s">
        <v>3253</v>
      </c>
      <c r="B4056" s="6">
        <v>42039</v>
      </c>
      <c r="C4056" t="s">
        <v>3073</v>
      </c>
      <c r="D4056" t="s">
        <v>3100</v>
      </c>
      <c r="E4056" t="s">
        <v>3721</v>
      </c>
      <c r="F4056">
        <v>69</v>
      </c>
      <c r="G4056">
        <v>59</v>
      </c>
      <c r="I4056" t="s">
        <v>315</v>
      </c>
    </row>
    <row r="4057" spans="1:9" x14ac:dyDescent="0.25">
      <c r="A4057" t="s">
        <v>3295</v>
      </c>
      <c r="B4057" s="6">
        <v>42039</v>
      </c>
      <c r="C4057" t="s">
        <v>3073</v>
      </c>
      <c r="D4057" t="s">
        <v>3395</v>
      </c>
      <c r="E4057" t="s">
        <v>3721</v>
      </c>
      <c r="F4057">
        <v>78</v>
      </c>
      <c r="G4057">
        <v>74</v>
      </c>
      <c r="I4057" t="s">
        <v>1234</v>
      </c>
    </row>
    <row r="4058" spans="1:9" x14ac:dyDescent="0.25">
      <c r="A4058" t="s">
        <v>3206</v>
      </c>
      <c r="B4058" s="6">
        <v>42039</v>
      </c>
      <c r="C4058" t="s">
        <v>3073</v>
      </c>
      <c r="D4058" t="s">
        <v>3324</v>
      </c>
      <c r="E4058" t="s">
        <v>3721</v>
      </c>
      <c r="F4058">
        <v>60</v>
      </c>
      <c r="G4058">
        <v>58</v>
      </c>
      <c r="I4058" t="s">
        <v>1308</v>
      </c>
    </row>
    <row r="4059" spans="1:9" x14ac:dyDescent="0.25">
      <c r="A4059" t="s">
        <v>3360</v>
      </c>
      <c r="B4059" s="6">
        <v>42039</v>
      </c>
      <c r="C4059" t="s">
        <v>3073</v>
      </c>
      <c r="D4059" t="s">
        <v>3408</v>
      </c>
      <c r="E4059" t="s">
        <v>3720</v>
      </c>
      <c r="F4059">
        <v>63</v>
      </c>
      <c r="G4059">
        <v>43</v>
      </c>
      <c r="I4059" t="s">
        <v>2857</v>
      </c>
    </row>
    <row r="4060" spans="1:9" x14ac:dyDescent="0.25">
      <c r="A4060" t="s">
        <v>3313</v>
      </c>
      <c r="B4060" s="6">
        <v>42039</v>
      </c>
      <c r="C4060" t="s">
        <v>3073</v>
      </c>
      <c r="D4060" t="s">
        <v>3718</v>
      </c>
      <c r="E4060" t="s">
        <v>3721</v>
      </c>
      <c r="F4060">
        <v>80</v>
      </c>
      <c r="G4060">
        <v>48</v>
      </c>
      <c r="I4060" t="s">
        <v>2089</v>
      </c>
    </row>
    <row r="4061" spans="1:9" x14ac:dyDescent="0.25">
      <c r="A4061" t="s">
        <v>3145</v>
      </c>
      <c r="B4061" s="6">
        <v>42039</v>
      </c>
      <c r="C4061" t="s">
        <v>3073</v>
      </c>
      <c r="D4061" t="s">
        <v>3140</v>
      </c>
      <c r="E4061" t="s">
        <v>3720</v>
      </c>
      <c r="F4061">
        <v>61</v>
      </c>
      <c r="G4061">
        <v>48</v>
      </c>
      <c r="I4061" t="s">
        <v>297</v>
      </c>
    </row>
    <row r="4062" spans="1:9" x14ac:dyDescent="0.25">
      <c r="A4062" t="s">
        <v>3248</v>
      </c>
      <c r="B4062" s="6">
        <v>42039</v>
      </c>
      <c r="C4062" t="s">
        <v>3073</v>
      </c>
      <c r="D4062" t="s">
        <v>3246</v>
      </c>
      <c r="E4062" t="s">
        <v>3720</v>
      </c>
      <c r="F4062">
        <v>65</v>
      </c>
      <c r="G4062">
        <v>63</v>
      </c>
      <c r="H4062" t="s">
        <v>3722</v>
      </c>
      <c r="I4062" t="s">
        <v>896</v>
      </c>
    </row>
    <row r="4063" spans="1:9" x14ac:dyDescent="0.25">
      <c r="A4063" t="s">
        <v>3247</v>
      </c>
      <c r="B4063" s="6">
        <v>42039</v>
      </c>
      <c r="C4063" t="s">
        <v>3073</v>
      </c>
      <c r="D4063" t="s">
        <v>3245</v>
      </c>
      <c r="E4063" t="s">
        <v>3721</v>
      </c>
      <c r="F4063">
        <v>64</v>
      </c>
      <c r="G4063">
        <v>47</v>
      </c>
      <c r="I4063" t="s">
        <v>908</v>
      </c>
    </row>
    <row r="4064" spans="1:9" x14ac:dyDescent="0.25">
      <c r="A4064" t="s">
        <v>3289</v>
      </c>
      <c r="B4064" s="6">
        <v>42039</v>
      </c>
      <c r="C4064" t="s">
        <v>3073</v>
      </c>
      <c r="D4064" t="s">
        <v>3315</v>
      </c>
      <c r="E4064" t="s">
        <v>3721</v>
      </c>
      <c r="F4064">
        <v>84</v>
      </c>
      <c r="G4064">
        <v>60</v>
      </c>
      <c r="I4064" t="s">
        <v>267</v>
      </c>
    </row>
    <row r="4065" spans="1:9" x14ac:dyDescent="0.25">
      <c r="A4065" t="s">
        <v>3162</v>
      </c>
      <c r="B4065" s="6">
        <v>42039</v>
      </c>
      <c r="C4065" t="s">
        <v>3073</v>
      </c>
      <c r="D4065" t="s">
        <v>3369</v>
      </c>
      <c r="E4065" t="s">
        <v>3720</v>
      </c>
      <c r="F4065">
        <v>91</v>
      </c>
      <c r="G4065">
        <v>77</v>
      </c>
      <c r="I4065" t="s">
        <v>1668</v>
      </c>
    </row>
    <row r="4066" spans="1:9" x14ac:dyDescent="0.25">
      <c r="A4066" t="s">
        <v>3368</v>
      </c>
      <c r="B4066" s="6">
        <v>42039</v>
      </c>
      <c r="C4066" t="s">
        <v>3073</v>
      </c>
      <c r="D4066" t="s">
        <v>3156</v>
      </c>
      <c r="E4066" t="s">
        <v>3721</v>
      </c>
      <c r="F4066">
        <v>78</v>
      </c>
      <c r="G4066">
        <v>70</v>
      </c>
      <c r="I4066" t="s">
        <v>1678</v>
      </c>
    </row>
    <row r="4067" spans="1:9" x14ac:dyDescent="0.25">
      <c r="A4067" t="s">
        <v>3708</v>
      </c>
      <c r="B4067" s="6">
        <v>42039</v>
      </c>
      <c r="C4067" t="s">
        <v>3073</v>
      </c>
      <c r="D4067" t="s">
        <v>3254</v>
      </c>
      <c r="E4067" t="s">
        <v>3721</v>
      </c>
      <c r="F4067">
        <v>70</v>
      </c>
      <c r="G4067">
        <v>52</v>
      </c>
      <c r="I4067" t="s">
        <v>981</v>
      </c>
    </row>
    <row r="4068" spans="1:9" x14ac:dyDescent="0.25">
      <c r="A4068" t="s">
        <v>3110</v>
      </c>
      <c r="B4068" s="6">
        <v>42039</v>
      </c>
      <c r="C4068" t="s">
        <v>3073</v>
      </c>
      <c r="D4068" t="s">
        <v>3375</v>
      </c>
      <c r="E4068" t="s">
        <v>3721</v>
      </c>
      <c r="F4068">
        <v>67</v>
      </c>
      <c r="G4068">
        <v>66</v>
      </c>
      <c r="I4068" t="s">
        <v>1237</v>
      </c>
    </row>
    <row r="4069" spans="1:9" x14ac:dyDescent="0.25">
      <c r="A4069" t="s">
        <v>3304</v>
      </c>
      <c r="B4069" s="6">
        <v>42039</v>
      </c>
      <c r="C4069" t="s">
        <v>3073</v>
      </c>
      <c r="D4069" t="s">
        <v>3307</v>
      </c>
      <c r="E4069" t="s">
        <v>3721</v>
      </c>
      <c r="F4069">
        <v>74</v>
      </c>
      <c r="G4069">
        <v>61</v>
      </c>
      <c r="I4069" t="s">
        <v>1225</v>
      </c>
    </row>
    <row r="4070" spans="1:9" x14ac:dyDescent="0.25">
      <c r="A4070" t="s">
        <v>3242</v>
      </c>
      <c r="B4070" s="6">
        <v>42039</v>
      </c>
      <c r="C4070" t="s">
        <v>3073</v>
      </c>
      <c r="D4070" t="s">
        <v>3279</v>
      </c>
      <c r="E4070" t="s">
        <v>3721</v>
      </c>
      <c r="F4070">
        <v>59</v>
      </c>
      <c r="G4070">
        <v>48</v>
      </c>
      <c r="I4070" t="s">
        <v>848</v>
      </c>
    </row>
    <row r="4071" spans="1:9" x14ac:dyDescent="0.25">
      <c r="A4071" t="s">
        <v>3210</v>
      </c>
      <c r="B4071" s="6">
        <v>42039</v>
      </c>
      <c r="C4071" t="s">
        <v>3073</v>
      </c>
      <c r="D4071" t="s">
        <v>3252</v>
      </c>
      <c r="E4071" t="s">
        <v>3720</v>
      </c>
      <c r="F4071">
        <v>79</v>
      </c>
      <c r="G4071">
        <v>72</v>
      </c>
      <c r="H4071" t="s">
        <v>3722</v>
      </c>
      <c r="I4071" t="s">
        <v>988</v>
      </c>
    </row>
    <row r="4072" spans="1:9" x14ac:dyDescent="0.25">
      <c r="A4072" t="s">
        <v>3359</v>
      </c>
      <c r="B4072" s="6">
        <v>42040</v>
      </c>
      <c r="C4072" t="s">
        <v>3073</v>
      </c>
      <c r="D4072" t="s">
        <v>3402</v>
      </c>
      <c r="E4072" t="s">
        <v>3720</v>
      </c>
      <c r="F4072">
        <v>69</v>
      </c>
      <c r="G4072">
        <v>64</v>
      </c>
      <c r="I4072" t="s">
        <v>2825</v>
      </c>
    </row>
    <row r="4073" spans="1:9" x14ac:dyDescent="0.25">
      <c r="A4073" t="s">
        <v>3160</v>
      </c>
      <c r="B4073" s="6">
        <v>42040</v>
      </c>
      <c r="C4073" t="s">
        <v>3073</v>
      </c>
      <c r="D4073" t="s">
        <v>3411</v>
      </c>
      <c r="E4073" t="s">
        <v>3720</v>
      </c>
      <c r="F4073">
        <v>77</v>
      </c>
      <c r="G4073">
        <v>61</v>
      </c>
      <c r="I4073" t="s">
        <v>2835</v>
      </c>
    </row>
    <row r="4074" spans="1:9" x14ac:dyDescent="0.25">
      <c r="A4074" t="s">
        <v>3233</v>
      </c>
      <c r="B4074" s="6">
        <v>42040</v>
      </c>
      <c r="C4074" t="s">
        <v>3073</v>
      </c>
      <c r="D4074" t="s">
        <v>3318</v>
      </c>
      <c r="E4074" t="s">
        <v>3720</v>
      </c>
      <c r="F4074">
        <v>76</v>
      </c>
      <c r="G4074">
        <v>64</v>
      </c>
      <c r="I4074" t="s">
        <v>1748</v>
      </c>
    </row>
    <row r="4075" spans="1:9" x14ac:dyDescent="0.25">
      <c r="A4075" t="s">
        <v>3106</v>
      </c>
      <c r="B4075" s="6">
        <v>42040</v>
      </c>
      <c r="C4075" t="s">
        <v>3073</v>
      </c>
      <c r="D4075" t="s">
        <v>3096</v>
      </c>
      <c r="E4075" t="s">
        <v>3721</v>
      </c>
      <c r="F4075">
        <v>55</v>
      </c>
      <c r="G4075">
        <v>53</v>
      </c>
      <c r="I4075" t="s">
        <v>2227</v>
      </c>
    </row>
    <row r="4076" spans="1:9" x14ac:dyDescent="0.25">
      <c r="A4076" t="s">
        <v>3333</v>
      </c>
      <c r="B4076" s="6">
        <v>42040</v>
      </c>
      <c r="C4076" t="s">
        <v>3073</v>
      </c>
      <c r="D4076" t="s">
        <v>3208</v>
      </c>
      <c r="E4076" t="s">
        <v>3720</v>
      </c>
      <c r="F4076">
        <v>59</v>
      </c>
      <c r="G4076">
        <v>56</v>
      </c>
      <c r="I4076" t="s">
        <v>1326</v>
      </c>
    </row>
    <row r="4077" spans="1:9" x14ac:dyDescent="0.25">
      <c r="A4077" t="s">
        <v>3222</v>
      </c>
      <c r="B4077" s="6">
        <v>42040</v>
      </c>
      <c r="C4077" t="s">
        <v>3073</v>
      </c>
      <c r="D4077" t="s">
        <v>3132</v>
      </c>
      <c r="E4077" t="s">
        <v>3721</v>
      </c>
      <c r="F4077">
        <v>70</v>
      </c>
      <c r="G4077">
        <v>69</v>
      </c>
      <c r="I4077" t="s">
        <v>2365</v>
      </c>
    </row>
    <row r="4078" spans="1:9" x14ac:dyDescent="0.25">
      <c r="A4078" t="s">
        <v>3128</v>
      </c>
      <c r="B4078" s="6">
        <v>42040</v>
      </c>
      <c r="C4078" t="s">
        <v>3073</v>
      </c>
      <c r="D4078" t="s">
        <v>3354</v>
      </c>
      <c r="E4078" t="s">
        <v>3720</v>
      </c>
      <c r="F4078">
        <v>90</v>
      </c>
      <c r="G4078">
        <v>81</v>
      </c>
      <c r="I4078" t="s">
        <v>160</v>
      </c>
    </row>
    <row r="4079" spans="1:9" x14ac:dyDescent="0.25">
      <c r="A4079" t="s">
        <v>3164</v>
      </c>
      <c r="B4079" s="6">
        <v>42040</v>
      </c>
      <c r="C4079" t="s">
        <v>3073</v>
      </c>
      <c r="D4079" t="s">
        <v>3344</v>
      </c>
      <c r="E4079" t="s">
        <v>3721</v>
      </c>
      <c r="F4079">
        <v>80</v>
      </c>
      <c r="G4079">
        <v>72</v>
      </c>
      <c r="I4079" t="s">
        <v>1412</v>
      </c>
    </row>
    <row r="4080" spans="1:9" x14ac:dyDescent="0.25">
      <c r="A4080" t="s">
        <v>3257</v>
      </c>
      <c r="B4080" s="6">
        <v>42040</v>
      </c>
      <c r="C4080" t="s">
        <v>3073</v>
      </c>
      <c r="D4080" t="s">
        <v>3241</v>
      </c>
      <c r="E4080" t="s">
        <v>3720</v>
      </c>
      <c r="F4080">
        <v>69</v>
      </c>
      <c r="G4080">
        <v>61</v>
      </c>
      <c r="H4080" t="s">
        <v>3722</v>
      </c>
      <c r="I4080" t="s">
        <v>2949</v>
      </c>
    </row>
    <row r="4081" spans="1:9" x14ac:dyDescent="0.25">
      <c r="A4081" t="s">
        <v>3332</v>
      </c>
      <c r="B4081" s="6">
        <v>42040</v>
      </c>
      <c r="C4081" t="s">
        <v>3073</v>
      </c>
      <c r="D4081" t="s">
        <v>3283</v>
      </c>
      <c r="E4081" t="s">
        <v>3721</v>
      </c>
      <c r="F4081">
        <v>69</v>
      </c>
      <c r="G4081">
        <v>53</v>
      </c>
      <c r="I4081" t="s">
        <v>1336</v>
      </c>
    </row>
    <row r="4082" spans="1:9" x14ac:dyDescent="0.25">
      <c r="A4082" t="s">
        <v>3342</v>
      </c>
      <c r="B4082" s="6">
        <v>42040</v>
      </c>
      <c r="C4082" t="s">
        <v>3073</v>
      </c>
      <c r="D4082" t="s">
        <v>3277</v>
      </c>
      <c r="E4082" t="s">
        <v>3721</v>
      </c>
      <c r="F4082">
        <v>72</v>
      </c>
      <c r="G4082">
        <v>69</v>
      </c>
      <c r="I4082" t="s">
        <v>2957</v>
      </c>
    </row>
    <row r="4083" spans="1:9" x14ac:dyDescent="0.25">
      <c r="A4083" t="s">
        <v>3319</v>
      </c>
      <c r="B4083" s="6">
        <v>42040</v>
      </c>
      <c r="C4083" t="s">
        <v>3073</v>
      </c>
      <c r="D4083" t="s">
        <v>3310</v>
      </c>
      <c r="E4083" t="s">
        <v>3720</v>
      </c>
      <c r="F4083">
        <v>74</v>
      </c>
      <c r="G4083">
        <v>64</v>
      </c>
      <c r="I4083" t="s">
        <v>2533</v>
      </c>
    </row>
    <row r="4084" spans="1:9" x14ac:dyDescent="0.25">
      <c r="A4084" t="s">
        <v>3377</v>
      </c>
      <c r="B4084" s="6">
        <v>42040</v>
      </c>
      <c r="C4084" t="s">
        <v>3073</v>
      </c>
      <c r="D4084" t="s">
        <v>3230</v>
      </c>
      <c r="E4084" t="s">
        <v>3721</v>
      </c>
      <c r="F4084">
        <v>81</v>
      </c>
      <c r="G4084">
        <v>69</v>
      </c>
      <c r="I4084" t="s">
        <v>455</v>
      </c>
    </row>
    <row r="4085" spans="1:9" x14ac:dyDescent="0.25">
      <c r="A4085" t="s">
        <v>3345</v>
      </c>
      <c r="B4085" s="6">
        <v>42040</v>
      </c>
      <c r="C4085" t="s">
        <v>3073</v>
      </c>
      <c r="D4085" t="s">
        <v>3181</v>
      </c>
      <c r="E4085" t="s">
        <v>3720</v>
      </c>
      <c r="F4085">
        <v>67</v>
      </c>
      <c r="G4085">
        <v>63</v>
      </c>
      <c r="I4085" t="s">
        <v>709</v>
      </c>
    </row>
    <row r="4086" spans="1:9" x14ac:dyDescent="0.25">
      <c r="A4086" t="s">
        <v>3347</v>
      </c>
      <c r="B4086" s="6">
        <v>42040</v>
      </c>
      <c r="C4086" t="s">
        <v>3073</v>
      </c>
      <c r="D4086" t="s">
        <v>3078</v>
      </c>
      <c r="E4086" t="s">
        <v>3720</v>
      </c>
      <c r="F4086">
        <v>64</v>
      </c>
      <c r="G4086">
        <v>60</v>
      </c>
      <c r="I4086" t="s">
        <v>1922</v>
      </c>
    </row>
    <row r="4087" spans="1:9" x14ac:dyDescent="0.25">
      <c r="A4087" t="s">
        <v>3147</v>
      </c>
      <c r="B4087" s="6">
        <v>42040</v>
      </c>
      <c r="C4087" t="s">
        <v>3073</v>
      </c>
      <c r="D4087" t="s">
        <v>3353</v>
      </c>
      <c r="E4087" t="s">
        <v>3720</v>
      </c>
      <c r="F4087">
        <v>63</v>
      </c>
      <c r="G4087">
        <v>56</v>
      </c>
      <c r="I4087" t="s">
        <v>1492</v>
      </c>
    </row>
    <row r="4088" spans="1:9" x14ac:dyDescent="0.25">
      <c r="A4088" t="s">
        <v>3225</v>
      </c>
      <c r="B4088" s="6">
        <v>42040</v>
      </c>
      <c r="C4088" t="s">
        <v>3073</v>
      </c>
      <c r="D4088" t="s">
        <v>3298</v>
      </c>
      <c r="E4088" t="s">
        <v>3720</v>
      </c>
      <c r="F4088">
        <v>74</v>
      </c>
      <c r="G4088">
        <v>63</v>
      </c>
      <c r="I4088" t="s">
        <v>68</v>
      </c>
    </row>
    <row r="4089" spans="1:9" x14ac:dyDescent="0.25">
      <c r="A4089" t="s">
        <v>3338</v>
      </c>
      <c r="B4089" s="6">
        <v>42040</v>
      </c>
      <c r="C4089" t="s">
        <v>3073</v>
      </c>
      <c r="D4089" t="s">
        <v>3234</v>
      </c>
      <c r="E4089" t="s">
        <v>3720</v>
      </c>
      <c r="F4089">
        <v>74</v>
      </c>
      <c r="G4089">
        <v>71</v>
      </c>
      <c r="H4089" t="s">
        <v>3722</v>
      </c>
      <c r="I4089" t="s">
        <v>2543</v>
      </c>
    </row>
    <row r="4090" spans="1:9" x14ac:dyDescent="0.25">
      <c r="A4090" t="s">
        <v>3355</v>
      </c>
      <c r="B4090" s="6">
        <v>42040</v>
      </c>
      <c r="C4090" t="s">
        <v>3073</v>
      </c>
      <c r="D4090" t="s">
        <v>3363</v>
      </c>
      <c r="E4090" t="s">
        <v>3721</v>
      </c>
      <c r="F4090">
        <v>58</v>
      </c>
      <c r="G4090">
        <v>54</v>
      </c>
      <c r="I4090" t="s">
        <v>2843</v>
      </c>
    </row>
    <row r="4091" spans="1:9" x14ac:dyDescent="0.25">
      <c r="A4091" t="s">
        <v>3371</v>
      </c>
      <c r="B4091" s="6">
        <v>42040</v>
      </c>
      <c r="C4091" t="s">
        <v>3073</v>
      </c>
      <c r="D4091" t="s">
        <v>3281</v>
      </c>
      <c r="E4091" t="s">
        <v>3721</v>
      </c>
      <c r="F4091">
        <v>81</v>
      </c>
      <c r="G4091">
        <v>70</v>
      </c>
      <c r="I4091" t="s">
        <v>1635</v>
      </c>
    </row>
    <row r="4092" spans="1:9" x14ac:dyDescent="0.25">
      <c r="A4092" t="s">
        <v>3099</v>
      </c>
      <c r="B4092" s="6">
        <v>42040</v>
      </c>
      <c r="C4092" t="s">
        <v>3073</v>
      </c>
      <c r="D4092" t="s">
        <v>3076</v>
      </c>
      <c r="E4092" t="s">
        <v>3721</v>
      </c>
      <c r="F4092">
        <v>70</v>
      </c>
      <c r="G4092">
        <v>60</v>
      </c>
      <c r="I4092" t="s">
        <v>2443</v>
      </c>
    </row>
    <row r="4093" spans="1:9" x14ac:dyDescent="0.25">
      <c r="A4093" t="s">
        <v>3141</v>
      </c>
      <c r="B4093" s="6">
        <v>42040</v>
      </c>
      <c r="C4093" t="s">
        <v>3073</v>
      </c>
      <c r="D4093" t="s">
        <v>3143</v>
      </c>
      <c r="E4093" t="s">
        <v>3720</v>
      </c>
      <c r="F4093">
        <v>57</v>
      </c>
      <c r="G4093">
        <v>44</v>
      </c>
      <c r="I4093" t="s">
        <v>251</v>
      </c>
    </row>
    <row r="4094" spans="1:9" x14ac:dyDescent="0.25">
      <c r="A4094" t="s">
        <v>3217</v>
      </c>
      <c r="B4094" s="6">
        <v>42040</v>
      </c>
      <c r="C4094" t="s">
        <v>3073</v>
      </c>
      <c r="D4094" t="s">
        <v>3273</v>
      </c>
      <c r="E4094" t="s">
        <v>3721</v>
      </c>
      <c r="F4094">
        <v>84</v>
      </c>
      <c r="G4094">
        <v>74</v>
      </c>
      <c r="I4094" t="s">
        <v>69</v>
      </c>
    </row>
    <row r="4095" spans="1:9" x14ac:dyDescent="0.25">
      <c r="A4095" t="s">
        <v>3386</v>
      </c>
      <c r="B4095" s="6">
        <v>42040</v>
      </c>
      <c r="C4095" t="s">
        <v>3073</v>
      </c>
      <c r="D4095" t="s">
        <v>3159</v>
      </c>
      <c r="E4095" t="s">
        <v>3720</v>
      </c>
      <c r="F4095">
        <v>78</v>
      </c>
      <c r="G4095">
        <v>68</v>
      </c>
      <c r="I4095" t="s">
        <v>2769</v>
      </c>
    </row>
    <row r="4096" spans="1:9" x14ac:dyDescent="0.25">
      <c r="A4096" t="s">
        <v>3168</v>
      </c>
      <c r="B4096" s="6">
        <v>42040</v>
      </c>
      <c r="C4096" t="s">
        <v>3073</v>
      </c>
      <c r="D4096" t="s">
        <v>3166</v>
      </c>
      <c r="E4096" t="s">
        <v>3721</v>
      </c>
      <c r="F4096">
        <v>64</v>
      </c>
      <c r="G4096">
        <v>62</v>
      </c>
      <c r="I4096" t="s">
        <v>455</v>
      </c>
    </row>
    <row r="4097" spans="1:9" x14ac:dyDescent="0.25">
      <c r="A4097" t="s">
        <v>3107</v>
      </c>
      <c r="B4097" s="6">
        <v>42040</v>
      </c>
      <c r="C4097" t="s">
        <v>3073</v>
      </c>
      <c r="D4097" t="s">
        <v>3175</v>
      </c>
      <c r="E4097" t="s">
        <v>3721</v>
      </c>
      <c r="F4097">
        <v>72</v>
      </c>
      <c r="G4097">
        <v>65</v>
      </c>
      <c r="I4097" t="s">
        <v>2242</v>
      </c>
    </row>
    <row r="4098" spans="1:9" x14ac:dyDescent="0.25">
      <c r="A4098" t="s">
        <v>3250</v>
      </c>
      <c r="B4098" s="6">
        <v>42040</v>
      </c>
      <c r="C4098" t="s">
        <v>3073</v>
      </c>
      <c r="D4098" t="s">
        <v>3296</v>
      </c>
      <c r="E4098" t="s">
        <v>3721</v>
      </c>
      <c r="F4098">
        <v>68</v>
      </c>
      <c r="G4098">
        <v>63</v>
      </c>
      <c r="I4098" t="s">
        <v>1368</v>
      </c>
    </row>
    <row r="4099" spans="1:9" x14ac:dyDescent="0.25">
      <c r="A4099" t="s">
        <v>3340</v>
      </c>
      <c r="B4099" s="6">
        <v>42040</v>
      </c>
      <c r="C4099" t="s">
        <v>3073</v>
      </c>
      <c r="D4099" t="s">
        <v>3389</v>
      </c>
      <c r="E4099" t="s">
        <v>3721</v>
      </c>
      <c r="F4099">
        <v>70</v>
      </c>
      <c r="G4099">
        <v>61</v>
      </c>
      <c r="I4099" t="s">
        <v>2199</v>
      </c>
    </row>
    <row r="4100" spans="1:9" x14ac:dyDescent="0.25">
      <c r="A4100" t="s">
        <v>3183</v>
      </c>
      <c r="B4100" s="6">
        <v>42040</v>
      </c>
      <c r="C4100" t="s">
        <v>3073</v>
      </c>
      <c r="D4100" t="s">
        <v>3260</v>
      </c>
      <c r="E4100" t="s">
        <v>3720</v>
      </c>
      <c r="F4100">
        <v>81</v>
      </c>
      <c r="G4100">
        <v>77</v>
      </c>
      <c r="I4100" t="s">
        <v>2496</v>
      </c>
    </row>
    <row r="4101" spans="1:9" x14ac:dyDescent="0.25">
      <c r="A4101" t="s">
        <v>3326</v>
      </c>
      <c r="B4101" s="6">
        <v>42040</v>
      </c>
      <c r="C4101" t="s">
        <v>3073</v>
      </c>
      <c r="D4101" t="s">
        <v>3352</v>
      </c>
      <c r="E4101" t="s">
        <v>3721</v>
      </c>
      <c r="F4101">
        <v>69</v>
      </c>
      <c r="G4101">
        <v>55</v>
      </c>
      <c r="I4101" t="s">
        <v>1190</v>
      </c>
    </row>
    <row r="4102" spans="1:9" x14ac:dyDescent="0.25">
      <c r="A4102" t="s">
        <v>3153</v>
      </c>
      <c r="B4102" s="6">
        <v>42040</v>
      </c>
      <c r="C4102" t="s">
        <v>3073</v>
      </c>
      <c r="D4102" t="s">
        <v>3127</v>
      </c>
      <c r="E4102" t="s">
        <v>3720</v>
      </c>
      <c r="F4102">
        <v>72</v>
      </c>
      <c r="G4102">
        <v>54</v>
      </c>
      <c r="I4102" t="s">
        <v>1249</v>
      </c>
    </row>
    <row r="4103" spans="1:9" x14ac:dyDescent="0.25">
      <c r="A4103" t="s">
        <v>3290</v>
      </c>
      <c r="B4103" s="6">
        <v>42040</v>
      </c>
      <c r="C4103" t="s">
        <v>3073</v>
      </c>
      <c r="D4103" t="s">
        <v>3185</v>
      </c>
      <c r="E4103" t="s">
        <v>3721</v>
      </c>
      <c r="F4103">
        <v>61</v>
      </c>
      <c r="G4103">
        <v>51</v>
      </c>
      <c r="I4103" t="s">
        <v>107</v>
      </c>
    </row>
    <row r="4104" spans="1:9" x14ac:dyDescent="0.25">
      <c r="A4104" t="s">
        <v>3163</v>
      </c>
      <c r="B4104" s="6">
        <v>42040</v>
      </c>
      <c r="C4104" t="s">
        <v>3073</v>
      </c>
      <c r="D4104" t="s">
        <v>3236</v>
      </c>
      <c r="E4104" t="s">
        <v>3720</v>
      </c>
      <c r="F4104">
        <v>75</v>
      </c>
      <c r="G4104">
        <v>69</v>
      </c>
      <c r="I4104" t="s">
        <v>1042</v>
      </c>
    </row>
    <row r="4105" spans="1:9" x14ac:dyDescent="0.25">
      <c r="A4105" t="s">
        <v>3266</v>
      </c>
      <c r="B4105" s="6">
        <v>42040</v>
      </c>
      <c r="C4105" t="s">
        <v>3073</v>
      </c>
      <c r="D4105" t="s">
        <v>3237</v>
      </c>
      <c r="E4105" t="s">
        <v>3720</v>
      </c>
      <c r="F4105">
        <v>80</v>
      </c>
      <c r="G4105">
        <v>71</v>
      </c>
      <c r="I4105" t="s">
        <v>1048</v>
      </c>
    </row>
    <row r="4106" spans="1:9" x14ac:dyDescent="0.25">
      <c r="A4106" t="s">
        <v>3238</v>
      </c>
      <c r="B4106" s="6">
        <v>42040</v>
      </c>
      <c r="C4106" t="s">
        <v>3073</v>
      </c>
      <c r="D4106" t="s">
        <v>3228</v>
      </c>
      <c r="E4106" t="s">
        <v>3721</v>
      </c>
      <c r="F4106">
        <v>72</v>
      </c>
      <c r="G4106">
        <v>57</v>
      </c>
      <c r="I4106" t="s">
        <v>2319</v>
      </c>
    </row>
    <row r="4107" spans="1:9" x14ac:dyDescent="0.25">
      <c r="A4107" t="s">
        <v>3150</v>
      </c>
      <c r="B4107" s="6">
        <v>42040</v>
      </c>
      <c r="C4107" t="s">
        <v>3073</v>
      </c>
      <c r="D4107" t="s">
        <v>3397</v>
      </c>
      <c r="E4107" t="s">
        <v>3721</v>
      </c>
      <c r="F4107">
        <v>82</v>
      </c>
      <c r="G4107">
        <v>72</v>
      </c>
      <c r="I4107" t="s">
        <v>2329</v>
      </c>
    </row>
    <row r="4108" spans="1:9" x14ac:dyDescent="0.25">
      <c r="A4108" t="s">
        <v>3224</v>
      </c>
      <c r="B4108" s="6">
        <v>42040</v>
      </c>
      <c r="C4108" t="s">
        <v>3073</v>
      </c>
      <c r="D4108" t="s">
        <v>3294</v>
      </c>
      <c r="E4108" t="s">
        <v>3721</v>
      </c>
      <c r="F4108">
        <v>64</v>
      </c>
      <c r="G4108">
        <v>57</v>
      </c>
      <c r="I4108" t="s">
        <v>2777</v>
      </c>
    </row>
    <row r="4109" spans="1:9" x14ac:dyDescent="0.25">
      <c r="A4109" t="s">
        <v>3268</v>
      </c>
      <c r="B4109" s="6">
        <v>42040</v>
      </c>
      <c r="C4109" t="s">
        <v>3073</v>
      </c>
      <c r="D4109" t="s">
        <v>3243</v>
      </c>
      <c r="E4109" t="s">
        <v>3721</v>
      </c>
      <c r="F4109">
        <v>65</v>
      </c>
      <c r="G4109">
        <v>60</v>
      </c>
      <c r="I4109" t="s">
        <v>1071</v>
      </c>
    </row>
    <row r="4110" spans="1:9" x14ac:dyDescent="0.25">
      <c r="A4110" t="s">
        <v>3258</v>
      </c>
      <c r="B4110" s="6">
        <v>42040</v>
      </c>
      <c r="C4110" t="s">
        <v>3073</v>
      </c>
      <c r="D4110" t="s">
        <v>3271</v>
      </c>
      <c r="E4110" t="s">
        <v>3721</v>
      </c>
      <c r="F4110">
        <v>55</v>
      </c>
      <c r="G4110">
        <v>50</v>
      </c>
      <c r="I4110" t="s">
        <v>861</v>
      </c>
    </row>
    <row r="4111" spans="1:9" x14ac:dyDescent="0.25">
      <c r="A4111" t="s">
        <v>3334</v>
      </c>
      <c r="B4111" s="6">
        <v>42040</v>
      </c>
      <c r="C4111" t="s">
        <v>3073</v>
      </c>
      <c r="D4111" t="s">
        <v>3184</v>
      </c>
      <c r="E4111" t="s">
        <v>3721</v>
      </c>
      <c r="F4111">
        <v>80</v>
      </c>
      <c r="G4111">
        <v>74</v>
      </c>
      <c r="I4111" t="s">
        <v>2852</v>
      </c>
    </row>
    <row r="4112" spans="1:9" x14ac:dyDescent="0.25">
      <c r="A4112" t="s">
        <v>3098</v>
      </c>
      <c r="B4112" s="6">
        <v>42040</v>
      </c>
      <c r="C4112" t="s">
        <v>3073</v>
      </c>
      <c r="D4112" t="s">
        <v>3327</v>
      </c>
      <c r="E4112" t="s">
        <v>3721</v>
      </c>
      <c r="F4112">
        <v>72</v>
      </c>
      <c r="G4112">
        <v>52</v>
      </c>
      <c r="I4112" t="s">
        <v>1883</v>
      </c>
    </row>
    <row r="4113" spans="1:9" x14ac:dyDescent="0.25">
      <c r="A4113" t="s">
        <v>3383</v>
      </c>
      <c r="B4113" s="6">
        <v>42040</v>
      </c>
      <c r="C4113" t="s">
        <v>3073</v>
      </c>
      <c r="D4113" t="s">
        <v>3382</v>
      </c>
      <c r="E4113" t="s">
        <v>3721</v>
      </c>
      <c r="F4113">
        <v>54</v>
      </c>
      <c r="G4113">
        <v>52</v>
      </c>
      <c r="H4113" t="s">
        <v>3722</v>
      </c>
      <c r="I4113" t="s">
        <v>1149</v>
      </c>
    </row>
    <row r="4114" spans="1:9" x14ac:dyDescent="0.25">
      <c r="A4114" t="s">
        <v>3109</v>
      </c>
      <c r="B4114" s="6">
        <v>42040</v>
      </c>
      <c r="C4114" t="s">
        <v>3073</v>
      </c>
      <c r="D4114" t="s">
        <v>3380</v>
      </c>
      <c r="E4114" t="s">
        <v>3721</v>
      </c>
      <c r="F4114">
        <v>86</v>
      </c>
      <c r="G4114">
        <v>75</v>
      </c>
      <c r="I4114" t="s">
        <v>141</v>
      </c>
    </row>
    <row r="4115" spans="1:9" x14ac:dyDescent="0.25">
      <c r="A4115" t="s">
        <v>3262</v>
      </c>
      <c r="B4115" s="6">
        <v>42040</v>
      </c>
      <c r="C4115" t="s">
        <v>3073</v>
      </c>
      <c r="D4115" t="s">
        <v>3286</v>
      </c>
      <c r="E4115" t="s">
        <v>3720</v>
      </c>
      <c r="F4115">
        <v>69</v>
      </c>
      <c r="G4115">
        <v>57</v>
      </c>
      <c r="I4115" t="s">
        <v>2137</v>
      </c>
    </row>
    <row r="4116" spans="1:9" x14ac:dyDescent="0.25">
      <c r="A4116" t="s">
        <v>3330</v>
      </c>
      <c r="B4116" s="6">
        <v>42040</v>
      </c>
      <c r="C4116" t="s">
        <v>3073</v>
      </c>
      <c r="D4116" t="s">
        <v>3707</v>
      </c>
      <c r="E4116" t="s">
        <v>3720</v>
      </c>
      <c r="F4116">
        <v>77</v>
      </c>
      <c r="G4116">
        <v>63</v>
      </c>
      <c r="I4116" t="s">
        <v>500</v>
      </c>
    </row>
    <row r="4117" spans="1:9" x14ac:dyDescent="0.25">
      <c r="A4117" t="s">
        <v>3261</v>
      </c>
      <c r="B4117" s="6">
        <v>42040</v>
      </c>
      <c r="C4117" t="s">
        <v>3073</v>
      </c>
      <c r="D4117" t="s">
        <v>3275</v>
      </c>
      <c r="E4117" t="s">
        <v>3720</v>
      </c>
      <c r="F4117">
        <v>66</v>
      </c>
      <c r="G4117">
        <v>64</v>
      </c>
      <c r="I4117" t="s">
        <v>1394</v>
      </c>
    </row>
    <row r="4118" spans="1:9" x14ac:dyDescent="0.25">
      <c r="A4118" t="s">
        <v>3149</v>
      </c>
      <c r="B4118" s="6">
        <v>42040</v>
      </c>
      <c r="C4118" t="s">
        <v>3073</v>
      </c>
      <c r="D4118" t="s">
        <v>3113</v>
      </c>
      <c r="E4118" t="s">
        <v>3720</v>
      </c>
      <c r="F4118">
        <v>62</v>
      </c>
      <c r="G4118">
        <v>54</v>
      </c>
      <c r="I4118" t="s">
        <v>283</v>
      </c>
    </row>
    <row r="4119" spans="1:9" x14ac:dyDescent="0.25">
      <c r="A4119" t="s">
        <v>3285</v>
      </c>
      <c r="B4119" s="6">
        <v>42040</v>
      </c>
      <c r="C4119" t="s">
        <v>3073</v>
      </c>
      <c r="D4119" t="s">
        <v>3272</v>
      </c>
      <c r="E4119" t="s">
        <v>3721</v>
      </c>
      <c r="F4119">
        <v>75</v>
      </c>
      <c r="G4119">
        <v>61</v>
      </c>
      <c r="I4119" t="s">
        <v>2795</v>
      </c>
    </row>
    <row r="4120" spans="1:9" x14ac:dyDescent="0.25">
      <c r="A4120" t="s">
        <v>3267</v>
      </c>
      <c r="B4120" s="6">
        <v>42040</v>
      </c>
      <c r="C4120" t="s">
        <v>3073</v>
      </c>
      <c r="D4120" t="s">
        <v>3278</v>
      </c>
      <c r="E4120" t="s">
        <v>3720</v>
      </c>
      <c r="F4120">
        <v>89</v>
      </c>
      <c r="G4120">
        <v>85</v>
      </c>
      <c r="H4120" t="s">
        <v>3722</v>
      </c>
      <c r="I4120" t="s">
        <v>1119</v>
      </c>
    </row>
    <row r="4121" spans="1:9" x14ac:dyDescent="0.25">
      <c r="A4121" t="s">
        <v>3146</v>
      </c>
      <c r="B4121" s="6">
        <v>42040</v>
      </c>
      <c r="C4121" t="s">
        <v>3073</v>
      </c>
      <c r="D4121" t="s">
        <v>3282</v>
      </c>
      <c r="E4121" t="s">
        <v>3720</v>
      </c>
      <c r="F4121">
        <v>69</v>
      </c>
      <c r="G4121">
        <v>67</v>
      </c>
      <c r="I4121" t="s">
        <v>861</v>
      </c>
    </row>
    <row r="4122" spans="1:9" x14ac:dyDescent="0.25">
      <c r="A4122" t="s">
        <v>3391</v>
      </c>
      <c r="B4122" s="6">
        <v>42040</v>
      </c>
      <c r="C4122" t="s">
        <v>3073</v>
      </c>
      <c r="D4122" t="s">
        <v>3223</v>
      </c>
      <c r="E4122" t="s">
        <v>3720</v>
      </c>
      <c r="F4122">
        <v>76</v>
      </c>
      <c r="G4122">
        <v>53</v>
      </c>
      <c r="I4122" t="s">
        <v>395</v>
      </c>
    </row>
    <row r="4123" spans="1:9" x14ac:dyDescent="0.25">
      <c r="A4123" t="s">
        <v>3154</v>
      </c>
      <c r="B4123" s="6">
        <v>42040</v>
      </c>
      <c r="C4123" t="s">
        <v>3073</v>
      </c>
      <c r="D4123" t="s">
        <v>3317</v>
      </c>
      <c r="E4123" t="s">
        <v>3721</v>
      </c>
      <c r="F4123">
        <v>80</v>
      </c>
      <c r="G4123">
        <v>60</v>
      </c>
      <c r="I4123" t="s">
        <v>1558</v>
      </c>
    </row>
    <row r="4124" spans="1:9" x14ac:dyDescent="0.25">
      <c r="A4124" t="s">
        <v>3297</v>
      </c>
      <c r="B4124" s="6">
        <v>42040</v>
      </c>
      <c r="C4124" t="s">
        <v>3073</v>
      </c>
      <c r="D4124" t="s">
        <v>3331</v>
      </c>
      <c r="E4124" t="s">
        <v>3720</v>
      </c>
      <c r="F4124">
        <v>75</v>
      </c>
      <c r="G4124">
        <v>56</v>
      </c>
      <c r="I4124" t="s">
        <v>1385</v>
      </c>
    </row>
    <row r="4125" spans="1:9" x14ac:dyDescent="0.25">
      <c r="A4125" t="s">
        <v>3358</v>
      </c>
      <c r="B4125" s="6">
        <v>42040</v>
      </c>
      <c r="C4125" t="s">
        <v>3073</v>
      </c>
      <c r="D4125" t="s">
        <v>3349</v>
      </c>
      <c r="E4125" t="s">
        <v>3721</v>
      </c>
      <c r="F4125">
        <v>81</v>
      </c>
      <c r="G4125">
        <v>66</v>
      </c>
      <c r="I4125" t="s">
        <v>1573</v>
      </c>
    </row>
    <row r="4126" spans="1:9" x14ac:dyDescent="0.25">
      <c r="A4126" t="s">
        <v>3084</v>
      </c>
      <c r="B4126" s="6">
        <v>42040</v>
      </c>
      <c r="C4126" t="s">
        <v>3073</v>
      </c>
      <c r="D4126" t="s">
        <v>3091</v>
      </c>
      <c r="E4126" t="s">
        <v>3721</v>
      </c>
      <c r="F4126">
        <v>67</v>
      </c>
      <c r="G4126">
        <v>51</v>
      </c>
      <c r="I4126" t="s">
        <v>140</v>
      </c>
    </row>
    <row r="4127" spans="1:9" x14ac:dyDescent="0.25">
      <c r="A4127" t="s">
        <v>3240</v>
      </c>
      <c r="B4127" s="6">
        <v>42040</v>
      </c>
      <c r="C4127" t="s">
        <v>3073</v>
      </c>
      <c r="D4127" t="s">
        <v>3365</v>
      </c>
      <c r="E4127" t="s">
        <v>3721</v>
      </c>
      <c r="F4127">
        <v>70</v>
      </c>
      <c r="G4127">
        <v>45</v>
      </c>
      <c r="I4127" t="s">
        <v>2983</v>
      </c>
    </row>
    <row r="4128" spans="1:9" x14ac:dyDescent="0.25">
      <c r="A4128" t="s">
        <v>3370</v>
      </c>
      <c r="B4128" s="6">
        <v>42040</v>
      </c>
      <c r="C4128" t="s">
        <v>3073</v>
      </c>
      <c r="D4128" t="s">
        <v>3218</v>
      </c>
      <c r="E4128" t="s">
        <v>3720</v>
      </c>
      <c r="F4128">
        <v>76</v>
      </c>
      <c r="G4128">
        <v>72</v>
      </c>
      <c r="I4128" t="s">
        <v>2568</v>
      </c>
    </row>
    <row r="4129" spans="1:9" x14ac:dyDescent="0.25">
      <c r="A4129" t="s">
        <v>3204</v>
      </c>
      <c r="B4129" s="6">
        <v>42040</v>
      </c>
      <c r="C4129" t="s">
        <v>3073</v>
      </c>
      <c r="D4129" t="s">
        <v>3256</v>
      </c>
      <c r="E4129" t="s">
        <v>3721</v>
      </c>
      <c r="F4129">
        <v>65</v>
      </c>
      <c r="G4129">
        <v>59</v>
      </c>
      <c r="I4129" t="s">
        <v>1588</v>
      </c>
    </row>
    <row r="4130" spans="1:9" x14ac:dyDescent="0.25">
      <c r="A4130" t="s">
        <v>3121</v>
      </c>
      <c r="B4130" s="6">
        <v>42041</v>
      </c>
      <c r="C4130" t="s">
        <v>3073</v>
      </c>
      <c r="D4130" t="s">
        <v>3151</v>
      </c>
      <c r="E4130" t="s">
        <v>3720</v>
      </c>
      <c r="F4130">
        <v>76</v>
      </c>
      <c r="G4130">
        <v>74</v>
      </c>
      <c r="H4130" t="s">
        <v>3722</v>
      </c>
      <c r="I4130" t="s">
        <v>1706</v>
      </c>
    </row>
    <row r="4131" spans="1:9" x14ac:dyDescent="0.25">
      <c r="A4131" t="s">
        <v>3308</v>
      </c>
      <c r="B4131" s="6">
        <v>42041</v>
      </c>
      <c r="C4131" t="s">
        <v>3073</v>
      </c>
      <c r="D4131" t="s">
        <v>3302</v>
      </c>
      <c r="E4131" t="s">
        <v>3721</v>
      </c>
      <c r="F4131">
        <v>65</v>
      </c>
      <c r="G4131">
        <v>60</v>
      </c>
      <c r="I4131" t="s">
        <v>207</v>
      </c>
    </row>
    <row r="4132" spans="1:9" x14ac:dyDescent="0.25">
      <c r="A4132" t="s">
        <v>3116</v>
      </c>
      <c r="B4132" s="6">
        <v>42041</v>
      </c>
      <c r="C4132" t="s">
        <v>3073</v>
      </c>
      <c r="D4132" t="s">
        <v>3114</v>
      </c>
      <c r="E4132" t="s">
        <v>3720</v>
      </c>
      <c r="F4132">
        <v>74</v>
      </c>
      <c r="G4132">
        <v>62</v>
      </c>
      <c r="I4132" t="s">
        <v>1686</v>
      </c>
    </row>
    <row r="4133" spans="1:9" x14ac:dyDescent="0.25">
      <c r="A4133" t="s">
        <v>3119</v>
      </c>
      <c r="B4133" s="6">
        <v>42041</v>
      </c>
      <c r="C4133" t="s">
        <v>3073</v>
      </c>
      <c r="D4133" t="s">
        <v>3259</v>
      </c>
      <c r="E4133" t="s">
        <v>3720</v>
      </c>
      <c r="F4133">
        <v>71</v>
      </c>
      <c r="G4133">
        <v>69</v>
      </c>
      <c r="I4133" t="s">
        <v>1721</v>
      </c>
    </row>
    <row r="4134" spans="1:9" x14ac:dyDescent="0.25">
      <c r="A4134" t="s">
        <v>3306</v>
      </c>
      <c r="B4134" s="6">
        <v>42041</v>
      </c>
      <c r="C4134" t="s">
        <v>3073</v>
      </c>
      <c r="D4134" t="s">
        <v>3312</v>
      </c>
      <c r="E4134" t="s">
        <v>3721</v>
      </c>
      <c r="F4134">
        <v>73</v>
      </c>
      <c r="G4134">
        <v>65</v>
      </c>
      <c r="H4134" t="s">
        <v>3722</v>
      </c>
      <c r="I4134" t="s">
        <v>1167</v>
      </c>
    </row>
    <row r="4135" spans="1:9" x14ac:dyDescent="0.25">
      <c r="A4135" t="s">
        <v>3126</v>
      </c>
      <c r="B4135" s="6">
        <v>42041</v>
      </c>
      <c r="C4135" t="s">
        <v>3073</v>
      </c>
      <c r="D4135" t="s">
        <v>3176</v>
      </c>
      <c r="E4135" t="s">
        <v>3721</v>
      </c>
      <c r="F4135">
        <v>65</v>
      </c>
      <c r="G4135">
        <v>64</v>
      </c>
      <c r="H4135" t="s">
        <v>3722</v>
      </c>
      <c r="I4135" t="s">
        <v>437</v>
      </c>
    </row>
    <row r="4136" spans="1:9" x14ac:dyDescent="0.25">
      <c r="A4136" t="s">
        <v>3209</v>
      </c>
      <c r="B4136" s="6">
        <v>42041</v>
      </c>
      <c r="C4136" t="s">
        <v>3073</v>
      </c>
      <c r="D4136" t="s">
        <v>3080</v>
      </c>
      <c r="E4136" t="s">
        <v>3721</v>
      </c>
      <c r="F4136">
        <v>87</v>
      </c>
      <c r="G4136">
        <v>83</v>
      </c>
      <c r="I4136" t="s">
        <v>1812</v>
      </c>
    </row>
    <row r="4137" spans="1:9" x14ac:dyDescent="0.25">
      <c r="A4137" t="s">
        <v>3384</v>
      </c>
      <c r="B4137" s="6">
        <v>42041</v>
      </c>
      <c r="C4137" t="s">
        <v>3073</v>
      </c>
      <c r="D4137" t="s">
        <v>3115</v>
      </c>
      <c r="E4137" t="s">
        <v>3721</v>
      </c>
      <c r="F4137">
        <v>78</v>
      </c>
      <c r="G4137">
        <v>69</v>
      </c>
      <c r="I4137" t="s">
        <v>1829</v>
      </c>
    </row>
    <row r="4138" spans="1:9" x14ac:dyDescent="0.25">
      <c r="A4138" t="s">
        <v>3188</v>
      </c>
      <c r="B4138" s="6">
        <v>42041</v>
      </c>
      <c r="C4138" t="s">
        <v>3073</v>
      </c>
      <c r="D4138" t="s">
        <v>3082</v>
      </c>
      <c r="E4138" t="s">
        <v>3721</v>
      </c>
      <c r="F4138">
        <v>63</v>
      </c>
      <c r="G4138">
        <v>61</v>
      </c>
      <c r="I4138" t="s">
        <v>1843</v>
      </c>
    </row>
    <row r="4139" spans="1:9" x14ac:dyDescent="0.25">
      <c r="A4139" t="s">
        <v>3211</v>
      </c>
      <c r="B4139" s="6">
        <v>42041</v>
      </c>
      <c r="C4139" t="s">
        <v>3073</v>
      </c>
      <c r="D4139" t="s">
        <v>3216</v>
      </c>
      <c r="E4139" t="s">
        <v>3721</v>
      </c>
      <c r="F4139">
        <v>77</v>
      </c>
      <c r="G4139">
        <v>50</v>
      </c>
      <c r="I4139" t="s">
        <v>776</v>
      </c>
    </row>
    <row r="4140" spans="1:9" x14ac:dyDescent="0.25">
      <c r="A4140" t="s">
        <v>3303</v>
      </c>
      <c r="B4140" s="6">
        <v>42041</v>
      </c>
      <c r="C4140" t="s">
        <v>3073</v>
      </c>
      <c r="D4140" t="s">
        <v>3307</v>
      </c>
      <c r="E4140" t="s">
        <v>3721</v>
      </c>
      <c r="F4140">
        <v>69</v>
      </c>
      <c r="G4140">
        <v>61</v>
      </c>
      <c r="I4140" t="s">
        <v>1202</v>
      </c>
    </row>
    <row r="4141" spans="1:9" x14ac:dyDescent="0.25">
      <c r="A4141" t="s">
        <v>3311</v>
      </c>
      <c r="B4141" s="6">
        <v>42041</v>
      </c>
      <c r="C4141" t="s">
        <v>3073</v>
      </c>
      <c r="D4141" t="s">
        <v>3301</v>
      </c>
      <c r="E4141" t="s">
        <v>3720</v>
      </c>
      <c r="F4141">
        <v>79</v>
      </c>
      <c r="G4141">
        <v>71</v>
      </c>
      <c r="I4141" t="s">
        <v>1209</v>
      </c>
    </row>
    <row r="4142" spans="1:9" x14ac:dyDescent="0.25">
      <c r="A4142" t="s">
        <v>3305</v>
      </c>
      <c r="B4142" s="6">
        <v>42041</v>
      </c>
      <c r="C4142" t="s">
        <v>3073</v>
      </c>
      <c r="D4142" t="s">
        <v>3309</v>
      </c>
      <c r="E4142" t="s">
        <v>3721</v>
      </c>
      <c r="F4142">
        <v>71</v>
      </c>
      <c r="G4142">
        <v>56</v>
      </c>
      <c r="I4142" t="s">
        <v>1219</v>
      </c>
    </row>
    <row r="4143" spans="1:9" x14ac:dyDescent="0.25">
      <c r="A4143" t="s">
        <v>3081</v>
      </c>
      <c r="B4143" s="6">
        <v>42041</v>
      </c>
      <c r="C4143" t="s">
        <v>3073</v>
      </c>
      <c r="D4143" t="s">
        <v>3104</v>
      </c>
      <c r="E4143" t="s">
        <v>3721</v>
      </c>
      <c r="F4143">
        <v>81</v>
      </c>
      <c r="G4143">
        <v>66</v>
      </c>
      <c r="I4143" t="s">
        <v>1765</v>
      </c>
    </row>
    <row r="4144" spans="1:9" x14ac:dyDescent="0.25">
      <c r="A4144" t="s">
        <v>3173</v>
      </c>
      <c r="B4144" s="6">
        <v>42042</v>
      </c>
      <c r="C4144" t="s">
        <v>3073</v>
      </c>
      <c r="D4144" t="s">
        <v>3322</v>
      </c>
      <c r="E4144" t="s">
        <v>3720</v>
      </c>
      <c r="F4144">
        <v>65</v>
      </c>
      <c r="G4144">
        <v>52</v>
      </c>
      <c r="I4144" t="s">
        <v>2262</v>
      </c>
    </row>
    <row r="4145" spans="1:9" x14ac:dyDescent="0.25">
      <c r="A4145" t="s">
        <v>3339</v>
      </c>
      <c r="B4145" s="6">
        <v>42042</v>
      </c>
      <c r="C4145" t="s">
        <v>3073</v>
      </c>
      <c r="D4145" t="s">
        <v>3242</v>
      </c>
      <c r="E4145" t="s">
        <v>3721</v>
      </c>
      <c r="F4145">
        <v>73</v>
      </c>
      <c r="G4145">
        <v>50</v>
      </c>
      <c r="I4145" t="s">
        <v>2170</v>
      </c>
    </row>
    <row r="4146" spans="1:9" x14ac:dyDescent="0.25">
      <c r="A4146" t="s">
        <v>3122</v>
      </c>
      <c r="B4146" s="6">
        <v>42042</v>
      </c>
      <c r="C4146" t="s">
        <v>3073</v>
      </c>
      <c r="D4146" t="s">
        <v>3284</v>
      </c>
      <c r="E4146" t="s">
        <v>3721</v>
      </c>
      <c r="F4146">
        <v>75</v>
      </c>
      <c r="G4146">
        <v>72</v>
      </c>
      <c r="I4146" t="s">
        <v>316</v>
      </c>
    </row>
    <row r="4147" spans="1:9" x14ac:dyDescent="0.25">
      <c r="A4147" t="s">
        <v>3400</v>
      </c>
      <c r="B4147" s="6">
        <v>42042</v>
      </c>
      <c r="C4147" t="s">
        <v>3073</v>
      </c>
      <c r="D4147" t="s">
        <v>3394</v>
      </c>
      <c r="E4147" t="s">
        <v>3721</v>
      </c>
      <c r="F4147">
        <v>74</v>
      </c>
      <c r="G4147">
        <v>68</v>
      </c>
      <c r="I4147" t="s">
        <v>2675</v>
      </c>
    </row>
    <row r="4148" spans="1:9" x14ac:dyDescent="0.25">
      <c r="A4148" t="s">
        <v>3401</v>
      </c>
      <c r="B4148" s="6">
        <v>42042</v>
      </c>
      <c r="C4148" t="s">
        <v>3073</v>
      </c>
      <c r="D4148" t="s">
        <v>3412</v>
      </c>
      <c r="E4148" t="s">
        <v>3721</v>
      </c>
      <c r="F4148">
        <v>73</v>
      </c>
      <c r="G4148">
        <v>55</v>
      </c>
      <c r="I4148" t="s">
        <v>2682</v>
      </c>
    </row>
    <row r="4149" spans="1:9" x14ac:dyDescent="0.25">
      <c r="A4149" t="s">
        <v>3097</v>
      </c>
      <c r="B4149" s="6">
        <v>42042</v>
      </c>
      <c r="C4149" t="s">
        <v>3073</v>
      </c>
      <c r="D4149" t="s">
        <v>3084</v>
      </c>
      <c r="E4149" t="s">
        <v>3721</v>
      </c>
      <c r="F4149">
        <v>69</v>
      </c>
      <c r="G4149">
        <v>59</v>
      </c>
      <c r="I4149" t="s">
        <v>23</v>
      </c>
    </row>
    <row r="4150" spans="1:9" x14ac:dyDescent="0.25">
      <c r="A4150" t="s">
        <v>3414</v>
      </c>
      <c r="B4150" s="6">
        <v>42042</v>
      </c>
      <c r="C4150" t="s">
        <v>3073</v>
      </c>
      <c r="D4150" t="s">
        <v>3348</v>
      </c>
      <c r="E4150" t="s">
        <v>3720</v>
      </c>
      <c r="F4150">
        <v>64</v>
      </c>
      <c r="G4150">
        <v>61</v>
      </c>
      <c r="I4150" t="s">
        <v>2692</v>
      </c>
    </row>
    <row r="4151" spans="1:9" x14ac:dyDescent="0.25">
      <c r="A4151" t="s">
        <v>3349</v>
      </c>
      <c r="B4151" s="6">
        <v>42042</v>
      </c>
      <c r="C4151" t="s">
        <v>3073</v>
      </c>
      <c r="D4151" t="s">
        <v>3402</v>
      </c>
      <c r="E4151" t="s">
        <v>3721</v>
      </c>
      <c r="F4151">
        <v>65</v>
      </c>
      <c r="G4151">
        <v>62</v>
      </c>
      <c r="I4151" t="s">
        <v>1912</v>
      </c>
    </row>
    <row r="4152" spans="1:9" x14ac:dyDescent="0.25">
      <c r="A4152" t="s">
        <v>3372</v>
      </c>
      <c r="B4152" s="6">
        <v>42042</v>
      </c>
      <c r="C4152" t="s">
        <v>3073</v>
      </c>
      <c r="D4152" t="s">
        <v>3715</v>
      </c>
      <c r="E4152" t="s">
        <v>3721</v>
      </c>
      <c r="F4152">
        <v>81</v>
      </c>
      <c r="G4152">
        <v>78</v>
      </c>
      <c r="I4152" t="s">
        <v>589</v>
      </c>
    </row>
    <row r="4153" spans="1:9" x14ac:dyDescent="0.25">
      <c r="A4153" t="s">
        <v>3170</v>
      </c>
      <c r="B4153" s="6">
        <v>42042</v>
      </c>
      <c r="C4153" t="s">
        <v>3073</v>
      </c>
      <c r="D4153" t="s">
        <v>3202</v>
      </c>
      <c r="E4153" t="s">
        <v>3721</v>
      </c>
      <c r="F4153">
        <v>61</v>
      </c>
      <c r="G4153">
        <v>41</v>
      </c>
      <c r="I4153" t="s">
        <v>2477</v>
      </c>
    </row>
    <row r="4154" spans="1:9" x14ac:dyDescent="0.25">
      <c r="A4154" t="s">
        <v>3160</v>
      </c>
      <c r="B4154" s="6">
        <v>42042</v>
      </c>
      <c r="C4154" t="s">
        <v>3073</v>
      </c>
      <c r="D4154" t="s">
        <v>3408</v>
      </c>
      <c r="E4154" t="s">
        <v>3721</v>
      </c>
      <c r="F4154">
        <v>69</v>
      </c>
      <c r="G4154">
        <v>61</v>
      </c>
      <c r="I4154" t="s">
        <v>2836</v>
      </c>
    </row>
    <row r="4155" spans="1:9" x14ac:dyDescent="0.25">
      <c r="A4155" t="s">
        <v>3260</v>
      </c>
      <c r="B4155" s="6">
        <v>42042</v>
      </c>
      <c r="C4155" t="s">
        <v>3073</v>
      </c>
      <c r="D4155" t="s">
        <v>3253</v>
      </c>
      <c r="E4155" t="s">
        <v>3720</v>
      </c>
      <c r="F4155">
        <v>86</v>
      </c>
      <c r="G4155">
        <v>79</v>
      </c>
      <c r="I4155" t="s">
        <v>708</v>
      </c>
    </row>
    <row r="4156" spans="1:9" x14ac:dyDescent="0.25">
      <c r="A4156" t="s">
        <v>3233</v>
      </c>
      <c r="B4156" s="6">
        <v>42042</v>
      </c>
      <c r="C4156" t="s">
        <v>3073</v>
      </c>
      <c r="D4156" t="s">
        <v>3150</v>
      </c>
      <c r="E4156" t="s">
        <v>3720</v>
      </c>
      <c r="F4156">
        <v>82</v>
      </c>
      <c r="G4156">
        <v>72</v>
      </c>
      <c r="I4156" t="s">
        <v>1749</v>
      </c>
    </row>
    <row r="4157" spans="1:9" x14ac:dyDescent="0.25">
      <c r="A4157" t="s">
        <v>3316</v>
      </c>
      <c r="B4157" s="6">
        <v>42042</v>
      </c>
      <c r="C4157" t="s">
        <v>3073</v>
      </c>
      <c r="D4157" t="s">
        <v>3289</v>
      </c>
      <c r="E4157" t="s">
        <v>3720</v>
      </c>
      <c r="F4157">
        <v>72</v>
      </c>
      <c r="G4157">
        <v>61</v>
      </c>
      <c r="I4157" t="s">
        <v>394</v>
      </c>
    </row>
    <row r="4158" spans="1:9" x14ac:dyDescent="0.25">
      <c r="A4158" t="s">
        <v>3095</v>
      </c>
      <c r="B4158" s="6">
        <v>42042</v>
      </c>
      <c r="C4158" t="s">
        <v>3073</v>
      </c>
      <c r="D4158" t="s">
        <v>3705</v>
      </c>
      <c r="E4158" t="s">
        <v>3720</v>
      </c>
      <c r="F4158">
        <v>79</v>
      </c>
      <c r="G4158">
        <v>68</v>
      </c>
      <c r="I4158" t="s">
        <v>251</v>
      </c>
    </row>
    <row r="4159" spans="1:9" x14ac:dyDescent="0.25">
      <c r="A4159" t="s">
        <v>3121</v>
      </c>
      <c r="B4159" s="6">
        <v>42042</v>
      </c>
      <c r="C4159" t="s">
        <v>3073</v>
      </c>
      <c r="D4159" t="s">
        <v>3104</v>
      </c>
      <c r="E4159" t="s">
        <v>3721</v>
      </c>
      <c r="F4159">
        <v>67</v>
      </c>
      <c r="G4159">
        <v>64</v>
      </c>
      <c r="I4159" t="s">
        <v>1707</v>
      </c>
    </row>
    <row r="4160" spans="1:9" x14ac:dyDescent="0.25">
      <c r="A4160" t="s">
        <v>3101</v>
      </c>
      <c r="B4160" s="6">
        <v>42042</v>
      </c>
      <c r="C4160" t="s">
        <v>3073</v>
      </c>
      <c r="D4160" t="s">
        <v>3255</v>
      </c>
      <c r="E4160" t="s">
        <v>3721</v>
      </c>
      <c r="F4160">
        <v>83</v>
      </c>
      <c r="G4160">
        <v>73</v>
      </c>
      <c r="I4160" t="s">
        <v>532</v>
      </c>
    </row>
    <row r="4161" spans="1:9" x14ac:dyDescent="0.25">
      <c r="A4161" t="s">
        <v>3222</v>
      </c>
      <c r="B4161" s="6">
        <v>42042</v>
      </c>
      <c r="C4161" t="s">
        <v>3073</v>
      </c>
      <c r="D4161" t="s">
        <v>3282</v>
      </c>
      <c r="E4161" t="s">
        <v>3721</v>
      </c>
      <c r="F4161">
        <v>64</v>
      </c>
      <c r="G4161">
        <v>62</v>
      </c>
      <c r="I4161" t="s">
        <v>631</v>
      </c>
    </row>
    <row r="4162" spans="1:9" x14ac:dyDescent="0.25">
      <c r="A4162" t="s">
        <v>3314</v>
      </c>
      <c r="B4162" s="6">
        <v>42042</v>
      </c>
      <c r="C4162" t="s">
        <v>3073</v>
      </c>
      <c r="D4162" t="s">
        <v>3405</v>
      </c>
      <c r="E4162" t="s">
        <v>3721</v>
      </c>
      <c r="F4162">
        <v>70</v>
      </c>
      <c r="G4162">
        <v>67</v>
      </c>
      <c r="I4162" t="s">
        <v>2583</v>
      </c>
    </row>
    <row r="4163" spans="1:9" x14ac:dyDescent="0.25">
      <c r="A4163" t="s">
        <v>3128</v>
      </c>
      <c r="B4163" s="6">
        <v>42042</v>
      </c>
      <c r="C4163" t="s">
        <v>3073</v>
      </c>
      <c r="D4163" t="s">
        <v>3096</v>
      </c>
      <c r="E4163" t="s">
        <v>3720</v>
      </c>
      <c r="F4163">
        <v>63</v>
      </c>
      <c r="G4163">
        <v>46</v>
      </c>
      <c r="I4163" t="s">
        <v>161</v>
      </c>
    </row>
    <row r="4164" spans="1:9" x14ac:dyDescent="0.25">
      <c r="A4164" t="s">
        <v>3102</v>
      </c>
      <c r="B4164" s="6">
        <v>42042</v>
      </c>
      <c r="C4164" t="s">
        <v>3073</v>
      </c>
      <c r="D4164" t="s">
        <v>3110</v>
      </c>
      <c r="E4164" t="s">
        <v>3721</v>
      </c>
      <c r="F4164">
        <v>70</v>
      </c>
      <c r="G4164">
        <v>65</v>
      </c>
      <c r="I4164" t="s">
        <v>1942</v>
      </c>
    </row>
    <row r="4165" spans="1:9" x14ac:dyDescent="0.25">
      <c r="A4165" t="s">
        <v>3164</v>
      </c>
      <c r="B4165" s="6">
        <v>42042</v>
      </c>
      <c r="C4165" t="s">
        <v>3073</v>
      </c>
      <c r="D4165" t="s">
        <v>3181</v>
      </c>
      <c r="E4165" t="s">
        <v>3720</v>
      </c>
      <c r="F4165">
        <v>59</v>
      </c>
      <c r="G4165">
        <v>45</v>
      </c>
      <c r="I4165" t="s">
        <v>1413</v>
      </c>
    </row>
    <row r="4166" spans="1:9" x14ac:dyDescent="0.25">
      <c r="A4166" t="s">
        <v>3257</v>
      </c>
      <c r="B4166" s="6">
        <v>42042</v>
      </c>
      <c r="C4166" t="s">
        <v>3073</v>
      </c>
      <c r="D4166" t="s">
        <v>3365</v>
      </c>
      <c r="E4166" t="s">
        <v>3721</v>
      </c>
      <c r="F4166">
        <v>78</v>
      </c>
      <c r="G4166">
        <v>73</v>
      </c>
      <c r="I4166" t="s">
        <v>2950</v>
      </c>
    </row>
    <row r="4167" spans="1:9" x14ac:dyDescent="0.25">
      <c r="A4167" t="s">
        <v>3113</v>
      </c>
      <c r="B4167" s="6">
        <v>42042</v>
      </c>
      <c r="C4167" t="s">
        <v>3073</v>
      </c>
      <c r="D4167" t="s">
        <v>3145</v>
      </c>
      <c r="E4167" t="s">
        <v>3721</v>
      </c>
      <c r="F4167">
        <v>63</v>
      </c>
      <c r="G4167">
        <v>58</v>
      </c>
      <c r="I4167" t="s">
        <v>206</v>
      </c>
    </row>
    <row r="4168" spans="1:9" x14ac:dyDescent="0.25">
      <c r="A4168" t="s">
        <v>3373</v>
      </c>
      <c r="B4168" s="6">
        <v>42042</v>
      </c>
      <c r="C4168" t="s">
        <v>3073</v>
      </c>
      <c r="D4168" t="s">
        <v>3179</v>
      </c>
      <c r="E4168" t="s">
        <v>3721</v>
      </c>
      <c r="F4168">
        <v>88</v>
      </c>
      <c r="G4168">
        <v>72</v>
      </c>
      <c r="I4168" t="s">
        <v>1611</v>
      </c>
    </row>
    <row r="4169" spans="1:9" x14ac:dyDescent="0.25">
      <c r="A4169" t="s">
        <v>3076</v>
      </c>
      <c r="B4169" s="6">
        <v>42042</v>
      </c>
      <c r="C4169" t="s">
        <v>3073</v>
      </c>
      <c r="D4169" t="s">
        <v>3399</v>
      </c>
      <c r="E4169" t="s">
        <v>3721</v>
      </c>
      <c r="F4169">
        <v>59</v>
      </c>
      <c r="G4169">
        <v>43</v>
      </c>
      <c r="I4169" t="s">
        <v>2430</v>
      </c>
    </row>
    <row r="4170" spans="1:9" x14ac:dyDescent="0.25">
      <c r="A4170" t="s">
        <v>3231</v>
      </c>
      <c r="B4170" s="6">
        <v>42042</v>
      </c>
      <c r="C4170" t="s">
        <v>3073</v>
      </c>
      <c r="D4170" t="s">
        <v>3287</v>
      </c>
      <c r="E4170" t="s">
        <v>3720</v>
      </c>
      <c r="F4170">
        <v>79</v>
      </c>
      <c r="G4170">
        <v>51</v>
      </c>
      <c r="I4170" t="s">
        <v>1327</v>
      </c>
    </row>
    <row r="4171" spans="1:9" x14ac:dyDescent="0.25">
      <c r="A4171" t="s">
        <v>3279</v>
      </c>
      <c r="B4171" s="6">
        <v>42042</v>
      </c>
      <c r="C4171" t="s">
        <v>3073</v>
      </c>
      <c r="D4171" t="s">
        <v>3077</v>
      </c>
      <c r="E4171" t="s">
        <v>3721</v>
      </c>
      <c r="F4171">
        <v>83</v>
      </c>
      <c r="G4171">
        <v>82</v>
      </c>
      <c r="I4171" t="s">
        <v>2181</v>
      </c>
    </row>
    <row r="4172" spans="1:9" x14ac:dyDescent="0.25">
      <c r="A4172" t="s">
        <v>3116</v>
      </c>
      <c r="B4172" s="6">
        <v>42042</v>
      </c>
      <c r="C4172" t="s">
        <v>3073</v>
      </c>
      <c r="D4172" t="s">
        <v>3259</v>
      </c>
      <c r="E4172" t="s">
        <v>3721</v>
      </c>
      <c r="F4172">
        <v>83</v>
      </c>
      <c r="G4172">
        <v>56</v>
      </c>
      <c r="I4172" t="s">
        <v>1714</v>
      </c>
    </row>
    <row r="4173" spans="1:9" x14ac:dyDescent="0.25">
      <c r="A4173" t="s">
        <v>3350</v>
      </c>
      <c r="B4173" s="6">
        <v>42042</v>
      </c>
      <c r="C4173" t="s">
        <v>3073</v>
      </c>
      <c r="D4173" t="s">
        <v>3313</v>
      </c>
      <c r="E4173" t="s">
        <v>3721</v>
      </c>
      <c r="F4173">
        <v>77</v>
      </c>
      <c r="G4173">
        <v>74</v>
      </c>
      <c r="I4173" t="s">
        <v>1990</v>
      </c>
    </row>
    <row r="4174" spans="1:9" x14ac:dyDescent="0.25">
      <c r="A4174" t="s">
        <v>3119</v>
      </c>
      <c r="B4174" s="6">
        <v>42042</v>
      </c>
      <c r="C4174" t="s">
        <v>3073</v>
      </c>
      <c r="D4174" t="s">
        <v>3114</v>
      </c>
      <c r="E4174" t="s">
        <v>3721</v>
      </c>
      <c r="F4174">
        <v>68</v>
      </c>
      <c r="G4174">
        <v>60</v>
      </c>
      <c r="I4174" t="s">
        <v>1722</v>
      </c>
    </row>
    <row r="4175" spans="1:9" x14ac:dyDescent="0.25">
      <c r="A4175" t="s">
        <v>3332</v>
      </c>
      <c r="B4175" s="6">
        <v>42042</v>
      </c>
      <c r="C4175" t="s">
        <v>3073</v>
      </c>
      <c r="D4175" t="s">
        <v>3296</v>
      </c>
      <c r="E4175" t="s">
        <v>3720</v>
      </c>
      <c r="F4175">
        <v>71</v>
      </c>
      <c r="G4175">
        <v>66</v>
      </c>
      <c r="H4175" t="s">
        <v>3722</v>
      </c>
      <c r="I4175" t="s">
        <v>1337</v>
      </c>
    </row>
    <row r="4176" spans="1:9" x14ac:dyDescent="0.25">
      <c r="A4176" t="s">
        <v>3283</v>
      </c>
      <c r="B4176" s="6">
        <v>42042</v>
      </c>
      <c r="C4176" t="s">
        <v>3073</v>
      </c>
      <c r="D4176" t="s">
        <v>3331</v>
      </c>
      <c r="E4176" t="s">
        <v>3720</v>
      </c>
      <c r="F4176">
        <v>68</v>
      </c>
      <c r="G4176">
        <v>55</v>
      </c>
      <c r="I4176" t="s">
        <v>1349</v>
      </c>
    </row>
    <row r="4177" spans="1:9" x14ac:dyDescent="0.25">
      <c r="A4177" t="s">
        <v>3342</v>
      </c>
      <c r="B4177" s="6">
        <v>42042</v>
      </c>
      <c r="C4177" t="s">
        <v>3073</v>
      </c>
      <c r="D4177" t="s">
        <v>3275</v>
      </c>
      <c r="E4177" t="s">
        <v>3720</v>
      </c>
      <c r="F4177">
        <v>78</v>
      </c>
      <c r="G4177">
        <v>76</v>
      </c>
      <c r="I4177" t="s">
        <v>2958</v>
      </c>
    </row>
    <row r="4178" spans="1:9" x14ac:dyDescent="0.25">
      <c r="A4178" t="s">
        <v>3172</v>
      </c>
      <c r="B4178" s="6">
        <v>42042</v>
      </c>
      <c r="C4178" t="s">
        <v>3073</v>
      </c>
      <c r="D4178" t="s">
        <v>3120</v>
      </c>
      <c r="E4178" t="s">
        <v>3721</v>
      </c>
      <c r="F4178">
        <v>95</v>
      </c>
      <c r="G4178">
        <v>69</v>
      </c>
      <c r="I4178" t="s">
        <v>362</v>
      </c>
    </row>
    <row r="4179" spans="1:9" x14ac:dyDescent="0.25">
      <c r="A4179" t="s">
        <v>3300</v>
      </c>
      <c r="B4179" s="6">
        <v>42042</v>
      </c>
      <c r="C4179" t="s">
        <v>3073</v>
      </c>
      <c r="D4179" t="s">
        <v>3219</v>
      </c>
      <c r="E4179" t="s">
        <v>3720</v>
      </c>
      <c r="F4179">
        <v>75</v>
      </c>
      <c r="G4179">
        <v>70</v>
      </c>
      <c r="I4179" t="s">
        <v>763</v>
      </c>
    </row>
    <row r="4180" spans="1:9" x14ac:dyDescent="0.25">
      <c r="A4180" t="s">
        <v>3189</v>
      </c>
      <c r="B4180" s="6">
        <v>42042</v>
      </c>
      <c r="C4180" t="s">
        <v>3073</v>
      </c>
      <c r="D4180" t="s">
        <v>3294</v>
      </c>
      <c r="E4180" t="s">
        <v>3721</v>
      </c>
      <c r="F4180">
        <v>88</v>
      </c>
      <c r="G4180">
        <v>74</v>
      </c>
      <c r="I4180" t="s">
        <v>140</v>
      </c>
    </row>
    <row r="4181" spans="1:9" x14ac:dyDescent="0.25">
      <c r="A4181" t="s">
        <v>3704</v>
      </c>
      <c r="B4181" s="6">
        <v>42042</v>
      </c>
      <c r="C4181" t="s">
        <v>3073</v>
      </c>
      <c r="D4181" t="s">
        <v>3092</v>
      </c>
      <c r="E4181" t="s">
        <v>3721</v>
      </c>
      <c r="F4181">
        <v>90</v>
      </c>
      <c r="G4181">
        <v>60</v>
      </c>
      <c r="I4181" t="s">
        <v>577</v>
      </c>
    </row>
    <row r="4182" spans="1:9" x14ac:dyDescent="0.25">
      <c r="A4182" t="s">
        <v>3139</v>
      </c>
      <c r="B4182" s="6">
        <v>42042</v>
      </c>
      <c r="C4182" t="s">
        <v>3073</v>
      </c>
      <c r="D4182" t="s">
        <v>3138</v>
      </c>
      <c r="E4182" t="s">
        <v>3721</v>
      </c>
      <c r="F4182">
        <v>67</v>
      </c>
      <c r="G4182">
        <v>49</v>
      </c>
      <c r="I4182" t="s">
        <v>234</v>
      </c>
    </row>
    <row r="4183" spans="1:9" x14ac:dyDescent="0.25">
      <c r="A4183" t="s">
        <v>3319</v>
      </c>
      <c r="B4183" s="6">
        <v>42042</v>
      </c>
      <c r="C4183" t="s">
        <v>3073</v>
      </c>
      <c r="D4183" t="s">
        <v>3218</v>
      </c>
      <c r="E4183" t="s">
        <v>3720</v>
      </c>
      <c r="F4183">
        <v>71</v>
      </c>
      <c r="G4183">
        <v>68</v>
      </c>
      <c r="I4183" t="s">
        <v>2534</v>
      </c>
    </row>
    <row r="4184" spans="1:9" x14ac:dyDescent="0.25">
      <c r="A4184" t="s">
        <v>3377</v>
      </c>
      <c r="B4184" s="6">
        <v>42042</v>
      </c>
      <c r="C4184" t="s">
        <v>3073</v>
      </c>
      <c r="D4184" t="s">
        <v>3228</v>
      </c>
      <c r="E4184" t="s">
        <v>3721</v>
      </c>
      <c r="F4184">
        <v>77</v>
      </c>
      <c r="G4184">
        <v>72</v>
      </c>
      <c r="I4184" t="s">
        <v>268</v>
      </c>
    </row>
    <row r="4185" spans="1:9" x14ac:dyDescent="0.25">
      <c r="A4185" t="s">
        <v>3378</v>
      </c>
      <c r="B4185" s="6">
        <v>42042</v>
      </c>
      <c r="C4185" t="s">
        <v>3073</v>
      </c>
      <c r="D4185" t="s">
        <v>3376</v>
      </c>
      <c r="E4185" t="s">
        <v>3720</v>
      </c>
      <c r="F4185">
        <v>56</v>
      </c>
      <c r="G4185">
        <v>53</v>
      </c>
      <c r="I4185" t="s">
        <v>2107</v>
      </c>
    </row>
    <row r="4186" spans="1:9" x14ac:dyDescent="0.25">
      <c r="A4186" t="s">
        <v>3347</v>
      </c>
      <c r="B4186" s="6">
        <v>42042</v>
      </c>
      <c r="C4186" t="s">
        <v>3073</v>
      </c>
      <c r="D4186" t="s">
        <v>3175</v>
      </c>
      <c r="E4186" t="s">
        <v>3720</v>
      </c>
      <c r="F4186">
        <v>76</v>
      </c>
      <c r="G4186">
        <v>62</v>
      </c>
      <c r="I4186" t="s">
        <v>411</v>
      </c>
    </row>
    <row r="4187" spans="1:9" x14ac:dyDescent="0.25">
      <c r="A4187" t="s">
        <v>3144</v>
      </c>
      <c r="B4187" s="6">
        <v>42042</v>
      </c>
      <c r="C4187" t="s">
        <v>3073</v>
      </c>
      <c r="D4187" t="s">
        <v>3713</v>
      </c>
      <c r="E4187" t="s">
        <v>3720</v>
      </c>
      <c r="F4187">
        <v>68</v>
      </c>
      <c r="G4187">
        <v>61</v>
      </c>
      <c r="I4187" t="s">
        <v>69</v>
      </c>
    </row>
    <row r="4188" spans="1:9" x14ac:dyDescent="0.25">
      <c r="A4188" t="s">
        <v>3147</v>
      </c>
      <c r="B4188" s="6">
        <v>42042</v>
      </c>
      <c r="C4188" t="s">
        <v>3073</v>
      </c>
      <c r="D4188" t="s">
        <v>3298</v>
      </c>
      <c r="E4188" t="s">
        <v>3720</v>
      </c>
      <c r="F4188">
        <v>74</v>
      </c>
      <c r="G4188">
        <v>59</v>
      </c>
      <c r="I4188" t="s">
        <v>1493</v>
      </c>
    </row>
    <row r="4189" spans="1:9" x14ac:dyDescent="0.25">
      <c r="A4189" t="s">
        <v>3225</v>
      </c>
      <c r="B4189" s="6">
        <v>42042</v>
      </c>
      <c r="C4189" t="s">
        <v>3073</v>
      </c>
      <c r="D4189" t="s">
        <v>3353</v>
      </c>
      <c r="E4189" t="s">
        <v>3720</v>
      </c>
      <c r="F4189">
        <v>67</v>
      </c>
      <c r="G4189">
        <v>64</v>
      </c>
      <c r="I4189" t="s">
        <v>1469</v>
      </c>
    </row>
    <row r="4190" spans="1:9" x14ac:dyDescent="0.25">
      <c r="A4190" t="s">
        <v>3118</v>
      </c>
      <c r="B4190" s="6">
        <v>42042</v>
      </c>
      <c r="C4190" t="s">
        <v>3073</v>
      </c>
      <c r="D4190" t="s">
        <v>3131</v>
      </c>
      <c r="E4190" t="s">
        <v>3721</v>
      </c>
      <c r="F4190">
        <v>83</v>
      </c>
      <c r="G4190">
        <v>65</v>
      </c>
      <c r="I4190" t="s">
        <v>410</v>
      </c>
    </row>
    <row r="4191" spans="1:9" x14ac:dyDescent="0.25">
      <c r="A4191" t="s">
        <v>3338</v>
      </c>
      <c r="B4191" s="6">
        <v>42042</v>
      </c>
      <c r="C4191" t="s">
        <v>3073</v>
      </c>
      <c r="D4191" t="s">
        <v>3223</v>
      </c>
      <c r="E4191" t="s">
        <v>3720</v>
      </c>
      <c r="F4191">
        <v>74</v>
      </c>
      <c r="G4191">
        <v>68</v>
      </c>
      <c r="I4191" t="s">
        <v>1121</v>
      </c>
    </row>
    <row r="4192" spans="1:9" x14ac:dyDescent="0.25">
      <c r="A4192" t="s">
        <v>3111</v>
      </c>
      <c r="B4192" s="6">
        <v>42042</v>
      </c>
      <c r="C4192" t="s">
        <v>3073</v>
      </c>
      <c r="D4192" t="s">
        <v>3251</v>
      </c>
      <c r="E4192" t="s">
        <v>3721</v>
      </c>
      <c r="F4192">
        <v>56</v>
      </c>
      <c r="G4192">
        <v>53</v>
      </c>
      <c r="I4192" t="s">
        <v>861</v>
      </c>
    </row>
    <row r="4193" spans="1:9" x14ac:dyDescent="0.25">
      <c r="A4193" t="s">
        <v>3355</v>
      </c>
      <c r="B4193" s="6">
        <v>42042</v>
      </c>
      <c r="C4193" t="s">
        <v>3073</v>
      </c>
      <c r="D4193" t="s">
        <v>3411</v>
      </c>
      <c r="E4193" t="s">
        <v>3720</v>
      </c>
      <c r="F4193">
        <v>71</v>
      </c>
      <c r="G4193">
        <v>68</v>
      </c>
      <c r="H4193" t="s">
        <v>3722</v>
      </c>
      <c r="I4193" t="s">
        <v>2844</v>
      </c>
    </row>
    <row r="4194" spans="1:9" x14ac:dyDescent="0.25">
      <c r="A4194" t="s">
        <v>3196</v>
      </c>
      <c r="B4194" s="6">
        <v>42042</v>
      </c>
      <c r="C4194" t="s">
        <v>3073</v>
      </c>
      <c r="D4194" t="s">
        <v>3200</v>
      </c>
      <c r="E4194" t="s">
        <v>3721</v>
      </c>
      <c r="F4194">
        <v>73</v>
      </c>
      <c r="G4194">
        <v>59</v>
      </c>
      <c r="I4194" t="s">
        <v>599</v>
      </c>
    </row>
    <row r="4195" spans="1:9" x14ac:dyDescent="0.25">
      <c r="A4195" t="s">
        <v>3293</v>
      </c>
      <c r="B4195" s="6">
        <v>42042</v>
      </c>
      <c r="C4195" t="s">
        <v>3073</v>
      </c>
      <c r="D4195" t="s">
        <v>3125</v>
      </c>
      <c r="E4195" t="s">
        <v>3721</v>
      </c>
      <c r="F4195">
        <v>64</v>
      </c>
      <c r="G4195">
        <v>61</v>
      </c>
      <c r="I4195" t="s">
        <v>2016</v>
      </c>
    </row>
    <row r="4196" spans="1:9" x14ac:dyDescent="0.25">
      <c r="A4196" t="s">
        <v>3112</v>
      </c>
      <c r="B4196" s="6">
        <v>42042</v>
      </c>
      <c r="C4196" t="s">
        <v>3073</v>
      </c>
      <c r="D4196" t="s">
        <v>3345</v>
      </c>
      <c r="E4196" t="s">
        <v>3721</v>
      </c>
      <c r="F4196">
        <v>80</v>
      </c>
      <c r="G4196">
        <v>69</v>
      </c>
      <c r="I4196" t="s">
        <v>684</v>
      </c>
    </row>
    <row r="4197" spans="1:9" x14ac:dyDescent="0.25">
      <c r="A4197" t="s">
        <v>3269</v>
      </c>
      <c r="B4197" s="6">
        <v>42042</v>
      </c>
      <c r="C4197" t="s">
        <v>3073</v>
      </c>
      <c r="D4197" t="s">
        <v>3270</v>
      </c>
      <c r="E4197" t="s">
        <v>3720</v>
      </c>
      <c r="F4197">
        <v>70</v>
      </c>
      <c r="G4197">
        <v>63</v>
      </c>
      <c r="I4197" t="s">
        <v>1028</v>
      </c>
    </row>
    <row r="4198" spans="1:9" x14ac:dyDescent="0.25">
      <c r="A4198" t="s">
        <v>3406</v>
      </c>
      <c r="B4198" s="6">
        <v>42042</v>
      </c>
      <c r="C4198" t="s">
        <v>3073</v>
      </c>
      <c r="D4198" t="s">
        <v>3362</v>
      </c>
      <c r="E4198" t="s">
        <v>3721</v>
      </c>
      <c r="F4198">
        <v>78</v>
      </c>
      <c r="G4198">
        <v>72</v>
      </c>
      <c r="I4198" t="s">
        <v>2600</v>
      </c>
    </row>
    <row r="4199" spans="1:9" x14ac:dyDescent="0.25">
      <c r="A4199" t="s">
        <v>3714</v>
      </c>
      <c r="B4199" s="6">
        <v>42042</v>
      </c>
      <c r="C4199" t="s">
        <v>3073</v>
      </c>
      <c r="D4199" t="s">
        <v>3247</v>
      </c>
      <c r="E4199" t="s">
        <v>3721</v>
      </c>
      <c r="F4199">
        <v>75</v>
      </c>
      <c r="G4199">
        <v>38</v>
      </c>
      <c r="I4199" t="s">
        <v>379</v>
      </c>
    </row>
    <row r="4200" spans="1:9" x14ac:dyDescent="0.25">
      <c r="A4200" t="s">
        <v>3217</v>
      </c>
      <c r="B4200" s="6">
        <v>42042</v>
      </c>
      <c r="C4200" t="s">
        <v>3073</v>
      </c>
      <c r="D4200" t="s">
        <v>3159</v>
      </c>
      <c r="E4200" t="s">
        <v>3721</v>
      </c>
      <c r="F4200">
        <v>75</v>
      </c>
      <c r="G4200">
        <v>69</v>
      </c>
      <c r="I4200" t="s">
        <v>485</v>
      </c>
    </row>
    <row r="4201" spans="1:9" x14ac:dyDescent="0.25">
      <c r="A4201" t="s">
        <v>3386</v>
      </c>
      <c r="B4201" s="6">
        <v>42042</v>
      </c>
      <c r="C4201" t="s">
        <v>3073</v>
      </c>
      <c r="D4201" t="s">
        <v>3273</v>
      </c>
      <c r="E4201" t="s">
        <v>3720</v>
      </c>
      <c r="F4201">
        <v>63</v>
      </c>
      <c r="G4201">
        <v>56</v>
      </c>
      <c r="I4201" t="s">
        <v>2770</v>
      </c>
    </row>
    <row r="4202" spans="1:9" x14ac:dyDescent="0.25">
      <c r="A4202" t="s">
        <v>3245</v>
      </c>
      <c r="B4202" s="6">
        <v>42042</v>
      </c>
      <c r="C4202" t="s">
        <v>3073</v>
      </c>
      <c r="D4202" t="s">
        <v>3248</v>
      </c>
      <c r="E4202" t="s">
        <v>3720</v>
      </c>
      <c r="F4202">
        <v>61</v>
      </c>
      <c r="G4202">
        <v>57</v>
      </c>
      <c r="I4202" t="s">
        <v>70</v>
      </c>
    </row>
    <row r="4203" spans="1:9" x14ac:dyDescent="0.25">
      <c r="A4203" t="s">
        <v>3129</v>
      </c>
      <c r="B4203" s="6">
        <v>42042</v>
      </c>
      <c r="C4203" t="s">
        <v>3073</v>
      </c>
      <c r="D4203" t="s">
        <v>3212</v>
      </c>
      <c r="E4203" t="s">
        <v>3720</v>
      </c>
      <c r="F4203">
        <v>74</v>
      </c>
      <c r="G4203">
        <v>46</v>
      </c>
      <c r="I4203" t="s">
        <v>751</v>
      </c>
    </row>
    <row r="4204" spans="1:9" x14ac:dyDescent="0.25">
      <c r="A4204" t="s">
        <v>3375</v>
      </c>
      <c r="B4204" s="6">
        <v>42042</v>
      </c>
      <c r="C4204" t="s">
        <v>3073</v>
      </c>
      <c r="D4204" t="s">
        <v>3169</v>
      </c>
      <c r="E4204" t="s">
        <v>3721</v>
      </c>
      <c r="F4204">
        <v>61</v>
      </c>
      <c r="G4204">
        <v>60</v>
      </c>
      <c r="I4204" t="s">
        <v>316</v>
      </c>
    </row>
    <row r="4205" spans="1:9" x14ac:dyDescent="0.25">
      <c r="A4205" t="s">
        <v>3107</v>
      </c>
      <c r="B4205" s="6">
        <v>42042</v>
      </c>
      <c r="C4205" t="s">
        <v>3073</v>
      </c>
      <c r="D4205" t="s">
        <v>3078</v>
      </c>
      <c r="E4205" t="s">
        <v>3721</v>
      </c>
      <c r="F4205">
        <v>66</v>
      </c>
      <c r="G4205">
        <v>60</v>
      </c>
      <c r="I4205" t="s">
        <v>2243</v>
      </c>
    </row>
    <row r="4206" spans="1:9" x14ac:dyDescent="0.25">
      <c r="A4206" t="s">
        <v>3250</v>
      </c>
      <c r="B4206" s="6">
        <v>42042</v>
      </c>
      <c r="C4206" t="s">
        <v>3073</v>
      </c>
      <c r="D4206" t="s">
        <v>3297</v>
      </c>
      <c r="E4206" t="s">
        <v>3720</v>
      </c>
      <c r="F4206">
        <v>56</v>
      </c>
      <c r="G4206">
        <v>55</v>
      </c>
      <c r="I4206" t="s">
        <v>1369</v>
      </c>
    </row>
    <row r="4207" spans="1:9" x14ac:dyDescent="0.25">
      <c r="A4207" t="s">
        <v>3158</v>
      </c>
      <c r="B4207" s="6">
        <v>42042</v>
      </c>
      <c r="C4207" t="s">
        <v>3073</v>
      </c>
      <c r="D4207" t="s">
        <v>3190</v>
      </c>
      <c r="E4207" t="s">
        <v>3720</v>
      </c>
      <c r="F4207">
        <v>79</v>
      </c>
      <c r="G4207">
        <v>65</v>
      </c>
      <c r="I4207" t="s">
        <v>2130</v>
      </c>
    </row>
    <row r="4208" spans="1:9" x14ac:dyDescent="0.25">
      <c r="A4208" t="s">
        <v>3123</v>
      </c>
      <c r="B4208" s="6">
        <v>42042</v>
      </c>
      <c r="C4208" t="s">
        <v>3073</v>
      </c>
      <c r="D4208" t="s">
        <v>3379</v>
      </c>
      <c r="E4208" t="s">
        <v>3720</v>
      </c>
      <c r="F4208">
        <v>69</v>
      </c>
      <c r="G4208">
        <v>63</v>
      </c>
      <c r="I4208" t="s">
        <v>2339</v>
      </c>
    </row>
    <row r="4209" spans="1:9" x14ac:dyDescent="0.25">
      <c r="A4209" t="s">
        <v>3340</v>
      </c>
      <c r="B4209" s="6">
        <v>42042</v>
      </c>
      <c r="C4209" t="s">
        <v>3073</v>
      </c>
      <c r="D4209" t="s">
        <v>3184</v>
      </c>
      <c r="E4209" t="s">
        <v>3720</v>
      </c>
      <c r="F4209">
        <v>87</v>
      </c>
      <c r="G4209">
        <v>68</v>
      </c>
      <c r="I4209" t="s">
        <v>2200</v>
      </c>
    </row>
    <row r="4210" spans="1:9" x14ac:dyDescent="0.25">
      <c r="A4210" t="s">
        <v>3183</v>
      </c>
      <c r="B4210" s="6">
        <v>42042</v>
      </c>
      <c r="C4210" t="s">
        <v>3073</v>
      </c>
      <c r="D4210" t="s">
        <v>3155</v>
      </c>
      <c r="E4210" t="s">
        <v>3721</v>
      </c>
      <c r="F4210">
        <v>71</v>
      </c>
      <c r="G4210">
        <v>60</v>
      </c>
      <c r="I4210" t="s">
        <v>1286</v>
      </c>
    </row>
    <row r="4211" spans="1:9" x14ac:dyDescent="0.25">
      <c r="A4211" t="s">
        <v>3088</v>
      </c>
      <c r="B4211" s="6">
        <v>42042</v>
      </c>
      <c r="C4211" t="s">
        <v>3073</v>
      </c>
      <c r="D4211" t="s">
        <v>3089</v>
      </c>
      <c r="E4211" t="s">
        <v>3721</v>
      </c>
      <c r="F4211">
        <v>67</v>
      </c>
      <c r="G4211">
        <v>64</v>
      </c>
      <c r="I4211" t="s">
        <v>88</v>
      </c>
    </row>
    <row r="4212" spans="1:9" x14ac:dyDescent="0.25">
      <c r="A4212" t="s">
        <v>3326</v>
      </c>
      <c r="B4212" s="6">
        <v>42042</v>
      </c>
      <c r="C4212" t="s">
        <v>3073</v>
      </c>
      <c r="D4212" t="s">
        <v>3256</v>
      </c>
      <c r="E4212" t="s">
        <v>3721</v>
      </c>
      <c r="F4212">
        <v>80</v>
      </c>
      <c r="G4212">
        <v>73</v>
      </c>
      <c r="I4212" t="s">
        <v>1512</v>
      </c>
    </row>
    <row r="4213" spans="1:9" x14ac:dyDescent="0.25">
      <c r="A4213" t="s">
        <v>3137</v>
      </c>
      <c r="B4213" s="6">
        <v>42042</v>
      </c>
      <c r="C4213" t="s">
        <v>3073</v>
      </c>
      <c r="D4213" t="s">
        <v>3140</v>
      </c>
      <c r="E4213" t="s">
        <v>3720</v>
      </c>
      <c r="F4213">
        <v>61</v>
      </c>
      <c r="G4213">
        <v>60</v>
      </c>
      <c r="I4213" t="s">
        <v>268</v>
      </c>
    </row>
    <row r="4214" spans="1:9" x14ac:dyDescent="0.25">
      <c r="A4214" t="s">
        <v>3323</v>
      </c>
      <c r="B4214" s="6">
        <v>42042</v>
      </c>
      <c r="C4214" t="s">
        <v>3073</v>
      </c>
      <c r="D4214" t="s">
        <v>3227</v>
      </c>
      <c r="E4214" t="s">
        <v>3720</v>
      </c>
      <c r="F4214">
        <v>59</v>
      </c>
      <c r="G4214">
        <v>54</v>
      </c>
      <c r="I4214" t="s">
        <v>683</v>
      </c>
    </row>
    <row r="4215" spans="1:9" x14ac:dyDescent="0.25">
      <c r="A4215" t="s">
        <v>3290</v>
      </c>
      <c r="B4215" s="6">
        <v>42042</v>
      </c>
      <c r="C4215" t="s">
        <v>3073</v>
      </c>
      <c r="D4215" t="s">
        <v>3317</v>
      </c>
      <c r="E4215" t="s">
        <v>3720</v>
      </c>
      <c r="F4215">
        <v>73</v>
      </c>
      <c r="G4215">
        <v>62</v>
      </c>
      <c r="I4215" t="s">
        <v>485</v>
      </c>
    </row>
    <row r="4216" spans="1:9" x14ac:dyDescent="0.25">
      <c r="A4216" t="s">
        <v>3124</v>
      </c>
      <c r="B4216" s="6">
        <v>42042</v>
      </c>
      <c r="C4216" t="s">
        <v>3073</v>
      </c>
      <c r="D4216" t="s">
        <v>3206</v>
      </c>
      <c r="E4216" t="s">
        <v>3721</v>
      </c>
      <c r="F4216">
        <v>62</v>
      </c>
      <c r="G4216">
        <v>58</v>
      </c>
      <c r="I4216" t="s">
        <v>1262</v>
      </c>
    </row>
    <row r="4217" spans="1:9" x14ac:dyDescent="0.25">
      <c r="A4217" t="s">
        <v>3235</v>
      </c>
      <c r="B4217" s="6">
        <v>42042</v>
      </c>
      <c r="C4217" t="s">
        <v>3073</v>
      </c>
      <c r="D4217" t="s">
        <v>3100</v>
      </c>
      <c r="E4217" t="s">
        <v>3720</v>
      </c>
      <c r="F4217">
        <v>83</v>
      </c>
      <c r="G4217">
        <v>61</v>
      </c>
      <c r="I4217" t="s">
        <v>297</v>
      </c>
    </row>
    <row r="4218" spans="1:9" x14ac:dyDescent="0.25">
      <c r="A4218" t="s">
        <v>3163</v>
      </c>
      <c r="B4218" s="6">
        <v>42042</v>
      </c>
      <c r="C4218" t="s">
        <v>3073</v>
      </c>
      <c r="D4218" t="s">
        <v>3237</v>
      </c>
      <c r="E4218" t="s">
        <v>3721</v>
      </c>
      <c r="F4218">
        <v>70</v>
      </c>
      <c r="G4218">
        <v>56</v>
      </c>
      <c r="I4218" t="s">
        <v>1043</v>
      </c>
    </row>
    <row r="4219" spans="1:9" x14ac:dyDescent="0.25">
      <c r="A4219" t="s">
        <v>3266</v>
      </c>
      <c r="B4219" s="6">
        <v>42042</v>
      </c>
      <c r="C4219" t="s">
        <v>3073</v>
      </c>
      <c r="D4219" t="s">
        <v>3236</v>
      </c>
      <c r="E4219" t="s">
        <v>3720</v>
      </c>
      <c r="F4219">
        <v>61</v>
      </c>
      <c r="G4219">
        <v>51</v>
      </c>
      <c r="I4219" t="s">
        <v>1049</v>
      </c>
    </row>
    <row r="4220" spans="1:9" x14ac:dyDescent="0.25">
      <c r="A4220" t="s">
        <v>3238</v>
      </c>
      <c r="B4220" s="6">
        <v>42042</v>
      </c>
      <c r="C4220" t="s">
        <v>3073</v>
      </c>
      <c r="D4220" t="s">
        <v>3230</v>
      </c>
      <c r="E4220" t="s">
        <v>3721</v>
      </c>
      <c r="F4220">
        <v>73</v>
      </c>
      <c r="G4220">
        <v>71</v>
      </c>
      <c r="I4220" t="s">
        <v>1658</v>
      </c>
    </row>
    <row r="4221" spans="1:9" x14ac:dyDescent="0.25">
      <c r="A4221" t="s">
        <v>3341</v>
      </c>
      <c r="B4221" s="6">
        <v>42042</v>
      </c>
      <c r="C4221" t="s">
        <v>3073</v>
      </c>
      <c r="D4221" t="s">
        <v>3321</v>
      </c>
      <c r="E4221" t="s">
        <v>3721</v>
      </c>
      <c r="F4221">
        <v>67</v>
      </c>
      <c r="G4221">
        <v>57</v>
      </c>
      <c r="I4221" t="s">
        <v>2039</v>
      </c>
    </row>
    <row r="4222" spans="1:9" x14ac:dyDescent="0.25">
      <c r="A4222" t="s">
        <v>3090</v>
      </c>
      <c r="B4222" s="6">
        <v>42042</v>
      </c>
      <c r="C4222" t="s">
        <v>3073</v>
      </c>
      <c r="D4222" t="s">
        <v>3718</v>
      </c>
      <c r="E4222" t="s">
        <v>3721</v>
      </c>
      <c r="F4222">
        <v>96</v>
      </c>
      <c r="G4222">
        <v>70</v>
      </c>
      <c r="I4222" t="s">
        <v>1598</v>
      </c>
    </row>
    <row r="4223" spans="1:9" x14ac:dyDescent="0.25">
      <c r="A4223" t="s">
        <v>3325</v>
      </c>
      <c r="B4223" s="6">
        <v>42042</v>
      </c>
      <c r="C4223" t="s">
        <v>3073</v>
      </c>
      <c r="D4223" t="s">
        <v>3093</v>
      </c>
      <c r="E4223" t="s">
        <v>3721</v>
      </c>
      <c r="F4223">
        <v>67</v>
      </c>
      <c r="G4223">
        <v>59</v>
      </c>
      <c r="I4223" t="s">
        <v>2469</v>
      </c>
    </row>
    <row r="4224" spans="1:9" x14ac:dyDescent="0.25">
      <c r="A4224" t="s">
        <v>3083</v>
      </c>
      <c r="B4224" s="6">
        <v>42042</v>
      </c>
      <c r="C4224" t="s">
        <v>3073</v>
      </c>
      <c r="D4224" t="s">
        <v>3091</v>
      </c>
      <c r="E4224" t="s">
        <v>3721</v>
      </c>
      <c r="F4224">
        <v>80</v>
      </c>
      <c r="G4224">
        <v>46</v>
      </c>
      <c r="I4224" t="s">
        <v>108</v>
      </c>
    </row>
    <row r="4225" spans="1:9" x14ac:dyDescent="0.25">
      <c r="A4225" t="s">
        <v>3274</v>
      </c>
      <c r="B4225" s="6">
        <v>42042</v>
      </c>
      <c r="C4225" t="s">
        <v>3073</v>
      </c>
      <c r="D4225" t="s">
        <v>3276</v>
      </c>
      <c r="E4225" t="s">
        <v>3720</v>
      </c>
      <c r="F4225">
        <v>63</v>
      </c>
      <c r="G4225">
        <v>60</v>
      </c>
      <c r="I4225" t="s">
        <v>557</v>
      </c>
    </row>
    <row r="4226" spans="1:9" x14ac:dyDescent="0.25">
      <c r="A4226" t="s">
        <v>3407</v>
      </c>
      <c r="B4226" s="6">
        <v>42042</v>
      </c>
      <c r="C4226" t="s">
        <v>3073</v>
      </c>
      <c r="D4226" t="s">
        <v>3387</v>
      </c>
      <c r="E4226" t="s">
        <v>3721</v>
      </c>
      <c r="F4226">
        <v>70</v>
      </c>
      <c r="G4226">
        <v>59</v>
      </c>
      <c r="I4226" t="s">
        <v>2630</v>
      </c>
    </row>
    <row r="4227" spans="1:9" x14ac:dyDescent="0.25">
      <c r="A4227" t="s">
        <v>3292</v>
      </c>
      <c r="B4227" s="6">
        <v>42042</v>
      </c>
      <c r="C4227" t="s">
        <v>3073</v>
      </c>
      <c r="D4227" t="s">
        <v>3393</v>
      </c>
      <c r="E4227" t="s">
        <v>3721</v>
      </c>
      <c r="F4227">
        <v>72</v>
      </c>
      <c r="G4227">
        <v>69</v>
      </c>
      <c r="I4227" t="s">
        <v>2050</v>
      </c>
    </row>
    <row r="4228" spans="1:9" x14ac:dyDescent="0.25">
      <c r="A4228" t="s">
        <v>3239</v>
      </c>
      <c r="B4228" s="6">
        <v>42042</v>
      </c>
      <c r="C4228" t="s">
        <v>3073</v>
      </c>
      <c r="D4228" t="s">
        <v>3392</v>
      </c>
      <c r="E4228" t="s">
        <v>3720</v>
      </c>
      <c r="F4228">
        <v>58</v>
      </c>
      <c r="G4228">
        <v>44</v>
      </c>
      <c r="I4228" t="s">
        <v>2060</v>
      </c>
    </row>
    <row r="4229" spans="1:9" x14ac:dyDescent="0.25">
      <c r="A4229" t="s">
        <v>3224</v>
      </c>
      <c r="B4229" s="6">
        <v>42042</v>
      </c>
      <c r="C4229" t="s">
        <v>3073</v>
      </c>
      <c r="D4229" t="s">
        <v>3285</v>
      </c>
      <c r="E4229" t="s">
        <v>3721</v>
      </c>
      <c r="F4229">
        <v>71</v>
      </c>
      <c r="G4229">
        <v>47</v>
      </c>
      <c r="I4229" t="s">
        <v>2778</v>
      </c>
    </row>
    <row r="4230" spans="1:9" x14ac:dyDescent="0.25">
      <c r="A4230" t="s">
        <v>3346</v>
      </c>
      <c r="B4230" s="6">
        <v>42042</v>
      </c>
      <c r="C4230" t="s">
        <v>3073</v>
      </c>
      <c r="D4230" t="s">
        <v>3157</v>
      </c>
      <c r="E4230" t="s">
        <v>3720</v>
      </c>
      <c r="F4230">
        <v>73</v>
      </c>
      <c r="G4230">
        <v>68</v>
      </c>
      <c r="I4230" t="s">
        <v>1167</v>
      </c>
    </row>
    <row r="4231" spans="1:9" x14ac:dyDescent="0.25">
      <c r="A4231" t="s">
        <v>3268</v>
      </c>
      <c r="B4231" s="6">
        <v>42042</v>
      </c>
      <c r="C4231" t="s">
        <v>3073</v>
      </c>
      <c r="D4231" t="s">
        <v>3278</v>
      </c>
      <c r="E4231" t="s">
        <v>3721</v>
      </c>
      <c r="F4231">
        <v>88</v>
      </c>
      <c r="G4231">
        <v>63</v>
      </c>
      <c r="I4231" t="s">
        <v>1072</v>
      </c>
    </row>
    <row r="4232" spans="1:9" x14ac:dyDescent="0.25">
      <c r="A4232" t="s">
        <v>3103</v>
      </c>
      <c r="B4232" s="6">
        <v>42042</v>
      </c>
      <c r="C4232" t="s">
        <v>3073</v>
      </c>
      <c r="D4232" t="s">
        <v>3367</v>
      </c>
      <c r="E4232" t="s">
        <v>3720</v>
      </c>
      <c r="F4232">
        <v>69</v>
      </c>
      <c r="G4232">
        <v>65</v>
      </c>
      <c r="I4232" t="s">
        <v>1961</v>
      </c>
    </row>
    <row r="4233" spans="1:9" x14ac:dyDescent="0.25">
      <c r="A4233" t="s">
        <v>3178</v>
      </c>
      <c r="B4233" s="6">
        <v>42042</v>
      </c>
      <c r="C4233" t="s">
        <v>3073</v>
      </c>
      <c r="D4233" t="s">
        <v>3288</v>
      </c>
      <c r="E4233" t="s">
        <v>3721</v>
      </c>
      <c r="F4233">
        <v>69</v>
      </c>
      <c r="G4233">
        <v>53</v>
      </c>
      <c r="I4233" t="s">
        <v>2148</v>
      </c>
    </row>
    <row r="4234" spans="1:9" x14ac:dyDescent="0.25">
      <c r="A4234" t="s">
        <v>3214</v>
      </c>
      <c r="B4234" s="6">
        <v>42042</v>
      </c>
      <c r="C4234" t="s">
        <v>3073</v>
      </c>
      <c r="D4234" t="s">
        <v>3215</v>
      </c>
      <c r="E4234" t="s">
        <v>3721</v>
      </c>
      <c r="F4234">
        <v>77</v>
      </c>
      <c r="G4234">
        <v>60</v>
      </c>
      <c r="I4234" t="s">
        <v>763</v>
      </c>
    </row>
    <row r="4235" spans="1:9" x14ac:dyDescent="0.25">
      <c r="A4235" t="s">
        <v>3191</v>
      </c>
      <c r="B4235" s="6">
        <v>42042</v>
      </c>
      <c r="C4235" t="s">
        <v>3073</v>
      </c>
      <c r="D4235" t="s">
        <v>3315</v>
      </c>
      <c r="E4235" t="s">
        <v>3721</v>
      </c>
      <c r="F4235">
        <v>76</v>
      </c>
      <c r="G4235">
        <v>73</v>
      </c>
      <c r="I4235" t="s">
        <v>1013</v>
      </c>
    </row>
    <row r="4236" spans="1:9" x14ac:dyDescent="0.25">
      <c r="A4236" t="s">
        <v>3246</v>
      </c>
      <c r="B4236" s="6">
        <v>42042</v>
      </c>
      <c r="C4236" t="s">
        <v>3073</v>
      </c>
      <c r="D4236" t="s">
        <v>3709</v>
      </c>
      <c r="E4236" t="s">
        <v>3721</v>
      </c>
      <c r="F4236">
        <v>67</v>
      </c>
      <c r="G4236">
        <v>62</v>
      </c>
      <c r="I4236" t="s">
        <v>873</v>
      </c>
    </row>
    <row r="4237" spans="1:9" x14ac:dyDescent="0.25">
      <c r="A4237" t="s">
        <v>3186</v>
      </c>
      <c r="B4237" s="6">
        <v>42042</v>
      </c>
      <c r="C4237" t="s">
        <v>3073</v>
      </c>
      <c r="D4237" t="s">
        <v>3205</v>
      </c>
      <c r="E4237" t="s">
        <v>3721</v>
      </c>
      <c r="F4237">
        <v>61</v>
      </c>
      <c r="G4237">
        <v>57</v>
      </c>
      <c r="I4237" t="s">
        <v>1531</v>
      </c>
    </row>
    <row r="4238" spans="1:9" x14ac:dyDescent="0.25">
      <c r="A4238" t="s">
        <v>3174</v>
      </c>
      <c r="B4238" s="6">
        <v>42042</v>
      </c>
      <c r="C4238" t="s">
        <v>3073</v>
      </c>
      <c r="D4238" t="s">
        <v>3134</v>
      </c>
      <c r="E4238" t="s">
        <v>3721</v>
      </c>
      <c r="F4238">
        <v>56</v>
      </c>
      <c r="G4238">
        <v>43</v>
      </c>
      <c r="I4238" t="s">
        <v>1298</v>
      </c>
    </row>
    <row r="4239" spans="1:9" x14ac:dyDescent="0.25">
      <c r="A4239" t="s">
        <v>3334</v>
      </c>
      <c r="B4239" s="6">
        <v>42042</v>
      </c>
      <c r="C4239" t="s">
        <v>3073</v>
      </c>
      <c r="D4239" t="s">
        <v>3389</v>
      </c>
      <c r="E4239" t="s">
        <v>3720</v>
      </c>
      <c r="F4239">
        <v>72</v>
      </c>
      <c r="G4239">
        <v>50</v>
      </c>
      <c r="I4239" t="s">
        <v>2921</v>
      </c>
    </row>
    <row r="4240" spans="1:9" x14ac:dyDescent="0.25">
      <c r="A4240" t="s">
        <v>3192</v>
      </c>
      <c r="B4240" s="6">
        <v>42042</v>
      </c>
      <c r="C4240" t="s">
        <v>3073</v>
      </c>
      <c r="D4240" t="s">
        <v>3195</v>
      </c>
      <c r="E4240" t="s">
        <v>3721</v>
      </c>
      <c r="F4240">
        <v>83</v>
      </c>
      <c r="G4240">
        <v>77</v>
      </c>
      <c r="I4240" t="s">
        <v>673</v>
      </c>
    </row>
    <row r="4241" spans="1:9" x14ac:dyDescent="0.25">
      <c r="A4241" t="s">
        <v>3265</v>
      </c>
      <c r="B4241" s="6">
        <v>42042</v>
      </c>
      <c r="C4241" t="s">
        <v>3073</v>
      </c>
      <c r="D4241" t="s">
        <v>3264</v>
      </c>
      <c r="E4241" t="s">
        <v>3721</v>
      </c>
      <c r="F4241">
        <v>64</v>
      </c>
      <c r="G4241">
        <v>60</v>
      </c>
      <c r="I4241" t="s">
        <v>1109</v>
      </c>
    </row>
    <row r="4242" spans="1:9" x14ac:dyDescent="0.25">
      <c r="A4242" t="s">
        <v>3109</v>
      </c>
      <c r="B4242" s="6">
        <v>42042</v>
      </c>
      <c r="C4242" t="s">
        <v>3073</v>
      </c>
      <c r="D4242" t="s">
        <v>3106</v>
      </c>
      <c r="E4242" t="s">
        <v>3721</v>
      </c>
      <c r="F4242">
        <v>84</v>
      </c>
      <c r="G4242">
        <v>75</v>
      </c>
      <c r="H4242" t="s">
        <v>3722</v>
      </c>
      <c r="I4242" t="s">
        <v>2263</v>
      </c>
    </row>
    <row r="4243" spans="1:9" x14ac:dyDescent="0.25">
      <c r="A4243" t="s">
        <v>3130</v>
      </c>
      <c r="B4243" s="6">
        <v>42042</v>
      </c>
      <c r="C4243" t="s">
        <v>3073</v>
      </c>
      <c r="D4243" t="s">
        <v>3167</v>
      </c>
      <c r="E4243" t="s">
        <v>3721</v>
      </c>
      <c r="F4243">
        <v>58</v>
      </c>
      <c r="G4243">
        <v>54</v>
      </c>
      <c r="I4243" t="s">
        <v>498</v>
      </c>
    </row>
    <row r="4244" spans="1:9" x14ac:dyDescent="0.25">
      <c r="A4244" t="s">
        <v>3291</v>
      </c>
      <c r="B4244" s="6">
        <v>42042</v>
      </c>
      <c r="C4244" t="s">
        <v>3073</v>
      </c>
      <c r="D4244" t="s">
        <v>3390</v>
      </c>
      <c r="E4244" t="s">
        <v>3721</v>
      </c>
      <c r="F4244">
        <v>73</v>
      </c>
      <c r="G4244">
        <v>58</v>
      </c>
      <c r="I4244" t="s">
        <v>2938</v>
      </c>
    </row>
    <row r="4245" spans="1:9" x14ac:dyDescent="0.25">
      <c r="A4245" t="s">
        <v>3381</v>
      </c>
      <c r="B4245" s="6">
        <v>42042</v>
      </c>
      <c r="C4245" t="s">
        <v>3073</v>
      </c>
      <c r="D4245" t="s">
        <v>3382</v>
      </c>
      <c r="E4245" t="s">
        <v>3721</v>
      </c>
      <c r="F4245">
        <v>69</v>
      </c>
      <c r="G4245">
        <v>58</v>
      </c>
      <c r="I4245" t="s">
        <v>1903</v>
      </c>
    </row>
    <row r="4246" spans="1:9" x14ac:dyDescent="0.25">
      <c r="A4246" t="s">
        <v>3263</v>
      </c>
      <c r="B4246" s="6">
        <v>42042</v>
      </c>
      <c r="C4246" t="s">
        <v>3073</v>
      </c>
      <c r="D4246" t="s">
        <v>3364</v>
      </c>
      <c r="E4246" t="s">
        <v>3721</v>
      </c>
      <c r="F4246">
        <v>67</v>
      </c>
      <c r="G4246">
        <v>59</v>
      </c>
      <c r="I4246" t="s">
        <v>2642</v>
      </c>
    </row>
    <row r="4247" spans="1:9" x14ac:dyDescent="0.25">
      <c r="A4247" t="s">
        <v>3262</v>
      </c>
      <c r="B4247" s="6">
        <v>42042</v>
      </c>
      <c r="C4247" t="s">
        <v>3073</v>
      </c>
      <c r="D4247" t="s">
        <v>3707</v>
      </c>
      <c r="E4247" t="s">
        <v>3720</v>
      </c>
      <c r="F4247">
        <v>81</v>
      </c>
      <c r="G4247">
        <v>70</v>
      </c>
      <c r="I4247" t="s">
        <v>2138</v>
      </c>
    </row>
    <row r="4248" spans="1:9" x14ac:dyDescent="0.25">
      <c r="A4248" t="s">
        <v>3717</v>
      </c>
      <c r="B4248" s="6">
        <v>42042</v>
      </c>
      <c r="C4248" t="s">
        <v>3073</v>
      </c>
      <c r="D4248" t="s">
        <v>3328</v>
      </c>
      <c r="E4248" t="s">
        <v>3720</v>
      </c>
      <c r="F4248">
        <v>60</v>
      </c>
      <c r="G4248">
        <v>57</v>
      </c>
      <c r="I4248" t="s">
        <v>3004</v>
      </c>
    </row>
    <row r="4249" spans="1:9" x14ac:dyDescent="0.25">
      <c r="A4249" t="s">
        <v>3330</v>
      </c>
      <c r="B4249" s="6">
        <v>42042</v>
      </c>
      <c r="C4249" t="s">
        <v>3073</v>
      </c>
      <c r="D4249" t="s">
        <v>3286</v>
      </c>
      <c r="E4249" t="s">
        <v>3720</v>
      </c>
      <c r="F4249">
        <v>74</v>
      </c>
      <c r="G4249">
        <v>54</v>
      </c>
      <c r="I4249" t="s">
        <v>501</v>
      </c>
    </row>
    <row r="4250" spans="1:9" x14ac:dyDescent="0.25">
      <c r="A4250" t="s">
        <v>3397</v>
      </c>
      <c r="B4250" s="6">
        <v>42042</v>
      </c>
      <c r="C4250" t="s">
        <v>3073</v>
      </c>
      <c r="D4250" t="s">
        <v>3337</v>
      </c>
      <c r="E4250" t="s">
        <v>3721</v>
      </c>
      <c r="F4250">
        <v>68</v>
      </c>
      <c r="G4250">
        <v>64</v>
      </c>
      <c r="I4250" t="s">
        <v>2335</v>
      </c>
    </row>
    <row r="4251" spans="1:9" x14ac:dyDescent="0.25">
      <c r="A4251" t="s">
        <v>3261</v>
      </c>
      <c r="B4251" s="6">
        <v>42042</v>
      </c>
      <c r="C4251" t="s">
        <v>3073</v>
      </c>
      <c r="D4251" t="s">
        <v>3277</v>
      </c>
      <c r="E4251" t="s">
        <v>3721</v>
      </c>
      <c r="F4251">
        <v>53</v>
      </c>
      <c r="G4251">
        <v>33</v>
      </c>
      <c r="I4251" t="s">
        <v>1401</v>
      </c>
    </row>
    <row r="4252" spans="1:9" x14ac:dyDescent="0.25">
      <c r="A4252" t="s">
        <v>3105</v>
      </c>
      <c r="B4252" s="6">
        <v>42042</v>
      </c>
      <c r="C4252" t="s">
        <v>3073</v>
      </c>
      <c r="D4252" t="s">
        <v>3254</v>
      </c>
      <c r="E4252" t="s">
        <v>3720</v>
      </c>
      <c r="F4252">
        <v>57</v>
      </c>
      <c r="G4252">
        <v>54</v>
      </c>
      <c r="I4252" t="s">
        <v>962</v>
      </c>
    </row>
    <row r="4253" spans="1:9" x14ac:dyDescent="0.25">
      <c r="A4253" t="s">
        <v>3360</v>
      </c>
      <c r="B4253" s="6">
        <v>42042</v>
      </c>
      <c r="C4253" t="s">
        <v>3073</v>
      </c>
      <c r="D4253" t="s">
        <v>3363</v>
      </c>
      <c r="E4253" t="s">
        <v>3720</v>
      </c>
      <c r="F4253">
        <v>65</v>
      </c>
      <c r="G4253">
        <v>54</v>
      </c>
      <c r="I4253" t="s">
        <v>2858</v>
      </c>
    </row>
    <row r="4254" spans="1:9" x14ac:dyDescent="0.25">
      <c r="A4254" t="s">
        <v>3356</v>
      </c>
      <c r="B4254" s="6">
        <v>42042</v>
      </c>
      <c r="C4254" t="s">
        <v>3073</v>
      </c>
      <c r="D4254" t="s">
        <v>3415</v>
      </c>
      <c r="E4254" t="s">
        <v>3721</v>
      </c>
      <c r="F4254">
        <v>58</v>
      </c>
      <c r="G4254">
        <v>50</v>
      </c>
      <c r="I4254" t="s">
        <v>2745</v>
      </c>
    </row>
    <row r="4255" spans="1:9" x14ac:dyDescent="0.25">
      <c r="A4255" t="s">
        <v>3396</v>
      </c>
      <c r="B4255" s="6">
        <v>42042</v>
      </c>
      <c r="C4255" t="s">
        <v>3073</v>
      </c>
      <c r="D4255" t="s">
        <v>3193</v>
      </c>
      <c r="E4255" t="s">
        <v>3721</v>
      </c>
      <c r="F4255">
        <v>65</v>
      </c>
      <c r="G4255">
        <v>59</v>
      </c>
      <c r="I4255" t="s">
        <v>2156</v>
      </c>
    </row>
    <row r="4256" spans="1:9" x14ac:dyDescent="0.25">
      <c r="A4256" t="s">
        <v>3267</v>
      </c>
      <c r="B4256" s="6">
        <v>42042</v>
      </c>
      <c r="C4256" t="s">
        <v>3073</v>
      </c>
      <c r="D4256" t="s">
        <v>3243</v>
      </c>
      <c r="E4256" t="s">
        <v>3720</v>
      </c>
      <c r="F4256">
        <v>84</v>
      </c>
      <c r="G4256">
        <v>80</v>
      </c>
      <c r="I4256" t="s">
        <v>1120</v>
      </c>
    </row>
    <row r="4257" spans="1:9" x14ac:dyDescent="0.25">
      <c r="A4257" t="s">
        <v>3171</v>
      </c>
      <c r="B4257" s="6">
        <v>42042</v>
      </c>
      <c r="C4257" t="s">
        <v>3073</v>
      </c>
      <c r="D4257" t="s">
        <v>3180</v>
      </c>
      <c r="E4257" t="s">
        <v>3721</v>
      </c>
      <c r="F4257">
        <v>73</v>
      </c>
      <c r="G4257">
        <v>71</v>
      </c>
      <c r="I4257" t="s">
        <v>521</v>
      </c>
    </row>
    <row r="4258" spans="1:9" x14ac:dyDescent="0.25">
      <c r="A4258" t="s">
        <v>3201</v>
      </c>
      <c r="B4258" s="6">
        <v>42042</v>
      </c>
      <c r="C4258" t="s">
        <v>3073</v>
      </c>
      <c r="D4258" t="s">
        <v>3252</v>
      </c>
      <c r="E4258" t="s">
        <v>3721</v>
      </c>
      <c r="F4258">
        <v>84</v>
      </c>
      <c r="G4258">
        <v>66</v>
      </c>
      <c r="I4258" t="s">
        <v>897</v>
      </c>
    </row>
    <row r="4259" spans="1:9" x14ac:dyDescent="0.25">
      <c r="A4259" t="s">
        <v>3336</v>
      </c>
      <c r="B4259" s="6">
        <v>42042</v>
      </c>
      <c r="C4259" t="s">
        <v>3073</v>
      </c>
      <c r="D4259" t="s">
        <v>3404</v>
      </c>
      <c r="E4259" t="s">
        <v>3721</v>
      </c>
      <c r="F4259">
        <v>95</v>
      </c>
      <c r="G4259">
        <v>59</v>
      </c>
      <c r="I4259" t="s">
        <v>2655</v>
      </c>
    </row>
    <row r="4260" spans="1:9" x14ac:dyDescent="0.25">
      <c r="A4260" t="s">
        <v>3213</v>
      </c>
      <c r="B4260" s="6">
        <v>42042</v>
      </c>
      <c r="C4260" t="s">
        <v>3073</v>
      </c>
      <c r="D4260" t="s">
        <v>3221</v>
      </c>
      <c r="E4260" t="s">
        <v>3720</v>
      </c>
      <c r="F4260">
        <v>67</v>
      </c>
      <c r="G4260">
        <v>51</v>
      </c>
      <c r="I4260" t="s">
        <v>811</v>
      </c>
    </row>
    <row r="4261" spans="1:9" x14ac:dyDescent="0.25">
      <c r="A4261" t="s">
        <v>3085</v>
      </c>
      <c r="B4261" s="6">
        <v>42042</v>
      </c>
      <c r="C4261" t="s">
        <v>3073</v>
      </c>
      <c r="D4261" t="s">
        <v>3087</v>
      </c>
      <c r="E4261" t="s">
        <v>3720</v>
      </c>
      <c r="F4261">
        <v>57</v>
      </c>
      <c r="G4261">
        <v>48</v>
      </c>
      <c r="I4261" t="s">
        <v>124</v>
      </c>
    </row>
    <row r="4262" spans="1:9" x14ac:dyDescent="0.25">
      <c r="A4262" t="s">
        <v>3244</v>
      </c>
      <c r="B4262" s="6">
        <v>42042</v>
      </c>
      <c r="C4262" t="s">
        <v>3073</v>
      </c>
      <c r="D4262" t="s">
        <v>3702</v>
      </c>
      <c r="E4262" t="s">
        <v>3720</v>
      </c>
      <c r="F4262">
        <v>68</v>
      </c>
      <c r="G4262">
        <v>56</v>
      </c>
      <c r="I4262" t="s">
        <v>885</v>
      </c>
    </row>
    <row r="4263" spans="1:9" x14ac:dyDescent="0.25">
      <c r="A4263" t="s">
        <v>3232</v>
      </c>
      <c r="B4263" s="6">
        <v>42042</v>
      </c>
      <c r="C4263" t="s">
        <v>3073</v>
      </c>
      <c r="D4263" t="s">
        <v>3320</v>
      </c>
      <c r="E4263" t="s">
        <v>3721</v>
      </c>
      <c r="F4263">
        <v>72</v>
      </c>
      <c r="G4263">
        <v>59</v>
      </c>
      <c r="I4263" t="s">
        <v>709</v>
      </c>
    </row>
    <row r="4264" spans="1:9" x14ac:dyDescent="0.25">
      <c r="A4264" t="s">
        <v>3318</v>
      </c>
      <c r="B4264" s="6">
        <v>42042</v>
      </c>
      <c r="C4264" t="s">
        <v>3073</v>
      </c>
      <c r="D4264" t="s">
        <v>3374</v>
      </c>
      <c r="E4264" t="s">
        <v>3721</v>
      </c>
      <c r="F4264">
        <v>64</v>
      </c>
      <c r="G4264">
        <v>59</v>
      </c>
      <c r="I4264" t="s">
        <v>1308</v>
      </c>
    </row>
    <row r="4265" spans="1:9" x14ac:dyDescent="0.25">
      <c r="A4265" t="s">
        <v>3409</v>
      </c>
      <c r="B4265" s="6">
        <v>42042</v>
      </c>
      <c r="C4265" t="s">
        <v>3073</v>
      </c>
      <c r="D4265" t="s">
        <v>3413</v>
      </c>
      <c r="E4265" t="s">
        <v>3720</v>
      </c>
      <c r="F4265">
        <v>58</v>
      </c>
      <c r="G4265">
        <v>55</v>
      </c>
      <c r="I4265" t="s">
        <v>2755</v>
      </c>
    </row>
    <row r="4266" spans="1:9" x14ac:dyDescent="0.25">
      <c r="A4266" t="s">
        <v>3391</v>
      </c>
      <c r="B4266" s="6">
        <v>42042</v>
      </c>
      <c r="C4266" t="s">
        <v>3073</v>
      </c>
      <c r="D4266" t="s">
        <v>3207</v>
      </c>
      <c r="E4266" t="s">
        <v>3720</v>
      </c>
      <c r="F4266">
        <v>79</v>
      </c>
      <c r="G4266">
        <v>63</v>
      </c>
      <c r="I4266" t="s">
        <v>396</v>
      </c>
    </row>
    <row r="4267" spans="1:9" x14ac:dyDescent="0.25">
      <c r="A4267" t="s">
        <v>3182</v>
      </c>
      <c r="B4267" s="6">
        <v>42042</v>
      </c>
      <c r="C4267" t="s">
        <v>3073</v>
      </c>
      <c r="D4267" t="s">
        <v>3187</v>
      </c>
      <c r="E4267" t="s">
        <v>3720</v>
      </c>
      <c r="F4267">
        <v>63</v>
      </c>
      <c r="G4267">
        <v>61</v>
      </c>
      <c r="I4267" t="s">
        <v>236</v>
      </c>
    </row>
    <row r="4268" spans="1:9" x14ac:dyDescent="0.25">
      <c r="A4268" t="s">
        <v>3142</v>
      </c>
      <c r="B4268" s="6">
        <v>42042</v>
      </c>
      <c r="C4268" t="s">
        <v>3073</v>
      </c>
      <c r="D4268" t="s">
        <v>3136</v>
      </c>
      <c r="E4268" t="s">
        <v>3720</v>
      </c>
      <c r="F4268">
        <v>62</v>
      </c>
      <c r="G4268">
        <v>53</v>
      </c>
      <c r="I4268" t="s">
        <v>329</v>
      </c>
    </row>
    <row r="4269" spans="1:9" x14ac:dyDescent="0.25">
      <c r="A4269" t="s">
        <v>3143</v>
      </c>
      <c r="B4269" s="6">
        <v>42042</v>
      </c>
      <c r="C4269" t="s">
        <v>3073</v>
      </c>
      <c r="D4269" t="s">
        <v>3149</v>
      </c>
      <c r="E4269" t="s">
        <v>3720</v>
      </c>
      <c r="F4269">
        <v>68</v>
      </c>
      <c r="G4269">
        <v>57</v>
      </c>
      <c r="I4269" t="s">
        <v>342</v>
      </c>
    </row>
    <row r="4270" spans="1:9" x14ac:dyDescent="0.25">
      <c r="A4270" t="s">
        <v>3154</v>
      </c>
      <c r="B4270" s="6">
        <v>42042</v>
      </c>
      <c r="C4270" t="s">
        <v>3073</v>
      </c>
      <c r="D4270" t="s">
        <v>3185</v>
      </c>
      <c r="E4270" t="s">
        <v>3721</v>
      </c>
      <c r="F4270">
        <v>78</v>
      </c>
      <c r="G4270">
        <v>68</v>
      </c>
      <c r="I4270" t="s">
        <v>1559</v>
      </c>
    </row>
    <row r="4271" spans="1:9" x14ac:dyDescent="0.25">
      <c r="A4271" t="s">
        <v>3133</v>
      </c>
      <c r="B4271" s="6">
        <v>42042</v>
      </c>
      <c r="C4271" t="s">
        <v>3073</v>
      </c>
      <c r="D4271" t="s">
        <v>3208</v>
      </c>
      <c r="E4271" t="s">
        <v>3721</v>
      </c>
      <c r="F4271">
        <v>75</v>
      </c>
      <c r="G4271">
        <v>74</v>
      </c>
      <c r="I4271" t="s">
        <v>1401</v>
      </c>
    </row>
    <row r="4272" spans="1:9" x14ac:dyDescent="0.25">
      <c r="A4272" t="s">
        <v>3358</v>
      </c>
      <c r="B4272" s="6">
        <v>42042</v>
      </c>
      <c r="C4272" t="s">
        <v>3073</v>
      </c>
      <c r="D4272" t="s">
        <v>3299</v>
      </c>
      <c r="E4272" t="s">
        <v>3720</v>
      </c>
      <c r="F4272">
        <v>84</v>
      </c>
      <c r="G4272">
        <v>69</v>
      </c>
      <c r="I4272" t="s">
        <v>1574</v>
      </c>
    </row>
    <row r="4273" spans="1:9" x14ac:dyDescent="0.25">
      <c r="A4273" t="s">
        <v>3240</v>
      </c>
      <c r="B4273" s="6">
        <v>42042</v>
      </c>
      <c r="C4273" t="s">
        <v>3073</v>
      </c>
      <c r="D4273" t="s">
        <v>3241</v>
      </c>
      <c r="E4273" t="s">
        <v>3720</v>
      </c>
      <c r="F4273">
        <v>77</v>
      </c>
      <c r="G4273">
        <v>63</v>
      </c>
      <c r="I4273" t="s">
        <v>2984</v>
      </c>
    </row>
    <row r="4274" spans="1:9" x14ac:dyDescent="0.25">
      <c r="A4274" t="s">
        <v>3148</v>
      </c>
      <c r="B4274" s="6">
        <v>42042</v>
      </c>
      <c r="C4274" t="s">
        <v>3073</v>
      </c>
      <c r="D4274" t="s">
        <v>3344</v>
      </c>
      <c r="E4274" t="s">
        <v>3720</v>
      </c>
      <c r="F4274">
        <v>56</v>
      </c>
      <c r="G4274">
        <v>53</v>
      </c>
      <c r="I4274" t="s">
        <v>1225</v>
      </c>
    </row>
    <row r="4275" spans="1:9" x14ac:dyDescent="0.25">
      <c r="A4275" t="s">
        <v>3229</v>
      </c>
      <c r="B4275" s="6">
        <v>42042</v>
      </c>
      <c r="C4275" t="s">
        <v>3073</v>
      </c>
      <c r="D4275" t="s">
        <v>3199</v>
      </c>
      <c r="E4275" t="s">
        <v>3721</v>
      </c>
      <c r="F4275">
        <v>65</v>
      </c>
      <c r="G4275">
        <v>50</v>
      </c>
      <c r="I4275" t="s">
        <v>2513</v>
      </c>
    </row>
    <row r="4276" spans="1:9" x14ac:dyDescent="0.25">
      <c r="A4276" t="s">
        <v>3708</v>
      </c>
      <c r="B4276" s="6">
        <v>42042</v>
      </c>
      <c r="C4276" t="s">
        <v>3073</v>
      </c>
      <c r="D4276" t="s">
        <v>3249</v>
      </c>
      <c r="E4276" t="s">
        <v>3721</v>
      </c>
      <c r="F4276">
        <v>69</v>
      </c>
      <c r="G4276">
        <v>53</v>
      </c>
      <c r="I4276" t="s">
        <v>982</v>
      </c>
    </row>
    <row r="4277" spans="1:9" x14ac:dyDescent="0.25">
      <c r="A4277" t="s">
        <v>3710</v>
      </c>
      <c r="B4277" s="6">
        <v>42042</v>
      </c>
      <c r="C4277" t="s">
        <v>3073</v>
      </c>
      <c r="D4277" t="s">
        <v>3711</v>
      </c>
      <c r="E4277" t="s">
        <v>3721</v>
      </c>
      <c r="F4277">
        <v>52</v>
      </c>
      <c r="G4277">
        <v>47</v>
      </c>
      <c r="I4277" t="s">
        <v>692</v>
      </c>
    </row>
    <row r="4278" spans="1:9" x14ac:dyDescent="0.25">
      <c r="A4278" t="s">
        <v>3198</v>
      </c>
      <c r="B4278" s="6">
        <v>42042</v>
      </c>
      <c r="C4278" t="s">
        <v>3073</v>
      </c>
      <c r="D4278" t="s">
        <v>3161</v>
      </c>
      <c r="E4278" t="s">
        <v>3720</v>
      </c>
      <c r="F4278">
        <v>73</v>
      </c>
      <c r="G4278">
        <v>65</v>
      </c>
      <c r="I4278" t="s">
        <v>701</v>
      </c>
    </row>
    <row r="4279" spans="1:9" x14ac:dyDescent="0.25">
      <c r="A4279" t="s">
        <v>3351</v>
      </c>
      <c r="B4279" s="6">
        <v>42042</v>
      </c>
      <c r="C4279" t="s">
        <v>3073</v>
      </c>
      <c r="D4279" t="s">
        <v>3310</v>
      </c>
      <c r="E4279" t="s">
        <v>3720</v>
      </c>
      <c r="F4279">
        <v>65</v>
      </c>
      <c r="G4279">
        <v>62</v>
      </c>
      <c r="I4279" t="s">
        <v>1061</v>
      </c>
    </row>
    <row r="4280" spans="1:9" x14ac:dyDescent="0.25">
      <c r="A4280" t="s">
        <v>3380</v>
      </c>
      <c r="B4280" s="6">
        <v>42042</v>
      </c>
      <c r="C4280" t="s">
        <v>3073</v>
      </c>
      <c r="D4280" t="s">
        <v>3354</v>
      </c>
      <c r="E4280" t="s">
        <v>3720</v>
      </c>
      <c r="F4280">
        <v>66</v>
      </c>
      <c r="G4280">
        <v>51</v>
      </c>
      <c r="I4280" t="s">
        <v>2294</v>
      </c>
    </row>
    <row r="4281" spans="1:9" x14ac:dyDescent="0.25">
      <c r="A4281" t="s">
        <v>3385</v>
      </c>
      <c r="B4281" s="6">
        <v>42042</v>
      </c>
      <c r="C4281" t="s">
        <v>3073</v>
      </c>
      <c r="D4281" t="s">
        <v>3403</v>
      </c>
      <c r="E4281" t="s">
        <v>3720</v>
      </c>
      <c r="F4281">
        <v>87</v>
      </c>
      <c r="G4281">
        <v>69</v>
      </c>
      <c r="I4281" t="s">
        <v>825</v>
      </c>
    </row>
    <row r="4282" spans="1:9" x14ac:dyDescent="0.25">
      <c r="A4282" t="s">
        <v>3370</v>
      </c>
      <c r="B4282" s="6">
        <v>42042</v>
      </c>
      <c r="C4282" t="s">
        <v>3073</v>
      </c>
      <c r="D4282" t="s">
        <v>3234</v>
      </c>
      <c r="E4282" t="s">
        <v>3721</v>
      </c>
      <c r="F4282">
        <v>73</v>
      </c>
      <c r="G4282">
        <v>70</v>
      </c>
      <c r="I4282" t="s">
        <v>2569</v>
      </c>
    </row>
    <row r="4283" spans="1:9" x14ac:dyDescent="0.25">
      <c r="A4283" t="s">
        <v>3204</v>
      </c>
      <c r="B4283" s="6">
        <v>42042</v>
      </c>
      <c r="C4283" t="s">
        <v>3073</v>
      </c>
      <c r="D4283" t="s">
        <v>3352</v>
      </c>
      <c r="E4283" t="s">
        <v>3720</v>
      </c>
      <c r="F4283">
        <v>72</v>
      </c>
      <c r="G4283">
        <v>68</v>
      </c>
      <c r="I4283" t="s">
        <v>1589</v>
      </c>
    </row>
    <row r="4284" spans="1:9" x14ac:dyDescent="0.25">
      <c r="A4284" t="s">
        <v>3706</v>
      </c>
      <c r="B4284" s="6">
        <v>42042</v>
      </c>
      <c r="C4284" t="s">
        <v>3073</v>
      </c>
      <c r="D4284" t="s">
        <v>3388</v>
      </c>
      <c r="E4284" t="s">
        <v>3721</v>
      </c>
      <c r="F4284">
        <v>78</v>
      </c>
      <c r="G4284">
        <v>35</v>
      </c>
      <c r="I4284" t="s">
        <v>2164</v>
      </c>
    </row>
    <row r="4285" spans="1:9" x14ac:dyDescent="0.25">
      <c r="A4285" t="s">
        <v>3712</v>
      </c>
      <c r="B4285" s="6">
        <v>42042</v>
      </c>
      <c r="C4285" t="s">
        <v>3073</v>
      </c>
      <c r="D4285" t="s">
        <v>3203</v>
      </c>
      <c r="E4285" t="s">
        <v>3721</v>
      </c>
      <c r="F4285">
        <v>65</v>
      </c>
      <c r="G4285">
        <v>50</v>
      </c>
      <c r="I4285" t="s">
        <v>1316</v>
      </c>
    </row>
    <row r="4286" spans="1:9" x14ac:dyDescent="0.25">
      <c r="A4286" t="s">
        <v>3210</v>
      </c>
      <c r="B4286" s="6">
        <v>42042</v>
      </c>
      <c r="C4286" t="s">
        <v>3073</v>
      </c>
      <c r="D4286" t="s">
        <v>3075</v>
      </c>
      <c r="E4286" t="s">
        <v>3721</v>
      </c>
      <c r="F4286">
        <v>78</v>
      </c>
      <c r="G4286">
        <v>69</v>
      </c>
      <c r="I4286" t="s">
        <v>989</v>
      </c>
    </row>
    <row r="4287" spans="1:9" x14ac:dyDescent="0.25">
      <c r="A4287" t="s">
        <v>3081</v>
      </c>
      <c r="B4287" s="6">
        <v>42042</v>
      </c>
      <c r="C4287" t="s">
        <v>3073</v>
      </c>
      <c r="D4287" t="s">
        <v>3151</v>
      </c>
      <c r="E4287" t="s">
        <v>3720</v>
      </c>
      <c r="F4287">
        <v>52</v>
      </c>
      <c r="G4287">
        <v>50</v>
      </c>
      <c r="I4287" t="s">
        <v>1766</v>
      </c>
    </row>
    <row r="4288" spans="1:9" x14ac:dyDescent="0.25">
      <c r="A4288" t="s">
        <v>3280</v>
      </c>
      <c r="B4288" s="6">
        <v>42043</v>
      </c>
      <c r="C4288" t="s">
        <v>3073</v>
      </c>
      <c r="D4288" t="s">
        <v>3343</v>
      </c>
      <c r="E4288" t="s">
        <v>3721</v>
      </c>
      <c r="F4288">
        <v>61</v>
      </c>
      <c r="G4288">
        <v>46</v>
      </c>
      <c r="I4288" t="s">
        <v>437</v>
      </c>
    </row>
    <row r="4289" spans="1:9" x14ac:dyDescent="0.25">
      <c r="A4289" t="s">
        <v>3079</v>
      </c>
      <c r="B4289" s="6">
        <v>42043</v>
      </c>
      <c r="C4289" t="s">
        <v>3073</v>
      </c>
      <c r="D4289" t="s">
        <v>3099</v>
      </c>
      <c r="E4289" t="s">
        <v>3721</v>
      </c>
      <c r="F4289">
        <v>70</v>
      </c>
      <c r="G4289">
        <v>57</v>
      </c>
      <c r="I4289" t="s">
        <v>1073</v>
      </c>
    </row>
    <row r="4290" spans="1:9" x14ac:dyDescent="0.25">
      <c r="A4290" t="s">
        <v>3156</v>
      </c>
      <c r="B4290" s="6">
        <v>42043</v>
      </c>
      <c r="C4290" t="s">
        <v>3073</v>
      </c>
      <c r="D4290" t="s">
        <v>3162</v>
      </c>
      <c r="E4290" t="s">
        <v>3720</v>
      </c>
      <c r="F4290">
        <v>83</v>
      </c>
      <c r="G4290">
        <v>73</v>
      </c>
      <c r="I4290" t="s">
        <v>1624</v>
      </c>
    </row>
    <row r="4291" spans="1:9" x14ac:dyDescent="0.25">
      <c r="A4291" t="s">
        <v>3152</v>
      </c>
      <c r="B4291" s="6">
        <v>42043</v>
      </c>
      <c r="C4291" t="s">
        <v>3073</v>
      </c>
      <c r="D4291" t="s">
        <v>3153</v>
      </c>
      <c r="E4291" t="s">
        <v>3721</v>
      </c>
      <c r="F4291">
        <v>70</v>
      </c>
      <c r="G4291">
        <v>67</v>
      </c>
      <c r="I4291" t="s">
        <v>438</v>
      </c>
    </row>
    <row r="4292" spans="1:9" x14ac:dyDescent="0.25">
      <c r="A4292" t="s">
        <v>3209</v>
      </c>
      <c r="B4292" s="6">
        <v>42043</v>
      </c>
      <c r="C4292" t="s">
        <v>3073</v>
      </c>
      <c r="D4292" t="s">
        <v>3188</v>
      </c>
      <c r="E4292" t="s">
        <v>3721</v>
      </c>
      <c r="F4292">
        <v>89</v>
      </c>
      <c r="G4292">
        <v>67</v>
      </c>
      <c r="I4292" t="s">
        <v>1813</v>
      </c>
    </row>
    <row r="4293" spans="1:9" x14ac:dyDescent="0.25">
      <c r="A4293" t="s">
        <v>3127</v>
      </c>
      <c r="B4293" s="6">
        <v>42043</v>
      </c>
      <c r="C4293" t="s">
        <v>3073</v>
      </c>
      <c r="D4293" t="s">
        <v>3177</v>
      </c>
      <c r="E4293" t="s">
        <v>3721</v>
      </c>
      <c r="F4293">
        <v>71</v>
      </c>
      <c r="G4293">
        <v>55</v>
      </c>
      <c r="I4293" t="s">
        <v>683</v>
      </c>
    </row>
    <row r="4294" spans="1:9" x14ac:dyDescent="0.25">
      <c r="A4294" t="s">
        <v>3165</v>
      </c>
      <c r="B4294" s="6">
        <v>42043</v>
      </c>
      <c r="C4294" t="s">
        <v>3073</v>
      </c>
      <c r="D4294" t="s">
        <v>3168</v>
      </c>
      <c r="E4294" t="s">
        <v>3721</v>
      </c>
      <c r="F4294">
        <v>66</v>
      </c>
      <c r="G4294">
        <v>59</v>
      </c>
      <c r="I4294" t="s">
        <v>465</v>
      </c>
    </row>
    <row r="4295" spans="1:9" x14ac:dyDescent="0.25">
      <c r="A4295" t="s">
        <v>3194</v>
      </c>
      <c r="B4295" s="6">
        <v>42043</v>
      </c>
      <c r="C4295" t="s">
        <v>3073</v>
      </c>
      <c r="D4295" t="s">
        <v>3197</v>
      </c>
      <c r="E4295" t="s">
        <v>3721</v>
      </c>
      <c r="F4295">
        <v>56</v>
      </c>
      <c r="G4295">
        <v>45</v>
      </c>
      <c r="I4295" t="s">
        <v>630</v>
      </c>
    </row>
    <row r="4296" spans="1:9" x14ac:dyDescent="0.25">
      <c r="A4296" t="s">
        <v>3327</v>
      </c>
      <c r="B4296" s="6">
        <v>42043</v>
      </c>
      <c r="C4296" t="s">
        <v>3073</v>
      </c>
      <c r="D4296" t="s">
        <v>3115</v>
      </c>
      <c r="E4296" t="s">
        <v>3721</v>
      </c>
      <c r="F4296">
        <v>44</v>
      </c>
      <c r="G4296">
        <v>40</v>
      </c>
      <c r="I4296" t="s">
        <v>1220</v>
      </c>
    </row>
    <row r="4297" spans="1:9" x14ac:dyDescent="0.25">
      <c r="A4297" t="s">
        <v>3295</v>
      </c>
      <c r="B4297" s="6">
        <v>42043</v>
      </c>
      <c r="C4297" t="s">
        <v>3073</v>
      </c>
      <c r="D4297" t="s">
        <v>3271</v>
      </c>
      <c r="E4297" t="s">
        <v>3721</v>
      </c>
      <c r="F4297">
        <v>95</v>
      </c>
      <c r="G4297">
        <v>72</v>
      </c>
      <c r="I4297" t="s">
        <v>438</v>
      </c>
    </row>
    <row r="4298" spans="1:9" x14ac:dyDescent="0.25">
      <c r="A4298" t="s">
        <v>3258</v>
      </c>
      <c r="B4298" s="6">
        <v>42043</v>
      </c>
      <c r="C4298" t="s">
        <v>3073</v>
      </c>
      <c r="D4298" t="s">
        <v>3395</v>
      </c>
      <c r="E4298" t="s">
        <v>3721</v>
      </c>
      <c r="F4298">
        <v>64</v>
      </c>
      <c r="G4298">
        <v>50</v>
      </c>
      <c r="I4298" t="s">
        <v>862</v>
      </c>
    </row>
    <row r="4299" spans="1:9" x14ac:dyDescent="0.25">
      <c r="A4299" t="s">
        <v>3098</v>
      </c>
      <c r="B4299" s="6">
        <v>42043</v>
      </c>
      <c r="C4299" t="s">
        <v>3073</v>
      </c>
      <c r="D4299" t="s">
        <v>3082</v>
      </c>
      <c r="E4299" t="s">
        <v>3721</v>
      </c>
      <c r="F4299">
        <v>91</v>
      </c>
      <c r="G4299">
        <v>69</v>
      </c>
      <c r="I4299" t="s">
        <v>1884</v>
      </c>
    </row>
    <row r="4300" spans="1:9" x14ac:dyDescent="0.25">
      <c r="A4300" t="s">
        <v>3166</v>
      </c>
      <c r="B4300" s="6">
        <v>42043</v>
      </c>
      <c r="C4300" t="s">
        <v>3073</v>
      </c>
      <c r="D4300" t="s">
        <v>3117</v>
      </c>
      <c r="E4300" t="s">
        <v>3720</v>
      </c>
      <c r="F4300">
        <v>79</v>
      </c>
      <c r="G4300">
        <v>74</v>
      </c>
      <c r="I4300" t="s">
        <v>69</v>
      </c>
    </row>
    <row r="4301" spans="1:9" x14ac:dyDescent="0.25">
      <c r="A4301" t="s">
        <v>3383</v>
      </c>
      <c r="B4301" s="6">
        <v>42043</v>
      </c>
      <c r="C4301" t="s">
        <v>3073</v>
      </c>
      <c r="D4301" t="s">
        <v>3384</v>
      </c>
      <c r="E4301" t="s">
        <v>3721</v>
      </c>
      <c r="F4301">
        <v>85</v>
      </c>
      <c r="G4301">
        <v>77</v>
      </c>
      <c r="H4301" t="s">
        <v>3722</v>
      </c>
      <c r="I4301" t="s">
        <v>1150</v>
      </c>
    </row>
    <row r="4302" spans="1:9" x14ac:dyDescent="0.25">
      <c r="A4302" t="s">
        <v>3108</v>
      </c>
      <c r="B4302" s="6">
        <v>42043</v>
      </c>
      <c r="C4302" t="s">
        <v>3073</v>
      </c>
      <c r="D4302" t="s">
        <v>3324</v>
      </c>
      <c r="E4302" t="s">
        <v>3720</v>
      </c>
      <c r="F4302">
        <v>79</v>
      </c>
      <c r="G4302">
        <v>60</v>
      </c>
      <c r="I4302" t="s">
        <v>514</v>
      </c>
    </row>
    <row r="4303" spans="1:9" x14ac:dyDescent="0.25">
      <c r="A4303" t="s">
        <v>3146</v>
      </c>
      <c r="B4303" s="6">
        <v>42043</v>
      </c>
      <c r="C4303" t="s">
        <v>3073</v>
      </c>
      <c r="D4303" t="s">
        <v>3132</v>
      </c>
      <c r="E4303" t="s">
        <v>3721</v>
      </c>
      <c r="F4303">
        <v>70</v>
      </c>
      <c r="G4303">
        <v>62</v>
      </c>
      <c r="I4303" t="s">
        <v>862</v>
      </c>
    </row>
    <row r="4304" spans="1:9" x14ac:dyDescent="0.25">
      <c r="A4304" t="s">
        <v>3368</v>
      </c>
      <c r="B4304" s="6">
        <v>42043</v>
      </c>
      <c r="C4304" t="s">
        <v>3073</v>
      </c>
      <c r="D4304" t="s">
        <v>3369</v>
      </c>
      <c r="E4304" t="s">
        <v>3721</v>
      </c>
      <c r="F4304">
        <v>82</v>
      </c>
      <c r="G4304">
        <v>76</v>
      </c>
      <c r="I4304" t="s">
        <v>1679</v>
      </c>
    </row>
    <row r="4305" spans="1:9" x14ac:dyDescent="0.25">
      <c r="A4305" t="s">
        <v>3173</v>
      </c>
      <c r="B4305" s="6">
        <v>42044</v>
      </c>
      <c r="C4305" t="s">
        <v>3074</v>
      </c>
      <c r="D4305" t="s">
        <v>3362</v>
      </c>
      <c r="E4305" t="s">
        <v>3720</v>
      </c>
      <c r="F4305">
        <v>80</v>
      </c>
      <c r="G4305">
        <v>61</v>
      </c>
      <c r="I4305" t="s">
        <v>1134</v>
      </c>
    </row>
    <row r="4306" spans="1:9" x14ac:dyDescent="0.25">
      <c r="A4306" t="s">
        <v>3400</v>
      </c>
      <c r="B4306" s="6">
        <v>42044</v>
      </c>
      <c r="C4306" t="s">
        <v>3073</v>
      </c>
      <c r="D4306" t="s">
        <v>3412</v>
      </c>
      <c r="E4306" t="s">
        <v>3720</v>
      </c>
      <c r="F4306">
        <v>53</v>
      </c>
      <c r="G4306">
        <v>42</v>
      </c>
      <c r="I4306" t="s">
        <v>2676</v>
      </c>
    </row>
    <row r="4307" spans="1:9" x14ac:dyDescent="0.25">
      <c r="A4307" t="s">
        <v>3401</v>
      </c>
      <c r="B4307" s="6">
        <v>42044</v>
      </c>
      <c r="C4307" t="s">
        <v>3073</v>
      </c>
      <c r="D4307" t="s">
        <v>3394</v>
      </c>
      <c r="E4307" t="s">
        <v>3721</v>
      </c>
      <c r="F4307">
        <v>65</v>
      </c>
      <c r="G4307">
        <v>57</v>
      </c>
      <c r="I4307" t="s">
        <v>2683</v>
      </c>
    </row>
    <row r="4308" spans="1:9" x14ac:dyDescent="0.25">
      <c r="A4308" t="s">
        <v>3414</v>
      </c>
      <c r="B4308" s="6">
        <v>42044</v>
      </c>
      <c r="C4308" t="s">
        <v>3073</v>
      </c>
      <c r="D4308" t="s">
        <v>3415</v>
      </c>
      <c r="E4308" t="s">
        <v>3721</v>
      </c>
      <c r="F4308">
        <v>91</v>
      </c>
      <c r="G4308">
        <v>77</v>
      </c>
      <c r="I4308" t="s">
        <v>2693</v>
      </c>
    </row>
    <row r="4309" spans="1:9" x14ac:dyDescent="0.25">
      <c r="A4309" t="s">
        <v>3403</v>
      </c>
      <c r="B4309" s="6">
        <v>42044</v>
      </c>
      <c r="C4309" t="s">
        <v>3073</v>
      </c>
      <c r="D4309" t="s">
        <v>3246</v>
      </c>
      <c r="E4309" t="s">
        <v>3720</v>
      </c>
      <c r="F4309">
        <v>74</v>
      </c>
      <c r="G4309">
        <v>65</v>
      </c>
      <c r="I4309" t="s">
        <v>826</v>
      </c>
    </row>
    <row r="4310" spans="1:9" x14ac:dyDescent="0.25">
      <c r="A4310" t="s">
        <v>3350</v>
      </c>
      <c r="B4310" s="6">
        <v>42044</v>
      </c>
      <c r="C4310" t="s">
        <v>3073</v>
      </c>
      <c r="D4310" t="s">
        <v>3321</v>
      </c>
      <c r="E4310" t="s">
        <v>3720</v>
      </c>
      <c r="F4310">
        <v>73</v>
      </c>
      <c r="G4310">
        <v>70</v>
      </c>
      <c r="I4310" t="s">
        <v>1991</v>
      </c>
    </row>
    <row r="4311" spans="1:9" x14ac:dyDescent="0.25">
      <c r="A4311" t="s">
        <v>3300</v>
      </c>
      <c r="B4311" s="6">
        <v>42044</v>
      </c>
      <c r="C4311" t="s">
        <v>3073</v>
      </c>
      <c r="D4311" t="s">
        <v>3220</v>
      </c>
      <c r="E4311" t="s">
        <v>3721</v>
      </c>
      <c r="F4311">
        <v>90</v>
      </c>
      <c r="G4311">
        <v>74</v>
      </c>
      <c r="I4311" t="s">
        <v>764</v>
      </c>
    </row>
    <row r="4312" spans="1:9" x14ac:dyDescent="0.25">
      <c r="A4312" t="s">
        <v>3161</v>
      </c>
      <c r="B4312" s="6">
        <v>42044</v>
      </c>
      <c r="C4312" t="s">
        <v>3073</v>
      </c>
      <c r="D4312" t="s">
        <v>3704</v>
      </c>
      <c r="E4312" t="s">
        <v>3720</v>
      </c>
      <c r="F4312">
        <v>73</v>
      </c>
      <c r="G4312">
        <v>70</v>
      </c>
      <c r="I4312" t="s">
        <v>590</v>
      </c>
    </row>
    <row r="4313" spans="1:9" x14ac:dyDescent="0.25">
      <c r="A4313" t="s">
        <v>3306</v>
      </c>
      <c r="B4313" s="6">
        <v>42044</v>
      </c>
      <c r="C4313" t="s">
        <v>3073</v>
      </c>
      <c r="D4313" t="s">
        <v>3305</v>
      </c>
      <c r="E4313" t="s">
        <v>3720</v>
      </c>
      <c r="F4313">
        <v>92</v>
      </c>
      <c r="G4313">
        <v>89</v>
      </c>
      <c r="I4313" t="s">
        <v>270</v>
      </c>
    </row>
    <row r="4314" spans="1:9" x14ac:dyDescent="0.25">
      <c r="A4314" t="s">
        <v>3293</v>
      </c>
      <c r="B4314" s="6">
        <v>42044</v>
      </c>
      <c r="C4314" t="s">
        <v>3073</v>
      </c>
      <c r="D4314" t="s">
        <v>3393</v>
      </c>
      <c r="E4314" t="s">
        <v>3721</v>
      </c>
      <c r="F4314">
        <v>73</v>
      </c>
      <c r="G4314">
        <v>69</v>
      </c>
      <c r="H4314" t="s">
        <v>3722</v>
      </c>
      <c r="I4314" t="s">
        <v>2017</v>
      </c>
    </row>
    <row r="4315" spans="1:9" x14ac:dyDescent="0.25">
      <c r="A4315" t="s">
        <v>3404</v>
      </c>
      <c r="B4315" s="6">
        <v>42044</v>
      </c>
      <c r="C4315" t="s">
        <v>3073</v>
      </c>
      <c r="D4315" t="s">
        <v>3364</v>
      </c>
      <c r="E4315" t="s">
        <v>3721</v>
      </c>
      <c r="F4315">
        <v>77</v>
      </c>
      <c r="G4315">
        <v>66</v>
      </c>
      <c r="I4315" t="s">
        <v>2593</v>
      </c>
    </row>
    <row r="4316" spans="1:9" x14ac:dyDescent="0.25">
      <c r="A4316" t="s">
        <v>3366</v>
      </c>
      <c r="B4316" s="6">
        <v>42044</v>
      </c>
      <c r="C4316" t="s">
        <v>3073</v>
      </c>
      <c r="D4316" t="s">
        <v>3094</v>
      </c>
      <c r="E4316" t="s">
        <v>3720</v>
      </c>
      <c r="F4316">
        <v>74</v>
      </c>
      <c r="G4316">
        <v>60</v>
      </c>
      <c r="I4316" t="s">
        <v>2453</v>
      </c>
    </row>
    <row r="4317" spans="1:9" x14ac:dyDescent="0.25">
      <c r="A4317" t="s">
        <v>3341</v>
      </c>
      <c r="B4317" s="6">
        <v>42044</v>
      </c>
      <c r="C4317" t="s">
        <v>3073</v>
      </c>
      <c r="D4317" t="s">
        <v>3313</v>
      </c>
      <c r="E4317" t="s">
        <v>3721</v>
      </c>
      <c r="F4317">
        <v>55</v>
      </c>
      <c r="G4317">
        <v>43</v>
      </c>
      <c r="I4317" t="s">
        <v>2040</v>
      </c>
    </row>
    <row r="4318" spans="1:9" x14ac:dyDescent="0.25">
      <c r="A4318" t="s">
        <v>3405</v>
      </c>
      <c r="B4318" s="6">
        <v>42044</v>
      </c>
      <c r="C4318" t="s">
        <v>3073</v>
      </c>
      <c r="D4318" t="s">
        <v>3387</v>
      </c>
      <c r="E4318" t="s">
        <v>3721</v>
      </c>
      <c r="F4318">
        <v>81</v>
      </c>
      <c r="G4318">
        <v>71</v>
      </c>
      <c r="I4318" t="s">
        <v>2619</v>
      </c>
    </row>
    <row r="4319" spans="1:9" x14ac:dyDescent="0.25">
      <c r="A4319" t="s">
        <v>3292</v>
      </c>
      <c r="B4319" s="6">
        <v>42044</v>
      </c>
      <c r="C4319" t="s">
        <v>3073</v>
      </c>
      <c r="D4319" t="s">
        <v>3125</v>
      </c>
      <c r="E4319" t="s">
        <v>3720</v>
      </c>
      <c r="F4319">
        <v>82</v>
      </c>
      <c r="G4319">
        <v>64</v>
      </c>
      <c r="I4319" t="s">
        <v>2051</v>
      </c>
    </row>
    <row r="4320" spans="1:9" x14ac:dyDescent="0.25">
      <c r="A4320" t="s">
        <v>3357</v>
      </c>
      <c r="B4320" s="6">
        <v>42044</v>
      </c>
      <c r="C4320" t="s">
        <v>3073</v>
      </c>
      <c r="D4320" t="s">
        <v>3336</v>
      </c>
      <c r="E4320" t="s">
        <v>3720</v>
      </c>
      <c r="F4320">
        <v>93</v>
      </c>
      <c r="G4320">
        <v>82</v>
      </c>
      <c r="I4320" t="s">
        <v>1084</v>
      </c>
    </row>
    <row r="4321" spans="1:9" x14ac:dyDescent="0.25">
      <c r="A4321" t="s">
        <v>3702</v>
      </c>
      <c r="B4321" s="6">
        <v>42044</v>
      </c>
      <c r="C4321" t="s">
        <v>3073</v>
      </c>
      <c r="D4321" t="s">
        <v>3714</v>
      </c>
      <c r="E4321" t="s">
        <v>3721</v>
      </c>
      <c r="F4321">
        <v>94</v>
      </c>
      <c r="G4321">
        <v>83</v>
      </c>
      <c r="I4321" t="s">
        <v>207</v>
      </c>
    </row>
    <row r="4322" spans="1:9" x14ac:dyDescent="0.25">
      <c r="A4322" t="s">
        <v>3381</v>
      </c>
      <c r="B4322" s="6">
        <v>42044</v>
      </c>
      <c r="C4322" t="s">
        <v>3073</v>
      </c>
      <c r="D4322" t="s">
        <v>3080</v>
      </c>
      <c r="E4322" t="s">
        <v>3721</v>
      </c>
      <c r="F4322">
        <v>65</v>
      </c>
      <c r="G4322">
        <v>57</v>
      </c>
      <c r="I4322" t="s">
        <v>1904</v>
      </c>
    </row>
    <row r="4323" spans="1:9" x14ac:dyDescent="0.25">
      <c r="A4323" t="s">
        <v>3263</v>
      </c>
      <c r="B4323" s="6">
        <v>42044</v>
      </c>
      <c r="C4323" t="s">
        <v>3073</v>
      </c>
      <c r="D4323" t="s">
        <v>3718</v>
      </c>
      <c r="E4323" t="s">
        <v>3721</v>
      </c>
      <c r="F4323">
        <v>88</v>
      </c>
      <c r="G4323">
        <v>39</v>
      </c>
      <c r="I4323" t="s">
        <v>999</v>
      </c>
    </row>
    <row r="4324" spans="1:9" x14ac:dyDescent="0.25">
      <c r="A4324" t="s">
        <v>3356</v>
      </c>
      <c r="B4324" s="6">
        <v>42044</v>
      </c>
      <c r="C4324" t="s">
        <v>3073</v>
      </c>
      <c r="D4324" t="s">
        <v>3348</v>
      </c>
      <c r="E4324" t="s">
        <v>3720</v>
      </c>
      <c r="F4324">
        <v>62</v>
      </c>
      <c r="G4324">
        <v>52</v>
      </c>
      <c r="I4324" t="s">
        <v>2746</v>
      </c>
    </row>
    <row r="4325" spans="1:9" x14ac:dyDescent="0.25">
      <c r="A4325" t="s">
        <v>3277</v>
      </c>
      <c r="B4325" s="6">
        <v>42044</v>
      </c>
      <c r="C4325" t="s">
        <v>3073</v>
      </c>
      <c r="D4325" t="s">
        <v>3718</v>
      </c>
      <c r="E4325" t="s">
        <v>3721</v>
      </c>
      <c r="F4325">
        <v>77</v>
      </c>
      <c r="G4325">
        <v>55</v>
      </c>
      <c r="I4325" t="s">
        <v>2996</v>
      </c>
    </row>
    <row r="4326" spans="1:9" x14ac:dyDescent="0.25">
      <c r="A4326" t="s">
        <v>3198</v>
      </c>
      <c r="B4326" s="6">
        <v>42044</v>
      </c>
      <c r="C4326" t="s">
        <v>3073</v>
      </c>
      <c r="D4326" t="s">
        <v>3196</v>
      </c>
      <c r="E4326" t="s">
        <v>3721</v>
      </c>
      <c r="F4326">
        <v>65</v>
      </c>
      <c r="G4326">
        <v>63</v>
      </c>
      <c r="I4326" t="s">
        <v>513</v>
      </c>
    </row>
    <row r="4327" spans="1:9" x14ac:dyDescent="0.25">
      <c r="A4327" t="s">
        <v>3122</v>
      </c>
      <c r="B4327" s="6">
        <v>42045</v>
      </c>
      <c r="C4327" t="s">
        <v>3073</v>
      </c>
      <c r="D4327" t="s">
        <v>3375</v>
      </c>
      <c r="E4327" t="s">
        <v>3721</v>
      </c>
      <c r="F4327">
        <v>61</v>
      </c>
      <c r="G4327">
        <v>52</v>
      </c>
      <c r="I4327" t="s">
        <v>317</v>
      </c>
    </row>
    <row r="4328" spans="1:9" x14ac:dyDescent="0.25">
      <c r="A4328" t="s">
        <v>3260</v>
      </c>
      <c r="B4328" s="6">
        <v>42045</v>
      </c>
      <c r="C4328" t="s">
        <v>3073</v>
      </c>
      <c r="D4328" t="s">
        <v>3170</v>
      </c>
      <c r="E4328" t="s">
        <v>3720</v>
      </c>
      <c r="F4328">
        <v>101</v>
      </c>
      <c r="G4328">
        <v>87</v>
      </c>
      <c r="I4328" t="s">
        <v>709</v>
      </c>
    </row>
    <row r="4329" spans="1:9" x14ac:dyDescent="0.25">
      <c r="A4329" t="s">
        <v>3089</v>
      </c>
      <c r="B4329" s="6">
        <v>42045</v>
      </c>
      <c r="C4329" t="s">
        <v>3073</v>
      </c>
      <c r="D4329" t="s">
        <v>3097</v>
      </c>
      <c r="E4329" t="s">
        <v>3720</v>
      </c>
      <c r="F4329">
        <v>62</v>
      </c>
      <c r="G4329">
        <v>46</v>
      </c>
      <c r="I4329" t="s">
        <v>47</v>
      </c>
    </row>
    <row r="4330" spans="1:9" x14ac:dyDescent="0.25">
      <c r="A4330" t="s">
        <v>3367</v>
      </c>
      <c r="B4330" s="6">
        <v>42045</v>
      </c>
      <c r="C4330" t="s">
        <v>3073</v>
      </c>
      <c r="D4330" t="s">
        <v>3110</v>
      </c>
      <c r="E4330" t="s">
        <v>3721</v>
      </c>
      <c r="F4330">
        <v>65</v>
      </c>
      <c r="G4330">
        <v>49</v>
      </c>
      <c r="I4330" t="s">
        <v>478</v>
      </c>
    </row>
    <row r="4331" spans="1:9" x14ac:dyDescent="0.25">
      <c r="A4331" t="s">
        <v>3284</v>
      </c>
      <c r="B4331" s="6">
        <v>42045</v>
      </c>
      <c r="C4331" t="s">
        <v>3073</v>
      </c>
      <c r="D4331" t="s">
        <v>3289</v>
      </c>
      <c r="E4331" t="s">
        <v>3720</v>
      </c>
      <c r="F4331">
        <v>92</v>
      </c>
      <c r="G4331">
        <v>88</v>
      </c>
      <c r="I4331" t="s">
        <v>1932</v>
      </c>
    </row>
    <row r="4332" spans="1:9" x14ac:dyDescent="0.25">
      <c r="A4332" t="s">
        <v>3197</v>
      </c>
      <c r="B4332" s="6">
        <v>42045</v>
      </c>
      <c r="C4332" t="s">
        <v>3073</v>
      </c>
      <c r="D4332" t="s">
        <v>3092</v>
      </c>
      <c r="E4332" t="s">
        <v>3720</v>
      </c>
      <c r="F4332">
        <v>60</v>
      </c>
      <c r="G4332">
        <v>58</v>
      </c>
      <c r="I4332" t="s">
        <v>558</v>
      </c>
    </row>
    <row r="4333" spans="1:9" x14ac:dyDescent="0.25">
      <c r="A4333" t="s">
        <v>3279</v>
      </c>
      <c r="B4333" s="6">
        <v>42045</v>
      </c>
      <c r="C4333" t="s">
        <v>3073</v>
      </c>
      <c r="D4333" t="s">
        <v>3274</v>
      </c>
      <c r="E4333" t="s">
        <v>3721</v>
      </c>
      <c r="F4333">
        <v>70</v>
      </c>
      <c r="G4333">
        <v>59</v>
      </c>
      <c r="I4333" t="s">
        <v>2182</v>
      </c>
    </row>
    <row r="4334" spans="1:9" x14ac:dyDescent="0.25">
      <c r="A4334" t="s">
        <v>3157</v>
      </c>
      <c r="B4334" s="6">
        <v>42045</v>
      </c>
      <c r="C4334" t="s">
        <v>3073</v>
      </c>
      <c r="D4334" t="s">
        <v>3187</v>
      </c>
      <c r="E4334" t="s">
        <v>3720</v>
      </c>
      <c r="F4334">
        <v>67</v>
      </c>
      <c r="G4334">
        <v>54</v>
      </c>
      <c r="I4334" t="s">
        <v>1427</v>
      </c>
    </row>
    <row r="4335" spans="1:9" x14ac:dyDescent="0.25">
      <c r="A4335" t="s">
        <v>3181</v>
      </c>
      <c r="B4335" s="6">
        <v>42045</v>
      </c>
      <c r="C4335" t="s">
        <v>3073</v>
      </c>
      <c r="D4335" t="s">
        <v>3182</v>
      </c>
      <c r="E4335" t="s">
        <v>3721</v>
      </c>
      <c r="F4335">
        <v>53</v>
      </c>
      <c r="G4335">
        <v>49</v>
      </c>
      <c r="I4335" t="s">
        <v>1439</v>
      </c>
    </row>
    <row r="4336" spans="1:9" x14ac:dyDescent="0.25">
      <c r="A4336" t="s">
        <v>3139</v>
      </c>
      <c r="B4336" s="6">
        <v>42045</v>
      </c>
      <c r="C4336" t="s">
        <v>3073</v>
      </c>
      <c r="D4336" t="s">
        <v>3137</v>
      </c>
      <c r="E4336" t="s">
        <v>3721</v>
      </c>
      <c r="F4336">
        <v>64</v>
      </c>
      <c r="G4336">
        <v>53</v>
      </c>
      <c r="I4336" t="s">
        <v>235</v>
      </c>
    </row>
    <row r="4337" spans="1:9" x14ac:dyDescent="0.25">
      <c r="A4337" t="s">
        <v>3315</v>
      </c>
      <c r="B4337" s="6">
        <v>42045</v>
      </c>
      <c r="C4337" t="s">
        <v>3073</v>
      </c>
      <c r="D4337" t="s">
        <v>3169</v>
      </c>
      <c r="E4337" t="s">
        <v>3721</v>
      </c>
      <c r="F4337">
        <v>83</v>
      </c>
      <c r="G4337">
        <v>69</v>
      </c>
      <c r="I4337" t="s">
        <v>1262</v>
      </c>
    </row>
    <row r="4338" spans="1:9" x14ac:dyDescent="0.25">
      <c r="A4338" t="s">
        <v>3378</v>
      </c>
      <c r="B4338" s="6">
        <v>42045</v>
      </c>
      <c r="C4338" t="s">
        <v>3073</v>
      </c>
      <c r="D4338" t="s">
        <v>3388</v>
      </c>
      <c r="E4338" t="s">
        <v>3721</v>
      </c>
      <c r="F4338">
        <v>73</v>
      </c>
      <c r="G4338">
        <v>66</v>
      </c>
      <c r="I4338" t="s">
        <v>874</v>
      </c>
    </row>
    <row r="4339" spans="1:9" x14ac:dyDescent="0.25">
      <c r="A4339" t="s">
        <v>3382</v>
      </c>
      <c r="B4339" s="6">
        <v>42045</v>
      </c>
      <c r="C4339" t="s">
        <v>3073</v>
      </c>
      <c r="D4339" t="s">
        <v>3209</v>
      </c>
      <c r="E4339" t="s">
        <v>3720</v>
      </c>
      <c r="F4339">
        <v>72</v>
      </c>
      <c r="G4339">
        <v>57</v>
      </c>
      <c r="I4339" t="s">
        <v>1798</v>
      </c>
    </row>
    <row r="4340" spans="1:9" x14ac:dyDescent="0.25">
      <c r="A4340" t="s">
        <v>3086</v>
      </c>
      <c r="B4340" s="6">
        <v>42045</v>
      </c>
      <c r="C4340" t="s">
        <v>3073</v>
      </c>
      <c r="D4340" t="s">
        <v>3083</v>
      </c>
      <c r="E4340" t="s">
        <v>3720</v>
      </c>
      <c r="F4340">
        <v>76</v>
      </c>
      <c r="G4340">
        <v>70</v>
      </c>
      <c r="H4340" t="s">
        <v>3722</v>
      </c>
      <c r="I4340" t="s">
        <v>70</v>
      </c>
    </row>
    <row r="4341" spans="1:9" x14ac:dyDescent="0.25">
      <c r="A4341" t="s">
        <v>3406</v>
      </c>
      <c r="B4341" s="6">
        <v>42045</v>
      </c>
      <c r="C4341" t="s">
        <v>3073</v>
      </c>
      <c r="D4341" t="s">
        <v>3407</v>
      </c>
      <c r="E4341" t="s">
        <v>3721</v>
      </c>
      <c r="F4341">
        <v>73</v>
      </c>
      <c r="G4341">
        <v>64</v>
      </c>
      <c r="I4341" t="s">
        <v>2601</v>
      </c>
    </row>
    <row r="4342" spans="1:9" x14ac:dyDescent="0.25">
      <c r="A4342" t="s">
        <v>3307</v>
      </c>
      <c r="B4342" s="6">
        <v>42045</v>
      </c>
      <c r="C4342" t="s">
        <v>3073</v>
      </c>
      <c r="D4342" t="s">
        <v>3312</v>
      </c>
      <c r="E4342" t="s">
        <v>3721</v>
      </c>
      <c r="F4342">
        <v>73</v>
      </c>
      <c r="G4342">
        <v>60</v>
      </c>
      <c r="I4342" t="s">
        <v>299</v>
      </c>
    </row>
    <row r="4343" spans="1:9" x14ac:dyDescent="0.25">
      <c r="A4343" t="s">
        <v>3183</v>
      </c>
      <c r="B4343" s="6">
        <v>42045</v>
      </c>
      <c r="C4343" t="s">
        <v>3073</v>
      </c>
      <c r="D4343" t="s">
        <v>3713</v>
      </c>
      <c r="E4343" t="s">
        <v>3720</v>
      </c>
      <c r="F4343">
        <v>71</v>
      </c>
      <c r="G4343">
        <v>69</v>
      </c>
      <c r="I4343" t="s">
        <v>2497</v>
      </c>
    </row>
    <row r="4344" spans="1:9" x14ac:dyDescent="0.25">
      <c r="A4344" t="s">
        <v>3254</v>
      </c>
      <c r="B4344" s="6">
        <v>42045</v>
      </c>
      <c r="C4344" t="s">
        <v>3073</v>
      </c>
      <c r="D4344" t="s">
        <v>3210</v>
      </c>
      <c r="E4344" t="s">
        <v>3720</v>
      </c>
      <c r="F4344">
        <v>64</v>
      </c>
      <c r="G4344">
        <v>44</v>
      </c>
      <c r="I4344" t="s">
        <v>954</v>
      </c>
    </row>
    <row r="4345" spans="1:9" x14ac:dyDescent="0.25">
      <c r="A4345" t="s">
        <v>3281</v>
      </c>
      <c r="B4345" s="6">
        <v>42045</v>
      </c>
      <c r="C4345" t="s">
        <v>3073</v>
      </c>
      <c r="D4345" t="s">
        <v>3369</v>
      </c>
      <c r="E4345" t="s">
        <v>3721</v>
      </c>
      <c r="F4345">
        <v>84</v>
      </c>
      <c r="G4345">
        <v>67</v>
      </c>
      <c r="I4345" t="s">
        <v>1648</v>
      </c>
    </row>
    <row r="4346" spans="1:9" x14ac:dyDescent="0.25">
      <c r="A4346" t="s">
        <v>3202</v>
      </c>
      <c r="B4346" s="6">
        <v>42045</v>
      </c>
      <c r="C4346" t="s">
        <v>3073</v>
      </c>
      <c r="D4346" t="s">
        <v>3155</v>
      </c>
      <c r="E4346" t="s">
        <v>3720</v>
      </c>
      <c r="F4346">
        <v>55</v>
      </c>
      <c r="G4346">
        <v>51</v>
      </c>
      <c r="I4346" t="s">
        <v>235</v>
      </c>
    </row>
    <row r="4347" spans="1:9" x14ac:dyDescent="0.25">
      <c r="A4347" t="s">
        <v>3134</v>
      </c>
      <c r="B4347" s="6">
        <v>42045</v>
      </c>
      <c r="C4347" t="s">
        <v>3073</v>
      </c>
      <c r="D4347" t="s">
        <v>3712</v>
      </c>
      <c r="E4347" t="s">
        <v>3720</v>
      </c>
      <c r="F4347">
        <v>65</v>
      </c>
      <c r="G4347">
        <v>55</v>
      </c>
      <c r="I4347" t="s">
        <v>1272</v>
      </c>
    </row>
    <row r="4348" spans="1:9" x14ac:dyDescent="0.25">
      <c r="A4348" t="s">
        <v>3103</v>
      </c>
      <c r="B4348" s="6">
        <v>42045</v>
      </c>
      <c r="C4348" t="s">
        <v>3073</v>
      </c>
      <c r="D4348" t="s">
        <v>3316</v>
      </c>
      <c r="E4348" t="s">
        <v>3721</v>
      </c>
      <c r="F4348">
        <v>75</v>
      </c>
      <c r="G4348">
        <v>63</v>
      </c>
      <c r="I4348" t="s">
        <v>1902</v>
      </c>
    </row>
    <row r="4349" spans="1:9" x14ac:dyDescent="0.25">
      <c r="A4349" t="s">
        <v>3203</v>
      </c>
      <c r="B4349" s="6">
        <v>42045</v>
      </c>
      <c r="C4349" t="s">
        <v>3073</v>
      </c>
      <c r="D4349" t="s">
        <v>3323</v>
      </c>
      <c r="E4349" t="s">
        <v>3720</v>
      </c>
      <c r="F4349">
        <v>68</v>
      </c>
      <c r="G4349">
        <v>44</v>
      </c>
      <c r="I4349" t="s">
        <v>1279</v>
      </c>
    </row>
    <row r="4350" spans="1:9" x14ac:dyDescent="0.25">
      <c r="A4350" t="s">
        <v>3191</v>
      </c>
      <c r="B4350" s="6">
        <v>42045</v>
      </c>
      <c r="C4350" t="s">
        <v>3073</v>
      </c>
      <c r="D4350" t="s">
        <v>3102</v>
      </c>
      <c r="E4350" t="s">
        <v>3720</v>
      </c>
      <c r="F4350">
        <v>68</v>
      </c>
      <c r="G4350">
        <v>57</v>
      </c>
      <c r="I4350" t="s">
        <v>1967</v>
      </c>
    </row>
    <row r="4351" spans="1:9" x14ac:dyDescent="0.25">
      <c r="A4351" t="s">
        <v>3131</v>
      </c>
      <c r="B4351" s="6">
        <v>42045</v>
      </c>
      <c r="C4351" t="s">
        <v>3073</v>
      </c>
      <c r="D4351" t="s">
        <v>3176</v>
      </c>
      <c r="E4351" t="s">
        <v>3720</v>
      </c>
      <c r="F4351">
        <v>51</v>
      </c>
      <c r="G4351">
        <v>44</v>
      </c>
      <c r="I4351" t="s">
        <v>513</v>
      </c>
    </row>
    <row r="4352" spans="1:9" x14ac:dyDescent="0.25">
      <c r="A4352" t="s">
        <v>3322</v>
      </c>
      <c r="B4352" s="6">
        <v>42045</v>
      </c>
      <c r="C4352" t="s">
        <v>3073</v>
      </c>
      <c r="D4352" t="s">
        <v>3314</v>
      </c>
      <c r="E4352" t="s">
        <v>3721</v>
      </c>
      <c r="F4352">
        <v>83</v>
      </c>
      <c r="G4352">
        <v>58</v>
      </c>
      <c r="I4352" t="s">
        <v>2650</v>
      </c>
    </row>
    <row r="4353" spans="1:9" x14ac:dyDescent="0.25">
      <c r="A4353" t="s">
        <v>3105</v>
      </c>
      <c r="B4353" s="6">
        <v>42045</v>
      </c>
      <c r="C4353" t="s">
        <v>3073</v>
      </c>
      <c r="D4353" t="s">
        <v>3249</v>
      </c>
      <c r="E4353" t="s">
        <v>3720</v>
      </c>
      <c r="F4353">
        <v>86</v>
      </c>
      <c r="G4353">
        <v>67</v>
      </c>
      <c r="I4353" t="s">
        <v>963</v>
      </c>
    </row>
    <row r="4354" spans="1:9" x14ac:dyDescent="0.25">
      <c r="A4354" t="s">
        <v>3199</v>
      </c>
      <c r="B4354" s="6">
        <v>42045</v>
      </c>
      <c r="C4354" t="s">
        <v>3073</v>
      </c>
      <c r="D4354" t="s">
        <v>3235</v>
      </c>
      <c r="E4354" t="s">
        <v>3721</v>
      </c>
      <c r="F4354">
        <v>65</v>
      </c>
      <c r="G4354">
        <v>60</v>
      </c>
      <c r="I4354" t="s">
        <v>2507</v>
      </c>
    </row>
    <row r="4355" spans="1:9" x14ac:dyDescent="0.25">
      <c r="A4355" t="s">
        <v>3140</v>
      </c>
      <c r="B4355" s="6">
        <v>42045</v>
      </c>
      <c r="C4355" t="s">
        <v>3073</v>
      </c>
      <c r="D4355" t="s">
        <v>3113</v>
      </c>
      <c r="E4355" t="s">
        <v>3721</v>
      </c>
      <c r="F4355">
        <v>75</v>
      </c>
      <c r="G4355">
        <v>59</v>
      </c>
      <c r="I4355" t="s">
        <v>318</v>
      </c>
    </row>
    <row r="4356" spans="1:9" x14ac:dyDescent="0.25">
      <c r="A4356" t="s">
        <v>3247</v>
      </c>
      <c r="B4356" s="6">
        <v>42045</v>
      </c>
      <c r="C4356" t="s">
        <v>3073</v>
      </c>
      <c r="D4356" t="s">
        <v>3709</v>
      </c>
      <c r="E4356" t="s">
        <v>3720</v>
      </c>
      <c r="F4356">
        <v>73</v>
      </c>
      <c r="G4356">
        <v>51</v>
      </c>
      <c r="I4356" t="s">
        <v>909</v>
      </c>
    </row>
    <row r="4357" spans="1:9" x14ac:dyDescent="0.25">
      <c r="A4357" t="s">
        <v>3077</v>
      </c>
      <c r="B4357" s="6">
        <v>42045</v>
      </c>
      <c r="C4357" t="s">
        <v>3073</v>
      </c>
      <c r="D4357" t="s">
        <v>3329</v>
      </c>
      <c r="E4357" t="s">
        <v>3721</v>
      </c>
      <c r="F4357">
        <v>73</v>
      </c>
      <c r="G4357">
        <v>61</v>
      </c>
      <c r="I4357" t="s">
        <v>642</v>
      </c>
    </row>
    <row r="4358" spans="1:9" x14ac:dyDescent="0.25">
      <c r="A4358" t="s">
        <v>3276</v>
      </c>
      <c r="B4358" s="6">
        <v>42045</v>
      </c>
      <c r="C4358" t="s">
        <v>3073</v>
      </c>
      <c r="D4358" t="s">
        <v>3328</v>
      </c>
      <c r="E4358" t="s">
        <v>3721</v>
      </c>
      <c r="F4358">
        <v>75</v>
      </c>
      <c r="G4358">
        <v>62</v>
      </c>
      <c r="I4358" t="s">
        <v>224</v>
      </c>
    </row>
    <row r="4359" spans="1:9" x14ac:dyDescent="0.25">
      <c r="A4359" t="s">
        <v>3093</v>
      </c>
      <c r="B4359" s="6">
        <v>42046</v>
      </c>
      <c r="C4359" t="s">
        <v>3073</v>
      </c>
      <c r="D4359" t="s">
        <v>3099</v>
      </c>
      <c r="E4359" t="s">
        <v>3720</v>
      </c>
      <c r="F4359">
        <v>73</v>
      </c>
      <c r="G4359">
        <v>64</v>
      </c>
      <c r="I4359" t="s">
        <v>2415</v>
      </c>
    </row>
    <row r="4360" spans="1:9" x14ac:dyDescent="0.25">
      <c r="A4360" t="s">
        <v>3280</v>
      </c>
      <c r="B4360" s="6">
        <v>42046</v>
      </c>
      <c r="C4360" t="s">
        <v>3073</v>
      </c>
      <c r="D4360" t="s">
        <v>3339</v>
      </c>
      <c r="E4360" t="s">
        <v>3721</v>
      </c>
      <c r="F4360">
        <v>67</v>
      </c>
      <c r="G4360">
        <v>42</v>
      </c>
      <c r="I4360" t="s">
        <v>532</v>
      </c>
    </row>
    <row r="4361" spans="1:9" x14ac:dyDescent="0.25">
      <c r="A4361" t="s">
        <v>3095</v>
      </c>
      <c r="B4361" s="6">
        <v>42046</v>
      </c>
      <c r="C4361" t="s">
        <v>3073</v>
      </c>
      <c r="D4361" t="s">
        <v>3195</v>
      </c>
      <c r="E4361" t="s">
        <v>3720</v>
      </c>
      <c r="F4361">
        <v>70</v>
      </c>
      <c r="G4361">
        <v>56</v>
      </c>
      <c r="I4361" t="s">
        <v>252</v>
      </c>
    </row>
    <row r="4362" spans="1:9" x14ac:dyDescent="0.25">
      <c r="A4362" t="s">
        <v>3094</v>
      </c>
      <c r="B4362" s="6">
        <v>42046</v>
      </c>
      <c r="C4362" t="s">
        <v>3073</v>
      </c>
      <c r="D4362" t="s">
        <v>3076</v>
      </c>
      <c r="E4362" t="s">
        <v>3720</v>
      </c>
      <c r="F4362">
        <v>76</v>
      </c>
      <c r="G4362">
        <v>69</v>
      </c>
      <c r="I4362" t="s">
        <v>2340</v>
      </c>
    </row>
    <row r="4363" spans="1:9" x14ac:dyDescent="0.25">
      <c r="A4363" t="s">
        <v>3301</v>
      </c>
      <c r="B4363" s="6">
        <v>42046</v>
      </c>
      <c r="C4363" t="s">
        <v>3073</v>
      </c>
      <c r="D4363" t="s">
        <v>3308</v>
      </c>
      <c r="E4363" t="s">
        <v>3721</v>
      </c>
      <c r="F4363">
        <v>83</v>
      </c>
      <c r="G4363">
        <v>72</v>
      </c>
      <c r="I4363" t="s">
        <v>1149</v>
      </c>
    </row>
    <row r="4364" spans="1:9" x14ac:dyDescent="0.25">
      <c r="A4364" t="s">
        <v>3172</v>
      </c>
      <c r="B4364" s="6">
        <v>42046</v>
      </c>
      <c r="C4364" t="s">
        <v>3073</v>
      </c>
      <c r="D4364" t="s">
        <v>3167</v>
      </c>
      <c r="E4364" t="s">
        <v>3721</v>
      </c>
      <c r="F4364">
        <v>92</v>
      </c>
      <c r="G4364">
        <v>71</v>
      </c>
      <c r="I4364" t="s">
        <v>363</v>
      </c>
    </row>
    <row r="4365" spans="1:9" x14ac:dyDescent="0.25">
      <c r="A4365" t="s">
        <v>3288</v>
      </c>
      <c r="B4365" s="6">
        <v>42046</v>
      </c>
      <c r="C4365" t="s">
        <v>3073</v>
      </c>
      <c r="D4365" t="s">
        <v>3376</v>
      </c>
      <c r="E4365" t="s">
        <v>3721</v>
      </c>
      <c r="F4365">
        <v>60</v>
      </c>
      <c r="G4365">
        <v>54</v>
      </c>
      <c r="I4365" t="s">
        <v>2100</v>
      </c>
    </row>
    <row r="4366" spans="1:9" x14ac:dyDescent="0.25">
      <c r="A4366" t="s">
        <v>3120</v>
      </c>
      <c r="B4366" s="6">
        <v>42046</v>
      </c>
      <c r="C4366" t="s">
        <v>3073</v>
      </c>
      <c r="D4366" t="s">
        <v>3126</v>
      </c>
      <c r="E4366" t="s">
        <v>3721</v>
      </c>
      <c r="F4366">
        <v>78</v>
      </c>
      <c r="G4366">
        <v>62</v>
      </c>
      <c r="I4366" t="s">
        <v>395</v>
      </c>
    </row>
    <row r="4367" spans="1:9" x14ac:dyDescent="0.25">
      <c r="A4367" t="s">
        <v>3377</v>
      </c>
      <c r="B4367" s="6">
        <v>42046</v>
      </c>
      <c r="C4367" t="s">
        <v>3073</v>
      </c>
      <c r="D4367" t="s">
        <v>3238</v>
      </c>
      <c r="E4367" t="s">
        <v>3721</v>
      </c>
      <c r="F4367">
        <v>69</v>
      </c>
      <c r="G4367">
        <v>57</v>
      </c>
      <c r="I4367" t="s">
        <v>1166</v>
      </c>
    </row>
    <row r="4368" spans="1:9" x14ac:dyDescent="0.25">
      <c r="A4368" t="s">
        <v>3302</v>
      </c>
      <c r="B4368" s="6">
        <v>42046</v>
      </c>
      <c r="C4368" t="s">
        <v>3073</v>
      </c>
      <c r="D4368" t="s">
        <v>3304</v>
      </c>
      <c r="E4368" t="s">
        <v>3721</v>
      </c>
      <c r="F4368">
        <v>73</v>
      </c>
      <c r="G4368">
        <v>72</v>
      </c>
      <c r="I4368" t="s">
        <v>1170</v>
      </c>
    </row>
    <row r="4369" spans="1:9" x14ac:dyDescent="0.25">
      <c r="A4369" t="s">
        <v>3386</v>
      </c>
      <c r="B4369" s="6">
        <v>42046</v>
      </c>
      <c r="C4369" t="s">
        <v>3073</v>
      </c>
      <c r="D4369" t="s">
        <v>3217</v>
      </c>
      <c r="E4369" t="s">
        <v>3720</v>
      </c>
      <c r="F4369">
        <v>69</v>
      </c>
      <c r="G4369">
        <v>54</v>
      </c>
      <c r="I4369" t="s">
        <v>2771</v>
      </c>
    </row>
    <row r="4370" spans="1:9" x14ac:dyDescent="0.25">
      <c r="A4370" t="s">
        <v>3320</v>
      </c>
      <c r="B4370" s="6">
        <v>42046</v>
      </c>
      <c r="C4370" t="s">
        <v>3073</v>
      </c>
      <c r="D4370" t="s">
        <v>3230</v>
      </c>
      <c r="E4370" t="s">
        <v>3721</v>
      </c>
      <c r="F4370">
        <v>72</v>
      </c>
      <c r="G4370">
        <v>70</v>
      </c>
      <c r="I4370" t="s">
        <v>2314</v>
      </c>
    </row>
    <row r="4371" spans="1:9" x14ac:dyDescent="0.25">
      <c r="A4371" t="s">
        <v>3711</v>
      </c>
      <c r="B4371" s="6">
        <v>42046</v>
      </c>
      <c r="C4371" t="s">
        <v>3073</v>
      </c>
      <c r="D4371" t="s">
        <v>3192</v>
      </c>
      <c r="E4371" t="s">
        <v>3721</v>
      </c>
      <c r="F4371">
        <v>69</v>
      </c>
      <c r="G4371">
        <v>56</v>
      </c>
      <c r="I4371" t="s">
        <v>615</v>
      </c>
    </row>
    <row r="4372" spans="1:9" x14ac:dyDescent="0.25">
      <c r="A4372" t="s">
        <v>3158</v>
      </c>
      <c r="B4372" s="6">
        <v>42046</v>
      </c>
      <c r="C4372" t="s">
        <v>3073</v>
      </c>
      <c r="D4372" t="s">
        <v>3396</v>
      </c>
      <c r="E4372" t="s">
        <v>3721</v>
      </c>
      <c r="F4372">
        <v>66</v>
      </c>
      <c r="G4372">
        <v>62</v>
      </c>
      <c r="I4372" t="s">
        <v>964</v>
      </c>
    </row>
    <row r="4373" spans="1:9" x14ac:dyDescent="0.25">
      <c r="A4373" t="s">
        <v>3123</v>
      </c>
      <c r="B4373" s="6">
        <v>42046</v>
      </c>
      <c r="C4373" t="s">
        <v>3073</v>
      </c>
      <c r="D4373" t="s">
        <v>3366</v>
      </c>
      <c r="E4373" t="s">
        <v>3721</v>
      </c>
      <c r="F4373">
        <v>62</v>
      </c>
      <c r="G4373">
        <v>43</v>
      </c>
      <c r="I4373" t="s">
        <v>2340</v>
      </c>
    </row>
    <row r="4374" spans="1:9" x14ac:dyDescent="0.25">
      <c r="A4374" t="s">
        <v>3177</v>
      </c>
      <c r="B4374" s="6">
        <v>42046</v>
      </c>
      <c r="C4374" t="s">
        <v>3073</v>
      </c>
      <c r="D4374" t="s">
        <v>3152</v>
      </c>
      <c r="E4374" t="s">
        <v>3721</v>
      </c>
      <c r="F4374">
        <v>68</v>
      </c>
      <c r="G4374">
        <v>66</v>
      </c>
      <c r="I4374" t="s">
        <v>616</v>
      </c>
    </row>
    <row r="4375" spans="1:9" x14ac:dyDescent="0.25">
      <c r="A4375" t="s">
        <v>3325</v>
      </c>
      <c r="B4375" s="6">
        <v>42046</v>
      </c>
      <c r="C4375" t="s">
        <v>3073</v>
      </c>
      <c r="D4375" t="s">
        <v>3079</v>
      </c>
      <c r="E4375" t="s">
        <v>3720</v>
      </c>
      <c r="F4375">
        <v>52</v>
      </c>
      <c r="G4375">
        <v>51</v>
      </c>
      <c r="I4375" t="s">
        <v>2470</v>
      </c>
    </row>
    <row r="4376" spans="1:9" x14ac:dyDescent="0.25">
      <c r="A4376" t="s">
        <v>3135</v>
      </c>
      <c r="B4376" s="6">
        <v>42046</v>
      </c>
      <c r="C4376" t="s">
        <v>3073</v>
      </c>
      <c r="D4376" t="s">
        <v>3710</v>
      </c>
      <c r="E4376" t="s">
        <v>3720</v>
      </c>
      <c r="F4376">
        <v>51</v>
      </c>
      <c r="G4376">
        <v>47</v>
      </c>
      <c r="I4376" t="s">
        <v>643</v>
      </c>
    </row>
    <row r="4377" spans="1:9" x14ac:dyDescent="0.25">
      <c r="A4377" t="s">
        <v>3178</v>
      </c>
      <c r="B4377" s="6">
        <v>42046</v>
      </c>
      <c r="C4377" t="s">
        <v>3073</v>
      </c>
      <c r="D4377" t="s">
        <v>3193</v>
      </c>
      <c r="E4377" t="s">
        <v>3721</v>
      </c>
      <c r="F4377">
        <v>83</v>
      </c>
      <c r="G4377">
        <v>64</v>
      </c>
      <c r="I4377" t="s">
        <v>2149</v>
      </c>
    </row>
    <row r="4378" spans="1:9" x14ac:dyDescent="0.25">
      <c r="A4378" t="s">
        <v>3324</v>
      </c>
      <c r="B4378" s="6">
        <v>42046</v>
      </c>
      <c r="C4378" t="s">
        <v>3073</v>
      </c>
      <c r="D4378" t="s">
        <v>3174</v>
      </c>
      <c r="E4378" t="s">
        <v>3721</v>
      </c>
      <c r="F4378">
        <v>75</v>
      </c>
      <c r="G4378">
        <v>55</v>
      </c>
      <c r="I4378" t="s">
        <v>1287</v>
      </c>
    </row>
    <row r="4379" spans="1:9" x14ac:dyDescent="0.25">
      <c r="A4379" t="s">
        <v>3075</v>
      </c>
      <c r="B4379" s="6">
        <v>42046</v>
      </c>
      <c r="C4379" t="s">
        <v>3073</v>
      </c>
      <c r="D4379" t="s">
        <v>3708</v>
      </c>
      <c r="E4379" t="s">
        <v>3720</v>
      </c>
      <c r="F4379">
        <v>74</v>
      </c>
      <c r="G4379">
        <v>68</v>
      </c>
      <c r="I4379" t="s">
        <v>439</v>
      </c>
    </row>
    <row r="4380" spans="1:9" x14ac:dyDescent="0.25">
      <c r="A4380" t="s">
        <v>3311</v>
      </c>
      <c r="B4380" s="6">
        <v>42046</v>
      </c>
      <c r="C4380" t="s">
        <v>3073</v>
      </c>
      <c r="D4380" t="s">
        <v>3309</v>
      </c>
      <c r="E4380" t="s">
        <v>3721</v>
      </c>
      <c r="F4380">
        <v>80</v>
      </c>
      <c r="G4380">
        <v>75</v>
      </c>
      <c r="I4380" t="s">
        <v>1210</v>
      </c>
    </row>
    <row r="4381" spans="1:9" x14ac:dyDescent="0.25">
      <c r="A4381" t="s">
        <v>3166</v>
      </c>
      <c r="B4381" s="6">
        <v>42046</v>
      </c>
      <c r="C4381" t="s">
        <v>3073</v>
      </c>
      <c r="D4381" t="s">
        <v>3118</v>
      </c>
      <c r="E4381" t="s">
        <v>3721</v>
      </c>
      <c r="F4381">
        <v>73</v>
      </c>
      <c r="G4381">
        <v>71</v>
      </c>
      <c r="I4381" t="s">
        <v>485</v>
      </c>
    </row>
    <row r="4382" spans="1:9" x14ac:dyDescent="0.25">
      <c r="A4382" t="s">
        <v>3130</v>
      </c>
      <c r="B4382" s="6">
        <v>42046</v>
      </c>
      <c r="C4382" t="s">
        <v>3073</v>
      </c>
      <c r="D4382" t="s">
        <v>3117</v>
      </c>
      <c r="E4382" t="s">
        <v>3721</v>
      </c>
      <c r="F4382">
        <v>65</v>
      </c>
      <c r="G4382">
        <v>64</v>
      </c>
      <c r="I4382" t="s">
        <v>499</v>
      </c>
    </row>
    <row r="4383" spans="1:9" x14ac:dyDescent="0.25">
      <c r="A4383" t="s">
        <v>3343</v>
      </c>
      <c r="B4383" s="6">
        <v>42046</v>
      </c>
      <c r="C4383" t="s">
        <v>3073</v>
      </c>
      <c r="D4383" t="s">
        <v>3242</v>
      </c>
      <c r="E4383" t="s">
        <v>3721</v>
      </c>
      <c r="F4383">
        <v>67</v>
      </c>
      <c r="G4383">
        <v>41</v>
      </c>
      <c r="I4383" t="s">
        <v>533</v>
      </c>
    </row>
    <row r="4384" spans="1:9" x14ac:dyDescent="0.25">
      <c r="A4384" t="s">
        <v>3171</v>
      </c>
      <c r="B4384" s="6">
        <v>42046</v>
      </c>
      <c r="C4384" t="s">
        <v>3073</v>
      </c>
      <c r="D4384" t="s">
        <v>3165</v>
      </c>
      <c r="E4384" t="s">
        <v>3720</v>
      </c>
      <c r="F4384">
        <v>55</v>
      </c>
      <c r="G4384">
        <v>53</v>
      </c>
      <c r="I4384" t="s">
        <v>522</v>
      </c>
    </row>
    <row r="4385" spans="1:9" x14ac:dyDescent="0.25">
      <c r="A4385" t="s">
        <v>3201</v>
      </c>
      <c r="B4385" s="6">
        <v>42046</v>
      </c>
      <c r="C4385" t="s">
        <v>3073</v>
      </c>
      <c r="D4385" t="s">
        <v>3255</v>
      </c>
      <c r="E4385" t="s">
        <v>3721</v>
      </c>
      <c r="F4385">
        <v>86</v>
      </c>
      <c r="G4385">
        <v>78</v>
      </c>
      <c r="I4385" t="s">
        <v>898</v>
      </c>
    </row>
    <row r="4386" spans="1:9" x14ac:dyDescent="0.25">
      <c r="A4386" t="s">
        <v>3248</v>
      </c>
      <c r="B4386" s="6">
        <v>42046</v>
      </c>
      <c r="C4386" t="s">
        <v>3073</v>
      </c>
      <c r="D4386" t="s">
        <v>3244</v>
      </c>
      <c r="E4386" t="s">
        <v>3721</v>
      </c>
      <c r="F4386">
        <v>66</v>
      </c>
      <c r="G4386">
        <v>43</v>
      </c>
      <c r="I4386" t="s">
        <v>898</v>
      </c>
    </row>
    <row r="4387" spans="1:9" x14ac:dyDescent="0.25">
      <c r="A4387" t="s">
        <v>3100</v>
      </c>
      <c r="B4387" s="6">
        <v>42046</v>
      </c>
      <c r="C4387" t="s">
        <v>3073</v>
      </c>
      <c r="D4387" t="s">
        <v>3111</v>
      </c>
      <c r="E4387" t="s">
        <v>3720</v>
      </c>
      <c r="F4387">
        <v>62</v>
      </c>
      <c r="G4387">
        <v>53</v>
      </c>
      <c r="I4387" t="s">
        <v>862</v>
      </c>
    </row>
    <row r="4388" spans="1:9" x14ac:dyDescent="0.25">
      <c r="A4388" t="s">
        <v>3138</v>
      </c>
      <c r="B4388" s="6">
        <v>42046</v>
      </c>
      <c r="C4388" t="s">
        <v>3073</v>
      </c>
      <c r="D4388" t="s">
        <v>3145</v>
      </c>
      <c r="E4388" t="s">
        <v>3721</v>
      </c>
      <c r="F4388">
        <v>73</v>
      </c>
      <c r="G4388">
        <v>62</v>
      </c>
      <c r="I4388" t="s">
        <v>352</v>
      </c>
    </row>
    <row r="4389" spans="1:9" x14ac:dyDescent="0.25">
      <c r="A4389" t="s">
        <v>3282</v>
      </c>
      <c r="B4389" s="6">
        <v>42046</v>
      </c>
      <c r="C4389" t="s">
        <v>3073</v>
      </c>
      <c r="D4389" t="s">
        <v>3258</v>
      </c>
      <c r="E4389" t="s">
        <v>3721</v>
      </c>
      <c r="F4389">
        <v>75</v>
      </c>
      <c r="G4389">
        <v>59</v>
      </c>
      <c r="I4389" t="s">
        <v>269</v>
      </c>
    </row>
    <row r="4390" spans="1:9" x14ac:dyDescent="0.25">
      <c r="A4390" t="s">
        <v>3091</v>
      </c>
      <c r="B4390" s="6">
        <v>42046</v>
      </c>
      <c r="C4390" t="s">
        <v>3073</v>
      </c>
      <c r="D4390" t="s">
        <v>3085</v>
      </c>
      <c r="E4390" t="s">
        <v>3720</v>
      </c>
      <c r="F4390">
        <v>73</v>
      </c>
      <c r="G4390">
        <v>61</v>
      </c>
      <c r="I4390" t="s">
        <v>160</v>
      </c>
    </row>
    <row r="4391" spans="1:9" x14ac:dyDescent="0.25">
      <c r="A4391" t="s">
        <v>3148</v>
      </c>
      <c r="B4391" s="6">
        <v>42046</v>
      </c>
      <c r="C4391" t="s">
        <v>3073</v>
      </c>
      <c r="D4391" t="s">
        <v>3164</v>
      </c>
      <c r="E4391" t="s">
        <v>3721</v>
      </c>
      <c r="F4391">
        <v>58</v>
      </c>
      <c r="G4391">
        <v>45</v>
      </c>
      <c r="I4391" t="s">
        <v>1475</v>
      </c>
    </row>
    <row r="4392" spans="1:9" x14ac:dyDescent="0.25">
      <c r="A4392" t="s">
        <v>3132</v>
      </c>
      <c r="B4392" s="6">
        <v>42046</v>
      </c>
      <c r="C4392" t="s">
        <v>3073</v>
      </c>
      <c r="D4392" t="s">
        <v>3295</v>
      </c>
      <c r="E4392" t="s">
        <v>3720</v>
      </c>
      <c r="F4392">
        <v>80</v>
      </c>
      <c r="G4392">
        <v>75</v>
      </c>
      <c r="I4392" t="s">
        <v>253</v>
      </c>
    </row>
    <row r="4393" spans="1:9" x14ac:dyDescent="0.25">
      <c r="A4393" t="s">
        <v>3229</v>
      </c>
      <c r="B4393" s="6">
        <v>42046</v>
      </c>
      <c r="C4393" t="s">
        <v>3073</v>
      </c>
      <c r="D4393" t="s">
        <v>3251</v>
      </c>
      <c r="E4393" t="s">
        <v>3720</v>
      </c>
      <c r="F4393">
        <v>76</v>
      </c>
      <c r="G4393">
        <v>73</v>
      </c>
      <c r="H4393" t="s">
        <v>3722</v>
      </c>
      <c r="I4393" t="s">
        <v>2514</v>
      </c>
    </row>
    <row r="4394" spans="1:9" x14ac:dyDescent="0.25">
      <c r="A4394" t="s">
        <v>3087</v>
      </c>
      <c r="B4394" s="6">
        <v>42046</v>
      </c>
      <c r="C4394" t="s">
        <v>3073</v>
      </c>
      <c r="D4394" t="s">
        <v>3084</v>
      </c>
      <c r="E4394" t="s">
        <v>3721</v>
      </c>
      <c r="F4394">
        <v>96</v>
      </c>
      <c r="G4394">
        <v>53</v>
      </c>
      <c r="I4394" t="s">
        <v>181</v>
      </c>
    </row>
    <row r="4395" spans="1:9" x14ac:dyDescent="0.25">
      <c r="A4395" t="s">
        <v>3180</v>
      </c>
      <c r="B4395" s="6">
        <v>42046</v>
      </c>
      <c r="C4395" t="s">
        <v>3073</v>
      </c>
      <c r="D4395" t="s">
        <v>3168</v>
      </c>
      <c r="E4395" t="s">
        <v>3720</v>
      </c>
      <c r="F4395">
        <v>74</v>
      </c>
      <c r="G4395">
        <v>69</v>
      </c>
      <c r="H4395" t="s">
        <v>3723</v>
      </c>
      <c r="I4395" t="s">
        <v>532</v>
      </c>
    </row>
    <row r="4396" spans="1:9" x14ac:dyDescent="0.25">
      <c r="A4396" t="s">
        <v>3200</v>
      </c>
      <c r="B4396" s="6">
        <v>42046</v>
      </c>
      <c r="C4396" t="s">
        <v>3073</v>
      </c>
      <c r="D4396" t="s">
        <v>3194</v>
      </c>
      <c r="E4396" t="s">
        <v>3721</v>
      </c>
      <c r="F4396">
        <v>72</v>
      </c>
      <c r="G4396">
        <v>70</v>
      </c>
      <c r="I4396" t="s">
        <v>710</v>
      </c>
    </row>
    <row r="4397" spans="1:9" x14ac:dyDescent="0.25">
      <c r="A4397" t="s">
        <v>3385</v>
      </c>
      <c r="B4397" s="6">
        <v>42046</v>
      </c>
      <c r="C4397" t="s">
        <v>3073</v>
      </c>
      <c r="D4397" t="s">
        <v>3245</v>
      </c>
      <c r="E4397" t="s">
        <v>3721</v>
      </c>
      <c r="F4397">
        <v>76</v>
      </c>
      <c r="G4397">
        <v>72</v>
      </c>
      <c r="I4397" t="s">
        <v>914</v>
      </c>
    </row>
    <row r="4398" spans="1:9" x14ac:dyDescent="0.25">
      <c r="A4398" t="s">
        <v>3706</v>
      </c>
      <c r="B4398" s="6">
        <v>42046</v>
      </c>
      <c r="C4398" t="s">
        <v>3073</v>
      </c>
      <c r="D4398" t="s">
        <v>3190</v>
      </c>
      <c r="E4398" t="s">
        <v>3721</v>
      </c>
      <c r="F4398">
        <v>74</v>
      </c>
      <c r="G4398">
        <v>57</v>
      </c>
      <c r="I4398" t="s">
        <v>2165</v>
      </c>
    </row>
    <row r="4399" spans="1:9" x14ac:dyDescent="0.25">
      <c r="A4399" t="s">
        <v>3344</v>
      </c>
      <c r="B4399" s="6">
        <v>42046</v>
      </c>
      <c r="C4399" t="s">
        <v>3073</v>
      </c>
      <c r="D4399" t="s">
        <v>3345</v>
      </c>
      <c r="E4399" t="s">
        <v>3721</v>
      </c>
      <c r="F4399">
        <v>77</v>
      </c>
      <c r="G4399">
        <v>58</v>
      </c>
      <c r="I4399" t="s">
        <v>1110</v>
      </c>
    </row>
    <row r="4400" spans="1:9" x14ac:dyDescent="0.25">
      <c r="A4400" t="s">
        <v>3226</v>
      </c>
      <c r="B4400" s="6">
        <v>42046</v>
      </c>
      <c r="C4400" t="s">
        <v>3073</v>
      </c>
      <c r="D4400" t="s">
        <v>3371</v>
      </c>
      <c r="E4400" t="s">
        <v>3720</v>
      </c>
      <c r="F4400">
        <v>63</v>
      </c>
      <c r="G4400">
        <v>62</v>
      </c>
      <c r="I4400" t="s">
        <v>1699</v>
      </c>
    </row>
    <row r="4401" spans="1:9" x14ac:dyDescent="0.25">
      <c r="A4401" t="s">
        <v>3349</v>
      </c>
      <c r="B4401" s="6">
        <v>42047</v>
      </c>
      <c r="C4401" t="s">
        <v>3073</v>
      </c>
      <c r="D4401" t="s">
        <v>3160</v>
      </c>
      <c r="E4401" t="s">
        <v>3720</v>
      </c>
      <c r="F4401">
        <v>79</v>
      </c>
      <c r="G4401">
        <v>74</v>
      </c>
      <c r="I4401" t="s">
        <v>1913</v>
      </c>
    </row>
    <row r="4402" spans="1:9" x14ac:dyDescent="0.25">
      <c r="A4402" t="s">
        <v>3233</v>
      </c>
      <c r="B4402" s="6">
        <v>42047</v>
      </c>
      <c r="C4402" t="s">
        <v>3073</v>
      </c>
      <c r="D4402" t="s">
        <v>3337</v>
      </c>
      <c r="E4402" t="s">
        <v>3720</v>
      </c>
      <c r="F4402">
        <v>66</v>
      </c>
      <c r="G4402">
        <v>55</v>
      </c>
      <c r="I4402" t="s">
        <v>1750</v>
      </c>
    </row>
    <row r="4403" spans="1:9" x14ac:dyDescent="0.25">
      <c r="A4403" t="s">
        <v>3184</v>
      </c>
      <c r="B4403" s="6">
        <v>42047</v>
      </c>
      <c r="C4403" t="s">
        <v>3073</v>
      </c>
      <c r="D4403" t="s">
        <v>3291</v>
      </c>
      <c r="E4403" t="s">
        <v>3721</v>
      </c>
      <c r="F4403">
        <v>82</v>
      </c>
      <c r="G4403">
        <v>60</v>
      </c>
      <c r="I4403" t="s">
        <v>651</v>
      </c>
    </row>
    <row r="4404" spans="1:9" x14ac:dyDescent="0.25">
      <c r="A4404" t="s">
        <v>3333</v>
      </c>
      <c r="B4404" s="6">
        <v>42047</v>
      </c>
      <c r="C4404" t="s">
        <v>3073</v>
      </c>
      <c r="D4404" t="s">
        <v>3283</v>
      </c>
      <c r="E4404" t="s">
        <v>3721</v>
      </c>
      <c r="F4404">
        <v>70</v>
      </c>
      <c r="G4404">
        <v>63</v>
      </c>
      <c r="I4404" t="s">
        <v>1327</v>
      </c>
    </row>
    <row r="4405" spans="1:9" x14ac:dyDescent="0.25">
      <c r="A4405" t="s">
        <v>3231</v>
      </c>
      <c r="B4405" s="6">
        <v>42047</v>
      </c>
      <c r="C4405" t="s">
        <v>3073</v>
      </c>
      <c r="D4405" t="s">
        <v>3222</v>
      </c>
      <c r="E4405" t="s">
        <v>3720</v>
      </c>
      <c r="F4405">
        <v>68</v>
      </c>
      <c r="G4405">
        <v>61</v>
      </c>
      <c r="I4405" t="s">
        <v>2373</v>
      </c>
    </row>
    <row r="4406" spans="1:9" x14ac:dyDescent="0.25">
      <c r="A4406" t="s">
        <v>3136</v>
      </c>
      <c r="B4406" s="6">
        <v>42047</v>
      </c>
      <c r="C4406" t="s">
        <v>3073</v>
      </c>
      <c r="D4406" t="s">
        <v>3143</v>
      </c>
      <c r="E4406" t="s">
        <v>3721</v>
      </c>
      <c r="F4406">
        <v>70</v>
      </c>
      <c r="G4406">
        <v>45</v>
      </c>
      <c r="I4406" t="s">
        <v>223</v>
      </c>
    </row>
    <row r="4407" spans="1:9" x14ac:dyDescent="0.25">
      <c r="A4407" t="s">
        <v>3189</v>
      </c>
      <c r="B4407" s="6">
        <v>42047</v>
      </c>
      <c r="C4407" t="s">
        <v>3073</v>
      </c>
      <c r="D4407" t="s">
        <v>3224</v>
      </c>
      <c r="E4407" t="s">
        <v>3720</v>
      </c>
      <c r="F4407">
        <v>73</v>
      </c>
      <c r="G4407">
        <v>69</v>
      </c>
      <c r="H4407" t="s">
        <v>3722</v>
      </c>
      <c r="I4407" t="s">
        <v>141</v>
      </c>
    </row>
    <row r="4408" spans="1:9" x14ac:dyDescent="0.25">
      <c r="A4408" t="s">
        <v>3236</v>
      </c>
      <c r="B4408" s="6">
        <v>42047</v>
      </c>
      <c r="C4408" t="s">
        <v>3073</v>
      </c>
      <c r="D4408" t="s">
        <v>3265</v>
      </c>
      <c r="E4408" t="s">
        <v>3721</v>
      </c>
      <c r="F4408">
        <v>64</v>
      </c>
      <c r="G4408">
        <v>61</v>
      </c>
      <c r="I4408" t="s">
        <v>999</v>
      </c>
    </row>
    <row r="4409" spans="1:9" x14ac:dyDescent="0.25">
      <c r="A4409" t="s">
        <v>3347</v>
      </c>
      <c r="B4409" s="6">
        <v>42047</v>
      </c>
      <c r="C4409" t="s">
        <v>3073</v>
      </c>
      <c r="D4409" t="s">
        <v>3106</v>
      </c>
      <c r="E4409" t="s">
        <v>3720</v>
      </c>
      <c r="F4409">
        <v>74</v>
      </c>
      <c r="G4409">
        <v>71</v>
      </c>
      <c r="I4409" t="s">
        <v>1549</v>
      </c>
    </row>
    <row r="4410" spans="1:9" x14ac:dyDescent="0.25">
      <c r="A4410" t="s">
        <v>3144</v>
      </c>
      <c r="B4410" s="6">
        <v>42047</v>
      </c>
      <c r="C4410" t="s">
        <v>3073</v>
      </c>
      <c r="D4410" t="s">
        <v>3253</v>
      </c>
      <c r="E4410" t="s">
        <v>3720</v>
      </c>
      <c r="F4410">
        <v>62</v>
      </c>
      <c r="G4410">
        <v>61</v>
      </c>
      <c r="I4410" t="s">
        <v>70</v>
      </c>
    </row>
    <row r="4411" spans="1:9" x14ac:dyDescent="0.25">
      <c r="A4411" t="s">
        <v>3355</v>
      </c>
      <c r="B4411" s="6">
        <v>42047</v>
      </c>
      <c r="C4411" t="s">
        <v>3073</v>
      </c>
      <c r="D4411" t="s">
        <v>3359</v>
      </c>
      <c r="E4411" t="s">
        <v>3721</v>
      </c>
      <c r="F4411">
        <v>65</v>
      </c>
      <c r="G4411">
        <v>60</v>
      </c>
      <c r="I4411" t="s">
        <v>2845</v>
      </c>
    </row>
    <row r="4412" spans="1:9" x14ac:dyDescent="0.25">
      <c r="A4412" t="s">
        <v>3707</v>
      </c>
      <c r="B4412" s="6">
        <v>42047</v>
      </c>
      <c r="C4412" t="s">
        <v>3073</v>
      </c>
      <c r="D4412" t="s">
        <v>3340</v>
      </c>
      <c r="E4412" t="s">
        <v>3721</v>
      </c>
      <c r="F4412">
        <v>80</v>
      </c>
      <c r="G4412">
        <v>51</v>
      </c>
      <c r="I4412" t="s">
        <v>2904</v>
      </c>
    </row>
    <row r="4413" spans="1:9" x14ac:dyDescent="0.25">
      <c r="A4413" t="s">
        <v>3208</v>
      </c>
      <c r="B4413" s="6">
        <v>42047</v>
      </c>
      <c r="C4413" t="s">
        <v>3073</v>
      </c>
      <c r="D4413" t="s">
        <v>3296</v>
      </c>
      <c r="E4413" t="s">
        <v>3721</v>
      </c>
      <c r="F4413">
        <v>73</v>
      </c>
      <c r="G4413">
        <v>52</v>
      </c>
      <c r="I4413" t="s">
        <v>1358</v>
      </c>
    </row>
    <row r="4414" spans="1:9" x14ac:dyDescent="0.25">
      <c r="A4414" t="s">
        <v>3112</v>
      </c>
      <c r="B4414" s="6">
        <v>42047</v>
      </c>
      <c r="C4414" t="s">
        <v>3073</v>
      </c>
      <c r="D4414" t="s">
        <v>3346</v>
      </c>
      <c r="E4414" t="s">
        <v>3720</v>
      </c>
      <c r="F4414">
        <v>79</v>
      </c>
      <c r="G4414">
        <v>68</v>
      </c>
      <c r="I4414" t="s">
        <v>1240</v>
      </c>
    </row>
    <row r="4415" spans="1:9" x14ac:dyDescent="0.25">
      <c r="A4415" t="s">
        <v>3141</v>
      </c>
      <c r="B4415" s="6">
        <v>42047</v>
      </c>
      <c r="C4415" t="s">
        <v>3073</v>
      </c>
      <c r="D4415" t="s">
        <v>3149</v>
      </c>
      <c r="E4415" t="s">
        <v>3720</v>
      </c>
      <c r="F4415">
        <v>75</v>
      </c>
      <c r="G4415">
        <v>69</v>
      </c>
      <c r="I4415" t="s">
        <v>252</v>
      </c>
    </row>
    <row r="4416" spans="1:9" x14ac:dyDescent="0.25">
      <c r="A4416" t="s">
        <v>3237</v>
      </c>
      <c r="B4416" s="6">
        <v>42047</v>
      </c>
      <c r="C4416" t="s">
        <v>3073</v>
      </c>
      <c r="D4416" t="s">
        <v>3264</v>
      </c>
      <c r="E4416" t="s">
        <v>3721</v>
      </c>
      <c r="F4416">
        <v>87</v>
      </c>
      <c r="G4416">
        <v>76</v>
      </c>
      <c r="I4416" t="s">
        <v>1014</v>
      </c>
    </row>
    <row r="4417" spans="1:9" x14ac:dyDescent="0.25">
      <c r="A4417" t="s">
        <v>3269</v>
      </c>
      <c r="B4417" s="6">
        <v>42047</v>
      </c>
      <c r="C4417" t="s">
        <v>3073</v>
      </c>
      <c r="D4417" t="s">
        <v>3268</v>
      </c>
      <c r="E4417" t="s">
        <v>3721</v>
      </c>
      <c r="F4417">
        <v>80</v>
      </c>
      <c r="G4417">
        <v>66</v>
      </c>
      <c r="I4417" t="s">
        <v>1029</v>
      </c>
    </row>
    <row r="4418" spans="1:9" x14ac:dyDescent="0.25">
      <c r="A4418" t="s">
        <v>3227</v>
      </c>
      <c r="B4418" s="6">
        <v>42047</v>
      </c>
      <c r="C4418" t="s">
        <v>3073</v>
      </c>
      <c r="D4418" t="s">
        <v>3153</v>
      </c>
      <c r="E4418" t="s">
        <v>3721</v>
      </c>
      <c r="F4418">
        <v>64</v>
      </c>
      <c r="G4418">
        <v>52</v>
      </c>
      <c r="H4418" t="s">
        <v>3722</v>
      </c>
      <c r="I4418" t="s">
        <v>439</v>
      </c>
    </row>
    <row r="4419" spans="1:9" x14ac:dyDescent="0.25">
      <c r="A4419" t="s">
        <v>3127</v>
      </c>
      <c r="B4419" s="6">
        <v>42047</v>
      </c>
      <c r="C4419" t="s">
        <v>3073</v>
      </c>
      <c r="D4419" t="s">
        <v>3124</v>
      </c>
      <c r="E4419" t="s">
        <v>3720</v>
      </c>
      <c r="F4419">
        <v>64</v>
      </c>
      <c r="G4419">
        <v>59</v>
      </c>
      <c r="I4419" t="s">
        <v>1238</v>
      </c>
    </row>
    <row r="4420" spans="1:9" x14ac:dyDescent="0.25">
      <c r="A4420" t="s">
        <v>3129</v>
      </c>
      <c r="B4420" s="6">
        <v>42047</v>
      </c>
      <c r="C4420" t="s">
        <v>3073</v>
      </c>
      <c r="D4420" t="s">
        <v>3216</v>
      </c>
      <c r="E4420" t="s">
        <v>3721</v>
      </c>
      <c r="F4420">
        <v>78</v>
      </c>
      <c r="G4420">
        <v>65</v>
      </c>
      <c r="I4420" t="s">
        <v>752</v>
      </c>
    </row>
    <row r="4421" spans="1:9" x14ac:dyDescent="0.25">
      <c r="A4421" t="s">
        <v>3379</v>
      </c>
      <c r="B4421" s="6">
        <v>42047</v>
      </c>
      <c r="C4421" t="s">
        <v>3073</v>
      </c>
      <c r="D4421" t="s">
        <v>3399</v>
      </c>
      <c r="E4421" t="s">
        <v>3721</v>
      </c>
      <c r="F4421">
        <v>65</v>
      </c>
      <c r="G4421">
        <v>58</v>
      </c>
      <c r="I4421" t="s">
        <v>2272</v>
      </c>
    </row>
    <row r="4422" spans="1:9" x14ac:dyDescent="0.25">
      <c r="A4422" t="s">
        <v>3215</v>
      </c>
      <c r="B4422" s="6">
        <v>42047</v>
      </c>
      <c r="C4422" t="s">
        <v>3073</v>
      </c>
      <c r="D4422" t="s">
        <v>3213</v>
      </c>
      <c r="E4422" t="s">
        <v>3721</v>
      </c>
      <c r="F4422">
        <v>87</v>
      </c>
      <c r="G4422">
        <v>85</v>
      </c>
      <c r="I4422" t="s">
        <v>764</v>
      </c>
    </row>
    <row r="4423" spans="1:9" x14ac:dyDescent="0.25">
      <c r="A4423" t="s">
        <v>3317</v>
      </c>
      <c r="B4423" s="6">
        <v>42047</v>
      </c>
      <c r="C4423" t="s">
        <v>3073</v>
      </c>
      <c r="D4423" t="s">
        <v>3147</v>
      </c>
      <c r="E4423" t="s">
        <v>3721</v>
      </c>
      <c r="F4423">
        <v>65</v>
      </c>
      <c r="G4423">
        <v>54</v>
      </c>
      <c r="I4423" t="s">
        <v>1000</v>
      </c>
    </row>
    <row r="4424" spans="1:9" x14ac:dyDescent="0.25">
      <c r="A4424" t="s">
        <v>3188</v>
      </c>
      <c r="B4424" s="6">
        <v>42047</v>
      </c>
      <c r="C4424" t="s">
        <v>3073</v>
      </c>
      <c r="D4424" t="s">
        <v>3080</v>
      </c>
      <c r="E4424" t="s">
        <v>3720</v>
      </c>
      <c r="F4424">
        <v>66</v>
      </c>
      <c r="G4424">
        <v>64</v>
      </c>
      <c r="I4424" t="s">
        <v>1844</v>
      </c>
    </row>
    <row r="4425" spans="1:9" x14ac:dyDescent="0.25">
      <c r="A4425" t="s">
        <v>3223</v>
      </c>
      <c r="B4425" s="6">
        <v>42047</v>
      </c>
      <c r="C4425" t="s">
        <v>3073</v>
      </c>
      <c r="D4425" t="s">
        <v>3370</v>
      </c>
      <c r="E4425" t="s">
        <v>3720</v>
      </c>
      <c r="F4425">
        <v>58</v>
      </c>
      <c r="G4425">
        <v>54</v>
      </c>
      <c r="I4425" t="s">
        <v>1074</v>
      </c>
    </row>
    <row r="4426" spans="1:9" x14ac:dyDescent="0.25">
      <c r="A4426" t="s">
        <v>3096</v>
      </c>
      <c r="B4426" s="6">
        <v>42047</v>
      </c>
      <c r="C4426" t="s">
        <v>3073</v>
      </c>
      <c r="D4426" t="s">
        <v>3109</v>
      </c>
      <c r="E4426" t="s">
        <v>3720</v>
      </c>
      <c r="F4426">
        <v>62</v>
      </c>
      <c r="G4426">
        <v>55</v>
      </c>
      <c r="I4426" t="s">
        <v>2244</v>
      </c>
    </row>
    <row r="4427" spans="1:9" x14ac:dyDescent="0.25">
      <c r="A4427" t="s">
        <v>3150</v>
      </c>
      <c r="B4427" s="6">
        <v>42047</v>
      </c>
      <c r="C4427" t="s">
        <v>3073</v>
      </c>
      <c r="D4427" t="s">
        <v>3374</v>
      </c>
      <c r="E4427" t="s">
        <v>3721</v>
      </c>
      <c r="F4427">
        <v>78</v>
      </c>
      <c r="G4427">
        <v>46</v>
      </c>
      <c r="I4427" t="s">
        <v>2330</v>
      </c>
    </row>
    <row r="4428" spans="1:9" x14ac:dyDescent="0.25">
      <c r="A4428" t="s">
        <v>3241</v>
      </c>
      <c r="B4428" s="6">
        <v>42047</v>
      </c>
      <c r="C4428" t="s">
        <v>3073</v>
      </c>
      <c r="D4428" t="s">
        <v>3261</v>
      </c>
      <c r="E4428" t="s">
        <v>3721</v>
      </c>
      <c r="F4428">
        <v>73</v>
      </c>
      <c r="G4428">
        <v>47</v>
      </c>
      <c r="I4428" t="s">
        <v>2974</v>
      </c>
    </row>
    <row r="4429" spans="1:9" x14ac:dyDescent="0.25">
      <c r="A4429" t="s">
        <v>3278</v>
      </c>
      <c r="B4429" s="6">
        <v>42047</v>
      </c>
      <c r="C4429" t="s">
        <v>3073</v>
      </c>
      <c r="D4429" t="s">
        <v>3163</v>
      </c>
      <c r="E4429" t="s">
        <v>3720</v>
      </c>
      <c r="F4429">
        <v>65</v>
      </c>
      <c r="G4429">
        <v>61</v>
      </c>
      <c r="I4429" t="s">
        <v>1060</v>
      </c>
    </row>
    <row r="4430" spans="1:9" x14ac:dyDescent="0.25">
      <c r="A4430" t="s">
        <v>3256</v>
      </c>
      <c r="B4430" s="6">
        <v>42047</v>
      </c>
      <c r="C4430" t="s">
        <v>3073</v>
      </c>
      <c r="D4430" t="s">
        <v>3154</v>
      </c>
      <c r="E4430" t="s">
        <v>3721</v>
      </c>
      <c r="F4430">
        <v>67</v>
      </c>
      <c r="G4430">
        <v>64</v>
      </c>
      <c r="I4430" t="s">
        <v>1522</v>
      </c>
    </row>
    <row r="4431" spans="1:9" x14ac:dyDescent="0.25">
      <c r="A4431" t="s">
        <v>3243</v>
      </c>
      <c r="B4431" s="6">
        <v>42047</v>
      </c>
      <c r="C4431" t="s">
        <v>3073</v>
      </c>
      <c r="D4431" t="s">
        <v>3266</v>
      </c>
      <c r="E4431" t="s">
        <v>3720</v>
      </c>
      <c r="F4431">
        <v>90</v>
      </c>
      <c r="G4431">
        <v>87</v>
      </c>
      <c r="I4431" t="s">
        <v>1085</v>
      </c>
    </row>
    <row r="4432" spans="1:9" x14ac:dyDescent="0.25">
      <c r="A4432" t="s">
        <v>3214</v>
      </c>
      <c r="B4432" s="6">
        <v>42047</v>
      </c>
      <c r="C4432" t="s">
        <v>3073</v>
      </c>
      <c r="D4432" t="s">
        <v>3221</v>
      </c>
      <c r="E4432" t="s">
        <v>3720</v>
      </c>
      <c r="F4432">
        <v>65</v>
      </c>
      <c r="G4432">
        <v>59</v>
      </c>
      <c r="I4432" t="s">
        <v>788</v>
      </c>
    </row>
    <row r="4433" spans="1:9" x14ac:dyDescent="0.25">
      <c r="A4433" t="s">
        <v>3294</v>
      </c>
      <c r="B4433" s="6">
        <v>42047</v>
      </c>
      <c r="C4433" t="s">
        <v>3073</v>
      </c>
      <c r="D4433" t="s">
        <v>3285</v>
      </c>
      <c r="E4433" t="s">
        <v>3720</v>
      </c>
      <c r="F4433">
        <v>74</v>
      </c>
      <c r="G4433">
        <v>73</v>
      </c>
      <c r="I4433" t="s">
        <v>2785</v>
      </c>
    </row>
    <row r="4434" spans="1:9" x14ac:dyDescent="0.25">
      <c r="A4434" t="s">
        <v>3159</v>
      </c>
      <c r="B4434" s="6">
        <v>42047</v>
      </c>
      <c r="C4434" t="s">
        <v>3073</v>
      </c>
      <c r="D4434" t="s">
        <v>3272</v>
      </c>
      <c r="E4434" t="s">
        <v>3721</v>
      </c>
      <c r="F4434">
        <v>77</v>
      </c>
      <c r="G4434">
        <v>67</v>
      </c>
      <c r="I4434" t="s">
        <v>2789</v>
      </c>
    </row>
    <row r="4435" spans="1:9" x14ac:dyDescent="0.25">
      <c r="A4435" t="s">
        <v>3286</v>
      </c>
      <c r="B4435" s="6">
        <v>42047</v>
      </c>
      <c r="C4435" t="s">
        <v>3073</v>
      </c>
      <c r="D4435" t="s">
        <v>3334</v>
      </c>
      <c r="E4435" t="s">
        <v>3721</v>
      </c>
      <c r="F4435">
        <v>69</v>
      </c>
      <c r="G4435">
        <v>52</v>
      </c>
      <c r="I4435" t="s">
        <v>2927</v>
      </c>
    </row>
    <row r="4436" spans="1:9" x14ac:dyDescent="0.25">
      <c r="A4436" t="s">
        <v>3352</v>
      </c>
      <c r="B4436" s="6">
        <v>42047</v>
      </c>
      <c r="C4436" t="s">
        <v>3073</v>
      </c>
      <c r="D4436" t="s">
        <v>3290</v>
      </c>
      <c r="E4436" t="s">
        <v>3721</v>
      </c>
      <c r="F4436">
        <v>71</v>
      </c>
      <c r="G4436">
        <v>68</v>
      </c>
      <c r="H4436" t="s">
        <v>3723</v>
      </c>
      <c r="I4436" t="s">
        <v>1542</v>
      </c>
    </row>
    <row r="4437" spans="1:9" x14ac:dyDescent="0.25">
      <c r="A4437" t="s">
        <v>3175</v>
      </c>
      <c r="B4437" s="6">
        <v>42047</v>
      </c>
      <c r="C4437" t="s">
        <v>3073</v>
      </c>
      <c r="D4437" t="s">
        <v>3107</v>
      </c>
      <c r="E4437" t="s">
        <v>3720</v>
      </c>
      <c r="F4437">
        <v>63</v>
      </c>
      <c r="G4437">
        <v>62</v>
      </c>
      <c r="I4437" t="s">
        <v>2122</v>
      </c>
    </row>
    <row r="4438" spans="1:9" x14ac:dyDescent="0.25">
      <c r="A4438" t="s">
        <v>3108</v>
      </c>
      <c r="B4438" s="6">
        <v>42047</v>
      </c>
      <c r="C4438" t="s">
        <v>3073</v>
      </c>
      <c r="D4438" t="s">
        <v>3206</v>
      </c>
      <c r="E4438" t="s">
        <v>3720</v>
      </c>
      <c r="F4438">
        <v>61</v>
      </c>
      <c r="G4438">
        <v>51</v>
      </c>
      <c r="I4438" t="s">
        <v>515</v>
      </c>
    </row>
    <row r="4439" spans="1:9" x14ac:dyDescent="0.25">
      <c r="A4439" t="s">
        <v>3218</v>
      </c>
      <c r="B4439" s="6">
        <v>42047</v>
      </c>
      <c r="C4439" t="s">
        <v>3073</v>
      </c>
      <c r="D4439" t="s">
        <v>3391</v>
      </c>
      <c r="E4439" t="s">
        <v>3720</v>
      </c>
      <c r="F4439">
        <v>66</v>
      </c>
      <c r="G4439">
        <v>65</v>
      </c>
      <c r="I4439" t="s">
        <v>238</v>
      </c>
    </row>
    <row r="4440" spans="1:9" x14ac:dyDescent="0.25">
      <c r="A4440" t="s">
        <v>3389</v>
      </c>
      <c r="B4440" s="6">
        <v>42047</v>
      </c>
      <c r="C4440" t="s">
        <v>3073</v>
      </c>
      <c r="D4440" t="s">
        <v>3390</v>
      </c>
      <c r="E4440" t="s">
        <v>3721</v>
      </c>
      <c r="F4440">
        <v>68</v>
      </c>
      <c r="G4440">
        <v>48</v>
      </c>
      <c r="I4440" t="s">
        <v>2407</v>
      </c>
    </row>
    <row r="4441" spans="1:9" x14ac:dyDescent="0.25">
      <c r="A4441" t="s">
        <v>3262</v>
      </c>
      <c r="B4441" s="6">
        <v>42047</v>
      </c>
      <c r="C4441" t="s">
        <v>3073</v>
      </c>
      <c r="D4441" t="s">
        <v>3330</v>
      </c>
      <c r="E4441" t="s">
        <v>3721</v>
      </c>
      <c r="F4441">
        <v>69</v>
      </c>
      <c r="G4441">
        <v>62</v>
      </c>
      <c r="H4441" t="s">
        <v>3722</v>
      </c>
      <c r="I4441" t="s">
        <v>2943</v>
      </c>
    </row>
    <row r="4442" spans="1:9" x14ac:dyDescent="0.25">
      <c r="A4442" t="s">
        <v>3397</v>
      </c>
      <c r="B4442" s="6">
        <v>42047</v>
      </c>
      <c r="C4442" t="s">
        <v>3073</v>
      </c>
      <c r="D4442" t="s">
        <v>3318</v>
      </c>
      <c r="E4442" t="s">
        <v>3721</v>
      </c>
      <c r="F4442">
        <v>98</v>
      </c>
      <c r="G4442">
        <v>76</v>
      </c>
      <c r="I4442" t="s">
        <v>934</v>
      </c>
    </row>
    <row r="4443" spans="1:9" x14ac:dyDescent="0.25">
      <c r="A4443" t="s">
        <v>3212</v>
      </c>
      <c r="B4443" s="6">
        <v>42047</v>
      </c>
      <c r="C4443" t="s">
        <v>3073</v>
      </c>
      <c r="D4443" t="s">
        <v>3211</v>
      </c>
      <c r="E4443" t="s">
        <v>3721</v>
      </c>
      <c r="F4443">
        <v>80</v>
      </c>
      <c r="G4443">
        <v>63</v>
      </c>
      <c r="I4443" t="s">
        <v>800</v>
      </c>
    </row>
    <row r="4444" spans="1:9" x14ac:dyDescent="0.25">
      <c r="A4444" t="s">
        <v>3185</v>
      </c>
      <c r="B4444" s="6">
        <v>42047</v>
      </c>
      <c r="C4444" t="s">
        <v>3073</v>
      </c>
      <c r="D4444" t="s">
        <v>3225</v>
      </c>
      <c r="E4444" t="s">
        <v>3720</v>
      </c>
      <c r="F4444">
        <v>73</v>
      </c>
      <c r="G4444">
        <v>71</v>
      </c>
      <c r="H4444" t="s">
        <v>3722</v>
      </c>
      <c r="I4444" t="s">
        <v>1548</v>
      </c>
    </row>
    <row r="4445" spans="1:9" x14ac:dyDescent="0.25">
      <c r="A4445" t="s">
        <v>3078</v>
      </c>
      <c r="B4445" s="6">
        <v>42047</v>
      </c>
      <c r="C4445" t="s">
        <v>3073</v>
      </c>
      <c r="D4445" t="s">
        <v>3128</v>
      </c>
      <c r="E4445" t="s">
        <v>3721</v>
      </c>
      <c r="F4445">
        <v>74</v>
      </c>
      <c r="G4445">
        <v>63</v>
      </c>
      <c r="I4445" t="s">
        <v>2272</v>
      </c>
    </row>
    <row r="4446" spans="1:9" x14ac:dyDescent="0.25">
      <c r="A4446" t="s">
        <v>3354</v>
      </c>
      <c r="B4446" s="6">
        <v>42047</v>
      </c>
      <c r="C4446" t="s">
        <v>3073</v>
      </c>
      <c r="D4446" t="s">
        <v>3380</v>
      </c>
      <c r="E4446" t="s">
        <v>3721</v>
      </c>
      <c r="F4446">
        <v>83</v>
      </c>
      <c r="G4446">
        <v>66</v>
      </c>
      <c r="I4446" t="s">
        <v>2281</v>
      </c>
    </row>
    <row r="4447" spans="1:9" x14ac:dyDescent="0.25">
      <c r="A4447" t="s">
        <v>3232</v>
      </c>
      <c r="B4447" s="6">
        <v>42047</v>
      </c>
      <c r="C4447" t="s">
        <v>3073</v>
      </c>
      <c r="D4447" t="s">
        <v>3228</v>
      </c>
      <c r="E4447" t="s">
        <v>3721</v>
      </c>
      <c r="F4447">
        <v>71</v>
      </c>
      <c r="G4447">
        <v>52</v>
      </c>
      <c r="I4447" t="s">
        <v>710</v>
      </c>
    </row>
    <row r="4448" spans="1:9" x14ac:dyDescent="0.25">
      <c r="A4448" t="s">
        <v>3408</v>
      </c>
      <c r="B4448" s="6">
        <v>42047</v>
      </c>
      <c r="C4448" t="s">
        <v>3073</v>
      </c>
      <c r="D4448" t="s">
        <v>3299</v>
      </c>
      <c r="E4448" t="s">
        <v>3720</v>
      </c>
      <c r="F4448">
        <v>70</v>
      </c>
      <c r="G4448">
        <v>61</v>
      </c>
      <c r="I4448" t="s">
        <v>2867</v>
      </c>
    </row>
    <row r="4449" spans="1:9" x14ac:dyDescent="0.25">
      <c r="A4449" t="s">
        <v>3402</v>
      </c>
      <c r="B4449" s="6">
        <v>42047</v>
      </c>
      <c r="C4449" t="s">
        <v>3073</v>
      </c>
      <c r="D4449" t="s">
        <v>3360</v>
      </c>
      <c r="E4449" t="s">
        <v>3720</v>
      </c>
      <c r="F4449">
        <v>71</v>
      </c>
      <c r="G4449">
        <v>67</v>
      </c>
      <c r="I4449" t="s">
        <v>2826</v>
      </c>
    </row>
    <row r="4450" spans="1:9" x14ac:dyDescent="0.25">
      <c r="A4450" t="s">
        <v>3331</v>
      </c>
      <c r="B4450" s="6">
        <v>42047</v>
      </c>
      <c r="C4450" t="s">
        <v>3073</v>
      </c>
      <c r="D4450" t="s">
        <v>3332</v>
      </c>
      <c r="E4450" t="s">
        <v>3721</v>
      </c>
      <c r="F4450">
        <v>75</v>
      </c>
      <c r="G4450">
        <v>69</v>
      </c>
      <c r="I4450" t="s">
        <v>1375</v>
      </c>
    </row>
    <row r="4451" spans="1:9" x14ac:dyDescent="0.25">
      <c r="A4451" t="s">
        <v>3133</v>
      </c>
      <c r="B4451" s="6">
        <v>42047</v>
      </c>
      <c r="C4451" t="s">
        <v>3073</v>
      </c>
      <c r="D4451" t="s">
        <v>3250</v>
      </c>
      <c r="E4451" t="s">
        <v>3721</v>
      </c>
      <c r="F4451">
        <v>70</v>
      </c>
      <c r="G4451">
        <v>55</v>
      </c>
      <c r="I4451" t="s">
        <v>1402</v>
      </c>
    </row>
    <row r="4452" spans="1:9" x14ac:dyDescent="0.25">
      <c r="A4452" t="s">
        <v>3411</v>
      </c>
      <c r="B4452" s="6">
        <v>42047</v>
      </c>
      <c r="C4452" t="s">
        <v>3073</v>
      </c>
      <c r="D4452" t="s">
        <v>3358</v>
      </c>
      <c r="E4452" t="s">
        <v>3721</v>
      </c>
      <c r="F4452">
        <v>67</v>
      </c>
      <c r="G4452">
        <v>55</v>
      </c>
      <c r="I4452" t="s">
        <v>1111</v>
      </c>
    </row>
    <row r="4453" spans="1:9" x14ac:dyDescent="0.25">
      <c r="A4453" t="s">
        <v>3305</v>
      </c>
      <c r="B4453" s="6">
        <v>42047</v>
      </c>
      <c r="C4453" t="s">
        <v>3073</v>
      </c>
      <c r="D4453" t="s">
        <v>3303</v>
      </c>
      <c r="E4453" t="s">
        <v>3720</v>
      </c>
      <c r="F4453">
        <v>69</v>
      </c>
      <c r="G4453">
        <v>65</v>
      </c>
      <c r="I4453" t="s">
        <v>1220</v>
      </c>
    </row>
    <row r="4454" spans="1:9" x14ac:dyDescent="0.25">
      <c r="A4454" t="s">
        <v>3207</v>
      </c>
      <c r="B4454" s="6">
        <v>42047</v>
      </c>
      <c r="C4454" t="s">
        <v>3073</v>
      </c>
      <c r="D4454" t="s">
        <v>3319</v>
      </c>
      <c r="E4454" t="s">
        <v>3720</v>
      </c>
      <c r="F4454">
        <v>65</v>
      </c>
      <c r="G4454">
        <v>62</v>
      </c>
      <c r="I4454" t="s">
        <v>2558</v>
      </c>
    </row>
    <row r="4455" spans="1:9" x14ac:dyDescent="0.25">
      <c r="A4455" t="s">
        <v>3365</v>
      </c>
      <c r="B4455" s="6">
        <v>42047</v>
      </c>
      <c r="C4455" t="s">
        <v>3073</v>
      </c>
      <c r="D4455" t="s">
        <v>3342</v>
      </c>
      <c r="E4455" t="s">
        <v>3720</v>
      </c>
      <c r="F4455">
        <v>66</v>
      </c>
      <c r="G4455">
        <v>54</v>
      </c>
      <c r="I4455" t="s">
        <v>812</v>
      </c>
    </row>
    <row r="4456" spans="1:9" x14ac:dyDescent="0.25">
      <c r="A4456" t="s">
        <v>3298</v>
      </c>
      <c r="B4456" s="6">
        <v>42047</v>
      </c>
      <c r="C4456" t="s">
        <v>3073</v>
      </c>
      <c r="D4456" t="s">
        <v>3186</v>
      </c>
      <c r="E4456" t="s">
        <v>3721</v>
      </c>
      <c r="F4456">
        <v>72</v>
      </c>
      <c r="G4456">
        <v>67</v>
      </c>
      <c r="I4456" t="s">
        <v>1573</v>
      </c>
    </row>
    <row r="4457" spans="1:9" x14ac:dyDescent="0.25">
      <c r="A4457" t="s">
        <v>3287</v>
      </c>
      <c r="B4457" s="6">
        <v>42047</v>
      </c>
      <c r="C4457" t="s">
        <v>3073</v>
      </c>
      <c r="D4457" t="s">
        <v>3146</v>
      </c>
      <c r="E4457" t="s">
        <v>3721</v>
      </c>
      <c r="F4457">
        <v>75</v>
      </c>
      <c r="G4457">
        <v>59</v>
      </c>
      <c r="I4457" t="s">
        <v>2390</v>
      </c>
    </row>
    <row r="4458" spans="1:9" x14ac:dyDescent="0.25">
      <c r="A4458" t="s">
        <v>3353</v>
      </c>
      <c r="B4458" s="6">
        <v>42047</v>
      </c>
      <c r="C4458" t="s">
        <v>3073</v>
      </c>
      <c r="D4458" t="s">
        <v>3205</v>
      </c>
      <c r="E4458" t="s">
        <v>3721</v>
      </c>
      <c r="F4458">
        <v>73</v>
      </c>
      <c r="G4458">
        <v>68</v>
      </c>
      <c r="I4458" t="s">
        <v>1582</v>
      </c>
    </row>
    <row r="4459" spans="1:9" x14ac:dyDescent="0.25">
      <c r="A4459" t="s">
        <v>3351</v>
      </c>
      <c r="B4459" s="6">
        <v>42047</v>
      </c>
      <c r="C4459" t="s">
        <v>3073</v>
      </c>
      <c r="D4459" t="s">
        <v>3338</v>
      </c>
      <c r="E4459" t="s">
        <v>3721</v>
      </c>
      <c r="F4459">
        <v>93</v>
      </c>
      <c r="G4459">
        <v>59</v>
      </c>
      <c r="I4459" t="s">
        <v>2561</v>
      </c>
    </row>
    <row r="4460" spans="1:9" x14ac:dyDescent="0.25">
      <c r="A4460" t="s">
        <v>3270</v>
      </c>
      <c r="B4460" s="6">
        <v>42047</v>
      </c>
      <c r="C4460" t="s">
        <v>3073</v>
      </c>
      <c r="D4460" t="s">
        <v>3267</v>
      </c>
      <c r="E4460" t="s">
        <v>3720</v>
      </c>
      <c r="F4460">
        <v>65</v>
      </c>
      <c r="G4460">
        <v>56</v>
      </c>
      <c r="I4460" t="s">
        <v>1129</v>
      </c>
    </row>
    <row r="4461" spans="1:9" x14ac:dyDescent="0.25">
      <c r="A4461" t="s">
        <v>3310</v>
      </c>
      <c r="B4461" s="6">
        <v>42047</v>
      </c>
      <c r="C4461" t="s">
        <v>3073</v>
      </c>
      <c r="D4461" t="s">
        <v>3234</v>
      </c>
      <c r="E4461" t="s">
        <v>3720</v>
      </c>
      <c r="F4461">
        <v>56</v>
      </c>
      <c r="G4461">
        <v>46</v>
      </c>
      <c r="I4461" t="s">
        <v>1001</v>
      </c>
    </row>
    <row r="4462" spans="1:9" x14ac:dyDescent="0.25">
      <c r="A4462" t="s">
        <v>3179</v>
      </c>
      <c r="B4462" s="6">
        <v>42047</v>
      </c>
      <c r="C4462" t="s">
        <v>3073</v>
      </c>
      <c r="D4462" t="s">
        <v>3162</v>
      </c>
      <c r="E4462" t="s">
        <v>3720</v>
      </c>
      <c r="F4462">
        <v>79</v>
      </c>
      <c r="G4462">
        <v>75</v>
      </c>
      <c r="I4462" t="s">
        <v>1688</v>
      </c>
    </row>
    <row r="4463" spans="1:9" x14ac:dyDescent="0.25">
      <c r="A4463" t="s">
        <v>3115</v>
      </c>
      <c r="B4463" s="6">
        <v>42048</v>
      </c>
      <c r="C4463" t="s">
        <v>3073</v>
      </c>
      <c r="D4463" t="s">
        <v>3383</v>
      </c>
      <c r="E4463" t="s">
        <v>3720</v>
      </c>
      <c r="F4463">
        <v>60</v>
      </c>
      <c r="G4463">
        <v>59</v>
      </c>
      <c r="I4463" t="s">
        <v>1783</v>
      </c>
    </row>
    <row r="4464" spans="1:9" x14ac:dyDescent="0.25">
      <c r="A4464" t="s">
        <v>3314</v>
      </c>
      <c r="B4464" s="6">
        <v>42048</v>
      </c>
      <c r="C4464" t="s">
        <v>3073</v>
      </c>
      <c r="D4464" t="s">
        <v>3406</v>
      </c>
      <c r="E4464" t="s">
        <v>3720</v>
      </c>
      <c r="F4464">
        <v>77</v>
      </c>
      <c r="G4464">
        <v>67</v>
      </c>
      <c r="I4464" t="s">
        <v>2584</v>
      </c>
    </row>
    <row r="4465" spans="1:9" x14ac:dyDescent="0.25">
      <c r="A4465" t="s">
        <v>3104</v>
      </c>
      <c r="B4465" s="6">
        <v>42048</v>
      </c>
      <c r="C4465" t="s">
        <v>3073</v>
      </c>
      <c r="D4465" t="s">
        <v>3119</v>
      </c>
      <c r="E4465" t="s">
        <v>3720</v>
      </c>
      <c r="F4465">
        <v>81</v>
      </c>
      <c r="G4465">
        <v>72</v>
      </c>
      <c r="H4465" t="s">
        <v>3722</v>
      </c>
      <c r="I4465" t="s">
        <v>1728</v>
      </c>
    </row>
    <row r="4466" spans="1:9" x14ac:dyDescent="0.25">
      <c r="A4466" t="s">
        <v>3156</v>
      </c>
      <c r="B4466" s="6">
        <v>42048</v>
      </c>
      <c r="C4466" t="s">
        <v>3073</v>
      </c>
      <c r="D4466" t="s">
        <v>3373</v>
      </c>
      <c r="E4466" t="s">
        <v>3721</v>
      </c>
      <c r="F4466">
        <v>66</v>
      </c>
      <c r="G4466">
        <v>65</v>
      </c>
      <c r="I4466" t="s">
        <v>1625</v>
      </c>
    </row>
    <row r="4467" spans="1:9" x14ac:dyDescent="0.25">
      <c r="A4467" t="s">
        <v>3382</v>
      </c>
      <c r="B4467" s="6">
        <v>42048</v>
      </c>
      <c r="C4467" t="s">
        <v>3073</v>
      </c>
      <c r="D4467" t="s">
        <v>3098</v>
      </c>
      <c r="E4467" t="s">
        <v>3720</v>
      </c>
      <c r="F4467">
        <v>60</v>
      </c>
      <c r="G4467">
        <v>59</v>
      </c>
      <c r="I4467" t="s">
        <v>1799</v>
      </c>
    </row>
    <row r="4468" spans="1:9" x14ac:dyDescent="0.25">
      <c r="A4468" t="s">
        <v>3151</v>
      </c>
      <c r="B4468" s="6">
        <v>42048</v>
      </c>
      <c r="C4468" t="s">
        <v>3073</v>
      </c>
      <c r="D4468" t="s">
        <v>3116</v>
      </c>
      <c r="E4468" t="s">
        <v>3721</v>
      </c>
      <c r="F4468">
        <v>72</v>
      </c>
      <c r="G4468">
        <v>68</v>
      </c>
      <c r="I4468" t="s">
        <v>1735</v>
      </c>
    </row>
    <row r="4469" spans="1:9" x14ac:dyDescent="0.25">
      <c r="A4469" t="s">
        <v>3384</v>
      </c>
      <c r="B4469" s="6">
        <v>42048</v>
      </c>
      <c r="C4469" t="s">
        <v>3073</v>
      </c>
      <c r="D4469" t="s">
        <v>3209</v>
      </c>
      <c r="E4469" t="s">
        <v>3720</v>
      </c>
      <c r="F4469">
        <v>70</v>
      </c>
      <c r="G4469">
        <v>67</v>
      </c>
      <c r="I4469" t="s">
        <v>1830</v>
      </c>
    </row>
    <row r="4470" spans="1:9" x14ac:dyDescent="0.25">
      <c r="A4470" t="s">
        <v>3090</v>
      </c>
      <c r="B4470" s="6">
        <v>42048</v>
      </c>
      <c r="C4470" t="s">
        <v>3073</v>
      </c>
      <c r="D4470" t="s">
        <v>3097</v>
      </c>
      <c r="E4470" t="s">
        <v>3720</v>
      </c>
      <c r="F4470">
        <v>65</v>
      </c>
      <c r="G4470">
        <v>59</v>
      </c>
      <c r="I4470" t="s">
        <v>1599</v>
      </c>
    </row>
    <row r="4471" spans="1:9" x14ac:dyDescent="0.25">
      <c r="A4471" t="s">
        <v>3082</v>
      </c>
      <c r="B4471" s="6">
        <v>42048</v>
      </c>
      <c r="C4471" t="s">
        <v>3073</v>
      </c>
      <c r="D4471" t="s">
        <v>3381</v>
      </c>
      <c r="E4471" t="s">
        <v>3720</v>
      </c>
      <c r="F4471">
        <v>77</v>
      </c>
      <c r="G4471">
        <v>65</v>
      </c>
      <c r="I4471" t="s">
        <v>1869</v>
      </c>
    </row>
    <row r="4472" spans="1:9" x14ac:dyDescent="0.25">
      <c r="A4472" t="s">
        <v>3259</v>
      </c>
      <c r="B4472" s="6">
        <v>42048</v>
      </c>
      <c r="C4472" t="s">
        <v>3073</v>
      </c>
      <c r="D4472" t="s">
        <v>3081</v>
      </c>
      <c r="E4472" t="s">
        <v>3720</v>
      </c>
      <c r="F4472">
        <v>75</v>
      </c>
      <c r="G4472">
        <v>48</v>
      </c>
      <c r="I4472" t="s">
        <v>1644</v>
      </c>
    </row>
    <row r="4473" spans="1:9" x14ac:dyDescent="0.25">
      <c r="A4473" t="s">
        <v>3114</v>
      </c>
      <c r="B4473" s="6">
        <v>42048</v>
      </c>
      <c r="C4473" t="s">
        <v>3073</v>
      </c>
      <c r="D4473" t="s">
        <v>3121</v>
      </c>
      <c r="E4473" t="s">
        <v>3721</v>
      </c>
      <c r="F4473">
        <v>75</v>
      </c>
      <c r="G4473">
        <v>64</v>
      </c>
      <c r="I4473" t="s">
        <v>1758</v>
      </c>
    </row>
    <row r="4474" spans="1:9" x14ac:dyDescent="0.25">
      <c r="A4474" t="s">
        <v>3289</v>
      </c>
      <c r="B4474" s="6">
        <v>42048</v>
      </c>
      <c r="C4474" t="s">
        <v>3073</v>
      </c>
      <c r="D4474" t="s">
        <v>3375</v>
      </c>
      <c r="E4474" t="s">
        <v>3720</v>
      </c>
      <c r="F4474">
        <v>76</v>
      </c>
      <c r="G4474">
        <v>75</v>
      </c>
      <c r="H4474" t="s">
        <v>3722</v>
      </c>
      <c r="I4474" t="s">
        <v>1167</v>
      </c>
    </row>
    <row r="4475" spans="1:9" x14ac:dyDescent="0.25">
      <c r="A4475" t="s">
        <v>3368</v>
      </c>
      <c r="B4475" s="6">
        <v>42048</v>
      </c>
      <c r="C4475" t="s">
        <v>3073</v>
      </c>
      <c r="D4475" t="s">
        <v>3371</v>
      </c>
      <c r="E4475" t="s">
        <v>3721</v>
      </c>
      <c r="F4475">
        <v>63</v>
      </c>
      <c r="G4475">
        <v>59</v>
      </c>
      <c r="I4475" t="s">
        <v>1680</v>
      </c>
    </row>
    <row r="4476" spans="1:9" x14ac:dyDescent="0.25">
      <c r="A4476" t="s">
        <v>3395</v>
      </c>
      <c r="B4476" s="6">
        <v>42048</v>
      </c>
      <c r="C4476" t="s">
        <v>3073</v>
      </c>
      <c r="D4476" t="s">
        <v>3715</v>
      </c>
      <c r="E4476" t="s">
        <v>3720</v>
      </c>
      <c r="F4476">
        <v>86</v>
      </c>
      <c r="G4476">
        <v>62</v>
      </c>
      <c r="I4476" t="s">
        <v>2396</v>
      </c>
    </row>
    <row r="4477" spans="1:9" x14ac:dyDescent="0.25">
      <c r="A4477" t="s">
        <v>3271</v>
      </c>
      <c r="B4477" s="6">
        <v>42048</v>
      </c>
      <c r="C4477" t="s">
        <v>3073</v>
      </c>
      <c r="D4477" t="s">
        <v>3372</v>
      </c>
      <c r="E4477" t="s">
        <v>3721</v>
      </c>
      <c r="F4477">
        <v>74</v>
      </c>
      <c r="G4477">
        <v>71</v>
      </c>
      <c r="I4477" t="s">
        <v>500</v>
      </c>
    </row>
    <row r="4478" spans="1:9" x14ac:dyDescent="0.25">
      <c r="A4478" t="s">
        <v>3339</v>
      </c>
      <c r="B4478" s="6">
        <v>42049</v>
      </c>
      <c r="C4478" t="s">
        <v>3073</v>
      </c>
      <c r="D4478" t="s">
        <v>3077</v>
      </c>
      <c r="E4478" t="s">
        <v>3721</v>
      </c>
      <c r="F4478">
        <v>76</v>
      </c>
      <c r="G4478">
        <v>75</v>
      </c>
      <c r="I4478" t="s">
        <v>354</v>
      </c>
    </row>
    <row r="4479" spans="1:9" x14ac:dyDescent="0.25">
      <c r="A4479" t="s">
        <v>3155</v>
      </c>
      <c r="B4479" s="6">
        <v>42049</v>
      </c>
      <c r="C4479" t="s">
        <v>3073</v>
      </c>
      <c r="D4479" t="s">
        <v>3229</v>
      </c>
      <c r="E4479" t="s">
        <v>3720</v>
      </c>
      <c r="F4479">
        <v>76</v>
      </c>
      <c r="G4479">
        <v>68</v>
      </c>
      <c r="I4479" t="s">
        <v>2474</v>
      </c>
    </row>
    <row r="4480" spans="1:9" x14ac:dyDescent="0.25">
      <c r="A4480" t="s">
        <v>3401</v>
      </c>
      <c r="B4480" s="6">
        <v>42049</v>
      </c>
      <c r="C4480" t="s">
        <v>3073</v>
      </c>
      <c r="D4480" t="s">
        <v>3400</v>
      </c>
      <c r="E4480" t="s">
        <v>3720</v>
      </c>
      <c r="F4480">
        <v>80</v>
      </c>
      <c r="G4480">
        <v>71</v>
      </c>
      <c r="I4480" t="s">
        <v>2684</v>
      </c>
    </row>
    <row r="4481" spans="1:9" x14ac:dyDescent="0.25">
      <c r="A4481" t="s">
        <v>3399</v>
      </c>
      <c r="B4481" s="6">
        <v>42049</v>
      </c>
      <c r="C4481" t="s">
        <v>3073</v>
      </c>
      <c r="D4481" t="s">
        <v>3366</v>
      </c>
      <c r="E4481" t="s">
        <v>3721</v>
      </c>
      <c r="F4481">
        <v>88</v>
      </c>
      <c r="G4481">
        <v>77</v>
      </c>
      <c r="I4481" t="s">
        <v>2407</v>
      </c>
    </row>
    <row r="4482" spans="1:9" x14ac:dyDescent="0.25">
      <c r="A4482" t="s">
        <v>3160</v>
      </c>
      <c r="B4482" s="6">
        <v>42049</v>
      </c>
      <c r="C4482" t="s">
        <v>3073</v>
      </c>
      <c r="D4482" t="s">
        <v>3355</v>
      </c>
      <c r="E4482" t="s">
        <v>3720</v>
      </c>
      <c r="F4482">
        <v>72</v>
      </c>
      <c r="G4482">
        <v>70</v>
      </c>
      <c r="H4482" t="s">
        <v>3722</v>
      </c>
      <c r="I4482" t="s">
        <v>2837</v>
      </c>
    </row>
    <row r="4483" spans="1:9" x14ac:dyDescent="0.25">
      <c r="A4483" t="s">
        <v>3412</v>
      </c>
      <c r="B4483" s="6">
        <v>42049</v>
      </c>
      <c r="C4483" t="s">
        <v>3073</v>
      </c>
      <c r="D4483" t="s">
        <v>3356</v>
      </c>
      <c r="E4483" t="s">
        <v>3720</v>
      </c>
      <c r="F4483">
        <v>74</v>
      </c>
      <c r="G4483">
        <v>56</v>
      </c>
      <c r="I4483" t="s">
        <v>2701</v>
      </c>
    </row>
    <row r="4484" spans="1:9" x14ac:dyDescent="0.25">
      <c r="A4484" t="s">
        <v>3316</v>
      </c>
      <c r="B4484" s="6">
        <v>42049</v>
      </c>
      <c r="C4484" t="s">
        <v>3073</v>
      </c>
      <c r="D4484" t="s">
        <v>3367</v>
      </c>
      <c r="E4484" t="s">
        <v>3720</v>
      </c>
      <c r="F4484">
        <v>79</v>
      </c>
      <c r="G4484">
        <v>65</v>
      </c>
      <c r="I4484" t="s">
        <v>411</v>
      </c>
    </row>
    <row r="4485" spans="1:9" x14ac:dyDescent="0.25">
      <c r="A4485" t="s">
        <v>3230</v>
      </c>
      <c r="B4485" s="6">
        <v>42049</v>
      </c>
      <c r="C4485" t="s">
        <v>3073</v>
      </c>
      <c r="D4485" t="s">
        <v>3238</v>
      </c>
      <c r="E4485" t="s">
        <v>3721</v>
      </c>
      <c r="F4485">
        <v>58</v>
      </c>
      <c r="G4485">
        <v>57</v>
      </c>
      <c r="I4485" t="s">
        <v>270</v>
      </c>
    </row>
    <row r="4486" spans="1:9" x14ac:dyDescent="0.25">
      <c r="A4486" t="s">
        <v>3219</v>
      </c>
      <c r="B4486" s="6">
        <v>42049</v>
      </c>
      <c r="C4486" t="s">
        <v>3073</v>
      </c>
      <c r="D4486" t="s">
        <v>3392</v>
      </c>
      <c r="E4486" t="s">
        <v>3720</v>
      </c>
      <c r="F4486">
        <v>65</v>
      </c>
      <c r="G4486">
        <v>51</v>
      </c>
      <c r="I4486" t="s">
        <v>1979</v>
      </c>
    </row>
    <row r="4487" spans="1:9" x14ac:dyDescent="0.25">
      <c r="A4487" t="s">
        <v>3094</v>
      </c>
      <c r="B4487" s="6">
        <v>42049</v>
      </c>
      <c r="C4487" t="s">
        <v>3073</v>
      </c>
      <c r="D4487" t="s">
        <v>3123</v>
      </c>
      <c r="E4487" t="s">
        <v>3721</v>
      </c>
      <c r="F4487">
        <v>73</v>
      </c>
      <c r="G4487">
        <v>60</v>
      </c>
      <c r="I4487" t="s">
        <v>2341</v>
      </c>
    </row>
    <row r="4488" spans="1:9" x14ac:dyDescent="0.25">
      <c r="A4488" t="s">
        <v>3284</v>
      </c>
      <c r="B4488" s="6">
        <v>42049</v>
      </c>
      <c r="C4488" t="s">
        <v>3073</v>
      </c>
      <c r="D4488" t="s">
        <v>3102</v>
      </c>
      <c r="E4488" t="s">
        <v>3720</v>
      </c>
      <c r="F4488">
        <v>75</v>
      </c>
      <c r="G4488">
        <v>74</v>
      </c>
      <c r="I4488" t="s">
        <v>989</v>
      </c>
    </row>
    <row r="4489" spans="1:9" x14ac:dyDescent="0.25">
      <c r="A4489" t="s">
        <v>3101</v>
      </c>
      <c r="B4489" s="6">
        <v>42049</v>
      </c>
      <c r="C4489" t="s">
        <v>3073</v>
      </c>
      <c r="D4489" t="s">
        <v>3708</v>
      </c>
      <c r="E4489" t="s">
        <v>3720</v>
      </c>
      <c r="F4489">
        <v>68</v>
      </c>
      <c r="G4489">
        <v>65</v>
      </c>
      <c r="I4489" t="s">
        <v>649</v>
      </c>
    </row>
    <row r="4490" spans="1:9" x14ac:dyDescent="0.25">
      <c r="A4490" t="s">
        <v>3184</v>
      </c>
      <c r="B4490" s="6">
        <v>42049</v>
      </c>
      <c r="C4490" t="s">
        <v>3073</v>
      </c>
      <c r="D4490" t="s">
        <v>3390</v>
      </c>
      <c r="E4490" t="s">
        <v>3721</v>
      </c>
      <c r="F4490">
        <v>84</v>
      </c>
      <c r="G4490">
        <v>59</v>
      </c>
      <c r="I4490" t="s">
        <v>917</v>
      </c>
    </row>
    <row r="4491" spans="1:9" x14ac:dyDescent="0.25">
      <c r="A4491" t="s">
        <v>3333</v>
      </c>
      <c r="B4491" s="6">
        <v>42049</v>
      </c>
      <c r="C4491" t="s">
        <v>3073</v>
      </c>
      <c r="D4491" t="s">
        <v>3250</v>
      </c>
      <c r="E4491" t="s">
        <v>3721</v>
      </c>
      <c r="F4491">
        <v>71</v>
      </c>
      <c r="G4491">
        <v>58</v>
      </c>
      <c r="I4491" t="s">
        <v>1328</v>
      </c>
    </row>
    <row r="4492" spans="1:9" x14ac:dyDescent="0.25">
      <c r="A4492" t="s">
        <v>3312</v>
      </c>
      <c r="B4492" s="6">
        <v>42049</v>
      </c>
      <c r="C4492" t="s">
        <v>3073</v>
      </c>
      <c r="D4492" t="s">
        <v>3302</v>
      </c>
      <c r="E4492" t="s">
        <v>3720</v>
      </c>
      <c r="F4492">
        <v>63</v>
      </c>
      <c r="G4492">
        <v>51</v>
      </c>
      <c r="I4492" t="s">
        <v>1135</v>
      </c>
    </row>
    <row r="4493" spans="1:9" x14ac:dyDescent="0.25">
      <c r="A4493" t="s">
        <v>3234</v>
      </c>
      <c r="B4493" s="6">
        <v>42049</v>
      </c>
      <c r="C4493" t="s">
        <v>3073</v>
      </c>
      <c r="D4493" t="s">
        <v>3218</v>
      </c>
      <c r="E4493" t="s">
        <v>3721</v>
      </c>
      <c r="F4493">
        <v>79</v>
      </c>
      <c r="G4493">
        <v>72</v>
      </c>
      <c r="I4493" t="s">
        <v>2521</v>
      </c>
    </row>
    <row r="4494" spans="1:9" x14ac:dyDescent="0.25">
      <c r="A4494" t="s">
        <v>3257</v>
      </c>
      <c r="B4494" s="6">
        <v>42049</v>
      </c>
      <c r="C4494" t="s">
        <v>3073</v>
      </c>
      <c r="D4494" t="s">
        <v>3240</v>
      </c>
      <c r="E4494" t="s">
        <v>3720</v>
      </c>
      <c r="F4494">
        <v>61</v>
      </c>
      <c r="G4494">
        <v>50</v>
      </c>
      <c r="I4494" t="s">
        <v>2951</v>
      </c>
    </row>
    <row r="4495" spans="1:9" x14ac:dyDescent="0.25">
      <c r="A4495" t="s">
        <v>3113</v>
      </c>
      <c r="B4495" s="6">
        <v>42049</v>
      </c>
      <c r="C4495" t="s">
        <v>3073</v>
      </c>
      <c r="D4495" t="s">
        <v>3142</v>
      </c>
      <c r="E4495" t="s">
        <v>3720</v>
      </c>
      <c r="F4495">
        <v>50</v>
      </c>
      <c r="G4495">
        <v>49</v>
      </c>
      <c r="I4495" t="s">
        <v>208</v>
      </c>
    </row>
    <row r="4496" spans="1:9" x14ac:dyDescent="0.25">
      <c r="A4496" t="s">
        <v>3197</v>
      </c>
      <c r="B4496" s="6">
        <v>42049</v>
      </c>
      <c r="C4496" t="s">
        <v>3073</v>
      </c>
      <c r="D4496" t="s">
        <v>3198</v>
      </c>
      <c r="E4496" t="s">
        <v>3721</v>
      </c>
      <c r="F4496">
        <v>75</v>
      </c>
      <c r="G4496">
        <v>54</v>
      </c>
      <c r="I4496" t="s">
        <v>559</v>
      </c>
    </row>
    <row r="4497" spans="1:9" x14ac:dyDescent="0.25">
      <c r="A4497" t="s">
        <v>3308</v>
      </c>
      <c r="B4497" s="6">
        <v>42049</v>
      </c>
      <c r="C4497" t="s">
        <v>3073</v>
      </c>
      <c r="D4497" t="s">
        <v>3307</v>
      </c>
      <c r="E4497" t="s">
        <v>3721</v>
      </c>
      <c r="F4497">
        <v>96</v>
      </c>
      <c r="G4497">
        <v>56</v>
      </c>
      <c r="I4497" t="s">
        <v>863</v>
      </c>
    </row>
    <row r="4498" spans="1:9" x14ac:dyDescent="0.25">
      <c r="A4498" t="s">
        <v>3076</v>
      </c>
      <c r="B4498" s="6">
        <v>42049</v>
      </c>
      <c r="C4498" t="s">
        <v>3073</v>
      </c>
      <c r="D4498" t="s">
        <v>3325</v>
      </c>
      <c r="E4498" t="s">
        <v>3720</v>
      </c>
      <c r="F4498">
        <v>70</v>
      </c>
      <c r="G4498">
        <v>69</v>
      </c>
      <c r="I4498" t="s">
        <v>2431</v>
      </c>
    </row>
    <row r="4499" spans="1:9" x14ac:dyDescent="0.25">
      <c r="A4499" t="s">
        <v>3350</v>
      </c>
      <c r="B4499" s="6">
        <v>42049</v>
      </c>
      <c r="C4499" t="s">
        <v>3073</v>
      </c>
      <c r="D4499" t="s">
        <v>3393</v>
      </c>
      <c r="E4499" t="s">
        <v>3720</v>
      </c>
      <c r="F4499">
        <v>77</v>
      </c>
      <c r="G4499">
        <v>60</v>
      </c>
      <c r="I4499" t="s">
        <v>1992</v>
      </c>
    </row>
    <row r="4500" spans="1:9" x14ac:dyDescent="0.25">
      <c r="A4500" t="s">
        <v>3252</v>
      </c>
      <c r="B4500" s="6">
        <v>42049</v>
      </c>
      <c r="C4500" t="s">
        <v>3073</v>
      </c>
      <c r="D4500" t="s">
        <v>3254</v>
      </c>
      <c r="E4500" t="s">
        <v>3721</v>
      </c>
      <c r="F4500">
        <v>77</v>
      </c>
      <c r="G4500">
        <v>70</v>
      </c>
      <c r="I4500" t="s">
        <v>927</v>
      </c>
    </row>
    <row r="4501" spans="1:9" x14ac:dyDescent="0.25">
      <c r="A4501" t="s">
        <v>3283</v>
      </c>
      <c r="B4501" s="6">
        <v>42049</v>
      </c>
      <c r="C4501" t="s">
        <v>3073</v>
      </c>
      <c r="D4501" t="s">
        <v>3133</v>
      </c>
      <c r="E4501" t="s">
        <v>3720</v>
      </c>
      <c r="F4501">
        <v>65</v>
      </c>
      <c r="G4501">
        <v>57</v>
      </c>
      <c r="I4501" t="s">
        <v>1350</v>
      </c>
    </row>
    <row r="4502" spans="1:9" x14ac:dyDescent="0.25">
      <c r="A4502" t="s">
        <v>3104</v>
      </c>
      <c r="B4502" s="6">
        <v>42049</v>
      </c>
      <c r="C4502" t="s">
        <v>3073</v>
      </c>
      <c r="D4502" t="s">
        <v>3116</v>
      </c>
      <c r="E4502" t="s">
        <v>3721</v>
      </c>
      <c r="F4502">
        <v>61</v>
      </c>
      <c r="G4502">
        <v>49</v>
      </c>
      <c r="I4502" t="s">
        <v>1729</v>
      </c>
    </row>
    <row r="4503" spans="1:9" x14ac:dyDescent="0.25">
      <c r="A4503" t="s">
        <v>3176</v>
      </c>
      <c r="B4503" s="6">
        <v>42049</v>
      </c>
      <c r="C4503" t="s">
        <v>3073</v>
      </c>
      <c r="D4503" t="s">
        <v>3171</v>
      </c>
      <c r="E4503" t="s">
        <v>3721</v>
      </c>
      <c r="F4503">
        <v>75</v>
      </c>
      <c r="G4503">
        <v>61</v>
      </c>
      <c r="I4503" t="s">
        <v>380</v>
      </c>
    </row>
    <row r="4504" spans="1:9" x14ac:dyDescent="0.25">
      <c r="A4504" t="s">
        <v>3189</v>
      </c>
      <c r="B4504" s="6">
        <v>42049</v>
      </c>
      <c r="C4504" t="s">
        <v>3073</v>
      </c>
      <c r="D4504" t="s">
        <v>3386</v>
      </c>
      <c r="E4504" t="s">
        <v>3720</v>
      </c>
      <c r="F4504">
        <v>54</v>
      </c>
      <c r="G4504">
        <v>53</v>
      </c>
      <c r="I4504" t="s">
        <v>142</v>
      </c>
    </row>
    <row r="4505" spans="1:9" x14ac:dyDescent="0.25">
      <c r="A4505" t="s">
        <v>3319</v>
      </c>
      <c r="B4505" s="6">
        <v>42049</v>
      </c>
      <c r="C4505" t="s">
        <v>3073</v>
      </c>
      <c r="D4505" t="s">
        <v>3338</v>
      </c>
      <c r="E4505" t="s">
        <v>3721</v>
      </c>
      <c r="F4505">
        <v>66</v>
      </c>
      <c r="G4505">
        <v>59</v>
      </c>
      <c r="I4505" t="s">
        <v>2535</v>
      </c>
    </row>
    <row r="4506" spans="1:9" x14ac:dyDescent="0.25">
      <c r="A4506" t="s">
        <v>3315</v>
      </c>
      <c r="B4506" s="6">
        <v>42049</v>
      </c>
      <c r="C4506" t="s">
        <v>3073</v>
      </c>
      <c r="D4506" t="s">
        <v>3122</v>
      </c>
      <c r="E4506" t="s">
        <v>3721</v>
      </c>
      <c r="F4506">
        <v>78</v>
      </c>
      <c r="G4506">
        <v>75</v>
      </c>
      <c r="I4506" t="s">
        <v>1263</v>
      </c>
    </row>
    <row r="4507" spans="1:9" x14ac:dyDescent="0.25">
      <c r="A4507" t="s">
        <v>3236</v>
      </c>
      <c r="B4507" s="6">
        <v>42049</v>
      </c>
      <c r="C4507" t="s">
        <v>3073</v>
      </c>
      <c r="D4507" t="s">
        <v>3264</v>
      </c>
      <c r="E4507" t="s">
        <v>3720</v>
      </c>
      <c r="F4507">
        <v>68</v>
      </c>
      <c r="G4507">
        <v>66</v>
      </c>
      <c r="I4507" t="s">
        <v>1000</v>
      </c>
    </row>
    <row r="4508" spans="1:9" x14ac:dyDescent="0.25">
      <c r="A4508" t="s">
        <v>3345</v>
      </c>
      <c r="B4508" s="6">
        <v>42049</v>
      </c>
      <c r="C4508" t="s">
        <v>3073</v>
      </c>
      <c r="D4508" t="s">
        <v>3187</v>
      </c>
      <c r="E4508" t="s">
        <v>3720</v>
      </c>
      <c r="F4508">
        <v>86</v>
      </c>
      <c r="G4508">
        <v>75</v>
      </c>
      <c r="I4508" t="s">
        <v>516</v>
      </c>
    </row>
    <row r="4509" spans="1:9" x14ac:dyDescent="0.25">
      <c r="A4509" t="s">
        <v>3220</v>
      </c>
      <c r="B4509" s="6">
        <v>42049</v>
      </c>
      <c r="C4509" t="s">
        <v>3073</v>
      </c>
      <c r="D4509" t="s">
        <v>3239</v>
      </c>
      <c r="E4509" t="s">
        <v>3721</v>
      </c>
      <c r="F4509">
        <v>57</v>
      </c>
      <c r="G4509">
        <v>50</v>
      </c>
      <c r="I4509" t="s">
        <v>2008</v>
      </c>
    </row>
    <row r="4510" spans="1:9" x14ac:dyDescent="0.25">
      <c r="A4510" t="s">
        <v>3329</v>
      </c>
      <c r="B4510" s="6">
        <v>42049</v>
      </c>
      <c r="C4510" t="s">
        <v>3073</v>
      </c>
      <c r="D4510" t="s">
        <v>3280</v>
      </c>
      <c r="E4510" t="s">
        <v>3721</v>
      </c>
      <c r="F4510">
        <v>70</v>
      </c>
      <c r="G4510">
        <v>64</v>
      </c>
      <c r="I4510" t="s">
        <v>2190</v>
      </c>
    </row>
    <row r="4511" spans="1:9" x14ac:dyDescent="0.25">
      <c r="A4511" t="s">
        <v>3167</v>
      </c>
      <c r="B4511" s="6">
        <v>42049</v>
      </c>
      <c r="C4511" t="s">
        <v>3073</v>
      </c>
      <c r="D4511" t="s">
        <v>3166</v>
      </c>
      <c r="E4511" t="s">
        <v>3721</v>
      </c>
      <c r="F4511">
        <v>71</v>
      </c>
      <c r="G4511">
        <v>67</v>
      </c>
      <c r="H4511" t="s">
        <v>3722</v>
      </c>
      <c r="I4511" t="s">
        <v>422</v>
      </c>
    </row>
    <row r="4512" spans="1:9" x14ac:dyDescent="0.25">
      <c r="A4512" t="s">
        <v>3126</v>
      </c>
      <c r="B4512" s="6">
        <v>42049</v>
      </c>
      <c r="C4512" t="s">
        <v>3073</v>
      </c>
      <c r="D4512" t="s">
        <v>3180</v>
      </c>
      <c r="E4512" t="s">
        <v>3720</v>
      </c>
      <c r="F4512">
        <v>79</v>
      </c>
      <c r="G4512">
        <v>66</v>
      </c>
      <c r="I4512" t="s">
        <v>439</v>
      </c>
    </row>
    <row r="4513" spans="1:9" x14ac:dyDescent="0.25">
      <c r="A4513" t="s">
        <v>3111</v>
      </c>
      <c r="B4513" s="6">
        <v>42049</v>
      </c>
      <c r="C4513" t="s">
        <v>3073</v>
      </c>
      <c r="D4513" t="s">
        <v>3260</v>
      </c>
      <c r="E4513" t="s">
        <v>3720</v>
      </c>
      <c r="F4513">
        <v>69</v>
      </c>
      <c r="G4513">
        <v>68</v>
      </c>
      <c r="I4513" t="s">
        <v>2378</v>
      </c>
    </row>
    <row r="4514" spans="1:9" x14ac:dyDescent="0.25">
      <c r="A4514" t="s">
        <v>3196</v>
      </c>
      <c r="B4514" s="6">
        <v>42049</v>
      </c>
      <c r="C4514" t="s">
        <v>3073</v>
      </c>
      <c r="D4514" t="s">
        <v>3161</v>
      </c>
      <c r="E4514" t="s">
        <v>3720</v>
      </c>
      <c r="F4514">
        <v>57</v>
      </c>
      <c r="G4514">
        <v>53</v>
      </c>
      <c r="I4514" t="s">
        <v>600</v>
      </c>
    </row>
    <row r="4515" spans="1:9" x14ac:dyDescent="0.25">
      <c r="A4515" t="s">
        <v>3707</v>
      </c>
      <c r="B4515" s="6">
        <v>42049</v>
      </c>
      <c r="C4515" t="s">
        <v>3073</v>
      </c>
      <c r="D4515" t="s">
        <v>3334</v>
      </c>
      <c r="E4515" t="s">
        <v>3721</v>
      </c>
      <c r="F4515">
        <v>56</v>
      </c>
      <c r="G4515">
        <v>48</v>
      </c>
      <c r="I4515" t="s">
        <v>2905</v>
      </c>
    </row>
    <row r="4516" spans="1:9" x14ac:dyDescent="0.25">
      <c r="A4516" t="s">
        <v>3415</v>
      </c>
      <c r="B4516" s="6">
        <v>42049</v>
      </c>
      <c r="C4516" t="s">
        <v>3073</v>
      </c>
      <c r="D4516" t="s">
        <v>3409</v>
      </c>
      <c r="E4516" t="s">
        <v>3720</v>
      </c>
      <c r="F4516">
        <v>81</v>
      </c>
      <c r="G4516">
        <v>58</v>
      </c>
      <c r="I4516" t="s">
        <v>2712</v>
      </c>
    </row>
    <row r="4517" spans="1:9" x14ac:dyDescent="0.25">
      <c r="A4517" t="s">
        <v>3275</v>
      </c>
      <c r="B4517" s="6">
        <v>42049</v>
      </c>
      <c r="C4517" t="s">
        <v>3073</v>
      </c>
      <c r="D4517" t="s">
        <v>3277</v>
      </c>
      <c r="E4517" t="s">
        <v>3721</v>
      </c>
      <c r="F4517">
        <v>83</v>
      </c>
      <c r="G4517">
        <v>57</v>
      </c>
      <c r="I4517" t="s">
        <v>2966</v>
      </c>
    </row>
    <row r="4518" spans="1:9" x14ac:dyDescent="0.25">
      <c r="A4518" t="s">
        <v>3151</v>
      </c>
      <c r="B4518" s="6">
        <v>42049</v>
      </c>
      <c r="C4518" t="s">
        <v>3073</v>
      </c>
      <c r="D4518" t="s">
        <v>3119</v>
      </c>
      <c r="E4518" t="s">
        <v>3721</v>
      </c>
      <c r="F4518">
        <v>61</v>
      </c>
      <c r="G4518">
        <v>40</v>
      </c>
      <c r="I4518" t="s">
        <v>1736</v>
      </c>
    </row>
    <row r="4519" spans="1:9" x14ac:dyDescent="0.25">
      <c r="A4519" t="s">
        <v>3208</v>
      </c>
      <c r="B4519" s="6">
        <v>42049</v>
      </c>
      <c r="C4519" t="s">
        <v>3073</v>
      </c>
      <c r="D4519" t="s">
        <v>3332</v>
      </c>
      <c r="E4519" t="s">
        <v>3721</v>
      </c>
      <c r="F4519">
        <v>81</v>
      </c>
      <c r="G4519">
        <v>61</v>
      </c>
      <c r="I4519" t="s">
        <v>1359</v>
      </c>
    </row>
    <row r="4520" spans="1:9" x14ac:dyDescent="0.25">
      <c r="A4520" t="s">
        <v>3099</v>
      </c>
      <c r="B4520" s="6">
        <v>42049</v>
      </c>
      <c r="C4520" t="s">
        <v>3073</v>
      </c>
      <c r="D4520" t="s">
        <v>3379</v>
      </c>
      <c r="E4520" t="s">
        <v>3721</v>
      </c>
      <c r="F4520">
        <v>58</v>
      </c>
      <c r="G4520">
        <v>52</v>
      </c>
      <c r="I4520" t="s">
        <v>2444</v>
      </c>
    </row>
    <row r="4521" spans="1:9" x14ac:dyDescent="0.25">
      <c r="A4521" t="s">
        <v>3404</v>
      </c>
      <c r="B4521" s="6">
        <v>42049</v>
      </c>
      <c r="C4521" t="s">
        <v>3073</v>
      </c>
      <c r="D4521" t="s">
        <v>3263</v>
      </c>
      <c r="E4521" t="s">
        <v>3720</v>
      </c>
      <c r="F4521">
        <v>87</v>
      </c>
      <c r="G4521">
        <v>64</v>
      </c>
      <c r="I4521" t="s">
        <v>2594</v>
      </c>
    </row>
    <row r="4522" spans="1:9" x14ac:dyDescent="0.25">
      <c r="A4522" t="s">
        <v>3237</v>
      </c>
      <c r="B4522" s="6">
        <v>42049</v>
      </c>
      <c r="C4522" t="s">
        <v>3073</v>
      </c>
      <c r="D4522" t="s">
        <v>3265</v>
      </c>
      <c r="E4522" t="s">
        <v>3721</v>
      </c>
      <c r="F4522">
        <v>69</v>
      </c>
      <c r="G4522">
        <v>58</v>
      </c>
      <c r="I4522" t="s">
        <v>1015</v>
      </c>
    </row>
    <row r="4523" spans="1:9" x14ac:dyDescent="0.25">
      <c r="A4523" t="s">
        <v>3269</v>
      </c>
      <c r="B4523" s="6">
        <v>42049</v>
      </c>
      <c r="C4523" t="s">
        <v>3073</v>
      </c>
      <c r="D4523" t="s">
        <v>3267</v>
      </c>
      <c r="E4523" t="s">
        <v>3720</v>
      </c>
      <c r="F4523">
        <v>71</v>
      </c>
      <c r="G4523">
        <v>67</v>
      </c>
      <c r="I4523" t="s">
        <v>1030</v>
      </c>
    </row>
    <row r="4524" spans="1:9" x14ac:dyDescent="0.25">
      <c r="A4524" t="s">
        <v>3193</v>
      </c>
      <c r="B4524" s="6">
        <v>42049</v>
      </c>
      <c r="C4524" t="s">
        <v>3073</v>
      </c>
      <c r="D4524" t="s">
        <v>3706</v>
      </c>
      <c r="E4524" t="s">
        <v>3720</v>
      </c>
      <c r="F4524">
        <v>68</v>
      </c>
      <c r="G4524">
        <v>62</v>
      </c>
      <c r="I4524" t="s">
        <v>560</v>
      </c>
    </row>
    <row r="4525" spans="1:9" x14ac:dyDescent="0.25">
      <c r="A4525" t="s">
        <v>3190</v>
      </c>
      <c r="B4525" s="6">
        <v>42049</v>
      </c>
      <c r="C4525" t="s">
        <v>3073</v>
      </c>
      <c r="D4525" t="s">
        <v>3288</v>
      </c>
      <c r="E4525" t="s">
        <v>3721</v>
      </c>
      <c r="F4525">
        <v>75</v>
      </c>
      <c r="G4525">
        <v>54</v>
      </c>
      <c r="I4525" t="s">
        <v>2123</v>
      </c>
    </row>
    <row r="4526" spans="1:9" x14ac:dyDescent="0.25">
      <c r="A4526" t="s">
        <v>3714</v>
      </c>
      <c r="B4526" s="6">
        <v>42049</v>
      </c>
      <c r="C4526" t="s">
        <v>3073</v>
      </c>
      <c r="D4526" t="s">
        <v>3385</v>
      </c>
      <c r="E4526" t="s">
        <v>3721</v>
      </c>
      <c r="F4526">
        <v>79</v>
      </c>
      <c r="G4526">
        <v>59</v>
      </c>
      <c r="I4526" t="s">
        <v>836</v>
      </c>
    </row>
    <row r="4527" spans="1:9" x14ac:dyDescent="0.25">
      <c r="A4527" t="s">
        <v>3348</v>
      </c>
      <c r="B4527" s="6">
        <v>42049</v>
      </c>
      <c r="C4527" t="s">
        <v>3073</v>
      </c>
      <c r="D4527" t="s">
        <v>3413</v>
      </c>
      <c r="E4527" t="s">
        <v>3720</v>
      </c>
      <c r="F4527">
        <v>61</v>
      </c>
      <c r="G4527">
        <v>55</v>
      </c>
      <c r="I4527" t="s">
        <v>2721</v>
      </c>
    </row>
    <row r="4528" spans="1:9" x14ac:dyDescent="0.25">
      <c r="A4528" t="s">
        <v>3320</v>
      </c>
      <c r="B4528" s="6">
        <v>42049</v>
      </c>
      <c r="C4528" t="s">
        <v>3073</v>
      </c>
      <c r="D4528" t="s">
        <v>3232</v>
      </c>
      <c r="E4528" t="s">
        <v>3721</v>
      </c>
      <c r="F4528">
        <v>82</v>
      </c>
      <c r="G4528">
        <v>68</v>
      </c>
      <c r="I4528" t="s">
        <v>2315</v>
      </c>
    </row>
    <row r="4529" spans="1:9" x14ac:dyDescent="0.25">
      <c r="A4529" t="s">
        <v>3709</v>
      </c>
      <c r="B4529" s="6">
        <v>42049</v>
      </c>
      <c r="C4529" t="s">
        <v>3073</v>
      </c>
      <c r="D4529" t="s">
        <v>3403</v>
      </c>
      <c r="E4529" t="s">
        <v>3721</v>
      </c>
      <c r="F4529">
        <v>74</v>
      </c>
      <c r="G4529">
        <v>64</v>
      </c>
      <c r="I4529" t="s">
        <v>849</v>
      </c>
    </row>
    <row r="4530" spans="1:9" x14ac:dyDescent="0.25">
      <c r="A4530" t="s">
        <v>3245</v>
      </c>
      <c r="B4530" s="6">
        <v>42049</v>
      </c>
      <c r="C4530" t="s">
        <v>3073</v>
      </c>
      <c r="D4530" t="s">
        <v>3702</v>
      </c>
      <c r="E4530" t="s">
        <v>3721</v>
      </c>
      <c r="F4530">
        <v>59</v>
      </c>
      <c r="G4530">
        <v>56</v>
      </c>
      <c r="I4530" t="s">
        <v>71</v>
      </c>
    </row>
    <row r="4531" spans="1:9" x14ac:dyDescent="0.25">
      <c r="A4531" t="s">
        <v>3129</v>
      </c>
      <c r="B4531" s="6">
        <v>42049</v>
      </c>
      <c r="C4531" t="s">
        <v>3073</v>
      </c>
      <c r="D4531" t="s">
        <v>3211</v>
      </c>
      <c r="E4531" t="s">
        <v>3720</v>
      </c>
      <c r="F4531">
        <v>67</v>
      </c>
      <c r="G4531">
        <v>51</v>
      </c>
      <c r="I4531" t="s">
        <v>753</v>
      </c>
    </row>
    <row r="4532" spans="1:9" x14ac:dyDescent="0.25">
      <c r="A4532" t="s">
        <v>3713</v>
      </c>
      <c r="B4532" s="6">
        <v>42049</v>
      </c>
      <c r="C4532" t="s">
        <v>3073</v>
      </c>
      <c r="D4532" t="s">
        <v>3199</v>
      </c>
      <c r="E4532" t="s">
        <v>3721</v>
      </c>
      <c r="F4532">
        <v>77</v>
      </c>
      <c r="G4532">
        <v>43</v>
      </c>
      <c r="I4532" t="s">
        <v>2491</v>
      </c>
    </row>
    <row r="4533" spans="1:9" x14ac:dyDescent="0.25">
      <c r="A4533" t="s">
        <v>3168</v>
      </c>
      <c r="B4533" s="6">
        <v>42049</v>
      </c>
      <c r="C4533" t="s">
        <v>3073</v>
      </c>
      <c r="D4533" t="s">
        <v>3172</v>
      </c>
      <c r="E4533" t="s">
        <v>3720</v>
      </c>
      <c r="F4533">
        <v>77</v>
      </c>
      <c r="G4533">
        <v>69</v>
      </c>
      <c r="I4533" t="s">
        <v>456</v>
      </c>
    </row>
    <row r="4534" spans="1:9" x14ac:dyDescent="0.25">
      <c r="A4534" t="s">
        <v>3215</v>
      </c>
      <c r="B4534" s="6">
        <v>42049</v>
      </c>
      <c r="C4534" t="s">
        <v>3073</v>
      </c>
      <c r="D4534" t="s">
        <v>3221</v>
      </c>
      <c r="E4534" t="s">
        <v>3720</v>
      </c>
      <c r="F4534">
        <v>76</v>
      </c>
      <c r="G4534">
        <v>74</v>
      </c>
      <c r="I4534" t="s">
        <v>765</v>
      </c>
    </row>
    <row r="4535" spans="1:9" x14ac:dyDescent="0.25">
      <c r="A4535" t="s">
        <v>3309</v>
      </c>
      <c r="B4535" s="6">
        <v>42049</v>
      </c>
      <c r="C4535" t="s">
        <v>3073</v>
      </c>
      <c r="D4535" t="s">
        <v>3301</v>
      </c>
      <c r="E4535" t="s">
        <v>3720</v>
      </c>
      <c r="F4535">
        <v>65</v>
      </c>
      <c r="G4535">
        <v>64</v>
      </c>
      <c r="I4535" t="s">
        <v>1192</v>
      </c>
    </row>
    <row r="4536" spans="1:9" x14ac:dyDescent="0.25">
      <c r="A4536" t="s">
        <v>3317</v>
      </c>
      <c r="B4536" s="6">
        <v>42049</v>
      </c>
      <c r="C4536" t="s">
        <v>3073</v>
      </c>
      <c r="D4536" t="s">
        <v>3225</v>
      </c>
      <c r="E4536" t="s">
        <v>3721</v>
      </c>
      <c r="F4536">
        <v>75</v>
      </c>
      <c r="G4536">
        <v>42</v>
      </c>
      <c r="I4536" t="s">
        <v>1001</v>
      </c>
    </row>
    <row r="4537" spans="1:9" x14ac:dyDescent="0.25">
      <c r="A4537" t="s">
        <v>3711</v>
      </c>
      <c r="B4537" s="6">
        <v>42049</v>
      </c>
      <c r="C4537" t="s">
        <v>3073</v>
      </c>
      <c r="D4537" t="s">
        <v>3135</v>
      </c>
      <c r="E4537" t="s">
        <v>3720</v>
      </c>
      <c r="F4537">
        <v>74</v>
      </c>
      <c r="G4537">
        <v>65</v>
      </c>
      <c r="I4537" t="s">
        <v>616</v>
      </c>
    </row>
    <row r="4538" spans="1:9" x14ac:dyDescent="0.25">
      <c r="A4538" t="s">
        <v>3326</v>
      </c>
      <c r="B4538" s="6">
        <v>42049</v>
      </c>
      <c r="C4538" t="s">
        <v>3073</v>
      </c>
      <c r="D4538" t="s">
        <v>3204</v>
      </c>
      <c r="E4538" t="s">
        <v>3721</v>
      </c>
      <c r="F4538">
        <v>87</v>
      </c>
      <c r="G4538">
        <v>82</v>
      </c>
      <c r="I4538" t="s">
        <v>1513</v>
      </c>
    </row>
    <row r="4539" spans="1:9" x14ac:dyDescent="0.25">
      <c r="A4539" t="s">
        <v>3125</v>
      </c>
      <c r="B4539" s="6">
        <v>42049</v>
      </c>
      <c r="C4539" t="s">
        <v>3073</v>
      </c>
      <c r="D4539" t="s">
        <v>3300</v>
      </c>
      <c r="E4539" t="s">
        <v>3720</v>
      </c>
      <c r="F4539">
        <v>91</v>
      </c>
      <c r="G4539">
        <v>85</v>
      </c>
      <c r="I4539" t="s">
        <v>2031</v>
      </c>
    </row>
    <row r="4540" spans="1:9" x14ac:dyDescent="0.25">
      <c r="A4540" t="s">
        <v>3165</v>
      </c>
      <c r="B4540" s="6">
        <v>42049</v>
      </c>
      <c r="C4540" t="s">
        <v>3073</v>
      </c>
      <c r="D4540" t="s">
        <v>3120</v>
      </c>
      <c r="E4540" t="s">
        <v>3721</v>
      </c>
      <c r="F4540">
        <v>82</v>
      </c>
      <c r="G4540">
        <v>74</v>
      </c>
      <c r="I4540" t="s">
        <v>466</v>
      </c>
    </row>
    <row r="4541" spans="1:9" x14ac:dyDescent="0.25">
      <c r="A4541" t="s">
        <v>3387</v>
      </c>
      <c r="B4541" s="6">
        <v>42049</v>
      </c>
      <c r="C4541" t="s">
        <v>3073</v>
      </c>
      <c r="D4541" t="s">
        <v>3357</v>
      </c>
      <c r="E4541" t="s">
        <v>3720</v>
      </c>
      <c r="F4541">
        <v>75</v>
      </c>
      <c r="G4541">
        <v>72</v>
      </c>
      <c r="I4541" t="s">
        <v>2615</v>
      </c>
    </row>
    <row r="4542" spans="1:9" x14ac:dyDescent="0.25">
      <c r="A4542" t="s">
        <v>3223</v>
      </c>
      <c r="B4542" s="6">
        <v>42049</v>
      </c>
      <c r="C4542" t="s">
        <v>3073</v>
      </c>
      <c r="D4542" t="s">
        <v>3207</v>
      </c>
      <c r="E4542" t="s">
        <v>3721</v>
      </c>
      <c r="F4542">
        <v>55</v>
      </c>
      <c r="G4542">
        <v>50</v>
      </c>
      <c r="I4542" t="s">
        <v>1075</v>
      </c>
    </row>
    <row r="4543" spans="1:9" x14ac:dyDescent="0.25">
      <c r="A4543" t="s">
        <v>3169</v>
      </c>
      <c r="B4543" s="6">
        <v>42049</v>
      </c>
      <c r="C4543" t="s">
        <v>3073</v>
      </c>
      <c r="D4543" t="s">
        <v>3191</v>
      </c>
      <c r="E4543" t="s">
        <v>3721</v>
      </c>
      <c r="F4543">
        <v>77</v>
      </c>
      <c r="G4543">
        <v>66</v>
      </c>
      <c r="I4543" t="s">
        <v>1954</v>
      </c>
    </row>
    <row r="4544" spans="1:9" x14ac:dyDescent="0.25">
      <c r="A4544" t="s">
        <v>3323</v>
      </c>
      <c r="B4544" s="6">
        <v>42049</v>
      </c>
      <c r="C4544" t="s">
        <v>3073</v>
      </c>
      <c r="D4544" t="s">
        <v>3324</v>
      </c>
      <c r="E4544" t="s">
        <v>3721</v>
      </c>
      <c r="F4544">
        <v>59</v>
      </c>
      <c r="G4544">
        <v>56</v>
      </c>
      <c r="I4544" t="s">
        <v>1209</v>
      </c>
    </row>
    <row r="4545" spans="1:9" x14ac:dyDescent="0.25">
      <c r="A4545" t="s">
        <v>3394</v>
      </c>
      <c r="B4545" s="6">
        <v>42049</v>
      </c>
      <c r="C4545" t="s">
        <v>3073</v>
      </c>
      <c r="D4545" t="s">
        <v>3414</v>
      </c>
      <c r="E4545" t="s">
        <v>3721</v>
      </c>
      <c r="F4545">
        <v>76</v>
      </c>
      <c r="G4545">
        <v>60</v>
      </c>
      <c r="I4545" t="s">
        <v>1992</v>
      </c>
    </row>
    <row r="4546" spans="1:9" x14ac:dyDescent="0.25">
      <c r="A4546" t="s">
        <v>3235</v>
      </c>
      <c r="B4546" s="6">
        <v>42049</v>
      </c>
      <c r="C4546" t="s">
        <v>3073</v>
      </c>
      <c r="D4546" t="s">
        <v>3202</v>
      </c>
      <c r="E4546" t="s">
        <v>3720</v>
      </c>
      <c r="F4546">
        <v>77</v>
      </c>
      <c r="G4546">
        <v>74</v>
      </c>
      <c r="I4546" t="s">
        <v>298</v>
      </c>
    </row>
    <row r="4547" spans="1:9" x14ac:dyDescent="0.25">
      <c r="A4547" t="s">
        <v>3341</v>
      </c>
      <c r="B4547" s="6">
        <v>42049</v>
      </c>
      <c r="C4547" t="s">
        <v>3073</v>
      </c>
      <c r="D4547" t="s">
        <v>3292</v>
      </c>
      <c r="E4547" t="s">
        <v>3721</v>
      </c>
      <c r="F4547">
        <v>73</v>
      </c>
      <c r="G4547">
        <v>70</v>
      </c>
      <c r="I4547" t="s">
        <v>2041</v>
      </c>
    </row>
    <row r="4548" spans="1:9" x14ac:dyDescent="0.25">
      <c r="A4548" t="s">
        <v>3096</v>
      </c>
      <c r="B4548" s="6">
        <v>42049</v>
      </c>
      <c r="C4548" t="s">
        <v>3073</v>
      </c>
      <c r="D4548" t="s">
        <v>3106</v>
      </c>
      <c r="E4548" t="s">
        <v>3721</v>
      </c>
      <c r="F4548">
        <v>75</v>
      </c>
      <c r="G4548">
        <v>68</v>
      </c>
      <c r="I4548" t="s">
        <v>2245</v>
      </c>
    </row>
    <row r="4549" spans="1:9" x14ac:dyDescent="0.25">
      <c r="A4549" t="s">
        <v>3328</v>
      </c>
      <c r="B4549" s="6">
        <v>42049</v>
      </c>
      <c r="C4549" t="s">
        <v>3073</v>
      </c>
      <c r="D4549" t="s">
        <v>3274</v>
      </c>
      <c r="E4549" t="s">
        <v>3721</v>
      </c>
      <c r="F4549">
        <v>66</v>
      </c>
      <c r="G4549">
        <v>63</v>
      </c>
      <c r="H4549" t="s">
        <v>3722</v>
      </c>
      <c r="I4549" t="s">
        <v>2199</v>
      </c>
    </row>
    <row r="4550" spans="1:9" x14ac:dyDescent="0.25">
      <c r="A4550" t="s">
        <v>3083</v>
      </c>
      <c r="B4550" s="6">
        <v>42049</v>
      </c>
      <c r="C4550" t="s">
        <v>3073</v>
      </c>
      <c r="D4550" t="s">
        <v>3089</v>
      </c>
      <c r="E4550" t="s">
        <v>3721</v>
      </c>
      <c r="F4550">
        <v>66</v>
      </c>
      <c r="G4550">
        <v>48</v>
      </c>
      <c r="I4550" t="s">
        <v>109</v>
      </c>
    </row>
    <row r="4551" spans="1:9" x14ac:dyDescent="0.25">
      <c r="A4551" t="s">
        <v>3241</v>
      </c>
      <c r="B4551" s="6">
        <v>42049</v>
      </c>
      <c r="C4551" t="s">
        <v>3073</v>
      </c>
      <c r="D4551" t="s">
        <v>3342</v>
      </c>
      <c r="E4551" t="s">
        <v>3721</v>
      </c>
      <c r="F4551">
        <v>74</v>
      </c>
      <c r="G4551">
        <v>58</v>
      </c>
      <c r="I4551" t="s">
        <v>2975</v>
      </c>
    </row>
    <row r="4552" spans="1:9" x14ac:dyDescent="0.25">
      <c r="A4552" t="s">
        <v>3407</v>
      </c>
      <c r="B4552" s="6">
        <v>42049</v>
      </c>
      <c r="C4552" t="s">
        <v>3073</v>
      </c>
      <c r="D4552" t="s">
        <v>3322</v>
      </c>
      <c r="E4552" t="s">
        <v>3720</v>
      </c>
      <c r="F4552">
        <v>65</v>
      </c>
      <c r="G4552">
        <v>59</v>
      </c>
      <c r="I4552" t="s">
        <v>2631</v>
      </c>
    </row>
    <row r="4553" spans="1:9" x14ac:dyDescent="0.25">
      <c r="A4553" t="s">
        <v>3278</v>
      </c>
      <c r="B4553" s="6">
        <v>42049</v>
      </c>
      <c r="C4553" t="s">
        <v>3073</v>
      </c>
      <c r="D4553" t="s">
        <v>3266</v>
      </c>
      <c r="E4553" t="s">
        <v>3720</v>
      </c>
      <c r="F4553">
        <v>80</v>
      </c>
      <c r="G4553">
        <v>78</v>
      </c>
      <c r="I4553" t="s">
        <v>1061</v>
      </c>
    </row>
    <row r="4554" spans="1:9" x14ac:dyDescent="0.25">
      <c r="A4554" t="s">
        <v>3256</v>
      </c>
      <c r="B4554" s="6">
        <v>42049</v>
      </c>
      <c r="C4554" t="s">
        <v>3073</v>
      </c>
      <c r="D4554" t="s">
        <v>3290</v>
      </c>
      <c r="E4554" t="s">
        <v>3721</v>
      </c>
      <c r="F4554">
        <v>57</v>
      </c>
      <c r="G4554">
        <v>56</v>
      </c>
      <c r="I4554" t="s">
        <v>500</v>
      </c>
    </row>
    <row r="4555" spans="1:9" x14ac:dyDescent="0.25">
      <c r="A4555" t="s">
        <v>3243</v>
      </c>
      <c r="B4555" s="6">
        <v>42049</v>
      </c>
      <c r="C4555" t="s">
        <v>3073</v>
      </c>
      <c r="D4555" t="s">
        <v>3163</v>
      </c>
      <c r="E4555" t="s">
        <v>3720</v>
      </c>
      <c r="F4555">
        <v>83</v>
      </c>
      <c r="G4555">
        <v>81</v>
      </c>
      <c r="H4555" t="s">
        <v>3724</v>
      </c>
      <c r="I4555" t="s">
        <v>1086</v>
      </c>
    </row>
    <row r="4556" spans="1:9" x14ac:dyDescent="0.25">
      <c r="A4556" t="s">
        <v>3214</v>
      </c>
      <c r="B4556" s="6">
        <v>42049</v>
      </c>
      <c r="C4556" t="s">
        <v>3073</v>
      </c>
      <c r="D4556" t="s">
        <v>3213</v>
      </c>
      <c r="E4556" t="s">
        <v>3721</v>
      </c>
      <c r="F4556">
        <v>82</v>
      </c>
      <c r="G4556">
        <v>57</v>
      </c>
      <c r="I4556" t="s">
        <v>765</v>
      </c>
    </row>
    <row r="4557" spans="1:9" x14ac:dyDescent="0.25">
      <c r="A4557" t="s">
        <v>3253</v>
      </c>
      <c r="B4557" s="6">
        <v>42049</v>
      </c>
      <c r="C4557" t="s">
        <v>3073</v>
      </c>
      <c r="D4557" t="s">
        <v>3170</v>
      </c>
      <c r="E4557" t="s">
        <v>3720</v>
      </c>
      <c r="F4557">
        <v>71</v>
      </c>
      <c r="G4557">
        <v>70</v>
      </c>
      <c r="I4557" t="s">
        <v>1209</v>
      </c>
    </row>
    <row r="4558" spans="1:9" x14ac:dyDescent="0.25">
      <c r="A4558" t="s">
        <v>3294</v>
      </c>
      <c r="B4558" s="6">
        <v>42049</v>
      </c>
      <c r="C4558" t="s">
        <v>3073</v>
      </c>
      <c r="D4558" t="s">
        <v>3272</v>
      </c>
      <c r="E4558" t="s">
        <v>3721</v>
      </c>
      <c r="F4558">
        <v>77</v>
      </c>
      <c r="G4558">
        <v>58</v>
      </c>
      <c r="I4558" t="s">
        <v>2138</v>
      </c>
    </row>
    <row r="4559" spans="1:9" x14ac:dyDescent="0.25">
      <c r="A4559" t="s">
        <v>3159</v>
      </c>
      <c r="B4559" s="6">
        <v>42049</v>
      </c>
      <c r="C4559" t="s">
        <v>3073</v>
      </c>
      <c r="D4559" t="s">
        <v>3285</v>
      </c>
      <c r="E4559" t="s">
        <v>3720</v>
      </c>
      <c r="F4559">
        <v>83</v>
      </c>
      <c r="G4559">
        <v>70</v>
      </c>
      <c r="I4559" t="s">
        <v>1403</v>
      </c>
    </row>
    <row r="4560" spans="1:9" x14ac:dyDescent="0.25">
      <c r="A4560" t="s">
        <v>3174</v>
      </c>
      <c r="B4560" s="6">
        <v>42049</v>
      </c>
      <c r="C4560" t="s">
        <v>3073</v>
      </c>
      <c r="D4560" t="s">
        <v>3177</v>
      </c>
      <c r="E4560" t="s">
        <v>3720</v>
      </c>
      <c r="F4560">
        <v>76</v>
      </c>
      <c r="G4560">
        <v>73</v>
      </c>
      <c r="I4560" t="s">
        <v>1299</v>
      </c>
    </row>
    <row r="4561" spans="1:9" x14ac:dyDescent="0.25">
      <c r="A4561" t="s">
        <v>3259</v>
      </c>
      <c r="B4561" s="6">
        <v>42049</v>
      </c>
      <c r="C4561" t="s">
        <v>3073</v>
      </c>
      <c r="D4561" t="s">
        <v>3121</v>
      </c>
      <c r="E4561" t="s">
        <v>3720</v>
      </c>
      <c r="F4561">
        <v>71</v>
      </c>
      <c r="G4561">
        <v>55</v>
      </c>
      <c r="I4561" t="s">
        <v>1645</v>
      </c>
    </row>
    <row r="4562" spans="1:9" x14ac:dyDescent="0.25">
      <c r="A4562" t="s">
        <v>3192</v>
      </c>
      <c r="B4562" s="6">
        <v>42049</v>
      </c>
      <c r="C4562" t="s">
        <v>3073</v>
      </c>
      <c r="D4562" t="s">
        <v>3705</v>
      </c>
      <c r="E4562" t="s">
        <v>3721</v>
      </c>
      <c r="F4562">
        <v>89</v>
      </c>
      <c r="G4562">
        <v>76</v>
      </c>
      <c r="I4562" t="s">
        <v>674</v>
      </c>
    </row>
    <row r="4563" spans="1:9" x14ac:dyDescent="0.25">
      <c r="A4563" t="s">
        <v>3286</v>
      </c>
      <c r="B4563" s="6">
        <v>42049</v>
      </c>
      <c r="C4563" t="s">
        <v>3073</v>
      </c>
      <c r="D4563" t="s">
        <v>3340</v>
      </c>
      <c r="E4563" t="s">
        <v>3721</v>
      </c>
      <c r="F4563">
        <v>66</v>
      </c>
      <c r="G4563">
        <v>63</v>
      </c>
      <c r="I4563" t="s">
        <v>991</v>
      </c>
    </row>
    <row r="4564" spans="1:9" x14ac:dyDescent="0.25">
      <c r="A4564" t="s">
        <v>3303</v>
      </c>
      <c r="B4564" s="6">
        <v>42049</v>
      </c>
      <c r="C4564" t="s">
        <v>3073</v>
      </c>
      <c r="D4564" t="s">
        <v>3311</v>
      </c>
      <c r="E4564" t="s">
        <v>3720</v>
      </c>
      <c r="F4564">
        <v>62</v>
      </c>
      <c r="G4564">
        <v>56</v>
      </c>
      <c r="I4564" t="s">
        <v>1203</v>
      </c>
    </row>
    <row r="4565" spans="1:9" x14ac:dyDescent="0.25">
      <c r="A4565" t="s">
        <v>3114</v>
      </c>
      <c r="B4565" s="6">
        <v>42049</v>
      </c>
      <c r="C4565" t="s">
        <v>3073</v>
      </c>
      <c r="D4565" t="s">
        <v>3081</v>
      </c>
      <c r="E4565" t="s">
        <v>3720</v>
      </c>
      <c r="F4565">
        <v>81</v>
      </c>
      <c r="G4565">
        <v>73</v>
      </c>
      <c r="I4565" t="s">
        <v>1759</v>
      </c>
    </row>
    <row r="4566" spans="1:9" x14ac:dyDescent="0.25">
      <c r="A4566" t="s">
        <v>3075</v>
      </c>
      <c r="B4566" s="6">
        <v>42049</v>
      </c>
      <c r="C4566" t="s">
        <v>3073</v>
      </c>
      <c r="D4566" t="s">
        <v>3105</v>
      </c>
      <c r="E4566" t="s">
        <v>3721</v>
      </c>
      <c r="F4566">
        <v>69</v>
      </c>
      <c r="G4566">
        <v>62</v>
      </c>
      <c r="I4566" t="s">
        <v>650</v>
      </c>
    </row>
    <row r="4567" spans="1:9" x14ac:dyDescent="0.25">
      <c r="A4567" t="s">
        <v>3117</v>
      </c>
      <c r="B4567" s="6">
        <v>42049</v>
      </c>
      <c r="C4567" t="s">
        <v>3073</v>
      </c>
      <c r="D4567" t="s">
        <v>3131</v>
      </c>
      <c r="E4567" t="s">
        <v>3721</v>
      </c>
      <c r="F4567">
        <v>81</v>
      </c>
      <c r="G4567">
        <v>68</v>
      </c>
      <c r="I4567" t="s">
        <v>479</v>
      </c>
    </row>
    <row r="4568" spans="1:9" x14ac:dyDescent="0.25">
      <c r="A4568" t="s">
        <v>3352</v>
      </c>
      <c r="B4568" s="6">
        <v>42049</v>
      </c>
      <c r="C4568" t="s">
        <v>3073</v>
      </c>
      <c r="D4568" t="s">
        <v>3154</v>
      </c>
      <c r="E4568" t="s">
        <v>3721</v>
      </c>
      <c r="F4568">
        <v>82</v>
      </c>
      <c r="G4568">
        <v>73</v>
      </c>
      <c r="H4568" t="s">
        <v>3723</v>
      </c>
      <c r="I4568" t="s">
        <v>1543</v>
      </c>
    </row>
    <row r="4569" spans="1:9" x14ac:dyDescent="0.25">
      <c r="A4569" t="s">
        <v>3175</v>
      </c>
      <c r="B4569" s="6">
        <v>42049</v>
      </c>
      <c r="C4569" t="s">
        <v>3073</v>
      </c>
      <c r="D4569" t="s">
        <v>3128</v>
      </c>
      <c r="E4569" t="s">
        <v>3721</v>
      </c>
      <c r="F4569">
        <v>53</v>
      </c>
      <c r="G4569">
        <v>52</v>
      </c>
      <c r="I4569" t="s">
        <v>2123</v>
      </c>
    </row>
    <row r="4570" spans="1:9" x14ac:dyDescent="0.25">
      <c r="A4570" t="s">
        <v>3389</v>
      </c>
      <c r="B4570" s="6">
        <v>42049</v>
      </c>
      <c r="C4570" t="s">
        <v>3073</v>
      </c>
      <c r="D4570" t="s">
        <v>3291</v>
      </c>
      <c r="E4570" t="s">
        <v>3720</v>
      </c>
      <c r="F4570">
        <v>69</v>
      </c>
      <c r="G4570">
        <v>62</v>
      </c>
      <c r="H4570" t="s">
        <v>3723</v>
      </c>
      <c r="I4570" t="s">
        <v>1251</v>
      </c>
    </row>
    <row r="4571" spans="1:9" x14ac:dyDescent="0.25">
      <c r="A4571" t="s">
        <v>3343</v>
      </c>
      <c r="B4571" s="6">
        <v>42049</v>
      </c>
      <c r="C4571" t="s">
        <v>3073</v>
      </c>
      <c r="D4571" t="s">
        <v>3279</v>
      </c>
      <c r="E4571" t="s">
        <v>3721</v>
      </c>
      <c r="F4571">
        <v>72</v>
      </c>
      <c r="G4571">
        <v>63</v>
      </c>
      <c r="I4571" t="s">
        <v>534</v>
      </c>
    </row>
    <row r="4572" spans="1:9" x14ac:dyDescent="0.25">
      <c r="A4572" t="s">
        <v>3321</v>
      </c>
      <c r="B4572" s="6">
        <v>42049</v>
      </c>
      <c r="C4572" t="s">
        <v>3073</v>
      </c>
      <c r="D4572" t="s">
        <v>3313</v>
      </c>
      <c r="E4572" t="s">
        <v>3720</v>
      </c>
      <c r="F4572">
        <v>56</v>
      </c>
      <c r="G4572">
        <v>53</v>
      </c>
      <c r="I4572" t="s">
        <v>2078</v>
      </c>
    </row>
    <row r="4573" spans="1:9" x14ac:dyDescent="0.25">
      <c r="A4573" t="s">
        <v>3397</v>
      </c>
      <c r="B4573" s="6">
        <v>42049</v>
      </c>
      <c r="C4573" t="s">
        <v>3073</v>
      </c>
      <c r="D4573" t="s">
        <v>3150</v>
      </c>
      <c r="E4573" t="s">
        <v>3720</v>
      </c>
      <c r="F4573">
        <v>94</v>
      </c>
      <c r="G4573">
        <v>92</v>
      </c>
      <c r="H4573" t="s">
        <v>3722</v>
      </c>
      <c r="I4573" t="s">
        <v>935</v>
      </c>
    </row>
    <row r="4574" spans="1:9" x14ac:dyDescent="0.25">
      <c r="A4574" t="s">
        <v>3080</v>
      </c>
      <c r="B4574" s="6">
        <v>42049</v>
      </c>
      <c r="C4574" t="s">
        <v>3073</v>
      </c>
      <c r="D4574" t="s">
        <v>3327</v>
      </c>
      <c r="E4574" t="s">
        <v>3720</v>
      </c>
      <c r="F4574">
        <v>83</v>
      </c>
      <c r="G4574">
        <v>64</v>
      </c>
      <c r="I4574" t="s">
        <v>1914</v>
      </c>
    </row>
    <row r="4575" spans="1:9" x14ac:dyDescent="0.25">
      <c r="A4575" t="s">
        <v>3374</v>
      </c>
      <c r="B4575" s="6">
        <v>42049</v>
      </c>
      <c r="C4575" t="s">
        <v>3073</v>
      </c>
      <c r="D4575" t="s">
        <v>3337</v>
      </c>
      <c r="E4575" t="s">
        <v>3721</v>
      </c>
      <c r="F4575">
        <v>80</v>
      </c>
      <c r="G4575">
        <v>63</v>
      </c>
      <c r="I4575" t="s">
        <v>2340</v>
      </c>
    </row>
    <row r="4576" spans="1:9" x14ac:dyDescent="0.25">
      <c r="A4576" t="s">
        <v>3149</v>
      </c>
      <c r="B4576" s="6">
        <v>42049</v>
      </c>
      <c r="C4576" t="s">
        <v>3073</v>
      </c>
      <c r="D4576" t="s">
        <v>3136</v>
      </c>
      <c r="E4576" t="s">
        <v>3721</v>
      </c>
      <c r="F4576">
        <v>73</v>
      </c>
      <c r="G4576">
        <v>55</v>
      </c>
      <c r="I4576" t="s">
        <v>284</v>
      </c>
    </row>
    <row r="4577" spans="1:9" x14ac:dyDescent="0.25">
      <c r="A4577" t="s">
        <v>3360</v>
      </c>
      <c r="B4577" s="6">
        <v>42049</v>
      </c>
      <c r="C4577" t="s">
        <v>3073</v>
      </c>
      <c r="D4577" t="s">
        <v>3299</v>
      </c>
      <c r="E4577" t="s">
        <v>3721</v>
      </c>
      <c r="F4577">
        <v>97</v>
      </c>
      <c r="G4577">
        <v>91</v>
      </c>
      <c r="I4577" t="s">
        <v>2296</v>
      </c>
    </row>
    <row r="4578" spans="1:9" x14ac:dyDescent="0.25">
      <c r="A4578" t="s">
        <v>3212</v>
      </c>
      <c r="B4578" s="6">
        <v>42049</v>
      </c>
      <c r="C4578" t="s">
        <v>3073</v>
      </c>
      <c r="D4578" t="s">
        <v>3216</v>
      </c>
      <c r="E4578" t="s">
        <v>3720</v>
      </c>
      <c r="F4578">
        <v>89</v>
      </c>
      <c r="G4578">
        <v>70</v>
      </c>
      <c r="I4578" t="s">
        <v>801</v>
      </c>
    </row>
    <row r="4579" spans="1:9" x14ac:dyDescent="0.25">
      <c r="A4579" t="s">
        <v>3273</v>
      </c>
      <c r="B4579" s="6">
        <v>42049</v>
      </c>
      <c r="C4579" t="s">
        <v>3073</v>
      </c>
      <c r="D4579" t="s">
        <v>3224</v>
      </c>
      <c r="E4579" t="s">
        <v>3721</v>
      </c>
      <c r="F4579">
        <v>68</v>
      </c>
      <c r="G4579">
        <v>58</v>
      </c>
      <c r="I4579" t="s">
        <v>2808</v>
      </c>
    </row>
    <row r="4580" spans="1:9" x14ac:dyDescent="0.25">
      <c r="A4580" t="s">
        <v>3145</v>
      </c>
      <c r="B4580" s="6">
        <v>42049</v>
      </c>
      <c r="C4580" t="s">
        <v>3073</v>
      </c>
      <c r="D4580" t="s">
        <v>3137</v>
      </c>
      <c r="E4580" t="s">
        <v>3720</v>
      </c>
      <c r="F4580">
        <v>75</v>
      </c>
      <c r="G4580">
        <v>48</v>
      </c>
      <c r="I4580" t="s">
        <v>299</v>
      </c>
    </row>
    <row r="4581" spans="1:9" x14ac:dyDescent="0.25">
      <c r="A4581" t="s">
        <v>3396</v>
      </c>
      <c r="B4581" s="6">
        <v>42049</v>
      </c>
      <c r="C4581" t="s">
        <v>3073</v>
      </c>
      <c r="D4581" t="s">
        <v>3378</v>
      </c>
      <c r="E4581" t="s">
        <v>3720</v>
      </c>
      <c r="F4581">
        <v>72</v>
      </c>
      <c r="G4581">
        <v>64</v>
      </c>
      <c r="I4581" t="s">
        <v>2157</v>
      </c>
    </row>
    <row r="4582" spans="1:9" x14ac:dyDescent="0.25">
      <c r="A4582" t="s">
        <v>3185</v>
      </c>
      <c r="B4582" s="6">
        <v>42049</v>
      </c>
      <c r="C4582" t="s">
        <v>3073</v>
      </c>
      <c r="D4582" t="s">
        <v>3147</v>
      </c>
      <c r="E4582" t="s">
        <v>3721</v>
      </c>
      <c r="F4582">
        <v>62</v>
      </c>
      <c r="G4582">
        <v>54</v>
      </c>
      <c r="I4582" t="s">
        <v>1549</v>
      </c>
    </row>
    <row r="4583" spans="1:9" x14ac:dyDescent="0.25">
      <c r="A4583" t="s">
        <v>3078</v>
      </c>
      <c r="B4583" s="6">
        <v>42049</v>
      </c>
      <c r="C4583" t="s">
        <v>3073</v>
      </c>
      <c r="D4583" t="s">
        <v>3107</v>
      </c>
      <c r="E4583" t="s">
        <v>3720</v>
      </c>
      <c r="F4583">
        <v>79</v>
      </c>
      <c r="G4583">
        <v>74</v>
      </c>
      <c r="H4583" t="s">
        <v>3722</v>
      </c>
      <c r="I4583" t="s">
        <v>2273</v>
      </c>
    </row>
    <row r="4584" spans="1:9" x14ac:dyDescent="0.25">
      <c r="A4584" t="s">
        <v>3354</v>
      </c>
      <c r="B4584" s="6">
        <v>42049</v>
      </c>
      <c r="C4584" t="s">
        <v>3073</v>
      </c>
      <c r="D4584" t="s">
        <v>3109</v>
      </c>
      <c r="E4584" t="s">
        <v>3721</v>
      </c>
      <c r="F4584">
        <v>71</v>
      </c>
      <c r="G4584">
        <v>62</v>
      </c>
      <c r="I4584" t="s">
        <v>2282</v>
      </c>
    </row>
    <row r="4585" spans="1:9" x14ac:dyDescent="0.25">
      <c r="A4585" t="s">
        <v>3085</v>
      </c>
      <c r="B4585" s="6">
        <v>42049</v>
      </c>
      <c r="C4585" t="s">
        <v>3073</v>
      </c>
      <c r="D4585" t="s">
        <v>3088</v>
      </c>
      <c r="E4585" t="s">
        <v>3721</v>
      </c>
      <c r="F4585">
        <v>80</v>
      </c>
      <c r="G4585">
        <v>52</v>
      </c>
      <c r="I4585" t="s">
        <v>125</v>
      </c>
    </row>
    <row r="4586" spans="1:9" x14ac:dyDescent="0.25">
      <c r="A4586" t="s">
        <v>3195</v>
      </c>
      <c r="B4586" s="6">
        <v>42049</v>
      </c>
      <c r="C4586" t="s">
        <v>3073</v>
      </c>
      <c r="D4586" t="s">
        <v>3704</v>
      </c>
      <c r="E4586" t="s">
        <v>3720</v>
      </c>
      <c r="F4586">
        <v>80</v>
      </c>
      <c r="G4586">
        <v>72</v>
      </c>
      <c r="I4586" t="s">
        <v>684</v>
      </c>
    </row>
    <row r="4587" spans="1:9" x14ac:dyDescent="0.25">
      <c r="A4587" t="s">
        <v>3244</v>
      </c>
      <c r="B4587" s="6">
        <v>42049</v>
      </c>
      <c r="C4587" t="s">
        <v>3073</v>
      </c>
      <c r="D4587" t="s">
        <v>3246</v>
      </c>
      <c r="E4587" t="s">
        <v>3721</v>
      </c>
      <c r="F4587">
        <v>70</v>
      </c>
      <c r="G4587">
        <v>55</v>
      </c>
      <c r="I4587" t="s">
        <v>886</v>
      </c>
    </row>
    <row r="4588" spans="1:9" x14ac:dyDescent="0.25">
      <c r="A4588" t="s">
        <v>3140</v>
      </c>
      <c r="B4588" s="6">
        <v>42049</v>
      </c>
      <c r="C4588" t="s">
        <v>3073</v>
      </c>
      <c r="D4588" t="s">
        <v>3139</v>
      </c>
      <c r="E4588" t="s">
        <v>3721</v>
      </c>
      <c r="F4588">
        <v>66</v>
      </c>
      <c r="G4588">
        <v>53</v>
      </c>
      <c r="I4588" t="s">
        <v>319</v>
      </c>
    </row>
    <row r="4589" spans="1:9" x14ac:dyDescent="0.25">
      <c r="A4589" t="s">
        <v>3251</v>
      </c>
      <c r="B4589" s="6">
        <v>42049</v>
      </c>
      <c r="C4589" t="s">
        <v>3073</v>
      </c>
      <c r="D4589" t="s">
        <v>3183</v>
      </c>
      <c r="E4589" t="s">
        <v>3720</v>
      </c>
      <c r="F4589">
        <v>73</v>
      </c>
      <c r="G4589">
        <v>55</v>
      </c>
      <c r="I4589" t="s">
        <v>558</v>
      </c>
    </row>
    <row r="4590" spans="1:9" x14ac:dyDescent="0.25">
      <c r="A4590" t="s">
        <v>3228</v>
      </c>
      <c r="B4590" s="6">
        <v>42049</v>
      </c>
      <c r="C4590" t="s">
        <v>3073</v>
      </c>
      <c r="D4590" t="s">
        <v>3377</v>
      </c>
      <c r="E4590" t="s">
        <v>3720</v>
      </c>
      <c r="F4590">
        <v>69</v>
      </c>
      <c r="G4590">
        <v>41</v>
      </c>
      <c r="I4590" t="s">
        <v>2351</v>
      </c>
    </row>
    <row r="4591" spans="1:9" x14ac:dyDescent="0.25">
      <c r="A4591" t="s">
        <v>3318</v>
      </c>
      <c r="B4591" s="6">
        <v>42049</v>
      </c>
      <c r="C4591" t="s">
        <v>3073</v>
      </c>
      <c r="D4591" t="s">
        <v>3233</v>
      </c>
      <c r="E4591" t="s">
        <v>3721</v>
      </c>
      <c r="F4591">
        <v>67</v>
      </c>
      <c r="G4591">
        <v>61</v>
      </c>
      <c r="I4591" t="s">
        <v>1167</v>
      </c>
    </row>
    <row r="4592" spans="1:9" x14ac:dyDescent="0.25">
      <c r="A4592" t="s">
        <v>3248</v>
      </c>
      <c r="B4592" s="6">
        <v>42049</v>
      </c>
      <c r="C4592" t="s">
        <v>3073</v>
      </c>
      <c r="D4592" t="s">
        <v>3247</v>
      </c>
      <c r="E4592" t="s">
        <v>3721</v>
      </c>
      <c r="F4592">
        <v>56</v>
      </c>
      <c r="G4592">
        <v>41</v>
      </c>
      <c r="I4592" t="s">
        <v>899</v>
      </c>
    </row>
    <row r="4593" spans="1:9" x14ac:dyDescent="0.25">
      <c r="A4593" t="s">
        <v>3100</v>
      </c>
      <c r="B4593" s="6">
        <v>42049</v>
      </c>
      <c r="C4593" t="s">
        <v>3073</v>
      </c>
      <c r="D4593" t="s">
        <v>3144</v>
      </c>
      <c r="E4593" t="s">
        <v>3721</v>
      </c>
      <c r="F4593">
        <v>63</v>
      </c>
      <c r="G4593">
        <v>62</v>
      </c>
      <c r="I4593" t="s">
        <v>207</v>
      </c>
    </row>
    <row r="4594" spans="1:9" x14ac:dyDescent="0.25">
      <c r="A4594" t="s">
        <v>3364</v>
      </c>
      <c r="B4594" s="6">
        <v>42049</v>
      </c>
      <c r="C4594" t="s">
        <v>3073</v>
      </c>
      <c r="D4594" t="s">
        <v>3336</v>
      </c>
      <c r="E4594" t="s">
        <v>3721</v>
      </c>
      <c r="F4594">
        <v>71</v>
      </c>
      <c r="G4594">
        <v>63</v>
      </c>
      <c r="I4594" t="s">
        <v>2664</v>
      </c>
    </row>
    <row r="4595" spans="1:9" x14ac:dyDescent="0.25">
      <c r="A4595" t="s">
        <v>3408</v>
      </c>
      <c r="B4595" s="6">
        <v>42049</v>
      </c>
      <c r="C4595" t="s">
        <v>3073</v>
      </c>
      <c r="D4595" t="s">
        <v>3363</v>
      </c>
      <c r="E4595" t="s">
        <v>3720</v>
      </c>
      <c r="F4595">
        <v>53</v>
      </c>
      <c r="G4595">
        <v>41</v>
      </c>
      <c r="I4595" t="s">
        <v>2868</v>
      </c>
    </row>
    <row r="4596" spans="1:9" x14ac:dyDescent="0.25">
      <c r="A4596" t="s">
        <v>3402</v>
      </c>
      <c r="B4596" s="6">
        <v>42049</v>
      </c>
      <c r="C4596" t="s">
        <v>3073</v>
      </c>
      <c r="D4596" t="s">
        <v>3358</v>
      </c>
      <c r="E4596" t="s">
        <v>3720</v>
      </c>
      <c r="F4596">
        <v>84</v>
      </c>
      <c r="G4596">
        <v>80</v>
      </c>
      <c r="H4596" t="s">
        <v>3722</v>
      </c>
      <c r="I4596" t="s">
        <v>2827</v>
      </c>
    </row>
    <row r="4597" spans="1:9" x14ac:dyDescent="0.25">
      <c r="A4597" t="s">
        <v>3296</v>
      </c>
      <c r="B4597" s="6">
        <v>42049</v>
      </c>
      <c r="C4597" t="s">
        <v>3073</v>
      </c>
      <c r="D4597" t="s">
        <v>3297</v>
      </c>
      <c r="E4597" t="s">
        <v>3721</v>
      </c>
      <c r="F4597">
        <v>70</v>
      </c>
      <c r="G4597">
        <v>63</v>
      </c>
      <c r="I4597" t="s">
        <v>1395</v>
      </c>
    </row>
    <row r="4598" spans="1:9" x14ac:dyDescent="0.25">
      <c r="A4598" t="s">
        <v>3282</v>
      </c>
      <c r="B4598" s="6">
        <v>42049</v>
      </c>
      <c r="C4598" t="s">
        <v>3073</v>
      </c>
      <c r="D4598" t="s">
        <v>3295</v>
      </c>
      <c r="E4598" t="s">
        <v>3721</v>
      </c>
      <c r="F4598">
        <v>72</v>
      </c>
      <c r="G4598">
        <v>63</v>
      </c>
      <c r="I4598" t="s">
        <v>270</v>
      </c>
    </row>
    <row r="4599" spans="1:9" x14ac:dyDescent="0.25">
      <c r="A4599" t="s">
        <v>3411</v>
      </c>
      <c r="B4599" s="6">
        <v>42049</v>
      </c>
      <c r="C4599" t="s">
        <v>3073</v>
      </c>
      <c r="D4599" t="s">
        <v>3349</v>
      </c>
      <c r="E4599" t="s">
        <v>3721</v>
      </c>
      <c r="F4599">
        <v>69</v>
      </c>
      <c r="G4599">
        <v>58</v>
      </c>
      <c r="I4599" t="s">
        <v>1112</v>
      </c>
    </row>
    <row r="4600" spans="1:9" x14ac:dyDescent="0.25">
      <c r="A4600" t="s">
        <v>3084</v>
      </c>
      <c r="B4600" s="6">
        <v>42049</v>
      </c>
      <c r="C4600" t="s">
        <v>3073</v>
      </c>
      <c r="D4600" t="s">
        <v>3086</v>
      </c>
      <c r="E4600" t="s">
        <v>3721</v>
      </c>
      <c r="F4600">
        <v>69</v>
      </c>
      <c r="G4600">
        <v>63</v>
      </c>
      <c r="I4600" t="s">
        <v>143</v>
      </c>
    </row>
    <row r="4601" spans="1:9" x14ac:dyDescent="0.25">
      <c r="A4601" t="s">
        <v>3148</v>
      </c>
      <c r="B4601" s="6">
        <v>42049</v>
      </c>
      <c r="C4601" t="s">
        <v>3073</v>
      </c>
      <c r="D4601" t="s">
        <v>3346</v>
      </c>
      <c r="E4601" t="s">
        <v>3721</v>
      </c>
      <c r="F4601">
        <v>66</v>
      </c>
      <c r="G4601">
        <v>61</v>
      </c>
      <c r="I4601" t="s">
        <v>1476</v>
      </c>
    </row>
    <row r="4602" spans="1:9" x14ac:dyDescent="0.25">
      <c r="A4602" t="s">
        <v>3132</v>
      </c>
      <c r="B4602" s="6">
        <v>42049</v>
      </c>
      <c r="C4602" t="s">
        <v>3073</v>
      </c>
      <c r="D4602" t="s">
        <v>3258</v>
      </c>
      <c r="E4602" t="s">
        <v>3721</v>
      </c>
      <c r="F4602">
        <v>68</v>
      </c>
      <c r="G4602">
        <v>55</v>
      </c>
      <c r="I4602" t="s">
        <v>2387</v>
      </c>
    </row>
    <row r="4603" spans="1:9" x14ac:dyDescent="0.25">
      <c r="A4603" t="s">
        <v>3365</v>
      </c>
      <c r="B4603" s="6">
        <v>42049</v>
      </c>
      <c r="C4603" t="s">
        <v>3073</v>
      </c>
      <c r="D4603" t="s">
        <v>3261</v>
      </c>
      <c r="E4603" t="s">
        <v>3721</v>
      </c>
      <c r="F4603">
        <v>68</v>
      </c>
      <c r="G4603">
        <v>57</v>
      </c>
      <c r="I4603" t="s">
        <v>2990</v>
      </c>
    </row>
    <row r="4604" spans="1:9" x14ac:dyDescent="0.25">
      <c r="A4604" t="s">
        <v>3298</v>
      </c>
      <c r="B4604" s="6">
        <v>42049</v>
      </c>
      <c r="C4604" t="s">
        <v>3073</v>
      </c>
      <c r="D4604" t="s">
        <v>3205</v>
      </c>
      <c r="E4604" t="s">
        <v>3720</v>
      </c>
      <c r="F4604">
        <v>89</v>
      </c>
      <c r="G4604">
        <v>81</v>
      </c>
      <c r="I4604" t="s">
        <v>1574</v>
      </c>
    </row>
    <row r="4605" spans="1:9" x14ac:dyDescent="0.25">
      <c r="A4605" t="s">
        <v>3353</v>
      </c>
      <c r="B4605" s="6">
        <v>42049</v>
      </c>
      <c r="C4605" t="s">
        <v>3073</v>
      </c>
      <c r="D4605" t="s">
        <v>3186</v>
      </c>
      <c r="E4605" t="s">
        <v>3721</v>
      </c>
      <c r="F4605">
        <v>62</v>
      </c>
      <c r="G4605">
        <v>47</v>
      </c>
      <c r="I4605" t="s">
        <v>1583</v>
      </c>
    </row>
    <row r="4606" spans="1:9" x14ac:dyDescent="0.25">
      <c r="A4606" t="s">
        <v>3087</v>
      </c>
      <c r="B4606" s="6">
        <v>42049</v>
      </c>
      <c r="C4606" t="s">
        <v>3073</v>
      </c>
      <c r="D4606" t="s">
        <v>3091</v>
      </c>
      <c r="E4606" t="s">
        <v>3721</v>
      </c>
      <c r="F4606">
        <v>74</v>
      </c>
      <c r="G4606">
        <v>51</v>
      </c>
      <c r="I4606" t="s">
        <v>182</v>
      </c>
    </row>
    <row r="4607" spans="1:9" x14ac:dyDescent="0.25">
      <c r="A4607" t="s">
        <v>3710</v>
      </c>
      <c r="B4607" s="6">
        <v>42049</v>
      </c>
      <c r="C4607" t="s">
        <v>3073</v>
      </c>
      <c r="D4607" t="s">
        <v>3200</v>
      </c>
      <c r="E4607" t="s">
        <v>3721</v>
      </c>
      <c r="F4607">
        <v>61</v>
      </c>
      <c r="G4607">
        <v>60</v>
      </c>
      <c r="I4607" t="s">
        <v>693</v>
      </c>
    </row>
    <row r="4608" spans="1:9" x14ac:dyDescent="0.25">
      <c r="A4608" t="s">
        <v>3380</v>
      </c>
      <c r="B4608" s="6">
        <v>42049</v>
      </c>
      <c r="C4608" t="s">
        <v>3073</v>
      </c>
      <c r="D4608" t="s">
        <v>3347</v>
      </c>
      <c r="E4608" t="s">
        <v>3721</v>
      </c>
      <c r="F4608">
        <v>83</v>
      </c>
      <c r="G4608">
        <v>79</v>
      </c>
      <c r="H4608" t="s">
        <v>3722</v>
      </c>
      <c r="I4608" t="s">
        <v>2295</v>
      </c>
    </row>
    <row r="4609" spans="1:9" x14ac:dyDescent="0.25">
      <c r="A4609" t="s">
        <v>3270</v>
      </c>
      <c r="B4609" s="6">
        <v>42049</v>
      </c>
      <c r="C4609" t="s">
        <v>3073</v>
      </c>
      <c r="D4609" t="s">
        <v>3268</v>
      </c>
      <c r="E4609" t="s">
        <v>3720</v>
      </c>
      <c r="F4609">
        <v>61</v>
      </c>
      <c r="G4609">
        <v>54</v>
      </c>
      <c r="I4609" t="s">
        <v>1130</v>
      </c>
    </row>
    <row r="4610" spans="1:9" x14ac:dyDescent="0.25">
      <c r="A4610" t="s">
        <v>3370</v>
      </c>
      <c r="B4610" s="6">
        <v>42049</v>
      </c>
      <c r="C4610" t="s">
        <v>3073</v>
      </c>
      <c r="D4610" t="s">
        <v>3310</v>
      </c>
      <c r="E4610" t="s">
        <v>3720</v>
      </c>
      <c r="F4610">
        <v>75</v>
      </c>
      <c r="G4610">
        <v>55</v>
      </c>
      <c r="I4610" t="s">
        <v>2570</v>
      </c>
    </row>
    <row r="4611" spans="1:9" x14ac:dyDescent="0.25">
      <c r="A4611" t="s">
        <v>3110</v>
      </c>
      <c r="B4611" s="6">
        <v>42049</v>
      </c>
      <c r="C4611" t="s">
        <v>3073</v>
      </c>
      <c r="D4611" t="s">
        <v>3103</v>
      </c>
      <c r="E4611" t="s">
        <v>3721</v>
      </c>
      <c r="F4611">
        <v>69</v>
      </c>
      <c r="G4611">
        <v>65</v>
      </c>
      <c r="I4611" t="s">
        <v>1239</v>
      </c>
    </row>
    <row r="4612" spans="1:9" x14ac:dyDescent="0.25">
      <c r="A4612" t="s">
        <v>3344</v>
      </c>
      <c r="B4612" s="6">
        <v>42049</v>
      </c>
      <c r="C4612" t="s">
        <v>3073</v>
      </c>
      <c r="D4612" t="s">
        <v>3157</v>
      </c>
      <c r="E4612" t="s">
        <v>3720</v>
      </c>
      <c r="F4612">
        <v>73</v>
      </c>
      <c r="G4612">
        <v>70</v>
      </c>
      <c r="I4612" t="s">
        <v>1150</v>
      </c>
    </row>
    <row r="4613" spans="1:9" x14ac:dyDescent="0.25">
      <c r="A4613" t="s">
        <v>3304</v>
      </c>
      <c r="B4613" s="6">
        <v>42049</v>
      </c>
      <c r="C4613" t="s">
        <v>3073</v>
      </c>
      <c r="D4613" t="s">
        <v>3306</v>
      </c>
      <c r="E4613" t="s">
        <v>3721</v>
      </c>
      <c r="F4613">
        <v>71</v>
      </c>
      <c r="G4613">
        <v>68</v>
      </c>
      <c r="I4613" t="s">
        <v>1226</v>
      </c>
    </row>
    <row r="4614" spans="1:9" x14ac:dyDescent="0.25">
      <c r="A4614" t="s">
        <v>3242</v>
      </c>
      <c r="B4614" s="6">
        <v>42049</v>
      </c>
      <c r="C4614" t="s">
        <v>3073</v>
      </c>
      <c r="D4614" t="s">
        <v>3717</v>
      </c>
      <c r="E4614" t="s">
        <v>3721</v>
      </c>
      <c r="F4614">
        <v>77</v>
      </c>
      <c r="G4614">
        <v>60</v>
      </c>
      <c r="I4614" t="s">
        <v>2221</v>
      </c>
    </row>
    <row r="4615" spans="1:9" x14ac:dyDescent="0.25">
      <c r="A4615" t="s">
        <v>3210</v>
      </c>
      <c r="B4615" s="6">
        <v>42049</v>
      </c>
      <c r="C4615" t="s">
        <v>3073</v>
      </c>
      <c r="D4615" t="s">
        <v>3201</v>
      </c>
      <c r="E4615" t="s">
        <v>3720</v>
      </c>
      <c r="F4615">
        <v>78</v>
      </c>
      <c r="G4615">
        <v>70</v>
      </c>
      <c r="I4615" t="s">
        <v>991</v>
      </c>
    </row>
    <row r="4616" spans="1:9" x14ac:dyDescent="0.25">
      <c r="A4616" t="s">
        <v>3093</v>
      </c>
      <c r="B4616" s="6">
        <v>42050</v>
      </c>
      <c r="C4616" t="s">
        <v>3073</v>
      </c>
      <c r="D4616" t="s">
        <v>3079</v>
      </c>
      <c r="E4616" t="s">
        <v>3720</v>
      </c>
      <c r="F4616">
        <v>78</v>
      </c>
      <c r="G4616">
        <v>75</v>
      </c>
      <c r="I4616" t="s">
        <v>2416</v>
      </c>
    </row>
    <row r="4617" spans="1:9" x14ac:dyDescent="0.25">
      <c r="A4617" t="s">
        <v>3095</v>
      </c>
      <c r="B4617" s="6">
        <v>42050</v>
      </c>
      <c r="C4617" t="s">
        <v>3073</v>
      </c>
      <c r="D4617" t="s">
        <v>3194</v>
      </c>
      <c r="E4617" t="s">
        <v>3070</v>
      </c>
      <c r="I4617" t="s">
        <v>3070</v>
      </c>
    </row>
    <row r="4618" spans="1:9" x14ac:dyDescent="0.25">
      <c r="A4618" t="s">
        <v>3376</v>
      </c>
      <c r="B4618" s="6">
        <v>42050</v>
      </c>
      <c r="C4618" t="s">
        <v>3073</v>
      </c>
      <c r="D4618" t="s">
        <v>3158</v>
      </c>
      <c r="E4618" t="s">
        <v>3720</v>
      </c>
      <c r="F4618">
        <v>58</v>
      </c>
      <c r="G4618">
        <v>53</v>
      </c>
      <c r="I4618" t="s">
        <v>2096</v>
      </c>
    </row>
    <row r="4619" spans="1:9" x14ac:dyDescent="0.25">
      <c r="A4619" t="s">
        <v>3115</v>
      </c>
      <c r="B4619" s="6">
        <v>42050</v>
      </c>
      <c r="C4619" t="s">
        <v>3073</v>
      </c>
      <c r="D4619" t="s">
        <v>3381</v>
      </c>
      <c r="E4619" t="s">
        <v>3721</v>
      </c>
      <c r="F4619">
        <v>69</v>
      </c>
      <c r="G4619">
        <v>55</v>
      </c>
      <c r="I4619" t="s">
        <v>1784</v>
      </c>
    </row>
    <row r="4620" spans="1:9" x14ac:dyDescent="0.25">
      <c r="A4620" t="s">
        <v>3164</v>
      </c>
      <c r="B4620" s="6">
        <v>42050</v>
      </c>
      <c r="C4620" t="s">
        <v>3073</v>
      </c>
      <c r="D4620" t="s">
        <v>3182</v>
      </c>
      <c r="E4620" t="s">
        <v>3720</v>
      </c>
      <c r="F4620">
        <v>53</v>
      </c>
      <c r="G4620">
        <v>50</v>
      </c>
      <c r="I4620" t="s">
        <v>1414</v>
      </c>
    </row>
    <row r="4621" spans="1:9" x14ac:dyDescent="0.25">
      <c r="A4621" t="s">
        <v>3373</v>
      </c>
      <c r="B4621" s="6">
        <v>42050</v>
      </c>
      <c r="C4621" t="s">
        <v>3073</v>
      </c>
      <c r="D4621" t="s">
        <v>3162</v>
      </c>
      <c r="E4621" t="s">
        <v>3721</v>
      </c>
      <c r="F4621">
        <v>67</v>
      </c>
      <c r="G4621">
        <v>59</v>
      </c>
      <c r="I4621" t="s">
        <v>1612</v>
      </c>
    </row>
    <row r="4622" spans="1:9" x14ac:dyDescent="0.25">
      <c r="A4622" t="s">
        <v>3231</v>
      </c>
      <c r="B4622" s="6">
        <v>42050</v>
      </c>
      <c r="C4622" t="s">
        <v>3073</v>
      </c>
      <c r="D4622" t="s">
        <v>3146</v>
      </c>
      <c r="E4622" t="s">
        <v>3721</v>
      </c>
      <c r="F4622">
        <v>64</v>
      </c>
      <c r="G4622">
        <v>58</v>
      </c>
      <c r="I4622" t="s">
        <v>2374</v>
      </c>
    </row>
    <row r="4623" spans="1:9" x14ac:dyDescent="0.25">
      <c r="A4623" t="s">
        <v>3181</v>
      </c>
      <c r="B4623" s="6">
        <v>42050</v>
      </c>
      <c r="C4623" t="s">
        <v>3073</v>
      </c>
      <c r="D4623" t="s">
        <v>3112</v>
      </c>
      <c r="E4623" t="s">
        <v>3720</v>
      </c>
      <c r="F4623">
        <v>81</v>
      </c>
      <c r="G4623">
        <v>57</v>
      </c>
      <c r="I4623" t="s">
        <v>1440</v>
      </c>
    </row>
    <row r="4624" spans="1:9" x14ac:dyDescent="0.25">
      <c r="A4624" t="s">
        <v>3118</v>
      </c>
      <c r="B4624" s="6">
        <v>42050</v>
      </c>
      <c r="C4624" t="s">
        <v>3073</v>
      </c>
      <c r="D4624" t="s">
        <v>3130</v>
      </c>
      <c r="E4624" t="s">
        <v>3721</v>
      </c>
      <c r="F4624">
        <v>69</v>
      </c>
      <c r="G4624">
        <v>55</v>
      </c>
      <c r="I4624" t="s">
        <v>411</v>
      </c>
    </row>
    <row r="4625" spans="1:9" x14ac:dyDescent="0.25">
      <c r="A4625" t="s">
        <v>3152</v>
      </c>
      <c r="B4625" s="6">
        <v>42050</v>
      </c>
      <c r="C4625" t="s">
        <v>3073</v>
      </c>
      <c r="D4625" t="s">
        <v>3124</v>
      </c>
      <c r="E4625" t="s">
        <v>3721</v>
      </c>
      <c r="F4625">
        <v>90</v>
      </c>
      <c r="G4625">
        <v>71</v>
      </c>
      <c r="I4625" t="s">
        <v>650</v>
      </c>
    </row>
    <row r="4626" spans="1:9" x14ac:dyDescent="0.25">
      <c r="A4626" t="s">
        <v>3384</v>
      </c>
      <c r="B4626" s="6">
        <v>42050</v>
      </c>
      <c r="C4626" t="s">
        <v>3073</v>
      </c>
      <c r="D4626" t="s">
        <v>3382</v>
      </c>
      <c r="E4626" t="s">
        <v>3721</v>
      </c>
      <c r="F4626">
        <v>79</v>
      </c>
      <c r="G4626">
        <v>70</v>
      </c>
      <c r="I4626" t="s">
        <v>1831</v>
      </c>
    </row>
    <row r="4627" spans="1:9" x14ac:dyDescent="0.25">
      <c r="A4627" t="s">
        <v>3281</v>
      </c>
      <c r="B4627" s="6">
        <v>42050</v>
      </c>
      <c r="C4627" t="s">
        <v>3073</v>
      </c>
      <c r="D4627" t="s">
        <v>3368</v>
      </c>
      <c r="E4627" t="s">
        <v>3720</v>
      </c>
      <c r="F4627">
        <v>62</v>
      </c>
      <c r="G4627">
        <v>55</v>
      </c>
      <c r="I4627" t="s">
        <v>1649</v>
      </c>
    </row>
    <row r="4628" spans="1:9" x14ac:dyDescent="0.25">
      <c r="A4628" t="s">
        <v>3388</v>
      </c>
      <c r="B4628" s="6">
        <v>42050</v>
      </c>
      <c r="C4628" t="s">
        <v>3073</v>
      </c>
      <c r="D4628" t="s">
        <v>3178</v>
      </c>
      <c r="E4628" t="s">
        <v>3720</v>
      </c>
      <c r="F4628">
        <v>68</v>
      </c>
      <c r="G4628">
        <v>57</v>
      </c>
      <c r="I4628" t="s">
        <v>2139</v>
      </c>
    </row>
    <row r="4629" spans="1:9" x14ac:dyDescent="0.25">
      <c r="A4629" t="s">
        <v>3082</v>
      </c>
      <c r="B4629" s="6">
        <v>42050</v>
      </c>
      <c r="C4629" t="s">
        <v>3073</v>
      </c>
      <c r="D4629" t="s">
        <v>3383</v>
      </c>
      <c r="E4629" t="s">
        <v>3720</v>
      </c>
      <c r="F4629">
        <v>69</v>
      </c>
      <c r="G4629">
        <v>60</v>
      </c>
      <c r="I4629" t="s">
        <v>1870</v>
      </c>
    </row>
    <row r="4630" spans="1:9" x14ac:dyDescent="0.25">
      <c r="A4630" t="s">
        <v>3203</v>
      </c>
      <c r="B4630" s="6">
        <v>42050</v>
      </c>
      <c r="C4630" t="s">
        <v>3073</v>
      </c>
      <c r="D4630" t="s">
        <v>3127</v>
      </c>
      <c r="E4630" t="s">
        <v>3721</v>
      </c>
      <c r="F4630">
        <v>66</v>
      </c>
      <c r="G4630">
        <v>61</v>
      </c>
      <c r="H4630" t="s">
        <v>3722</v>
      </c>
      <c r="I4630" t="s">
        <v>926</v>
      </c>
    </row>
    <row r="4631" spans="1:9" x14ac:dyDescent="0.25">
      <c r="A4631" t="s">
        <v>3369</v>
      </c>
      <c r="B4631" s="6">
        <v>42050</v>
      </c>
      <c r="C4631" t="s">
        <v>3073</v>
      </c>
      <c r="D4631" t="s">
        <v>3156</v>
      </c>
      <c r="E4631" t="s">
        <v>3721</v>
      </c>
      <c r="F4631">
        <v>83</v>
      </c>
      <c r="G4631">
        <v>78</v>
      </c>
      <c r="I4631" t="s">
        <v>1659</v>
      </c>
    </row>
    <row r="4632" spans="1:9" x14ac:dyDescent="0.25">
      <c r="A4632" t="s">
        <v>3206</v>
      </c>
      <c r="B4632" s="6">
        <v>42050</v>
      </c>
      <c r="C4632" t="s">
        <v>3073</v>
      </c>
      <c r="D4632" t="s">
        <v>3134</v>
      </c>
      <c r="E4632" t="s">
        <v>3721</v>
      </c>
      <c r="F4632">
        <v>66</v>
      </c>
      <c r="G4632">
        <v>54</v>
      </c>
      <c r="I4632" t="s">
        <v>1309</v>
      </c>
    </row>
    <row r="4633" spans="1:9" x14ac:dyDescent="0.25">
      <c r="A4633" t="s">
        <v>3098</v>
      </c>
      <c r="B4633" s="6">
        <v>42050</v>
      </c>
      <c r="C4633" t="s">
        <v>3073</v>
      </c>
      <c r="D4633" t="s">
        <v>3209</v>
      </c>
      <c r="E4633" t="s">
        <v>3720</v>
      </c>
      <c r="F4633">
        <v>60</v>
      </c>
      <c r="G4633">
        <v>57</v>
      </c>
      <c r="I4633" t="s">
        <v>1885</v>
      </c>
    </row>
    <row r="4634" spans="1:9" x14ac:dyDescent="0.25">
      <c r="A4634" t="s">
        <v>3391</v>
      </c>
      <c r="B4634" s="6">
        <v>42050</v>
      </c>
      <c r="C4634" t="s">
        <v>3073</v>
      </c>
      <c r="D4634" t="s">
        <v>3351</v>
      </c>
      <c r="E4634" t="s">
        <v>3720</v>
      </c>
      <c r="F4634">
        <v>84</v>
      </c>
      <c r="G4634">
        <v>69</v>
      </c>
      <c r="I4634" t="s">
        <v>398</v>
      </c>
    </row>
    <row r="4635" spans="1:9" x14ac:dyDescent="0.25">
      <c r="A4635" t="s">
        <v>3138</v>
      </c>
      <c r="B4635" s="6">
        <v>42050</v>
      </c>
      <c r="C4635" t="s">
        <v>3073</v>
      </c>
      <c r="D4635" t="s">
        <v>3141</v>
      </c>
      <c r="E4635" t="s">
        <v>3721</v>
      </c>
      <c r="F4635">
        <v>56</v>
      </c>
      <c r="G4635">
        <v>54</v>
      </c>
      <c r="I4635" t="s">
        <v>353</v>
      </c>
    </row>
    <row r="4636" spans="1:9" x14ac:dyDescent="0.25">
      <c r="A4636" t="s">
        <v>3287</v>
      </c>
      <c r="B4636" s="6">
        <v>42050</v>
      </c>
      <c r="C4636" t="s">
        <v>3073</v>
      </c>
      <c r="D4636" t="s">
        <v>3222</v>
      </c>
      <c r="E4636" t="s">
        <v>3721</v>
      </c>
      <c r="F4636">
        <v>76</v>
      </c>
      <c r="G4636">
        <v>61</v>
      </c>
      <c r="I4636" t="s">
        <v>2391</v>
      </c>
    </row>
    <row r="4637" spans="1:9" x14ac:dyDescent="0.25">
      <c r="A4637" t="s">
        <v>3395</v>
      </c>
      <c r="B4637" s="6">
        <v>42050</v>
      </c>
      <c r="C4637" t="s">
        <v>3073</v>
      </c>
      <c r="D4637" t="s">
        <v>3372</v>
      </c>
      <c r="E4637" t="s">
        <v>3720</v>
      </c>
      <c r="F4637">
        <v>78</v>
      </c>
      <c r="G4637">
        <v>68</v>
      </c>
      <c r="I4637" t="s">
        <v>2397</v>
      </c>
    </row>
    <row r="4638" spans="1:9" x14ac:dyDescent="0.25">
      <c r="A4638" t="s">
        <v>3271</v>
      </c>
      <c r="B4638" s="6">
        <v>42050</v>
      </c>
      <c r="C4638" t="s">
        <v>3073</v>
      </c>
      <c r="D4638" t="s">
        <v>3715</v>
      </c>
      <c r="E4638" t="s">
        <v>3720</v>
      </c>
      <c r="F4638">
        <v>86</v>
      </c>
      <c r="G4638">
        <v>59</v>
      </c>
      <c r="I4638" t="s">
        <v>501</v>
      </c>
    </row>
    <row r="4639" spans="1:9" x14ac:dyDescent="0.25">
      <c r="A4639" t="s">
        <v>3712</v>
      </c>
      <c r="B4639" s="6">
        <v>42050</v>
      </c>
      <c r="C4639" t="s">
        <v>3073</v>
      </c>
      <c r="D4639" t="s">
        <v>3227</v>
      </c>
      <c r="E4639" t="s">
        <v>3721</v>
      </c>
      <c r="F4639">
        <v>68</v>
      </c>
      <c r="G4639">
        <v>49</v>
      </c>
      <c r="I4639" t="s">
        <v>1317</v>
      </c>
    </row>
    <row r="4640" spans="1:9" x14ac:dyDescent="0.25">
      <c r="A4640" t="s">
        <v>3179</v>
      </c>
      <c r="B4640" s="6">
        <v>42050</v>
      </c>
      <c r="C4640" t="s">
        <v>3073</v>
      </c>
      <c r="D4640" t="s">
        <v>3226</v>
      </c>
      <c r="E4640" t="s">
        <v>3720</v>
      </c>
      <c r="F4640">
        <v>74</v>
      </c>
      <c r="G4640">
        <v>69</v>
      </c>
      <c r="I4640" t="s">
        <v>1689</v>
      </c>
    </row>
    <row r="4641" spans="1:9" x14ac:dyDescent="0.25">
      <c r="A4641" t="s">
        <v>3412</v>
      </c>
      <c r="B4641" s="6">
        <v>42051</v>
      </c>
      <c r="C4641" t="s">
        <v>3073</v>
      </c>
      <c r="D4641" t="s">
        <v>3414</v>
      </c>
      <c r="E4641" t="s">
        <v>3070</v>
      </c>
      <c r="I4641" t="s">
        <v>3070</v>
      </c>
    </row>
    <row r="4642" spans="1:9" x14ac:dyDescent="0.25">
      <c r="A4642" t="s">
        <v>3219</v>
      </c>
      <c r="B4642" s="6">
        <v>42051</v>
      </c>
      <c r="C4642" t="s">
        <v>3073</v>
      </c>
      <c r="D4642" t="s">
        <v>3239</v>
      </c>
      <c r="E4642" t="s">
        <v>3721</v>
      </c>
      <c r="F4642">
        <v>77</v>
      </c>
      <c r="G4642">
        <v>56</v>
      </c>
      <c r="I4642" t="s">
        <v>1980</v>
      </c>
    </row>
    <row r="4643" spans="1:9" x14ac:dyDescent="0.25">
      <c r="A4643" t="s">
        <v>3095</v>
      </c>
      <c r="B4643" s="6">
        <v>42051</v>
      </c>
      <c r="C4643" t="s">
        <v>3073</v>
      </c>
      <c r="D4643" t="s">
        <v>3194</v>
      </c>
      <c r="E4643" t="s">
        <v>3720</v>
      </c>
      <c r="F4643">
        <v>89</v>
      </c>
      <c r="G4643">
        <v>86</v>
      </c>
      <c r="H4643" t="s">
        <v>3723</v>
      </c>
      <c r="I4643" t="s">
        <v>253</v>
      </c>
    </row>
    <row r="4644" spans="1:9" x14ac:dyDescent="0.25">
      <c r="A4644" t="s">
        <v>3252</v>
      </c>
      <c r="B4644" s="6">
        <v>42051</v>
      </c>
      <c r="C4644" t="s">
        <v>3073</v>
      </c>
      <c r="D4644" t="s">
        <v>3101</v>
      </c>
      <c r="E4644" t="s">
        <v>3720</v>
      </c>
      <c r="F4644">
        <v>58</v>
      </c>
      <c r="G4644">
        <v>56</v>
      </c>
      <c r="I4644" t="s">
        <v>928</v>
      </c>
    </row>
    <row r="4645" spans="1:9" x14ac:dyDescent="0.25">
      <c r="A4645" t="s">
        <v>3300</v>
      </c>
      <c r="B4645" s="6">
        <v>42051</v>
      </c>
      <c r="C4645" t="s">
        <v>3073</v>
      </c>
      <c r="D4645" t="s">
        <v>3350</v>
      </c>
      <c r="E4645" t="s">
        <v>3720</v>
      </c>
      <c r="F4645">
        <v>96</v>
      </c>
      <c r="G4645">
        <v>92</v>
      </c>
      <c r="I4645" t="s">
        <v>1996</v>
      </c>
    </row>
    <row r="4646" spans="1:9" x14ac:dyDescent="0.25">
      <c r="A4646" t="s">
        <v>3319</v>
      </c>
      <c r="B4646" s="6">
        <v>42051</v>
      </c>
      <c r="C4646" t="s">
        <v>3073</v>
      </c>
      <c r="D4646" t="s">
        <v>3232</v>
      </c>
      <c r="E4646" t="s">
        <v>3721</v>
      </c>
      <c r="F4646">
        <v>87</v>
      </c>
      <c r="G4646">
        <v>79</v>
      </c>
      <c r="I4646" t="s">
        <v>2536</v>
      </c>
    </row>
    <row r="4647" spans="1:9" x14ac:dyDescent="0.25">
      <c r="A4647" t="s">
        <v>3220</v>
      </c>
      <c r="B4647" s="6">
        <v>42051</v>
      </c>
      <c r="C4647" t="s">
        <v>3073</v>
      </c>
      <c r="D4647" t="s">
        <v>3392</v>
      </c>
      <c r="E4647" t="s">
        <v>3720</v>
      </c>
      <c r="F4647">
        <v>73</v>
      </c>
      <c r="G4647">
        <v>48</v>
      </c>
      <c r="I4647" t="s">
        <v>2009</v>
      </c>
    </row>
    <row r="4648" spans="1:9" x14ac:dyDescent="0.25">
      <c r="A4648" t="s">
        <v>3196</v>
      </c>
      <c r="B4648" s="6">
        <v>42051</v>
      </c>
      <c r="C4648" t="s">
        <v>3073</v>
      </c>
      <c r="D4648" t="s">
        <v>3197</v>
      </c>
      <c r="E4648" t="s">
        <v>3721</v>
      </c>
      <c r="F4648">
        <v>63</v>
      </c>
      <c r="G4648">
        <v>52</v>
      </c>
      <c r="I4648" t="s">
        <v>601</v>
      </c>
    </row>
    <row r="4649" spans="1:9" x14ac:dyDescent="0.25">
      <c r="A4649" t="s">
        <v>3415</v>
      </c>
      <c r="B4649" s="6">
        <v>42051</v>
      </c>
      <c r="C4649" t="s">
        <v>3073</v>
      </c>
      <c r="D4649" t="s">
        <v>3413</v>
      </c>
      <c r="E4649" t="s">
        <v>3720</v>
      </c>
      <c r="F4649">
        <v>95</v>
      </c>
      <c r="G4649">
        <v>44</v>
      </c>
      <c r="I4649" t="s">
        <v>2713</v>
      </c>
    </row>
    <row r="4650" spans="1:9" x14ac:dyDescent="0.25">
      <c r="A4650" t="s">
        <v>3406</v>
      </c>
      <c r="B4650" s="6">
        <v>42051</v>
      </c>
      <c r="C4650" t="s">
        <v>3073</v>
      </c>
      <c r="D4650" t="s">
        <v>3336</v>
      </c>
      <c r="E4650" t="s">
        <v>3720</v>
      </c>
      <c r="F4650">
        <v>90</v>
      </c>
      <c r="G4650">
        <v>76</v>
      </c>
      <c r="I4650" t="s">
        <v>2602</v>
      </c>
    </row>
    <row r="4651" spans="1:9" x14ac:dyDescent="0.25">
      <c r="A4651" t="s">
        <v>3348</v>
      </c>
      <c r="B4651" s="6">
        <v>42051</v>
      </c>
      <c r="C4651" t="s">
        <v>3073</v>
      </c>
      <c r="D4651" t="s">
        <v>3409</v>
      </c>
      <c r="E4651" t="s">
        <v>3720</v>
      </c>
      <c r="F4651">
        <v>71</v>
      </c>
      <c r="G4651">
        <v>70</v>
      </c>
      <c r="H4651" t="s">
        <v>3722</v>
      </c>
      <c r="I4651" t="s">
        <v>2722</v>
      </c>
    </row>
    <row r="4652" spans="1:9" x14ac:dyDescent="0.25">
      <c r="A4652" t="s">
        <v>3362</v>
      </c>
      <c r="B4652" s="6">
        <v>42051</v>
      </c>
      <c r="C4652" t="s">
        <v>3073</v>
      </c>
      <c r="D4652" t="s">
        <v>3404</v>
      </c>
      <c r="E4652" t="s">
        <v>3721</v>
      </c>
      <c r="F4652">
        <v>72</v>
      </c>
      <c r="G4652">
        <v>64</v>
      </c>
      <c r="I4652" t="s">
        <v>2610</v>
      </c>
    </row>
    <row r="4653" spans="1:9" x14ac:dyDescent="0.25">
      <c r="A4653" t="s">
        <v>3125</v>
      </c>
      <c r="B4653" s="6">
        <v>42051</v>
      </c>
      <c r="C4653" t="s">
        <v>3073</v>
      </c>
      <c r="D4653" t="s">
        <v>3393</v>
      </c>
      <c r="E4653" t="s">
        <v>3721</v>
      </c>
      <c r="F4653">
        <v>71</v>
      </c>
      <c r="G4653">
        <v>60</v>
      </c>
      <c r="I4653" t="s">
        <v>2032</v>
      </c>
    </row>
    <row r="4654" spans="1:9" x14ac:dyDescent="0.25">
      <c r="A4654" t="s">
        <v>3387</v>
      </c>
      <c r="B4654" s="6">
        <v>42051</v>
      </c>
      <c r="C4654" t="s">
        <v>3073</v>
      </c>
      <c r="D4654" t="s">
        <v>3322</v>
      </c>
      <c r="E4654" t="s">
        <v>3721</v>
      </c>
      <c r="F4654">
        <v>74</v>
      </c>
      <c r="G4654">
        <v>69</v>
      </c>
      <c r="I4654" t="s">
        <v>1962</v>
      </c>
    </row>
    <row r="4655" spans="1:9" x14ac:dyDescent="0.25">
      <c r="A4655" t="s">
        <v>3394</v>
      </c>
      <c r="B4655" s="6">
        <v>42051</v>
      </c>
      <c r="C4655" t="s">
        <v>3073</v>
      </c>
      <c r="D4655" t="s">
        <v>3356</v>
      </c>
      <c r="E4655" t="s">
        <v>3720</v>
      </c>
      <c r="F4655">
        <v>68</v>
      </c>
      <c r="G4655">
        <v>56</v>
      </c>
      <c r="I4655" t="s">
        <v>2730</v>
      </c>
    </row>
    <row r="4656" spans="1:9" x14ac:dyDescent="0.25">
      <c r="A4656" t="s">
        <v>3327</v>
      </c>
      <c r="B4656" s="6">
        <v>42051</v>
      </c>
      <c r="C4656" t="s">
        <v>3073</v>
      </c>
      <c r="D4656" t="s">
        <v>3188</v>
      </c>
      <c r="E4656" t="s">
        <v>3721</v>
      </c>
      <c r="F4656">
        <v>69</v>
      </c>
      <c r="G4656">
        <v>65</v>
      </c>
      <c r="I4656" t="s">
        <v>1854</v>
      </c>
    </row>
    <row r="4657" spans="1:9" x14ac:dyDescent="0.25">
      <c r="A4657" t="s">
        <v>3341</v>
      </c>
      <c r="B4657" s="6">
        <v>42051</v>
      </c>
      <c r="C4657" t="s">
        <v>3073</v>
      </c>
      <c r="D4657" t="s">
        <v>3293</v>
      </c>
      <c r="E4657" t="s">
        <v>3720</v>
      </c>
      <c r="F4657">
        <v>93</v>
      </c>
      <c r="G4657">
        <v>65</v>
      </c>
      <c r="I4657" t="s">
        <v>2042</v>
      </c>
    </row>
    <row r="4658" spans="1:9" x14ac:dyDescent="0.25">
      <c r="A4658" t="s">
        <v>3090</v>
      </c>
      <c r="B4658" s="6">
        <v>42051</v>
      </c>
      <c r="C4658" t="s">
        <v>3073</v>
      </c>
      <c r="D4658" t="s">
        <v>3718</v>
      </c>
      <c r="E4658" t="s">
        <v>3721</v>
      </c>
      <c r="F4658">
        <v>89</v>
      </c>
      <c r="G4658">
        <v>55</v>
      </c>
      <c r="I4658" t="s">
        <v>1600</v>
      </c>
    </row>
    <row r="4659" spans="1:9" x14ac:dyDescent="0.25">
      <c r="A4659" t="s">
        <v>3357</v>
      </c>
      <c r="B4659" s="6">
        <v>42051</v>
      </c>
      <c r="C4659" t="s">
        <v>3073</v>
      </c>
      <c r="D4659" t="s">
        <v>3314</v>
      </c>
      <c r="E4659" t="s">
        <v>3721</v>
      </c>
      <c r="F4659">
        <v>86</v>
      </c>
      <c r="G4659">
        <v>70</v>
      </c>
      <c r="I4659" t="s">
        <v>1475</v>
      </c>
    </row>
    <row r="4660" spans="1:9" x14ac:dyDescent="0.25">
      <c r="A4660" t="s">
        <v>3311</v>
      </c>
      <c r="B4660" s="6">
        <v>42051</v>
      </c>
      <c r="C4660" t="s">
        <v>3073</v>
      </c>
      <c r="D4660" t="s">
        <v>3308</v>
      </c>
      <c r="E4660" t="s">
        <v>3720</v>
      </c>
      <c r="F4660">
        <v>65</v>
      </c>
      <c r="G4660">
        <v>59</v>
      </c>
      <c r="I4660" t="s">
        <v>210</v>
      </c>
    </row>
    <row r="4661" spans="1:9" x14ac:dyDescent="0.25">
      <c r="A4661" t="s">
        <v>3263</v>
      </c>
      <c r="B4661" s="6">
        <v>42051</v>
      </c>
      <c r="C4661" t="s">
        <v>3073</v>
      </c>
      <c r="D4661" t="s">
        <v>3173</v>
      </c>
      <c r="E4661" t="s">
        <v>3721</v>
      </c>
      <c r="F4661">
        <v>71</v>
      </c>
      <c r="G4661">
        <v>49</v>
      </c>
      <c r="I4661" t="s">
        <v>2643</v>
      </c>
    </row>
    <row r="4662" spans="1:9" x14ac:dyDescent="0.25">
      <c r="A4662" t="s">
        <v>3364</v>
      </c>
      <c r="B4662" s="6">
        <v>42051</v>
      </c>
      <c r="C4662" t="s">
        <v>3073</v>
      </c>
      <c r="D4662" t="s">
        <v>3405</v>
      </c>
      <c r="E4662" t="s">
        <v>3721</v>
      </c>
      <c r="F4662">
        <v>55</v>
      </c>
      <c r="G4662">
        <v>53</v>
      </c>
      <c r="I4662" t="s">
        <v>2665</v>
      </c>
    </row>
    <row r="4663" spans="1:9" x14ac:dyDescent="0.25">
      <c r="A4663" t="s">
        <v>3708</v>
      </c>
      <c r="B4663" s="6">
        <v>42051</v>
      </c>
      <c r="C4663" t="s">
        <v>3073</v>
      </c>
      <c r="D4663" t="s">
        <v>3105</v>
      </c>
      <c r="E4663" t="s">
        <v>3721</v>
      </c>
      <c r="F4663">
        <v>80</v>
      </c>
      <c r="G4663">
        <v>54</v>
      </c>
      <c r="I4663" t="s">
        <v>983</v>
      </c>
    </row>
    <row r="4664" spans="1:9" x14ac:dyDescent="0.25">
      <c r="A4664" t="s">
        <v>3710</v>
      </c>
      <c r="B4664" s="6">
        <v>42051</v>
      </c>
      <c r="C4664" t="s">
        <v>3073</v>
      </c>
      <c r="D4664" t="s">
        <v>3192</v>
      </c>
      <c r="E4664" t="s">
        <v>3721</v>
      </c>
      <c r="F4664">
        <v>61</v>
      </c>
      <c r="G4664">
        <v>49</v>
      </c>
      <c r="I4664" t="s">
        <v>694</v>
      </c>
    </row>
    <row r="4665" spans="1:9" x14ac:dyDescent="0.25">
      <c r="A4665" t="s">
        <v>3385</v>
      </c>
      <c r="B4665" s="6">
        <v>42051</v>
      </c>
      <c r="C4665" t="s">
        <v>3073</v>
      </c>
      <c r="D4665" t="s">
        <v>3709</v>
      </c>
      <c r="E4665" t="s">
        <v>3721</v>
      </c>
      <c r="F4665">
        <v>62</v>
      </c>
      <c r="G4665">
        <v>61</v>
      </c>
      <c r="I4665" t="s">
        <v>617</v>
      </c>
    </row>
    <row r="4666" spans="1:9" x14ac:dyDescent="0.25">
      <c r="A4666" t="s">
        <v>3097</v>
      </c>
      <c r="B4666" s="6">
        <v>42052</v>
      </c>
      <c r="C4666" t="s">
        <v>3073</v>
      </c>
      <c r="D4666" t="s">
        <v>3085</v>
      </c>
      <c r="E4666" t="s">
        <v>3720</v>
      </c>
      <c r="F4666">
        <v>59</v>
      </c>
      <c r="G4666">
        <v>56</v>
      </c>
      <c r="I4666" t="s">
        <v>24</v>
      </c>
    </row>
    <row r="4667" spans="1:9" x14ac:dyDescent="0.25">
      <c r="A4667" t="s">
        <v>3412</v>
      </c>
      <c r="B4667" s="6">
        <v>42052</v>
      </c>
      <c r="C4667" t="s">
        <v>3073</v>
      </c>
      <c r="D4667" t="s">
        <v>3414</v>
      </c>
      <c r="E4667" t="s">
        <v>3721</v>
      </c>
      <c r="F4667">
        <v>74</v>
      </c>
      <c r="G4667">
        <v>70</v>
      </c>
      <c r="I4667" t="s">
        <v>2702</v>
      </c>
    </row>
    <row r="4668" spans="1:9" x14ac:dyDescent="0.25">
      <c r="A4668" t="s">
        <v>3260</v>
      </c>
      <c r="B4668" s="6">
        <v>42052</v>
      </c>
      <c r="C4668" t="s">
        <v>3073</v>
      </c>
      <c r="D4668" t="s">
        <v>3155</v>
      </c>
      <c r="E4668" t="s">
        <v>3720</v>
      </c>
      <c r="F4668">
        <v>79</v>
      </c>
      <c r="G4668">
        <v>68</v>
      </c>
      <c r="I4668" t="s">
        <v>711</v>
      </c>
    </row>
    <row r="4669" spans="1:9" x14ac:dyDescent="0.25">
      <c r="A4669" t="s">
        <v>3283</v>
      </c>
      <c r="B4669" s="6">
        <v>42052</v>
      </c>
      <c r="C4669" t="s">
        <v>3073</v>
      </c>
      <c r="D4669" t="s">
        <v>3718</v>
      </c>
      <c r="E4669" t="s">
        <v>3721</v>
      </c>
      <c r="F4669">
        <v>89</v>
      </c>
      <c r="G4669">
        <v>61</v>
      </c>
      <c r="I4669" t="s">
        <v>1351</v>
      </c>
    </row>
    <row r="4670" spans="1:9" x14ac:dyDescent="0.25">
      <c r="A4670" t="s">
        <v>3377</v>
      </c>
      <c r="B4670" s="6">
        <v>42052</v>
      </c>
      <c r="C4670" t="s">
        <v>3073</v>
      </c>
      <c r="D4670" t="s">
        <v>3233</v>
      </c>
      <c r="E4670" t="s">
        <v>3070</v>
      </c>
      <c r="I4670" t="s">
        <v>3070</v>
      </c>
    </row>
    <row r="4671" spans="1:9" x14ac:dyDescent="0.25">
      <c r="A4671" t="s">
        <v>3378</v>
      </c>
      <c r="B4671" s="6">
        <v>42052</v>
      </c>
      <c r="C4671" t="s">
        <v>3073</v>
      </c>
      <c r="D4671" t="s">
        <v>3288</v>
      </c>
      <c r="E4671" t="s">
        <v>3721</v>
      </c>
      <c r="F4671">
        <v>61</v>
      </c>
      <c r="G4671">
        <v>52</v>
      </c>
      <c r="I4671" t="s">
        <v>2108</v>
      </c>
    </row>
    <row r="4672" spans="1:9" x14ac:dyDescent="0.25">
      <c r="A4672" t="s">
        <v>3249</v>
      </c>
      <c r="B4672" s="6">
        <v>42052</v>
      </c>
      <c r="C4672" t="s">
        <v>3073</v>
      </c>
      <c r="D4672" t="s">
        <v>3201</v>
      </c>
      <c r="E4672" t="s">
        <v>3721</v>
      </c>
      <c r="F4672">
        <v>79</v>
      </c>
      <c r="G4672">
        <v>57</v>
      </c>
      <c r="I4672" t="s">
        <v>943</v>
      </c>
    </row>
    <row r="4673" spans="1:9" x14ac:dyDescent="0.25">
      <c r="A4673" t="s">
        <v>3111</v>
      </c>
      <c r="B4673" s="6">
        <v>42052</v>
      </c>
      <c r="C4673" t="s">
        <v>3073</v>
      </c>
      <c r="D4673" t="s">
        <v>3199</v>
      </c>
      <c r="E4673" t="s">
        <v>3720</v>
      </c>
      <c r="F4673">
        <v>64</v>
      </c>
      <c r="G4673">
        <v>58</v>
      </c>
      <c r="I4673" t="s">
        <v>990</v>
      </c>
    </row>
    <row r="4674" spans="1:9" x14ac:dyDescent="0.25">
      <c r="A4674" t="s">
        <v>3086</v>
      </c>
      <c r="B4674" s="6">
        <v>42052</v>
      </c>
      <c r="C4674" t="s">
        <v>3073</v>
      </c>
      <c r="D4674" t="s">
        <v>3091</v>
      </c>
      <c r="E4674" t="s">
        <v>3721</v>
      </c>
      <c r="F4674">
        <v>55</v>
      </c>
      <c r="G4674">
        <v>52</v>
      </c>
      <c r="I4674" t="s">
        <v>71</v>
      </c>
    </row>
    <row r="4675" spans="1:9" x14ac:dyDescent="0.25">
      <c r="A4675" t="s">
        <v>3307</v>
      </c>
      <c r="B4675" s="6">
        <v>42052</v>
      </c>
      <c r="C4675" t="s">
        <v>3073</v>
      </c>
      <c r="D4675" t="s">
        <v>3309</v>
      </c>
      <c r="E4675" t="s">
        <v>3720</v>
      </c>
      <c r="F4675">
        <v>78</v>
      </c>
      <c r="G4675">
        <v>72</v>
      </c>
      <c r="I4675" t="s">
        <v>1179</v>
      </c>
    </row>
    <row r="4676" spans="1:9" x14ac:dyDescent="0.25">
      <c r="A4676" t="s">
        <v>3153</v>
      </c>
      <c r="B4676" s="6">
        <v>42052</v>
      </c>
      <c r="C4676" t="s">
        <v>3073</v>
      </c>
      <c r="D4676" t="s">
        <v>3323</v>
      </c>
      <c r="E4676" t="s">
        <v>3720</v>
      </c>
      <c r="F4676">
        <v>80</v>
      </c>
      <c r="G4676">
        <v>67</v>
      </c>
      <c r="I4676" t="s">
        <v>1250</v>
      </c>
    </row>
    <row r="4677" spans="1:9" x14ac:dyDescent="0.25">
      <c r="A4677" t="s">
        <v>3328</v>
      </c>
      <c r="B4677" s="6">
        <v>42052</v>
      </c>
      <c r="C4677" t="s">
        <v>3073</v>
      </c>
      <c r="D4677" t="s">
        <v>3242</v>
      </c>
      <c r="E4677" t="s">
        <v>3720</v>
      </c>
      <c r="F4677">
        <v>64</v>
      </c>
      <c r="G4677">
        <v>58</v>
      </c>
      <c r="I4677" t="s">
        <v>2200</v>
      </c>
    </row>
    <row r="4678" spans="1:9" x14ac:dyDescent="0.25">
      <c r="A4678" t="s">
        <v>3274</v>
      </c>
      <c r="B4678" s="6">
        <v>42052</v>
      </c>
      <c r="C4678" t="s">
        <v>3073</v>
      </c>
      <c r="D4678" t="s">
        <v>3343</v>
      </c>
      <c r="E4678" t="s">
        <v>3720</v>
      </c>
      <c r="F4678">
        <v>63</v>
      </c>
      <c r="G4678">
        <v>46</v>
      </c>
      <c r="I4678" t="s">
        <v>2206</v>
      </c>
    </row>
    <row r="4679" spans="1:9" x14ac:dyDescent="0.25">
      <c r="A4679" t="s">
        <v>3092</v>
      </c>
      <c r="B4679" s="6">
        <v>42052</v>
      </c>
      <c r="C4679" t="s">
        <v>3073</v>
      </c>
      <c r="D4679" t="s">
        <v>3200</v>
      </c>
      <c r="E4679" t="s">
        <v>3721</v>
      </c>
      <c r="F4679">
        <v>88</v>
      </c>
      <c r="G4679">
        <v>75</v>
      </c>
      <c r="I4679" t="s">
        <v>665</v>
      </c>
    </row>
    <row r="4680" spans="1:9" x14ac:dyDescent="0.25">
      <c r="A4680" t="s">
        <v>3702</v>
      </c>
      <c r="B4680" s="6">
        <v>42052</v>
      </c>
      <c r="C4680" t="s">
        <v>3073</v>
      </c>
      <c r="D4680" t="s">
        <v>3248</v>
      </c>
      <c r="E4680" t="s">
        <v>3721</v>
      </c>
      <c r="F4680">
        <v>71</v>
      </c>
      <c r="G4680">
        <v>69</v>
      </c>
      <c r="I4680" t="s">
        <v>863</v>
      </c>
    </row>
    <row r="4681" spans="1:9" x14ac:dyDescent="0.25">
      <c r="A4681" t="s">
        <v>3285</v>
      </c>
      <c r="B4681" s="6">
        <v>42052</v>
      </c>
      <c r="C4681" t="s">
        <v>3073</v>
      </c>
      <c r="D4681" t="s">
        <v>3718</v>
      </c>
      <c r="E4681" t="s">
        <v>3721</v>
      </c>
      <c r="F4681">
        <v>84</v>
      </c>
      <c r="G4681">
        <v>60</v>
      </c>
      <c r="I4681" t="s">
        <v>2796</v>
      </c>
    </row>
    <row r="4682" spans="1:9" x14ac:dyDescent="0.25">
      <c r="A4682" t="s">
        <v>3145</v>
      </c>
      <c r="B4682" s="6">
        <v>42052</v>
      </c>
      <c r="C4682" t="s">
        <v>3073</v>
      </c>
      <c r="D4682" t="s">
        <v>3141</v>
      </c>
      <c r="E4682" t="s">
        <v>3721</v>
      </c>
      <c r="F4682">
        <v>69</v>
      </c>
      <c r="G4682">
        <v>67</v>
      </c>
      <c r="I4682" t="s">
        <v>300</v>
      </c>
    </row>
    <row r="4683" spans="1:9" x14ac:dyDescent="0.25">
      <c r="A4683" t="s">
        <v>3396</v>
      </c>
      <c r="B4683" s="6">
        <v>42052</v>
      </c>
      <c r="C4683" t="s">
        <v>3073</v>
      </c>
      <c r="D4683" t="s">
        <v>3706</v>
      </c>
      <c r="E4683" t="s">
        <v>3720</v>
      </c>
      <c r="F4683">
        <v>84</v>
      </c>
      <c r="G4683">
        <v>62</v>
      </c>
      <c r="I4683" t="s">
        <v>2158</v>
      </c>
    </row>
    <row r="4684" spans="1:9" x14ac:dyDescent="0.25">
      <c r="A4684" t="s">
        <v>3251</v>
      </c>
      <c r="B4684" s="6">
        <v>42052</v>
      </c>
      <c r="C4684" t="s">
        <v>3073</v>
      </c>
      <c r="D4684" t="s">
        <v>3713</v>
      </c>
      <c r="E4684" t="s">
        <v>3720</v>
      </c>
      <c r="F4684">
        <v>66</v>
      </c>
      <c r="G4684">
        <v>48</v>
      </c>
      <c r="I4684" t="s">
        <v>2205</v>
      </c>
    </row>
    <row r="4685" spans="1:9" x14ac:dyDescent="0.25">
      <c r="A4685" t="s">
        <v>3100</v>
      </c>
      <c r="B4685" s="6">
        <v>42052</v>
      </c>
      <c r="C4685" t="s">
        <v>3073</v>
      </c>
      <c r="D4685" t="s">
        <v>3183</v>
      </c>
      <c r="E4685" t="s">
        <v>3721</v>
      </c>
      <c r="F4685">
        <v>68</v>
      </c>
      <c r="G4685">
        <v>62</v>
      </c>
      <c r="I4685" t="s">
        <v>1170</v>
      </c>
    </row>
    <row r="4686" spans="1:9" x14ac:dyDescent="0.25">
      <c r="A4686" t="s">
        <v>3247</v>
      </c>
      <c r="B4686" s="6">
        <v>42052</v>
      </c>
      <c r="C4686" t="s">
        <v>3073</v>
      </c>
      <c r="D4686" t="s">
        <v>3403</v>
      </c>
      <c r="E4686" t="s">
        <v>3720</v>
      </c>
      <c r="F4686">
        <v>54</v>
      </c>
      <c r="G4686">
        <v>49</v>
      </c>
      <c r="I4686" t="s">
        <v>910</v>
      </c>
    </row>
    <row r="4687" spans="1:9" x14ac:dyDescent="0.25">
      <c r="A4687" t="s">
        <v>3180</v>
      </c>
      <c r="B4687" s="6">
        <v>42052</v>
      </c>
      <c r="C4687" t="s">
        <v>3073</v>
      </c>
      <c r="D4687" t="s">
        <v>3131</v>
      </c>
      <c r="E4687" t="s">
        <v>3721</v>
      </c>
      <c r="F4687">
        <v>74</v>
      </c>
      <c r="G4687">
        <v>54</v>
      </c>
      <c r="I4687" t="s">
        <v>534</v>
      </c>
    </row>
    <row r="4688" spans="1:9" x14ac:dyDescent="0.25">
      <c r="A4688" t="s">
        <v>3370</v>
      </c>
      <c r="B4688" s="6">
        <v>42052</v>
      </c>
      <c r="C4688" t="s">
        <v>3073</v>
      </c>
      <c r="D4688" t="s">
        <v>3373</v>
      </c>
      <c r="E4688" t="s">
        <v>3070</v>
      </c>
      <c r="I4688" t="s">
        <v>3070</v>
      </c>
    </row>
    <row r="4689" spans="1:9" x14ac:dyDescent="0.25">
      <c r="A4689" t="s">
        <v>3122</v>
      </c>
      <c r="B4689" s="6">
        <v>42053</v>
      </c>
      <c r="C4689" t="s">
        <v>3073</v>
      </c>
      <c r="D4689" t="s">
        <v>3289</v>
      </c>
      <c r="E4689" t="s">
        <v>3720</v>
      </c>
      <c r="F4689">
        <v>68</v>
      </c>
      <c r="G4689">
        <v>66</v>
      </c>
      <c r="I4689" t="s">
        <v>209</v>
      </c>
    </row>
    <row r="4690" spans="1:9" x14ac:dyDescent="0.25">
      <c r="A4690" t="s">
        <v>3399</v>
      </c>
      <c r="B4690" s="6">
        <v>42053</v>
      </c>
      <c r="C4690" t="s">
        <v>3073</v>
      </c>
      <c r="D4690" t="s">
        <v>3094</v>
      </c>
      <c r="E4690" t="s">
        <v>3720</v>
      </c>
      <c r="F4690">
        <v>61</v>
      </c>
      <c r="G4690">
        <v>53</v>
      </c>
      <c r="I4690" t="s">
        <v>1251</v>
      </c>
    </row>
    <row r="4691" spans="1:9" x14ac:dyDescent="0.25">
      <c r="A4691" t="s">
        <v>3372</v>
      </c>
      <c r="B4691" s="6">
        <v>42053</v>
      </c>
      <c r="C4691" t="s">
        <v>3073</v>
      </c>
      <c r="D4691" t="s">
        <v>3282</v>
      </c>
      <c r="E4691" t="s">
        <v>3721</v>
      </c>
      <c r="F4691">
        <v>68</v>
      </c>
      <c r="G4691">
        <v>66</v>
      </c>
      <c r="I4691" t="s">
        <v>591</v>
      </c>
    </row>
    <row r="4692" spans="1:9" x14ac:dyDescent="0.25">
      <c r="A4692" t="s">
        <v>3170</v>
      </c>
      <c r="B4692" s="6">
        <v>42053</v>
      </c>
      <c r="C4692" t="s">
        <v>3073</v>
      </c>
      <c r="D4692" t="s">
        <v>3235</v>
      </c>
      <c r="E4692" t="s">
        <v>3721</v>
      </c>
      <c r="F4692">
        <v>84</v>
      </c>
      <c r="G4692">
        <v>69</v>
      </c>
      <c r="I4692" t="s">
        <v>850</v>
      </c>
    </row>
    <row r="4693" spans="1:9" x14ac:dyDescent="0.25">
      <c r="A4693" t="s">
        <v>3089</v>
      </c>
      <c r="B4693" s="6">
        <v>42053</v>
      </c>
      <c r="C4693" t="s">
        <v>3073</v>
      </c>
      <c r="D4693" t="s">
        <v>3087</v>
      </c>
      <c r="E4693" t="s">
        <v>3721</v>
      </c>
      <c r="F4693">
        <v>57</v>
      </c>
      <c r="G4693">
        <v>55</v>
      </c>
      <c r="I4693" t="s">
        <v>48</v>
      </c>
    </row>
    <row r="4694" spans="1:9" x14ac:dyDescent="0.25">
      <c r="A4694" t="s">
        <v>3367</v>
      </c>
      <c r="B4694" s="6">
        <v>42053</v>
      </c>
      <c r="C4694" t="s">
        <v>3073</v>
      </c>
      <c r="D4694" t="s">
        <v>3169</v>
      </c>
      <c r="E4694" t="s">
        <v>3720</v>
      </c>
      <c r="F4694">
        <v>67</v>
      </c>
      <c r="G4694">
        <v>56</v>
      </c>
      <c r="I4694" t="s">
        <v>1928</v>
      </c>
    </row>
    <row r="4695" spans="1:9" x14ac:dyDescent="0.25">
      <c r="A4695" t="s">
        <v>3376</v>
      </c>
      <c r="B4695" s="6">
        <v>42053</v>
      </c>
      <c r="C4695" t="s">
        <v>3073</v>
      </c>
      <c r="D4695" t="s">
        <v>3193</v>
      </c>
      <c r="E4695" t="s">
        <v>3720</v>
      </c>
      <c r="F4695">
        <v>60</v>
      </c>
      <c r="G4695">
        <v>47</v>
      </c>
      <c r="I4695" t="s">
        <v>1415</v>
      </c>
    </row>
    <row r="4696" spans="1:9" x14ac:dyDescent="0.25">
      <c r="A4696" t="s">
        <v>3079</v>
      </c>
      <c r="B4696" s="6">
        <v>42053</v>
      </c>
      <c r="C4696" t="s">
        <v>3073</v>
      </c>
      <c r="D4696" t="s">
        <v>3123</v>
      </c>
      <c r="E4696" t="s">
        <v>3721</v>
      </c>
      <c r="F4696">
        <v>61</v>
      </c>
      <c r="G4696">
        <v>50</v>
      </c>
      <c r="I4696" t="s">
        <v>1076</v>
      </c>
    </row>
    <row r="4697" spans="1:9" x14ac:dyDescent="0.25">
      <c r="A4697" t="s">
        <v>3102</v>
      </c>
      <c r="B4697" s="6">
        <v>42053</v>
      </c>
      <c r="C4697" t="s">
        <v>3073</v>
      </c>
      <c r="D4697" t="s">
        <v>3103</v>
      </c>
      <c r="E4697" t="s">
        <v>3721</v>
      </c>
      <c r="F4697">
        <v>68</v>
      </c>
      <c r="G4697">
        <v>66</v>
      </c>
      <c r="I4697" t="s">
        <v>1943</v>
      </c>
    </row>
    <row r="4698" spans="1:9" x14ac:dyDescent="0.25">
      <c r="A4698" t="s">
        <v>3164</v>
      </c>
      <c r="B4698" s="6">
        <v>42053</v>
      </c>
      <c r="C4698" t="s">
        <v>3073</v>
      </c>
      <c r="D4698" t="s">
        <v>3345</v>
      </c>
      <c r="E4698" t="s">
        <v>3721</v>
      </c>
      <c r="F4698">
        <v>77</v>
      </c>
      <c r="G4698">
        <v>63</v>
      </c>
      <c r="I4698" t="s">
        <v>1415</v>
      </c>
    </row>
    <row r="4699" spans="1:9" x14ac:dyDescent="0.25">
      <c r="A4699" t="s">
        <v>3301</v>
      </c>
      <c r="B4699" s="6">
        <v>42053</v>
      </c>
      <c r="C4699" t="s">
        <v>3073</v>
      </c>
      <c r="D4699" t="s">
        <v>3303</v>
      </c>
      <c r="E4699" t="s">
        <v>3721</v>
      </c>
      <c r="F4699">
        <v>75</v>
      </c>
      <c r="G4699">
        <v>49</v>
      </c>
      <c r="I4699" t="s">
        <v>1151</v>
      </c>
    </row>
    <row r="4700" spans="1:9" x14ac:dyDescent="0.25">
      <c r="A4700" t="s">
        <v>3113</v>
      </c>
      <c r="B4700" s="6">
        <v>42053</v>
      </c>
      <c r="C4700" t="s">
        <v>3073</v>
      </c>
      <c r="D4700" t="s">
        <v>3210</v>
      </c>
      <c r="E4700" t="s">
        <v>3720</v>
      </c>
      <c r="F4700">
        <v>59</v>
      </c>
      <c r="G4700">
        <v>57</v>
      </c>
      <c r="I4700" t="s">
        <v>209</v>
      </c>
    </row>
    <row r="4701" spans="1:9" x14ac:dyDescent="0.25">
      <c r="A4701" t="s">
        <v>3076</v>
      </c>
      <c r="B4701" s="6">
        <v>42053</v>
      </c>
      <c r="C4701" t="s">
        <v>3073</v>
      </c>
      <c r="D4701" t="s">
        <v>3093</v>
      </c>
      <c r="E4701" t="s">
        <v>3721</v>
      </c>
      <c r="F4701">
        <v>84</v>
      </c>
      <c r="G4701">
        <v>69</v>
      </c>
      <c r="I4701" t="s">
        <v>2432</v>
      </c>
    </row>
    <row r="4702" spans="1:9" x14ac:dyDescent="0.25">
      <c r="A4702" t="s">
        <v>3255</v>
      </c>
      <c r="B4702" s="6">
        <v>42053</v>
      </c>
      <c r="C4702" t="s">
        <v>3073</v>
      </c>
      <c r="D4702" t="s">
        <v>3075</v>
      </c>
      <c r="E4702" t="s">
        <v>3720</v>
      </c>
      <c r="F4702">
        <v>84</v>
      </c>
      <c r="G4702">
        <v>57</v>
      </c>
      <c r="I4702" t="s">
        <v>144</v>
      </c>
    </row>
    <row r="4703" spans="1:9" x14ac:dyDescent="0.25">
      <c r="A4703" t="s">
        <v>3704</v>
      </c>
      <c r="B4703" s="6">
        <v>42053</v>
      </c>
      <c r="C4703" t="s">
        <v>3073</v>
      </c>
      <c r="D4703" t="s">
        <v>3705</v>
      </c>
      <c r="E4703" t="s">
        <v>3721</v>
      </c>
      <c r="F4703">
        <v>92</v>
      </c>
      <c r="G4703">
        <v>90</v>
      </c>
      <c r="H4703" t="s">
        <v>3722</v>
      </c>
      <c r="I4703" t="s">
        <v>578</v>
      </c>
    </row>
    <row r="4704" spans="1:9" x14ac:dyDescent="0.25">
      <c r="A4704" t="s">
        <v>3315</v>
      </c>
      <c r="B4704" s="6">
        <v>42053</v>
      </c>
      <c r="C4704" t="s">
        <v>3073</v>
      </c>
      <c r="D4704" t="s">
        <v>3284</v>
      </c>
      <c r="E4704" t="s">
        <v>3720</v>
      </c>
      <c r="F4704">
        <v>78</v>
      </c>
      <c r="G4704">
        <v>63</v>
      </c>
      <c r="I4704" t="s">
        <v>1264</v>
      </c>
    </row>
    <row r="4705" spans="1:9" x14ac:dyDescent="0.25">
      <c r="A4705" t="s">
        <v>3144</v>
      </c>
      <c r="B4705" s="6">
        <v>42053</v>
      </c>
      <c r="C4705" t="s">
        <v>3073</v>
      </c>
      <c r="D4705" t="s">
        <v>3229</v>
      </c>
      <c r="E4705" t="s">
        <v>3721</v>
      </c>
      <c r="F4705">
        <v>50</v>
      </c>
      <c r="G4705">
        <v>47</v>
      </c>
      <c r="I4705" t="s">
        <v>71</v>
      </c>
    </row>
    <row r="4706" spans="1:9" x14ac:dyDescent="0.25">
      <c r="A4706" t="s">
        <v>3161</v>
      </c>
      <c r="B4706" s="6">
        <v>42053</v>
      </c>
      <c r="C4706" t="s">
        <v>3073</v>
      </c>
      <c r="D4706" t="s">
        <v>3095</v>
      </c>
      <c r="E4706" t="s">
        <v>3721</v>
      </c>
      <c r="F4706">
        <v>69</v>
      </c>
      <c r="G4706">
        <v>60</v>
      </c>
      <c r="I4706" t="s">
        <v>458</v>
      </c>
    </row>
    <row r="4707" spans="1:9" x14ac:dyDescent="0.25">
      <c r="A4707" t="s">
        <v>3329</v>
      </c>
      <c r="B4707" s="6">
        <v>42053</v>
      </c>
      <c r="C4707" t="s">
        <v>3073</v>
      </c>
      <c r="D4707" t="s">
        <v>3279</v>
      </c>
      <c r="E4707" t="s">
        <v>3720</v>
      </c>
      <c r="F4707">
        <v>81</v>
      </c>
      <c r="G4707">
        <v>73</v>
      </c>
      <c r="I4707" t="s">
        <v>2191</v>
      </c>
    </row>
    <row r="4708" spans="1:9" x14ac:dyDescent="0.25">
      <c r="A4708" t="s">
        <v>3167</v>
      </c>
      <c r="B4708" s="6">
        <v>42053</v>
      </c>
      <c r="C4708" t="s">
        <v>3073</v>
      </c>
      <c r="D4708" t="s">
        <v>3118</v>
      </c>
      <c r="E4708" t="s">
        <v>3720</v>
      </c>
      <c r="F4708">
        <v>80</v>
      </c>
      <c r="G4708">
        <v>68</v>
      </c>
      <c r="I4708" t="s">
        <v>423</v>
      </c>
    </row>
    <row r="4709" spans="1:9" x14ac:dyDescent="0.25">
      <c r="A4709" t="s">
        <v>3126</v>
      </c>
      <c r="B4709" s="6">
        <v>42053</v>
      </c>
      <c r="C4709" t="s">
        <v>3073</v>
      </c>
      <c r="D4709" t="s">
        <v>3172</v>
      </c>
      <c r="E4709" t="s">
        <v>3720</v>
      </c>
      <c r="F4709">
        <v>65</v>
      </c>
      <c r="G4709">
        <v>63</v>
      </c>
      <c r="I4709" t="s">
        <v>440</v>
      </c>
    </row>
    <row r="4710" spans="1:9" x14ac:dyDescent="0.25">
      <c r="A4710" t="s">
        <v>3371</v>
      </c>
      <c r="B4710" s="6">
        <v>42053</v>
      </c>
      <c r="C4710" t="s">
        <v>3073</v>
      </c>
      <c r="D4710" t="s">
        <v>3156</v>
      </c>
      <c r="E4710" t="s">
        <v>3721</v>
      </c>
      <c r="F4710">
        <v>96</v>
      </c>
      <c r="G4710">
        <v>76</v>
      </c>
      <c r="I4710" t="s">
        <v>1636</v>
      </c>
    </row>
    <row r="4711" spans="1:9" x14ac:dyDescent="0.25">
      <c r="A4711" t="s">
        <v>3302</v>
      </c>
      <c r="B4711" s="6">
        <v>42053</v>
      </c>
      <c r="C4711" t="s">
        <v>3073</v>
      </c>
      <c r="D4711" t="s">
        <v>3306</v>
      </c>
      <c r="E4711" t="s">
        <v>3721</v>
      </c>
      <c r="F4711">
        <v>83</v>
      </c>
      <c r="G4711">
        <v>62</v>
      </c>
      <c r="I4711" t="s">
        <v>1171</v>
      </c>
    </row>
    <row r="4712" spans="1:9" x14ac:dyDescent="0.25">
      <c r="A4712" t="s">
        <v>3187</v>
      </c>
      <c r="B4712" s="6">
        <v>42053</v>
      </c>
      <c r="C4712" t="s">
        <v>3073</v>
      </c>
      <c r="D4712" t="s">
        <v>3181</v>
      </c>
      <c r="E4712" t="s">
        <v>3721</v>
      </c>
      <c r="F4712">
        <v>82</v>
      </c>
      <c r="G4712">
        <v>78</v>
      </c>
      <c r="I4712" t="s">
        <v>110</v>
      </c>
    </row>
    <row r="4713" spans="1:9" x14ac:dyDescent="0.25">
      <c r="A4713" t="s">
        <v>3375</v>
      </c>
      <c r="B4713" s="6">
        <v>42053</v>
      </c>
      <c r="C4713" t="s">
        <v>3073</v>
      </c>
      <c r="D4713" t="s">
        <v>3316</v>
      </c>
      <c r="E4713" t="s">
        <v>3721</v>
      </c>
      <c r="F4713">
        <v>58</v>
      </c>
      <c r="G4713">
        <v>53</v>
      </c>
      <c r="I4713" t="s">
        <v>1210</v>
      </c>
    </row>
    <row r="4714" spans="1:9" x14ac:dyDescent="0.25">
      <c r="A4714" t="s">
        <v>3168</v>
      </c>
      <c r="B4714" s="6">
        <v>42053</v>
      </c>
      <c r="C4714" t="s">
        <v>3073</v>
      </c>
      <c r="D4714" t="s">
        <v>3120</v>
      </c>
      <c r="E4714" t="s">
        <v>3721</v>
      </c>
      <c r="F4714">
        <v>87</v>
      </c>
      <c r="G4714">
        <v>72</v>
      </c>
      <c r="I4714" t="s">
        <v>457</v>
      </c>
    </row>
    <row r="4715" spans="1:9" x14ac:dyDescent="0.25">
      <c r="A4715" t="s">
        <v>3366</v>
      </c>
      <c r="B4715" s="6">
        <v>42053</v>
      </c>
      <c r="C4715" t="s">
        <v>3073</v>
      </c>
      <c r="D4715" t="s">
        <v>3099</v>
      </c>
      <c r="E4715" t="s">
        <v>3721</v>
      </c>
      <c r="F4715">
        <v>89</v>
      </c>
      <c r="G4715">
        <v>81</v>
      </c>
      <c r="I4715" t="s">
        <v>2454</v>
      </c>
    </row>
    <row r="4716" spans="1:9" x14ac:dyDescent="0.25">
      <c r="A4716" t="s">
        <v>3158</v>
      </c>
      <c r="B4716" s="6">
        <v>42053</v>
      </c>
      <c r="C4716" t="s">
        <v>3073</v>
      </c>
      <c r="D4716" t="s">
        <v>3178</v>
      </c>
      <c r="E4716" t="s">
        <v>3720</v>
      </c>
      <c r="F4716">
        <v>58</v>
      </c>
      <c r="G4716">
        <v>39</v>
      </c>
      <c r="I4716" t="s">
        <v>2131</v>
      </c>
    </row>
    <row r="4717" spans="1:9" x14ac:dyDescent="0.25">
      <c r="A4717" t="s">
        <v>3194</v>
      </c>
      <c r="B4717" s="6">
        <v>42053</v>
      </c>
      <c r="C4717" t="s">
        <v>3073</v>
      </c>
      <c r="D4717" t="s">
        <v>3198</v>
      </c>
      <c r="E4717" t="s">
        <v>3721</v>
      </c>
      <c r="F4717">
        <v>76</v>
      </c>
      <c r="G4717">
        <v>52</v>
      </c>
      <c r="I4717" t="s">
        <v>440</v>
      </c>
    </row>
    <row r="4718" spans="1:9" x14ac:dyDescent="0.25">
      <c r="A4718" t="s">
        <v>3124</v>
      </c>
      <c r="B4718" s="6">
        <v>42053</v>
      </c>
      <c r="C4718" t="s">
        <v>3073</v>
      </c>
      <c r="D4718" t="s">
        <v>3203</v>
      </c>
      <c r="E4718" t="s">
        <v>3720</v>
      </c>
      <c r="F4718">
        <v>72</v>
      </c>
      <c r="G4718">
        <v>66</v>
      </c>
      <c r="I4718" t="s">
        <v>1265</v>
      </c>
    </row>
    <row r="4719" spans="1:9" x14ac:dyDescent="0.25">
      <c r="A4719" t="s">
        <v>3388</v>
      </c>
      <c r="B4719" s="6">
        <v>42053</v>
      </c>
      <c r="C4719" t="s">
        <v>3073</v>
      </c>
      <c r="D4719" t="s">
        <v>3190</v>
      </c>
      <c r="E4719" t="s">
        <v>3721</v>
      </c>
      <c r="F4719">
        <v>60</v>
      </c>
      <c r="G4719">
        <v>56</v>
      </c>
      <c r="I4719" t="s">
        <v>2140</v>
      </c>
    </row>
    <row r="4720" spans="1:9" x14ac:dyDescent="0.25">
      <c r="A4720" t="s">
        <v>3325</v>
      </c>
      <c r="B4720" s="6">
        <v>42053</v>
      </c>
      <c r="C4720" t="s">
        <v>3073</v>
      </c>
      <c r="D4720" t="s">
        <v>3379</v>
      </c>
      <c r="E4720" t="s">
        <v>3720</v>
      </c>
      <c r="F4720">
        <v>59</v>
      </c>
      <c r="G4720">
        <v>53</v>
      </c>
      <c r="I4720" t="s">
        <v>2471</v>
      </c>
    </row>
    <row r="4721" spans="1:9" x14ac:dyDescent="0.25">
      <c r="A4721" t="s">
        <v>3346</v>
      </c>
      <c r="B4721" s="6">
        <v>42053</v>
      </c>
      <c r="C4721" t="s">
        <v>3073</v>
      </c>
      <c r="D4721" t="s">
        <v>3344</v>
      </c>
      <c r="E4721" t="s">
        <v>3721</v>
      </c>
      <c r="F4721">
        <v>75</v>
      </c>
      <c r="G4721">
        <v>64</v>
      </c>
      <c r="I4721" t="s">
        <v>1463</v>
      </c>
    </row>
    <row r="4722" spans="1:9" x14ac:dyDescent="0.25">
      <c r="A4722" t="s">
        <v>3246</v>
      </c>
      <c r="B4722" s="6">
        <v>42053</v>
      </c>
      <c r="C4722" t="s">
        <v>3073</v>
      </c>
      <c r="D4722" t="s">
        <v>3714</v>
      </c>
      <c r="E4722" t="s">
        <v>3720</v>
      </c>
      <c r="F4722">
        <v>70</v>
      </c>
      <c r="G4722">
        <v>65</v>
      </c>
      <c r="I4722" t="s">
        <v>875</v>
      </c>
    </row>
    <row r="4723" spans="1:9" x14ac:dyDescent="0.25">
      <c r="A4723" t="s">
        <v>3295</v>
      </c>
      <c r="B4723" s="6">
        <v>42053</v>
      </c>
      <c r="C4723" t="s">
        <v>3073</v>
      </c>
      <c r="D4723" t="s">
        <v>3231</v>
      </c>
      <c r="E4723" t="s">
        <v>3721</v>
      </c>
      <c r="F4723">
        <v>73</v>
      </c>
      <c r="G4723">
        <v>60</v>
      </c>
      <c r="I4723" t="s">
        <v>651</v>
      </c>
    </row>
    <row r="4724" spans="1:9" x14ac:dyDescent="0.25">
      <c r="A4724" t="s">
        <v>3174</v>
      </c>
      <c r="B4724" s="6">
        <v>42053</v>
      </c>
      <c r="C4724" t="s">
        <v>3073</v>
      </c>
      <c r="D4724" t="s">
        <v>3712</v>
      </c>
      <c r="E4724" t="s">
        <v>3720</v>
      </c>
      <c r="F4724">
        <v>55</v>
      </c>
      <c r="G4724">
        <v>47</v>
      </c>
      <c r="I4724" t="s">
        <v>1300</v>
      </c>
    </row>
    <row r="4725" spans="1:9" x14ac:dyDescent="0.25">
      <c r="A4725" t="s">
        <v>3117</v>
      </c>
      <c r="B4725" s="6">
        <v>42053</v>
      </c>
      <c r="C4725" t="s">
        <v>3073</v>
      </c>
      <c r="D4725" t="s">
        <v>3165</v>
      </c>
      <c r="E4725" t="s">
        <v>3721</v>
      </c>
      <c r="F4725">
        <v>75</v>
      </c>
      <c r="G4725">
        <v>59</v>
      </c>
      <c r="I4725" t="s">
        <v>480</v>
      </c>
    </row>
    <row r="4726" spans="1:9" x14ac:dyDescent="0.25">
      <c r="A4726" t="s">
        <v>3717</v>
      </c>
      <c r="B4726" s="6">
        <v>42053</v>
      </c>
      <c r="C4726" t="s">
        <v>3073</v>
      </c>
      <c r="D4726" t="s">
        <v>3276</v>
      </c>
      <c r="E4726" t="s">
        <v>3720</v>
      </c>
      <c r="F4726">
        <v>76</v>
      </c>
      <c r="G4726">
        <v>54</v>
      </c>
      <c r="I4726" t="s">
        <v>3005</v>
      </c>
    </row>
    <row r="4727" spans="1:9" x14ac:dyDescent="0.25">
      <c r="A4727" t="s">
        <v>3261</v>
      </c>
      <c r="B4727" s="6">
        <v>42053</v>
      </c>
      <c r="C4727" t="s">
        <v>3073</v>
      </c>
      <c r="D4727" t="s">
        <v>3240</v>
      </c>
      <c r="E4727" t="s">
        <v>3721</v>
      </c>
      <c r="F4727">
        <v>74</v>
      </c>
      <c r="G4727">
        <v>56</v>
      </c>
      <c r="I4727" t="s">
        <v>1395</v>
      </c>
    </row>
    <row r="4728" spans="1:9" x14ac:dyDescent="0.25">
      <c r="A4728" t="s">
        <v>3171</v>
      </c>
      <c r="B4728" s="6">
        <v>42053</v>
      </c>
      <c r="C4728" t="s">
        <v>3073</v>
      </c>
      <c r="D4728" t="s">
        <v>3166</v>
      </c>
      <c r="E4728" t="s">
        <v>3720</v>
      </c>
      <c r="F4728">
        <v>71</v>
      </c>
      <c r="G4728">
        <v>56</v>
      </c>
      <c r="I4728" t="s">
        <v>523</v>
      </c>
    </row>
    <row r="4729" spans="1:9" x14ac:dyDescent="0.25">
      <c r="A4729" t="s">
        <v>3195</v>
      </c>
      <c r="B4729" s="6">
        <v>42053</v>
      </c>
      <c r="C4729" t="s">
        <v>3073</v>
      </c>
      <c r="D4729" t="s">
        <v>3711</v>
      </c>
      <c r="E4729" t="s">
        <v>3721</v>
      </c>
      <c r="F4729">
        <v>69</v>
      </c>
      <c r="G4729">
        <v>59</v>
      </c>
      <c r="I4729" t="s">
        <v>209</v>
      </c>
    </row>
    <row r="4730" spans="1:9" x14ac:dyDescent="0.25">
      <c r="A4730" t="s">
        <v>3244</v>
      </c>
      <c r="B4730" s="6">
        <v>42053</v>
      </c>
      <c r="C4730" t="s">
        <v>3073</v>
      </c>
      <c r="D4730" t="s">
        <v>3245</v>
      </c>
      <c r="E4730" t="s">
        <v>3721</v>
      </c>
      <c r="F4730">
        <v>69</v>
      </c>
      <c r="G4730">
        <v>55</v>
      </c>
      <c r="I4730" t="s">
        <v>887</v>
      </c>
    </row>
    <row r="4731" spans="1:9" x14ac:dyDescent="0.25">
      <c r="A4731" t="s">
        <v>3182</v>
      </c>
      <c r="B4731" s="6">
        <v>42053</v>
      </c>
      <c r="C4731" t="s">
        <v>3073</v>
      </c>
      <c r="D4731" t="s">
        <v>3112</v>
      </c>
      <c r="E4731" t="s">
        <v>3720</v>
      </c>
      <c r="F4731">
        <v>87</v>
      </c>
      <c r="G4731">
        <v>82</v>
      </c>
      <c r="I4731" t="s">
        <v>239</v>
      </c>
    </row>
    <row r="4732" spans="1:9" x14ac:dyDescent="0.25">
      <c r="A4732" t="s">
        <v>3143</v>
      </c>
      <c r="B4732" s="6">
        <v>42053</v>
      </c>
      <c r="C4732" t="s">
        <v>3073</v>
      </c>
      <c r="D4732" t="s">
        <v>3139</v>
      </c>
      <c r="E4732" t="s">
        <v>3721</v>
      </c>
      <c r="F4732">
        <v>69</v>
      </c>
      <c r="G4732">
        <v>58</v>
      </c>
      <c r="I4732" t="s">
        <v>343</v>
      </c>
    </row>
    <row r="4733" spans="1:9" x14ac:dyDescent="0.25">
      <c r="A4733" t="s">
        <v>3084</v>
      </c>
      <c r="B4733" s="6">
        <v>42053</v>
      </c>
      <c r="C4733" t="s">
        <v>3073</v>
      </c>
      <c r="D4733" t="s">
        <v>3088</v>
      </c>
      <c r="E4733" t="s">
        <v>3721</v>
      </c>
      <c r="F4733">
        <v>82</v>
      </c>
      <c r="G4733">
        <v>71</v>
      </c>
      <c r="I4733" t="s">
        <v>144</v>
      </c>
    </row>
    <row r="4734" spans="1:9" x14ac:dyDescent="0.25">
      <c r="A4734" t="s">
        <v>3077</v>
      </c>
      <c r="B4734" s="6">
        <v>42053</v>
      </c>
      <c r="C4734" t="s">
        <v>3073</v>
      </c>
      <c r="D4734" t="s">
        <v>3280</v>
      </c>
      <c r="E4734" t="s">
        <v>3720</v>
      </c>
      <c r="F4734">
        <v>53</v>
      </c>
      <c r="G4734">
        <v>48</v>
      </c>
      <c r="I4734" t="s">
        <v>2212</v>
      </c>
    </row>
    <row r="4735" spans="1:9" x14ac:dyDescent="0.25">
      <c r="A4735" t="s">
        <v>3272</v>
      </c>
      <c r="B4735" s="6">
        <v>42053</v>
      </c>
      <c r="C4735" t="s">
        <v>3073</v>
      </c>
      <c r="D4735" t="s">
        <v>3273</v>
      </c>
      <c r="E4735" t="s">
        <v>3720</v>
      </c>
      <c r="F4735">
        <v>79</v>
      </c>
      <c r="G4735">
        <v>77</v>
      </c>
      <c r="I4735" t="s">
        <v>397</v>
      </c>
    </row>
    <row r="4736" spans="1:9" x14ac:dyDescent="0.25">
      <c r="A4736" t="s">
        <v>3110</v>
      </c>
      <c r="B4736" s="6">
        <v>42053</v>
      </c>
      <c r="C4736" t="s">
        <v>3073</v>
      </c>
      <c r="D4736" t="s">
        <v>3191</v>
      </c>
      <c r="E4736" t="s">
        <v>3721</v>
      </c>
      <c r="F4736">
        <v>80</v>
      </c>
      <c r="G4736">
        <v>69</v>
      </c>
      <c r="I4736" t="s">
        <v>1240</v>
      </c>
    </row>
    <row r="4737" spans="1:9" x14ac:dyDescent="0.25">
      <c r="A4737" t="s">
        <v>3304</v>
      </c>
      <c r="B4737" s="6">
        <v>42053</v>
      </c>
      <c r="C4737" t="s">
        <v>3073</v>
      </c>
      <c r="D4737" t="s">
        <v>3305</v>
      </c>
      <c r="E4737" t="s">
        <v>3721</v>
      </c>
      <c r="F4737">
        <v>91</v>
      </c>
      <c r="G4737">
        <v>70</v>
      </c>
      <c r="I4737" t="s">
        <v>1227</v>
      </c>
    </row>
    <row r="4738" spans="1:9" x14ac:dyDescent="0.25">
      <c r="A4738" t="s">
        <v>3179</v>
      </c>
      <c r="B4738" s="6">
        <v>42053</v>
      </c>
      <c r="C4738" t="s">
        <v>3073</v>
      </c>
      <c r="D4738" t="s">
        <v>3369</v>
      </c>
      <c r="E4738" t="s">
        <v>3720</v>
      </c>
      <c r="F4738">
        <v>76</v>
      </c>
      <c r="G4738">
        <v>67</v>
      </c>
      <c r="I4738" t="s">
        <v>1690</v>
      </c>
    </row>
    <row r="4739" spans="1:9" x14ac:dyDescent="0.25">
      <c r="A4739" t="s">
        <v>3715</v>
      </c>
      <c r="B4739" s="6">
        <v>42054</v>
      </c>
      <c r="C4739" t="s">
        <v>3073</v>
      </c>
      <c r="D4739" t="s">
        <v>3132</v>
      </c>
      <c r="E4739" t="s">
        <v>3721</v>
      </c>
      <c r="F4739">
        <v>87</v>
      </c>
      <c r="G4739">
        <v>57</v>
      </c>
      <c r="I4739" t="s">
        <v>2357</v>
      </c>
    </row>
    <row r="4740" spans="1:9" x14ac:dyDescent="0.25">
      <c r="A4740" t="s">
        <v>3160</v>
      </c>
      <c r="B4740" s="6">
        <v>42054</v>
      </c>
      <c r="C4740" t="s">
        <v>3073</v>
      </c>
      <c r="D4740" t="s">
        <v>3359</v>
      </c>
      <c r="E4740" t="s">
        <v>3721</v>
      </c>
      <c r="F4740">
        <v>70</v>
      </c>
      <c r="G4740">
        <v>57</v>
      </c>
      <c r="I4740" t="s">
        <v>2446</v>
      </c>
    </row>
    <row r="4741" spans="1:9" x14ac:dyDescent="0.25">
      <c r="A4741" t="s">
        <v>3230</v>
      </c>
      <c r="B4741" s="6">
        <v>42054</v>
      </c>
      <c r="C4741" t="s">
        <v>3073</v>
      </c>
      <c r="D4741" t="s">
        <v>3377</v>
      </c>
      <c r="E4741" t="s">
        <v>3721</v>
      </c>
      <c r="F4741">
        <v>66</v>
      </c>
      <c r="G4741">
        <v>61</v>
      </c>
      <c r="I4741" t="s">
        <v>271</v>
      </c>
    </row>
    <row r="4742" spans="1:9" x14ac:dyDescent="0.25">
      <c r="A4742" t="s">
        <v>3184</v>
      </c>
      <c r="B4742" s="6">
        <v>42054</v>
      </c>
      <c r="C4742" t="s">
        <v>3073</v>
      </c>
      <c r="D4742" t="s">
        <v>3389</v>
      </c>
      <c r="E4742" t="s">
        <v>3721</v>
      </c>
      <c r="F4742">
        <v>75</v>
      </c>
      <c r="G4742">
        <v>62</v>
      </c>
      <c r="I4742" t="s">
        <v>537</v>
      </c>
    </row>
    <row r="4743" spans="1:9" x14ac:dyDescent="0.25">
      <c r="A4743" t="s">
        <v>3128</v>
      </c>
      <c r="B4743" s="6">
        <v>42054</v>
      </c>
      <c r="C4743" t="s">
        <v>3073</v>
      </c>
      <c r="D4743" t="s">
        <v>3078</v>
      </c>
      <c r="E4743" t="s">
        <v>3721</v>
      </c>
      <c r="F4743">
        <v>53</v>
      </c>
      <c r="G4743">
        <v>50</v>
      </c>
      <c r="I4743" t="s">
        <v>163</v>
      </c>
    </row>
    <row r="4744" spans="1:9" x14ac:dyDescent="0.25">
      <c r="A4744" t="s">
        <v>3205</v>
      </c>
      <c r="B4744" s="6">
        <v>42054</v>
      </c>
      <c r="C4744" t="s">
        <v>3073</v>
      </c>
      <c r="D4744" t="s">
        <v>3317</v>
      </c>
      <c r="E4744" t="s">
        <v>3720</v>
      </c>
      <c r="F4744">
        <v>83</v>
      </c>
      <c r="G4744">
        <v>82</v>
      </c>
      <c r="H4744" t="s">
        <v>3722</v>
      </c>
      <c r="I4744" t="s">
        <v>237</v>
      </c>
    </row>
    <row r="4745" spans="1:9" x14ac:dyDescent="0.25">
      <c r="A4745" t="s">
        <v>3234</v>
      </c>
      <c r="B4745" s="6">
        <v>42054</v>
      </c>
      <c r="C4745" t="s">
        <v>3073</v>
      </c>
      <c r="D4745" t="s">
        <v>3223</v>
      </c>
      <c r="E4745" t="s">
        <v>3721</v>
      </c>
      <c r="F4745">
        <v>74</v>
      </c>
      <c r="G4745">
        <v>61</v>
      </c>
      <c r="I4745" t="s">
        <v>2522</v>
      </c>
    </row>
    <row r="4746" spans="1:9" x14ac:dyDescent="0.25">
      <c r="A4746" t="s">
        <v>3308</v>
      </c>
      <c r="B4746" s="6">
        <v>42054</v>
      </c>
      <c r="C4746" t="s">
        <v>3073</v>
      </c>
      <c r="D4746" t="s">
        <v>3312</v>
      </c>
      <c r="E4746" t="s">
        <v>3721</v>
      </c>
      <c r="F4746">
        <v>81</v>
      </c>
      <c r="G4746">
        <v>57</v>
      </c>
      <c r="I4746" t="s">
        <v>864</v>
      </c>
    </row>
    <row r="4747" spans="1:9" x14ac:dyDescent="0.25">
      <c r="A4747" t="s">
        <v>3332</v>
      </c>
      <c r="B4747" s="6">
        <v>42054</v>
      </c>
      <c r="C4747" t="s">
        <v>3073</v>
      </c>
      <c r="D4747" t="s">
        <v>3333</v>
      </c>
      <c r="E4747" t="s">
        <v>3720</v>
      </c>
      <c r="F4747">
        <v>65</v>
      </c>
      <c r="G4747">
        <v>54</v>
      </c>
      <c r="I4747" t="s">
        <v>1338</v>
      </c>
    </row>
    <row r="4748" spans="1:9" x14ac:dyDescent="0.25">
      <c r="A4748" t="s">
        <v>3342</v>
      </c>
      <c r="B4748" s="6">
        <v>42054</v>
      </c>
      <c r="C4748" t="s">
        <v>3073</v>
      </c>
      <c r="D4748" t="s">
        <v>3257</v>
      </c>
      <c r="E4748" t="s">
        <v>3721</v>
      </c>
      <c r="F4748">
        <v>64</v>
      </c>
      <c r="G4748">
        <v>51</v>
      </c>
      <c r="I4748" t="s">
        <v>2959</v>
      </c>
    </row>
    <row r="4749" spans="1:9" x14ac:dyDescent="0.25">
      <c r="A4749" t="s">
        <v>3176</v>
      </c>
      <c r="B4749" s="6">
        <v>42054</v>
      </c>
      <c r="C4749" t="s">
        <v>3073</v>
      </c>
      <c r="D4749" t="s">
        <v>3130</v>
      </c>
      <c r="E4749" t="s">
        <v>3721</v>
      </c>
      <c r="F4749">
        <v>68</v>
      </c>
      <c r="G4749">
        <v>64</v>
      </c>
      <c r="I4749" t="s">
        <v>381</v>
      </c>
    </row>
    <row r="4750" spans="1:9" x14ac:dyDescent="0.25">
      <c r="A4750" t="s">
        <v>3157</v>
      </c>
      <c r="B4750" s="6">
        <v>42054</v>
      </c>
      <c r="C4750" t="s">
        <v>3073</v>
      </c>
      <c r="D4750" t="s">
        <v>3148</v>
      </c>
      <c r="E4750" t="s">
        <v>3721</v>
      </c>
      <c r="F4750">
        <v>70</v>
      </c>
      <c r="G4750">
        <v>59</v>
      </c>
      <c r="I4750" t="s">
        <v>1428</v>
      </c>
    </row>
    <row r="4751" spans="1:9" x14ac:dyDescent="0.25">
      <c r="A4751" t="s">
        <v>3189</v>
      </c>
      <c r="B4751" s="6">
        <v>42054</v>
      </c>
      <c r="C4751" t="s">
        <v>3073</v>
      </c>
      <c r="D4751" t="s">
        <v>3217</v>
      </c>
      <c r="E4751" t="s">
        <v>3720</v>
      </c>
      <c r="F4751">
        <v>63</v>
      </c>
      <c r="G4751">
        <v>47</v>
      </c>
      <c r="I4751" t="s">
        <v>2761</v>
      </c>
    </row>
    <row r="4752" spans="1:9" x14ac:dyDescent="0.25">
      <c r="A4752" t="s">
        <v>3337</v>
      </c>
      <c r="B4752" s="6">
        <v>42054</v>
      </c>
      <c r="C4752" t="s">
        <v>3073</v>
      </c>
      <c r="D4752" t="s">
        <v>3318</v>
      </c>
      <c r="E4752" t="s">
        <v>3720</v>
      </c>
      <c r="F4752">
        <v>75</v>
      </c>
      <c r="G4752">
        <v>73</v>
      </c>
      <c r="H4752" t="s">
        <v>3722</v>
      </c>
      <c r="I4752" t="s">
        <v>486</v>
      </c>
    </row>
    <row r="4753" spans="1:9" x14ac:dyDescent="0.25">
      <c r="A4753" t="s">
        <v>3382</v>
      </c>
      <c r="B4753" s="6">
        <v>42054</v>
      </c>
      <c r="C4753" t="s">
        <v>3073</v>
      </c>
      <c r="D4753" t="s">
        <v>3082</v>
      </c>
      <c r="E4753" t="s">
        <v>3720</v>
      </c>
      <c r="F4753">
        <v>55</v>
      </c>
      <c r="G4753">
        <v>53</v>
      </c>
      <c r="I4753" t="s">
        <v>1800</v>
      </c>
    </row>
    <row r="4754" spans="1:9" x14ac:dyDescent="0.25">
      <c r="A4754" t="s">
        <v>3147</v>
      </c>
      <c r="B4754" s="6">
        <v>42054</v>
      </c>
      <c r="C4754" t="s">
        <v>3073</v>
      </c>
      <c r="D4754" t="s">
        <v>3256</v>
      </c>
      <c r="E4754" t="s">
        <v>3720</v>
      </c>
      <c r="F4754">
        <v>79</v>
      </c>
      <c r="G4754">
        <v>72</v>
      </c>
      <c r="I4754" t="s">
        <v>1494</v>
      </c>
    </row>
    <row r="4755" spans="1:9" x14ac:dyDescent="0.25">
      <c r="A4755" t="s">
        <v>3221</v>
      </c>
      <c r="B4755" s="6">
        <v>42054</v>
      </c>
      <c r="C4755" t="s">
        <v>3073</v>
      </c>
      <c r="D4755" t="s">
        <v>3129</v>
      </c>
      <c r="E4755" t="s">
        <v>3721</v>
      </c>
      <c r="F4755">
        <v>54</v>
      </c>
      <c r="G4755">
        <v>53</v>
      </c>
      <c r="I4755" t="s">
        <v>722</v>
      </c>
    </row>
    <row r="4756" spans="1:9" x14ac:dyDescent="0.25">
      <c r="A4756" t="s">
        <v>3225</v>
      </c>
      <c r="B4756" s="6">
        <v>42054</v>
      </c>
      <c r="C4756" t="s">
        <v>3073</v>
      </c>
      <c r="D4756" t="s">
        <v>3352</v>
      </c>
      <c r="E4756" t="s">
        <v>3721</v>
      </c>
      <c r="F4756">
        <v>60</v>
      </c>
      <c r="G4756">
        <v>56</v>
      </c>
      <c r="I4756" t="s">
        <v>71</v>
      </c>
    </row>
    <row r="4757" spans="1:9" x14ac:dyDescent="0.25">
      <c r="A4757" t="s">
        <v>3338</v>
      </c>
      <c r="B4757" s="6">
        <v>42054</v>
      </c>
      <c r="C4757" t="s">
        <v>3073</v>
      </c>
      <c r="D4757" t="s">
        <v>3391</v>
      </c>
      <c r="E4757" t="s">
        <v>3720</v>
      </c>
      <c r="F4757">
        <v>62</v>
      </c>
      <c r="G4757">
        <v>56</v>
      </c>
      <c r="H4757" t="s">
        <v>3722</v>
      </c>
      <c r="I4757" t="s">
        <v>2544</v>
      </c>
    </row>
    <row r="4758" spans="1:9" x14ac:dyDescent="0.25">
      <c r="A4758" t="s">
        <v>3355</v>
      </c>
      <c r="B4758" s="6">
        <v>42054</v>
      </c>
      <c r="C4758" t="s">
        <v>3073</v>
      </c>
      <c r="D4758" t="s">
        <v>3402</v>
      </c>
      <c r="E4758" t="s">
        <v>3720</v>
      </c>
      <c r="F4758">
        <v>65</v>
      </c>
      <c r="G4758">
        <v>62</v>
      </c>
      <c r="I4758" t="s">
        <v>2846</v>
      </c>
    </row>
    <row r="4759" spans="1:9" x14ac:dyDescent="0.25">
      <c r="A4759" t="s">
        <v>3363</v>
      </c>
      <c r="B4759" s="6">
        <v>42054</v>
      </c>
      <c r="C4759" t="s">
        <v>3073</v>
      </c>
      <c r="D4759" t="s">
        <v>3360</v>
      </c>
      <c r="E4759" t="s">
        <v>3721</v>
      </c>
      <c r="F4759">
        <v>79</v>
      </c>
      <c r="G4759">
        <v>51</v>
      </c>
      <c r="I4759" t="s">
        <v>2853</v>
      </c>
    </row>
    <row r="4760" spans="1:9" x14ac:dyDescent="0.25">
      <c r="A4760" t="s">
        <v>3275</v>
      </c>
      <c r="B4760" s="6">
        <v>42054</v>
      </c>
      <c r="C4760" t="s">
        <v>3073</v>
      </c>
      <c r="D4760" t="s">
        <v>3365</v>
      </c>
      <c r="E4760" t="s">
        <v>3721</v>
      </c>
      <c r="F4760">
        <v>64</v>
      </c>
      <c r="G4760">
        <v>59</v>
      </c>
      <c r="I4760" t="s">
        <v>2967</v>
      </c>
    </row>
    <row r="4761" spans="1:9" x14ac:dyDescent="0.25">
      <c r="A4761" t="s">
        <v>3152</v>
      </c>
      <c r="B4761" s="6">
        <v>42054</v>
      </c>
      <c r="C4761" t="s">
        <v>3073</v>
      </c>
      <c r="D4761" t="s">
        <v>3206</v>
      </c>
      <c r="E4761" t="s">
        <v>3720</v>
      </c>
      <c r="F4761">
        <v>67</v>
      </c>
      <c r="G4761">
        <v>63</v>
      </c>
      <c r="I4761" t="s">
        <v>1235</v>
      </c>
    </row>
    <row r="4762" spans="1:9" x14ac:dyDescent="0.25">
      <c r="A4762" t="s">
        <v>3127</v>
      </c>
      <c r="B4762" s="6">
        <v>42054</v>
      </c>
      <c r="C4762" t="s">
        <v>3073</v>
      </c>
      <c r="D4762" t="s">
        <v>3108</v>
      </c>
      <c r="E4762" t="s">
        <v>3721</v>
      </c>
      <c r="F4762">
        <v>81</v>
      </c>
      <c r="G4762">
        <v>47</v>
      </c>
      <c r="I4762" t="s">
        <v>1240</v>
      </c>
    </row>
    <row r="4763" spans="1:9" x14ac:dyDescent="0.25">
      <c r="A4763" t="s">
        <v>3216</v>
      </c>
      <c r="B4763" s="6">
        <v>42054</v>
      </c>
      <c r="C4763" t="s">
        <v>3073</v>
      </c>
      <c r="D4763" t="s">
        <v>3214</v>
      </c>
      <c r="E4763" t="s">
        <v>3721</v>
      </c>
      <c r="F4763">
        <v>83</v>
      </c>
      <c r="G4763">
        <v>75</v>
      </c>
      <c r="H4763" t="s">
        <v>3722</v>
      </c>
      <c r="I4763" t="s">
        <v>739</v>
      </c>
    </row>
    <row r="4764" spans="1:9" x14ac:dyDescent="0.25">
      <c r="A4764" t="s">
        <v>3250</v>
      </c>
      <c r="B4764" s="6">
        <v>42054</v>
      </c>
      <c r="C4764" t="s">
        <v>3073</v>
      </c>
      <c r="D4764" t="s">
        <v>3331</v>
      </c>
      <c r="E4764" t="s">
        <v>3720</v>
      </c>
      <c r="F4764">
        <v>65</v>
      </c>
      <c r="G4764">
        <v>58</v>
      </c>
      <c r="I4764" t="s">
        <v>1370</v>
      </c>
    </row>
    <row r="4765" spans="1:9" x14ac:dyDescent="0.25">
      <c r="A4765" t="s">
        <v>3340</v>
      </c>
      <c r="B4765" s="6">
        <v>42054</v>
      </c>
      <c r="C4765" t="s">
        <v>3073</v>
      </c>
      <c r="D4765" t="s">
        <v>3262</v>
      </c>
      <c r="E4765" t="s">
        <v>3720</v>
      </c>
      <c r="F4765">
        <v>72</v>
      </c>
      <c r="G4765">
        <v>45</v>
      </c>
      <c r="I4765" t="s">
        <v>2915</v>
      </c>
    </row>
    <row r="4766" spans="1:9" x14ac:dyDescent="0.25">
      <c r="A4766" t="s">
        <v>3177</v>
      </c>
      <c r="B4766" s="6">
        <v>42054</v>
      </c>
      <c r="C4766" t="s">
        <v>3073</v>
      </c>
      <c r="D4766" t="s">
        <v>3134</v>
      </c>
      <c r="E4766" t="s">
        <v>3721</v>
      </c>
      <c r="F4766">
        <v>69</v>
      </c>
      <c r="G4766">
        <v>65</v>
      </c>
      <c r="I4766" t="s">
        <v>1243</v>
      </c>
    </row>
    <row r="4767" spans="1:9" x14ac:dyDescent="0.25">
      <c r="A4767" t="s">
        <v>3137</v>
      </c>
      <c r="B4767" s="6">
        <v>42054</v>
      </c>
      <c r="C4767" t="s">
        <v>3073</v>
      </c>
      <c r="D4767" t="s">
        <v>3136</v>
      </c>
      <c r="E4767" t="s">
        <v>3721</v>
      </c>
      <c r="F4767">
        <v>75</v>
      </c>
      <c r="G4767">
        <v>72</v>
      </c>
      <c r="I4767" t="s">
        <v>270</v>
      </c>
    </row>
    <row r="4768" spans="1:9" x14ac:dyDescent="0.25">
      <c r="A4768" t="s">
        <v>3290</v>
      </c>
      <c r="B4768" s="6">
        <v>42054</v>
      </c>
      <c r="C4768" t="s">
        <v>3073</v>
      </c>
      <c r="D4768" t="s">
        <v>3326</v>
      </c>
      <c r="E4768" t="s">
        <v>3721</v>
      </c>
      <c r="F4768">
        <v>90</v>
      </c>
      <c r="G4768">
        <v>51</v>
      </c>
      <c r="I4768" t="s">
        <v>1517</v>
      </c>
    </row>
    <row r="4769" spans="1:9" x14ac:dyDescent="0.25">
      <c r="A4769" t="s">
        <v>3202</v>
      </c>
      <c r="B4769" s="6">
        <v>42054</v>
      </c>
      <c r="C4769" t="s">
        <v>3073</v>
      </c>
      <c r="D4769" t="s">
        <v>3253</v>
      </c>
      <c r="E4769" t="s">
        <v>3720</v>
      </c>
      <c r="F4769">
        <v>71</v>
      </c>
      <c r="G4769">
        <v>65</v>
      </c>
      <c r="I4769" t="s">
        <v>2500</v>
      </c>
    </row>
    <row r="4770" spans="1:9" x14ac:dyDescent="0.25">
      <c r="A4770" t="s">
        <v>3163</v>
      </c>
      <c r="B4770" s="6">
        <v>42054</v>
      </c>
      <c r="C4770" t="s">
        <v>3073</v>
      </c>
      <c r="D4770" t="s">
        <v>3269</v>
      </c>
      <c r="E4770" t="s">
        <v>3721</v>
      </c>
      <c r="F4770">
        <v>88</v>
      </c>
      <c r="G4770">
        <v>77</v>
      </c>
      <c r="I4770" t="s">
        <v>1044</v>
      </c>
    </row>
    <row r="4771" spans="1:9" x14ac:dyDescent="0.25">
      <c r="A4771" t="s">
        <v>3266</v>
      </c>
      <c r="B4771" s="6">
        <v>42054</v>
      </c>
      <c r="C4771" t="s">
        <v>3073</v>
      </c>
      <c r="D4771" t="s">
        <v>3270</v>
      </c>
      <c r="E4771" t="s">
        <v>3720</v>
      </c>
      <c r="F4771">
        <v>74</v>
      </c>
      <c r="G4771">
        <v>71</v>
      </c>
      <c r="I4771" t="s">
        <v>1031</v>
      </c>
    </row>
    <row r="4772" spans="1:9" x14ac:dyDescent="0.25">
      <c r="A4772" t="s">
        <v>3096</v>
      </c>
      <c r="B4772" s="6">
        <v>42054</v>
      </c>
      <c r="C4772" t="s">
        <v>3073</v>
      </c>
      <c r="D4772" t="s">
        <v>3107</v>
      </c>
      <c r="E4772" t="s">
        <v>3721</v>
      </c>
      <c r="F4772">
        <v>82</v>
      </c>
      <c r="G4772">
        <v>65</v>
      </c>
      <c r="I4772" t="s">
        <v>1221</v>
      </c>
    </row>
    <row r="4773" spans="1:9" x14ac:dyDescent="0.25">
      <c r="A4773" t="s">
        <v>3224</v>
      </c>
      <c r="B4773" s="6">
        <v>42054</v>
      </c>
      <c r="C4773" t="s">
        <v>3073</v>
      </c>
      <c r="D4773" t="s">
        <v>3386</v>
      </c>
      <c r="E4773" t="s">
        <v>3721</v>
      </c>
      <c r="F4773">
        <v>57</v>
      </c>
      <c r="G4773">
        <v>48</v>
      </c>
      <c r="I4773" t="s">
        <v>2779</v>
      </c>
    </row>
    <row r="4774" spans="1:9" x14ac:dyDescent="0.25">
      <c r="A4774" t="s">
        <v>3211</v>
      </c>
      <c r="B4774" s="6">
        <v>42054</v>
      </c>
      <c r="C4774" t="s">
        <v>3073</v>
      </c>
      <c r="D4774" t="s">
        <v>3215</v>
      </c>
      <c r="E4774" t="s">
        <v>3721</v>
      </c>
      <c r="F4774">
        <v>93</v>
      </c>
      <c r="G4774">
        <v>78</v>
      </c>
      <c r="I4774" t="s">
        <v>777</v>
      </c>
    </row>
    <row r="4775" spans="1:9" x14ac:dyDescent="0.25">
      <c r="A4775" t="s">
        <v>3268</v>
      </c>
      <c r="B4775" s="6">
        <v>42054</v>
      </c>
      <c r="C4775" t="s">
        <v>3073</v>
      </c>
      <c r="D4775" t="s">
        <v>3237</v>
      </c>
      <c r="E4775" t="s">
        <v>3721</v>
      </c>
      <c r="F4775">
        <v>72</v>
      </c>
      <c r="G4775">
        <v>65</v>
      </c>
      <c r="I4775" t="s">
        <v>1074</v>
      </c>
    </row>
    <row r="4776" spans="1:9" x14ac:dyDescent="0.25">
      <c r="A4776" t="s">
        <v>3186</v>
      </c>
      <c r="B4776" s="6">
        <v>42054</v>
      </c>
      <c r="C4776" t="s">
        <v>3073</v>
      </c>
      <c r="D4776" t="s">
        <v>3185</v>
      </c>
      <c r="E4776" t="s">
        <v>3721</v>
      </c>
      <c r="F4776">
        <v>64</v>
      </c>
      <c r="G4776">
        <v>38</v>
      </c>
      <c r="I4776" t="s">
        <v>1532</v>
      </c>
    </row>
    <row r="4777" spans="1:9" x14ac:dyDescent="0.25">
      <c r="A4777" t="s">
        <v>3294</v>
      </c>
      <c r="B4777" s="6">
        <v>42054</v>
      </c>
      <c r="C4777" t="s">
        <v>3073</v>
      </c>
      <c r="D4777" t="s">
        <v>3159</v>
      </c>
      <c r="E4777" t="s">
        <v>3720</v>
      </c>
      <c r="F4777">
        <v>81</v>
      </c>
      <c r="G4777">
        <v>78</v>
      </c>
      <c r="I4777" t="s">
        <v>2139</v>
      </c>
    </row>
    <row r="4778" spans="1:9" x14ac:dyDescent="0.25">
      <c r="A4778" t="s">
        <v>3258</v>
      </c>
      <c r="B4778" s="6">
        <v>42054</v>
      </c>
      <c r="C4778" t="s">
        <v>3073</v>
      </c>
      <c r="D4778" t="s">
        <v>3287</v>
      </c>
      <c r="E4778" t="s">
        <v>3720</v>
      </c>
      <c r="F4778">
        <v>47</v>
      </c>
      <c r="G4778">
        <v>37</v>
      </c>
      <c r="I4778" t="s">
        <v>991</v>
      </c>
    </row>
    <row r="4779" spans="1:9" x14ac:dyDescent="0.25">
      <c r="A4779" t="s">
        <v>3390</v>
      </c>
      <c r="B4779" s="6">
        <v>42054</v>
      </c>
      <c r="C4779" t="s">
        <v>3073</v>
      </c>
      <c r="D4779" t="s">
        <v>3707</v>
      </c>
      <c r="E4779" t="s">
        <v>3720</v>
      </c>
      <c r="F4779">
        <v>86</v>
      </c>
      <c r="G4779">
        <v>74</v>
      </c>
      <c r="I4779" t="s">
        <v>2388</v>
      </c>
    </row>
    <row r="4780" spans="1:9" x14ac:dyDescent="0.25">
      <c r="A4780" t="s">
        <v>3334</v>
      </c>
      <c r="B4780" s="6">
        <v>42054</v>
      </c>
      <c r="C4780" t="s">
        <v>3073</v>
      </c>
      <c r="D4780" t="s">
        <v>3330</v>
      </c>
      <c r="E4780" t="s">
        <v>3721</v>
      </c>
      <c r="F4780">
        <v>64</v>
      </c>
      <c r="G4780">
        <v>55</v>
      </c>
      <c r="I4780" t="s">
        <v>2922</v>
      </c>
    </row>
    <row r="4781" spans="1:9" x14ac:dyDescent="0.25">
      <c r="A4781" t="s">
        <v>3264</v>
      </c>
      <c r="B4781" s="6">
        <v>42054</v>
      </c>
      <c r="C4781" t="s">
        <v>3073</v>
      </c>
      <c r="D4781" t="s">
        <v>3278</v>
      </c>
      <c r="E4781" t="s">
        <v>3721</v>
      </c>
      <c r="F4781">
        <v>80</v>
      </c>
      <c r="G4781">
        <v>70</v>
      </c>
      <c r="I4781" t="s">
        <v>1098</v>
      </c>
    </row>
    <row r="4782" spans="1:9" x14ac:dyDescent="0.25">
      <c r="A4782" t="s">
        <v>3383</v>
      </c>
      <c r="B4782" s="6">
        <v>42054</v>
      </c>
      <c r="C4782" t="s">
        <v>3073</v>
      </c>
      <c r="D4782" t="s">
        <v>3098</v>
      </c>
      <c r="E4782" t="s">
        <v>3721</v>
      </c>
      <c r="F4782">
        <v>94</v>
      </c>
      <c r="G4782">
        <v>83</v>
      </c>
      <c r="I4782" t="s">
        <v>1113</v>
      </c>
    </row>
    <row r="4783" spans="1:9" x14ac:dyDescent="0.25">
      <c r="A4783" t="s">
        <v>3265</v>
      </c>
      <c r="B4783" s="6">
        <v>42054</v>
      </c>
      <c r="C4783" t="s">
        <v>3073</v>
      </c>
      <c r="D4783" t="s">
        <v>3243</v>
      </c>
      <c r="E4783" t="s">
        <v>3721</v>
      </c>
      <c r="F4783">
        <v>66</v>
      </c>
      <c r="G4783">
        <v>59</v>
      </c>
      <c r="I4783" t="s">
        <v>1111</v>
      </c>
    </row>
    <row r="4784" spans="1:9" x14ac:dyDescent="0.25">
      <c r="A4784" t="s">
        <v>3109</v>
      </c>
      <c r="B4784" s="6">
        <v>42054</v>
      </c>
      <c r="C4784" t="s">
        <v>3073</v>
      </c>
      <c r="D4784" t="s">
        <v>3175</v>
      </c>
      <c r="E4784" t="s">
        <v>3721</v>
      </c>
      <c r="F4784">
        <v>80</v>
      </c>
      <c r="G4784">
        <v>76</v>
      </c>
      <c r="I4784" t="s">
        <v>2264</v>
      </c>
    </row>
    <row r="4785" spans="1:9" x14ac:dyDescent="0.25">
      <c r="A4785" t="s">
        <v>3291</v>
      </c>
      <c r="B4785" s="6">
        <v>42054</v>
      </c>
      <c r="C4785" t="s">
        <v>3073</v>
      </c>
      <c r="D4785" t="s">
        <v>3286</v>
      </c>
      <c r="E4785" t="s">
        <v>3721</v>
      </c>
      <c r="F4785">
        <v>68</v>
      </c>
      <c r="G4785">
        <v>51</v>
      </c>
      <c r="I4785" t="s">
        <v>2939</v>
      </c>
    </row>
    <row r="4786" spans="1:9" x14ac:dyDescent="0.25">
      <c r="A4786" t="s">
        <v>3381</v>
      </c>
      <c r="B4786" s="6">
        <v>42054</v>
      </c>
      <c r="C4786" t="s">
        <v>3073</v>
      </c>
      <c r="D4786" t="s">
        <v>3327</v>
      </c>
      <c r="E4786" t="s">
        <v>3720</v>
      </c>
      <c r="F4786">
        <v>63</v>
      </c>
      <c r="G4786">
        <v>58</v>
      </c>
      <c r="I4786" t="s">
        <v>1575</v>
      </c>
    </row>
    <row r="4787" spans="1:9" x14ac:dyDescent="0.25">
      <c r="A4787" t="s">
        <v>3080</v>
      </c>
      <c r="B4787" s="6">
        <v>42054</v>
      </c>
      <c r="C4787" t="s">
        <v>3073</v>
      </c>
      <c r="D4787" t="s">
        <v>3115</v>
      </c>
      <c r="E4787" t="s">
        <v>3720</v>
      </c>
      <c r="F4787">
        <v>69</v>
      </c>
      <c r="G4787">
        <v>63</v>
      </c>
      <c r="H4787" t="s">
        <v>3722</v>
      </c>
      <c r="I4787" t="s">
        <v>1915</v>
      </c>
    </row>
    <row r="4788" spans="1:9" x14ac:dyDescent="0.25">
      <c r="A4788" t="s">
        <v>3374</v>
      </c>
      <c r="B4788" s="6">
        <v>42054</v>
      </c>
      <c r="C4788" t="s">
        <v>3073</v>
      </c>
      <c r="D4788" t="s">
        <v>3397</v>
      </c>
      <c r="E4788" t="s">
        <v>3721</v>
      </c>
      <c r="F4788">
        <v>75</v>
      </c>
      <c r="G4788">
        <v>72</v>
      </c>
      <c r="I4788" t="s">
        <v>2341</v>
      </c>
    </row>
    <row r="4789" spans="1:9" x14ac:dyDescent="0.25">
      <c r="A4789" t="s">
        <v>3149</v>
      </c>
      <c r="B4789" s="6">
        <v>42054</v>
      </c>
      <c r="C4789" t="s">
        <v>3073</v>
      </c>
      <c r="D4789" t="s">
        <v>3140</v>
      </c>
      <c r="E4789" t="s">
        <v>3721</v>
      </c>
      <c r="F4789">
        <v>67</v>
      </c>
      <c r="G4789">
        <v>58</v>
      </c>
      <c r="I4789" t="s">
        <v>285</v>
      </c>
    </row>
    <row r="4790" spans="1:9" x14ac:dyDescent="0.25">
      <c r="A4790" t="s">
        <v>3267</v>
      </c>
      <c r="B4790" s="6">
        <v>42054</v>
      </c>
      <c r="C4790" t="s">
        <v>3073</v>
      </c>
      <c r="D4790" t="s">
        <v>3236</v>
      </c>
      <c r="E4790" t="s">
        <v>3720</v>
      </c>
      <c r="F4790">
        <v>78</v>
      </c>
      <c r="G4790">
        <v>75</v>
      </c>
      <c r="I4790" t="s">
        <v>1122</v>
      </c>
    </row>
    <row r="4791" spans="1:9" x14ac:dyDescent="0.25">
      <c r="A4791" t="s">
        <v>3354</v>
      </c>
      <c r="B4791" s="6">
        <v>42054</v>
      </c>
      <c r="C4791" t="s">
        <v>3073</v>
      </c>
      <c r="D4791" t="s">
        <v>3347</v>
      </c>
      <c r="E4791" t="s">
        <v>3721</v>
      </c>
      <c r="F4791">
        <v>70</v>
      </c>
      <c r="G4791">
        <v>54</v>
      </c>
      <c r="I4791" t="s">
        <v>2283</v>
      </c>
    </row>
    <row r="4792" spans="1:9" x14ac:dyDescent="0.25">
      <c r="A4792" t="s">
        <v>3213</v>
      </c>
      <c r="B4792" s="6">
        <v>42054</v>
      </c>
      <c r="C4792" t="s">
        <v>3073</v>
      </c>
      <c r="D4792" t="s">
        <v>3212</v>
      </c>
      <c r="E4792" t="s">
        <v>3720</v>
      </c>
      <c r="F4792">
        <v>73</v>
      </c>
      <c r="G4792">
        <v>54</v>
      </c>
      <c r="I4792" t="s">
        <v>813</v>
      </c>
    </row>
    <row r="4793" spans="1:9" x14ac:dyDescent="0.25">
      <c r="A4793" t="s">
        <v>3228</v>
      </c>
      <c r="B4793" s="6">
        <v>42054</v>
      </c>
      <c r="C4793" t="s">
        <v>3073</v>
      </c>
      <c r="D4793" t="s">
        <v>3238</v>
      </c>
      <c r="E4793" t="s">
        <v>3070</v>
      </c>
      <c r="I4793" t="s">
        <v>3070</v>
      </c>
    </row>
    <row r="4794" spans="1:9" x14ac:dyDescent="0.25">
      <c r="A4794" t="s">
        <v>3142</v>
      </c>
      <c r="B4794" s="6">
        <v>42054</v>
      </c>
      <c r="C4794" t="s">
        <v>3073</v>
      </c>
      <c r="D4794" t="s">
        <v>3138</v>
      </c>
      <c r="E4794" t="s">
        <v>3720</v>
      </c>
      <c r="F4794">
        <v>69</v>
      </c>
      <c r="G4794">
        <v>55</v>
      </c>
      <c r="I4794" t="s">
        <v>330</v>
      </c>
    </row>
    <row r="4795" spans="1:9" x14ac:dyDescent="0.25">
      <c r="A4795" t="s">
        <v>3154</v>
      </c>
      <c r="B4795" s="6">
        <v>42054</v>
      </c>
      <c r="C4795" t="s">
        <v>3073</v>
      </c>
      <c r="D4795" t="s">
        <v>3204</v>
      </c>
      <c r="E4795" t="s">
        <v>3721</v>
      </c>
      <c r="F4795">
        <v>71</v>
      </c>
      <c r="G4795">
        <v>66</v>
      </c>
      <c r="I4795" t="s">
        <v>1560</v>
      </c>
    </row>
    <row r="4796" spans="1:9" x14ac:dyDescent="0.25">
      <c r="A4796" t="s">
        <v>3297</v>
      </c>
      <c r="B4796" s="6">
        <v>42054</v>
      </c>
      <c r="C4796" t="s">
        <v>3073</v>
      </c>
      <c r="D4796" t="s">
        <v>3208</v>
      </c>
      <c r="E4796" t="s">
        <v>3721</v>
      </c>
      <c r="F4796">
        <v>75</v>
      </c>
      <c r="G4796">
        <v>60</v>
      </c>
      <c r="I4796" t="s">
        <v>1386</v>
      </c>
    </row>
    <row r="4797" spans="1:9" x14ac:dyDescent="0.25">
      <c r="A4797" t="s">
        <v>3296</v>
      </c>
      <c r="B4797" s="6">
        <v>42054</v>
      </c>
      <c r="C4797" t="s">
        <v>3073</v>
      </c>
      <c r="D4797" t="s">
        <v>3133</v>
      </c>
      <c r="E4797" t="s">
        <v>3721</v>
      </c>
      <c r="F4797">
        <v>64</v>
      </c>
      <c r="G4797">
        <v>62</v>
      </c>
      <c r="I4797" t="s">
        <v>1396</v>
      </c>
    </row>
    <row r="4798" spans="1:9" x14ac:dyDescent="0.25">
      <c r="A4798" t="s">
        <v>3162</v>
      </c>
      <c r="B4798" s="6">
        <v>42054</v>
      </c>
      <c r="C4798" t="s">
        <v>3073</v>
      </c>
      <c r="D4798" t="s">
        <v>3281</v>
      </c>
      <c r="E4798" t="s">
        <v>3720</v>
      </c>
      <c r="F4798">
        <v>71</v>
      </c>
      <c r="G4798">
        <v>60</v>
      </c>
      <c r="I4798" t="s">
        <v>1669</v>
      </c>
    </row>
    <row r="4799" spans="1:9" x14ac:dyDescent="0.25">
      <c r="A4799" t="s">
        <v>3358</v>
      </c>
      <c r="B4799" s="6">
        <v>42054</v>
      </c>
      <c r="C4799" t="s">
        <v>3073</v>
      </c>
      <c r="D4799" t="s">
        <v>3408</v>
      </c>
      <c r="E4799" t="s">
        <v>3721</v>
      </c>
      <c r="F4799">
        <v>64</v>
      </c>
      <c r="G4799">
        <v>42</v>
      </c>
      <c r="I4799" t="s">
        <v>2458</v>
      </c>
    </row>
    <row r="4800" spans="1:9" x14ac:dyDescent="0.25">
      <c r="A4800" t="s">
        <v>3277</v>
      </c>
      <c r="B4800" s="6">
        <v>42054</v>
      </c>
      <c r="C4800" t="s">
        <v>3073</v>
      </c>
      <c r="D4800" t="s">
        <v>3241</v>
      </c>
      <c r="E4800" t="s">
        <v>3720</v>
      </c>
      <c r="F4800">
        <v>51</v>
      </c>
      <c r="G4800">
        <v>38</v>
      </c>
      <c r="I4800" t="s">
        <v>2997</v>
      </c>
    </row>
    <row r="4801" spans="1:9" x14ac:dyDescent="0.25">
      <c r="A4801" t="s">
        <v>3299</v>
      </c>
      <c r="B4801" s="6">
        <v>42054</v>
      </c>
      <c r="C4801" t="s">
        <v>3073</v>
      </c>
      <c r="D4801" t="s">
        <v>3349</v>
      </c>
      <c r="E4801" t="s">
        <v>3721</v>
      </c>
      <c r="F4801">
        <v>81</v>
      </c>
      <c r="G4801">
        <v>68</v>
      </c>
      <c r="I4801" t="s">
        <v>2890</v>
      </c>
    </row>
    <row r="4802" spans="1:9" x14ac:dyDescent="0.25">
      <c r="A4802" t="s">
        <v>3380</v>
      </c>
      <c r="B4802" s="6">
        <v>42054</v>
      </c>
      <c r="C4802" t="s">
        <v>3073</v>
      </c>
      <c r="D4802" t="s">
        <v>3106</v>
      </c>
      <c r="E4802" t="s">
        <v>3720</v>
      </c>
      <c r="F4802">
        <v>66</v>
      </c>
      <c r="G4802">
        <v>65</v>
      </c>
      <c r="I4802" t="s">
        <v>2296</v>
      </c>
    </row>
    <row r="4803" spans="1:9" x14ac:dyDescent="0.25">
      <c r="A4803" t="s">
        <v>3310</v>
      </c>
      <c r="B4803" s="6">
        <v>42054</v>
      </c>
      <c r="C4803" t="s">
        <v>3073</v>
      </c>
      <c r="D4803" t="s">
        <v>3207</v>
      </c>
      <c r="E4803" t="s">
        <v>3721</v>
      </c>
      <c r="F4803">
        <v>77</v>
      </c>
      <c r="G4803">
        <v>62</v>
      </c>
      <c r="I4803" t="s">
        <v>2573</v>
      </c>
    </row>
    <row r="4804" spans="1:9" x14ac:dyDescent="0.25">
      <c r="A4804" t="s">
        <v>3097</v>
      </c>
      <c r="B4804" s="6">
        <v>42055</v>
      </c>
      <c r="C4804" t="s">
        <v>3073</v>
      </c>
      <c r="D4804" t="s">
        <v>3086</v>
      </c>
      <c r="E4804" t="s">
        <v>3721</v>
      </c>
      <c r="F4804">
        <v>70</v>
      </c>
      <c r="G4804">
        <v>64</v>
      </c>
      <c r="I4804" t="s">
        <v>25</v>
      </c>
    </row>
    <row r="4805" spans="1:9" x14ac:dyDescent="0.25">
      <c r="A4805" t="s">
        <v>3121</v>
      </c>
      <c r="B4805" s="6">
        <v>42055</v>
      </c>
      <c r="C4805" t="s">
        <v>3073</v>
      </c>
      <c r="D4805" t="s">
        <v>3116</v>
      </c>
      <c r="E4805" t="s">
        <v>3720</v>
      </c>
      <c r="F4805">
        <v>76</v>
      </c>
      <c r="G4805">
        <v>59</v>
      </c>
      <c r="I4805" t="s">
        <v>1708</v>
      </c>
    </row>
    <row r="4806" spans="1:9" x14ac:dyDescent="0.25">
      <c r="A4806" t="s">
        <v>3104</v>
      </c>
      <c r="B4806" s="6">
        <v>42055</v>
      </c>
      <c r="C4806" t="s">
        <v>3073</v>
      </c>
      <c r="D4806" t="s">
        <v>3114</v>
      </c>
      <c r="E4806" t="s">
        <v>3720</v>
      </c>
      <c r="F4806">
        <v>63</v>
      </c>
      <c r="G4806">
        <v>56</v>
      </c>
      <c r="I4806" t="s">
        <v>1730</v>
      </c>
    </row>
    <row r="4807" spans="1:9" x14ac:dyDescent="0.25">
      <c r="A4807" t="s">
        <v>3371</v>
      </c>
      <c r="B4807" s="6">
        <v>42055</v>
      </c>
      <c r="C4807" t="s">
        <v>3073</v>
      </c>
      <c r="D4807" t="s">
        <v>3373</v>
      </c>
      <c r="E4807" t="s">
        <v>3720</v>
      </c>
      <c r="F4807">
        <v>66</v>
      </c>
      <c r="G4807">
        <v>61</v>
      </c>
      <c r="H4807" t="s">
        <v>3722</v>
      </c>
      <c r="I4807" t="s">
        <v>1637</v>
      </c>
    </row>
    <row r="4808" spans="1:9" x14ac:dyDescent="0.25">
      <c r="A4808" t="s">
        <v>3151</v>
      </c>
      <c r="B4808" s="6">
        <v>42055</v>
      </c>
      <c r="C4808" t="s">
        <v>3073</v>
      </c>
      <c r="D4808" t="s">
        <v>3259</v>
      </c>
      <c r="E4808" t="s">
        <v>3721</v>
      </c>
      <c r="F4808">
        <v>69</v>
      </c>
      <c r="G4808">
        <v>46</v>
      </c>
      <c r="I4808" t="s">
        <v>1737</v>
      </c>
    </row>
    <row r="4809" spans="1:9" x14ac:dyDescent="0.25">
      <c r="A4809" t="s">
        <v>3188</v>
      </c>
      <c r="B4809" s="6">
        <v>42055</v>
      </c>
      <c r="C4809" t="s">
        <v>3073</v>
      </c>
      <c r="D4809" t="s">
        <v>3209</v>
      </c>
      <c r="E4809" t="s">
        <v>3720</v>
      </c>
      <c r="F4809">
        <v>72</v>
      </c>
      <c r="G4809">
        <v>68</v>
      </c>
      <c r="I4809" t="s">
        <v>1845</v>
      </c>
    </row>
    <row r="4810" spans="1:9" x14ac:dyDescent="0.25">
      <c r="A4810" t="s">
        <v>3081</v>
      </c>
      <c r="B4810" s="6">
        <v>42055</v>
      </c>
      <c r="C4810" t="s">
        <v>3073</v>
      </c>
      <c r="D4810" t="s">
        <v>3119</v>
      </c>
      <c r="E4810" t="s">
        <v>3721</v>
      </c>
      <c r="F4810">
        <v>62</v>
      </c>
      <c r="G4810">
        <v>51</v>
      </c>
      <c r="I4810" t="s">
        <v>1767</v>
      </c>
    </row>
    <row r="4811" spans="1:9" x14ac:dyDescent="0.25">
      <c r="A4811" t="s">
        <v>3122</v>
      </c>
      <c r="B4811" s="6">
        <v>42056</v>
      </c>
      <c r="C4811" t="s">
        <v>3073</v>
      </c>
      <c r="D4811" t="s">
        <v>3169</v>
      </c>
      <c r="E4811" t="s">
        <v>3720</v>
      </c>
      <c r="F4811">
        <v>57</v>
      </c>
      <c r="G4811">
        <v>52</v>
      </c>
      <c r="H4811" t="s">
        <v>3722</v>
      </c>
      <c r="I4811" t="s">
        <v>685</v>
      </c>
    </row>
    <row r="4812" spans="1:9" x14ac:dyDescent="0.25">
      <c r="A4812" t="s">
        <v>3155</v>
      </c>
      <c r="B4812" s="6">
        <v>42056</v>
      </c>
      <c r="C4812" t="s">
        <v>3073</v>
      </c>
      <c r="D4812" t="s">
        <v>3111</v>
      </c>
      <c r="E4812" t="s">
        <v>3720</v>
      </c>
      <c r="F4812">
        <v>66</v>
      </c>
      <c r="G4812">
        <v>65</v>
      </c>
      <c r="H4812" t="s">
        <v>3722</v>
      </c>
      <c r="I4812" t="s">
        <v>2366</v>
      </c>
    </row>
    <row r="4813" spans="1:9" x14ac:dyDescent="0.25">
      <c r="A4813" t="s">
        <v>3414</v>
      </c>
      <c r="B4813" s="6">
        <v>42056</v>
      </c>
      <c r="C4813" t="s">
        <v>3073</v>
      </c>
      <c r="D4813" t="s">
        <v>3401</v>
      </c>
      <c r="E4813" t="s">
        <v>3720</v>
      </c>
      <c r="F4813">
        <v>71</v>
      </c>
      <c r="G4813">
        <v>67</v>
      </c>
      <c r="I4813" t="s">
        <v>2694</v>
      </c>
    </row>
    <row r="4814" spans="1:9" x14ac:dyDescent="0.25">
      <c r="A4814" t="s">
        <v>3715</v>
      </c>
      <c r="B4814" s="6">
        <v>42056</v>
      </c>
      <c r="C4814" t="s">
        <v>3073</v>
      </c>
      <c r="D4814" t="s">
        <v>3282</v>
      </c>
      <c r="E4814" t="s">
        <v>3721</v>
      </c>
      <c r="F4814">
        <v>57</v>
      </c>
      <c r="G4814">
        <v>47</v>
      </c>
      <c r="I4814" t="s">
        <v>2358</v>
      </c>
    </row>
    <row r="4815" spans="1:9" x14ac:dyDescent="0.25">
      <c r="A4815" t="s">
        <v>3359</v>
      </c>
      <c r="B4815" s="6">
        <v>42056</v>
      </c>
      <c r="C4815" t="s">
        <v>3073</v>
      </c>
      <c r="D4815" t="s">
        <v>3411</v>
      </c>
      <c r="E4815" t="s">
        <v>3721</v>
      </c>
      <c r="F4815">
        <v>70</v>
      </c>
      <c r="G4815">
        <v>68</v>
      </c>
      <c r="I4815" t="s">
        <v>2828</v>
      </c>
    </row>
    <row r="4816" spans="1:9" x14ac:dyDescent="0.25">
      <c r="A4816" t="s">
        <v>3403</v>
      </c>
      <c r="B4816" s="6">
        <v>42056</v>
      </c>
      <c r="C4816" t="s">
        <v>3073</v>
      </c>
      <c r="D4816" t="s">
        <v>3245</v>
      </c>
      <c r="E4816" t="s">
        <v>3721</v>
      </c>
      <c r="F4816">
        <v>69</v>
      </c>
      <c r="G4816">
        <v>42</v>
      </c>
      <c r="I4816" t="s">
        <v>827</v>
      </c>
    </row>
    <row r="4817" spans="1:9" x14ac:dyDescent="0.25">
      <c r="A4817" t="s">
        <v>3219</v>
      </c>
      <c r="B4817" s="6">
        <v>42056</v>
      </c>
      <c r="C4817" t="s">
        <v>3073</v>
      </c>
      <c r="D4817" t="s">
        <v>3220</v>
      </c>
      <c r="E4817" t="s">
        <v>3721</v>
      </c>
      <c r="F4817">
        <v>64</v>
      </c>
      <c r="G4817">
        <v>57</v>
      </c>
      <c r="I4817" t="s">
        <v>1981</v>
      </c>
    </row>
    <row r="4818" spans="1:9" x14ac:dyDescent="0.25">
      <c r="A4818" t="s">
        <v>3280</v>
      </c>
      <c r="B4818" s="6">
        <v>42056</v>
      </c>
      <c r="C4818" t="s">
        <v>3073</v>
      </c>
      <c r="D4818" t="s">
        <v>3328</v>
      </c>
      <c r="E4818" t="s">
        <v>3721</v>
      </c>
      <c r="F4818">
        <v>78</v>
      </c>
      <c r="G4818">
        <v>46</v>
      </c>
      <c r="I4818" t="s">
        <v>2174</v>
      </c>
    </row>
    <row r="4819" spans="1:9" x14ac:dyDescent="0.25">
      <c r="A4819" t="s">
        <v>3095</v>
      </c>
      <c r="B4819" s="6">
        <v>42056</v>
      </c>
      <c r="C4819" t="s">
        <v>3073</v>
      </c>
      <c r="D4819" t="s">
        <v>3092</v>
      </c>
      <c r="E4819" t="s">
        <v>3720</v>
      </c>
      <c r="F4819">
        <v>87</v>
      </c>
      <c r="G4819">
        <v>70</v>
      </c>
      <c r="I4819" t="s">
        <v>254</v>
      </c>
    </row>
    <row r="4820" spans="1:9" x14ac:dyDescent="0.25">
      <c r="A4820" t="s">
        <v>3367</v>
      </c>
      <c r="B4820" s="6">
        <v>42056</v>
      </c>
      <c r="C4820" t="s">
        <v>3073</v>
      </c>
      <c r="D4820" t="s">
        <v>3284</v>
      </c>
      <c r="E4820" t="s">
        <v>3720</v>
      </c>
      <c r="F4820">
        <v>68</v>
      </c>
      <c r="G4820">
        <v>56</v>
      </c>
      <c r="I4820" t="s">
        <v>943</v>
      </c>
    </row>
    <row r="4821" spans="1:9" x14ac:dyDescent="0.25">
      <c r="A4821" t="s">
        <v>3121</v>
      </c>
      <c r="B4821" s="6">
        <v>42056</v>
      </c>
      <c r="C4821" t="s">
        <v>3073</v>
      </c>
      <c r="D4821" t="s">
        <v>3119</v>
      </c>
      <c r="E4821" t="s">
        <v>3721</v>
      </c>
      <c r="F4821">
        <v>57</v>
      </c>
      <c r="G4821">
        <v>56</v>
      </c>
      <c r="I4821" t="s">
        <v>1709</v>
      </c>
    </row>
    <row r="4822" spans="1:9" x14ac:dyDescent="0.25">
      <c r="A4822" t="s">
        <v>3106</v>
      </c>
      <c r="B4822" s="6">
        <v>42056</v>
      </c>
      <c r="C4822" t="s">
        <v>3073</v>
      </c>
      <c r="D4822" t="s">
        <v>3175</v>
      </c>
      <c r="E4822" t="s">
        <v>3720</v>
      </c>
      <c r="F4822">
        <v>76</v>
      </c>
      <c r="G4822">
        <v>70</v>
      </c>
      <c r="I4822" t="s">
        <v>2228</v>
      </c>
    </row>
    <row r="4823" spans="1:9" x14ac:dyDescent="0.25">
      <c r="A4823" t="s">
        <v>3312</v>
      </c>
      <c r="B4823" s="6">
        <v>42056</v>
      </c>
      <c r="C4823" t="s">
        <v>3073</v>
      </c>
      <c r="D4823" t="s">
        <v>3301</v>
      </c>
      <c r="E4823" t="s">
        <v>3720</v>
      </c>
      <c r="F4823">
        <v>86</v>
      </c>
      <c r="G4823">
        <v>57</v>
      </c>
      <c r="I4823" t="s">
        <v>1136</v>
      </c>
    </row>
    <row r="4824" spans="1:9" x14ac:dyDescent="0.25">
      <c r="A4824" t="s">
        <v>3314</v>
      </c>
      <c r="B4824" s="6">
        <v>42056</v>
      </c>
      <c r="C4824" t="s">
        <v>3073</v>
      </c>
      <c r="D4824" t="s">
        <v>3263</v>
      </c>
      <c r="E4824" t="s">
        <v>3720</v>
      </c>
      <c r="F4824">
        <v>70</v>
      </c>
      <c r="G4824">
        <v>42</v>
      </c>
      <c r="I4824" t="s">
        <v>2585</v>
      </c>
    </row>
    <row r="4825" spans="1:9" x14ac:dyDescent="0.25">
      <c r="A4825" t="s">
        <v>3128</v>
      </c>
      <c r="B4825" s="6">
        <v>42056</v>
      </c>
      <c r="C4825" t="s">
        <v>3073</v>
      </c>
      <c r="D4825" t="s">
        <v>3109</v>
      </c>
      <c r="E4825" t="s">
        <v>3721</v>
      </c>
      <c r="F4825">
        <v>76</v>
      </c>
      <c r="G4825">
        <v>73</v>
      </c>
      <c r="H4825" t="s">
        <v>3722</v>
      </c>
      <c r="I4825" t="s">
        <v>2235</v>
      </c>
    </row>
    <row r="4826" spans="1:9" x14ac:dyDescent="0.25">
      <c r="A4826" t="s">
        <v>3102</v>
      </c>
      <c r="B4826" s="6">
        <v>42056</v>
      </c>
      <c r="C4826" t="s">
        <v>3073</v>
      </c>
      <c r="D4826" t="s">
        <v>3316</v>
      </c>
      <c r="E4826" t="s">
        <v>3721</v>
      </c>
      <c r="F4826">
        <v>83</v>
      </c>
      <c r="G4826">
        <v>60</v>
      </c>
      <c r="I4826" t="s">
        <v>1944</v>
      </c>
    </row>
    <row r="4827" spans="1:9" x14ac:dyDescent="0.25">
      <c r="A4827" t="s">
        <v>3205</v>
      </c>
      <c r="B4827" s="6">
        <v>42056</v>
      </c>
      <c r="C4827" t="s">
        <v>3073</v>
      </c>
      <c r="D4827" t="s">
        <v>3185</v>
      </c>
      <c r="E4827" t="s">
        <v>3721</v>
      </c>
      <c r="F4827">
        <v>71</v>
      </c>
      <c r="G4827">
        <v>43</v>
      </c>
      <c r="I4827" t="s">
        <v>238</v>
      </c>
    </row>
    <row r="4828" spans="1:9" x14ac:dyDescent="0.25">
      <c r="A4828" t="s">
        <v>3234</v>
      </c>
      <c r="B4828" s="6">
        <v>42056</v>
      </c>
      <c r="C4828" t="s">
        <v>3073</v>
      </c>
      <c r="D4828" t="s">
        <v>3319</v>
      </c>
      <c r="E4828" t="s">
        <v>3721</v>
      </c>
      <c r="F4828">
        <v>67</v>
      </c>
      <c r="G4828">
        <v>59</v>
      </c>
      <c r="I4828" t="s">
        <v>2523</v>
      </c>
    </row>
    <row r="4829" spans="1:9" x14ac:dyDescent="0.25">
      <c r="A4829" t="s">
        <v>3279</v>
      </c>
      <c r="B4829" s="6">
        <v>42056</v>
      </c>
      <c r="C4829" t="s">
        <v>3073</v>
      </c>
      <c r="D4829" t="s">
        <v>3339</v>
      </c>
      <c r="E4829" t="s">
        <v>3721</v>
      </c>
      <c r="F4829">
        <v>66</v>
      </c>
      <c r="G4829">
        <v>53</v>
      </c>
      <c r="I4829" t="s">
        <v>2183</v>
      </c>
    </row>
    <row r="4830" spans="1:9" x14ac:dyDescent="0.25">
      <c r="A4830" t="s">
        <v>3350</v>
      </c>
      <c r="B4830" s="6">
        <v>42056</v>
      </c>
      <c r="C4830" t="s">
        <v>3073</v>
      </c>
      <c r="D4830" t="s">
        <v>3292</v>
      </c>
      <c r="E4830" t="s">
        <v>3720</v>
      </c>
      <c r="F4830">
        <v>99</v>
      </c>
      <c r="G4830">
        <v>81</v>
      </c>
      <c r="I4830" t="s">
        <v>1993</v>
      </c>
    </row>
    <row r="4831" spans="1:9" x14ac:dyDescent="0.25">
      <c r="A4831" t="s">
        <v>3332</v>
      </c>
      <c r="B4831" s="6">
        <v>42056</v>
      </c>
      <c r="C4831" t="s">
        <v>3073</v>
      </c>
      <c r="D4831" t="s">
        <v>3133</v>
      </c>
      <c r="E4831" t="s">
        <v>3720</v>
      </c>
      <c r="F4831">
        <v>69</v>
      </c>
      <c r="G4831">
        <v>54</v>
      </c>
      <c r="I4831" t="s">
        <v>1339</v>
      </c>
    </row>
    <row r="4832" spans="1:9" x14ac:dyDescent="0.25">
      <c r="A4832" t="s">
        <v>3342</v>
      </c>
      <c r="B4832" s="6">
        <v>42056</v>
      </c>
      <c r="C4832" t="s">
        <v>3073</v>
      </c>
      <c r="D4832" t="s">
        <v>3240</v>
      </c>
      <c r="E4832" t="s">
        <v>3721</v>
      </c>
      <c r="F4832">
        <v>64</v>
      </c>
      <c r="G4832">
        <v>62</v>
      </c>
      <c r="I4832" t="s">
        <v>2960</v>
      </c>
    </row>
    <row r="4833" spans="1:9" x14ac:dyDescent="0.25">
      <c r="A4833" t="s">
        <v>3104</v>
      </c>
      <c r="B4833" s="6">
        <v>42056</v>
      </c>
      <c r="C4833" t="s">
        <v>3073</v>
      </c>
      <c r="D4833" t="s">
        <v>3259</v>
      </c>
      <c r="E4833" t="s">
        <v>3721</v>
      </c>
      <c r="F4833">
        <v>67</v>
      </c>
      <c r="G4833">
        <v>62</v>
      </c>
      <c r="I4833" t="s">
        <v>1731</v>
      </c>
    </row>
    <row r="4834" spans="1:9" x14ac:dyDescent="0.25">
      <c r="A4834" t="s">
        <v>3172</v>
      </c>
      <c r="B4834" s="6">
        <v>42056</v>
      </c>
      <c r="C4834" t="s">
        <v>3073</v>
      </c>
      <c r="D4834" t="s">
        <v>3118</v>
      </c>
      <c r="E4834" t="s">
        <v>3721</v>
      </c>
      <c r="F4834">
        <v>76</v>
      </c>
      <c r="G4834">
        <v>57</v>
      </c>
      <c r="I4834" t="s">
        <v>364</v>
      </c>
    </row>
    <row r="4835" spans="1:9" x14ac:dyDescent="0.25">
      <c r="A4835" t="s">
        <v>3157</v>
      </c>
      <c r="B4835" s="6">
        <v>42056</v>
      </c>
      <c r="C4835" t="s">
        <v>3073</v>
      </c>
      <c r="D4835" t="s">
        <v>3345</v>
      </c>
      <c r="E4835" t="s">
        <v>3720</v>
      </c>
      <c r="F4835">
        <v>83</v>
      </c>
      <c r="G4835">
        <v>75</v>
      </c>
      <c r="H4835" t="s">
        <v>3722</v>
      </c>
      <c r="I4835" t="s">
        <v>1429</v>
      </c>
    </row>
    <row r="4836" spans="1:9" x14ac:dyDescent="0.25">
      <c r="A4836" t="s">
        <v>3704</v>
      </c>
      <c r="B4836" s="6">
        <v>42056</v>
      </c>
      <c r="C4836" t="s">
        <v>3073</v>
      </c>
      <c r="D4836" t="s">
        <v>3197</v>
      </c>
      <c r="E4836" t="s">
        <v>3721</v>
      </c>
      <c r="F4836">
        <v>78</v>
      </c>
      <c r="G4836">
        <v>56</v>
      </c>
      <c r="I4836" t="s">
        <v>579</v>
      </c>
    </row>
    <row r="4837" spans="1:9" x14ac:dyDescent="0.25">
      <c r="A4837" t="s">
        <v>3120</v>
      </c>
      <c r="B4837" s="6">
        <v>42056</v>
      </c>
      <c r="C4837" t="s">
        <v>3073</v>
      </c>
      <c r="D4837" t="s">
        <v>3176</v>
      </c>
      <c r="E4837" t="s">
        <v>3721</v>
      </c>
      <c r="F4837">
        <v>83</v>
      </c>
      <c r="G4837">
        <v>73</v>
      </c>
      <c r="I4837" t="s">
        <v>398</v>
      </c>
    </row>
    <row r="4838" spans="1:9" x14ac:dyDescent="0.25">
      <c r="A4838" t="s">
        <v>3139</v>
      </c>
      <c r="B4838" s="6">
        <v>42056</v>
      </c>
      <c r="C4838" t="s">
        <v>3073</v>
      </c>
      <c r="D4838" t="s">
        <v>3145</v>
      </c>
      <c r="E4838" t="s">
        <v>3721</v>
      </c>
      <c r="F4838">
        <v>73</v>
      </c>
      <c r="G4838">
        <v>60</v>
      </c>
      <c r="I4838" t="s">
        <v>238</v>
      </c>
    </row>
    <row r="4839" spans="1:9" x14ac:dyDescent="0.25">
      <c r="A4839" t="s">
        <v>3382</v>
      </c>
      <c r="B4839" s="6">
        <v>42056</v>
      </c>
      <c r="C4839" t="s">
        <v>3073</v>
      </c>
      <c r="D4839" t="s">
        <v>3381</v>
      </c>
      <c r="E4839" t="s">
        <v>3721</v>
      </c>
      <c r="F4839">
        <v>57</v>
      </c>
      <c r="G4839">
        <v>43</v>
      </c>
      <c r="I4839" t="s">
        <v>1801</v>
      </c>
    </row>
    <row r="4840" spans="1:9" x14ac:dyDescent="0.25">
      <c r="A4840" t="s">
        <v>3147</v>
      </c>
      <c r="B4840" s="6">
        <v>42056</v>
      </c>
      <c r="C4840" t="s">
        <v>3073</v>
      </c>
      <c r="D4840" t="s">
        <v>3352</v>
      </c>
      <c r="E4840" t="s">
        <v>3720</v>
      </c>
      <c r="F4840">
        <v>76</v>
      </c>
      <c r="G4840">
        <v>69</v>
      </c>
      <c r="I4840" t="s">
        <v>1495</v>
      </c>
    </row>
    <row r="4841" spans="1:9" x14ac:dyDescent="0.25">
      <c r="A4841" t="s">
        <v>3221</v>
      </c>
      <c r="B4841" s="6">
        <v>42056</v>
      </c>
      <c r="C4841" t="s">
        <v>3073</v>
      </c>
      <c r="D4841" t="s">
        <v>3212</v>
      </c>
      <c r="E4841" t="s">
        <v>3721</v>
      </c>
      <c r="F4841">
        <v>86</v>
      </c>
      <c r="G4841">
        <v>72</v>
      </c>
      <c r="I4841" t="s">
        <v>723</v>
      </c>
    </row>
    <row r="4842" spans="1:9" x14ac:dyDescent="0.25">
      <c r="A4842" t="s">
        <v>3225</v>
      </c>
      <c r="B4842" s="6">
        <v>42056</v>
      </c>
      <c r="C4842" t="s">
        <v>3073</v>
      </c>
      <c r="D4842" t="s">
        <v>3256</v>
      </c>
      <c r="E4842" t="s">
        <v>3720</v>
      </c>
      <c r="F4842">
        <v>70</v>
      </c>
      <c r="G4842">
        <v>56</v>
      </c>
      <c r="I4842" t="s">
        <v>72</v>
      </c>
    </row>
    <row r="4843" spans="1:9" x14ac:dyDescent="0.25">
      <c r="A4843" t="s">
        <v>3306</v>
      </c>
      <c r="B4843" s="6">
        <v>42056</v>
      </c>
      <c r="C4843" t="s">
        <v>3073</v>
      </c>
      <c r="D4843" t="s">
        <v>3307</v>
      </c>
      <c r="E4843" t="s">
        <v>3721</v>
      </c>
      <c r="F4843">
        <v>77</v>
      </c>
      <c r="G4843">
        <v>67</v>
      </c>
      <c r="I4843" t="s">
        <v>273</v>
      </c>
    </row>
    <row r="4844" spans="1:9" x14ac:dyDescent="0.25">
      <c r="A4844" t="s">
        <v>3167</v>
      </c>
      <c r="B4844" s="6">
        <v>42056</v>
      </c>
      <c r="C4844" t="s">
        <v>3073</v>
      </c>
      <c r="D4844" t="s">
        <v>3117</v>
      </c>
      <c r="E4844" t="s">
        <v>3720</v>
      </c>
      <c r="F4844">
        <v>71</v>
      </c>
      <c r="G4844">
        <v>56</v>
      </c>
      <c r="I4844" t="s">
        <v>424</v>
      </c>
    </row>
    <row r="4845" spans="1:9" x14ac:dyDescent="0.25">
      <c r="A4845" t="s">
        <v>3249</v>
      </c>
      <c r="B4845" s="6">
        <v>42056</v>
      </c>
      <c r="C4845" t="s">
        <v>3073</v>
      </c>
      <c r="D4845" t="s">
        <v>3255</v>
      </c>
      <c r="E4845" t="s">
        <v>3721</v>
      </c>
      <c r="F4845">
        <v>68</v>
      </c>
      <c r="G4845">
        <v>63</v>
      </c>
      <c r="I4845" t="s">
        <v>944</v>
      </c>
    </row>
    <row r="4846" spans="1:9" x14ac:dyDescent="0.25">
      <c r="A4846" t="s">
        <v>3355</v>
      </c>
      <c r="B4846" s="6">
        <v>42056</v>
      </c>
      <c r="C4846" t="s">
        <v>3073</v>
      </c>
      <c r="D4846" t="s">
        <v>3360</v>
      </c>
      <c r="E4846" t="s">
        <v>3721</v>
      </c>
      <c r="F4846">
        <v>80</v>
      </c>
      <c r="G4846">
        <v>74</v>
      </c>
      <c r="I4846" t="s">
        <v>2847</v>
      </c>
    </row>
    <row r="4847" spans="1:9" x14ac:dyDescent="0.25">
      <c r="A4847" t="s">
        <v>3363</v>
      </c>
      <c r="B4847" s="6">
        <v>42056</v>
      </c>
      <c r="C4847" t="s">
        <v>3073</v>
      </c>
      <c r="D4847" t="s">
        <v>3349</v>
      </c>
      <c r="E4847" t="s">
        <v>3721</v>
      </c>
      <c r="F4847">
        <v>87</v>
      </c>
      <c r="G4847">
        <v>43</v>
      </c>
      <c r="I4847" t="s">
        <v>2854</v>
      </c>
    </row>
    <row r="4848" spans="1:9" x14ac:dyDescent="0.25">
      <c r="A4848" t="s">
        <v>3275</v>
      </c>
      <c r="B4848" s="6">
        <v>42056</v>
      </c>
      <c r="C4848" t="s">
        <v>3073</v>
      </c>
      <c r="D4848" t="s">
        <v>3241</v>
      </c>
      <c r="E4848" t="s">
        <v>3720</v>
      </c>
      <c r="F4848">
        <v>72</v>
      </c>
      <c r="G4848">
        <v>55</v>
      </c>
      <c r="I4848" t="s">
        <v>2968</v>
      </c>
    </row>
    <row r="4849" spans="1:9" x14ac:dyDescent="0.25">
      <c r="A4849" t="s">
        <v>3293</v>
      </c>
      <c r="B4849" s="6">
        <v>42056</v>
      </c>
      <c r="C4849" t="s">
        <v>3073</v>
      </c>
      <c r="D4849" t="s">
        <v>3300</v>
      </c>
      <c r="E4849" t="s">
        <v>3720</v>
      </c>
      <c r="F4849">
        <v>74</v>
      </c>
      <c r="G4849">
        <v>71</v>
      </c>
      <c r="I4849" t="s">
        <v>2018</v>
      </c>
    </row>
    <row r="4850" spans="1:9" x14ac:dyDescent="0.25">
      <c r="A4850" t="s">
        <v>3151</v>
      </c>
      <c r="B4850" s="6">
        <v>42056</v>
      </c>
      <c r="C4850" t="s">
        <v>3073</v>
      </c>
      <c r="D4850" t="s">
        <v>3114</v>
      </c>
      <c r="E4850" t="s">
        <v>3721</v>
      </c>
      <c r="F4850">
        <v>63</v>
      </c>
      <c r="G4850">
        <v>55</v>
      </c>
      <c r="I4850" t="s">
        <v>1738</v>
      </c>
    </row>
    <row r="4851" spans="1:9" x14ac:dyDescent="0.25">
      <c r="A4851" t="s">
        <v>3302</v>
      </c>
      <c r="B4851" s="6">
        <v>42056</v>
      </c>
      <c r="C4851" t="s">
        <v>3073</v>
      </c>
      <c r="D4851" t="s">
        <v>3303</v>
      </c>
      <c r="E4851" t="s">
        <v>3721</v>
      </c>
      <c r="F4851">
        <v>67</v>
      </c>
      <c r="G4851">
        <v>58</v>
      </c>
      <c r="I4851" t="s">
        <v>1172</v>
      </c>
    </row>
    <row r="4852" spans="1:9" x14ac:dyDescent="0.25">
      <c r="A4852" t="s">
        <v>3141</v>
      </c>
      <c r="B4852" s="6">
        <v>42056</v>
      </c>
      <c r="C4852" t="s">
        <v>3073</v>
      </c>
      <c r="D4852" t="s">
        <v>3113</v>
      </c>
      <c r="E4852" t="s">
        <v>3720</v>
      </c>
      <c r="F4852">
        <v>63</v>
      </c>
      <c r="G4852">
        <v>53</v>
      </c>
      <c r="I4852" t="s">
        <v>254</v>
      </c>
    </row>
    <row r="4853" spans="1:9" x14ac:dyDescent="0.25">
      <c r="A4853" t="s">
        <v>3193</v>
      </c>
      <c r="B4853" s="6">
        <v>42056</v>
      </c>
      <c r="C4853" t="s">
        <v>3073</v>
      </c>
      <c r="D4853" t="s">
        <v>3158</v>
      </c>
      <c r="E4853" t="s">
        <v>3721</v>
      </c>
      <c r="F4853">
        <v>67</v>
      </c>
      <c r="G4853">
        <v>60</v>
      </c>
      <c r="I4853" t="s">
        <v>2112</v>
      </c>
    </row>
    <row r="4854" spans="1:9" x14ac:dyDescent="0.25">
      <c r="A4854" t="s">
        <v>3406</v>
      </c>
      <c r="B4854" s="6">
        <v>42056</v>
      </c>
      <c r="C4854" t="s">
        <v>3073</v>
      </c>
      <c r="D4854" t="s">
        <v>3364</v>
      </c>
      <c r="E4854" t="s">
        <v>3721</v>
      </c>
      <c r="F4854">
        <v>74</v>
      </c>
      <c r="G4854">
        <v>68</v>
      </c>
      <c r="I4854" t="s">
        <v>2603</v>
      </c>
    </row>
    <row r="4855" spans="1:9" x14ac:dyDescent="0.25">
      <c r="A4855" t="s">
        <v>3190</v>
      </c>
      <c r="B4855" s="6">
        <v>42056</v>
      </c>
      <c r="C4855" t="s">
        <v>3073</v>
      </c>
      <c r="D4855" t="s">
        <v>3396</v>
      </c>
      <c r="E4855" t="s">
        <v>3721</v>
      </c>
      <c r="F4855">
        <v>78</v>
      </c>
      <c r="G4855">
        <v>58</v>
      </c>
      <c r="I4855" t="s">
        <v>2124</v>
      </c>
    </row>
    <row r="4856" spans="1:9" x14ac:dyDescent="0.25">
      <c r="A4856" t="s">
        <v>3348</v>
      </c>
      <c r="B4856" s="6">
        <v>42056</v>
      </c>
      <c r="C4856" t="s">
        <v>3073</v>
      </c>
      <c r="D4856" t="s">
        <v>3415</v>
      </c>
      <c r="E4856" t="s">
        <v>3721</v>
      </c>
      <c r="F4856">
        <v>72</v>
      </c>
      <c r="G4856">
        <v>33</v>
      </c>
      <c r="I4856" t="s">
        <v>2723</v>
      </c>
    </row>
    <row r="4857" spans="1:9" x14ac:dyDescent="0.25">
      <c r="A4857" t="s">
        <v>3216</v>
      </c>
      <c r="B4857" s="6">
        <v>42056</v>
      </c>
      <c r="C4857" t="s">
        <v>3073</v>
      </c>
      <c r="D4857" t="s">
        <v>3215</v>
      </c>
      <c r="E4857" t="s">
        <v>3720</v>
      </c>
      <c r="F4857">
        <v>87</v>
      </c>
      <c r="G4857">
        <v>83</v>
      </c>
      <c r="I4857" t="s">
        <v>740</v>
      </c>
    </row>
    <row r="4858" spans="1:9" x14ac:dyDescent="0.25">
      <c r="A4858" t="s">
        <v>3320</v>
      </c>
      <c r="B4858" s="6">
        <v>42056</v>
      </c>
      <c r="C4858" t="s">
        <v>3073</v>
      </c>
      <c r="D4858" t="s">
        <v>3228</v>
      </c>
      <c r="E4858" t="s">
        <v>3721</v>
      </c>
      <c r="F4858">
        <v>55</v>
      </c>
      <c r="G4858">
        <v>50</v>
      </c>
      <c r="I4858" t="s">
        <v>1626</v>
      </c>
    </row>
    <row r="4859" spans="1:9" x14ac:dyDescent="0.25">
      <c r="A4859" t="s">
        <v>3187</v>
      </c>
      <c r="B4859" s="6">
        <v>42056</v>
      </c>
      <c r="C4859" t="s">
        <v>3073</v>
      </c>
      <c r="D4859" t="s">
        <v>3164</v>
      </c>
      <c r="E4859" t="s">
        <v>3070</v>
      </c>
      <c r="I4859" t="s">
        <v>3070</v>
      </c>
    </row>
    <row r="4860" spans="1:9" x14ac:dyDescent="0.25">
      <c r="A4860" t="s">
        <v>3709</v>
      </c>
      <c r="B4860" s="6">
        <v>42056</v>
      </c>
      <c r="C4860" t="s">
        <v>3073</v>
      </c>
      <c r="D4860" t="s">
        <v>3244</v>
      </c>
      <c r="E4860" t="s">
        <v>3721</v>
      </c>
      <c r="F4860">
        <v>81</v>
      </c>
      <c r="G4860">
        <v>72</v>
      </c>
      <c r="I4860" t="s">
        <v>851</v>
      </c>
    </row>
    <row r="4861" spans="1:9" x14ac:dyDescent="0.25">
      <c r="A4861" t="s">
        <v>3713</v>
      </c>
      <c r="B4861" s="6">
        <v>42056</v>
      </c>
      <c r="C4861" t="s">
        <v>3073</v>
      </c>
      <c r="D4861" t="s">
        <v>3260</v>
      </c>
      <c r="E4861" t="s">
        <v>3721</v>
      </c>
      <c r="F4861">
        <v>110</v>
      </c>
      <c r="G4861">
        <v>75</v>
      </c>
      <c r="I4861" t="s">
        <v>2492</v>
      </c>
    </row>
    <row r="4862" spans="1:9" x14ac:dyDescent="0.25">
      <c r="A4862" t="s">
        <v>3362</v>
      </c>
      <c r="B4862" s="6">
        <v>42056</v>
      </c>
      <c r="C4862" t="s">
        <v>3073</v>
      </c>
      <c r="D4862" t="s">
        <v>3387</v>
      </c>
      <c r="E4862" t="s">
        <v>3721</v>
      </c>
      <c r="F4862">
        <v>58</v>
      </c>
      <c r="G4862">
        <v>53</v>
      </c>
      <c r="I4862" t="s">
        <v>2611</v>
      </c>
    </row>
    <row r="4863" spans="1:9" x14ac:dyDescent="0.25">
      <c r="A4863" t="s">
        <v>3107</v>
      </c>
      <c r="B4863" s="6">
        <v>42056</v>
      </c>
      <c r="C4863" t="s">
        <v>3073</v>
      </c>
      <c r="D4863" t="s">
        <v>3380</v>
      </c>
      <c r="E4863" t="s">
        <v>3720</v>
      </c>
      <c r="F4863">
        <v>60</v>
      </c>
      <c r="G4863">
        <v>47</v>
      </c>
      <c r="I4863" t="s">
        <v>2247</v>
      </c>
    </row>
    <row r="4864" spans="1:9" x14ac:dyDescent="0.25">
      <c r="A4864" t="s">
        <v>3309</v>
      </c>
      <c r="B4864" s="6">
        <v>42056</v>
      </c>
      <c r="C4864" t="s">
        <v>3073</v>
      </c>
      <c r="D4864" t="s">
        <v>3304</v>
      </c>
      <c r="E4864" t="s">
        <v>3720</v>
      </c>
      <c r="F4864">
        <v>83</v>
      </c>
      <c r="G4864">
        <v>59</v>
      </c>
      <c r="I4864" t="s">
        <v>1193</v>
      </c>
    </row>
    <row r="4865" spans="1:9" x14ac:dyDescent="0.25">
      <c r="A4865" t="s">
        <v>3711</v>
      </c>
      <c r="B4865" s="6">
        <v>42056</v>
      </c>
      <c r="C4865" t="s">
        <v>3073</v>
      </c>
      <c r="D4865" t="s">
        <v>3194</v>
      </c>
      <c r="E4865" t="s">
        <v>3721</v>
      </c>
      <c r="F4865">
        <v>55</v>
      </c>
      <c r="G4865">
        <v>53</v>
      </c>
      <c r="I4865" t="s">
        <v>618</v>
      </c>
    </row>
    <row r="4866" spans="1:9" x14ac:dyDescent="0.25">
      <c r="A4866" t="s">
        <v>3340</v>
      </c>
      <c r="B4866" s="6">
        <v>42056</v>
      </c>
      <c r="C4866" t="s">
        <v>3073</v>
      </c>
      <c r="D4866" t="s">
        <v>3330</v>
      </c>
      <c r="E4866" t="s">
        <v>3720</v>
      </c>
      <c r="F4866">
        <v>70</v>
      </c>
      <c r="G4866">
        <v>63</v>
      </c>
      <c r="I4866" t="s">
        <v>1064</v>
      </c>
    </row>
    <row r="4867" spans="1:9" x14ac:dyDescent="0.25">
      <c r="A4867" t="s">
        <v>3183</v>
      </c>
      <c r="B4867" s="6">
        <v>42056</v>
      </c>
      <c r="C4867" t="s">
        <v>3073</v>
      </c>
      <c r="D4867" t="s">
        <v>3144</v>
      </c>
      <c r="E4867" t="s">
        <v>3721</v>
      </c>
      <c r="F4867">
        <v>70</v>
      </c>
      <c r="G4867">
        <v>63</v>
      </c>
      <c r="I4867" t="s">
        <v>1288</v>
      </c>
    </row>
    <row r="4868" spans="1:9" x14ac:dyDescent="0.25">
      <c r="A4868" t="s">
        <v>3254</v>
      </c>
      <c r="B4868" s="6">
        <v>42056</v>
      </c>
      <c r="C4868" t="s">
        <v>3073</v>
      </c>
      <c r="D4868" t="s">
        <v>3708</v>
      </c>
      <c r="E4868" t="s">
        <v>3720</v>
      </c>
      <c r="F4868">
        <v>87</v>
      </c>
      <c r="G4868">
        <v>76</v>
      </c>
      <c r="I4868" t="s">
        <v>955</v>
      </c>
    </row>
    <row r="4869" spans="1:9" x14ac:dyDescent="0.25">
      <c r="A4869" t="s">
        <v>3202</v>
      </c>
      <c r="B4869" s="6">
        <v>42056</v>
      </c>
      <c r="C4869" t="s">
        <v>3073</v>
      </c>
      <c r="D4869" t="s">
        <v>3170</v>
      </c>
      <c r="E4869" t="s">
        <v>3720</v>
      </c>
      <c r="F4869">
        <v>65</v>
      </c>
      <c r="G4869">
        <v>61</v>
      </c>
      <c r="I4869" t="s">
        <v>238</v>
      </c>
    </row>
    <row r="4870" spans="1:9" x14ac:dyDescent="0.25">
      <c r="A4870" t="s">
        <v>3163</v>
      </c>
      <c r="B4870" s="6">
        <v>42056</v>
      </c>
      <c r="C4870" t="s">
        <v>3073</v>
      </c>
      <c r="D4870" t="s">
        <v>3270</v>
      </c>
      <c r="E4870" t="s">
        <v>3721</v>
      </c>
      <c r="F4870">
        <v>74</v>
      </c>
      <c r="G4870">
        <v>63</v>
      </c>
      <c r="I4870" t="s">
        <v>1045</v>
      </c>
    </row>
    <row r="4871" spans="1:9" x14ac:dyDescent="0.25">
      <c r="A4871" t="s">
        <v>3266</v>
      </c>
      <c r="B4871" s="6">
        <v>42056</v>
      </c>
      <c r="C4871" t="s">
        <v>3073</v>
      </c>
      <c r="D4871" t="s">
        <v>3269</v>
      </c>
      <c r="E4871" t="s">
        <v>3721</v>
      </c>
      <c r="F4871">
        <v>67</v>
      </c>
      <c r="G4871">
        <v>53</v>
      </c>
      <c r="I4871" t="s">
        <v>1050</v>
      </c>
    </row>
    <row r="4872" spans="1:9" x14ac:dyDescent="0.25">
      <c r="A4872" t="s">
        <v>3096</v>
      </c>
      <c r="B4872" s="6">
        <v>42056</v>
      </c>
      <c r="C4872" t="s">
        <v>3073</v>
      </c>
      <c r="D4872" t="s">
        <v>3347</v>
      </c>
      <c r="E4872" t="s">
        <v>3721</v>
      </c>
      <c r="F4872">
        <v>75</v>
      </c>
      <c r="G4872">
        <v>64</v>
      </c>
      <c r="I4872" t="s">
        <v>2252</v>
      </c>
    </row>
    <row r="4873" spans="1:9" x14ac:dyDescent="0.25">
      <c r="A4873" t="s">
        <v>3150</v>
      </c>
      <c r="B4873" s="6">
        <v>42056</v>
      </c>
      <c r="C4873" t="s">
        <v>3073</v>
      </c>
      <c r="D4873" t="s">
        <v>3233</v>
      </c>
      <c r="E4873" t="s">
        <v>3721</v>
      </c>
      <c r="F4873">
        <v>89</v>
      </c>
      <c r="G4873">
        <v>54</v>
      </c>
      <c r="I4873" t="s">
        <v>2331</v>
      </c>
    </row>
    <row r="4874" spans="1:9" x14ac:dyDescent="0.25">
      <c r="A4874" t="s">
        <v>3135</v>
      </c>
      <c r="B4874" s="6">
        <v>42056</v>
      </c>
      <c r="C4874" t="s">
        <v>3073</v>
      </c>
      <c r="D4874" t="s">
        <v>3198</v>
      </c>
      <c r="E4874" t="s">
        <v>3721</v>
      </c>
      <c r="F4874">
        <v>69</v>
      </c>
      <c r="G4874">
        <v>53</v>
      </c>
      <c r="I4874" t="s">
        <v>644</v>
      </c>
    </row>
    <row r="4875" spans="1:9" x14ac:dyDescent="0.25">
      <c r="A4875" t="s">
        <v>3274</v>
      </c>
      <c r="B4875" s="6">
        <v>42056</v>
      </c>
      <c r="C4875" t="s">
        <v>3073</v>
      </c>
      <c r="D4875" t="s">
        <v>3077</v>
      </c>
      <c r="E4875" t="s">
        <v>3720</v>
      </c>
      <c r="F4875">
        <v>76</v>
      </c>
      <c r="G4875">
        <v>68</v>
      </c>
      <c r="I4875" t="s">
        <v>2207</v>
      </c>
    </row>
    <row r="4876" spans="1:9" x14ac:dyDescent="0.25">
      <c r="A4876" t="s">
        <v>3405</v>
      </c>
      <c r="B4876" s="6">
        <v>42056</v>
      </c>
      <c r="C4876" t="s">
        <v>3073</v>
      </c>
      <c r="D4876" t="s">
        <v>3357</v>
      </c>
      <c r="E4876" t="s">
        <v>3720</v>
      </c>
      <c r="F4876">
        <v>87</v>
      </c>
      <c r="G4876">
        <v>84</v>
      </c>
      <c r="I4876" t="s">
        <v>2620</v>
      </c>
    </row>
    <row r="4877" spans="1:9" x14ac:dyDescent="0.25">
      <c r="A4877" t="s">
        <v>3705</v>
      </c>
      <c r="B4877" s="6">
        <v>42056</v>
      </c>
      <c r="C4877" t="s">
        <v>3073</v>
      </c>
      <c r="D4877" t="s">
        <v>3196</v>
      </c>
      <c r="E4877" t="s">
        <v>3721</v>
      </c>
      <c r="F4877">
        <v>89</v>
      </c>
      <c r="G4877">
        <v>60</v>
      </c>
      <c r="I4877" t="s">
        <v>651</v>
      </c>
    </row>
    <row r="4878" spans="1:9" x14ac:dyDescent="0.25">
      <c r="A4878" t="s">
        <v>3392</v>
      </c>
      <c r="B4878" s="6">
        <v>42056</v>
      </c>
      <c r="C4878" t="s">
        <v>3073</v>
      </c>
      <c r="D4878" t="s">
        <v>3341</v>
      </c>
      <c r="E4878" t="s">
        <v>3721</v>
      </c>
      <c r="F4878">
        <v>74</v>
      </c>
      <c r="G4878">
        <v>59</v>
      </c>
      <c r="I4878" t="s">
        <v>2071</v>
      </c>
    </row>
    <row r="4879" spans="1:9" x14ac:dyDescent="0.25">
      <c r="A4879" t="s">
        <v>3224</v>
      </c>
      <c r="B4879" s="6">
        <v>42056</v>
      </c>
      <c r="C4879" t="s">
        <v>3073</v>
      </c>
      <c r="D4879" t="s">
        <v>3217</v>
      </c>
      <c r="E4879" t="s">
        <v>3721</v>
      </c>
      <c r="F4879">
        <v>66</v>
      </c>
      <c r="G4879">
        <v>62</v>
      </c>
      <c r="I4879" t="s">
        <v>2780</v>
      </c>
    </row>
    <row r="4880" spans="1:9" x14ac:dyDescent="0.25">
      <c r="A4880" t="s">
        <v>3211</v>
      </c>
      <c r="B4880" s="6">
        <v>42056</v>
      </c>
      <c r="C4880" t="s">
        <v>3073</v>
      </c>
      <c r="D4880" t="s">
        <v>3214</v>
      </c>
      <c r="E4880" t="s">
        <v>3721</v>
      </c>
      <c r="F4880">
        <v>88</v>
      </c>
      <c r="G4880">
        <v>69</v>
      </c>
      <c r="I4880" t="s">
        <v>778</v>
      </c>
    </row>
    <row r="4881" spans="1:9" x14ac:dyDescent="0.25">
      <c r="A4881" t="s">
        <v>3346</v>
      </c>
      <c r="B4881" s="6">
        <v>42056</v>
      </c>
      <c r="C4881" t="s">
        <v>3073</v>
      </c>
      <c r="D4881" t="s">
        <v>3181</v>
      </c>
      <c r="E4881" t="s">
        <v>3721</v>
      </c>
      <c r="F4881">
        <v>83</v>
      </c>
      <c r="G4881">
        <v>73</v>
      </c>
      <c r="H4881" t="s">
        <v>3722</v>
      </c>
      <c r="I4881" t="s">
        <v>1311</v>
      </c>
    </row>
    <row r="4882" spans="1:9" x14ac:dyDescent="0.25">
      <c r="A4882" t="s">
        <v>3268</v>
      </c>
      <c r="B4882" s="6">
        <v>42056</v>
      </c>
      <c r="C4882" t="s">
        <v>3073</v>
      </c>
      <c r="D4882" t="s">
        <v>3236</v>
      </c>
      <c r="E4882" t="s">
        <v>3721</v>
      </c>
      <c r="F4882">
        <v>73</v>
      </c>
      <c r="G4882">
        <v>69</v>
      </c>
      <c r="I4882" t="s">
        <v>1075</v>
      </c>
    </row>
    <row r="4883" spans="1:9" x14ac:dyDescent="0.25">
      <c r="A4883" t="s">
        <v>3103</v>
      </c>
      <c r="B4883" s="6">
        <v>42056</v>
      </c>
      <c r="C4883" t="s">
        <v>3073</v>
      </c>
      <c r="D4883" t="s">
        <v>3315</v>
      </c>
      <c r="E4883" t="s">
        <v>3720</v>
      </c>
      <c r="F4883">
        <v>73</v>
      </c>
      <c r="G4883">
        <v>65</v>
      </c>
      <c r="I4883" t="s">
        <v>1963</v>
      </c>
    </row>
    <row r="4884" spans="1:9" x14ac:dyDescent="0.25">
      <c r="A4884" t="s">
        <v>3178</v>
      </c>
      <c r="B4884" s="6">
        <v>42056</v>
      </c>
      <c r="C4884" t="s">
        <v>3073</v>
      </c>
      <c r="D4884" t="s">
        <v>3376</v>
      </c>
      <c r="E4884" t="s">
        <v>3721</v>
      </c>
      <c r="F4884">
        <v>56</v>
      </c>
      <c r="G4884">
        <v>39</v>
      </c>
      <c r="I4884" t="s">
        <v>2150</v>
      </c>
    </row>
    <row r="4885" spans="1:9" x14ac:dyDescent="0.25">
      <c r="A4885" t="s">
        <v>3203</v>
      </c>
      <c r="B4885" s="6">
        <v>42056</v>
      </c>
      <c r="C4885" t="s">
        <v>3073</v>
      </c>
      <c r="D4885" t="s">
        <v>3174</v>
      </c>
      <c r="E4885" t="s">
        <v>3721</v>
      </c>
      <c r="F4885">
        <v>60</v>
      </c>
      <c r="G4885">
        <v>39</v>
      </c>
      <c r="I4885" t="s">
        <v>1280</v>
      </c>
    </row>
    <row r="4886" spans="1:9" x14ac:dyDescent="0.25">
      <c r="A4886" t="s">
        <v>3191</v>
      </c>
      <c r="B4886" s="6">
        <v>42056</v>
      </c>
      <c r="C4886" t="s">
        <v>3073</v>
      </c>
      <c r="D4886" t="s">
        <v>3375</v>
      </c>
      <c r="E4886" t="s">
        <v>3720</v>
      </c>
      <c r="F4886">
        <v>64</v>
      </c>
      <c r="G4886">
        <v>51</v>
      </c>
      <c r="I4886" t="s">
        <v>398</v>
      </c>
    </row>
    <row r="4887" spans="1:9" x14ac:dyDescent="0.25">
      <c r="A4887" t="s">
        <v>3246</v>
      </c>
      <c r="B4887" s="6">
        <v>42056</v>
      </c>
      <c r="C4887" t="s">
        <v>3073</v>
      </c>
      <c r="D4887" t="s">
        <v>3385</v>
      </c>
      <c r="E4887" t="s">
        <v>3720</v>
      </c>
      <c r="F4887">
        <v>73</v>
      </c>
      <c r="G4887">
        <v>63</v>
      </c>
      <c r="I4887" t="s">
        <v>876</v>
      </c>
    </row>
    <row r="4888" spans="1:9" x14ac:dyDescent="0.25">
      <c r="A4888" t="s">
        <v>3186</v>
      </c>
      <c r="B4888" s="6">
        <v>42056</v>
      </c>
      <c r="C4888" t="s">
        <v>3073</v>
      </c>
      <c r="D4888" t="s">
        <v>3317</v>
      </c>
      <c r="E4888" t="s">
        <v>3721</v>
      </c>
      <c r="F4888">
        <v>72</v>
      </c>
      <c r="G4888">
        <v>53</v>
      </c>
      <c r="I4888" t="s">
        <v>1533</v>
      </c>
    </row>
    <row r="4889" spans="1:9" x14ac:dyDescent="0.25">
      <c r="A4889" t="s">
        <v>3253</v>
      </c>
      <c r="B4889" s="6">
        <v>42056</v>
      </c>
      <c r="C4889" t="s">
        <v>3073</v>
      </c>
      <c r="D4889" t="s">
        <v>3251</v>
      </c>
      <c r="E4889" t="s">
        <v>3721</v>
      </c>
      <c r="F4889">
        <v>59</v>
      </c>
      <c r="G4889">
        <v>57</v>
      </c>
      <c r="I4889" t="s">
        <v>320</v>
      </c>
    </row>
    <row r="4890" spans="1:9" x14ac:dyDescent="0.25">
      <c r="A4890" t="s">
        <v>3258</v>
      </c>
      <c r="B4890" s="6">
        <v>42056</v>
      </c>
      <c r="C4890" t="s">
        <v>3073</v>
      </c>
      <c r="D4890" t="s">
        <v>3231</v>
      </c>
      <c r="E4890" t="s">
        <v>3721</v>
      </c>
      <c r="F4890">
        <v>72</v>
      </c>
      <c r="G4890">
        <v>58</v>
      </c>
      <c r="I4890" t="s">
        <v>2379</v>
      </c>
    </row>
    <row r="4891" spans="1:9" x14ac:dyDescent="0.25">
      <c r="A4891" t="s">
        <v>3390</v>
      </c>
      <c r="B4891" s="6">
        <v>42056</v>
      </c>
      <c r="C4891" t="s">
        <v>3073</v>
      </c>
      <c r="D4891" t="s">
        <v>3286</v>
      </c>
      <c r="E4891" t="s">
        <v>3721</v>
      </c>
      <c r="F4891">
        <v>79</v>
      </c>
      <c r="G4891">
        <v>77</v>
      </c>
      <c r="H4891" t="s">
        <v>3722</v>
      </c>
      <c r="I4891" t="s">
        <v>956</v>
      </c>
    </row>
    <row r="4892" spans="1:9" x14ac:dyDescent="0.25">
      <c r="A4892" t="s">
        <v>3334</v>
      </c>
      <c r="B4892" s="6">
        <v>42056</v>
      </c>
      <c r="C4892" t="s">
        <v>3073</v>
      </c>
      <c r="D4892" t="s">
        <v>3262</v>
      </c>
      <c r="E4892" t="s">
        <v>3720</v>
      </c>
      <c r="F4892">
        <v>56</v>
      </c>
      <c r="G4892">
        <v>54</v>
      </c>
      <c r="I4892" t="s">
        <v>525</v>
      </c>
    </row>
    <row r="4893" spans="1:9" x14ac:dyDescent="0.25">
      <c r="A4893" t="s">
        <v>3264</v>
      </c>
      <c r="B4893" s="6">
        <v>42056</v>
      </c>
      <c r="C4893" t="s">
        <v>3073</v>
      </c>
      <c r="D4893" t="s">
        <v>3243</v>
      </c>
      <c r="E4893" t="s">
        <v>3721</v>
      </c>
      <c r="F4893">
        <v>91</v>
      </c>
      <c r="G4893">
        <v>75</v>
      </c>
      <c r="I4893" t="s">
        <v>1099</v>
      </c>
    </row>
    <row r="4894" spans="1:9" x14ac:dyDescent="0.25">
      <c r="A4894" t="s">
        <v>3413</v>
      </c>
      <c r="B4894" s="6">
        <v>42056</v>
      </c>
      <c r="C4894" t="s">
        <v>3073</v>
      </c>
      <c r="D4894" t="s">
        <v>3394</v>
      </c>
      <c r="E4894" t="s">
        <v>3721</v>
      </c>
      <c r="F4894">
        <v>84</v>
      </c>
      <c r="G4894">
        <v>74</v>
      </c>
      <c r="I4894" t="s">
        <v>2736</v>
      </c>
    </row>
    <row r="4895" spans="1:9" x14ac:dyDescent="0.25">
      <c r="A4895" t="s">
        <v>3098</v>
      </c>
      <c r="B4895" s="6">
        <v>42056</v>
      </c>
      <c r="C4895" t="s">
        <v>3073</v>
      </c>
      <c r="D4895" t="s">
        <v>3115</v>
      </c>
      <c r="E4895" t="s">
        <v>3720</v>
      </c>
      <c r="F4895">
        <v>65</v>
      </c>
      <c r="G4895">
        <v>63</v>
      </c>
      <c r="I4895" t="s">
        <v>1886</v>
      </c>
    </row>
    <row r="4896" spans="1:9" x14ac:dyDescent="0.25">
      <c r="A4896" t="s">
        <v>3166</v>
      </c>
      <c r="B4896" s="6">
        <v>42056</v>
      </c>
      <c r="C4896" t="s">
        <v>3073</v>
      </c>
      <c r="D4896" t="s">
        <v>3126</v>
      </c>
      <c r="E4896" t="s">
        <v>3721</v>
      </c>
      <c r="F4896">
        <v>56</v>
      </c>
      <c r="G4896">
        <v>48</v>
      </c>
      <c r="I4896" t="s">
        <v>486</v>
      </c>
    </row>
    <row r="4897" spans="1:9" x14ac:dyDescent="0.25">
      <c r="A4897" t="s">
        <v>3383</v>
      </c>
      <c r="B4897" s="6">
        <v>42056</v>
      </c>
      <c r="C4897" t="s">
        <v>3073</v>
      </c>
      <c r="D4897" t="s">
        <v>3082</v>
      </c>
      <c r="E4897" t="s">
        <v>3720</v>
      </c>
      <c r="F4897">
        <v>65</v>
      </c>
      <c r="G4897">
        <v>61</v>
      </c>
      <c r="I4897" t="s">
        <v>1114</v>
      </c>
    </row>
    <row r="4898" spans="1:9" x14ac:dyDescent="0.25">
      <c r="A4898" t="s">
        <v>3265</v>
      </c>
      <c r="B4898" s="6">
        <v>42056</v>
      </c>
      <c r="C4898" t="s">
        <v>3073</v>
      </c>
      <c r="D4898" t="s">
        <v>3278</v>
      </c>
      <c r="E4898" t="s">
        <v>3721</v>
      </c>
      <c r="F4898">
        <v>74</v>
      </c>
      <c r="G4898">
        <v>66</v>
      </c>
      <c r="I4898" t="s">
        <v>1112</v>
      </c>
    </row>
    <row r="4899" spans="1:9" x14ac:dyDescent="0.25">
      <c r="A4899" t="s">
        <v>3130</v>
      </c>
      <c r="B4899" s="6">
        <v>42056</v>
      </c>
      <c r="C4899" t="s">
        <v>3073</v>
      </c>
      <c r="D4899" t="s">
        <v>3171</v>
      </c>
      <c r="E4899" t="s">
        <v>3720</v>
      </c>
      <c r="F4899">
        <v>70</v>
      </c>
      <c r="G4899">
        <v>60</v>
      </c>
      <c r="H4899" t="s">
        <v>3722</v>
      </c>
      <c r="I4899" t="s">
        <v>502</v>
      </c>
    </row>
    <row r="4900" spans="1:9" x14ac:dyDescent="0.25">
      <c r="A4900" t="s">
        <v>3291</v>
      </c>
      <c r="B4900" s="6">
        <v>42056</v>
      </c>
      <c r="C4900" t="s">
        <v>3073</v>
      </c>
      <c r="D4900" t="s">
        <v>3707</v>
      </c>
      <c r="E4900" t="s">
        <v>3720</v>
      </c>
      <c r="F4900">
        <v>70</v>
      </c>
      <c r="G4900">
        <v>60</v>
      </c>
      <c r="I4900" t="s">
        <v>482</v>
      </c>
    </row>
    <row r="4901" spans="1:9" x14ac:dyDescent="0.25">
      <c r="A4901" t="s">
        <v>3218</v>
      </c>
      <c r="B4901" s="6">
        <v>42056</v>
      </c>
      <c r="C4901" t="s">
        <v>3073</v>
      </c>
      <c r="D4901" t="s">
        <v>3223</v>
      </c>
      <c r="E4901" t="s">
        <v>3720</v>
      </c>
      <c r="F4901">
        <v>62</v>
      </c>
      <c r="G4901">
        <v>61</v>
      </c>
      <c r="I4901" t="s">
        <v>1470</v>
      </c>
    </row>
    <row r="4902" spans="1:9" x14ac:dyDescent="0.25">
      <c r="A4902" t="s">
        <v>3717</v>
      </c>
      <c r="B4902" s="6">
        <v>42056</v>
      </c>
      <c r="C4902" t="s">
        <v>3073</v>
      </c>
      <c r="D4902" t="s">
        <v>3343</v>
      </c>
      <c r="E4902" t="s">
        <v>3720</v>
      </c>
      <c r="F4902">
        <v>74</v>
      </c>
      <c r="G4902">
        <v>56</v>
      </c>
      <c r="I4902" t="s">
        <v>3006</v>
      </c>
    </row>
    <row r="4903" spans="1:9" x14ac:dyDescent="0.25">
      <c r="A4903" t="s">
        <v>3321</v>
      </c>
      <c r="B4903" s="6">
        <v>42056</v>
      </c>
      <c r="C4903" t="s">
        <v>3073</v>
      </c>
      <c r="D4903" t="s">
        <v>3393</v>
      </c>
      <c r="E4903" t="s">
        <v>3720</v>
      </c>
      <c r="F4903">
        <v>50</v>
      </c>
      <c r="G4903">
        <v>48</v>
      </c>
      <c r="I4903" t="s">
        <v>2079</v>
      </c>
    </row>
    <row r="4904" spans="1:9" x14ac:dyDescent="0.25">
      <c r="A4904" t="s">
        <v>3322</v>
      </c>
      <c r="B4904" s="6">
        <v>42056</v>
      </c>
      <c r="C4904" t="s">
        <v>3073</v>
      </c>
      <c r="D4904" t="s">
        <v>3173</v>
      </c>
      <c r="E4904" t="s">
        <v>3721</v>
      </c>
      <c r="F4904">
        <v>55</v>
      </c>
      <c r="G4904">
        <v>54</v>
      </c>
      <c r="I4904" t="s">
        <v>2651</v>
      </c>
    </row>
    <row r="4905" spans="1:9" x14ac:dyDescent="0.25">
      <c r="A4905" t="s">
        <v>3261</v>
      </c>
      <c r="B4905" s="6">
        <v>42056</v>
      </c>
      <c r="C4905" t="s">
        <v>3073</v>
      </c>
      <c r="D4905" t="s">
        <v>3257</v>
      </c>
      <c r="E4905" t="s">
        <v>3721</v>
      </c>
      <c r="F4905">
        <v>57</v>
      </c>
      <c r="G4905">
        <v>31</v>
      </c>
      <c r="I4905" t="s">
        <v>1396</v>
      </c>
    </row>
    <row r="4906" spans="1:9" x14ac:dyDescent="0.25">
      <c r="A4906" t="s">
        <v>3080</v>
      </c>
      <c r="B4906" s="6">
        <v>42056</v>
      </c>
      <c r="C4906" t="s">
        <v>3073</v>
      </c>
      <c r="D4906" t="s">
        <v>3384</v>
      </c>
      <c r="E4906" t="s">
        <v>3720</v>
      </c>
      <c r="F4906">
        <v>80</v>
      </c>
      <c r="G4906">
        <v>74</v>
      </c>
      <c r="I4906" t="s">
        <v>1916</v>
      </c>
    </row>
    <row r="4907" spans="1:9" x14ac:dyDescent="0.25">
      <c r="A4907" t="s">
        <v>3374</v>
      </c>
      <c r="B4907" s="6">
        <v>42056</v>
      </c>
      <c r="C4907" t="s">
        <v>3073</v>
      </c>
      <c r="D4907" t="s">
        <v>3318</v>
      </c>
      <c r="E4907" t="s">
        <v>3721</v>
      </c>
      <c r="F4907">
        <v>76</v>
      </c>
      <c r="G4907">
        <v>68</v>
      </c>
      <c r="I4907" t="s">
        <v>2246</v>
      </c>
    </row>
    <row r="4908" spans="1:9" x14ac:dyDescent="0.25">
      <c r="A4908" t="s">
        <v>3199</v>
      </c>
      <c r="B4908" s="6">
        <v>42056</v>
      </c>
      <c r="C4908" t="s">
        <v>3073</v>
      </c>
      <c r="D4908" t="s">
        <v>3100</v>
      </c>
      <c r="E4908" t="s">
        <v>3720</v>
      </c>
      <c r="F4908">
        <v>62</v>
      </c>
      <c r="G4908">
        <v>52</v>
      </c>
      <c r="I4908" t="s">
        <v>2508</v>
      </c>
    </row>
    <row r="4909" spans="1:9" x14ac:dyDescent="0.25">
      <c r="A4909" t="s">
        <v>3313</v>
      </c>
      <c r="B4909" s="6">
        <v>42056</v>
      </c>
      <c r="C4909" t="s">
        <v>3073</v>
      </c>
      <c r="D4909" t="s">
        <v>3125</v>
      </c>
      <c r="E4909" t="s">
        <v>3720</v>
      </c>
      <c r="F4909">
        <v>68</v>
      </c>
      <c r="G4909">
        <v>56</v>
      </c>
      <c r="I4909" t="s">
        <v>2090</v>
      </c>
    </row>
    <row r="4910" spans="1:9" x14ac:dyDescent="0.25">
      <c r="A4910" t="s">
        <v>3285</v>
      </c>
      <c r="B4910" s="6">
        <v>42056</v>
      </c>
      <c r="C4910" t="s">
        <v>3073</v>
      </c>
      <c r="D4910" t="s">
        <v>3386</v>
      </c>
      <c r="E4910" t="s">
        <v>3721</v>
      </c>
      <c r="F4910">
        <v>77</v>
      </c>
      <c r="G4910">
        <v>62</v>
      </c>
      <c r="I4910" t="s">
        <v>2797</v>
      </c>
    </row>
    <row r="4911" spans="1:9" x14ac:dyDescent="0.25">
      <c r="A4911" t="s">
        <v>3273</v>
      </c>
      <c r="B4911" s="6">
        <v>42056</v>
      </c>
      <c r="C4911" t="s">
        <v>3073</v>
      </c>
      <c r="D4911" t="s">
        <v>3159</v>
      </c>
      <c r="E4911" t="s">
        <v>3721</v>
      </c>
      <c r="F4911">
        <v>81</v>
      </c>
      <c r="G4911">
        <v>52</v>
      </c>
      <c r="I4911" t="s">
        <v>2809</v>
      </c>
    </row>
    <row r="4912" spans="1:9" x14ac:dyDescent="0.25">
      <c r="A4912" t="s">
        <v>3356</v>
      </c>
      <c r="B4912" s="6">
        <v>42056</v>
      </c>
      <c r="C4912" t="s">
        <v>3073</v>
      </c>
      <c r="D4912" t="s">
        <v>3400</v>
      </c>
      <c r="E4912" t="s">
        <v>3721</v>
      </c>
      <c r="F4912">
        <v>72</v>
      </c>
      <c r="G4912">
        <v>63</v>
      </c>
      <c r="I4912" t="s">
        <v>2747</v>
      </c>
    </row>
    <row r="4913" spans="1:9" x14ac:dyDescent="0.25">
      <c r="A4913" t="s">
        <v>3267</v>
      </c>
      <c r="B4913" s="6">
        <v>42056</v>
      </c>
      <c r="C4913" t="s">
        <v>3073</v>
      </c>
      <c r="D4913" t="s">
        <v>3237</v>
      </c>
      <c r="E4913" t="s">
        <v>3721</v>
      </c>
      <c r="F4913">
        <v>79</v>
      </c>
      <c r="G4913">
        <v>77</v>
      </c>
      <c r="H4913" t="s">
        <v>3722</v>
      </c>
      <c r="I4913" t="s">
        <v>1123</v>
      </c>
    </row>
    <row r="4914" spans="1:9" x14ac:dyDescent="0.25">
      <c r="A4914" t="s">
        <v>3354</v>
      </c>
      <c r="B4914" s="6">
        <v>42056</v>
      </c>
      <c r="C4914" t="s">
        <v>3073</v>
      </c>
      <c r="D4914" t="s">
        <v>3078</v>
      </c>
      <c r="E4914" t="s">
        <v>3721</v>
      </c>
      <c r="F4914">
        <v>66</v>
      </c>
      <c r="G4914">
        <v>54</v>
      </c>
      <c r="I4914" t="s">
        <v>2284</v>
      </c>
    </row>
    <row r="4915" spans="1:9" x14ac:dyDescent="0.25">
      <c r="A4915" t="s">
        <v>3201</v>
      </c>
      <c r="B4915" s="6">
        <v>42056</v>
      </c>
      <c r="C4915" t="s">
        <v>3073</v>
      </c>
      <c r="D4915" t="s">
        <v>3105</v>
      </c>
      <c r="E4915" t="s">
        <v>3721</v>
      </c>
      <c r="F4915">
        <v>85</v>
      </c>
      <c r="G4915">
        <v>72</v>
      </c>
      <c r="I4915" t="s">
        <v>973</v>
      </c>
    </row>
    <row r="4916" spans="1:9" x14ac:dyDescent="0.25">
      <c r="A4916" t="s">
        <v>3146</v>
      </c>
      <c r="B4916" s="6">
        <v>42056</v>
      </c>
      <c r="C4916" t="s">
        <v>3073</v>
      </c>
      <c r="D4916" t="s">
        <v>3222</v>
      </c>
      <c r="E4916" t="s">
        <v>3721</v>
      </c>
      <c r="F4916">
        <v>72</v>
      </c>
      <c r="G4916">
        <v>61</v>
      </c>
      <c r="I4916" t="s">
        <v>1933</v>
      </c>
    </row>
    <row r="4917" spans="1:9" x14ac:dyDescent="0.25">
      <c r="A4917" t="s">
        <v>3336</v>
      </c>
      <c r="B4917" s="6">
        <v>42056</v>
      </c>
      <c r="C4917" t="s">
        <v>3073</v>
      </c>
      <c r="D4917" t="s">
        <v>3407</v>
      </c>
      <c r="E4917" t="s">
        <v>3721</v>
      </c>
      <c r="F4917">
        <v>86</v>
      </c>
      <c r="G4917">
        <v>71</v>
      </c>
      <c r="I4917" t="s">
        <v>2656</v>
      </c>
    </row>
    <row r="4918" spans="1:9" x14ac:dyDescent="0.25">
      <c r="A4918" t="s">
        <v>3213</v>
      </c>
      <c r="B4918" s="6">
        <v>42056</v>
      </c>
      <c r="C4918" t="s">
        <v>3073</v>
      </c>
      <c r="D4918" t="s">
        <v>3129</v>
      </c>
      <c r="E4918" t="s">
        <v>3720</v>
      </c>
      <c r="F4918">
        <v>61</v>
      </c>
      <c r="G4918">
        <v>56</v>
      </c>
      <c r="I4918" t="s">
        <v>814</v>
      </c>
    </row>
    <row r="4919" spans="1:9" x14ac:dyDescent="0.25">
      <c r="A4919" t="s">
        <v>3085</v>
      </c>
      <c r="B4919" s="6">
        <v>42056</v>
      </c>
      <c r="C4919" t="s">
        <v>3073</v>
      </c>
      <c r="D4919" t="s">
        <v>3089</v>
      </c>
      <c r="E4919" t="s">
        <v>3721</v>
      </c>
      <c r="F4919">
        <v>64</v>
      </c>
      <c r="G4919">
        <v>52</v>
      </c>
      <c r="I4919" t="s">
        <v>126</v>
      </c>
    </row>
    <row r="4920" spans="1:9" x14ac:dyDescent="0.25">
      <c r="A4920" t="s">
        <v>3195</v>
      </c>
      <c r="B4920" s="6">
        <v>42056</v>
      </c>
      <c r="C4920" t="s">
        <v>3073</v>
      </c>
      <c r="D4920" t="s">
        <v>3192</v>
      </c>
      <c r="E4920" t="s">
        <v>3720</v>
      </c>
      <c r="F4920">
        <v>65</v>
      </c>
      <c r="G4920">
        <v>61</v>
      </c>
      <c r="I4920" t="s">
        <v>685</v>
      </c>
    </row>
    <row r="4921" spans="1:9" x14ac:dyDescent="0.25">
      <c r="A4921" t="s">
        <v>3232</v>
      </c>
      <c r="B4921" s="6">
        <v>42056</v>
      </c>
      <c r="C4921" t="s">
        <v>3073</v>
      </c>
      <c r="D4921" t="s">
        <v>3230</v>
      </c>
      <c r="E4921" t="s">
        <v>3720</v>
      </c>
      <c r="F4921">
        <v>88</v>
      </c>
      <c r="G4921">
        <v>82</v>
      </c>
      <c r="I4921" t="s">
        <v>2355</v>
      </c>
    </row>
    <row r="4922" spans="1:9" x14ac:dyDescent="0.25">
      <c r="A4922" t="s">
        <v>3248</v>
      </c>
      <c r="B4922" s="6">
        <v>42056</v>
      </c>
      <c r="C4922" t="s">
        <v>3073</v>
      </c>
      <c r="D4922" t="s">
        <v>3714</v>
      </c>
      <c r="E4922" t="s">
        <v>3720</v>
      </c>
      <c r="F4922">
        <v>85</v>
      </c>
      <c r="G4922">
        <v>77</v>
      </c>
      <c r="I4922" t="s">
        <v>900</v>
      </c>
    </row>
    <row r="4923" spans="1:9" x14ac:dyDescent="0.25">
      <c r="A4923" t="s">
        <v>3409</v>
      </c>
      <c r="B4923" s="6">
        <v>42056</v>
      </c>
      <c r="C4923" t="s">
        <v>3073</v>
      </c>
      <c r="D4923" t="s">
        <v>3412</v>
      </c>
      <c r="E4923" t="s">
        <v>3721</v>
      </c>
      <c r="F4923">
        <v>56</v>
      </c>
      <c r="G4923">
        <v>50</v>
      </c>
      <c r="I4923" t="s">
        <v>2756</v>
      </c>
    </row>
    <row r="4924" spans="1:9" x14ac:dyDescent="0.25">
      <c r="A4924" t="s">
        <v>3247</v>
      </c>
      <c r="B4924" s="6">
        <v>42056</v>
      </c>
      <c r="C4924" t="s">
        <v>3073</v>
      </c>
      <c r="D4924" t="s">
        <v>3702</v>
      </c>
      <c r="E4924" t="s">
        <v>3720</v>
      </c>
      <c r="F4924">
        <v>79</v>
      </c>
      <c r="G4924">
        <v>75</v>
      </c>
      <c r="H4924" t="s">
        <v>3722</v>
      </c>
      <c r="I4924" t="s">
        <v>911</v>
      </c>
    </row>
    <row r="4925" spans="1:9" x14ac:dyDescent="0.25">
      <c r="A4925" t="s">
        <v>3182</v>
      </c>
      <c r="B4925" s="6">
        <v>42056</v>
      </c>
      <c r="C4925" t="s">
        <v>3073</v>
      </c>
      <c r="D4925" t="s">
        <v>3148</v>
      </c>
      <c r="E4925" t="s">
        <v>3720</v>
      </c>
      <c r="F4925">
        <v>73</v>
      </c>
      <c r="G4925">
        <v>69</v>
      </c>
      <c r="I4925" t="s">
        <v>1470</v>
      </c>
    </row>
    <row r="4926" spans="1:9" x14ac:dyDescent="0.25">
      <c r="A4926" t="s">
        <v>3402</v>
      </c>
      <c r="B4926" s="6">
        <v>42056</v>
      </c>
      <c r="C4926" t="s">
        <v>3073</v>
      </c>
      <c r="D4926" t="s">
        <v>3160</v>
      </c>
      <c r="E4926" t="s">
        <v>3720</v>
      </c>
      <c r="F4926">
        <v>63</v>
      </c>
      <c r="G4926">
        <v>58</v>
      </c>
      <c r="I4926" t="s">
        <v>2875</v>
      </c>
    </row>
    <row r="4927" spans="1:9" x14ac:dyDescent="0.25">
      <c r="A4927" t="s">
        <v>3154</v>
      </c>
      <c r="B4927" s="6">
        <v>42056</v>
      </c>
      <c r="C4927" t="s">
        <v>3073</v>
      </c>
      <c r="D4927" t="s">
        <v>3326</v>
      </c>
      <c r="E4927" t="s">
        <v>3721</v>
      </c>
      <c r="F4927">
        <v>72</v>
      </c>
      <c r="G4927">
        <v>54</v>
      </c>
      <c r="I4927" t="s">
        <v>1561</v>
      </c>
    </row>
    <row r="4928" spans="1:9" x14ac:dyDescent="0.25">
      <c r="A4928" t="s">
        <v>3331</v>
      </c>
      <c r="B4928" s="6">
        <v>42056</v>
      </c>
      <c r="C4928" t="s">
        <v>3073</v>
      </c>
      <c r="D4928" t="s">
        <v>3208</v>
      </c>
      <c r="E4928" t="s">
        <v>3721</v>
      </c>
      <c r="F4928">
        <v>74</v>
      </c>
      <c r="G4928">
        <v>67</v>
      </c>
      <c r="I4928" t="s">
        <v>1376</v>
      </c>
    </row>
    <row r="4929" spans="1:9" x14ac:dyDescent="0.25">
      <c r="A4929" t="s">
        <v>3297</v>
      </c>
      <c r="B4929" s="6">
        <v>42056</v>
      </c>
      <c r="C4929" t="s">
        <v>3073</v>
      </c>
      <c r="D4929" t="s">
        <v>3283</v>
      </c>
      <c r="E4929" t="s">
        <v>3721</v>
      </c>
      <c r="F4929">
        <v>67</v>
      </c>
      <c r="G4929">
        <v>58</v>
      </c>
      <c r="I4929" t="s">
        <v>1387</v>
      </c>
    </row>
    <row r="4930" spans="1:9" x14ac:dyDescent="0.25">
      <c r="A4930" t="s">
        <v>3296</v>
      </c>
      <c r="B4930" s="6">
        <v>42056</v>
      </c>
      <c r="C4930" t="s">
        <v>3073</v>
      </c>
      <c r="D4930" t="s">
        <v>3333</v>
      </c>
      <c r="E4930" t="s">
        <v>3721</v>
      </c>
      <c r="F4930">
        <v>48</v>
      </c>
      <c r="G4930">
        <v>44</v>
      </c>
      <c r="I4930" t="s">
        <v>1397</v>
      </c>
    </row>
    <row r="4931" spans="1:9" x14ac:dyDescent="0.25">
      <c r="A4931" t="s">
        <v>3084</v>
      </c>
      <c r="B4931" s="6">
        <v>42056</v>
      </c>
      <c r="C4931" t="s">
        <v>3073</v>
      </c>
      <c r="D4931" t="s">
        <v>3083</v>
      </c>
      <c r="E4931" t="s">
        <v>3720</v>
      </c>
      <c r="F4931">
        <v>76</v>
      </c>
      <c r="G4931">
        <v>60</v>
      </c>
      <c r="I4931" t="s">
        <v>145</v>
      </c>
    </row>
    <row r="4932" spans="1:9" x14ac:dyDescent="0.25">
      <c r="A4932" t="s">
        <v>3091</v>
      </c>
      <c r="B4932" s="6">
        <v>42056</v>
      </c>
      <c r="C4932" t="s">
        <v>3073</v>
      </c>
      <c r="D4932" t="s">
        <v>3088</v>
      </c>
      <c r="E4932" t="s">
        <v>3721</v>
      </c>
      <c r="F4932">
        <v>73</v>
      </c>
      <c r="G4932">
        <v>66</v>
      </c>
      <c r="I4932" t="s">
        <v>162</v>
      </c>
    </row>
    <row r="4933" spans="1:9" x14ac:dyDescent="0.25">
      <c r="A4933" t="s">
        <v>3305</v>
      </c>
      <c r="B4933" s="6">
        <v>42056</v>
      </c>
      <c r="C4933" t="s">
        <v>3073</v>
      </c>
      <c r="D4933" t="s">
        <v>3311</v>
      </c>
      <c r="E4933" t="s">
        <v>3720</v>
      </c>
      <c r="F4933">
        <v>75</v>
      </c>
      <c r="G4933">
        <v>68</v>
      </c>
      <c r="I4933" t="s">
        <v>1222</v>
      </c>
    </row>
    <row r="4934" spans="1:9" x14ac:dyDescent="0.25">
      <c r="A4934" t="s">
        <v>3276</v>
      </c>
      <c r="B4934" s="6">
        <v>42056</v>
      </c>
      <c r="C4934" t="s">
        <v>3073</v>
      </c>
      <c r="D4934" t="s">
        <v>3329</v>
      </c>
      <c r="E4934" t="s">
        <v>3721</v>
      </c>
      <c r="F4934">
        <v>85</v>
      </c>
      <c r="G4934">
        <v>79</v>
      </c>
      <c r="I4934" t="s">
        <v>1590</v>
      </c>
    </row>
    <row r="4935" spans="1:9" x14ac:dyDescent="0.25">
      <c r="A4935" t="s">
        <v>3277</v>
      </c>
      <c r="B4935" s="6">
        <v>42056</v>
      </c>
      <c r="C4935" t="s">
        <v>3073</v>
      </c>
      <c r="D4935" t="s">
        <v>3365</v>
      </c>
      <c r="E4935" t="s">
        <v>3721</v>
      </c>
      <c r="F4935">
        <v>72</v>
      </c>
      <c r="G4935">
        <v>49</v>
      </c>
      <c r="I4935" t="s">
        <v>2998</v>
      </c>
    </row>
    <row r="4936" spans="1:9" x14ac:dyDescent="0.25">
      <c r="A4936" t="s">
        <v>3299</v>
      </c>
      <c r="B4936" s="6">
        <v>42056</v>
      </c>
      <c r="C4936" t="s">
        <v>3073</v>
      </c>
      <c r="D4936" t="s">
        <v>3358</v>
      </c>
      <c r="E4936" t="s">
        <v>3720</v>
      </c>
      <c r="F4936">
        <v>81</v>
      </c>
      <c r="G4936">
        <v>70</v>
      </c>
      <c r="I4936" t="s">
        <v>2891</v>
      </c>
    </row>
    <row r="4937" spans="1:9" x14ac:dyDescent="0.25">
      <c r="A4937" t="s">
        <v>3353</v>
      </c>
      <c r="B4937" s="6">
        <v>42056</v>
      </c>
      <c r="C4937" t="s">
        <v>3073</v>
      </c>
      <c r="D4937" t="s">
        <v>3298</v>
      </c>
      <c r="E4937" t="s">
        <v>3721</v>
      </c>
      <c r="F4937">
        <v>69</v>
      </c>
      <c r="G4937">
        <v>62</v>
      </c>
      <c r="I4937" t="s">
        <v>1584</v>
      </c>
    </row>
    <row r="4938" spans="1:9" x14ac:dyDescent="0.25">
      <c r="A4938" t="s">
        <v>3368</v>
      </c>
      <c r="B4938" s="6">
        <v>42056</v>
      </c>
      <c r="C4938" t="s">
        <v>3073</v>
      </c>
      <c r="D4938" t="s">
        <v>3179</v>
      </c>
      <c r="E4938" t="s">
        <v>3721</v>
      </c>
      <c r="F4938">
        <v>55</v>
      </c>
      <c r="G4938">
        <v>48</v>
      </c>
      <c r="I4938" t="s">
        <v>1681</v>
      </c>
    </row>
    <row r="4939" spans="1:9" x14ac:dyDescent="0.25">
      <c r="A4939" t="s">
        <v>3229</v>
      </c>
      <c r="B4939" s="6">
        <v>42056</v>
      </c>
      <c r="C4939" t="s">
        <v>3073</v>
      </c>
      <c r="D4939" t="s">
        <v>3235</v>
      </c>
      <c r="E4939" t="s">
        <v>3721</v>
      </c>
      <c r="F4939">
        <v>76</v>
      </c>
      <c r="G4939">
        <v>53</v>
      </c>
      <c r="I4939" t="s">
        <v>2515</v>
      </c>
    </row>
    <row r="4940" spans="1:9" x14ac:dyDescent="0.25">
      <c r="A4940" t="s">
        <v>3180</v>
      </c>
      <c r="B4940" s="6">
        <v>42056</v>
      </c>
      <c r="C4940" t="s">
        <v>3073</v>
      </c>
      <c r="D4940" t="s">
        <v>3165</v>
      </c>
      <c r="E4940" t="s">
        <v>3721</v>
      </c>
      <c r="F4940">
        <v>78</v>
      </c>
      <c r="G4940">
        <v>72</v>
      </c>
      <c r="I4940" t="s">
        <v>535</v>
      </c>
    </row>
    <row r="4941" spans="1:9" x14ac:dyDescent="0.25">
      <c r="A4941" t="s">
        <v>3370</v>
      </c>
      <c r="B4941" s="6">
        <v>42056</v>
      </c>
      <c r="C4941" t="s">
        <v>3073</v>
      </c>
      <c r="D4941" t="s">
        <v>3351</v>
      </c>
      <c r="E4941" t="s">
        <v>3720</v>
      </c>
      <c r="F4941">
        <v>113</v>
      </c>
      <c r="G4941">
        <v>111</v>
      </c>
      <c r="H4941" t="s">
        <v>3723</v>
      </c>
      <c r="I4941" t="s">
        <v>2571</v>
      </c>
    </row>
    <row r="4942" spans="1:9" x14ac:dyDescent="0.25">
      <c r="A4942" t="s">
        <v>3272</v>
      </c>
      <c r="B4942" s="6">
        <v>42056</v>
      </c>
      <c r="C4942" t="s">
        <v>3073</v>
      </c>
      <c r="D4942" t="s">
        <v>3189</v>
      </c>
      <c r="E4942" t="s">
        <v>3720</v>
      </c>
      <c r="F4942">
        <v>59</v>
      </c>
      <c r="G4942">
        <v>46</v>
      </c>
      <c r="I4942" t="s">
        <v>412</v>
      </c>
    </row>
    <row r="4943" spans="1:9" x14ac:dyDescent="0.25">
      <c r="A4943" t="s">
        <v>3110</v>
      </c>
      <c r="B4943" s="6">
        <v>42056</v>
      </c>
      <c r="C4943" t="s">
        <v>3073</v>
      </c>
      <c r="D4943" t="s">
        <v>3289</v>
      </c>
      <c r="E4943" t="s">
        <v>3720</v>
      </c>
      <c r="F4943">
        <v>97</v>
      </c>
      <c r="G4943">
        <v>87</v>
      </c>
      <c r="I4943" t="s">
        <v>644</v>
      </c>
    </row>
    <row r="4944" spans="1:9" x14ac:dyDescent="0.25">
      <c r="A4944" t="s">
        <v>3712</v>
      </c>
      <c r="B4944" s="6">
        <v>42056</v>
      </c>
      <c r="C4944" t="s">
        <v>3073</v>
      </c>
      <c r="D4944" t="s">
        <v>3124</v>
      </c>
      <c r="E4944" t="s">
        <v>3721</v>
      </c>
      <c r="F4944">
        <v>63</v>
      </c>
      <c r="G4944">
        <v>53</v>
      </c>
      <c r="I4944" t="s">
        <v>1318</v>
      </c>
    </row>
    <row r="4945" spans="1:9" x14ac:dyDescent="0.25">
      <c r="A4945" t="s">
        <v>3310</v>
      </c>
      <c r="B4945" s="6">
        <v>42056</v>
      </c>
      <c r="C4945" t="s">
        <v>3073</v>
      </c>
      <c r="D4945" t="s">
        <v>3391</v>
      </c>
      <c r="E4945" t="s">
        <v>3721</v>
      </c>
      <c r="F4945">
        <v>78</v>
      </c>
      <c r="G4945">
        <v>52</v>
      </c>
      <c r="I4945" t="s">
        <v>2574</v>
      </c>
    </row>
    <row r="4946" spans="1:9" x14ac:dyDescent="0.25">
      <c r="A4946" t="s">
        <v>3210</v>
      </c>
      <c r="B4946" s="6">
        <v>42056</v>
      </c>
      <c r="C4946" t="s">
        <v>3073</v>
      </c>
      <c r="D4946" t="s">
        <v>3101</v>
      </c>
      <c r="E4946" t="s">
        <v>3721</v>
      </c>
      <c r="F4946">
        <v>73</v>
      </c>
      <c r="G4946">
        <v>56</v>
      </c>
      <c r="I4946" t="s">
        <v>442</v>
      </c>
    </row>
    <row r="4947" spans="1:9" x14ac:dyDescent="0.25">
      <c r="A4947" t="s">
        <v>3081</v>
      </c>
      <c r="B4947" s="6">
        <v>42056</v>
      </c>
      <c r="C4947" t="s">
        <v>3073</v>
      </c>
      <c r="D4947" t="s">
        <v>3116</v>
      </c>
      <c r="E4947" t="s">
        <v>3720</v>
      </c>
      <c r="F4947">
        <v>56</v>
      </c>
      <c r="G4947">
        <v>50</v>
      </c>
      <c r="I4947" t="s">
        <v>1768</v>
      </c>
    </row>
    <row r="4948" spans="1:9" x14ac:dyDescent="0.25">
      <c r="A4948" t="s">
        <v>3226</v>
      </c>
      <c r="B4948" s="6">
        <v>42056</v>
      </c>
      <c r="C4948" t="s">
        <v>3073</v>
      </c>
      <c r="D4948" t="s">
        <v>3156</v>
      </c>
      <c r="E4948" t="s">
        <v>3720</v>
      </c>
      <c r="F4948">
        <v>83</v>
      </c>
      <c r="G4948">
        <v>70</v>
      </c>
      <c r="I4948" t="s">
        <v>1700</v>
      </c>
    </row>
    <row r="4949" spans="1:9" x14ac:dyDescent="0.25">
      <c r="A4949" t="s">
        <v>3372</v>
      </c>
      <c r="B4949" s="6">
        <v>42057</v>
      </c>
      <c r="C4949" t="s">
        <v>3073</v>
      </c>
      <c r="D4949" t="s">
        <v>3132</v>
      </c>
      <c r="E4949" t="s">
        <v>3721</v>
      </c>
      <c r="F4949">
        <v>64</v>
      </c>
      <c r="G4949">
        <v>59</v>
      </c>
      <c r="I4949" t="s">
        <v>458</v>
      </c>
    </row>
    <row r="4950" spans="1:9" x14ac:dyDescent="0.25">
      <c r="A4950" t="s">
        <v>3093</v>
      </c>
      <c r="B4950" s="6">
        <v>42057</v>
      </c>
      <c r="C4950" t="s">
        <v>3073</v>
      </c>
      <c r="D4950" t="s">
        <v>3399</v>
      </c>
      <c r="E4950" t="s">
        <v>3721</v>
      </c>
      <c r="F4950">
        <v>72</v>
      </c>
      <c r="G4950">
        <v>63</v>
      </c>
      <c r="I4950" t="s">
        <v>2417</v>
      </c>
    </row>
    <row r="4951" spans="1:9" x14ac:dyDescent="0.25">
      <c r="A4951" t="s">
        <v>3079</v>
      </c>
      <c r="B4951" s="6">
        <v>42057</v>
      </c>
      <c r="C4951" t="s">
        <v>3073</v>
      </c>
      <c r="D4951" t="s">
        <v>3094</v>
      </c>
      <c r="E4951" t="s">
        <v>3721</v>
      </c>
      <c r="F4951">
        <v>78</v>
      </c>
      <c r="G4951">
        <v>69</v>
      </c>
      <c r="I4951" t="s">
        <v>184</v>
      </c>
    </row>
    <row r="4952" spans="1:9" x14ac:dyDescent="0.25">
      <c r="A4952" t="s">
        <v>3136</v>
      </c>
      <c r="B4952" s="6">
        <v>42057</v>
      </c>
      <c r="C4952" t="s">
        <v>3073</v>
      </c>
      <c r="D4952" t="s">
        <v>3142</v>
      </c>
      <c r="E4952" t="s">
        <v>3721</v>
      </c>
      <c r="F4952">
        <v>67</v>
      </c>
      <c r="G4952">
        <v>60</v>
      </c>
      <c r="I4952" t="s">
        <v>225</v>
      </c>
    </row>
    <row r="4953" spans="1:9" x14ac:dyDescent="0.25">
      <c r="A4953" t="s">
        <v>3288</v>
      </c>
      <c r="B4953" s="6">
        <v>42057</v>
      </c>
      <c r="C4953" t="s">
        <v>3073</v>
      </c>
      <c r="D4953" t="s">
        <v>3388</v>
      </c>
      <c r="E4953" t="s">
        <v>3721</v>
      </c>
      <c r="F4953">
        <v>78</v>
      </c>
      <c r="G4953">
        <v>43</v>
      </c>
      <c r="I4953" t="s">
        <v>2101</v>
      </c>
    </row>
    <row r="4954" spans="1:9" x14ac:dyDescent="0.25">
      <c r="A4954" t="s">
        <v>3337</v>
      </c>
      <c r="B4954" s="6">
        <v>42057</v>
      </c>
      <c r="C4954" t="s">
        <v>3073</v>
      </c>
      <c r="D4954" t="s">
        <v>3397</v>
      </c>
      <c r="E4954" t="s">
        <v>3721</v>
      </c>
      <c r="F4954">
        <v>73</v>
      </c>
      <c r="G4954">
        <v>65</v>
      </c>
      <c r="I4954" t="s">
        <v>467</v>
      </c>
    </row>
    <row r="4955" spans="1:9" x14ac:dyDescent="0.25">
      <c r="A4955" t="s">
        <v>3112</v>
      </c>
      <c r="B4955" s="6">
        <v>42057</v>
      </c>
      <c r="C4955" t="s">
        <v>3073</v>
      </c>
      <c r="D4955" t="s">
        <v>3344</v>
      </c>
      <c r="E4955" t="s">
        <v>3720</v>
      </c>
      <c r="F4955">
        <v>80</v>
      </c>
      <c r="G4955">
        <v>78</v>
      </c>
      <c r="I4955" t="s">
        <v>687</v>
      </c>
    </row>
    <row r="4956" spans="1:9" x14ac:dyDescent="0.25">
      <c r="A4956" t="s">
        <v>3227</v>
      </c>
      <c r="B4956" s="6">
        <v>42057</v>
      </c>
      <c r="C4956" t="s">
        <v>3073</v>
      </c>
      <c r="D4956" t="s">
        <v>3323</v>
      </c>
      <c r="E4956" t="s">
        <v>3720</v>
      </c>
      <c r="F4956">
        <v>60</v>
      </c>
      <c r="G4956">
        <v>53</v>
      </c>
      <c r="I4956" t="s">
        <v>441</v>
      </c>
    </row>
    <row r="4957" spans="1:9" x14ac:dyDescent="0.25">
      <c r="A4957" t="s">
        <v>3209</v>
      </c>
      <c r="B4957" s="6">
        <v>42057</v>
      </c>
      <c r="C4957" t="s">
        <v>3073</v>
      </c>
      <c r="D4957" t="s">
        <v>3327</v>
      </c>
      <c r="E4957" t="s">
        <v>3721</v>
      </c>
      <c r="F4957">
        <v>69</v>
      </c>
      <c r="G4957">
        <v>68</v>
      </c>
      <c r="I4957" t="s">
        <v>1814</v>
      </c>
    </row>
    <row r="4958" spans="1:9" x14ac:dyDescent="0.25">
      <c r="A4958" t="s">
        <v>3187</v>
      </c>
      <c r="B4958" s="6">
        <v>42057</v>
      </c>
      <c r="C4958" t="s">
        <v>3073</v>
      </c>
      <c r="D4958" t="s">
        <v>3164</v>
      </c>
      <c r="E4958" t="s">
        <v>3721</v>
      </c>
      <c r="F4958">
        <v>68</v>
      </c>
      <c r="G4958">
        <v>61</v>
      </c>
      <c r="I4958" t="s">
        <v>111</v>
      </c>
    </row>
    <row r="4959" spans="1:9" x14ac:dyDescent="0.25">
      <c r="A4959" t="s">
        <v>3379</v>
      </c>
      <c r="B4959" s="6">
        <v>42057</v>
      </c>
      <c r="C4959" t="s">
        <v>3073</v>
      </c>
      <c r="D4959" t="s">
        <v>3366</v>
      </c>
      <c r="E4959" t="s">
        <v>3720</v>
      </c>
      <c r="F4959">
        <v>63</v>
      </c>
      <c r="G4959">
        <v>61</v>
      </c>
      <c r="I4959" t="s">
        <v>2458</v>
      </c>
    </row>
    <row r="4960" spans="1:9" x14ac:dyDescent="0.25">
      <c r="A4960" t="s">
        <v>3123</v>
      </c>
      <c r="B4960" s="6">
        <v>42057</v>
      </c>
      <c r="C4960" t="s">
        <v>3073</v>
      </c>
      <c r="D4960" t="s">
        <v>3076</v>
      </c>
      <c r="E4960" t="s">
        <v>3721</v>
      </c>
      <c r="F4960">
        <v>80</v>
      </c>
      <c r="G4960">
        <v>78</v>
      </c>
      <c r="H4960" t="s">
        <v>3724</v>
      </c>
      <c r="I4960" t="s">
        <v>2463</v>
      </c>
    </row>
    <row r="4961" spans="1:9" x14ac:dyDescent="0.25">
      <c r="A4961" t="s">
        <v>3153</v>
      </c>
      <c r="B4961" s="6">
        <v>42057</v>
      </c>
      <c r="C4961" t="s">
        <v>3073</v>
      </c>
      <c r="D4961" t="s">
        <v>3324</v>
      </c>
      <c r="E4961" t="s">
        <v>3721</v>
      </c>
      <c r="F4961">
        <v>64</v>
      </c>
      <c r="G4961">
        <v>57</v>
      </c>
      <c r="I4961" t="s">
        <v>1251</v>
      </c>
    </row>
    <row r="4962" spans="1:9" x14ac:dyDescent="0.25">
      <c r="A4962" t="s">
        <v>3290</v>
      </c>
      <c r="B4962" s="6">
        <v>42057</v>
      </c>
      <c r="C4962" t="s">
        <v>3073</v>
      </c>
      <c r="D4962" t="s">
        <v>3204</v>
      </c>
      <c r="E4962" t="s">
        <v>3721</v>
      </c>
      <c r="F4962">
        <v>68</v>
      </c>
      <c r="G4962">
        <v>66</v>
      </c>
      <c r="I4962" t="s">
        <v>1518</v>
      </c>
    </row>
    <row r="4963" spans="1:9" x14ac:dyDescent="0.25">
      <c r="A4963" t="s">
        <v>3281</v>
      </c>
      <c r="B4963" s="6">
        <v>42057</v>
      </c>
      <c r="C4963" t="s">
        <v>3073</v>
      </c>
      <c r="D4963" t="s">
        <v>3373</v>
      </c>
      <c r="E4963" t="s">
        <v>3721</v>
      </c>
      <c r="F4963">
        <v>66</v>
      </c>
      <c r="G4963">
        <v>60</v>
      </c>
      <c r="I4963" t="s">
        <v>1650</v>
      </c>
    </row>
    <row r="4964" spans="1:9" x14ac:dyDescent="0.25">
      <c r="A4964" t="s">
        <v>3325</v>
      </c>
      <c r="B4964" s="6">
        <v>42057</v>
      </c>
      <c r="C4964" t="s">
        <v>3073</v>
      </c>
      <c r="D4964" t="s">
        <v>3099</v>
      </c>
      <c r="E4964" t="s">
        <v>3721</v>
      </c>
      <c r="F4964">
        <v>84</v>
      </c>
      <c r="G4964">
        <v>70</v>
      </c>
      <c r="I4964" t="s">
        <v>2472</v>
      </c>
    </row>
    <row r="4965" spans="1:9" x14ac:dyDescent="0.25">
      <c r="A4965" t="s">
        <v>3134</v>
      </c>
      <c r="B4965" s="6">
        <v>42057</v>
      </c>
      <c r="C4965" t="s">
        <v>3073</v>
      </c>
      <c r="D4965" t="s">
        <v>3127</v>
      </c>
      <c r="E4965" t="s">
        <v>3720</v>
      </c>
      <c r="F4965">
        <v>74</v>
      </c>
      <c r="G4965">
        <v>46</v>
      </c>
      <c r="I4965" t="s">
        <v>1273</v>
      </c>
    </row>
    <row r="4966" spans="1:9" x14ac:dyDescent="0.25">
      <c r="A4966" t="s">
        <v>3369</v>
      </c>
      <c r="B4966" s="6">
        <v>42057</v>
      </c>
      <c r="C4966" t="s">
        <v>3073</v>
      </c>
      <c r="D4966" t="s">
        <v>3162</v>
      </c>
      <c r="E4966" t="s">
        <v>3721</v>
      </c>
      <c r="F4966">
        <v>81</v>
      </c>
      <c r="G4966">
        <v>56</v>
      </c>
      <c r="I4966" t="s">
        <v>1660</v>
      </c>
    </row>
    <row r="4967" spans="1:9" x14ac:dyDescent="0.25">
      <c r="A4967" t="s">
        <v>3295</v>
      </c>
      <c r="B4967" s="6">
        <v>42057</v>
      </c>
      <c r="C4967" t="s">
        <v>3073</v>
      </c>
      <c r="D4967" t="s">
        <v>3287</v>
      </c>
      <c r="E4967" t="s">
        <v>3721</v>
      </c>
      <c r="F4967">
        <v>69</v>
      </c>
      <c r="G4967">
        <v>58</v>
      </c>
      <c r="I4967" t="s">
        <v>917</v>
      </c>
    </row>
    <row r="4968" spans="1:9" x14ac:dyDescent="0.25">
      <c r="A4968" t="s">
        <v>3108</v>
      </c>
      <c r="B4968" s="6">
        <v>42057</v>
      </c>
      <c r="C4968" t="s">
        <v>3073</v>
      </c>
      <c r="D4968" t="s">
        <v>3152</v>
      </c>
      <c r="E4968" t="s">
        <v>3720</v>
      </c>
      <c r="F4968">
        <v>84</v>
      </c>
      <c r="G4968">
        <v>54</v>
      </c>
      <c r="I4968" t="s">
        <v>702</v>
      </c>
    </row>
    <row r="4969" spans="1:9" x14ac:dyDescent="0.25">
      <c r="A4969" t="s">
        <v>3131</v>
      </c>
      <c r="B4969" s="6">
        <v>42057</v>
      </c>
      <c r="C4969" t="s">
        <v>3073</v>
      </c>
      <c r="D4969" t="s">
        <v>3168</v>
      </c>
      <c r="E4969" t="s">
        <v>3721</v>
      </c>
      <c r="F4969">
        <v>68</v>
      </c>
      <c r="G4969">
        <v>64</v>
      </c>
      <c r="H4969" t="s">
        <v>3722</v>
      </c>
      <c r="I4969" t="s">
        <v>516</v>
      </c>
    </row>
    <row r="4970" spans="1:9" x14ac:dyDescent="0.25">
      <c r="A4970" t="s">
        <v>3143</v>
      </c>
      <c r="B4970" s="6">
        <v>42057</v>
      </c>
      <c r="C4970" t="s">
        <v>3073</v>
      </c>
      <c r="D4970" t="s">
        <v>3140</v>
      </c>
      <c r="E4970" t="s">
        <v>3721</v>
      </c>
      <c r="F4970">
        <v>55</v>
      </c>
      <c r="G4970">
        <v>39</v>
      </c>
      <c r="I4970" t="s">
        <v>344</v>
      </c>
    </row>
    <row r="4971" spans="1:9" x14ac:dyDescent="0.25">
      <c r="A4971" t="s">
        <v>3138</v>
      </c>
      <c r="B4971" s="6">
        <v>42057</v>
      </c>
      <c r="C4971" t="s">
        <v>3073</v>
      </c>
      <c r="D4971" t="s">
        <v>3137</v>
      </c>
      <c r="E4971" t="s">
        <v>3720</v>
      </c>
      <c r="F4971">
        <v>75</v>
      </c>
      <c r="G4971">
        <v>65</v>
      </c>
      <c r="H4971" t="s">
        <v>3722</v>
      </c>
      <c r="I4971" t="s">
        <v>355</v>
      </c>
    </row>
    <row r="4972" spans="1:9" x14ac:dyDescent="0.25">
      <c r="A4972" t="s">
        <v>3207</v>
      </c>
      <c r="B4972" s="6">
        <v>42057</v>
      </c>
      <c r="C4972" t="s">
        <v>3073</v>
      </c>
      <c r="D4972" t="s">
        <v>3338</v>
      </c>
      <c r="E4972" t="s">
        <v>3721</v>
      </c>
      <c r="F4972">
        <v>84</v>
      </c>
      <c r="G4972">
        <v>49</v>
      </c>
      <c r="I4972" t="s">
        <v>1204</v>
      </c>
    </row>
    <row r="4973" spans="1:9" x14ac:dyDescent="0.25">
      <c r="A4973" t="s">
        <v>3710</v>
      </c>
      <c r="B4973" s="6">
        <v>42057</v>
      </c>
      <c r="C4973" t="s">
        <v>3073</v>
      </c>
      <c r="D4973" t="s">
        <v>3161</v>
      </c>
      <c r="E4973" t="s">
        <v>3721</v>
      </c>
      <c r="F4973">
        <v>51</v>
      </c>
      <c r="G4973">
        <v>41</v>
      </c>
      <c r="I4973" t="s">
        <v>695</v>
      </c>
    </row>
    <row r="4974" spans="1:9" x14ac:dyDescent="0.25">
      <c r="A4974" t="s">
        <v>3271</v>
      </c>
      <c r="B4974" s="6">
        <v>42057</v>
      </c>
      <c r="C4974" t="s">
        <v>3073</v>
      </c>
      <c r="D4974" t="s">
        <v>3395</v>
      </c>
      <c r="E4974" t="s">
        <v>3720</v>
      </c>
      <c r="F4974">
        <v>87</v>
      </c>
      <c r="G4974">
        <v>84</v>
      </c>
      <c r="I4974" t="s">
        <v>502</v>
      </c>
    </row>
    <row r="4975" spans="1:9" x14ac:dyDescent="0.25">
      <c r="A4975" t="s">
        <v>3706</v>
      </c>
      <c r="B4975" s="6">
        <v>42057</v>
      </c>
      <c r="C4975" t="s">
        <v>3073</v>
      </c>
      <c r="D4975" t="s">
        <v>3378</v>
      </c>
      <c r="E4975" t="s">
        <v>3721</v>
      </c>
      <c r="F4975">
        <v>62</v>
      </c>
      <c r="G4975">
        <v>43</v>
      </c>
      <c r="I4975" t="s">
        <v>2166</v>
      </c>
    </row>
    <row r="4976" spans="1:9" x14ac:dyDescent="0.25">
      <c r="A4976" t="s">
        <v>3414</v>
      </c>
      <c r="B4976" s="6">
        <v>42058</v>
      </c>
      <c r="C4976" t="s">
        <v>3073</v>
      </c>
      <c r="D4976" t="s">
        <v>3400</v>
      </c>
      <c r="E4976" t="s">
        <v>3720</v>
      </c>
      <c r="F4976">
        <v>73</v>
      </c>
      <c r="G4976">
        <v>69</v>
      </c>
      <c r="I4976" t="s">
        <v>2695</v>
      </c>
    </row>
    <row r="4977" spans="1:9" x14ac:dyDescent="0.25">
      <c r="A4977" t="s">
        <v>3377</v>
      </c>
      <c r="B4977" s="6">
        <v>42058</v>
      </c>
      <c r="C4977" t="s">
        <v>3073</v>
      </c>
      <c r="D4977" t="s">
        <v>3233</v>
      </c>
      <c r="E4977" t="s">
        <v>3721</v>
      </c>
      <c r="F4977">
        <v>76</v>
      </c>
      <c r="G4977">
        <v>64</v>
      </c>
      <c r="I4977" t="s">
        <v>271</v>
      </c>
    </row>
    <row r="4978" spans="1:9" x14ac:dyDescent="0.25">
      <c r="A4978" t="s">
        <v>3196</v>
      </c>
      <c r="B4978" s="6">
        <v>42058</v>
      </c>
      <c r="C4978" t="s">
        <v>3073</v>
      </c>
      <c r="D4978" t="s">
        <v>3711</v>
      </c>
      <c r="E4978" t="s">
        <v>3720</v>
      </c>
      <c r="F4978">
        <v>52</v>
      </c>
      <c r="G4978">
        <v>51</v>
      </c>
      <c r="I4978" t="s">
        <v>602</v>
      </c>
    </row>
    <row r="4979" spans="1:9" x14ac:dyDescent="0.25">
      <c r="A4979" t="s">
        <v>3406</v>
      </c>
      <c r="B4979" s="6">
        <v>42058</v>
      </c>
      <c r="C4979" t="s">
        <v>3073</v>
      </c>
      <c r="D4979" t="s">
        <v>3404</v>
      </c>
      <c r="E4979" t="s">
        <v>3721</v>
      </c>
      <c r="F4979">
        <v>77</v>
      </c>
      <c r="G4979">
        <v>64</v>
      </c>
      <c r="I4979" t="s">
        <v>2604</v>
      </c>
    </row>
    <row r="4980" spans="1:9" x14ac:dyDescent="0.25">
      <c r="A4980" t="s">
        <v>3245</v>
      </c>
      <c r="B4980" s="6">
        <v>42058</v>
      </c>
      <c r="C4980" t="s">
        <v>3073</v>
      </c>
      <c r="D4980" t="s">
        <v>3709</v>
      </c>
      <c r="E4980" t="s">
        <v>3721</v>
      </c>
      <c r="F4980">
        <v>70</v>
      </c>
      <c r="G4980">
        <v>63</v>
      </c>
      <c r="I4980" t="s">
        <v>73</v>
      </c>
    </row>
    <row r="4981" spans="1:9" x14ac:dyDescent="0.25">
      <c r="A4981" t="s">
        <v>3309</v>
      </c>
      <c r="B4981" s="6">
        <v>42058</v>
      </c>
      <c r="C4981" t="s">
        <v>3073</v>
      </c>
      <c r="D4981" t="s">
        <v>3308</v>
      </c>
      <c r="E4981" t="s">
        <v>3720</v>
      </c>
      <c r="F4981">
        <v>72</v>
      </c>
      <c r="G4981">
        <v>59</v>
      </c>
      <c r="I4981" t="s">
        <v>1194</v>
      </c>
    </row>
    <row r="4982" spans="1:9" x14ac:dyDescent="0.25">
      <c r="A4982" t="s">
        <v>3188</v>
      </c>
      <c r="B4982" s="6">
        <v>42058</v>
      </c>
      <c r="C4982" t="s">
        <v>3073</v>
      </c>
      <c r="D4982" t="s">
        <v>3384</v>
      </c>
      <c r="E4982" t="s">
        <v>3720</v>
      </c>
      <c r="F4982">
        <v>67</v>
      </c>
      <c r="G4982">
        <v>54</v>
      </c>
      <c r="I4982" t="s">
        <v>1846</v>
      </c>
    </row>
    <row r="4983" spans="1:9" x14ac:dyDescent="0.25">
      <c r="A4983" t="s">
        <v>3407</v>
      </c>
      <c r="B4983" s="6">
        <v>42058</v>
      </c>
      <c r="C4983" t="s">
        <v>3073</v>
      </c>
      <c r="D4983" t="s">
        <v>3357</v>
      </c>
      <c r="E4983" t="s">
        <v>3720</v>
      </c>
      <c r="F4983">
        <v>79</v>
      </c>
      <c r="G4983">
        <v>57</v>
      </c>
      <c r="I4983" t="s">
        <v>2632</v>
      </c>
    </row>
    <row r="4984" spans="1:9" x14ac:dyDescent="0.25">
      <c r="A4984" t="s">
        <v>3292</v>
      </c>
      <c r="B4984" s="6">
        <v>42058</v>
      </c>
      <c r="C4984" t="s">
        <v>3073</v>
      </c>
      <c r="D4984" t="s">
        <v>3300</v>
      </c>
      <c r="E4984" t="s">
        <v>3721</v>
      </c>
      <c r="F4984">
        <v>81</v>
      </c>
      <c r="G4984">
        <v>71</v>
      </c>
      <c r="I4984" t="s">
        <v>2052</v>
      </c>
    </row>
    <row r="4985" spans="1:9" x14ac:dyDescent="0.25">
      <c r="A4985" t="s">
        <v>3239</v>
      </c>
      <c r="B4985" s="6">
        <v>42058</v>
      </c>
      <c r="C4985" t="s">
        <v>3073</v>
      </c>
      <c r="D4985" t="s">
        <v>3341</v>
      </c>
      <c r="E4985" t="s">
        <v>3721</v>
      </c>
      <c r="F4985">
        <v>60</v>
      </c>
      <c r="G4985">
        <v>57</v>
      </c>
      <c r="H4985" t="s">
        <v>3722</v>
      </c>
      <c r="I4985" t="s">
        <v>2061</v>
      </c>
    </row>
    <row r="4986" spans="1:9" x14ac:dyDescent="0.25">
      <c r="A4986" t="s">
        <v>3413</v>
      </c>
      <c r="B4986" s="6">
        <v>42058</v>
      </c>
      <c r="C4986" t="s">
        <v>3073</v>
      </c>
      <c r="D4986" t="s">
        <v>3412</v>
      </c>
      <c r="E4986" t="s">
        <v>3721</v>
      </c>
      <c r="F4986">
        <v>79</v>
      </c>
      <c r="G4986">
        <v>58</v>
      </c>
      <c r="I4986" t="s">
        <v>2737</v>
      </c>
    </row>
    <row r="4987" spans="1:9" x14ac:dyDescent="0.25">
      <c r="A4987" t="s">
        <v>3321</v>
      </c>
      <c r="B4987" s="6">
        <v>42058</v>
      </c>
      <c r="C4987" t="s">
        <v>3073</v>
      </c>
      <c r="D4987" t="s">
        <v>3220</v>
      </c>
      <c r="E4987" t="s">
        <v>3721</v>
      </c>
      <c r="F4987">
        <v>63</v>
      </c>
      <c r="G4987">
        <v>52</v>
      </c>
      <c r="I4987" t="s">
        <v>2080</v>
      </c>
    </row>
    <row r="4988" spans="1:9" x14ac:dyDescent="0.25">
      <c r="A4988" t="s">
        <v>3322</v>
      </c>
      <c r="B4988" s="6">
        <v>42058</v>
      </c>
      <c r="C4988" t="s">
        <v>3073</v>
      </c>
      <c r="D4988" t="s">
        <v>3405</v>
      </c>
      <c r="E4988" t="s">
        <v>3720</v>
      </c>
      <c r="F4988">
        <v>74</v>
      </c>
      <c r="G4988">
        <v>73</v>
      </c>
      <c r="I4988" t="s">
        <v>2652</v>
      </c>
    </row>
    <row r="4989" spans="1:9" x14ac:dyDescent="0.25">
      <c r="A4989" t="s">
        <v>3313</v>
      </c>
      <c r="B4989" s="6">
        <v>42058</v>
      </c>
      <c r="C4989" t="s">
        <v>3073</v>
      </c>
      <c r="D4989" t="s">
        <v>3393</v>
      </c>
      <c r="E4989" t="s">
        <v>3720</v>
      </c>
      <c r="F4989">
        <v>75</v>
      </c>
      <c r="G4989">
        <v>65</v>
      </c>
      <c r="I4989" t="s">
        <v>2091</v>
      </c>
    </row>
    <row r="4990" spans="1:9" x14ac:dyDescent="0.25">
      <c r="A4990" t="s">
        <v>3356</v>
      </c>
      <c r="B4990" s="6">
        <v>42058</v>
      </c>
      <c r="C4990" t="s">
        <v>3073</v>
      </c>
      <c r="D4990" t="s">
        <v>3401</v>
      </c>
      <c r="E4990" t="s">
        <v>3720</v>
      </c>
      <c r="F4990">
        <v>56</v>
      </c>
      <c r="G4990">
        <v>54</v>
      </c>
      <c r="I4990" t="s">
        <v>2748</v>
      </c>
    </row>
    <row r="4991" spans="1:9" x14ac:dyDescent="0.25">
      <c r="A4991" t="s">
        <v>3201</v>
      </c>
      <c r="B4991" s="6">
        <v>42058</v>
      </c>
      <c r="C4991" t="s">
        <v>3073</v>
      </c>
      <c r="D4991" t="s">
        <v>3210</v>
      </c>
      <c r="E4991" t="s">
        <v>3721</v>
      </c>
      <c r="F4991">
        <v>58</v>
      </c>
      <c r="G4991">
        <v>57</v>
      </c>
      <c r="I4991" t="s">
        <v>974</v>
      </c>
    </row>
    <row r="4992" spans="1:9" x14ac:dyDescent="0.25">
      <c r="A4992" t="s">
        <v>3336</v>
      </c>
      <c r="B4992" s="6">
        <v>42058</v>
      </c>
      <c r="C4992" t="s">
        <v>3073</v>
      </c>
      <c r="D4992" t="s">
        <v>3362</v>
      </c>
      <c r="E4992" t="s">
        <v>3721</v>
      </c>
      <c r="F4992">
        <v>103</v>
      </c>
      <c r="G4992">
        <v>74</v>
      </c>
      <c r="I4992" t="s">
        <v>2657</v>
      </c>
    </row>
    <row r="4993" spans="1:9" x14ac:dyDescent="0.25">
      <c r="A4993" t="s">
        <v>3228</v>
      </c>
      <c r="B4993" s="6">
        <v>42058</v>
      </c>
      <c r="C4993" t="s">
        <v>3073</v>
      </c>
      <c r="D4993" t="s">
        <v>3238</v>
      </c>
      <c r="E4993" t="s">
        <v>3720</v>
      </c>
      <c r="F4993">
        <v>86</v>
      </c>
      <c r="G4993">
        <v>70</v>
      </c>
      <c r="I4993" t="s">
        <v>2352</v>
      </c>
    </row>
    <row r="4994" spans="1:9" x14ac:dyDescent="0.25">
      <c r="A4994" t="s">
        <v>3409</v>
      </c>
      <c r="B4994" s="6">
        <v>42058</v>
      </c>
      <c r="C4994" t="s">
        <v>3073</v>
      </c>
      <c r="D4994" t="s">
        <v>3394</v>
      </c>
      <c r="E4994" t="s">
        <v>3721</v>
      </c>
      <c r="F4994">
        <v>83</v>
      </c>
      <c r="G4994">
        <v>73</v>
      </c>
      <c r="I4994" t="s">
        <v>2757</v>
      </c>
    </row>
    <row r="4995" spans="1:9" x14ac:dyDescent="0.25">
      <c r="A4995" t="s">
        <v>3173</v>
      </c>
      <c r="B4995" s="6">
        <v>42059</v>
      </c>
      <c r="C4995" t="s">
        <v>3073</v>
      </c>
      <c r="D4995" t="s">
        <v>3364</v>
      </c>
      <c r="E4995" t="s">
        <v>3720</v>
      </c>
      <c r="F4995">
        <v>67</v>
      </c>
      <c r="G4995">
        <v>44</v>
      </c>
      <c r="I4995" t="s">
        <v>1135</v>
      </c>
    </row>
    <row r="4996" spans="1:9" x14ac:dyDescent="0.25">
      <c r="A4996" t="s">
        <v>3155</v>
      </c>
      <c r="B4996" s="6">
        <v>42059</v>
      </c>
      <c r="C4996" t="s">
        <v>3073</v>
      </c>
      <c r="D4996" t="s">
        <v>3199</v>
      </c>
      <c r="E4996" t="s">
        <v>3721</v>
      </c>
      <c r="F4996">
        <v>59</v>
      </c>
      <c r="G4996">
        <v>51</v>
      </c>
      <c r="I4996" t="s">
        <v>1232</v>
      </c>
    </row>
    <row r="4997" spans="1:9" x14ac:dyDescent="0.25">
      <c r="A4997" t="s">
        <v>3170</v>
      </c>
      <c r="B4997" s="6">
        <v>42059</v>
      </c>
      <c r="C4997" t="s">
        <v>3073</v>
      </c>
      <c r="D4997" t="s">
        <v>3100</v>
      </c>
      <c r="E4997" t="s">
        <v>3721</v>
      </c>
      <c r="F4997">
        <v>81</v>
      </c>
      <c r="G4997">
        <v>75</v>
      </c>
      <c r="I4997" t="s">
        <v>2478</v>
      </c>
    </row>
    <row r="4998" spans="1:9" x14ac:dyDescent="0.25">
      <c r="A4998" t="s">
        <v>3260</v>
      </c>
      <c r="B4998" s="6">
        <v>42059</v>
      </c>
      <c r="C4998" t="s">
        <v>3073</v>
      </c>
      <c r="D4998" t="s">
        <v>3183</v>
      </c>
      <c r="E4998" t="s">
        <v>3720</v>
      </c>
      <c r="F4998">
        <v>84</v>
      </c>
      <c r="G4998">
        <v>61</v>
      </c>
      <c r="I4998" t="s">
        <v>712</v>
      </c>
    </row>
    <row r="4999" spans="1:9" x14ac:dyDescent="0.25">
      <c r="A4999" t="s">
        <v>3316</v>
      </c>
      <c r="B4999" s="6">
        <v>42059</v>
      </c>
      <c r="C4999" t="s">
        <v>3073</v>
      </c>
      <c r="D4999" t="s">
        <v>3110</v>
      </c>
      <c r="E4999" t="s">
        <v>3720</v>
      </c>
      <c r="F4999">
        <v>53</v>
      </c>
      <c r="G4999">
        <v>48</v>
      </c>
      <c r="I4999" t="s">
        <v>1550</v>
      </c>
    </row>
    <row r="5000" spans="1:9" x14ac:dyDescent="0.25">
      <c r="A5000" t="s">
        <v>3280</v>
      </c>
      <c r="B5000" s="6">
        <v>42059</v>
      </c>
      <c r="C5000" t="s">
        <v>3073</v>
      </c>
      <c r="D5000" t="s">
        <v>3274</v>
      </c>
      <c r="E5000" t="s">
        <v>3721</v>
      </c>
      <c r="F5000">
        <v>76</v>
      </c>
      <c r="G5000">
        <v>65</v>
      </c>
      <c r="I5000" t="s">
        <v>536</v>
      </c>
    </row>
    <row r="5001" spans="1:9" x14ac:dyDescent="0.25">
      <c r="A5001" t="s">
        <v>3284</v>
      </c>
      <c r="B5001" s="6">
        <v>42059</v>
      </c>
      <c r="C5001" t="s">
        <v>3073</v>
      </c>
      <c r="D5001" t="s">
        <v>3122</v>
      </c>
      <c r="E5001" t="s">
        <v>3721</v>
      </c>
      <c r="F5001">
        <v>67</v>
      </c>
      <c r="G5001">
        <v>62</v>
      </c>
      <c r="I5001" t="s">
        <v>1934</v>
      </c>
    </row>
    <row r="5002" spans="1:9" x14ac:dyDescent="0.25">
      <c r="A5002" t="s">
        <v>3115</v>
      </c>
      <c r="B5002" s="6">
        <v>42059</v>
      </c>
      <c r="C5002" t="s">
        <v>3073</v>
      </c>
      <c r="D5002" t="s">
        <v>3082</v>
      </c>
      <c r="E5002" t="s">
        <v>3720</v>
      </c>
      <c r="F5002">
        <v>82</v>
      </c>
      <c r="G5002">
        <v>71</v>
      </c>
      <c r="I5002" t="s">
        <v>1785</v>
      </c>
    </row>
    <row r="5003" spans="1:9" x14ac:dyDescent="0.25">
      <c r="A5003" t="s">
        <v>3314</v>
      </c>
      <c r="B5003" s="6">
        <v>42059</v>
      </c>
      <c r="C5003" t="s">
        <v>3073</v>
      </c>
      <c r="D5003" t="s">
        <v>3387</v>
      </c>
      <c r="E5003" t="s">
        <v>3720</v>
      </c>
      <c r="F5003">
        <v>77</v>
      </c>
      <c r="G5003">
        <v>60</v>
      </c>
      <c r="I5003" t="s">
        <v>2586</v>
      </c>
    </row>
    <row r="5004" spans="1:9" x14ac:dyDescent="0.25">
      <c r="A5004" t="s">
        <v>3342</v>
      </c>
      <c r="B5004" s="6">
        <v>42059</v>
      </c>
      <c r="C5004" t="s">
        <v>3073</v>
      </c>
      <c r="D5004" t="s">
        <v>3718</v>
      </c>
      <c r="E5004" t="s">
        <v>3721</v>
      </c>
      <c r="F5004">
        <v>95</v>
      </c>
      <c r="G5004">
        <v>81</v>
      </c>
      <c r="I5004" t="s">
        <v>2961</v>
      </c>
    </row>
    <row r="5005" spans="1:9" x14ac:dyDescent="0.25">
      <c r="A5005" t="s">
        <v>3255</v>
      </c>
      <c r="B5005" s="6">
        <v>42059</v>
      </c>
      <c r="C5005" t="s">
        <v>3073</v>
      </c>
      <c r="D5005" t="s">
        <v>3252</v>
      </c>
      <c r="E5005" t="s">
        <v>3720</v>
      </c>
      <c r="F5005">
        <v>75</v>
      </c>
      <c r="G5005">
        <v>62</v>
      </c>
      <c r="I5005" t="s">
        <v>146</v>
      </c>
    </row>
    <row r="5006" spans="1:9" x14ac:dyDescent="0.25">
      <c r="A5006" t="s">
        <v>3315</v>
      </c>
      <c r="B5006" s="6">
        <v>42059</v>
      </c>
      <c r="C5006" t="s">
        <v>3073</v>
      </c>
      <c r="D5006" t="s">
        <v>3102</v>
      </c>
      <c r="E5006" t="s">
        <v>3720</v>
      </c>
      <c r="F5006">
        <v>72</v>
      </c>
      <c r="G5006">
        <v>56</v>
      </c>
      <c r="I5006" t="s">
        <v>901</v>
      </c>
    </row>
    <row r="5007" spans="1:9" x14ac:dyDescent="0.25">
      <c r="A5007" t="s">
        <v>3177</v>
      </c>
      <c r="B5007" s="6">
        <v>42059</v>
      </c>
      <c r="C5007" t="s">
        <v>3073</v>
      </c>
      <c r="D5007" t="s">
        <v>3712</v>
      </c>
      <c r="E5007" t="s">
        <v>3721</v>
      </c>
      <c r="F5007">
        <v>59</v>
      </c>
      <c r="G5007">
        <v>53</v>
      </c>
      <c r="I5007" t="s">
        <v>1244</v>
      </c>
    </row>
    <row r="5008" spans="1:9" x14ac:dyDescent="0.25">
      <c r="A5008" t="s">
        <v>3169</v>
      </c>
      <c r="B5008" s="6">
        <v>42059</v>
      </c>
      <c r="C5008" t="s">
        <v>3073</v>
      </c>
      <c r="D5008" t="s">
        <v>3375</v>
      </c>
      <c r="E5008" t="s">
        <v>3721</v>
      </c>
      <c r="F5008">
        <v>86</v>
      </c>
      <c r="G5008">
        <v>81</v>
      </c>
      <c r="H5008" t="s">
        <v>3722</v>
      </c>
      <c r="I5008" t="s">
        <v>1955</v>
      </c>
    </row>
    <row r="5009" spans="1:9" x14ac:dyDescent="0.25">
      <c r="A5009" t="s">
        <v>3235</v>
      </c>
      <c r="B5009" s="6">
        <v>42059</v>
      </c>
      <c r="C5009" t="s">
        <v>3073</v>
      </c>
      <c r="D5009" t="s">
        <v>3144</v>
      </c>
      <c r="E5009" t="s">
        <v>3721</v>
      </c>
      <c r="F5009">
        <v>64</v>
      </c>
      <c r="G5009">
        <v>52</v>
      </c>
      <c r="I5009" t="s">
        <v>301</v>
      </c>
    </row>
    <row r="5010" spans="1:9" x14ac:dyDescent="0.25">
      <c r="A5010" t="s">
        <v>3705</v>
      </c>
      <c r="B5010" s="6">
        <v>42059</v>
      </c>
      <c r="C5010" t="s">
        <v>3073</v>
      </c>
      <c r="D5010" t="s">
        <v>3135</v>
      </c>
      <c r="E5010" t="s">
        <v>3720</v>
      </c>
      <c r="F5010">
        <v>58</v>
      </c>
      <c r="G5010">
        <v>46</v>
      </c>
      <c r="I5010" t="s">
        <v>652</v>
      </c>
    </row>
    <row r="5011" spans="1:9" x14ac:dyDescent="0.25">
      <c r="A5011" t="s">
        <v>3092</v>
      </c>
      <c r="B5011" s="6">
        <v>42059</v>
      </c>
      <c r="C5011" t="s">
        <v>3073</v>
      </c>
      <c r="D5011" t="s">
        <v>3195</v>
      </c>
      <c r="E5011" t="s">
        <v>3720</v>
      </c>
      <c r="F5011">
        <v>65</v>
      </c>
      <c r="G5011">
        <v>60</v>
      </c>
      <c r="I5011" t="s">
        <v>666</v>
      </c>
    </row>
    <row r="5012" spans="1:9" x14ac:dyDescent="0.25">
      <c r="A5012" t="s">
        <v>3191</v>
      </c>
      <c r="B5012" s="6">
        <v>42059</v>
      </c>
      <c r="C5012" t="s">
        <v>3073</v>
      </c>
      <c r="D5012" t="s">
        <v>3367</v>
      </c>
      <c r="E5012" t="s">
        <v>3720</v>
      </c>
      <c r="F5012">
        <v>76</v>
      </c>
      <c r="G5012">
        <v>65</v>
      </c>
      <c r="I5012" t="s">
        <v>413</v>
      </c>
    </row>
    <row r="5013" spans="1:9" x14ac:dyDescent="0.25">
      <c r="A5013" t="s">
        <v>3192</v>
      </c>
      <c r="B5013" s="6">
        <v>42059</v>
      </c>
      <c r="C5013" t="s">
        <v>3073</v>
      </c>
      <c r="D5013" t="s">
        <v>3095</v>
      </c>
      <c r="E5013" t="s">
        <v>3721</v>
      </c>
      <c r="F5013">
        <v>71</v>
      </c>
      <c r="G5013">
        <v>65</v>
      </c>
      <c r="I5013" t="s">
        <v>675</v>
      </c>
    </row>
    <row r="5014" spans="1:9" x14ac:dyDescent="0.25">
      <c r="A5014" t="s">
        <v>3289</v>
      </c>
      <c r="B5014" s="6">
        <v>42059</v>
      </c>
      <c r="C5014" t="s">
        <v>3073</v>
      </c>
      <c r="D5014" t="s">
        <v>3103</v>
      </c>
      <c r="E5014" t="s">
        <v>3070</v>
      </c>
      <c r="I5014" t="s">
        <v>3070</v>
      </c>
    </row>
    <row r="5015" spans="1:9" x14ac:dyDescent="0.25">
      <c r="A5015" t="s">
        <v>3276</v>
      </c>
      <c r="B5015" s="6">
        <v>42059</v>
      </c>
      <c r="C5015" t="s">
        <v>3073</v>
      </c>
      <c r="D5015" t="s">
        <v>3077</v>
      </c>
      <c r="E5015" t="s">
        <v>3721</v>
      </c>
      <c r="F5015">
        <v>83</v>
      </c>
      <c r="G5015">
        <v>65</v>
      </c>
      <c r="I5015" t="s">
        <v>1591</v>
      </c>
    </row>
    <row r="5016" spans="1:9" x14ac:dyDescent="0.25">
      <c r="A5016" t="s">
        <v>3708</v>
      </c>
      <c r="B5016" s="6">
        <v>42059</v>
      </c>
      <c r="C5016" t="s">
        <v>3073</v>
      </c>
      <c r="D5016" t="s">
        <v>3075</v>
      </c>
      <c r="E5016" t="s">
        <v>3721</v>
      </c>
      <c r="F5016">
        <v>89</v>
      </c>
      <c r="G5016">
        <v>61</v>
      </c>
      <c r="I5016" t="s">
        <v>984</v>
      </c>
    </row>
    <row r="5017" spans="1:9" x14ac:dyDescent="0.25">
      <c r="A5017" t="s">
        <v>3385</v>
      </c>
      <c r="B5017" s="6">
        <v>42059</v>
      </c>
      <c r="C5017" t="s">
        <v>3073</v>
      </c>
      <c r="D5017" t="s">
        <v>3248</v>
      </c>
      <c r="E5017" t="s">
        <v>3721</v>
      </c>
      <c r="F5017">
        <v>71</v>
      </c>
      <c r="G5017">
        <v>64</v>
      </c>
      <c r="I5017" t="s">
        <v>619</v>
      </c>
    </row>
    <row r="5018" spans="1:9" x14ac:dyDescent="0.25">
      <c r="A5018" t="s">
        <v>3339</v>
      </c>
      <c r="B5018" s="6">
        <v>42060</v>
      </c>
      <c r="C5018" t="s">
        <v>3073</v>
      </c>
      <c r="D5018" t="s">
        <v>3328</v>
      </c>
      <c r="E5018" t="s">
        <v>3721</v>
      </c>
      <c r="F5018">
        <v>75</v>
      </c>
      <c r="G5018">
        <v>70</v>
      </c>
      <c r="I5018" t="s">
        <v>2171</v>
      </c>
    </row>
    <row r="5019" spans="1:9" x14ac:dyDescent="0.25">
      <c r="A5019" t="s">
        <v>3399</v>
      </c>
      <c r="B5019" s="6">
        <v>42060</v>
      </c>
      <c r="C5019" t="s">
        <v>3073</v>
      </c>
      <c r="D5019" t="s">
        <v>3325</v>
      </c>
      <c r="E5019" t="s">
        <v>3721</v>
      </c>
      <c r="F5019">
        <v>68</v>
      </c>
      <c r="G5019">
        <v>49</v>
      </c>
      <c r="I5019" t="s">
        <v>2408</v>
      </c>
    </row>
    <row r="5020" spans="1:9" x14ac:dyDescent="0.25">
      <c r="A5020" t="s">
        <v>3094</v>
      </c>
      <c r="B5020" s="6">
        <v>42060</v>
      </c>
      <c r="C5020" t="s">
        <v>3073</v>
      </c>
      <c r="D5020" t="s">
        <v>3093</v>
      </c>
      <c r="E5020" t="s">
        <v>3721</v>
      </c>
      <c r="F5020">
        <v>63</v>
      </c>
      <c r="G5020">
        <v>57</v>
      </c>
      <c r="I5020" t="s">
        <v>1223</v>
      </c>
    </row>
    <row r="5021" spans="1:9" x14ac:dyDescent="0.25">
      <c r="A5021" t="s">
        <v>3101</v>
      </c>
      <c r="B5021" s="6">
        <v>42060</v>
      </c>
      <c r="C5021" t="s">
        <v>3073</v>
      </c>
      <c r="D5021" t="s">
        <v>3254</v>
      </c>
      <c r="E5021" t="s">
        <v>3721</v>
      </c>
      <c r="F5021">
        <v>73</v>
      </c>
      <c r="G5021">
        <v>52</v>
      </c>
      <c r="I5021" t="s">
        <v>917</v>
      </c>
    </row>
    <row r="5022" spans="1:9" x14ac:dyDescent="0.25">
      <c r="A5022" t="s">
        <v>3222</v>
      </c>
      <c r="B5022" s="6">
        <v>42060</v>
      </c>
      <c r="C5022" t="s">
        <v>3073</v>
      </c>
      <c r="D5022" t="s">
        <v>3295</v>
      </c>
      <c r="E5022" t="s">
        <v>3720</v>
      </c>
      <c r="F5022">
        <v>80</v>
      </c>
      <c r="G5022">
        <v>69</v>
      </c>
      <c r="I5022" t="s">
        <v>2367</v>
      </c>
    </row>
    <row r="5023" spans="1:9" x14ac:dyDescent="0.25">
      <c r="A5023" t="s">
        <v>3113</v>
      </c>
      <c r="B5023" s="6">
        <v>42060</v>
      </c>
      <c r="C5023" t="s">
        <v>3073</v>
      </c>
      <c r="D5023" t="s">
        <v>3138</v>
      </c>
      <c r="E5023" t="s">
        <v>3721</v>
      </c>
      <c r="F5023">
        <v>83</v>
      </c>
      <c r="G5023">
        <v>60</v>
      </c>
      <c r="I5023" t="s">
        <v>210</v>
      </c>
    </row>
    <row r="5024" spans="1:9" x14ac:dyDescent="0.25">
      <c r="A5024" t="s">
        <v>3279</v>
      </c>
      <c r="B5024" s="6">
        <v>42060</v>
      </c>
      <c r="C5024" t="s">
        <v>3073</v>
      </c>
      <c r="D5024" t="s">
        <v>3717</v>
      </c>
      <c r="E5024" t="s">
        <v>3721</v>
      </c>
      <c r="F5024">
        <v>72</v>
      </c>
      <c r="G5024">
        <v>56</v>
      </c>
      <c r="I5024" t="s">
        <v>2184</v>
      </c>
    </row>
    <row r="5025" spans="1:9" x14ac:dyDescent="0.25">
      <c r="A5025" t="s">
        <v>3176</v>
      </c>
      <c r="B5025" s="6">
        <v>42060</v>
      </c>
      <c r="C5025" t="s">
        <v>3073</v>
      </c>
      <c r="D5025" t="s">
        <v>3167</v>
      </c>
      <c r="E5025" t="s">
        <v>3721</v>
      </c>
      <c r="F5025">
        <v>76</v>
      </c>
      <c r="G5025">
        <v>63</v>
      </c>
      <c r="I5025" t="s">
        <v>382</v>
      </c>
    </row>
    <row r="5026" spans="1:9" x14ac:dyDescent="0.25">
      <c r="A5026" t="s">
        <v>3156</v>
      </c>
      <c r="B5026" s="6">
        <v>42060</v>
      </c>
      <c r="C5026" t="s">
        <v>3073</v>
      </c>
      <c r="D5026" t="s">
        <v>3368</v>
      </c>
      <c r="E5026" t="s">
        <v>3721</v>
      </c>
      <c r="F5026">
        <v>63</v>
      </c>
      <c r="G5026">
        <v>60</v>
      </c>
      <c r="I5026" t="s">
        <v>1627</v>
      </c>
    </row>
    <row r="5027" spans="1:9" x14ac:dyDescent="0.25">
      <c r="A5027" t="s">
        <v>3288</v>
      </c>
      <c r="B5027" s="6">
        <v>42060</v>
      </c>
      <c r="C5027" t="s">
        <v>3073</v>
      </c>
      <c r="D5027" t="s">
        <v>3158</v>
      </c>
      <c r="E5027" t="s">
        <v>3720</v>
      </c>
      <c r="F5027">
        <v>80</v>
      </c>
      <c r="G5027">
        <v>75</v>
      </c>
      <c r="H5027" t="s">
        <v>3722</v>
      </c>
      <c r="I5027" t="s">
        <v>2102</v>
      </c>
    </row>
    <row r="5028" spans="1:9" x14ac:dyDescent="0.25">
      <c r="A5028" t="s">
        <v>3120</v>
      </c>
      <c r="B5028" s="6">
        <v>42060</v>
      </c>
      <c r="C5028" t="s">
        <v>3073</v>
      </c>
      <c r="D5028" t="s">
        <v>3131</v>
      </c>
      <c r="E5028" t="s">
        <v>3721</v>
      </c>
      <c r="F5028">
        <v>79</v>
      </c>
      <c r="G5028">
        <v>66</v>
      </c>
      <c r="I5028" t="s">
        <v>399</v>
      </c>
    </row>
    <row r="5029" spans="1:9" x14ac:dyDescent="0.25">
      <c r="A5029" t="s">
        <v>3139</v>
      </c>
      <c r="B5029" s="6">
        <v>42060</v>
      </c>
      <c r="C5029" t="s">
        <v>3073</v>
      </c>
      <c r="D5029" t="s">
        <v>3136</v>
      </c>
      <c r="E5029" t="s">
        <v>3720</v>
      </c>
      <c r="F5029">
        <v>60</v>
      </c>
      <c r="G5029">
        <v>49</v>
      </c>
      <c r="I5029" t="s">
        <v>239</v>
      </c>
    </row>
    <row r="5030" spans="1:9" x14ac:dyDescent="0.25">
      <c r="A5030" t="s">
        <v>3221</v>
      </c>
      <c r="B5030" s="6">
        <v>42060</v>
      </c>
      <c r="C5030" t="s">
        <v>3073</v>
      </c>
      <c r="D5030" t="s">
        <v>3211</v>
      </c>
      <c r="E5030" t="s">
        <v>3720</v>
      </c>
      <c r="F5030">
        <v>76</v>
      </c>
      <c r="G5030">
        <v>62</v>
      </c>
      <c r="I5030" t="s">
        <v>724</v>
      </c>
    </row>
    <row r="5031" spans="1:9" x14ac:dyDescent="0.25">
      <c r="A5031" t="s">
        <v>3118</v>
      </c>
      <c r="B5031" s="6">
        <v>42060</v>
      </c>
      <c r="C5031" t="s">
        <v>3073</v>
      </c>
      <c r="D5031" t="s">
        <v>3168</v>
      </c>
      <c r="E5031" t="s">
        <v>3721</v>
      </c>
      <c r="F5031">
        <v>63</v>
      </c>
      <c r="G5031">
        <v>48</v>
      </c>
      <c r="I5031" t="s">
        <v>413</v>
      </c>
    </row>
    <row r="5032" spans="1:9" x14ac:dyDescent="0.25">
      <c r="A5032" t="s">
        <v>3126</v>
      </c>
      <c r="B5032" s="6">
        <v>42060</v>
      </c>
      <c r="C5032" t="s">
        <v>3073</v>
      </c>
      <c r="D5032" t="s">
        <v>3171</v>
      </c>
      <c r="E5032" t="s">
        <v>3721</v>
      </c>
      <c r="F5032">
        <v>69</v>
      </c>
      <c r="G5032">
        <v>46</v>
      </c>
      <c r="I5032" t="s">
        <v>442</v>
      </c>
    </row>
    <row r="5033" spans="1:9" x14ac:dyDescent="0.25">
      <c r="A5033" t="s">
        <v>3112</v>
      </c>
      <c r="B5033" s="6">
        <v>42060</v>
      </c>
      <c r="C5033" t="s">
        <v>3073</v>
      </c>
      <c r="D5033" t="s">
        <v>3164</v>
      </c>
      <c r="E5033" t="s">
        <v>3721</v>
      </c>
      <c r="F5033">
        <v>73</v>
      </c>
      <c r="G5033">
        <v>40</v>
      </c>
      <c r="I5033" t="s">
        <v>1448</v>
      </c>
    </row>
    <row r="5034" spans="1:9" x14ac:dyDescent="0.25">
      <c r="A5034" t="s">
        <v>3099</v>
      </c>
      <c r="B5034" s="6">
        <v>42060</v>
      </c>
      <c r="C5034" t="s">
        <v>3073</v>
      </c>
      <c r="D5034" t="s">
        <v>3123</v>
      </c>
      <c r="E5034" t="s">
        <v>3721</v>
      </c>
      <c r="F5034">
        <v>63</v>
      </c>
      <c r="G5034">
        <v>60</v>
      </c>
      <c r="I5034" t="s">
        <v>2447</v>
      </c>
    </row>
    <row r="5035" spans="1:9" x14ac:dyDescent="0.25">
      <c r="A5035" t="s">
        <v>3193</v>
      </c>
      <c r="B5035" s="6">
        <v>42060</v>
      </c>
      <c r="C5035" t="s">
        <v>3073</v>
      </c>
      <c r="D5035" t="s">
        <v>3396</v>
      </c>
      <c r="E5035" t="s">
        <v>3721</v>
      </c>
      <c r="F5035">
        <v>73</v>
      </c>
      <c r="G5035">
        <v>56</v>
      </c>
      <c r="I5035" t="s">
        <v>2113</v>
      </c>
    </row>
    <row r="5036" spans="1:9" x14ac:dyDescent="0.25">
      <c r="A5036" t="s">
        <v>3190</v>
      </c>
      <c r="B5036" s="6">
        <v>42060</v>
      </c>
      <c r="C5036" t="s">
        <v>3073</v>
      </c>
      <c r="D5036" t="s">
        <v>3706</v>
      </c>
      <c r="E5036" t="s">
        <v>3720</v>
      </c>
      <c r="F5036">
        <v>63</v>
      </c>
      <c r="G5036">
        <v>53</v>
      </c>
      <c r="I5036" t="s">
        <v>2125</v>
      </c>
    </row>
    <row r="5037" spans="1:9" x14ac:dyDescent="0.25">
      <c r="A5037" t="s">
        <v>3127</v>
      </c>
      <c r="B5037" s="6">
        <v>42060</v>
      </c>
      <c r="C5037" t="s">
        <v>3073</v>
      </c>
      <c r="D5037" t="s">
        <v>3227</v>
      </c>
      <c r="E5037" t="s">
        <v>3721</v>
      </c>
      <c r="F5037">
        <v>68</v>
      </c>
      <c r="G5037">
        <v>60</v>
      </c>
      <c r="I5037" t="s">
        <v>686</v>
      </c>
    </row>
    <row r="5038" spans="1:9" x14ac:dyDescent="0.25">
      <c r="A5038" t="s">
        <v>3714</v>
      </c>
      <c r="B5038" s="6">
        <v>42060</v>
      </c>
      <c r="C5038" t="s">
        <v>3073</v>
      </c>
      <c r="D5038" t="s">
        <v>3403</v>
      </c>
      <c r="E5038" t="s">
        <v>3720</v>
      </c>
      <c r="F5038">
        <v>79</v>
      </c>
      <c r="G5038">
        <v>70</v>
      </c>
      <c r="I5038" t="s">
        <v>837</v>
      </c>
    </row>
    <row r="5039" spans="1:9" x14ac:dyDescent="0.25">
      <c r="A5039" t="s">
        <v>3129</v>
      </c>
      <c r="B5039" s="6">
        <v>42060</v>
      </c>
      <c r="C5039" t="s">
        <v>3073</v>
      </c>
      <c r="D5039" t="s">
        <v>3214</v>
      </c>
      <c r="E5039" t="s">
        <v>3070</v>
      </c>
      <c r="I5039" t="s">
        <v>3070</v>
      </c>
    </row>
    <row r="5040" spans="1:9" x14ac:dyDescent="0.25">
      <c r="A5040" t="s">
        <v>3366</v>
      </c>
      <c r="B5040" s="6">
        <v>42060</v>
      </c>
      <c r="C5040" t="s">
        <v>3073</v>
      </c>
      <c r="D5040" t="s">
        <v>3076</v>
      </c>
      <c r="E5040" t="s">
        <v>3720</v>
      </c>
      <c r="F5040">
        <v>95</v>
      </c>
      <c r="G5040">
        <v>83</v>
      </c>
      <c r="I5040" t="s">
        <v>2455</v>
      </c>
    </row>
    <row r="5041" spans="1:9" x14ac:dyDescent="0.25">
      <c r="A5041" t="s">
        <v>3379</v>
      </c>
      <c r="B5041" s="6">
        <v>42060</v>
      </c>
      <c r="C5041" t="s">
        <v>3073</v>
      </c>
      <c r="D5041" t="s">
        <v>3079</v>
      </c>
      <c r="E5041" t="s">
        <v>3721</v>
      </c>
      <c r="F5041">
        <v>84</v>
      </c>
      <c r="G5041">
        <v>65</v>
      </c>
      <c r="I5041" t="s">
        <v>2459</v>
      </c>
    </row>
    <row r="5042" spans="1:9" x14ac:dyDescent="0.25">
      <c r="A5042" t="s">
        <v>3088</v>
      </c>
      <c r="B5042" s="6">
        <v>42060</v>
      </c>
      <c r="C5042" t="s">
        <v>3073</v>
      </c>
      <c r="D5042" t="s">
        <v>3086</v>
      </c>
      <c r="E5042" t="s">
        <v>3720</v>
      </c>
      <c r="F5042">
        <v>63</v>
      </c>
      <c r="G5042">
        <v>60</v>
      </c>
      <c r="I5042" t="s">
        <v>89</v>
      </c>
    </row>
    <row r="5043" spans="1:9" x14ac:dyDescent="0.25">
      <c r="A5043" t="s">
        <v>3165</v>
      </c>
      <c r="B5043" s="6">
        <v>42060</v>
      </c>
      <c r="C5043" t="s">
        <v>3073</v>
      </c>
      <c r="D5043" t="s">
        <v>3130</v>
      </c>
      <c r="E5043" t="s">
        <v>3720</v>
      </c>
      <c r="F5043">
        <v>82</v>
      </c>
      <c r="G5043">
        <v>71</v>
      </c>
      <c r="I5043" t="s">
        <v>467</v>
      </c>
    </row>
    <row r="5044" spans="1:9" x14ac:dyDescent="0.25">
      <c r="A5044" t="s">
        <v>3194</v>
      </c>
      <c r="B5044" s="6">
        <v>42060</v>
      </c>
      <c r="C5044" t="s">
        <v>3073</v>
      </c>
      <c r="D5044" t="s">
        <v>3161</v>
      </c>
      <c r="E5044" t="s">
        <v>3721</v>
      </c>
      <c r="F5044">
        <v>81</v>
      </c>
      <c r="G5044">
        <v>77</v>
      </c>
      <c r="I5044" t="s">
        <v>442</v>
      </c>
    </row>
    <row r="5045" spans="1:9" x14ac:dyDescent="0.25">
      <c r="A5045" t="s">
        <v>3202</v>
      </c>
      <c r="B5045" s="6">
        <v>42060</v>
      </c>
      <c r="C5045" t="s">
        <v>3073</v>
      </c>
      <c r="D5045" t="s">
        <v>3713</v>
      </c>
      <c r="E5045" t="s">
        <v>3720</v>
      </c>
      <c r="F5045">
        <v>74</v>
      </c>
      <c r="G5045">
        <v>56</v>
      </c>
      <c r="I5045" t="s">
        <v>239</v>
      </c>
    </row>
    <row r="5046" spans="1:9" x14ac:dyDescent="0.25">
      <c r="A5046" t="s">
        <v>3388</v>
      </c>
      <c r="B5046" s="6">
        <v>42060</v>
      </c>
      <c r="C5046" t="s">
        <v>3073</v>
      </c>
      <c r="D5046" t="s">
        <v>3376</v>
      </c>
      <c r="E5046" t="s">
        <v>3721</v>
      </c>
      <c r="F5046">
        <v>80</v>
      </c>
      <c r="G5046">
        <v>77</v>
      </c>
      <c r="H5046" t="s">
        <v>3724</v>
      </c>
      <c r="I5046" t="s">
        <v>2141</v>
      </c>
    </row>
    <row r="5047" spans="1:9" x14ac:dyDescent="0.25">
      <c r="A5047" t="s">
        <v>3178</v>
      </c>
      <c r="B5047" s="6">
        <v>42060</v>
      </c>
      <c r="C5047" t="s">
        <v>3073</v>
      </c>
      <c r="D5047" t="s">
        <v>3378</v>
      </c>
      <c r="E5047" t="s">
        <v>3721</v>
      </c>
      <c r="F5047">
        <v>68</v>
      </c>
      <c r="G5047">
        <v>57</v>
      </c>
      <c r="I5047" t="s">
        <v>2151</v>
      </c>
    </row>
    <row r="5048" spans="1:9" x14ac:dyDescent="0.25">
      <c r="A5048" t="s">
        <v>3203</v>
      </c>
      <c r="B5048" s="6">
        <v>42060</v>
      </c>
      <c r="C5048" t="s">
        <v>3073</v>
      </c>
      <c r="D5048" t="s">
        <v>3152</v>
      </c>
      <c r="E5048" t="s">
        <v>3721</v>
      </c>
      <c r="F5048">
        <v>72</v>
      </c>
      <c r="G5048">
        <v>65</v>
      </c>
      <c r="I5048" t="s">
        <v>1281</v>
      </c>
    </row>
    <row r="5049" spans="1:9" x14ac:dyDescent="0.25">
      <c r="A5049" t="s">
        <v>3369</v>
      </c>
      <c r="B5049" s="6">
        <v>42060</v>
      </c>
      <c r="C5049" t="s">
        <v>3073</v>
      </c>
      <c r="D5049" t="s">
        <v>3226</v>
      </c>
      <c r="E5049" t="s">
        <v>3721</v>
      </c>
      <c r="F5049">
        <v>82</v>
      </c>
      <c r="G5049">
        <v>71</v>
      </c>
      <c r="I5049" t="s">
        <v>1661</v>
      </c>
    </row>
    <row r="5050" spans="1:9" x14ac:dyDescent="0.25">
      <c r="A5050" t="s">
        <v>3253</v>
      </c>
      <c r="B5050" s="6">
        <v>42060</v>
      </c>
      <c r="C5050" t="s">
        <v>3073</v>
      </c>
      <c r="D5050" t="s">
        <v>3111</v>
      </c>
      <c r="E5050" t="s">
        <v>3720</v>
      </c>
      <c r="F5050">
        <v>76</v>
      </c>
      <c r="G5050">
        <v>72</v>
      </c>
      <c r="I5050" t="s">
        <v>210</v>
      </c>
    </row>
    <row r="5051" spans="1:9" x14ac:dyDescent="0.25">
      <c r="A5051" t="s">
        <v>3117</v>
      </c>
      <c r="B5051" s="6">
        <v>42060</v>
      </c>
      <c r="C5051" t="s">
        <v>3073</v>
      </c>
      <c r="D5051" t="s">
        <v>3172</v>
      </c>
      <c r="E5051" t="s">
        <v>3720</v>
      </c>
      <c r="F5051">
        <v>60</v>
      </c>
      <c r="G5051">
        <v>59</v>
      </c>
      <c r="I5051" t="s">
        <v>481</v>
      </c>
    </row>
    <row r="5052" spans="1:9" x14ac:dyDescent="0.25">
      <c r="A5052" t="s">
        <v>3166</v>
      </c>
      <c r="B5052" s="6">
        <v>42060</v>
      </c>
      <c r="C5052" t="s">
        <v>3073</v>
      </c>
      <c r="D5052" t="s">
        <v>3180</v>
      </c>
      <c r="E5052" t="s">
        <v>3721</v>
      </c>
      <c r="F5052">
        <v>67</v>
      </c>
      <c r="G5052">
        <v>63</v>
      </c>
      <c r="H5052" t="s">
        <v>3723</v>
      </c>
      <c r="I5052" t="s">
        <v>467</v>
      </c>
    </row>
    <row r="5053" spans="1:9" x14ac:dyDescent="0.25">
      <c r="A5053" t="s">
        <v>3321</v>
      </c>
      <c r="B5053" s="6">
        <v>42060</v>
      </c>
      <c r="C5053" t="s">
        <v>3073</v>
      </c>
      <c r="D5053" t="s">
        <v>3219</v>
      </c>
      <c r="E5053" t="s">
        <v>3721</v>
      </c>
      <c r="F5053">
        <v>58</v>
      </c>
      <c r="G5053">
        <v>49</v>
      </c>
      <c r="I5053" t="s">
        <v>2081</v>
      </c>
    </row>
    <row r="5054" spans="1:9" x14ac:dyDescent="0.25">
      <c r="A5054" t="s">
        <v>3212</v>
      </c>
      <c r="B5054" s="6">
        <v>42060</v>
      </c>
      <c r="C5054" t="s">
        <v>3073</v>
      </c>
      <c r="D5054" t="s">
        <v>3215</v>
      </c>
      <c r="E5054" t="s">
        <v>3721</v>
      </c>
      <c r="F5054">
        <v>70</v>
      </c>
      <c r="G5054">
        <v>47</v>
      </c>
      <c r="I5054" t="s">
        <v>802</v>
      </c>
    </row>
    <row r="5055" spans="1:9" x14ac:dyDescent="0.25">
      <c r="A5055" t="s">
        <v>3285</v>
      </c>
      <c r="B5055" s="6">
        <v>42060</v>
      </c>
      <c r="C5055" t="s">
        <v>3073</v>
      </c>
      <c r="D5055" t="s">
        <v>3189</v>
      </c>
      <c r="E5055" t="s">
        <v>3720</v>
      </c>
      <c r="F5055">
        <v>66</v>
      </c>
      <c r="G5055">
        <v>48</v>
      </c>
      <c r="I5055" t="s">
        <v>2798</v>
      </c>
    </row>
    <row r="5056" spans="1:9" x14ac:dyDescent="0.25">
      <c r="A5056" t="s">
        <v>3213</v>
      </c>
      <c r="B5056" s="6">
        <v>42060</v>
      </c>
      <c r="C5056" t="s">
        <v>3073</v>
      </c>
      <c r="D5056" t="s">
        <v>3216</v>
      </c>
      <c r="E5056" t="s">
        <v>3721</v>
      </c>
      <c r="F5056">
        <v>70</v>
      </c>
      <c r="G5056">
        <v>67</v>
      </c>
      <c r="I5056" t="s">
        <v>815</v>
      </c>
    </row>
    <row r="5057" spans="1:9" x14ac:dyDescent="0.25">
      <c r="A5057" t="s">
        <v>3085</v>
      </c>
      <c r="B5057" s="6">
        <v>42060</v>
      </c>
      <c r="C5057" t="s">
        <v>3073</v>
      </c>
      <c r="D5057" t="s">
        <v>3084</v>
      </c>
      <c r="E5057" t="s">
        <v>3721</v>
      </c>
      <c r="F5057">
        <v>75</v>
      </c>
      <c r="G5057">
        <v>60</v>
      </c>
      <c r="I5057" t="s">
        <v>127</v>
      </c>
    </row>
    <row r="5058" spans="1:9" x14ac:dyDescent="0.25">
      <c r="A5058" t="s">
        <v>3244</v>
      </c>
      <c r="B5058" s="6">
        <v>42060</v>
      </c>
      <c r="C5058" t="s">
        <v>3073</v>
      </c>
      <c r="D5058" t="s">
        <v>3247</v>
      </c>
      <c r="E5058" t="s">
        <v>3721</v>
      </c>
      <c r="F5058">
        <v>71</v>
      </c>
      <c r="G5058">
        <v>54</v>
      </c>
      <c r="I5058" t="s">
        <v>888</v>
      </c>
    </row>
    <row r="5059" spans="1:9" x14ac:dyDescent="0.25">
      <c r="A5059" t="s">
        <v>3289</v>
      </c>
      <c r="B5059" s="6">
        <v>42060</v>
      </c>
      <c r="C5059" t="s">
        <v>3073</v>
      </c>
      <c r="D5059" t="s">
        <v>3103</v>
      </c>
      <c r="E5059" t="s">
        <v>3720</v>
      </c>
      <c r="F5059">
        <v>84</v>
      </c>
      <c r="G5059">
        <v>82</v>
      </c>
      <c r="I5059" t="s">
        <v>1463</v>
      </c>
    </row>
    <row r="5060" spans="1:9" x14ac:dyDescent="0.25">
      <c r="A5060" t="s">
        <v>3143</v>
      </c>
      <c r="B5060" s="6">
        <v>42060</v>
      </c>
      <c r="C5060" t="s">
        <v>3073</v>
      </c>
      <c r="D5060" t="s">
        <v>3142</v>
      </c>
      <c r="E5060" t="s">
        <v>3721</v>
      </c>
      <c r="F5060">
        <v>76</v>
      </c>
      <c r="G5060">
        <v>55</v>
      </c>
      <c r="I5060" t="s">
        <v>345</v>
      </c>
    </row>
    <row r="5061" spans="1:9" x14ac:dyDescent="0.25">
      <c r="A5061" t="s">
        <v>3282</v>
      </c>
      <c r="B5061" s="6">
        <v>42060</v>
      </c>
      <c r="C5061" t="s">
        <v>3073</v>
      </c>
      <c r="D5061" t="s">
        <v>3395</v>
      </c>
      <c r="E5061" t="s">
        <v>3721</v>
      </c>
      <c r="F5061">
        <v>88</v>
      </c>
      <c r="G5061">
        <v>66</v>
      </c>
      <c r="I5061" t="s">
        <v>273</v>
      </c>
    </row>
    <row r="5062" spans="1:9" x14ac:dyDescent="0.25">
      <c r="A5062" t="s">
        <v>3091</v>
      </c>
      <c r="B5062" s="6">
        <v>42060</v>
      </c>
      <c r="C5062" t="s">
        <v>3073</v>
      </c>
      <c r="D5062" t="s">
        <v>3097</v>
      </c>
      <c r="E5062" t="s">
        <v>3720</v>
      </c>
      <c r="F5062">
        <v>67</v>
      </c>
      <c r="G5062">
        <v>49</v>
      </c>
      <c r="I5062" t="s">
        <v>163</v>
      </c>
    </row>
    <row r="5063" spans="1:9" x14ac:dyDescent="0.25">
      <c r="A5063" t="s">
        <v>3148</v>
      </c>
      <c r="B5063" s="6">
        <v>42060</v>
      </c>
      <c r="C5063" t="s">
        <v>3073</v>
      </c>
      <c r="D5063" t="s">
        <v>3187</v>
      </c>
      <c r="E5063" t="s">
        <v>3721</v>
      </c>
      <c r="F5063">
        <v>74</v>
      </c>
      <c r="G5063">
        <v>54</v>
      </c>
      <c r="I5063" t="s">
        <v>1477</v>
      </c>
    </row>
    <row r="5064" spans="1:9" x14ac:dyDescent="0.25">
      <c r="A5064" t="s">
        <v>3132</v>
      </c>
      <c r="B5064" s="6">
        <v>42060</v>
      </c>
      <c r="C5064" t="s">
        <v>3073</v>
      </c>
      <c r="D5064" t="s">
        <v>3271</v>
      </c>
      <c r="E5064" t="s">
        <v>3720</v>
      </c>
      <c r="F5064">
        <v>70</v>
      </c>
      <c r="G5064">
        <v>66</v>
      </c>
      <c r="I5064" t="s">
        <v>255</v>
      </c>
    </row>
    <row r="5065" spans="1:9" x14ac:dyDescent="0.25">
      <c r="A5065" t="s">
        <v>3087</v>
      </c>
      <c r="B5065" s="6">
        <v>42060</v>
      </c>
      <c r="C5065" t="s">
        <v>3073</v>
      </c>
      <c r="D5065" t="s">
        <v>3083</v>
      </c>
      <c r="E5065" t="s">
        <v>3721</v>
      </c>
      <c r="F5065">
        <v>64</v>
      </c>
      <c r="G5065">
        <v>49</v>
      </c>
      <c r="I5065" t="s">
        <v>183</v>
      </c>
    </row>
    <row r="5066" spans="1:9" x14ac:dyDescent="0.25">
      <c r="A5066" t="s">
        <v>3198</v>
      </c>
      <c r="B5066" s="6">
        <v>42060</v>
      </c>
      <c r="C5066" t="s">
        <v>3073</v>
      </c>
      <c r="D5066" t="s">
        <v>3704</v>
      </c>
      <c r="E5066" t="s">
        <v>3720</v>
      </c>
      <c r="F5066">
        <v>91</v>
      </c>
      <c r="G5066">
        <v>86</v>
      </c>
      <c r="H5066" t="s">
        <v>3722</v>
      </c>
      <c r="I5066" t="s">
        <v>702</v>
      </c>
    </row>
    <row r="5067" spans="1:9" x14ac:dyDescent="0.25">
      <c r="A5067" t="s">
        <v>3200</v>
      </c>
      <c r="B5067" s="6">
        <v>42060</v>
      </c>
      <c r="C5067" t="s">
        <v>3073</v>
      </c>
      <c r="D5067" t="s">
        <v>3710</v>
      </c>
      <c r="E5067" t="s">
        <v>3720</v>
      </c>
      <c r="F5067">
        <v>70</v>
      </c>
      <c r="G5067">
        <v>34</v>
      </c>
      <c r="I5067" t="s">
        <v>712</v>
      </c>
    </row>
    <row r="5068" spans="1:9" x14ac:dyDescent="0.25">
      <c r="A5068" t="s">
        <v>3344</v>
      </c>
      <c r="B5068" s="6">
        <v>42060</v>
      </c>
      <c r="C5068" t="s">
        <v>3073</v>
      </c>
      <c r="D5068" t="s">
        <v>3182</v>
      </c>
      <c r="E5068" t="s">
        <v>3721</v>
      </c>
      <c r="F5068">
        <v>65</v>
      </c>
      <c r="G5068">
        <v>50</v>
      </c>
      <c r="I5068" t="s">
        <v>1152</v>
      </c>
    </row>
    <row r="5069" spans="1:9" x14ac:dyDescent="0.25">
      <c r="A5069" t="s">
        <v>3242</v>
      </c>
      <c r="B5069" s="6">
        <v>42060</v>
      </c>
      <c r="C5069" t="s">
        <v>3073</v>
      </c>
      <c r="D5069" t="s">
        <v>3329</v>
      </c>
      <c r="E5069" t="s">
        <v>3720</v>
      </c>
      <c r="F5069">
        <v>64</v>
      </c>
      <c r="G5069">
        <v>59</v>
      </c>
      <c r="I5069" t="s">
        <v>2222</v>
      </c>
    </row>
    <row r="5070" spans="1:9" x14ac:dyDescent="0.25">
      <c r="A5070" t="s">
        <v>3349</v>
      </c>
      <c r="B5070" s="6">
        <v>42061</v>
      </c>
      <c r="C5070" t="s">
        <v>3073</v>
      </c>
      <c r="D5070" t="s">
        <v>3355</v>
      </c>
      <c r="E5070" t="s">
        <v>3720</v>
      </c>
      <c r="F5070">
        <v>77</v>
      </c>
      <c r="G5070">
        <v>58</v>
      </c>
      <c r="I5070" t="s">
        <v>2814</v>
      </c>
    </row>
    <row r="5071" spans="1:9" x14ac:dyDescent="0.25">
      <c r="A5071" t="s">
        <v>3359</v>
      </c>
      <c r="B5071" s="6">
        <v>42061</v>
      </c>
      <c r="C5071" t="s">
        <v>3073</v>
      </c>
      <c r="D5071" t="s">
        <v>3299</v>
      </c>
      <c r="E5071" t="s">
        <v>3721</v>
      </c>
      <c r="F5071">
        <v>81</v>
      </c>
      <c r="G5071">
        <v>80</v>
      </c>
      <c r="I5071" t="s">
        <v>2829</v>
      </c>
    </row>
    <row r="5072" spans="1:9" x14ac:dyDescent="0.25">
      <c r="A5072" t="s">
        <v>3160</v>
      </c>
      <c r="B5072" s="6">
        <v>42061</v>
      </c>
      <c r="C5072" t="s">
        <v>3073</v>
      </c>
      <c r="D5072" t="s">
        <v>3363</v>
      </c>
      <c r="E5072" t="s">
        <v>3721</v>
      </c>
      <c r="F5072">
        <v>92</v>
      </c>
      <c r="G5072">
        <v>83</v>
      </c>
      <c r="I5072" t="s">
        <v>2448</v>
      </c>
    </row>
    <row r="5073" spans="1:9" x14ac:dyDescent="0.25">
      <c r="A5073" t="s">
        <v>3233</v>
      </c>
      <c r="B5073" s="6">
        <v>42061</v>
      </c>
      <c r="C5073" t="s">
        <v>3073</v>
      </c>
      <c r="D5073" t="s">
        <v>3374</v>
      </c>
      <c r="E5073" t="s">
        <v>3721</v>
      </c>
      <c r="F5073">
        <v>64</v>
      </c>
      <c r="G5073">
        <v>61</v>
      </c>
      <c r="I5073" t="s">
        <v>2298</v>
      </c>
    </row>
    <row r="5074" spans="1:9" x14ac:dyDescent="0.25">
      <c r="A5074" t="s">
        <v>3106</v>
      </c>
      <c r="B5074" s="6">
        <v>42061</v>
      </c>
      <c r="C5074" t="s">
        <v>3073</v>
      </c>
      <c r="D5074" t="s">
        <v>3128</v>
      </c>
      <c r="E5074" t="s">
        <v>3721</v>
      </c>
      <c r="F5074">
        <v>77</v>
      </c>
      <c r="G5074">
        <v>69</v>
      </c>
      <c r="I5074" t="s">
        <v>2229</v>
      </c>
    </row>
    <row r="5075" spans="1:9" x14ac:dyDescent="0.25">
      <c r="A5075" t="s">
        <v>3333</v>
      </c>
      <c r="B5075" s="6">
        <v>42061</v>
      </c>
      <c r="C5075" t="s">
        <v>3073</v>
      </c>
      <c r="D5075" t="s">
        <v>3297</v>
      </c>
      <c r="E5075" t="s">
        <v>3720</v>
      </c>
      <c r="F5075">
        <v>63</v>
      </c>
      <c r="G5075">
        <v>56</v>
      </c>
      <c r="I5075" t="s">
        <v>1250</v>
      </c>
    </row>
    <row r="5076" spans="1:9" x14ac:dyDescent="0.25">
      <c r="A5076" t="s">
        <v>3312</v>
      </c>
      <c r="B5076" s="6">
        <v>42061</v>
      </c>
      <c r="C5076" t="s">
        <v>3073</v>
      </c>
      <c r="D5076" t="s">
        <v>3304</v>
      </c>
      <c r="E5076" t="s">
        <v>3721</v>
      </c>
      <c r="F5076">
        <v>65</v>
      </c>
      <c r="G5076">
        <v>50</v>
      </c>
      <c r="I5076" t="s">
        <v>1137</v>
      </c>
    </row>
    <row r="5077" spans="1:9" x14ac:dyDescent="0.25">
      <c r="A5077" t="s">
        <v>3257</v>
      </c>
      <c r="B5077" s="6">
        <v>42061</v>
      </c>
      <c r="C5077" t="s">
        <v>3073</v>
      </c>
      <c r="D5077" t="s">
        <v>3275</v>
      </c>
      <c r="E5077" t="s">
        <v>3721</v>
      </c>
      <c r="F5077">
        <v>74</v>
      </c>
      <c r="G5077">
        <v>70</v>
      </c>
      <c r="I5077" t="s">
        <v>2952</v>
      </c>
    </row>
    <row r="5078" spans="1:9" x14ac:dyDescent="0.25">
      <c r="A5078" t="s">
        <v>3231</v>
      </c>
      <c r="B5078" s="6">
        <v>42061</v>
      </c>
      <c r="C5078" t="s">
        <v>3073</v>
      </c>
      <c r="D5078" t="s">
        <v>3715</v>
      </c>
      <c r="E5078" t="s">
        <v>3720</v>
      </c>
      <c r="F5078">
        <v>82</v>
      </c>
      <c r="G5078">
        <v>54</v>
      </c>
      <c r="I5078" t="s">
        <v>2375</v>
      </c>
    </row>
    <row r="5079" spans="1:9" x14ac:dyDescent="0.25">
      <c r="A5079" t="s">
        <v>3283</v>
      </c>
      <c r="B5079" s="6">
        <v>42061</v>
      </c>
      <c r="C5079" t="s">
        <v>3073</v>
      </c>
      <c r="D5079" t="s">
        <v>3332</v>
      </c>
      <c r="E5079" t="s">
        <v>3721</v>
      </c>
      <c r="F5079">
        <v>82</v>
      </c>
      <c r="G5079">
        <v>72</v>
      </c>
      <c r="I5079" t="s">
        <v>1352</v>
      </c>
    </row>
    <row r="5080" spans="1:9" x14ac:dyDescent="0.25">
      <c r="A5080" t="s">
        <v>3181</v>
      </c>
      <c r="B5080" s="6">
        <v>42061</v>
      </c>
      <c r="C5080" t="s">
        <v>3073</v>
      </c>
      <c r="D5080" t="s">
        <v>3157</v>
      </c>
      <c r="E5080" t="s">
        <v>3720</v>
      </c>
      <c r="F5080">
        <v>58</v>
      </c>
      <c r="G5080">
        <v>44</v>
      </c>
      <c r="I5080" t="s">
        <v>1441</v>
      </c>
    </row>
    <row r="5081" spans="1:9" x14ac:dyDescent="0.25">
      <c r="A5081" t="s">
        <v>3377</v>
      </c>
      <c r="B5081" s="6">
        <v>42061</v>
      </c>
      <c r="C5081" t="s">
        <v>3073</v>
      </c>
      <c r="D5081" t="s">
        <v>3320</v>
      </c>
      <c r="E5081" t="s">
        <v>3721</v>
      </c>
      <c r="F5081">
        <v>63</v>
      </c>
      <c r="G5081">
        <v>57</v>
      </c>
      <c r="I5081" t="s">
        <v>1463</v>
      </c>
    </row>
    <row r="5082" spans="1:9" x14ac:dyDescent="0.25">
      <c r="A5082" t="s">
        <v>3236</v>
      </c>
      <c r="B5082" s="6">
        <v>42061</v>
      </c>
      <c r="C5082" t="s">
        <v>3073</v>
      </c>
      <c r="D5082" t="s">
        <v>3266</v>
      </c>
      <c r="E5082" t="s">
        <v>3721</v>
      </c>
      <c r="F5082">
        <v>92</v>
      </c>
      <c r="G5082">
        <v>68</v>
      </c>
      <c r="I5082" t="s">
        <v>1002</v>
      </c>
    </row>
    <row r="5083" spans="1:9" x14ac:dyDescent="0.25">
      <c r="A5083" t="s">
        <v>3345</v>
      </c>
      <c r="B5083" s="6">
        <v>42061</v>
      </c>
      <c r="C5083" t="s">
        <v>3073</v>
      </c>
      <c r="D5083" t="s">
        <v>3346</v>
      </c>
      <c r="E5083" t="s">
        <v>3721</v>
      </c>
      <c r="F5083">
        <v>72</v>
      </c>
      <c r="G5083">
        <v>65</v>
      </c>
      <c r="I5083" t="s">
        <v>714</v>
      </c>
    </row>
    <row r="5084" spans="1:9" x14ac:dyDescent="0.25">
      <c r="A5084" t="s">
        <v>3347</v>
      </c>
      <c r="B5084" s="6">
        <v>42061</v>
      </c>
      <c r="C5084" t="s">
        <v>3073</v>
      </c>
      <c r="D5084" t="s">
        <v>3109</v>
      </c>
      <c r="E5084" t="s">
        <v>3720</v>
      </c>
      <c r="F5084">
        <v>90</v>
      </c>
      <c r="G5084">
        <v>85</v>
      </c>
      <c r="I5084" t="s">
        <v>1923</v>
      </c>
    </row>
    <row r="5085" spans="1:9" x14ac:dyDescent="0.25">
      <c r="A5085" t="s">
        <v>3338</v>
      </c>
      <c r="B5085" s="6">
        <v>42061</v>
      </c>
      <c r="C5085" t="s">
        <v>3073</v>
      </c>
      <c r="D5085" t="s">
        <v>3370</v>
      </c>
      <c r="E5085" t="s">
        <v>3721</v>
      </c>
      <c r="F5085">
        <v>53</v>
      </c>
      <c r="G5085">
        <v>49</v>
      </c>
      <c r="I5085" t="s">
        <v>2545</v>
      </c>
    </row>
    <row r="5086" spans="1:9" x14ac:dyDescent="0.25">
      <c r="A5086" t="s">
        <v>3306</v>
      </c>
      <c r="B5086" s="6">
        <v>42061</v>
      </c>
      <c r="C5086" t="s">
        <v>3073</v>
      </c>
      <c r="D5086" t="s">
        <v>3301</v>
      </c>
      <c r="E5086" t="s">
        <v>3721</v>
      </c>
      <c r="F5086">
        <v>91</v>
      </c>
      <c r="G5086">
        <v>81</v>
      </c>
      <c r="I5086" t="s">
        <v>274</v>
      </c>
    </row>
    <row r="5087" spans="1:9" x14ac:dyDescent="0.25">
      <c r="A5087" t="s">
        <v>3707</v>
      </c>
      <c r="B5087" s="6">
        <v>42061</v>
      </c>
      <c r="C5087" t="s">
        <v>3073</v>
      </c>
      <c r="D5087" t="s">
        <v>3389</v>
      </c>
      <c r="E5087" t="s">
        <v>3721</v>
      </c>
      <c r="F5087">
        <v>59</v>
      </c>
      <c r="G5087">
        <v>39</v>
      </c>
      <c r="I5087" t="s">
        <v>2906</v>
      </c>
    </row>
    <row r="5088" spans="1:9" x14ac:dyDescent="0.25">
      <c r="A5088" t="s">
        <v>3208</v>
      </c>
      <c r="B5088" s="6">
        <v>42061</v>
      </c>
      <c r="C5088" t="s">
        <v>3073</v>
      </c>
      <c r="D5088" t="s">
        <v>3250</v>
      </c>
      <c r="E5088" t="s">
        <v>3721</v>
      </c>
      <c r="F5088">
        <v>78</v>
      </c>
      <c r="G5088">
        <v>59</v>
      </c>
      <c r="I5088" t="s">
        <v>1360</v>
      </c>
    </row>
    <row r="5089" spans="1:9" x14ac:dyDescent="0.25">
      <c r="A5089" t="s">
        <v>3237</v>
      </c>
      <c r="B5089" s="6">
        <v>42061</v>
      </c>
      <c r="C5089" t="s">
        <v>3073</v>
      </c>
      <c r="D5089" t="s">
        <v>3163</v>
      </c>
      <c r="E5089" t="s">
        <v>3721</v>
      </c>
      <c r="F5089">
        <v>92</v>
      </c>
      <c r="G5089">
        <v>87</v>
      </c>
      <c r="H5089" t="s">
        <v>3723</v>
      </c>
      <c r="I5089" t="s">
        <v>1016</v>
      </c>
    </row>
    <row r="5090" spans="1:9" x14ac:dyDescent="0.25">
      <c r="A5090" t="s">
        <v>3217</v>
      </c>
      <c r="B5090" s="6">
        <v>42061</v>
      </c>
      <c r="C5090" t="s">
        <v>3073</v>
      </c>
      <c r="D5090" t="s">
        <v>3294</v>
      </c>
      <c r="E5090" t="s">
        <v>3720</v>
      </c>
      <c r="F5090">
        <v>73</v>
      </c>
      <c r="G5090">
        <v>67</v>
      </c>
      <c r="I5090" t="s">
        <v>1518</v>
      </c>
    </row>
    <row r="5091" spans="1:9" x14ac:dyDescent="0.25">
      <c r="A5091" t="s">
        <v>3386</v>
      </c>
      <c r="B5091" s="6">
        <v>42061</v>
      </c>
      <c r="C5091" t="s">
        <v>3073</v>
      </c>
      <c r="D5091" t="s">
        <v>3272</v>
      </c>
      <c r="E5091" t="s">
        <v>3721</v>
      </c>
      <c r="F5091">
        <v>71</v>
      </c>
      <c r="G5091">
        <v>66</v>
      </c>
      <c r="I5091" t="s">
        <v>2772</v>
      </c>
    </row>
    <row r="5092" spans="1:9" x14ac:dyDescent="0.25">
      <c r="A5092" t="s">
        <v>3129</v>
      </c>
      <c r="B5092" s="6">
        <v>42061</v>
      </c>
      <c r="C5092" t="s">
        <v>3073</v>
      </c>
      <c r="D5092" t="s">
        <v>3214</v>
      </c>
      <c r="E5092" t="s">
        <v>3720</v>
      </c>
      <c r="F5092">
        <v>78</v>
      </c>
      <c r="G5092">
        <v>53</v>
      </c>
      <c r="I5092" t="s">
        <v>754</v>
      </c>
    </row>
    <row r="5093" spans="1:9" x14ac:dyDescent="0.25">
      <c r="A5093" t="s">
        <v>3307</v>
      </c>
      <c r="B5093" s="6">
        <v>42061</v>
      </c>
      <c r="C5093" t="s">
        <v>3073</v>
      </c>
      <c r="D5093" t="s">
        <v>3311</v>
      </c>
      <c r="E5093" t="s">
        <v>3721</v>
      </c>
      <c r="F5093">
        <v>80</v>
      </c>
      <c r="G5093">
        <v>69</v>
      </c>
      <c r="I5093" t="s">
        <v>1180</v>
      </c>
    </row>
    <row r="5094" spans="1:9" x14ac:dyDescent="0.25">
      <c r="A5094" t="s">
        <v>3107</v>
      </c>
      <c r="B5094" s="6">
        <v>42061</v>
      </c>
      <c r="C5094" t="s">
        <v>3073</v>
      </c>
      <c r="D5094" t="s">
        <v>3354</v>
      </c>
      <c r="E5094" t="s">
        <v>3720</v>
      </c>
      <c r="F5094">
        <v>74</v>
      </c>
      <c r="G5094">
        <v>69</v>
      </c>
      <c r="H5094" t="s">
        <v>3722</v>
      </c>
      <c r="I5094" t="s">
        <v>2248</v>
      </c>
    </row>
    <row r="5095" spans="1:9" x14ac:dyDescent="0.25">
      <c r="A5095" t="s">
        <v>3317</v>
      </c>
      <c r="B5095" s="6">
        <v>42061</v>
      </c>
      <c r="C5095" t="s">
        <v>3073</v>
      </c>
      <c r="D5095" t="s">
        <v>3353</v>
      </c>
      <c r="E5095" t="s">
        <v>3721</v>
      </c>
      <c r="F5095">
        <v>77</v>
      </c>
      <c r="G5095">
        <v>60</v>
      </c>
      <c r="I5095" t="s">
        <v>1504</v>
      </c>
    </row>
    <row r="5096" spans="1:9" x14ac:dyDescent="0.25">
      <c r="A5096" t="s">
        <v>3326</v>
      </c>
      <c r="B5096" s="6">
        <v>42061</v>
      </c>
      <c r="C5096" t="s">
        <v>3073</v>
      </c>
      <c r="D5096" t="s">
        <v>3225</v>
      </c>
      <c r="E5096" t="s">
        <v>3721</v>
      </c>
      <c r="F5096">
        <v>87</v>
      </c>
      <c r="G5096">
        <v>69</v>
      </c>
      <c r="I5096" t="s">
        <v>1514</v>
      </c>
    </row>
    <row r="5097" spans="1:9" x14ac:dyDescent="0.25">
      <c r="A5097" t="s">
        <v>3137</v>
      </c>
      <c r="B5097" s="6">
        <v>42061</v>
      </c>
      <c r="C5097" t="s">
        <v>3073</v>
      </c>
      <c r="D5097" t="s">
        <v>3149</v>
      </c>
      <c r="E5097" t="s">
        <v>3720</v>
      </c>
      <c r="F5097">
        <v>66</v>
      </c>
      <c r="G5097">
        <v>57</v>
      </c>
      <c r="I5097" t="s">
        <v>272</v>
      </c>
    </row>
    <row r="5098" spans="1:9" x14ac:dyDescent="0.25">
      <c r="A5098" t="s">
        <v>3223</v>
      </c>
      <c r="B5098" s="6">
        <v>42061</v>
      </c>
      <c r="C5098" t="s">
        <v>3073</v>
      </c>
      <c r="D5098" t="s">
        <v>3310</v>
      </c>
      <c r="E5098" t="s">
        <v>3720</v>
      </c>
      <c r="F5098">
        <v>76</v>
      </c>
      <c r="G5098">
        <v>72</v>
      </c>
      <c r="I5098" t="s">
        <v>2549</v>
      </c>
    </row>
    <row r="5099" spans="1:9" x14ac:dyDescent="0.25">
      <c r="A5099" t="s">
        <v>3323</v>
      </c>
      <c r="B5099" s="6">
        <v>42061</v>
      </c>
      <c r="C5099" t="s">
        <v>3073</v>
      </c>
      <c r="D5099" t="s">
        <v>3124</v>
      </c>
      <c r="E5099" t="s">
        <v>3720</v>
      </c>
      <c r="F5099">
        <v>96</v>
      </c>
      <c r="G5099">
        <v>90</v>
      </c>
      <c r="H5099" t="s">
        <v>3722</v>
      </c>
      <c r="I5099" t="s">
        <v>210</v>
      </c>
    </row>
    <row r="5100" spans="1:9" x14ac:dyDescent="0.25">
      <c r="A5100" t="s">
        <v>3327</v>
      </c>
      <c r="B5100" s="6">
        <v>42061</v>
      </c>
      <c r="C5100" t="s">
        <v>3073</v>
      </c>
      <c r="D5100" t="s">
        <v>3383</v>
      </c>
      <c r="E5100" t="s">
        <v>3720</v>
      </c>
      <c r="F5100">
        <v>63</v>
      </c>
      <c r="G5100">
        <v>60</v>
      </c>
      <c r="I5100" t="s">
        <v>1855</v>
      </c>
    </row>
    <row r="5101" spans="1:9" x14ac:dyDescent="0.25">
      <c r="A5101" t="s">
        <v>3238</v>
      </c>
      <c r="B5101" s="6">
        <v>42061</v>
      </c>
      <c r="C5101" t="s">
        <v>3073</v>
      </c>
      <c r="D5101" t="s">
        <v>3232</v>
      </c>
      <c r="E5101" t="s">
        <v>3721</v>
      </c>
      <c r="F5101">
        <v>86</v>
      </c>
      <c r="G5101">
        <v>73</v>
      </c>
      <c r="I5101" t="s">
        <v>2320</v>
      </c>
    </row>
    <row r="5102" spans="1:9" x14ac:dyDescent="0.25">
      <c r="A5102" t="s">
        <v>3150</v>
      </c>
      <c r="B5102" s="6">
        <v>42061</v>
      </c>
      <c r="C5102" t="s">
        <v>3073</v>
      </c>
      <c r="D5102" t="s">
        <v>3337</v>
      </c>
      <c r="E5102" t="s">
        <v>3721</v>
      </c>
      <c r="F5102">
        <v>65</v>
      </c>
      <c r="G5102">
        <v>57</v>
      </c>
      <c r="I5102" t="s">
        <v>2332</v>
      </c>
    </row>
    <row r="5103" spans="1:9" x14ac:dyDescent="0.25">
      <c r="A5103" t="s">
        <v>3278</v>
      </c>
      <c r="B5103" s="6">
        <v>42061</v>
      </c>
      <c r="C5103" t="s">
        <v>3073</v>
      </c>
      <c r="D5103" t="s">
        <v>3268</v>
      </c>
      <c r="E5103" t="s">
        <v>3720</v>
      </c>
      <c r="F5103">
        <v>85</v>
      </c>
      <c r="G5103">
        <v>75</v>
      </c>
      <c r="I5103" t="s">
        <v>1062</v>
      </c>
    </row>
    <row r="5104" spans="1:9" x14ac:dyDescent="0.25">
      <c r="A5104" t="s">
        <v>3256</v>
      </c>
      <c r="B5104" s="6">
        <v>42061</v>
      </c>
      <c r="C5104" t="s">
        <v>3073</v>
      </c>
      <c r="D5104" t="s">
        <v>3205</v>
      </c>
      <c r="E5104" t="s">
        <v>3721</v>
      </c>
      <c r="F5104">
        <v>81</v>
      </c>
      <c r="G5104">
        <v>65</v>
      </c>
      <c r="I5104" t="s">
        <v>1523</v>
      </c>
    </row>
    <row r="5105" spans="1:9" x14ac:dyDescent="0.25">
      <c r="A5105" t="s">
        <v>3243</v>
      </c>
      <c r="B5105" s="6">
        <v>42061</v>
      </c>
      <c r="C5105" t="s">
        <v>3073</v>
      </c>
      <c r="D5105" t="s">
        <v>3267</v>
      </c>
      <c r="E5105" t="s">
        <v>3721</v>
      </c>
      <c r="F5105">
        <v>77</v>
      </c>
      <c r="G5105">
        <v>67</v>
      </c>
      <c r="I5105" t="s">
        <v>1017</v>
      </c>
    </row>
    <row r="5106" spans="1:9" x14ac:dyDescent="0.25">
      <c r="A5106" t="s">
        <v>3324</v>
      </c>
      <c r="B5106" s="6">
        <v>42061</v>
      </c>
      <c r="C5106" t="s">
        <v>3073</v>
      </c>
      <c r="D5106" t="s">
        <v>3134</v>
      </c>
      <c r="E5106" t="s">
        <v>3721</v>
      </c>
      <c r="F5106">
        <v>81</v>
      </c>
      <c r="G5106">
        <v>57</v>
      </c>
      <c r="I5106" t="s">
        <v>1289</v>
      </c>
    </row>
    <row r="5107" spans="1:9" x14ac:dyDescent="0.25">
      <c r="A5107" t="s">
        <v>3159</v>
      </c>
      <c r="B5107" s="6">
        <v>42061</v>
      </c>
      <c r="C5107" t="s">
        <v>3073</v>
      </c>
      <c r="D5107" t="s">
        <v>3224</v>
      </c>
      <c r="E5107" t="s">
        <v>3721</v>
      </c>
      <c r="F5107">
        <v>74</v>
      </c>
      <c r="G5107">
        <v>58</v>
      </c>
      <c r="I5107" t="s">
        <v>2790</v>
      </c>
    </row>
    <row r="5108" spans="1:9" x14ac:dyDescent="0.25">
      <c r="A5108" t="s">
        <v>3286</v>
      </c>
      <c r="B5108" s="6">
        <v>42061</v>
      </c>
      <c r="C5108" t="s">
        <v>3073</v>
      </c>
      <c r="D5108" t="s">
        <v>3184</v>
      </c>
      <c r="E5108" t="s">
        <v>3720</v>
      </c>
      <c r="F5108">
        <v>82</v>
      </c>
      <c r="G5108">
        <v>69</v>
      </c>
      <c r="I5108" t="s">
        <v>2928</v>
      </c>
    </row>
    <row r="5109" spans="1:9" x14ac:dyDescent="0.25">
      <c r="A5109" t="s">
        <v>3303</v>
      </c>
      <c r="B5109" s="6">
        <v>42061</v>
      </c>
      <c r="C5109" t="s">
        <v>3073</v>
      </c>
      <c r="D5109" t="s">
        <v>3308</v>
      </c>
      <c r="E5109" t="s">
        <v>3721</v>
      </c>
      <c r="F5109">
        <v>80</v>
      </c>
      <c r="G5109">
        <v>69</v>
      </c>
      <c r="I5109" t="s">
        <v>1205</v>
      </c>
    </row>
    <row r="5110" spans="1:9" x14ac:dyDescent="0.25">
      <c r="A5110" t="s">
        <v>3206</v>
      </c>
      <c r="B5110" s="6">
        <v>42061</v>
      </c>
      <c r="C5110" t="s">
        <v>3073</v>
      </c>
      <c r="D5110" t="s">
        <v>3108</v>
      </c>
      <c r="E5110" t="s">
        <v>3721</v>
      </c>
      <c r="F5110">
        <v>92</v>
      </c>
      <c r="G5110">
        <v>85</v>
      </c>
      <c r="I5110" t="s">
        <v>1310</v>
      </c>
    </row>
    <row r="5111" spans="1:9" x14ac:dyDescent="0.25">
      <c r="A5111" t="s">
        <v>3352</v>
      </c>
      <c r="B5111" s="6">
        <v>42061</v>
      </c>
      <c r="C5111" t="s">
        <v>3073</v>
      </c>
      <c r="D5111" t="s">
        <v>3186</v>
      </c>
      <c r="E5111" t="s">
        <v>3720</v>
      </c>
      <c r="F5111">
        <v>63</v>
      </c>
      <c r="G5111">
        <v>54</v>
      </c>
      <c r="I5111" t="s">
        <v>1544</v>
      </c>
    </row>
    <row r="5112" spans="1:9" x14ac:dyDescent="0.25">
      <c r="A5112" t="s">
        <v>3175</v>
      </c>
      <c r="B5112" s="6">
        <v>42061</v>
      </c>
      <c r="C5112" t="s">
        <v>3073</v>
      </c>
      <c r="D5112" t="s">
        <v>3380</v>
      </c>
      <c r="E5112" t="s">
        <v>3721</v>
      </c>
      <c r="F5112">
        <v>91</v>
      </c>
      <c r="G5112">
        <v>59</v>
      </c>
      <c r="I5112" t="s">
        <v>2257</v>
      </c>
    </row>
    <row r="5113" spans="1:9" x14ac:dyDescent="0.25">
      <c r="A5113" t="s">
        <v>3262</v>
      </c>
      <c r="B5113" s="6">
        <v>42061</v>
      </c>
      <c r="C5113" t="s">
        <v>3073</v>
      </c>
      <c r="D5113" t="s">
        <v>3291</v>
      </c>
      <c r="E5113" t="s">
        <v>3720</v>
      </c>
      <c r="F5113">
        <v>84</v>
      </c>
      <c r="G5113">
        <v>53</v>
      </c>
      <c r="I5113" t="s">
        <v>2405</v>
      </c>
    </row>
    <row r="5114" spans="1:9" x14ac:dyDescent="0.25">
      <c r="A5114" t="s">
        <v>3330</v>
      </c>
      <c r="B5114" s="6">
        <v>42061</v>
      </c>
      <c r="C5114" t="s">
        <v>3073</v>
      </c>
      <c r="D5114" t="s">
        <v>3390</v>
      </c>
      <c r="E5114" t="s">
        <v>3720</v>
      </c>
      <c r="F5114">
        <v>64</v>
      </c>
      <c r="G5114">
        <v>57</v>
      </c>
      <c r="I5114" t="s">
        <v>2405</v>
      </c>
    </row>
    <row r="5115" spans="1:9" x14ac:dyDescent="0.25">
      <c r="A5115" t="s">
        <v>3360</v>
      </c>
      <c r="B5115" s="6">
        <v>42061</v>
      </c>
      <c r="C5115" t="s">
        <v>3073</v>
      </c>
      <c r="D5115" t="s">
        <v>3411</v>
      </c>
      <c r="E5115" t="s">
        <v>3720</v>
      </c>
      <c r="F5115">
        <v>75</v>
      </c>
      <c r="G5115">
        <v>57</v>
      </c>
      <c r="I5115" t="s">
        <v>2859</v>
      </c>
    </row>
    <row r="5116" spans="1:9" x14ac:dyDescent="0.25">
      <c r="A5116" t="s">
        <v>3185</v>
      </c>
      <c r="B5116" s="6">
        <v>42061</v>
      </c>
      <c r="C5116" t="s">
        <v>3073</v>
      </c>
      <c r="D5116" t="s">
        <v>3298</v>
      </c>
      <c r="E5116" t="s">
        <v>3721</v>
      </c>
      <c r="F5116">
        <v>70</v>
      </c>
      <c r="G5116">
        <v>66</v>
      </c>
      <c r="I5116" t="s">
        <v>1551</v>
      </c>
    </row>
    <row r="5117" spans="1:9" x14ac:dyDescent="0.25">
      <c r="A5117" t="s">
        <v>3078</v>
      </c>
      <c r="B5117" s="6">
        <v>42061</v>
      </c>
      <c r="C5117" t="s">
        <v>3073</v>
      </c>
      <c r="D5117" t="s">
        <v>3096</v>
      </c>
      <c r="E5117" t="s">
        <v>3721</v>
      </c>
      <c r="F5117">
        <v>63</v>
      </c>
      <c r="G5117">
        <v>60</v>
      </c>
      <c r="I5117" t="s">
        <v>2274</v>
      </c>
    </row>
    <row r="5118" spans="1:9" x14ac:dyDescent="0.25">
      <c r="A5118" t="s">
        <v>3146</v>
      </c>
      <c r="B5118" s="6">
        <v>42061</v>
      </c>
      <c r="C5118" t="s">
        <v>3073</v>
      </c>
      <c r="D5118" t="s">
        <v>3258</v>
      </c>
      <c r="E5118" t="s">
        <v>3721</v>
      </c>
      <c r="F5118">
        <v>75</v>
      </c>
      <c r="G5118">
        <v>48</v>
      </c>
      <c r="I5118" t="s">
        <v>1934</v>
      </c>
    </row>
    <row r="5119" spans="1:9" x14ac:dyDescent="0.25">
      <c r="A5119" t="s">
        <v>3140</v>
      </c>
      <c r="B5119" s="6">
        <v>42061</v>
      </c>
      <c r="C5119" t="s">
        <v>3073</v>
      </c>
      <c r="D5119" t="s">
        <v>3141</v>
      </c>
      <c r="E5119" t="s">
        <v>3721</v>
      </c>
      <c r="F5119">
        <v>66</v>
      </c>
      <c r="G5119">
        <v>54</v>
      </c>
      <c r="I5119" t="s">
        <v>211</v>
      </c>
    </row>
    <row r="5120" spans="1:9" x14ac:dyDescent="0.25">
      <c r="A5120" t="s">
        <v>3251</v>
      </c>
      <c r="B5120" s="6">
        <v>42061</v>
      </c>
      <c r="C5120" t="s">
        <v>3073</v>
      </c>
      <c r="D5120" t="s">
        <v>3229</v>
      </c>
      <c r="E5120" t="s">
        <v>3720</v>
      </c>
      <c r="F5120">
        <v>73</v>
      </c>
      <c r="G5120">
        <v>65</v>
      </c>
      <c r="I5120" t="s">
        <v>2207</v>
      </c>
    </row>
    <row r="5121" spans="1:9" x14ac:dyDescent="0.25">
      <c r="A5121" t="s">
        <v>3228</v>
      </c>
      <c r="B5121" s="6">
        <v>42061</v>
      </c>
      <c r="C5121" t="s">
        <v>3073</v>
      </c>
      <c r="D5121" t="s">
        <v>3318</v>
      </c>
      <c r="E5121" t="s">
        <v>3720</v>
      </c>
      <c r="F5121">
        <v>69</v>
      </c>
      <c r="G5121">
        <v>52</v>
      </c>
      <c r="I5121" t="s">
        <v>2353</v>
      </c>
    </row>
    <row r="5122" spans="1:9" x14ac:dyDescent="0.25">
      <c r="A5122" t="s">
        <v>3408</v>
      </c>
      <c r="B5122" s="6">
        <v>42061</v>
      </c>
      <c r="C5122" t="s">
        <v>3073</v>
      </c>
      <c r="D5122" t="s">
        <v>3402</v>
      </c>
      <c r="E5122" t="s">
        <v>3721</v>
      </c>
      <c r="F5122">
        <v>67</v>
      </c>
      <c r="G5122">
        <v>61</v>
      </c>
      <c r="I5122" t="s">
        <v>2869</v>
      </c>
    </row>
    <row r="5123" spans="1:9" x14ac:dyDescent="0.25">
      <c r="A5123" t="s">
        <v>3391</v>
      </c>
      <c r="B5123" s="6">
        <v>42061</v>
      </c>
      <c r="C5123" t="s">
        <v>3073</v>
      </c>
      <c r="D5123" t="s">
        <v>3319</v>
      </c>
      <c r="E5123" t="s">
        <v>3721</v>
      </c>
      <c r="F5123">
        <v>74</v>
      </c>
      <c r="G5123">
        <v>73</v>
      </c>
      <c r="I5123" t="s">
        <v>400</v>
      </c>
    </row>
    <row r="5124" spans="1:9" x14ac:dyDescent="0.25">
      <c r="A5124" t="s">
        <v>3133</v>
      </c>
      <c r="B5124" s="6">
        <v>42061</v>
      </c>
      <c r="C5124" t="s">
        <v>3073</v>
      </c>
      <c r="D5124" t="s">
        <v>3331</v>
      </c>
      <c r="E5124" t="s">
        <v>3721</v>
      </c>
      <c r="F5124">
        <v>74</v>
      </c>
      <c r="G5124">
        <v>60</v>
      </c>
      <c r="I5124" t="s">
        <v>1404</v>
      </c>
    </row>
    <row r="5125" spans="1:9" x14ac:dyDescent="0.25">
      <c r="A5125" t="s">
        <v>3162</v>
      </c>
      <c r="B5125" s="6">
        <v>42061</v>
      </c>
      <c r="C5125" t="s">
        <v>3073</v>
      </c>
      <c r="D5125" t="s">
        <v>3371</v>
      </c>
      <c r="E5125" t="s">
        <v>3720</v>
      </c>
      <c r="F5125">
        <v>72</v>
      </c>
      <c r="G5125">
        <v>67</v>
      </c>
      <c r="I5125" t="s">
        <v>1670</v>
      </c>
    </row>
    <row r="5126" spans="1:9" x14ac:dyDescent="0.25">
      <c r="A5126" t="s">
        <v>3240</v>
      </c>
      <c r="B5126" s="6">
        <v>42061</v>
      </c>
      <c r="C5126" t="s">
        <v>3073</v>
      </c>
      <c r="D5126" t="s">
        <v>3277</v>
      </c>
      <c r="E5126" t="s">
        <v>3721</v>
      </c>
      <c r="F5126">
        <v>69</v>
      </c>
      <c r="G5126">
        <v>50</v>
      </c>
      <c r="I5126" t="s">
        <v>2985</v>
      </c>
    </row>
    <row r="5127" spans="1:9" x14ac:dyDescent="0.25">
      <c r="A5127" t="s">
        <v>3305</v>
      </c>
      <c r="B5127" s="6">
        <v>42061</v>
      </c>
      <c r="C5127" t="s">
        <v>3073</v>
      </c>
      <c r="D5127" t="s">
        <v>3302</v>
      </c>
      <c r="E5127" t="s">
        <v>3720</v>
      </c>
      <c r="F5127">
        <v>75</v>
      </c>
      <c r="G5127">
        <v>71</v>
      </c>
      <c r="I5127" t="s">
        <v>1223</v>
      </c>
    </row>
    <row r="5128" spans="1:9" x14ac:dyDescent="0.25">
      <c r="A5128" t="s">
        <v>3207</v>
      </c>
      <c r="B5128" s="6">
        <v>42061</v>
      </c>
      <c r="C5128" t="s">
        <v>3073</v>
      </c>
      <c r="D5128" t="s">
        <v>3218</v>
      </c>
      <c r="E5128" t="s">
        <v>3721</v>
      </c>
      <c r="F5128">
        <v>81</v>
      </c>
      <c r="G5128">
        <v>67</v>
      </c>
      <c r="I5128" t="s">
        <v>1205</v>
      </c>
    </row>
    <row r="5129" spans="1:9" x14ac:dyDescent="0.25">
      <c r="A5129" t="s">
        <v>3287</v>
      </c>
      <c r="B5129" s="6">
        <v>42061</v>
      </c>
      <c r="C5129" t="s">
        <v>3073</v>
      </c>
      <c r="D5129" t="s">
        <v>3372</v>
      </c>
      <c r="E5129" t="s">
        <v>3721</v>
      </c>
      <c r="F5129">
        <v>83</v>
      </c>
      <c r="G5129">
        <v>41</v>
      </c>
      <c r="I5129" t="s">
        <v>2392</v>
      </c>
    </row>
    <row r="5130" spans="1:9" x14ac:dyDescent="0.25">
      <c r="A5130" t="s">
        <v>3351</v>
      </c>
      <c r="B5130" s="6">
        <v>42061</v>
      </c>
      <c r="C5130" t="s">
        <v>3073</v>
      </c>
      <c r="D5130" t="s">
        <v>3234</v>
      </c>
      <c r="E5130" t="s">
        <v>3720</v>
      </c>
      <c r="F5130">
        <v>86</v>
      </c>
      <c r="G5130">
        <v>82</v>
      </c>
      <c r="H5130" t="s">
        <v>3723</v>
      </c>
      <c r="I5130" t="s">
        <v>2464</v>
      </c>
    </row>
    <row r="5131" spans="1:9" x14ac:dyDescent="0.25">
      <c r="A5131" t="s">
        <v>3204</v>
      </c>
      <c r="B5131" s="6">
        <v>42061</v>
      </c>
      <c r="C5131" t="s">
        <v>3073</v>
      </c>
      <c r="D5131" t="s">
        <v>3147</v>
      </c>
      <c r="E5131" t="s">
        <v>3721</v>
      </c>
      <c r="F5131">
        <v>71</v>
      </c>
      <c r="G5131">
        <v>68</v>
      </c>
      <c r="I5131" t="s">
        <v>1591</v>
      </c>
    </row>
    <row r="5132" spans="1:9" x14ac:dyDescent="0.25">
      <c r="A5132" t="s">
        <v>3179</v>
      </c>
      <c r="B5132" s="6">
        <v>42061</v>
      </c>
      <c r="C5132" t="s">
        <v>3073</v>
      </c>
      <c r="D5132" t="s">
        <v>3281</v>
      </c>
      <c r="E5132" t="s">
        <v>3720</v>
      </c>
      <c r="F5132">
        <v>61</v>
      </c>
      <c r="G5132">
        <v>58</v>
      </c>
      <c r="I5132" t="s">
        <v>1691</v>
      </c>
    </row>
    <row r="5133" spans="1:9" x14ac:dyDescent="0.25">
      <c r="A5133" t="s">
        <v>3122</v>
      </c>
      <c r="B5133" s="6">
        <v>42062</v>
      </c>
      <c r="C5133" t="s">
        <v>3073</v>
      </c>
      <c r="D5133" t="s">
        <v>3191</v>
      </c>
      <c r="E5133" t="s">
        <v>3721</v>
      </c>
      <c r="F5133">
        <v>70</v>
      </c>
      <c r="G5133">
        <v>58</v>
      </c>
      <c r="I5133" t="s">
        <v>687</v>
      </c>
    </row>
    <row r="5134" spans="1:9" x14ac:dyDescent="0.25">
      <c r="A5134" t="s">
        <v>3121</v>
      </c>
      <c r="B5134" s="6">
        <v>42062</v>
      </c>
      <c r="C5134" t="s">
        <v>3073</v>
      </c>
      <c r="D5134" t="s">
        <v>3259</v>
      </c>
      <c r="E5134" t="s">
        <v>3721</v>
      </c>
      <c r="F5134">
        <v>75</v>
      </c>
      <c r="G5134">
        <v>69</v>
      </c>
      <c r="I5134" t="s">
        <v>1710</v>
      </c>
    </row>
    <row r="5135" spans="1:9" x14ac:dyDescent="0.25">
      <c r="A5135" t="s">
        <v>3115</v>
      </c>
      <c r="B5135" s="6">
        <v>42062</v>
      </c>
      <c r="C5135" t="s">
        <v>3073</v>
      </c>
      <c r="D5135" t="s">
        <v>3382</v>
      </c>
      <c r="E5135" t="s">
        <v>3721</v>
      </c>
      <c r="F5135">
        <v>72</v>
      </c>
      <c r="G5135">
        <v>65</v>
      </c>
      <c r="I5135" t="s">
        <v>1786</v>
      </c>
    </row>
    <row r="5136" spans="1:9" x14ac:dyDescent="0.25">
      <c r="A5136" t="s">
        <v>3373</v>
      </c>
      <c r="B5136" s="6">
        <v>42062</v>
      </c>
      <c r="C5136" t="s">
        <v>3073</v>
      </c>
      <c r="D5136" t="s">
        <v>3368</v>
      </c>
      <c r="E5136" t="s">
        <v>3720</v>
      </c>
      <c r="F5136">
        <v>56</v>
      </c>
      <c r="G5136">
        <v>53</v>
      </c>
      <c r="I5136" t="s">
        <v>1613</v>
      </c>
    </row>
    <row r="5137" spans="1:9" x14ac:dyDescent="0.25">
      <c r="A5137" t="s">
        <v>3116</v>
      </c>
      <c r="B5137" s="6">
        <v>42062</v>
      </c>
      <c r="C5137" t="s">
        <v>3073</v>
      </c>
      <c r="D5137" t="s">
        <v>3104</v>
      </c>
      <c r="E5137" t="s">
        <v>3720</v>
      </c>
      <c r="F5137">
        <v>84</v>
      </c>
      <c r="G5137">
        <v>71</v>
      </c>
      <c r="I5137" t="s">
        <v>1715</v>
      </c>
    </row>
    <row r="5138" spans="1:9" x14ac:dyDescent="0.25">
      <c r="A5138" t="s">
        <v>3119</v>
      </c>
      <c r="B5138" s="6">
        <v>42062</v>
      </c>
      <c r="C5138" t="s">
        <v>3073</v>
      </c>
      <c r="D5138" t="s">
        <v>3151</v>
      </c>
      <c r="E5138" t="s">
        <v>3721</v>
      </c>
      <c r="F5138">
        <v>57</v>
      </c>
      <c r="G5138">
        <v>49</v>
      </c>
      <c r="I5138" t="s">
        <v>1723</v>
      </c>
    </row>
    <row r="5139" spans="1:9" x14ac:dyDescent="0.25">
      <c r="A5139" t="s">
        <v>3209</v>
      </c>
      <c r="B5139" s="6">
        <v>42062</v>
      </c>
      <c r="C5139" t="s">
        <v>3073</v>
      </c>
      <c r="D5139" t="s">
        <v>3384</v>
      </c>
      <c r="E5139" t="s">
        <v>3721</v>
      </c>
      <c r="F5139">
        <v>79</v>
      </c>
      <c r="G5139">
        <v>75</v>
      </c>
      <c r="I5139" t="s">
        <v>1815</v>
      </c>
    </row>
    <row r="5140" spans="1:9" x14ac:dyDescent="0.25">
      <c r="A5140" t="s">
        <v>3188</v>
      </c>
      <c r="B5140" s="6">
        <v>42062</v>
      </c>
      <c r="C5140" t="s">
        <v>3073</v>
      </c>
      <c r="D5140" t="s">
        <v>3381</v>
      </c>
      <c r="E5140" t="s">
        <v>3721</v>
      </c>
      <c r="F5140">
        <v>69</v>
      </c>
      <c r="G5140">
        <v>67</v>
      </c>
      <c r="I5140" t="s">
        <v>1847</v>
      </c>
    </row>
    <row r="5141" spans="1:9" x14ac:dyDescent="0.25">
      <c r="A5141" t="s">
        <v>3098</v>
      </c>
      <c r="B5141" s="6">
        <v>42062</v>
      </c>
      <c r="C5141" t="s">
        <v>3073</v>
      </c>
      <c r="D5141" t="s">
        <v>3080</v>
      </c>
      <c r="E5141" t="s">
        <v>3721</v>
      </c>
      <c r="F5141">
        <v>73</v>
      </c>
      <c r="G5141">
        <v>63</v>
      </c>
      <c r="I5141" t="s">
        <v>1887</v>
      </c>
    </row>
    <row r="5142" spans="1:9" x14ac:dyDescent="0.25">
      <c r="A5142" t="s">
        <v>3081</v>
      </c>
      <c r="B5142" s="6">
        <v>42062</v>
      </c>
      <c r="C5142" t="s">
        <v>3073</v>
      </c>
      <c r="D5142" t="s">
        <v>3114</v>
      </c>
      <c r="E5142" t="s">
        <v>3721</v>
      </c>
      <c r="F5142">
        <v>81</v>
      </c>
      <c r="G5142">
        <v>60</v>
      </c>
      <c r="I5142" t="s">
        <v>1769</v>
      </c>
    </row>
    <row r="5143" spans="1:9" x14ac:dyDescent="0.25">
      <c r="A5143" t="s">
        <v>3339</v>
      </c>
      <c r="B5143" s="6">
        <v>42063</v>
      </c>
      <c r="C5143" t="s">
        <v>3073</v>
      </c>
      <c r="D5143" t="s">
        <v>3276</v>
      </c>
      <c r="E5143" t="s">
        <v>3720</v>
      </c>
      <c r="F5143">
        <v>74</v>
      </c>
      <c r="G5143">
        <v>60</v>
      </c>
      <c r="I5143" t="s">
        <v>2172</v>
      </c>
    </row>
    <row r="5144" spans="1:9" x14ac:dyDescent="0.25">
      <c r="A5144" t="s">
        <v>3400</v>
      </c>
      <c r="B5144" s="6">
        <v>42063</v>
      </c>
      <c r="C5144" t="s">
        <v>3073</v>
      </c>
      <c r="D5144" t="s">
        <v>3413</v>
      </c>
      <c r="E5144" t="s">
        <v>3720</v>
      </c>
      <c r="F5144">
        <v>75</v>
      </c>
      <c r="G5144">
        <v>72</v>
      </c>
      <c r="I5144" t="s">
        <v>2677</v>
      </c>
    </row>
    <row r="5145" spans="1:9" x14ac:dyDescent="0.25">
      <c r="A5145" t="s">
        <v>3401</v>
      </c>
      <c r="B5145" s="6">
        <v>42063</v>
      </c>
      <c r="C5145" t="s">
        <v>3073</v>
      </c>
      <c r="D5145" t="s">
        <v>3409</v>
      </c>
      <c r="E5145" t="s">
        <v>3720</v>
      </c>
      <c r="F5145">
        <v>58</v>
      </c>
      <c r="G5145">
        <v>49</v>
      </c>
      <c r="I5145" t="s">
        <v>2685</v>
      </c>
    </row>
    <row r="5146" spans="1:9" x14ac:dyDescent="0.25">
      <c r="A5146" t="s">
        <v>3097</v>
      </c>
      <c r="B5146" s="6">
        <v>42063</v>
      </c>
      <c r="C5146" t="s">
        <v>3073</v>
      </c>
      <c r="D5146" t="s">
        <v>3087</v>
      </c>
      <c r="E5146" t="s">
        <v>3721</v>
      </c>
      <c r="F5146">
        <v>79</v>
      </c>
      <c r="G5146">
        <v>73</v>
      </c>
      <c r="I5146" t="s">
        <v>26</v>
      </c>
    </row>
    <row r="5147" spans="1:9" x14ac:dyDescent="0.25">
      <c r="A5147" t="s">
        <v>3399</v>
      </c>
      <c r="B5147" s="6">
        <v>42063</v>
      </c>
      <c r="C5147" t="s">
        <v>3073</v>
      </c>
      <c r="D5147" t="s">
        <v>3079</v>
      </c>
      <c r="E5147" t="s">
        <v>3720</v>
      </c>
      <c r="F5147">
        <v>71</v>
      </c>
      <c r="G5147">
        <v>69</v>
      </c>
      <c r="I5147" t="s">
        <v>1252</v>
      </c>
    </row>
    <row r="5148" spans="1:9" x14ac:dyDescent="0.25">
      <c r="A5148" t="s">
        <v>3349</v>
      </c>
      <c r="B5148" s="6">
        <v>42063</v>
      </c>
      <c r="C5148" t="s">
        <v>3073</v>
      </c>
      <c r="D5148" t="s">
        <v>3411</v>
      </c>
      <c r="E5148" t="s">
        <v>3721</v>
      </c>
      <c r="F5148">
        <v>66</v>
      </c>
      <c r="G5148">
        <v>43</v>
      </c>
      <c r="I5148" t="s">
        <v>1916</v>
      </c>
    </row>
    <row r="5149" spans="1:9" x14ac:dyDescent="0.25">
      <c r="A5149" t="s">
        <v>3412</v>
      </c>
      <c r="B5149" s="6">
        <v>42063</v>
      </c>
      <c r="C5149" t="s">
        <v>3073</v>
      </c>
      <c r="D5149" t="s">
        <v>3415</v>
      </c>
      <c r="E5149" t="s">
        <v>3721</v>
      </c>
      <c r="F5149">
        <v>66</v>
      </c>
      <c r="G5149">
        <v>57</v>
      </c>
      <c r="I5149" t="s">
        <v>2703</v>
      </c>
    </row>
    <row r="5150" spans="1:9" x14ac:dyDescent="0.25">
      <c r="A5150" t="s">
        <v>3403</v>
      </c>
      <c r="B5150" s="6">
        <v>42063</v>
      </c>
      <c r="C5150" t="s">
        <v>3073</v>
      </c>
      <c r="D5150" t="s">
        <v>3385</v>
      </c>
      <c r="E5150" t="s">
        <v>3721</v>
      </c>
      <c r="F5150">
        <v>78</v>
      </c>
      <c r="G5150">
        <v>66</v>
      </c>
      <c r="I5150" t="s">
        <v>828</v>
      </c>
    </row>
    <row r="5151" spans="1:9" x14ac:dyDescent="0.25">
      <c r="A5151" t="s">
        <v>3230</v>
      </c>
      <c r="B5151" s="6">
        <v>42063</v>
      </c>
      <c r="C5151" t="s">
        <v>3073</v>
      </c>
      <c r="D5151" t="s">
        <v>3228</v>
      </c>
      <c r="E5151" t="s">
        <v>3721</v>
      </c>
      <c r="F5151">
        <v>88</v>
      </c>
      <c r="G5151">
        <v>62</v>
      </c>
      <c r="I5151" t="s">
        <v>1311</v>
      </c>
    </row>
    <row r="5152" spans="1:9" x14ac:dyDescent="0.25">
      <c r="A5152" t="s">
        <v>3089</v>
      </c>
      <c r="B5152" s="6">
        <v>42063</v>
      </c>
      <c r="C5152" t="s">
        <v>3073</v>
      </c>
      <c r="D5152" t="s">
        <v>3091</v>
      </c>
      <c r="E5152" t="s">
        <v>3721</v>
      </c>
      <c r="F5152">
        <v>76</v>
      </c>
      <c r="G5152">
        <v>69</v>
      </c>
      <c r="I5152" t="s">
        <v>49</v>
      </c>
    </row>
    <row r="5153" spans="1:9" x14ac:dyDescent="0.25">
      <c r="A5153" t="s">
        <v>3095</v>
      </c>
      <c r="B5153" s="6">
        <v>42063</v>
      </c>
      <c r="C5153" t="s">
        <v>3073</v>
      </c>
      <c r="D5153" t="s">
        <v>3135</v>
      </c>
      <c r="E5153" t="s">
        <v>3721</v>
      </c>
      <c r="F5153">
        <v>79</v>
      </c>
      <c r="G5153">
        <v>63</v>
      </c>
      <c r="I5153" t="s">
        <v>255</v>
      </c>
    </row>
    <row r="5154" spans="1:9" x14ac:dyDescent="0.25">
      <c r="A5154" t="s">
        <v>3094</v>
      </c>
      <c r="B5154" s="6">
        <v>42063</v>
      </c>
      <c r="C5154" t="s">
        <v>3073</v>
      </c>
      <c r="D5154" t="s">
        <v>3099</v>
      </c>
      <c r="E5154" t="s">
        <v>3720</v>
      </c>
      <c r="F5154">
        <v>77</v>
      </c>
      <c r="G5154">
        <v>70</v>
      </c>
      <c r="I5154" t="s">
        <v>2419</v>
      </c>
    </row>
    <row r="5155" spans="1:9" x14ac:dyDescent="0.25">
      <c r="A5155" t="s">
        <v>3376</v>
      </c>
      <c r="B5155" s="6">
        <v>42063</v>
      </c>
      <c r="C5155" t="s">
        <v>3073</v>
      </c>
      <c r="D5155" t="s">
        <v>3190</v>
      </c>
      <c r="E5155" t="s">
        <v>3720</v>
      </c>
      <c r="F5155">
        <v>60</v>
      </c>
      <c r="G5155">
        <v>52</v>
      </c>
      <c r="I5155" t="s">
        <v>1416</v>
      </c>
    </row>
    <row r="5156" spans="1:9" x14ac:dyDescent="0.25">
      <c r="A5156" t="s">
        <v>3121</v>
      </c>
      <c r="B5156" s="6">
        <v>42063</v>
      </c>
      <c r="C5156" t="s">
        <v>3073</v>
      </c>
      <c r="D5156" t="s">
        <v>3114</v>
      </c>
      <c r="E5156" t="s">
        <v>3720</v>
      </c>
      <c r="F5156">
        <v>80</v>
      </c>
      <c r="G5156">
        <v>62</v>
      </c>
      <c r="I5156" t="s">
        <v>1711</v>
      </c>
    </row>
    <row r="5157" spans="1:9" x14ac:dyDescent="0.25">
      <c r="A5157" t="s">
        <v>3106</v>
      </c>
      <c r="B5157" s="6">
        <v>42063</v>
      </c>
      <c r="C5157" t="s">
        <v>3073</v>
      </c>
      <c r="D5157" t="s">
        <v>3354</v>
      </c>
      <c r="E5157" t="s">
        <v>3721</v>
      </c>
      <c r="F5157">
        <v>61</v>
      </c>
      <c r="G5157">
        <v>51</v>
      </c>
      <c r="I5157" t="s">
        <v>2230</v>
      </c>
    </row>
    <row r="5158" spans="1:9" x14ac:dyDescent="0.25">
      <c r="A5158" t="s">
        <v>3333</v>
      </c>
      <c r="B5158" s="6">
        <v>42063</v>
      </c>
      <c r="C5158" t="s">
        <v>3073</v>
      </c>
      <c r="D5158" t="s">
        <v>3331</v>
      </c>
      <c r="E5158" t="s">
        <v>3720</v>
      </c>
      <c r="F5158">
        <v>66</v>
      </c>
      <c r="G5158">
        <v>56</v>
      </c>
      <c r="I5158" t="s">
        <v>1329</v>
      </c>
    </row>
    <row r="5159" spans="1:9" x14ac:dyDescent="0.25">
      <c r="A5159" t="s">
        <v>3314</v>
      </c>
      <c r="B5159" s="6">
        <v>42063</v>
      </c>
      <c r="C5159" t="s">
        <v>3073</v>
      </c>
      <c r="D5159" t="s">
        <v>3322</v>
      </c>
      <c r="E5159" t="s">
        <v>3721</v>
      </c>
      <c r="F5159">
        <v>74</v>
      </c>
      <c r="G5159">
        <v>72</v>
      </c>
      <c r="I5159" t="s">
        <v>2587</v>
      </c>
    </row>
    <row r="5160" spans="1:9" x14ac:dyDescent="0.25">
      <c r="A5160" t="s">
        <v>3164</v>
      </c>
      <c r="B5160" s="6">
        <v>42063</v>
      </c>
      <c r="C5160" t="s">
        <v>3073</v>
      </c>
      <c r="D5160" t="s">
        <v>3346</v>
      </c>
      <c r="E5160" t="s">
        <v>3720</v>
      </c>
      <c r="F5160">
        <v>65</v>
      </c>
      <c r="G5160">
        <v>56</v>
      </c>
      <c r="I5160" t="s">
        <v>1416</v>
      </c>
    </row>
    <row r="5161" spans="1:9" x14ac:dyDescent="0.25">
      <c r="A5161" t="s">
        <v>3301</v>
      </c>
      <c r="B5161" s="6">
        <v>42063</v>
      </c>
      <c r="C5161" t="s">
        <v>3073</v>
      </c>
      <c r="D5161" t="s">
        <v>3302</v>
      </c>
      <c r="E5161" t="s">
        <v>3721</v>
      </c>
      <c r="F5161">
        <v>97</v>
      </c>
      <c r="G5161">
        <v>93</v>
      </c>
      <c r="H5161" t="s">
        <v>3724</v>
      </c>
      <c r="I5161" t="s">
        <v>1114</v>
      </c>
    </row>
    <row r="5162" spans="1:9" x14ac:dyDescent="0.25">
      <c r="A5162" t="s">
        <v>3257</v>
      </c>
      <c r="B5162" s="6">
        <v>42063</v>
      </c>
      <c r="C5162" t="s">
        <v>3073</v>
      </c>
      <c r="D5162" t="s">
        <v>3277</v>
      </c>
      <c r="E5162" t="s">
        <v>3721</v>
      </c>
      <c r="F5162">
        <v>65</v>
      </c>
      <c r="G5162">
        <v>44</v>
      </c>
      <c r="I5162" t="s">
        <v>2953</v>
      </c>
    </row>
    <row r="5163" spans="1:9" x14ac:dyDescent="0.25">
      <c r="A5163" t="s">
        <v>3197</v>
      </c>
      <c r="B5163" s="6">
        <v>42063</v>
      </c>
      <c r="C5163" t="s">
        <v>3073</v>
      </c>
      <c r="D5163" t="s">
        <v>3196</v>
      </c>
      <c r="E5163" t="s">
        <v>3721</v>
      </c>
      <c r="F5163">
        <v>70</v>
      </c>
      <c r="G5163">
        <v>63</v>
      </c>
      <c r="H5163" t="s">
        <v>3722</v>
      </c>
      <c r="I5163" t="s">
        <v>561</v>
      </c>
    </row>
    <row r="5164" spans="1:9" x14ac:dyDescent="0.25">
      <c r="A5164" t="s">
        <v>3076</v>
      </c>
      <c r="B5164" s="6">
        <v>42063</v>
      </c>
      <c r="C5164" t="s">
        <v>3073</v>
      </c>
      <c r="D5164" t="s">
        <v>3379</v>
      </c>
      <c r="E5164" t="s">
        <v>3721</v>
      </c>
      <c r="F5164">
        <v>61</v>
      </c>
      <c r="G5164">
        <v>55</v>
      </c>
      <c r="I5164" t="s">
        <v>2433</v>
      </c>
    </row>
    <row r="5165" spans="1:9" x14ac:dyDescent="0.25">
      <c r="A5165" t="s">
        <v>3116</v>
      </c>
      <c r="B5165" s="6">
        <v>42063</v>
      </c>
      <c r="C5165" t="s">
        <v>3073</v>
      </c>
      <c r="D5165" t="s">
        <v>3151</v>
      </c>
      <c r="E5165" t="s">
        <v>3720</v>
      </c>
      <c r="F5165">
        <v>80</v>
      </c>
      <c r="G5165">
        <v>70</v>
      </c>
      <c r="I5165" t="s">
        <v>1716</v>
      </c>
    </row>
    <row r="5166" spans="1:9" x14ac:dyDescent="0.25">
      <c r="A5166" t="s">
        <v>3119</v>
      </c>
      <c r="B5166" s="6">
        <v>42063</v>
      </c>
      <c r="C5166" t="s">
        <v>3073</v>
      </c>
      <c r="D5166" t="s">
        <v>3104</v>
      </c>
      <c r="E5166" t="s">
        <v>3720</v>
      </c>
      <c r="F5166">
        <v>56</v>
      </c>
      <c r="G5166">
        <v>45</v>
      </c>
      <c r="I5166" t="s">
        <v>1724</v>
      </c>
    </row>
    <row r="5167" spans="1:9" x14ac:dyDescent="0.25">
      <c r="A5167" t="s">
        <v>3283</v>
      </c>
      <c r="B5167" s="6">
        <v>42063</v>
      </c>
      <c r="C5167" t="s">
        <v>3073</v>
      </c>
      <c r="D5167" t="s">
        <v>3296</v>
      </c>
      <c r="E5167" t="s">
        <v>3721</v>
      </c>
      <c r="F5167">
        <v>83</v>
      </c>
      <c r="G5167">
        <v>76</v>
      </c>
      <c r="I5167" t="s">
        <v>1353</v>
      </c>
    </row>
    <row r="5168" spans="1:9" x14ac:dyDescent="0.25">
      <c r="A5168" t="s">
        <v>3172</v>
      </c>
      <c r="B5168" s="6">
        <v>42063</v>
      </c>
      <c r="C5168" t="s">
        <v>3073</v>
      </c>
      <c r="D5168" t="s">
        <v>3126</v>
      </c>
      <c r="E5168" t="s">
        <v>3721</v>
      </c>
      <c r="F5168">
        <v>77</v>
      </c>
      <c r="G5168">
        <v>66</v>
      </c>
      <c r="I5168" t="s">
        <v>365</v>
      </c>
    </row>
    <row r="5169" spans="1:9" x14ac:dyDescent="0.25">
      <c r="A5169" t="s">
        <v>3300</v>
      </c>
      <c r="B5169" s="6">
        <v>42063</v>
      </c>
      <c r="C5169" t="s">
        <v>3073</v>
      </c>
      <c r="D5169" t="s">
        <v>3125</v>
      </c>
      <c r="E5169" t="s">
        <v>3720</v>
      </c>
      <c r="F5169">
        <v>69</v>
      </c>
      <c r="G5169">
        <v>65</v>
      </c>
      <c r="I5169" t="s">
        <v>766</v>
      </c>
    </row>
    <row r="5170" spans="1:9" x14ac:dyDescent="0.25">
      <c r="A5170" t="s">
        <v>3255</v>
      </c>
      <c r="B5170" s="6">
        <v>42063</v>
      </c>
      <c r="C5170" t="s">
        <v>3073</v>
      </c>
      <c r="D5170" t="s">
        <v>3101</v>
      </c>
      <c r="E5170" t="s">
        <v>3720</v>
      </c>
      <c r="F5170">
        <v>67</v>
      </c>
      <c r="G5170">
        <v>53</v>
      </c>
      <c r="I5170" t="s">
        <v>936</v>
      </c>
    </row>
    <row r="5171" spans="1:9" x14ac:dyDescent="0.25">
      <c r="A5171" t="s">
        <v>3704</v>
      </c>
      <c r="B5171" s="6">
        <v>42063</v>
      </c>
      <c r="C5171" t="s">
        <v>3073</v>
      </c>
      <c r="D5171" t="s">
        <v>3195</v>
      </c>
      <c r="E5171" t="s">
        <v>3721</v>
      </c>
      <c r="F5171">
        <v>73</v>
      </c>
      <c r="G5171">
        <v>54</v>
      </c>
      <c r="I5171" t="s">
        <v>580</v>
      </c>
    </row>
    <row r="5172" spans="1:9" x14ac:dyDescent="0.25">
      <c r="A5172" t="s">
        <v>3377</v>
      </c>
      <c r="B5172" s="6">
        <v>42063</v>
      </c>
      <c r="C5172" t="s">
        <v>3073</v>
      </c>
      <c r="D5172" t="s">
        <v>3232</v>
      </c>
      <c r="E5172" t="s">
        <v>3721</v>
      </c>
      <c r="F5172">
        <v>70</v>
      </c>
      <c r="G5172">
        <v>67</v>
      </c>
      <c r="I5172" t="s">
        <v>1311</v>
      </c>
    </row>
    <row r="5173" spans="1:9" x14ac:dyDescent="0.25">
      <c r="A5173" t="s">
        <v>3236</v>
      </c>
      <c r="B5173" s="6">
        <v>42063</v>
      </c>
      <c r="C5173" t="s">
        <v>3073</v>
      </c>
      <c r="D5173" t="s">
        <v>3163</v>
      </c>
      <c r="E5173" t="s">
        <v>3720</v>
      </c>
      <c r="F5173">
        <v>77</v>
      </c>
      <c r="G5173">
        <v>76</v>
      </c>
      <c r="I5173" t="s">
        <v>1003</v>
      </c>
    </row>
    <row r="5174" spans="1:9" x14ac:dyDescent="0.25">
      <c r="A5174" t="s">
        <v>3345</v>
      </c>
      <c r="B5174" s="6">
        <v>42063</v>
      </c>
      <c r="C5174" t="s">
        <v>3073</v>
      </c>
      <c r="D5174" t="s">
        <v>3148</v>
      </c>
      <c r="E5174" t="s">
        <v>3721</v>
      </c>
      <c r="F5174">
        <v>74</v>
      </c>
      <c r="G5174">
        <v>55</v>
      </c>
      <c r="I5174" t="s">
        <v>1444</v>
      </c>
    </row>
    <row r="5175" spans="1:9" x14ac:dyDescent="0.25">
      <c r="A5175" t="s">
        <v>3378</v>
      </c>
      <c r="B5175" s="6">
        <v>42063</v>
      </c>
      <c r="C5175" t="s">
        <v>3073</v>
      </c>
      <c r="D5175" t="s">
        <v>3193</v>
      </c>
      <c r="E5175" t="s">
        <v>3720</v>
      </c>
      <c r="F5175">
        <v>69</v>
      </c>
      <c r="G5175">
        <v>67</v>
      </c>
      <c r="H5175" t="s">
        <v>3722</v>
      </c>
      <c r="I5175" t="s">
        <v>2109</v>
      </c>
    </row>
    <row r="5176" spans="1:9" x14ac:dyDescent="0.25">
      <c r="A5176" t="s">
        <v>3347</v>
      </c>
      <c r="B5176" s="6">
        <v>42063</v>
      </c>
      <c r="C5176" t="s">
        <v>3073</v>
      </c>
      <c r="D5176" t="s">
        <v>3128</v>
      </c>
      <c r="E5176" t="s">
        <v>3721</v>
      </c>
      <c r="F5176">
        <v>73</v>
      </c>
      <c r="G5176">
        <v>66</v>
      </c>
      <c r="I5176" t="s">
        <v>2237</v>
      </c>
    </row>
    <row r="5177" spans="1:9" x14ac:dyDescent="0.25">
      <c r="A5177" t="s">
        <v>3144</v>
      </c>
      <c r="B5177" s="6">
        <v>42063</v>
      </c>
      <c r="C5177" t="s">
        <v>3073</v>
      </c>
      <c r="D5177" t="s">
        <v>3251</v>
      </c>
      <c r="E5177" t="s">
        <v>3721</v>
      </c>
      <c r="F5177">
        <v>66</v>
      </c>
      <c r="G5177">
        <v>49</v>
      </c>
      <c r="I5177" t="s">
        <v>73</v>
      </c>
    </row>
    <row r="5178" spans="1:9" x14ac:dyDescent="0.25">
      <c r="A5178" t="s">
        <v>3161</v>
      </c>
      <c r="B5178" s="6">
        <v>42063</v>
      </c>
      <c r="C5178" t="s">
        <v>3073</v>
      </c>
      <c r="D5178" t="s">
        <v>3711</v>
      </c>
      <c r="E5178" t="s">
        <v>3720</v>
      </c>
      <c r="F5178">
        <v>81</v>
      </c>
      <c r="G5178">
        <v>59</v>
      </c>
      <c r="I5178" t="s">
        <v>460</v>
      </c>
    </row>
    <row r="5179" spans="1:9" x14ac:dyDescent="0.25">
      <c r="A5179" t="s">
        <v>3329</v>
      </c>
      <c r="B5179" s="6">
        <v>42063</v>
      </c>
      <c r="C5179" t="s">
        <v>3073</v>
      </c>
      <c r="D5179" t="s">
        <v>3274</v>
      </c>
      <c r="E5179" t="s">
        <v>3721</v>
      </c>
      <c r="F5179">
        <v>59</v>
      </c>
      <c r="G5179">
        <v>55</v>
      </c>
      <c r="I5179" t="s">
        <v>2192</v>
      </c>
    </row>
    <row r="5180" spans="1:9" x14ac:dyDescent="0.25">
      <c r="A5180" t="s">
        <v>3338</v>
      </c>
      <c r="B5180" s="6">
        <v>42063</v>
      </c>
      <c r="C5180" t="s">
        <v>3073</v>
      </c>
      <c r="D5180" t="s">
        <v>3310</v>
      </c>
      <c r="E5180" t="s">
        <v>3720</v>
      </c>
      <c r="F5180">
        <v>62</v>
      </c>
      <c r="G5180">
        <v>60</v>
      </c>
      <c r="I5180" t="s">
        <v>2546</v>
      </c>
    </row>
    <row r="5181" spans="1:9" x14ac:dyDescent="0.25">
      <c r="A5181" t="s">
        <v>3111</v>
      </c>
      <c r="B5181" s="6">
        <v>42063</v>
      </c>
      <c r="C5181" t="s">
        <v>3073</v>
      </c>
      <c r="D5181" t="s">
        <v>3235</v>
      </c>
      <c r="E5181" t="s">
        <v>3721</v>
      </c>
      <c r="F5181">
        <v>68</v>
      </c>
      <c r="G5181">
        <v>44</v>
      </c>
      <c r="I5181" t="s">
        <v>1935</v>
      </c>
    </row>
    <row r="5182" spans="1:9" x14ac:dyDescent="0.25">
      <c r="A5182" t="s">
        <v>3707</v>
      </c>
      <c r="B5182" s="6">
        <v>42063</v>
      </c>
      <c r="C5182" t="s">
        <v>3073</v>
      </c>
      <c r="D5182" t="s">
        <v>3184</v>
      </c>
      <c r="E5182" t="s">
        <v>3720</v>
      </c>
      <c r="F5182">
        <v>73</v>
      </c>
      <c r="G5182">
        <v>70</v>
      </c>
      <c r="I5182" t="s">
        <v>2907</v>
      </c>
    </row>
    <row r="5183" spans="1:9" x14ac:dyDescent="0.25">
      <c r="A5183" t="s">
        <v>3371</v>
      </c>
      <c r="B5183" s="6">
        <v>42063</v>
      </c>
      <c r="C5183" t="s">
        <v>3073</v>
      </c>
      <c r="D5183" t="s">
        <v>3369</v>
      </c>
      <c r="E5183" t="s">
        <v>3721</v>
      </c>
      <c r="F5183">
        <v>83</v>
      </c>
      <c r="G5183">
        <v>63</v>
      </c>
      <c r="I5183" t="s">
        <v>1638</v>
      </c>
    </row>
    <row r="5184" spans="1:9" x14ac:dyDescent="0.25">
      <c r="A5184" t="s">
        <v>3086</v>
      </c>
      <c r="B5184" s="6">
        <v>42063</v>
      </c>
      <c r="C5184" t="s">
        <v>3073</v>
      </c>
      <c r="D5184" t="s">
        <v>3085</v>
      </c>
      <c r="E5184" t="s">
        <v>3720</v>
      </c>
      <c r="F5184">
        <v>74</v>
      </c>
      <c r="G5184">
        <v>59</v>
      </c>
      <c r="I5184" t="s">
        <v>73</v>
      </c>
    </row>
    <row r="5185" spans="1:9" x14ac:dyDescent="0.25">
      <c r="A5185" t="s">
        <v>3404</v>
      </c>
      <c r="B5185" s="6">
        <v>42063</v>
      </c>
      <c r="C5185" t="s">
        <v>3073</v>
      </c>
      <c r="D5185" t="s">
        <v>3336</v>
      </c>
      <c r="E5185" t="s">
        <v>3720</v>
      </c>
      <c r="F5185">
        <v>102</v>
      </c>
      <c r="G5185">
        <v>87</v>
      </c>
      <c r="I5185" t="s">
        <v>2445</v>
      </c>
    </row>
    <row r="5186" spans="1:9" x14ac:dyDescent="0.25">
      <c r="A5186" t="s">
        <v>3393</v>
      </c>
      <c r="B5186" s="6">
        <v>42063</v>
      </c>
      <c r="C5186" t="s">
        <v>3073</v>
      </c>
      <c r="D5186" t="s">
        <v>3293</v>
      </c>
      <c r="E5186" t="s">
        <v>3720</v>
      </c>
      <c r="F5186">
        <v>68</v>
      </c>
      <c r="G5186">
        <v>67</v>
      </c>
      <c r="I5186" t="s">
        <v>2025</v>
      </c>
    </row>
    <row r="5187" spans="1:9" x14ac:dyDescent="0.25">
      <c r="A5187" t="s">
        <v>3237</v>
      </c>
      <c r="B5187" s="6">
        <v>42063</v>
      </c>
      <c r="C5187" t="s">
        <v>3073</v>
      </c>
      <c r="D5187" t="s">
        <v>3266</v>
      </c>
      <c r="E5187" t="s">
        <v>3721</v>
      </c>
      <c r="F5187">
        <v>80</v>
      </c>
      <c r="G5187">
        <v>73</v>
      </c>
      <c r="I5187" t="s">
        <v>1017</v>
      </c>
    </row>
    <row r="5188" spans="1:9" x14ac:dyDescent="0.25">
      <c r="A5188" t="s">
        <v>3227</v>
      </c>
      <c r="B5188" s="6">
        <v>42063</v>
      </c>
      <c r="C5188" t="s">
        <v>3073</v>
      </c>
      <c r="D5188" t="s">
        <v>3203</v>
      </c>
      <c r="E5188" t="s">
        <v>3721</v>
      </c>
      <c r="F5188">
        <v>86</v>
      </c>
      <c r="G5188">
        <v>60</v>
      </c>
      <c r="I5188" t="s">
        <v>443</v>
      </c>
    </row>
    <row r="5189" spans="1:9" x14ac:dyDescent="0.25">
      <c r="A5189" t="s">
        <v>3217</v>
      </c>
      <c r="B5189" s="6">
        <v>42063</v>
      </c>
      <c r="C5189" t="s">
        <v>3073</v>
      </c>
      <c r="D5189" t="s">
        <v>3272</v>
      </c>
      <c r="E5189" t="s">
        <v>3721</v>
      </c>
      <c r="F5189">
        <v>84</v>
      </c>
      <c r="G5189">
        <v>64</v>
      </c>
      <c r="I5189" t="s">
        <v>2309</v>
      </c>
    </row>
    <row r="5190" spans="1:9" x14ac:dyDescent="0.25">
      <c r="A5190" t="s">
        <v>3386</v>
      </c>
      <c r="B5190" s="6">
        <v>42063</v>
      </c>
      <c r="C5190" t="s">
        <v>3073</v>
      </c>
      <c r="D5190" t="s">
        <v>3294</v>
      </c>
      <c r="E5190" t="s">
        <v>3720</v>
      </c>
      <c r="F5190">
        <v>87</v>
      </c>
      <c r="G5190">
        <v>80</v>
      </c>
      <c r="H5190" t="s">
        <v>3723</v>
      </c>
      <c r="I5190" t="s">
        <v>2773</v>
      </c>
    </row>
    <row r="5191" spans="1:9" x14ac:dyDescent="0.25">
      <c r="A5191" t="s">
        <v>3348</v>
      </c>
      <c r="B5191" s="6">
        <v>42063</v>
      </c>
      <c r="C5191" t="s">
        <v>3073</v>
      </c>
      <c r="D5191" t="s">
        <v>3394</v>
      </c>
      <c r="E5191" t="s">
        <v>3721</v>
      </c>
      <c r="F5191">
        <v>73</v>
      </c>
      <c r="G5191">
        <v>49</v>
      </c>
      <c r="I5191" t="s">
        <v>2724</v>
      </c>
    </row>
    <row r="5192" spans="1:9" x14ac:dyDescent="0.25">
      <c r="A5192" t="s">
        <v>3216</v>
      </c>
      <c r="B5192" s="6">
        <v>42063</v>
      </c>
      <c r="C5192" t="s">
        <v>3073</v>
      </c>
      <c r="D5192" t="s">
        <v>3221</v>
      </c>
      <c r="E5192" t="s">
        <v>3721</v>
      </c>
      <c r="F5192">
        <v>75</v>
      </c>
      <c r="G5192">
        <v>67</v>
      </c>
      <c r="I5192" t="s">
        <v>741</v>
      </c>
    </row>
    <row r="5193" spans="1:9" x14ac:dyDescent="0.25">
      <c r="A5193" t="s">
        <v>3187</v>
      </c>
      <c r="B5193" s="6">
        <v>42063</v>
      </c>
      <c r="C5193" t="s">
        <v>3073</v>
      </c>
      <c r="D5193" t="s">
        <v>3112</v>
      </c>
      <c r="E5193" t="s">
        <v>3721</v>
      </c>
      <c r="F5193">
        <v>82</v>
      </c>
      <c r="G5193">
        <v>73</v>
      </c>
      <c r="I5193" t="s">
        <v>487</v>
      </c>
    </row>
    <row r="5194" spans="1:9" x14ac:dyDescent="0.25">
      <c r="A5194" t="s">
        <v>3709</v>
      </c>
      <c r="B5194" s="6">
        <v>42063</v>
      </c>
      <c r="C5194" t="s">
        <v>3073</v>
      </c>
      <c r="D5194" t="s">
        <v>3248</v>
      </c>
      <c r="E5194" t="s">
        <v>3721</v>
      </c>
      <c r="F5194">
        <v>69</v>
      </c>
      <c r="G5194">
        <v>64</v>
      </c>
      <c r="I5194" t="s">
        <v>852</v>
      </c>
    </row>
    <row r="5195" spans="1:9" x14ac:dyDescent="0.25">
      <c r="A5195" t="s">
        <v>3245</v>
      </c>
      <c r="B5195" s="6">
        <v>42063</v>
      </c>
      <c r="C5195" t="s">
        <v>3073</v>
      </c>
      <c r="D5195" t="s">
        <v>3714</v>
      </c>
      <c r="E5195" t="s">
        <v>3721</v>
      </c>
      <c r="F5195">
        <v>70</v>
      </c>
      <c r="G5195">
        <v>69</v>
      </c>
      <c r="I5195" t="s">
        <v>857</v>
      </c>
    </row>
    <row r="5196" spans="1:9" x14ac:dyDescent="0.25">
      <c r="A5196" t="s">
        <v>3375</v>
      </c>
      <c r="B5196" s="6">
        <v>42063</v>
      </c>
      <c r="C5196" t="s">
        <v>3073</v>
      </c>
      <c r="D5196" t="s">
        <v>3284</v>
      </c>
      <c r="E5196" t="s">
        <v>3720</v>
      </c>
      <c r="F5196">
        <v>71</v>
      </c>
      <c r="G5196">
        <v>65</v>
      </c>
      <c r="I5196" t="s">
        <v>1241</v>
      </c>
    </row>
    <row r="5197" spans="1:9" x14ac:dyDescent="0.25">
      <c r="A5197" t="s">
        <v>3713</v>
      </c>
      <c r="B5197" s="6">
        <v>42063</v>
      </c>
      <c r="C5197" t="s">
        <v>3073</v>
      </c>
      <c r="D5197" t="s">
        <v>3170</v>
      </c>
      <c r="E5197" t="s">
        <v>3721</v>
      </c>
      <c r="F5197">
        <v>84</v>
      </c>
      <c r="G5197">
        <v>67</v>
      </c>
      <c r="I5197" t="s">
        <v>2493</v>
      </c>
    </row>
    <row r="5198" spans="1:9" x14ac:dyDescent="0.25">
      <c r="A5198" t="s">
        <v>3168</v>
      </c>
      <c r="B5198" s="6">
        <v>42063</v>
      </c>
      <c r="C5198" t="s">
        <v>3073</v>
      </c>
      <c r="D5198" t="s">
        <v>3117</v>
      </c>
      <c r="E5198" t="s">
        <v>3720</v>
      </c>
      <c r="F5198">
        <v>59</v>
      </c>
      <c r="G5198">
        <v>56</v>
      </c>
      <c r="I5198" t="s">
        <v>459</v>
      </c>
    </row>
    <row r="5199" spans="1:9" x14ac:dyDescent="0.25">
      <c r="A5199" t="s">
        <v>3366</v>
      </c>
      <c r="B5199" s="6">
        <v>42063</v>
      </c>
      <c r="C5199" t="s">
        <v>3073</v>
      </c>
      <c r="D5199" t="s">
        <v>3093</v>
      </c>
      <c r="E5199" t="s">
        <v>3721</v>
      </c>
      <c r="F5199">
        <v>74</v>
      </c>
      <c r="G5199">
        <v>64</v>
      </c>
      <c r="I5199" t="s">
        <v>2456</v>
      </c>
    </row>
    <row r="5200" spans="1:9" x14ac:dyDescent="0.25">
      <c r="A5200" t="s">
        <v>3362</v>
      </c>
      <c r="B5200" s="6">
        <v>42063</v>
      </c>
      <c r="C5200" t="s">
        <v>3073</v>
      </c>
      <c r="D5200" t="s">
        <v>3406</v>
      </c>
      <c r="E5200" t="s">
        <v>3721</v>
      </c>
      <c r="F5200">
        <v>79</v>
      </c>
      <c r="G5200">
        <v>66</v>
      </c>
      <c r="I5200" t="s">
        <v>2612</v>
      </c>
    </row>
    <row r="5201" spans="1:9" x14ac:dyDescent="0.25">
      <c r="A5201" t="s">
        <v>3307</v>
      </c>
      <c r="B5201" s="6">
        <v>42063</v>
      </c>
      <c r="C5201" t="s">
        <v>3073</v>
      </c>
      <c r="D5201" t="s">
        <v>3305</v>
      </c>
      <c r="E5201" t="s">
        <v>3720</v>
      </c>
      <c r="F5201">
        <v>95</v>
      </c>
      <c r="G5201">
        <v>77</v>
      </c>
      <c r="I5201" t="s">
        <v>1181</v>
      </c>
    </row>
    <row r="5202" spans="1:9" x14ac:dyDescent="0.25">
      <c r="A5202" t="s">
        <v>3215</v>
      </c>
      <c r="B5202" s="6">
        <v>42063</v>
      </c>
      <c r="C5202" t="s">
        <v>3073</v>
      </c>
      <c r="D5202" t="s">
        <v>3129</v>
      </c>
      <c r="E5202" t="s">
        <v>3721</v>
      </c>
      <c r="F5202">
        <v>94</v>
      </c>
      <c r="G5202">
        <v>75</v>
      </c>
      <c r="I5202" t="s">
        <v>766</v>
      </c>
    </row>
    <row r="5203" spans="1:9" x14ac:dyDescent="0.25">
      <c r="A5203" t="s">
        <v>3250</v>
      </c>
      <c r="B5203" s="6">
        <v>42063</v>
      </c>
      <c r="C5203" t="s">
        <v>3073</v>
      </c>
      <c r="D5203" t="s">
        <v>3332</v>
      </c>
      <c r="E5203" t="s">
        <v>3721</v>
      </c>
      <c r="F5203">
        <v>70</v>
      </c>
      <c r="G5203">
        <v>47</v>
      </c>
      <c r="I5203" t="s">
        <v>1371</v>
      </c>
    </row>
    <row r="5204" spans="1:9" x14ac:dyDescent="0.25">
      <c r="A5204" t="s">
        <v>3309</v>
      </c>
      <c r="B5204" s="6">
        <v>42063</v>
      </c>
      <c r="C5204" t="s">
        <v>3073</v>
      </c>
      <c r="D5204" t="s">
        <v>3312</v>
      </c>
      <c r="E5204" t="s">
        <v>3721</v>
      </c>
      <c r="F5204">
        <v>70</v>
      </c>
      <c r="G5204">
        <v>65</v>
      </c>
      <c r="I5204" t="s">
        <v>1195</v>
      </c>
    </row>
    <row r="5205" spans="1:9" x14ac:dyDescent="0.25">
      <c r="A5205" t="s">
        <v>3317</v>
      </c>
      <c r="B5205" s="6">
        <v>42063</v>
      </c>
      <c r="C5205" t="s">
        <v>3073</v>
      </c>
      <c r="D5205" t="s">
        <v>3298</v>
      </c>
      <c r="E5205" t="s">
        <v>3721</v>
      </c>
      <c r="F5205">
        <v>76</v>
      </c>
      <c r="G5205">
        <v>66</v>
      </c>
      <c r="I5205" t="s">
        <v>1505</v>
      </c>
    </row>
    <row r="5206" spans="1:9" x14ac:dyDescent="0.25">
      <c r="A5206" t="s">
        <v>3158</v>
      </c>
      <c r="B5206" s="6">
        <v>42063</v>
      </c>
      <c r="C5206" t="s">
        <v>3073</v>
      </c>
      <c r="D5206" t="s">
        <v>3388</v>
      </c>
      <c r="E5206" t="s">
        <v>3721</v>
      </c>
      <c r="F5206">
        <v>65</v>
      </c>
      <c r="G5206">
        <v>51</v>
      </c>
      <c r="I5206" t="s">
        <v>878</v>
      </c>
    </row>
    <row r="5207" spans="1:9" x14ac:dyDescent="0.25">
      <c r="A5207" t="s">
        <v>3123</v>
      </c>
      <c r="B5207" s="6">
        <v>42063</v>
      </c>
      <c r="C5207" t="s">
        <v>3073</v>
      </c>
      <c r="D5207" t="s">
        <v>3325</v>
      </c>
      <c r="E5207" t="s">
        <v>3720</v>
      </c>
      <c r="F5207">
        <v>57</v>
      </c>
      <c r="G5207">
        <v>47</v>
      </c>
      <c r="I5207" t="s">
        <v>2465</v>
      </c>
    </row>
    <row r="5208" spans="1:9" x14ac:dyDescent="0.25">
      <c r="A5208" t="s">
        <v>3183</v>
      </c>
      <c r="B5208" s="6">
        <v>42063</v>
      </c>
      <c r="C5208" t="s">
        <v>3073</v>
      </c>
      <c r="D5208" t="s">
        <v>3253</v>
      </c>
      <c r="E5208" t="s">
        <v>3721</v>
      </c>
      <c r="F5208">
        <v>73</v>
      </c>
      <c r="G5208">
        <v>63</v>
      </c>
      <c r="I5208" t="s">
        <v>1290</v>
      </c>
    </row>
    <row r="5209" spans="1:9" x14ac:dyDescent="0.25">
      <c r="A5209" t="s">
        <v>3326</v>
      </c>
      <c r="B5209" s="6">
        <v>42063</v>
      </c>
      <c r="C5209" t="s">
        <v>3073</v>
      </c>
      <c r="D5209" t="s">
        <v>3147</v>
      </c>
      <c r="E5209" t="s">
        <v>3721</v>
      </c>
      <c r="F5209">
        <v>79</v>
      </c>
      <c r="G5209">
        <v>63</v>
      </c>
      <c r="I5209" t="s">
        <v>1515</v>
      </c>
    </row>
    <row r="5210" spans="1:9" x14ac:dyDescent="0.25">
      <c r="A5210" t="s">
        <v>3177</v>
      </c>
      <c r="B5210" s="6">
        <v>42063</v>
      </c>
      <c r="C5210" t="s">
        <v>3073</v>
      </c>
      <c r="D5210" t="s">
        <v>3153</v>
      </c>
      <c r="E5210" t="s">
        <v>3721</v>
      </c>
      <c r="F5210">
        <v>66</v>
      </c>
      <c r="G5210">
        <v>56</v>
      </c>
      <c r="I5210" t="s">
        <v>666</v>
      </c>
    </row>
    <row r="5211" spans="1:9" x14ac:dyDescent="0.25">
      <c r="A5211" t="s">
        <v>3165</v>
      </c>
      <c r="B5211" s="6">
        <v>42063</v>
      </c>
      <c r="C5211" t="s">
        <v>3073</v>
      </c>
      <c r="D5211" t="s">
        <v>3118</v>
      </c>
      <c r="E5211" t="s">
        <v>3721</v>
      </c>
      <c r="F5211">
        <v>82</v>
      </c>
      <c r="G5211">
        <v>74</v>
      </c>
      <c r="I5211" t="s">
        <v>468</v>
      </c>
    </row>
    <row r="5212" spans="1:9" x14ac:dyDescent="0.25">
      <c r="A5212" t="s">
        <v>3387</v>
      </c>
      <c r="B5212" s="6">
        <v>42063</v>
      </c>
      <c r="C5212" t="s">
        <v>3073</v>
      </c>
      <c r="D5212" t="s">
        <v>3407</v>
      </c>
      <c r="E5212" t="s">
        <v>3721</v>
      </c>
      <c r="F5212">
        <v>83</v>
      </c>
      <c r="G5212">
        <v>78</v>
      </c>
      <c r="H5212" t="s">
        <v>3722</v>
      </c>
      <c r="I5212" t="s">
        <v>1964</v>
      </c>
    </row>
    <row r="5213" spans="1:9" x14ac:dyDescent="0.25">
      <c r="A5213" t="s">
        <v>3137</v>
      </c>
      <c r="B5213" s="6">
        <v>42063</v>
      </c>
      <c r="C5213" t="s">
        <v>3073</v>
      </c>
      <c r="D5213" t="s">
        <v>3143</v>
      </c>
      <c r="E5213" t="s">
        <v>3720</v>
      </c>
      <c r="F5213">
        <v>74</v>
      </c>
      <c r="G5213">
        <v>72</v>
      </c>
      <c r="H5213" t="s">
        <v>3722</v>
      </c>
      <c r="I5213" t="s">
        <v>273</v>
      </c>
    </row>
    <row r="5214" spans="1:9" x14ac:dyDescent="0.25">
      <c r="A5214" t="s">
        <v>3223</v>
      </c>
      <c r="B5214" s="6">
        <v>42063</v>
      </c>
      <c r="C5214" t="s">
        <v>3073</v>
      </c>
      <c r="D5214" t="s">
        <v>3319</v>
      </c>
      <c r="E5214" t="s">
        <v>3721</v>
      </c>
      <c r="F5214">
        <v>69</v>
      </c>
      <c r="G5214">
        <v>64</v>
      </c>
      <c r="I5214" t="s">
        <v>2258</v>
      </c>
    </row>
    <row r="5215" spans="1:9" x14ac:dyDescent="0.25">
      <c r="A5215" t="s">
        <v>3194</v>
      </c>
      <c r="B5215" s="6">
        <v>42063</v>
      </c>
      <c r="C5215" t="s">
        <v>3073</v>
      </c>
      <c r="D5215" t="s">
        <v>3705</v>
      </c>
      <c r="E5215" t="s">
        <v>3720</v>
      </c>
      <c r="F5215">
        <v>73</v>
      </c>
      <c r="G5215">
        <v>64</v>
      </c>
      <c r="I5215" t="s">
        <v>443</v>
      </c>
    </row>
    <row r="5216" spans="1:9" x14ac:dyDescent="0.25">
      <c r="A5216" t="s">
        <v>3169</v>
      </c>
      <c r="B5216" s="6">
        <v>42063</v>
      </c>
      <c r="C5216" t="s">
        <v>3073</v>
      </c>
      <c r="D5216" t="s">
        <v>3367</v>
      </c>
      <c r="E5216" t="s">
        <v>3720</v>
      </c>
      <c r="F5216">
        <v>62</v>
      </c>
      <c r="G5216">
        <v>57</v>
      </c>
      <c r="I5216" t="s">
        <v>1956</v>
      </c>
    </row>
    <row r="5217" spans="1:9" x14ac:dyDescent="0.25">
      <c r="A5217" t="s">
        <v>3238</v>
      </c>
      <c r="B5217" s="6">
        <v>42063</v>
      </c>
      <c r="C5217" t="s">
        <v>3073</v>
      </c>
      <c r="D5217" t="s">
        <v>3320</v>
      </c>
      <c r="E5217" t="s">
        <v>3721</v>
      </c>
      <c r="F5217">
        <v>87</v>
      </c>
      <c r="G5217">
        <v>55</v>
      </c>
      <c r="I5217" t="s">
        <v>2321</v>
      </c>
    </row>
    <row r="5218" spans="1:9" x14ac:dyDescent="0.25">
      <c r="A5218" t="s">
        <v>3341</v>
      </c>
      <c r="B5218" s="6">
        <v>42063</v>
      </c>
      <c r="C5218" t="s">
        <v>3073</v>
      </c>
      <c r="D5218" t="s">
        <v>3350</v>
      </c>
      <c r="E5218" t="s">
        <v>3720</v>
      </c>
      <c r="F5218">
        <v>88</v>
      </c>
      <c r="G5218">
        <v>77</v>
      </c>
      <c r="I5218" t="s">
        <v>2043</v>
      </c>
    </row>
    <row r="5219" spans="1:9" x14ac:dyDescent="0.25">
      <c r="A5219" t="s">
        <v>3096</v>
      </c>
      <c r="B5219" s="6">
        <v>42063</v>
      </c>
      <c r="C5219" t="s">
        <v>3073</v>
      </c>
      <c r="D5219" t="s">
        <v>3380</v>
      </c>
      <c r="E5219" t="s">
        <v>3721</v>
      </c>
      <c r="F5219">
        <v>74</v>
      </c>
      <c r="G5219">
        <v>64</v>
      </c>
      <c r="I5219" t="s">
        <v>2253</v>
      </c>
    </row>
    <row r="5220" spans="1:9" x14ac:dyDescent="0.25">
      <c r="A5220" t="s">
        <v>3090</v>
      </c>
      <c r="B5220" s="6">
        <v>42063</v>
      </c>
      <c r="C5220" t="s">
        <v>3073</v>
      </c>
      <c r="D5220" t="s">
        <v>3718</v>
      </c>
      <c r="E5220" t="s">
        <v>3721</v>
      </c>
      <c r="F5220">
        <v>90</v>
      </c>
      <c r="G5220">
        <v>55</v>
      </c>
      <c r="I5220" t="s">
        <v>1601</v>
      </c>
    </row>
    <row r="5221" spans="1:9" x14ac:dyDescent="0.25">
      <c r="A5221" t="s">
        <v>3328</v>
      </c>
      <c r="B5221" s="6">
        <v>42063</v>
      </c>
      <c r="C5221" t="s">
        <v>3073</v>
      </c>
      <c r="D5221" t="s">
        <v>3717</v>
      </c>
      <c r="E5221" t="s">
        <v>3721</v>
      </c>
      <c r="F5221">
        <v>62</v>
      </c>
      <c r="G5221">
        <v>51</v>
      </c>
      <c r="I5221" t="s">
        <v>2201</v>
      </c>
    </row>
    <row r="5222" spans="1:9" x14ac:dyDescent="0.25">
      <c r="A5222" t="s">
        <v>3083</v>
      </c>
      <c r="B5222" s="6">
        <v>42063</v>
      </c>
      <c r="C5222" t="s">
        <v>3073</v>
      </c>
      <c r="D5222" t="s">
        <v>3088</v>
      </c>
      <c r="E5222" t="s">
        <v>3721</v>
      </c>
      <c r="F5222">
        <v>65</v>
      </c>
      <c r="G5222">
        <v>56</v>
      </c>
      <c r="I5222" t="s">
        <v>111</v>
      </c>
    </row>
    <row r="5223" spans="1:9" x14ac:dyDescent="0.25">
      <c r="A5223" t="s">
        <v>3405</v>
      </c>
      <c r="B5223" s="6">
        <v>42063</v>
      </c>
      <c r="C5223" t="s">
        <v>3073</v>
      </c>
      <c r="D5223" t="s">
        <v>3173</v>
      </c>
      <c r="E5223" t="s">
        <v>3721</v>
      </c>
      <c r="F5223">
        <v>75</v>
      </c>
      <c r="G5223">
        <v>55</v>
      </c>
      <c r="I5223" t="s">
        <v>2621</v>
      </c>
    </row>
    <row r="5224" spans="1:9" x14ac:dyDescent="0.25">
      <c r="A5224" t="s">
        <v>3239</v>
      </c>
      <c r="B5224" s="6">
        <v>42063</v>
      </c>
      <c r="C5224" t="s">
        <v>3073</v>
      </c>
      <c r="D5224" t="s">
        <v>3220</v>
      </c>
      <c r="E5224" t="s">
        <v>3721</v>
      </c>
      <c r="F5224">
        <v>77</v>
      </c>
      <c r="G5224">
        <v>65</v>
      </c>
      <c r="I5224" t="s">
        <v>2062</v>
      </c>
    </row>
    <row r="5225" spans="1:9" x14ac:dyDescent="0.25">
      <c r="A5225" t="s">
        <v>3392</v>
      </c>
      <c r="B5225" s="6">
        <v>42063</v>
      </c>
      <c r="C5225" t="s">
        <v>3073</v>
      </c>
      <c r="D5225" t="s">
        <v>3219</v>
      </c>
      <c r="E5225" t="s">
        <v>3721</v>
      </c>
      <c r="F5225">
        <v>72</v>
      </c>
      <c r="G5225">
        <v>49</v>
      </c>
      <c r="I5225" t="s">
        <v>2072</v>
      </c>
    </row>
    <row r="5226" spans="1:9" x14ac:dyDescent="0.25">
      <c r="A5226" t="s">
        <v>3278</v>
      </c>
      <c r="B5226" s="6">
        <v>42063</v>
      </c>
      <c r="C5226" t="s">
        <v>3073</v>
      </c>
      <c r="D5226" t="s">
        <v>3267</v>
      </c>
      <c r="E5226" t="s">
        <v>3720</v>
      </c>
      <c r="F5226">
        <v>71</v>
      </c>
      <c r="G5226">
        <v>65</v>
      </c>
      <c r="I5226" t="s">
        <v>1063</v>
      </c>
    </row>
    <row r="5227" spans="1:9" x14ac:dyDescent="0.25">
      <c r="A5227" t="s">
        <v>3211</v>
      </c>
      <c r="B5227" s="6">
        <v>42063</v>
      </c>
      <c r="C5227" t="s">
        <v>3073</v>
      </c>
      <c r="D5227" t="s">
        <v>3213</v>
      </c>
      <c r="E5227" t="s">
        <v>3721</v>
      </c>
      <c r="F5227">
        <v>86</v>
      </c>
      <c r="G5227">
        <v>71</v>
      </c>
      <c r="I5227" t="s">
        <v>779</v>
      </c>
    </row>
    <row r="5228" spans="1:9" x14ac:dyDescent="0.25">
      <c r="A5228" t="s">
        <v>3256</v>
      </c>
      <c r="B5228" s="6">
        <v>42063</v>
      </c>
      <c r="C5228" t="s">
        <v>3073</v>
      </c>
      <c r="D5228" t="s">
        <v>3186</v>
      </c>
      <c r="E5228" t="s">
        <v>3720</v>
      </c>
      <c r="F5228">
        <v>70</v>
      </c>
      <c r="G5228">
        <v>57</v>
      </c>
      <c r="I5228" t="s">
        <v>1524</v>
      </c>
    </row>
    <row r="5229" spans="1:9" x14ac:dyDescent="0.25">
      <c r="A5229" t="s">
        <v>3243</v>
      </c>
      <c r="B5229" s="6">
        <v>42063</v>
      </c>
      <c r="C5229" t="s">
        <v>3073</v>
      </c>
      <c r="D5229" t="s">
        <v>3268</v>
      </c>
      <c r="E5229" t="s">
        <v>3721</v>
      </c>
      <c r="F5229">
        <v>76</v>
      </c>
      <c r="G5229">
        <v>74</v>
      </c>
      <c r="I5229" t="s">
        <v>1087</v>
      </c>
    </row>
    <row r="5230" spans="1:9" x14ac:dyDescent="0.25">
      <c r="A5230" t="s">
        <v>3103</v>
      </c>
      <c r="B5230" s="6">
        <v>42063</v>
      </c>
      <c r="C5230" t="s">
        <v>3073</v>
      </c>
      <c r="D5230" t="s">
        <v>3102</v>
      </c>
      <c r="E5230" t="s">
        <v>3721</v>
      </c>
      <c r="F5230">
        <v>73</v>
      </c>
      <c r="G5230">
        <v>55</v>
      </c>
      <c r="I5230" t="s">
        <v>1964</v>
      </c>
    </row>
    <row r="5231" spans="1:9" x14ac:dyDescent="0.25">
      <c r="A5231" t="s">
        <v>3214</v>
      </c>
      <c r="B5231" s="6">
        <v>42063</v>
      </c>
      <c r="C5231" t="s">
        <v>3073</v>
      </c>
      <c r="D5231" t="s">
        <v>3212</v>
      </c>
      <c r="E5231" t="s">
        <v>3721</v>
      </c>
      <c r="F5231">
        <v>84</v>
      </c>
      <c r="G5231">
        <v>65</v>
      </c>
      <c r="I5231" t="s">
        <v>766</v>
      </c>
    </row>
    <row r="5232" spans="1:9" x14ac:dyDescent="0.25">
      <c r="A5232" t="s">
        <v>3702</v>
      </c>
      <c r="B5232" s="6">
        <v>42063</v>
      </c>
      <c r="C5232" t="s">
        <v>3073</v>
      </c>
      <c r="D5232" t="s">
        <v>3244</v>
      </c>
      <c r="E5232" t="s">
        <v>3721</v>
      </c>
      <c r="F5232">
        <v>67</v>
      </c>
      <c r="G5232">
        <v>60</v>
      </c>
      <c r="I5232" t="s">
        <v>864</v>
      </c>
    </row>
    <row r="5233" spans="1:9" x14ac:dyDescent="0.25">
      <c r="A5233" t="s">
        <v>3159</v>
      </c>
      <c r="B5233" s="6">
        <v>42063</v>
      </c>
      <c r="C5233" t="s">
        <v>3073</v>
      </c>
      <c r="D5233" t="s">
        <v>3189</v>
      </c>
      <c r="E5233" t="s">
        <v>3721</v>
      </c>
      <c r="F5233">
        <v>60</v>
      </c>
      <c r="G5233">
        <v>57</v>
      </c>
      <c r="I5233" t="s">
        <v>2791</v>
      </c>
    </row>
    <row r="5234" spans="1:9" x14ac:dyDescent="0.25">
      <c r="A5234" t="s">
        <v>3174</v>
      </c>
      <c r="B5234" s="6">
        <v>42063</v>
      </c>
      <c r="C5234" t="s">
        <v>3073</v>
      </c>
      <c r="D5234" t="s">
        <v>3127</v>
      </c>
      <c r="E5234" t="s">
        <v>3720</v>
      </c>
      <c r="F5234">
        <v>81</v>
      </c>
      <c r="G5234">
        <v>77</v>
      </c>
      <c r="H5234" t="s">
        <v>3722</v>
      </c>
      <c r="I5234" t="s">
        <v>1301</v>
      </c>
    </row>
    <row r="5235" spans="1:9" x14ac:dyDescent="0.25">
      <c r="A5235" t="s">
        <v>3334</v>
      </c>
      <c r="B5235" s="6">
        <v>42063</v>
      </c>
      <c r="C5235" t="s">
        <v>3073</v>
      </c>
      <c r="D5235" t="s">
        <v>3340</v>
      </c>
      <c r="E5235" t="s">
        <v>3721</v>
      </c>
      <c r="F5235">
        <v>65</v>
      </c>
      <c r="G5235">
        <v>49</v>
      </c>
      <c r="I5235" t="s">
        <v>526</v>
      </c>
    </row>
    <row r="5236" spans="1:9" x14ac:dyDescent="0.25">
      <c r="A5236" t="s">
        <v>3286</v>
      </c>
      <c r="B5236" s="6">
        <v>42063</v>
      </c>
      <c r="C5236" t="s">
        <v>3073</v>
      </c>
      <c r="D5236" t="s">
        <v>3389</v>
      </c>
      <c r="E5236" t="s">
        <v>3720</v>
      </c>
      <c r="F5236">
        <v>78</v>
      </c>
      <c r="G5236">
        <v>66</v>
      </c>
      <c r="I5236" t="s">
        <v>2929</v>
      </c>
    </row>
    <row r="5237" spans="1:9" x14ac:dyDescent="0.25">
      <c r="A5237" t="s">
        <v>3264</v>
      </c>
      <c r="B5237" s="6">
        <v>42063</v>
      </c>
      <c r="C5237" t="s">
        <v>3073</v>
      </c>
      <c r="D5237" t="s">
        <v>3265</v>
      </c>
      <c r="E5237" t="s">
        <v>3720</v>
      </c>
      <c r="F5237">
        <v>73</v>
      </c>
      <c r="G5237">
        <v>60</v>
      </c>
      <c r="I5237" t="s">
        <v>1100</v>
      </c>
    </row>
    <row r="5238" spans="1:9" x14ac:dyDescent="0.25">
      <c r="A5238" t="s">
        <v>3311</v>
      </c>
      <c r="B5238" s="6">
        <v>42063</v>
      </c>
      <c r="C5238" t="s">
        <v>3073</v>
      </c>
      <c r="D5238" t="s">
        <v>3306</v>
      </c>
      <c r="E5238" t="s">
        <v>3721</v>
      </c>
      <c r="F5238">
        <v>72</v>
      </c>
      <c r="G5238">
        <v>62</v>
      </c>
      <c r="I5238" t="s">
        <v>1212</v>
      </c>
    </row>
    <row r="5239" spans="1:9" x14ac:dyDescent="0.25">
      <c r="A5239" t="s">
        <v>3352</v>
      </c>
      <c r="B5239" s="6">
        <v>42063</v>
      </c>
      <c r="C5239" t="s">
        <v>3073</v>
      </c>
      <c r="D5239" t="s">
        <v>3205</v>
      </c>
      <c r="E5239" t="s">
        <v>3720</v>
      </c>
      <c r="F5239">
        <v>77</v>
      </c>
      <c r="G5239">
        <v>76</v>
      </c>
      <c r="I5239" t="s">
        <v>1545</v>
      </c>
    </row>
    <row r="5240" spans="1:9" x14ac:dyDescent="0.25">
      <c r="A5240" t="s">
        <v>3175</v>
      </c>
      <c r="B5240" s="6">
        <v>42063</v>
      </c>
      <c r="C5240" t="s">
        <v>3073</v>
      </c>
      <c r="D5240" t="s">
        <v>3078</v>
      </c>
      <c r="E5240" t="s">
        <v>3721</v>
      </c>
      <c r="F5240">
        <v>71</v>
      </c>
      <c r="G5240">
        <v>70</v>
      </c>
      <c r="H5240" t="s">
        <v>3722</v>
      </c>
      <c r="I5240" t="s">
        <v>2231</v>
      </c>
    </row>
    <row r="5241" spans="1:9" x14ac:dyDescent="0.25">
      <c r="A5241" t="s">
        <v>3109</v>
      </c>
      <c r="B5241" s="6">
        <v>42063</v>
      </c>
      <c r="C5241" t="s">
        <v>3073</v>
      </c>
      <c r="D5241" t="s">
        <v>3107</v>
      </c>
      <c r="E5241" t="s">
        <v>3721</v>
      </c>
      <c r="F5241">
        <v>84</v>
      </c>
      <c r="G5241">
        <v>73</v>
      </c>
      <c r="I5241" t="s">
        <v>2266</v>
      </c>
    </row>
    <row r="5242" spans="1:9" x14ac:dyDescent="0.25">
      <c r="A5242" t="s">
        <v>3130</v>
      </c>
      <c r="B5242" s="6">
        <v>42063</v>
      </c>
      <c r="C5242" t="s">
        <v>3073</v>
      </c>
      <c r="D5242" t="s">
        <v>3166</v>
      </c>
      <c r="E5242" t="s">
        <v>3720</v>
      </c>
      <c r="F5242">
        <v>63</v>
      </c>
      <c r="G5242">
        <v>57</v>
      </c>
      <c r="I5242" t="s">
        <v>503</v>
      </c>
    </row>
    <row r="5243" spans="1:9" x14ac:dyDescent="0.25">
      <c r="A5243" t="s">
        <v>3131</v>
      </c>
      <c r="B5243" s="6">
        <v>42063</v>
      </c>
      <c r="C5243" t="s">
        <v>3073</v>
      </c>
      <c r="D5243" t="s">
        <v>3167</v>
      </c>
      <c r="E5243" t="s">
        <v>3720</v>
      </c>
      <c r="F5243">
        <v>78</v>
      </c>
      <c r="G5243">
        <v>50</v>
      </c>
      <c r="I5243" t="s">
        <v>517</v>
      </c>
    </row>
    <row r="5244" spans="1:9" x14ac:dyDescent="0.25">
      <c r="A5244" t="s">
        <v>3343</v>
      </c>
      <c r="B5244" s="6">
        <v>42063</v>
      </c>
      <c r="C5244" t="s">
        <v>3073</v>
      </c>
      <c r="D5244" t="s">
        <v>3280</v>
      </c>
      <c r="E5244" t="s">
        <v>3720</v>
      </c>
      <c r="F5244">
        <v>56</v>
      </c>
      <c r="G5244">
        <v>46</v>
      </c>
      <c r="I5244" t="s">
        <v>2175</v>
      </c>
    </row>
    <row r="5245" spans="1:9" x14ac:dyDescent="0.25">
      <c r="A5245" t="s">
        <v>3262</v>
      </c>
      <c r="B5245" s="6">
        <v>42063</v>
      </c>
      <c r="C5245" t="s">
        <v>3073</v>
      </c>
      <c r="D5245" t="s">
        <v>3390</v>
      </c>
      <c r="E5245" t="s">
        <v>3721</v>
      </c>
      <c r="F5245">
        <v>65</v>
      </c>
      <c r="G5245">
        <v>55</v>
      </c>
      <c r="I5245" t="s">
        <v>505</v>
      </c>
    </row>
    <row r="5246" spans="1:9" x14ac:dyDescent="0.25">
      <c r="A5246" t="s">
        <v>3330</v>
      </c>
      <c r="B5246" s="6">
        <v>42063</v>
      </c>
      <c r="C5246" t="s">
        <v>3073</v>
      </c>
      <c r="D5246" t="s">
        <v>3291</v>
      </c>
      <c r="E5246" t="s">
        <v>3721</v>
      </c>
      <c r="F5246">
        <v>71</v>
      </c>
      <c r="G5246">
        <v>70</v>
      </c>
      <c r="I5246" t="s">
        <v>505</v>
      </c>
    </row>
    <row r="5247" spans="1:9" x14ac:dyDescent="0.25">
      <c r="A5247" t="s">
        <v>3397</v>
      </c>
      <c r="B5247" s="6">
        <v>42063</v>
      </c>
      <c r="C5247" t="s">
        <v>3073</v>
      </c>
      <c r="D5247" t="s">
        <v>3233</v>
      </c>
      <c r="E5247" t="s">
        <v>3721</v>
      </c>
      <c r="F5247">
        <v>89</v>
      </c>
      <c r="G5247">
        <v>65</v>
      </c>
      <c r="I5247" t="s">
        <v>2265</v>
      </c>
    </row>
    <row r="5248" spans="1:9" x14ac:dyDescent="0.25">
      <c r="A5248" t="s">
        <v>3261</v>
      </c>
      <c r="B5248" s="6">
        <v>42063</v>
      </c>
      <c r="C5248" t="s">
        <v>3073</v>
      </c>
      <c r="D5248" t="s">
        <v>3342</v>
      </c>
      <c r="E5248" t="s">
        <v>3721</v>
      </c>
      <c r="F5248">
        <v>53</v>
      </c>
      <c r="G5248">
        <v>43</v>
      </c>
      <c r="I5248" t="s">
        <v>1397</v>
      </c>
    </row>
    <row r="5249" spans="1:9" x14ac:dyDescent="0.25">
      <c r="A5249" t="s">
        <v>3105</v>
      </c>
      <c r="B5249" s="6">
        <v>42063</v>
      </c>
      <c r="C5249" t="s">
        <v>3073</v>
      </c>
      <c r="D5249" t="s">
        <v>3252</v>
      </c>
      <c r="E5249" t="s">
        <v>3721</v>
      </c>
      <c r="F5249">
        <v>67</v>
      </c>
      <c r="G5249">
        <v>66</v>
      </c>
      <c r="I5249" t="s">
        <v>965</v>
      </c>
    </row>
    <row r="5250" spans="1:9" x14ac:dyDescent="0.25">
      <c r="A5250" t="s">
        <v>3199</v>
      </c>
      <c r="B5250" s="6">
        <v>42063</v>
      </c>
      <c r="C5250" t="s">
        <v>3073</v>
      </c>
      <c r="D5250" t="s">
        <v>3202</v>
      </c>
      <c r="E5250" t="s">
        <v>3721</v>
      </c>
      <c r="F5250">
        <v>81</v>
      </c>
      <c r="G5250">
        <v>68</v>
      </c>
      <c r="I5250" t="s">
        <v>331</v>
      </c>
    </row>
    <row r="5251" spans="1:9" x14ac:dyDescent="0.25">
      <c r="A5251" t="s">
        <v>3313</v>
      </c>
      <c r="B5251" s="6">
        <v>42063</v>
      </c>
      <c r="C5251" t="s">
        <v>3073</v>
      </c>
      <c r="D5251" t="s">
        <v>3321</v>
      </c>
      <c r="E5251" t="s">
        <v>3720</v>
      </c>
      <c r="F5251">
        <v>68</v>
      </c>
      <c r="G5251">
        <v>57</v>
      </c>
      <c r="I5251" t="s">
        <v>2092</v>
      </c>
    </row>
    <row r="5252" spans="1:9" x14ac:dyDescent="0.25">
      <c r="A5252" t="s">
        <v>3285</v>
      </c>
      <c r="B5252" s="6">
        <v>42063</v>
      </c>
      <c r="C5252" t="s">
        <v>3073</v>
      </c>
      <c r="D5252" t="s">
        <v>3273</v>
      </c>
      <c r="E5252" t="s">
        <v>3721</v>
      </c>
      <c r="F5252">
        <v>80</v>
      </c>
      <c r="G5252">
        <v>64</v>
      </c>
      <c r="I5252" t="s">
        <v>2799</v>
      </c>
    </row>
    <row r="5253" spans="1:9" x14ac:dyDescent="0.25">
      <c r="A5253" t="s">
        <v>3356</v>
      </c>
      <c r="B5253" s="6">
        <v>42063</v>
      </c>
      <c r="C5253" t="s">
        <v>3073</v>
      </c>
      <c r="D5253" t="s">
        <v>3414</v>
      </c>
      <c r="E5253" t="s">
        <v>3721</v>
      </c>
      <c r="F5253">
        <v>71</v>
      </c>
      <c r="G5253">
        <v>63</v>
      </c>
      <c r="I5253" t="s">
        <v>2749</v>
      </c>
    </row>
    <row r="5254" spans="1:9" x14ac:dyDescent="0.25">
      <c r="A5254" t="s">
        <v>3396</v>
      </c>
      <c r="B5254" s="6">
        <v>42063</v>
      </c>
      <c r="C5254" t="s">
        <v>3073</v>
      </c>
      <c r="D5254" t="s">
        <v>3288</v>
      </c>
      <c r="E5254" t="s">
        <v>3721</v>
      </c>
      <c r="F5254">
        <v>63</v>
      </c>
      <c r="G5254">
        <v>57</v>
      </c>
      <c r="I5254" t="s">
        <v>2159</v>
      </c>
    </row>
    <row r="5255" spans="1:9" x14ac:dyDescent="0.25">
      <c r="A5255" t="s">
        <v>3185</v>
      </c>
      <c r="B5255" s="6">
        <v>42063</v>
      </c>
      <c r="C5255" t="s">
        <v>3073</v>
      </c>
      <c r="D5255" t="s">
        <v>3353</v>
      </c>
      <c r="E5255" t="s">
        <v>3721</v>
      </c>
      <c r="F5255">
        <v>63</v>
      </c>
      <c r="G5255">
        <v>60</v>
      </c>
      <c r="I5255" t="s">
        <v>414</v>
      </c>
    </row>
    <row r="5256" spans="1:9" x14ac:dyDescent="0.25">
      <c r="A5256" t="s">
        <v>3171</v>
      </c>
      <c r="B5256" s="6">
        <v>42063</v>
      </c>
      <c r="C5256" t="s">
        <v>3073</v>
      </c>
      <c r="D5256" t="s">
        <v>3120</v>
      </c>
      <c r="E5256" t="s">
        <v>3721</v>
      </c>
      <c r="F5256">
        <v>92</v>
      </c>
      <c r="G5256">
        <v>75</v>
      </c>
      <c r="I5256" t="s">
        <v>524</v>
      </c>
    </row>
    <row r="5257" spans="1:9" x14ac:dyDescent="0.25">
      <c r="A5257" t="s">
        <v>3201</v>
      </c>
      <c r="B5257" s="6">
        <v>42063</v>
      </c>
      <c r="C5257" t="s">
        <v>3073</v>
      </c>
      <c r="D5257" t="s">
        <v>3249</v>
      </c>
      <c r="E5257" t="s">
        <v>3721</v>
      </c>
      <c r="F5257">
        <v>81</v>
      </c>
      <c r="G5257">
        <v>70</v>
      </c>
      <c r="I5257" t="s">
        <v>975</v>
      </c>
    </row>
    <row r="5258" spans="1:9" x14ac:dyDescent="0.25">
      <c r="A5258" t="s">
        <v>3318</v>
      </c>
      <c r="B5258" s="6">
        <v>42063</v>
      </c>
      <c r="C5258" t="s">
        <v>3073</v>
      </c>
      <c r="D5258" t="s">
        <v>3150</v>
      </c>
      <c r="E5258" t="s">
        <v>3720</v>
      </c>
      <c r="F5258">
        <v>73</v>
      </c>
      <c r="G5258">
        <v>67</v>
      </c>
      <c r="I5258" t="s">
        <v>2343</v>
      </c>
    </row>
    <row r="5259" spans="1:9" x14ac:dyDescent="0.25">
      <c r="A5259" t="s">
        <v>3100</v>
      </c>
      <c r="B5259" s="6">
        <v>42063</v>
      </c>
      <c r="C5259" t="s">
        <v>3073</v>
      </c>
      <c r="D5259" t="s">
        <v>3260</v>
      </c>
      <c r="E5259" t="s">
        <v>3721</v>
      </c>
      <c r="F5259">
        <v>80</v>
      </c>
      <c r="G5259">
        <v>55</v>
      </c>
      <c r="I5259" t="s">
        <v>864</v>
      </c>
    </row>
    <row r="5260" spans="1:9" x14ac:dyDescent="0.25">
      <c r="A5260" t="s">
        <v>3364</v>
      </c>
      <c r="B5260" s="6">
        <v>42063</v>
      </c>
      <c r="C5260" t="s">
        <v>3073</v>
      </c>
      <c r="D5260" t="s">
        <v>3263</v>
      </c>
      <c r="E5260" t="s">
        <v>3721</v>
      </c>
      <c r="F5260">
        <v>61</v>
      </c>
      <c r="G5260">
        <v>59</v>
      </c>
      <c r="I5260" t="s">
        <v>2666</v>
      </c>
    </row>
    <row r="5261" spans="1:9" x14ac:dyDescent="0.25">
      <c r="A5261" t="s">
        <v>3408</v>
      </c>
      <c r="B5261" s="6">
        <v>42063</v>
      </c>
      <c r="C5261" t="s">
        <v>3073</v>
      </c>
      <c r="D5261" t="s">
        <v>3359</v>
      </c>
      <c r="E5261" t="s">
        <v>3721</v>
      </c>
      <c r="F5261">
        <v>70</v>
      </c>
      <c r="G5261">
        <v>60</v>
      </c>
      <c r="I5261" t="s">
        <v>2870</v>
      </c>
    </row>
    <row r="5262" spans="1:9" x14ac:dyDescent="0.25">
      <c r="A5262" t="s">
        <v>3247</v>
      </c>
      <c r="B5262" s="6">
        <v>42063</v>
      </c>
      <c r="C5262" t="s">
        <v>3073</v>
      </c>
      <c r="D5262" t="s">
        <v>3246</v>
      </c>
      <c r="E5262" t="s">
        <v>3721</v>
      </c>
      <c r="F5262">
        <v>63</v>
      </c>
      <c r="G5262">
        <v>62</v>
      </c>
      <c r="I5262" t="s">
        <v>912</v>
      </c>
    </row>
    <row r="5263" spans="1:9" x14ac:dyDescent="0.25">
      <c r="A5263" t="s">
        <v>3391</v>
      </c>
      <c r="B5263" s="6">
        <v>42063</v>
      </c>
      <c r="C5263" t="s">
        <v>3073</v>
      </c>
      <c r="D5263" t="s">
        <v>3370</v>
      </c>
      <c r="E5263" t="s">
        <v>3720</v>
      </c>
      <c r="F5263">
        <v>67</v>
      </c>
      <c r="G5263">
        <v>54</v>
      </c>
      <c r="I5263" t="s">
        <v>401</v>
      </c>
    </row>
    <row r="5264" spans="1:9" x14ac:dyDescent="0.25">
      <c r="A5264" t="s">
        <v>3289</v>
      </c>
      <c r="B5264" s="6">
        <v>42063</v>
      </c>
      <c r="C5264" t="s">
        <v>3073</v>
      </c>
      <c r="D5264" t="s">
        <v>3316</v>
      </c>
      <c r="E5264" t="s">
        <v>3721</v>
      </c>
      <c r="F5264">
        <v>70</v>
      </c>
      <c r="G5264">
        <v>59</v>
      </c>
      <c r="I5264" t="s">
        <v>1311</v>
      </c>
    </row>
    <row r="5265" spans="1:9" x14ac:dyDescent="0.25">
      <c r="A5265" t="s">
        <v>3182</v>
      </c>
      <c r="B5265" s="6">
        <v>42063</v>
      </c>
      <c r="C5265" t="s">
        <v>3073</v>
      </c>
      <c r="D5265" t="s">
        <v>3157</v>
      </c>
      <c r="E5265" t="s">
        <v>3720</v>
      </c>
      <c r="F5265">
        <v>65</v>
      </c>
      <c r="G5265">
        <v>60</v>
      </c>
      <c r="I5265" t="s">
        <v>1471</v>
      </c>
    </row>
    <row r="5266" spans="1:9" x14ac:dyDescent="0.25">
      <c r="A5266" t="s">
        <v>3402</v>
      </c>
      <c r="B5266" s="6">
        <v>42063</v>
      </c>
      <c r="C5266" t="s">
        <v>3073</v>
      </c>
      <c r="D5266" t="s">
        <v>3363</v>
      </c>
      <c r="E5266" t="s">
        <v>3720</v>
      </c>
      <c r="F5266">
        <v>75</v>
      </c>
      <c r="G5266">
        <v>64</v>
      </c>
      <c r="I5266" t="s">
        <v>2876</v>
      </c>
    </row>
    <row r="5267" spans="1:9" x14ac:dyDescent="0.25">
      <c r="A5267" t="s">
        <v>3142</v>
      </c>
      <c r="B5267" s="6">
        <v>42063</v>
      </c>
      <c r="C5267" t="s">
        <v>3073</v>
      </c>
      <c r="D5267" t="s">
        <v>3113</v>
      </c>
      <c r="E5267" t="s">
        <v>3720</v>
      </c>
      <c r="F5267">
        <v>63</v>
      </c>
      <c r="G5267">
        <v>47</v>
      </c>
      <c r="I5267" t="s">
        <v>331</v>
      </c>
    </row>
    <row r="5268" spans="1:9" x14ac:dyDescent="0.25">
      <c r="A5268" t="s">
        <v>3154</v>
      </c>
      <c r="B5268" s="6">
        <v>42063</v>
      </c>
      <c r="C5268" t="s">
        <v>3073</v>
      </c>
      <c r="D5268" t="s">
        <v>3290</v>
      </c>
      <c r="E5268" t="s">
        <v>3721</v>
      </c>
      <c r="F5268">
        <v>100</v>
      </c>
      <c r="G5268">
        <v>95</v>
      </c>
      <c r="H5268" t="s">
        <v>3724</v>
      </c>
      <c r="I5268" t="s">
        <v>1562</v>
      </c>
    </row>
    <row r="5269" spans="1:9" x14ac:dyDescent="0.25">
      <c r="A5269" t="s">
        <v>3138</v>
      </c>
      <c r="B5269" s="6">
        <v>42063</v>
      </c>
      <c r="C5269" t="s">
        <v>3073</v>
      </c>
      <c r="D5269" t="s">
        <v>3139</v>
      </c>
      <c r="E5269" t="s">
        <v>3720</v>
      </c>
      <c r="F5269">
        <v>71</v>
      </c>
      <c r="G5269">
        <v>66</v>
      </c>
      <c r="I5269" t="s">
        <v>356</v>
      </c>
    </row>
    <row r="5270" spans="1:9" x14ac:dyDescent="0.25">
      <c r="A5270" t="s">
        <v>3162</v>
      </c>
      <c r="B5270" s="6">
        <v>42063</v>
      </c>
      <c r="C5270" t="s">
        <v>3073</v>
      </c>
      <c r="D5270" t="s">
        <v>3179</v>
      </c>
      <c r="E5270" t="s">
        <v>3721</v>
      </c>
      <c r="F5270">
        <v>61</v>
      </c>
      <c r="G5270">
        <v>46</v>
      </c>
      <c r="I5270" t="s">
        <v>1671</v>
      </c>
    </row>
    <row r="5271" spans="1:9" x14ac:dyDescent="0.25">
      <c r="A5271" t="s">
        <v>3358</v>
      </c>
      <c r="B5271" s="6">
        <v>42063</v>
      </c>
      <c r="C5271" t="s">
        <v>3073</v>
      </c>
      <c r="D5271" t="s">
        <v>3355</v>
      </c>
      <c r="E5271" t="s">
        <v>3721</v>
      </c>
      <c r="F5271">
        <v>68</v>
      </c>
      <c r="G5271">
        <v>58</v>
      </c>
      <c r="I5271" t="s">
        <v>2880</v>
      </c>
    </row>
    <row r="5272" spans="1:9" x14ac:dyDescent="0.25">
      <c r="A5272" t="s">
        <v>3240</v>
      </c>
      <c r="B5272" s="6">
        <v>42063</v>
      </c>
      <c r="C5272" t="s">
        <v>3073</v>
      </c>
      <c r="D5272" t="s">
        <v>3275</v>
      </c>
      <c r="E5272" t="s">
        <v>3721</v>
      </c>
      <c r="F5272">
        <v>70</v>
      </c>
      <c r="G5272">
        <v>65</v>
      </c>
      <c r="I5272" t="s">
        <v>2986</v>
      </c>
    </row>
    <row r="5273" spans="1:9" x14ac:dyDescent="0.25">
      <c r="A5273" t="s">
        <v>3207</v>
      </c>
      <c r="B5273" s="6">
        <v>42063</v>
      </c>
      <c r="C5273" t="s">
        <v>3073</v>
      </c>
      <c r="D5273" t="s">
        <v>3234</v>
      </c>
      <c r="E5273" t="s">
        <v>3720</v>
      </c>
      <c r="F5273">
        <v>61</v>
      </c>
      <c r="G5273">
        <v>58</v>
      </c>
      <c r="I5273" t="s">
        <v>1206</v>
      </c>
    </row>
    <row r="5274" spans="1:9" x14ac:dyDescent="0.25">
      <c r="A5274" t="s">
        <v>3077</v>
      </c>
      <c r="B5274" s="6">
        <v>42063</v>
      </c>
      <c r="C5274" t="s">
        <v>3073</v>
      </c>
      <c r="D5274" t="s">
        <v>3242</v>
      </c>
      <c r="E5274" t="s">
        <v>3721</v>
      </c>
      <c r="F5274">
        <v>69</v>
      </c>
      <c r="G5274">
        <v>57</v>
      </c>
      <c r="I5274" t="s">
        <v>2213</v>
      </c>
    </row>
    <row r="5275" spans="1:9" x14ac:dyDescent="0.25">
      <c r="A5275" t="s">
        <v>3132</v>
      </c>
      <c r="B5275" s="6">
        <v>42063</v>
      </c>
      <c r="C5275" t="s">
        <v>3073</v>
      </c>
      <c r="D5275" t="s">
        <v>3395</v>
      </c>
      <c r="E5275" t="s">
        <v>3721</v>
      </c>
      <c r="F5275">
        <v>70</v>
      </c>
      <c r="G5275">
        <v>55</v>
      </c>
      <c r="I5275" t="s">
        <v>256</v>
      </c>
    </row>
    <row r="5276" spans="1:9" x14ac:dyDescent="0.25">
      <c r="A5276" t="s">
        <v>3365</v>
      </c>
      <c r="B5276" s="6">
        <v>42063</v>
      </c>
      <c r="C5276" t="s">
        <v>3073</v>
      </c>
      <c r="D5276" t="s">
        <v>3241</v>
      </c>
      <c r="E5276" t="s">
        <v>3070</v>
      </c>
      <c r="I5276" t="s">
        <v>3070</v>
      </c>
    </row>
    <row r="5277" spans="1:9" x14ac:dyDescent="0.25">
      <c r="A5277" t="s">
        <v>3287</v>
      </c>
      <c r="B5277" s="6">
        <v>42063</v>
      </c>
      <c r="C5277" t="s">
        <v>3073</v>
      </c>
      <c r="D5277" t="s">
        <v>3715</v>
      </c>
      <c r="E5277" t="s">
        <v>3720</v>
      </c>
      <c r="F5277">
        <v>63</v>
      </c>
      <c r="G5277">
        <v>57</v>
      </c>
      <c r="I5277" t="s">
        <v>383</v>
      </c>
    </row>
    <row r="5278" spans="1:9" x14ac:dyDescent="0.25">
      <c r="A5278" t="s">
        <v>3299</v>
      </c>
      <c r="B5278" s="6">
        <v>42063</v>
      </c>
      <c r="C5278" t="s">
        <v>3073</v>
      </c>
      <c r="D5278" t="s">
        <v>3160</v>
      </c>
      <c r="E5278" t="s">
        <v>3721</v>
      </c>
      <c r="F5278">
        <v>82</v>
      </c>
      <c r="G5278">
        <v>73</v>
      </c>
      <c r="I5278" t="s">
        <v>2892</v>
      </c>
    </row>
    <row r="5279" spans="1:9" x14ac:dyDescent="0.25">
      <c r="A5279" t="s">
        <v>3229</v>
      </c>
      <c r="B5279" s="6">
        <v>42063</v>
      </c>
      <c r="C5279" t="s">
        <v>3073</v>
      </c>
      <c r="D5279" t="s">
        <v>3155</v>
      </c>
      <c r="E5279" t="s">
        <v>3721</v>
      </c>
      <c r="F5279">
        <v>73</v>
      </c>
      <c r="G5279">
        <v>66</v>
      </c>
      <c r="I5279" t="s">
        <v>2368</v>
      </c>
    </row>
    <row r="5280" spans="1:9" x14ac:dyDescent="0.25">
      <c r="A5280" t="s">
        <v>3710</v>
      </c>
      <c r="B5280" s="6">
        <v>42063</v>
      </c>
      <c r="C5280" t="s">
        <v>3073</v>
      </c>
      <c r="D5280" t="s">
        <v>3198</v>
      </c>
      <c r="E5280" t="s">
        <v>3721</v>
      </c>
      <c r="F5280">
        <v>69</v>
      </c>
      <c r="G5280">
        <v>57</v>
      </c>
      <c r="I5280" t="s">
        <v>696</v>
      </c>
    </row>
    <row r="5281" spans="1:9" x14ac:dyDescent="0.25">
      <c r="A5281" t="s">
        <v>3180</v>
      </c>
      <c r="B5281" s="6">
        <v>42063</v>
      </c>
      <c r="C5281" t="s">
        <v>3073</v>
      </c>
      <c r="D5281" t="s">
        <v>3176</v>
      </c>
      <c r="E5281" t="s">
        <v>3720</v>
      </c>
      <c r="F5281">
        <v>59</v>
      </c>
      <c r="G5281">
        <v>55</v>
      </c>
      <c r="I5281" t="s">
        <v>537</v>
      </c>
    </row>
    <row r="5282" spans="1:9" x14ac:dyDescent="0.25">
      <c r="A5282" t="s">
        <v>3351</v>
      </c>
      <c r="B5282" s="6">
        <v>42063</v>
      </c>
      <c r="C5282" t="s">
        <v>3073</v>
      </c>
      <c r="D5282" t="s">
        <v>3218</v>
      </c>
      <c r="E5282" t="s">
        <v>3720</v>
      </c>
      <c r="F5282">
        <v>80</v>
      </c>
      <c r="G5282">
        <v>69</v>
      </c>
      <c r="I5282" t="s">
        <v>2465</v>
      </c>
    </row>
    <row r="5283" spans="1:9" x14ac:dyDescent="0.25">
      <c r="A5283" t="s">
        <v>3270</v>
      </c>
      <c r="B5283" s="6">
        <v>42063</v>
      </c>
      <c r="C5283" t="s">
        <v>3073</v>
      </c>
      <c r="D5283" t="s">
        <v>3269</v>
      </c>
      <c r="E5283" t="s">
        <v>3721</v>
      </c>
      <c r="F5283">
        <v>61</v>
      </c>
      <c r="G5283">
        <v>57</v>
      </c>
      <c r="I5283" t="s">
        <v>1131</v>
      </c>
    </row>
    <row r="5284" spans="1:9" x14ac:dyDescent="0.25">
      <c r="A5284" t="s">
        <v>3204</v>
      </c>
      <c r="B5284" s="6">
        <v>42063</v>
      </c>
      <c r="C5284" t="s">
        <v>3073</v>
      </c>
      <c r="D5284" t="s">
        <v>3225</v>
      </c>
      <c r="E5284" t="s">
        <v>3721</v>
      </c>
      <c r="F5284">
        <v>77</v>
      </c>
      <c r="G5284">
        <v>61</v>
      </c>
      <c r="I5284" t="s">
        <v>1592</v>
      </c>
    </row>
    <row r="5285" spans="1:9" x14ac:dyDescent="0.25">
      <c r="A5285" t="s">
        <v>3110</v>
      </c>
      <c r="B5285" s="6">
        <v>42063</v>
      </c>
      <c r="C5285" t="s">
        <v>3073</v>
      </c>
      <c r="D5285" t="s">
        <v>3315</v>
      </c>
      <c r="E5285" t="s">
        <v>3721</v>
      </c>
      <c r="F5285">
        <v>80</v>
      </c>
      <c r="G5285">
        <v>72</v>
      </c>
      <c r="I5285" t="s">
        <v>687</v>
      </c>
    </row>
    <row r="5286" spans="1:9" x14ac:dyDescent="0.25">
      <c r="A5286" t="s">
        <v>3706</v>
      </c>
      <c r="B5286" s="6">
        <v>42063</v>
      </c>
      <c r="C5286" t="s">
        <v>3073</v>
      </c>
      <c r="D5286" t="s">
        <v>3178</v>
      </c>
      <c r="E5286" t="s">
        <v>3721</v>
      </c>
      <c r="F5286">
        <v>74</v>
      </c>
      <c r="G5286">
        <v>60</v>
      </c>
      <c r="I5286" t="s">
        <v>2167</v>
      </c>
    </row>
    <row r="5287" spans="1:9" x14ac:dyDescent="0.25">
      <c r="A5287" t="s">
        <v>3344</v>
      </c>
      <c r="B5287" s="6">
        <v>42063</v>
      </c>
      <c r="C5287" t="s">
        <v>3073</v>
      </c>
      <c r="D5287" t="s">
        <v>3181</v>
      </c>
      <c r="E5287" t="s">
        <v>3720</v>
      </c>
      <c r="F5287">
        <v>80</v>
      </c>
      <c r="G5287">
        <v>66</v>
      </c>
      <c r="I5287" t="s">
        <v>1481</v>
      </c>
    </row>
    <row r="5288" spans="1:9" x14ac:dyDescent="0.25">
      <c r="A5288" t="s">
        <v>3304</v>
      </c>
      <c r="B5288" s="6">
        <v>42063</v>
      </c>
      <c r="C5288" t="s">
        <v>3073</v>
      </c>
      <c r="D5288" t="s">
        <v>3303</v>
      </c>
      <c r="E5288" t="s">
        <v>3721</v>
      </c>
      <c r="F5288">
        <v>80</v>
      </c>
      <c r="G5288">
        <v>53</v>
      </c>
      <c r="I5288" t="s">
        <v>1228</v>
      </c>
    </row>
    <row r="5289" spans="1:9" x14ac:dyDescent="0.25">
      <c r="A5289" t="s">
        <v>3210</v>
      </c>
      <c r="B5289" s="6">
        <v>42063</v>
      </c>
      <c r="C5289" t="s">
        <v>3073</v>
      </c>
      <c r="D5289" t="s">
        <v>3708</v>
      </c>
      <c r="E5289" t="s">
        <v>3720</v>
      </c>
      <c r="F5289">
        <v>78</v>
      </c>
      <c r="G5289">
        <v>66</v>
      </c>
      <c r="I5289" t="s">
        <v>992</v>
      </c>
    </row>
    <row r="5290" spans="1:9" x14ac:dyDescent="0.25">
      <c r="A5290" t="s">
        <v>3081</v>
      </c>
      <c r="B5290" s="6">
        <v>42063</v>
      </c>
      <c r="C5290" t="s">
        <v>3073</v>
      </c>
      <c r="D5290" t="s">
        <v>3259</v>
      </c>
      <c r="E5290" t="s">
        <v>3721</v>
      </c>
      <c r="F5290">
        <v>55</v>
      </c>
      <c r="G5290">
        <v>50</v>
      </c>
      <c r="I5290" t="s">
        <v>1770</v>
      </c>
    </row>
    <row r="5291" spans="1:9" x14ac:dyDescent="0.25">
      <c r="A5291" t="s">
        <v>3226</v>
      </c>
      <c r="B5291" s="6">
        <v>42063</v>
      </c>
      <c r="C5291" t="s">
        <v>3073</v>
      </c>
      <c r="D5291" t="s">
        <v>3281</v>
      </c>
      <c r="E5291" t="s">
        <v>3720</v>
      </c>
      <c r="F5291">
        <v>82</v>
      </c>
      <c r="G5291">
        <v>74</v>
      </c>
      <c r="I5291" t="s">
        <v>1701</v>
      </c>
    </row>
    <row r="5292" spans="1:9" x14ac:dyDescent="0.25">
      <c r="A5292" t="s">
        <v>3222</v>
      </c>
      <c r="B5292" s="6">
        <v>42064</v>
      </c>
      <c r="C5292" t="s">
        <v>3073</v>
      </c>
      <c r="D5292" t="s">
        <v>3258</v>
      </c>
      <c r="E5292" t="s">
        <v>3721</v>
      </c>
      <c r="F5292">
        <v>73</v>
      </c>
      <c r="G5292">
        <v>56</v>
      </c>
      <c r="I5292" t="s">
        <v>2368</v>
      </c>
    </row>
    <row r="5293" spans="1:9" x14ac:dyDescent="0.25">
      <c r="A5293" t="s">
        <v>3231</v>
      </c>
      <c r="B5293" s="6">
        <v>42064</v>
      </c>
      <c r="C5293" t="s">
        <v>3073</v>
      </c>
      <c r="D5293" t="s">
        <v>3372</v>
      </c>
      <c r="E5293" t="s">
        <v>3721</v>
      </c>
      <c r="F5293">
        <v>87</v>
      </c>
      <c r="G5293">
        <v>81</v>
      </c>
      <c r="I5293" t="s">
        <v>1330</v>
      </c>
    </row>
    <row r="5294" spans="1:9" x14ac:dyDescent="0.25">
      <c r="A5294" t="s">
        <v>3136</v>
      </c>
      <c r="B5294" s="6">
        <v>42064</v>
      </c>
      <c r="C5294" t="s">
        <v>3073</v>
      </c>
      <c r="D5294" t="s">
        <v>3149</v>
      </c>
      <c r="E5294" t="s">
        <v>3721</v>
      </c>
      <c r="F5294">
        <v>81</v>
      </c>
      <c r="G5294">
        <v>73</v>
      </c>
      <c r="I5294" t="s">
        <v>226</v>
      </c>
    </row>
    <row r="5295" spans="1:9" x14ac:dyDescent="0.25">
      <c r="A5295" t="s">
        <v>3141</v>
      </c>
      <c r="B5295" s="6">
        <v>42064</v>
      </c>
      <c r="C5295" t="s">
        <v>3073</v>
      </c>
      <c r="D5295" t="s">
        <v>3145</v>
      </c>
      <c r="E5295" t="s">
        <v>3721</v>
      </c>
      <c r="F5295">
        <v>72</v>
      </c>
      <c r="G5295">
        <v>55</v>
      </c>
      <c r="I5295" t="s">
        <v>255</v>
      </c>
    </row>
    <row r="5296" spans="1:9" x14ac:dyDescent="0.25">
      <c r="A5296" t="s">
        <v>3384</v>
      </c>
      <c r="B5296" s="6">
        <v>42064</v>
      </c>
      <c r="C5296" t="s">
        <v>3073</v>
      </c>
      <c r="D5296" t="s">
        <v>3098</v>
      </c>
      <c r="E5296" t="s">
        <v>3721</v>
      </c>
      <c r="F5296">
        <v>69</v>
      </c>
      <c r="G5296">
        <v>65</v>
      </c>
      <c r="I5296" t="s">
        <v>1832</v>
      </c>
    </row>
    <row r="5297" spans="1:9" x14ac:dyDescent="0.25">
      <c r="A5297" t="s">
        <v>3327</v>
      </c>
      <c r="B5297" s="6">
        <v>42064</v>
      </c>
      <c r="C5297" t="s">
        <v>3073</v>
      </c>
      <c r="D5297" t="s">
        <v>3080</v>
      </c>
      <c r="E5297" t="s">
        <v>3721</v>
      </c>
      <c r="F5297">
        <v>63</v>
      </c>
      <c r="G5297">
        <v>57</v>
      </c>
      <c r="I5297" t="s">
        <v>1856</v>
      </c>
    </row>
    <row r="5298" spans="1:9" x14ac:dyDescent="0.25">
      <c r="A5298" t="s">
        <v>3082</v>
      </c>
      <c r="B5298" s="6">
        <v>42064</v>
      </c>
      <c r="C5298" t="s">
        <v>3073</v>
      </c>
      <c r="D5298" t="s">
        <v>3382</v>
      </c>
      <c r="E5298" t="s">
        <v>3721</v>
      </c>
      <c r="F5298">
        <v>57</v>
      </c>
      <c r="G5298">
        <v>56</v>
      </c>
      <c r="I5298" t="s">
        <v>1871</v>
      </c>
    </row>
    <row r="5299" spans="1:9" x14ac:dyDescent="0.25">
      <c r="A5299" t="s">
        <v>3324</v>
      </c>
      <c r="B5299" s="6">
        <v>42064</v>
      </c>
      <c r="C5299" t="s">
        <v>3073</v>
      </c>
      <c r="D5299" t="s">
        <v>3206</v>
      </c>
      <c r="E5299" t="s">
        <v>3721</v>
      </c>
      <c r="F5299">
        <v>65</v>
      </c>
      <c r="G5299">
        <v>61</v>
      </c>
      <c r="I5299" t="s">
        <v>1290</v>
      </c>
    </row>
    <row r="5300" spans="1:9" x14ac:dyDescent="0.25">
      <c r="A5300" t="s">
        <v>3075</v>
      </c>
      <c r="B5300" s="6">
        <v>42064</v>
      </c>
      <c r="C5300" t="s">
        <v>3073</v>
      </c>
      <c r="D5300" t="s">
        <v>3254</v>
      </c>
      <c r="E5300" t="s">
        <v>3721</v>
      </c>
      <c r="F5300">
        <v>77</v>
      </c>
      <c r="G5300">
        <v>66</v>
      </c>
      <c r="I5300" t="s">
        <v>653</v>
      </c>
    </row>
    <row r="5301" spans="1:9" x14ac:dyDescent="0.25">
      <c r="A5301" t="s">
        <v>3383</v>
      </c>
      <c r="B5301" s="6">
        <v>42064</v>
      </c>
      <c r="C5301" t="s">
        <v>3073</v>
      </c>
      <c r="D5301" t="s">
        <v>3188</v>
      </c>
      <c r="E5301" t="s">
        <v>3721</v>
      </c>
      <c r="F5301">
        <v>59</v>
      </c>
      <c r="G5301">
        <v>49</v>
      </c>
      <c r="I5301" t="s">
        <v>1891</v>
      </c>
    </row>
    <row r="5302" spans="1:9" x14ac:dyDescent="0.25">
      <c r="A5302" t="s">
        <v>3381</v>
      </c>
      <c r="B5302" s="6">
        <v>42064</v>
      </c>
      <c r="C5302" t="s">
        <v>3073</v>
      </c>
      <c r="D5302" t="s">
        <v>3209</v>
      </c>
      <c r="E5302" t="s">
        <v>3721</v>
      </c>
      <c r="F5302">
        <v>68</v>
      </c>
      <c r="G5302">
        <v>60</v>
      </c>
      <c r="I5302" t="s">
        <v>1905</v>
      </c>
    </row>
    <row r="5303" spans="1:9" x14ac:dyDescent="0.25">
      <c r="A5303" t="s">
        <v>3146</v>
      </c>
      <c r="B5303" s="6">
        <v>42064</v>
      </c>
      <c r="C5303" t="s">
        <v>3073</v>
      </c>
      <c r="D5303" t="s">
        <v>3295</v>
      </c>
      <c r="E5303" t="s">
        <v>3720</v>
      </c>
      <c r="F5303">
        <v>73</v>
      </c>
      <c r="G5303">
        <v>70</v>
      </c>
      <c r="I5303" t="s">
        <v>2382</v>
      </c>
    </row>
    <row r="5304" spans="1:9" x14ac:dyDescent="0.25">
      <c r="A5304" t="s">
        <v>3133</v>
      </c>
      <c r="B5304" s="6">
        <v>42064</v>
      </c>
      <c r="C5304" t="s">
        <v>3073</v>
      </c>
      <c r="D5304" t="s">
        <v>3297</v>
      </c>
      <c r="E5304" t="s">
        <v>3721</v>
      </c>
      <c r="F5304">
        <v>54</v>
      </c>
      <c r="G5304">
        <v>51</v>
      </c>
      <c r="I5304" t="s">
        <v>1405</v>
      </c>
    </row>
    <row r="5305" spans="1:9" x14ac:dyDescent="0.25">
      <c r="A5305" t="s">
        <v>3282</v>
      </c>
      <c r="B5305" s="6">
        <v>42064</v>
      </c>
      <c r="C5305" t="s">
        <v>3073</v>
      </c>
      <c r="D5305" t="s">
        <v>3271</v>
      </c>
      <c r="E5305" t="s">
        <v>3721</v>
      </c>
      <c r="F5305">
        <v>72</v>
      </c>
      <c r="G5305">
        <v>67</v>
      </c>
      <c r="I5305" t="s">
        <v>274</v>
      </c>
    </row>
    <row r="5306" spans="1:9" x14ac:dyDescent="0.25">
      <c r="A5306" t="s">
        <v>3200</v>
      </c>
      <c r="B5306" s="6">
        <v>42064</v>
      </c>
      <c r="C5306" t="s">
        <v>3073</v>
      </c>
      <c r="D5306" t="s">
        <v>3192</v>
      </c>
      <c r="E5306" t="s">
        <v>3721</v>
      </c>
      <c r="F5306">
        <v>69</v>
      </c>
      <c r="G5306">
        <v>66</v>
      </c>
      <c r="I5306" t="s">
        <v>713</v>
      </c>
    </row>
    <row r="5307" spans="1:9" x14ac:dyDescent="0.25">
      <c r="A5307" t="s">
        <v>3712</v>
      </c>
      <c r="B5307" s="6">
        <v>42064</v>
      </c>
      <c r="C5307" t="s">
        <v>3073</v>
      </c>
      <c r="D5307" t="s">
        <v>3323</v>
      </c>
      <c r="E5307" t="s">
        <v>3721</v>
      </c>
      <c r="F5307">
        <v>68</v>
      </c>
      <c r="G5307">
        <v>61</v>
      </c>
      <c r="I5307" t="s">
        <v>1319</v>
      </c>
    </row>
    <row r="5308" spans="1:9" x14ac:dyDescent="0.25">
      <c r="A5308" t="s">
        <v>3400</v>
      </c>
      <c r="B5308" s="6">
        <v>42065</v>
      </c>
      <c r="C5308" t="s">
        <v>3073</v>
      </c>
      <c r="D5308" t="s">
        <v>3409</v>
      </c>
      <c r="E5308" t="s">
        <v>3720</v>
      </c>
      <c r="F5308">
        <v>77</v>
      </c>
      <c r="G5308">
        <v>75</v>
      </c>
      <c r="I5308" t="s">
        <v>2678</v>
      </c>
    </row>
    <row r="5309" spans="1:9" x14ac:dyDescent="0.25">
      <c r="A5309" t="s">
        <v>3401</v>
      </c>
      <c r="B5309" s="6">
        <v>42065</v>
      </c>
      <c r="C5309" t="s">
        <v>3073</v>
      </c>
      <c r="D5309" t="s">
        <v>3413</v>
      </c>
      <c r="E5309" t="s">
        <v>3720</v>
      </c>
      <c r="F5309">
        <v>67</v>
      </c>
      <c r="G5309">
        <v>65</v>
      </c>
      <c r="I5309" t="s">
        <v>2686</v>
      </c>
    </row>
    <row r="5310" spans="1:9" x14ac:dyDescent="0.25">
      <c r="A5310" t="s">
        <v>3412</v>
      </c>
      <c r="B5310" s="6">
        <v>42065</v>
      </c>
      <c r="C5310" t="s">
        <v>3073</v>
      </c>
      <c r="D5310" t="s">
        <v>3348</v>
      </c>
      <c r="E5310" t="s">
        <v>3721</v>
      </c>
      <c r="F5310">
        <v>64</v>
      </c>
      <c r="G5310">
        <v>62</v>
      </c>
      <c r="I5310" t="s">
        <v>2704</v>
      </c>
    </row>
    <row r="5311" spans="1:9" x14ac:dyDescent="0.25">
      <c r="A5311" t="s">
        <v>3300</v>
      </c>
      <c r="B5311" s="6">
        <v>42065</v>
      </c>
      <c r="C5311" t="s">
        <v>3073</v>
      </c>
      <c r="D5311" t="s">
        <v>3293</v>
      </c>
      <c r="E5311" t="s">
        <v>3721</v>
      </c>
      <c r="F5311">
        <v>85</v>
      </c>
      <c r="G5311">
        <v>75</v>
      </c>
      <c r="I5311" t="s">
        <v>1997</v>
      </c>
    </row>
    <row r="5312" spans="1:9" x14ac:dyDescent="0.25">
      <c r="A5312" t="s">
        <v>3393</v>
      </c>
      <c r="B5312" s="6">
        <v>42065</v>
      </c>
      <c r="C5312" t="s">
        <v>3073</v>
      </c>
      <c r="D5312" t="s">
        <v>3292</v>
      </c>
      <c r="E5312" t="s">
        <v>3721</v>
      </c>
      <c r="F5312">
        <v>61</v>
      </c>
      <c r="G5312">
        <v>59</v>
      </c>
      <c r="H5312" t="s">
        <v>3722</v>
      </c>
      <c r="I5312" t="s">
        <v>2026</v>
      </c>
    </row>
    <row r="5313" spans="1:9" x14ac:dyDescent="0.25">
      <c r="A5313" t="s">
        <v>3714</v>
      </c>
      <c r="B5313" s="6">
        <v>42065</v>
      </c>
      <c r="C5313" t="s">
        <v>3073</v>
      </c>
      <c r="D5313" t="s">
        <v>3702</v>
      </c>
      <c r="E5313" t="s">
        <v>3721</v>
      </c>
      <c r="F5313">
        <v>77</v>
      </c>
      <c r="G5313">
        <v>70</v>
      </c>
      <c r="I5313" t="s">
        <v>838</v>
      </c>
    </row>
    <row r="5314" spans="1:9" x14ac:dyDescent="0.25">
      <c r="A5314" t="s">
        <v>3387</v>
      </c>
      <c r="B5314" s="6">
        <v>42065</v>
      </c>
      <c r="C5314" t="s">
        <v>3073</v>
      </c>
      <c r="D5314" t="s">
        <v>3362</v>
      </c>
      <c r="E5314" t="s">
        <v>3721</v>
      </c>
      <c r="F5314">
        <v>70</v>
      </c>
      <c r="G5314">
        <v>69</v>
      </c>
      <c r="I5314" t="s">
        <v>1575</v>
      </c>
    </row>
    <row r="5315" spans="1:9" x14ac:dyDescent="0.25">
      <c r="A5315" t="s">
        <v>3394</v>
      </c>
      <c r="B5315" s="6">
        <v>42065</v>
      </c>
      <c r="C5315" t="s">
        <v>3073</v>
      </c>
      <c r="D5315" t="s">
        <v>3415</v>
      </c>
      <c r="E5315" t="s">
        <v>3721</v>
      </c>
      <c r="F5315">
        <v>66</v>
      </c>
      <c r="G5315">
        <v>62</v>
      </c>
      <c r="I5315" t="s">
        <v>2731</v>
      </c>
    </row>
    <row r="5316" spans="1:9" x14ac:dyDescent="0.25">
      <c r="A5316" t="s">
        <v>3405</v>
      </c>
      <c r="B5316" s="6">
        <v>42065</v>
      </c>
      <c r="C5316" t="s">
        <v>3073</v>
      </c>
      <c r="D5316" t="s">
        <v>3407</v>
      </c>
      <c r="E5316" t="s">
        <v>3720</v>
      </c>
      <c r="F5316">
        <v>89</v>
      </c>
      <c r="G5316">
        <v>79</v>
      </c>
      <c r="H5316" t="s">
        <v>3722</v>
      </c>
      <c r="I5316" t="s">
        <v>2622</v>
      </c>
    </row>
    <row r="5317" spans="1:9" x14ac:dyDescent="0.25">
      <c r="A5317" t="s">
        <v>3239</v>
      </c>
      <c r="B5317" s="6">
        <v>42065</v>
      </c>
      <c r="C5317" t="s">
        <v>3073</v>
      </c>
      <c r="D5317" t="s">
        <v>3219</v>
      </c>
      <c r="E5317" t="s">
        <v>3721</v>
      </c>
      <c r="F5317">
        <v>67</v>
      </c>
      <c r="G5317">
        <v>50</v>
      </c>
      <c r="I5317" t="s">
        <v>2063</v>
      </c>
    </row>
    <row r="5318" spans="1:9" x14ac:dyDescent="0.25">
      <c r="A5318" t="s">
        <v>3357</v>
      </c>
      <c r="B5318" s="6">
        <v>42065</v>
      </c>
      <c r="C5318" t="s">
        <v>3073</v>
      </c>
      <c r="D5318" t="s">
        <v>3322</v>
      </c>
      <c r="E5318" t="s">
        <v>3721</v>
      </c>
      <c r="F5318">
        <v>92</v>
      </c>
      <c r="G5318">
        <v>79</v>
      </c>
      <c r="I5318" t="s">
        <v>2635</v>
      </c>
    </row>
    <row r="5319" spans="1:9" x14ac:dyDescent="0.25">
      <c r="A5319" t="s">
        <v>3263</v>
      </c>
      <c r="B5319" s="6">
        <v>42065</v>
      </c>
      <c r="C5319" t="s">
        <v>3073</v>
      </c>
      <c r="D5319" t="s">
        <v>3314</v>
      </c>
      <c r="E5319" t="s">
        <v>3721</v>
      </c>
      <c r="F5319">
        <v>76</v>
      </c>
      <c r="G5319">
        <v>49</v>
      </c>
      <c r="I5319" t="s">
        <v>2574</v>
      </c>
    </row>
    <row r="5320" spans="1:9" x14ac:dyDescent="0.25">
      <c r="A5320" t="s">
        <v>3321</v>
      </c>
      <c r="B5320" s="6">
        <v>42065</v>
      </c>
      <c r="C5320" t="s">
        <v>3073</v>
      </c>
      <c r="D5320" t="s">
        <v>3392</v>
      </c>
      <c r="E5320" t="s">
        <v>3720</v>
      </c>
      <c r="F5320">
        <v>62</v>
      </c>
      <c r="G5320">
        <v>49</v>
      </c>
      <c r="I5320" t="s">
        <v>2082</v>
      </c>
    </row>
    <row r="5321" spans="1:9" x14ac:dyDescent="0.25">
      <c r="A5321" t="s">
        <v>3336</v>
      </c>
      <c r="B5321" s="6">
        <v>42065</v>
      </c>
      <c r="C5321" t="s">
        <v>3073</v>
      </c>
      <c r="D5321" t="s">
        <v>3406</v>
      </c>
      <c r="E5321" t="s">
        <v>3721</v>
      </c>
      <c r="F5321">
        <v>83</v>
      </c>
      <c r="G5321">
        <v>62</v>
      </c>
      <c r="I5321" t="s">
        <v>2658</v>
      </c>
    </row>
    <row r="5322" spans="1:9" x14ac:dyDescent="0.25">
      <c r="A5322" t="s">
        <v>3195</v>
      </c>
      <c r="B5322" s="6">
        <v>42065</v>
      </c>
      <c r="C5322" t="s">
        <v>3073</v>
      </c>
      <c r="D5322" t="s">
        <v>3710</v>
      </c>
      <c r="E5322" t="s">
        <v>3720</v>
      </c>
      <c r="F5322">
        <v>59</v>
      </c>
      <c r="G5322">
        <v>47</v>
      </c>
      <c r="I5322" t="s">
        <v>645</v>
      </c>
    </row>
    <row r="5323" spans="1:9" x14ac:dyDescent="0.25">
      <c r="A5323" t="s">
        <v>3248</v>
      </c>
      <c r="B5323" s="6">
        <v>42065</v>
      </c>
      <c r="C5323" t="s">
        <v>3073</v>
      </c>
      <c r="D5323" t="s">
        <v>3403</v>
      </c>
      <c r="E5323" t="s">
        <v>3721</v>
      </c>
      <c r="F5323">
        <v>61</v>
      </c>
      <c r="G5323">
        <v>59</v>
      </c>
      <c r="H5323" t="s">
        <v>3722</v>
      </c>
      <c r="I5323" t="s">
        <v>902</v>
      </c>
    </row>
    <row r="5324" spans="1:9" x14ac:dyDescent="0.25">
      <c r="A5324" t="s">
        <v>3198</v>
      </c>
      <c r="B5324" s="6">
        <v>42065</v>
      </c>
      <c r="C5324" t="s">
        <v>3073</v>
      </c>
      <c r="D5324" t="s">
        <v>3095</v>
      </c>
      <c r="E5324" t="s">
        <v>3720</v>
      </c>
      <c r="F5324">
        <v>66</v>
      </c>
      <c r="G5324">
        <v>59</v>
      </c>
      <c r="I5324" t="s">
        <v>703</v>
      </c>
    </row>
    <row r="5325" spans="1:9" x14ac:dyDescent="0.25">
      <c r="A5325" t="s">
        <v>3173</v>
      </c>
      <c r="B5325" s="6">
        <v>42066</v>
      </c>
      <c r="C5325" t="s">
        <v>3073</v>
      </c>
      <c r="D5325" t="s">
        <v>3404</v>
      </c>
      <c r="E5325" t="s">
        <v>3721</v>
      </c>
      <c r="F5325">
        <v>83</v>
      </c>
      <c r="G5325">
        <v>71</v>
      </c>
      <c r="I5325" t="s">
        <v>2576</v>
      </c>
    </row>
    <row r="5326" spans="1:9" x14ac:dyDescent="0.25">
      <c r="A5326" t="s">
        <v>3155</v>
      </c>
      <c r="B5326" s="6">
        <v>42066</v>
      </c>
      <c r="C5326" t="s">
        <v>3073</v>
      </c>
      <c r="D5326" t="s">
        <v>3253</v>
      </c>
      <c r="E5326" t="s">
        <v>3720</v>
      </c>
      <c r="F5326">
        <v>82</v>
      </c>
      <c r="G5326">
        <v>74</v>
      </c>
      <c r="I5326" t="s">
        <v>2369</v>
      </c>
    </row>
    <row r="5327" spans="1:9" x14ac:dyDescent="0.25">
      <c r="A5327" t="s">
        <v>3316</v>
      </c>
      <c r="B5327" s="6">
        <v>42066</v>
      </c>
      <c r="C5327" t="s">
        <v>3073</v>
      </c>
      <c r="D5327" t="s">
        <v>3315</v>
      </c>
      <c r="E5327" t="s">
        <v>3720</v>
      </c>
      <c r="F5327">
        <v>67</v>
      </c>
      <c r="G5327">
        <v>60</v>
      </c>
      <c r="I5327" t="s">
        <v>1923</v>
      </c>
    </row>
    <row r="5328" spans="1:9" x14ac:dyDescent="0.25">
      <c r="A5328" t="s">
        <v>3367</v>
      </c>
      <c r="B5328" s="6">
        <v>42066</v>
      </c>
      <c r="C5328" t="s">
        <v>3073</v>
      </c>
      <c r="D5328" t="s">
        <v>3375</v>
      </c>
      <c r="E5328" t="s">
        <v>3720</v>
      </c>
      <c r="F5328">
        <v>81</v>
      </c>
      <c r="G5328">
        <v>80</v>
      </c>
      <c r="I5328" t="s">
        <v>945</v>
      </c>
    </row>
    <row r="5329" spans="1:9" x14ac:dyDescent="0.25">
      <c r="A5329" t="s">
        <v>3284</v>
      </c>
      <c r="B5329" s="6">
        <v>42066</v>
      </c>
      <c r="C5329" t="s">
        <v>3073</v>
      </c>
      <c r="D5329" t="s">
        <v>3191</v>
      </c>
      <c r="E5329" t="s">
        <v>3721</v>
      </c>
      <c r="F5329">
        <v>93</v>
      </c>
      <c r="G5329">
        <v>66</v>
      </c>
      <c r="I5329" t="s">
        <v>865</v>
      </c>
    </row>
    <row r="5330" spans="1:9" x14ac:dyDescent="0.25">
      <c r="A5330" t="s">
        <v>3101</v>
      </c>
      <c r="B5330" s="6">
        <v>42066</v>
      </c>
      <c r="C5330" t="s">
        <v>3073</v>
      </c>
      <c r="D5330" t="s">
        <v>3249</v>
      </c>
      <c r="E5330" t="s">
        <v>3720</v>
      </c>
      <c r="F5330">
        <v>60</v>
      </c>
      <c r="G5330">
        <v>54</v>
      </c>
      <c r="I5330" t="s">
        <v>538</v>
      </c>
    </row>
    <row r="5331" spans="1:9" x14ac:dyDescent="0.25">
      <c r="A5331" t="s">
        <v>3102</v>
      </c>
      <c r="B5331" s="6">
        <v>42066</v>
      </c>
      <c r="C5331" t="s">
        <v>3073</v>
      </c>
      <c r="D5331" t="s">
        <v>3289</v>
      </c>
      <c r="E5331" t="s">
        <v>3721</v>
      </c>
      <c r="F5331">
        <v>85</v>
      </c>
      <c r="G5331">
        <v>77</v>
      </c>
      <c r="I5331" t="s">
        <v>1945</v>
      </c>
    </row>
    <row r="5332" spans="1:9" x14ac:dyDescent="0.25">
      <c r="A5332" t="s">
        <v>3197</v>
      </c>
      <c r="B5332" s="6">
        <v>42066</v>
      </c>
      <c r="C5332" t="s">
        <v>3073</v>
      </c>
      <c r="D5332" t="s">
        <v>3135</v>
      </c>
      <c r="E5332" t="s">
        <v>3720</v>
      </c>
      <c r="F5332">
        <v>66</v>
      </c>
      <c r="G5332">
        <v>61</v>
      </c>
      <c r="I5332" t="s">
        <v>562</v>
      </c>
    </row>
    <row r="5333" spans="1:9" x14ac:dyDescent="0.25">
      <c r="A5333" t="s">
        <v>3252</v>
      </c>
      <c r="B5333" s="6">
        <v>42066</v>
      </c>
      <c r="C5333" t="s">
        <v>3073</v>
      </c>
      <c r="D5333" t="s">
        <v>3708</v>
      </c>
      <c r="E5333" t="s">
        <v>3720</v>
      </c>
      <c r="F5333">
        <v>76</v>
      </c>
      <c r="G5333">
        <v>72</v>
      </c>
      <c r="I5333" t="s">
        <v>929</v>
      </c>
    </row>
    <row r="5334" spans="1:9" x14ac:dyDescent="0.25">
      <c r="A5334" t="s">
        <v>3176</v>
      </c>
      <c r="B5334" s="6">
        <v>42066</v>
      </c>
      <c r="C5334" t="s">
        <v>3073</v>
      </c>
      <c r="D5334" t="s">
        <v>3117</v>
      </c>
      <c r="E5334" t="s">
        <v>3721</v>
      </c>
      <c r="F5334">
        <v>75</v>
      </c>
      <c r="G5334">
        <v>59</v>
      </c>
      <c r="I5334" t="s">
        <v>384</v>
      </c>
    </row>
    <row r="5335" spans="1:9" x14ac:dyDescent="0.25">
      <c r="A5335" t="s">
        <v>3156</v>
      </c>
      <c r="B5335" s="6">
        <v>42066</v>
      </c>
      <c r="C5335" t="s">
        <v>3073</v>
      </c>
      <c r="D5335" t="s">
        <v>3226</v>
      </c>
      <c r="E5335" t="s">
        <v>3721</v>
      </c>
      <c r="F5335">
        <v>77</v>
      </c>
      <c r="G5335">
        <v>67</v>
      </c>
      <c r="I5335" t="s">
        <v>1628</v>
      </c>
    </row>
    <row r="5336" spans="1:9" x14ac:dyDescent="0.25">
      <c r="A5336" t="s">
        <v>3144</v>
      </c>
      <c r="B5336" s="6">
        <v>42066</v>
      </c>
      <c r="C5336" t="s">
        <v>3073</v>
      </c>
      <c r="D5336" t="s">
        <v>3100</v>
      </c>
      <c r="E5336" t="s">
        <v>3721</v>
      </c>
      <c r="F5336">
        <v>66</v>
      </c>
      <c r="G5336">
        <v>62</v>
      </c>
      <c r="I5336" t="s">
        <v>857</v>
      </c>
    </row>
    <row r="5337" spans="1:9" x14ac:dyDescent="0.25">
      <c r="A5337" t="s">
        <v>3221</v>
      </c>
      <c r="B5337" s="6">
        <v>42066</v>
      </c>
      <c r="C5337" t="s">
        <v>3073</v>
      </c>
      <c r="D5337" t="s">
        <v>3216</v>
      </c>
      <c r="E5337" t="s">
        <v>3721</v>
      </c>
      <c r="F5337">
        <v>81</v>
      </c>
      <c r="G5337">
        <v>63</v>
      </c>
      <c r="I5337" t="s">
        <v>725</v>
      </c>
    </row>
    <row r="5338" spans="1:9" x14ac:dyDescent="0.25">
      <c r="A5338" t="s">
        <v>3111</v>
      </c>
      <c r="B5338" s="6">
        <v>42066</v>
      </c>
      <c r="C5338" t="s">
        <v>3073</v>
      </c>
      <c r="D5338" t="s">
        <v>3713</v>
      </c>
      <c r="E5338" t="s">
        <v>3720</v>
      </c>
      <c r="F5338">
        <v>72</v>
      </c>
      <c r="G5338">
        <v>64</v>
      </c>
      <c r="I5338" t="s">
        <v>2485</v>
      </c>
    </row>
    <row r="5339" spans="1:9" x14ac:dyDescent="0.25">
      <c r="A5339" t="s">
        <v>3196</v>
      </c>
      <c r="B5339" s="6">
        <v>42066</v>
      </c>
      <c r="C5339" t="s">
        <v>3073</v>
      </c>
      <c r="D5339" t="s">
        <v>3705</v>
      </c>
      <c r="E5339" t="s">
        <v>3720</v>
      </c>
      <c r="F5339">
        <v>81</v>
      </c>
      <c r="G5339">
        <v>49</v>
      </c>
      <c r="I5339" t="s">
        <v>603</v>
      </c>
    </row>
    <row r="5340" spans="1:9" x14ac:dyDescent="0.25">
      <c r="A5340" t="s">
        <v>3099</v>
      </c>
      <c r="B5340" s="6">
        <v>42066</v>
      </c>
      <c r="C5340" t="s">
        <v>3073</v>
      </c>
      <c r="D5340" t="s">
        <v>3123</v>
      </c>
      <c r="E5340" t="s">
        <v>3721</v>
      </c>
      <c r="F5340">
        <v>62</v>
      </c>
      <c r="G5340">
        <v>45</v>
      </c>
      <c r="I5340" t="s">
        <v>1576</v>
      </c>
    </row>
    <row r="5341" spans="1:9" x14ac:dyDescent="0.25">
      <c r="A5341" t="s">
        <v>3152</v>
      </c>
      <c r="B5341" s="6">
        <v>42066</v>
      </c>
      <c r="C5341" t="s">
        <v>3073</v>
      </c>
      <c r="D5341" t="s">
        <v>3127</v>
      </c>
      <c r="E5341" t="s">
        <v>3720</v>
      </c>
      <c r="F5341">
        <v>77</v>
      </c>
      <c r="G5341">
        <v>63</v>
      </c>
      <c r="I5341" t="s">
        <v>444</v>
      </c>
    </row>
    <row r="5342" spans="1:9" x14ac:dyDescent="0.25">
      <c r="A5342" t="s">
        <v>3709</v>
      </c>
      <c r="B5342" s="6">
        <v>42066</v>
      </c>
      <c r="C5342" t="s">
        <v>3073</v>
      </c>
      <c r="D5342" t="s">
        <v>3385</v>
      </c>
      <c r="E5342" t="s">
        <v>3721</v>
      </c>
      <c r="F5342">
        <v>76</v>
      </c>
      <c r="G5342">
        <v>69</v>
      </c>
      <c r="H5342" t="s">
        <v>3722</v>
      </c>
      <c r="I5342" t="s">
        <v>853</v>
      </c>
    </row>
    <row r="5343" spans="1:9" x14ac:dyDescent="0.25">
      <c r="A5343" t="s">
        <v>3169</v>
      </c>
      <c r="B5343" s="6">
        <v>42066</v>
      </c>
      <c r="C5343" t="s">
        <v>3073</v>
      </c>
      <c r="D5343" t="s">
        <v>3122</v>
      </c>
      <c r="E5343" t="s">
        <v>3721</v>
      </c>
      <c r="F5343">
        <v>70</v>
      </c>
      <c r="G5343">
        <v>63</v>
      </c>
      <c r="I5343" t="s">
        <v>1957</v>
      </c>
    </row>
    <row r="5344" spans="1:9" x14ac:dyDescent="0.25">
      <c r="A5344" t="s">
        <v>3235</v>
      </c>
      <c r="B5344" s="6">
        <v>42066</v>
      </c>
      <c r="C5344" t="s">
        <v>3073</v>
      </c>
      <c r="D5344" t="s">
        <v>3260</v>
      </c>
      <c r="E5344" t="s">
        <v>3721</v>
      </c>
      <c r="F5344">
        <v>63</v>
      </c>
      <c r="G5344">
        <v>61</v>
      </c>
      <c r="I5344" t="s">
        <v>302</v>
      </c>
    </row>
    <row r="5345" spans="1:9" x14ac:dyDescent="0.25">
      <c r="A5345" t="s">
        <v>3325</v>
      </c>
      <c r="B5345" s="6">
        <v>42066</v>
      </c>
      <c r="C5345" t="s">
        <v>3073</v>
      </c>
      <c r="D5345" t="s">
        <v>3093</v>
      </c>
      <c r="E5345" t="s">
        <v>3721</v>
      </c>
      <c r="F5345">
        <v>56</v>
      </c>
      <c r="G5345">
        <v>52</v>
      </c>
      <c r="I5345" t="s">
        <v>1958</v>
      </c>
    </row>
    <row r="5346" spans="1:9" x14ac:dyDescent="0.25">
      <c r="A5346" t="s">
        <v>3278</v>
      </c>
      <c r="B5346" s="6">
        <v>42066</v>
      </c>
      <c r="C5346" t="s">
        <v>3073</v>
      </c>
      <c r="D5346" t="s">
        <v>3294</v>
      </c>
      <c r="E5346" t="s">
        <v>3720</v>
      </c>
      <c r="F5346">
        <v>80</v>
      </c>
      <c r="G5346">
        <v>78</v>
      </c>
      <c r="I5346" t="s">
        <v>1064</v>
      </c>
    </row>
    <row r="5347" spans="1:9" x14ac:dyDescent="0.25">
      <c r="A5347" t="s">
        <v>3211</v>
      </c>
      <c r="B5347" s="6">
        <v>42066</v>
      </c>
      <c r="C5347" t="s">
        <v>3073</v>
      </c>
      <c r="D5347" t="s">
        <v>3213</v>
      </c>
      <c r="E5347" t="s">
        <v>3721</v>
      </c>
      <c r="F5347">
        <v>81</v>
      </c>
      <c r="G5347">
        <v>67</v>
      </c>
      <c r="I5347" t="s">
        <v>780</v>
      </c>
    </row>
    <row r="5348" spans="1:9" x14ac:dyDescent="0.25">
      <c r="A5348" t="s">
        <v>3103</v>
      </c>
      <c r="B5348" s="6">
        <v>42066</v>
      </c>
      <c r="C5348" t="s">
        <v>3073</v>
      </c>
      <c r="D5348" t="s">
        <v>3110</v>
      </c>
      <c r="E5348" t="s">
        <v>3721</v>
      </c>
      <c r="F5348">
        <v>65</v>
      </c>
      <c r="G5348">
        <v>63</v>
      </c>
      <c r="I5348" t="s">
        <v>1575</v>
      </c>
    </row>
    <row r="5349" spans="1:9" x14ac:dyDescent="0.25">
      <c r="A5349" t="s">
        <v>3214</v>
      </c>
      <c r="B5349" s="6">
        <v>42066</v>
      </c>
      <c r="C5349" t="s">
        <v>3073</v>
      </c>
      <c r="D5349" t="s">
        <v>3215</v>
      </c>
      <c r="E5349" t="s">
        <v>3720</v>
      </c>
      <c r="F5349">
        <v>76</v>
      </c>
      <c r="G5349">
        <v>73</v>
      </c>
      <c r="H5349" t="s">
        <v>3722</v>
      </c>
      <c r="I5349" t="s">
        <v>789</v>
      </c>
    </row>
    <row r="5350" spans="1:9" x14ac:dyDescent="0.25">
      <c r="A5350" t="s">
        <v>3203</v>
      </c>
      <c r="B5350" s="6">
        <v>42066</v>
      </c>
      <c r="C5350" t="s">
        <v>3073</v>
      </c>
      <c r="D5350" t="s">
        <v>3153</v>
      </c>
      <c r="E5350" t="s">
        <v>3721</v>
      </c>
      <c r="F5350">
        <v>82</v>
      </c>
      <c r="G5350">
        <v>78</v>
      </c>
      <c r="H5350" t="s">
        <v>3723</v>
      </c>
      <c r="I5350" t="s">
        <v>1282</v>
      </c>
    </row>
    <row r="5351" spans="1:9" x14ac:dyDescent="0.25">
      <c r="A5351" t="s">
        <v>3108</v>
      </c>
      <c r="B5351" s="6">
        <v>42066</v>
      </c>
      <c r="C5351" t="s">
        <v>3073</v>
      </c>
      <c r="D5351" t="s">
        <v>3177</v>
      </c>
      <c r="E5351" t="s">
        <v>3720</v>
      </c>
      <c r="F5351">
        <v>60</v>
      </c>
      <c r="G5351">
        <v>50</v>
      </c>
      <c r="I5351" t="s">
        <v>703</v>
      </c>
    </row>
    <row r="5352" spans="1:9" x14ac:dyDescent="0.25">
      <c r="A5352" t="s">
        <v>3212</v>
      </c>
      <c r="B5352" s="6">
        <v>42066</v>
      </c>
      <c r="C5352" t="s">
        <v>3073</v>
      </c>
      <c r="D5352" t="s">
        <v>3129</v>
      </c>
      <c r="E5352" t="s">
        <v>3721</v>
      </c>
      <c r="F5352">
        <v>90</v>
      </c>
      <c r="G5352">
        <v>54</v>
      </c>
      <c r="I5352" t="s">
        <v>803</v>
      </c>
    </row>
    <row r="5353" spans="1:9" x14ac:dyDescent="0.25">
      <c r="A5353" t="s">
        <v>3162</v>
      </c>
      <c r="B5353" s="6">
        <v>42066</v>
      </c>
      <c r="C5353" t="s">
        <v>3073</v>
      </c>
      <c r="D5353" t="s">
        <v>3179</v>
      </c>
      <c r="E5353" t="s">
        <v>3721</v>
      </c>
      <c r="F5353">
        <v>60</v>
      </c>
      <c r="G5353">
        <v>57</v>
      </c>
      <c r="I5353" t="s">
        <v>1354</v>
      </c>
    </row>
    <row r="5354" spans="1:9" x14ac:dyDescent="0.25">
      <c r="A5354" t="s">
        <v>3097</v>
      </c>
      <c r="B5354" s="6">
        <v>42067</v>
      </c>
      <c r="C5354" t="s">
        <v>3073</v>
      </c>
      <c r="D5354" t="s">
        <v>3088</v>
      </c>
      <c r="E5354" t="s">
        <v>3721</v>
      </c>
      <c r="F5354">
        <v>83</v>
      </c>
      <c r="G5354">
        <v>66</v>
      </c>
      <c r="I5354" t="s">
        <v>27</v>
      </c>
    </row>
    <row r="5355" spans="1:9" x14ac:dyDescent="0.25">
      <c r="A5355" t="s">
        <v>3106</v>
      </c>
      <c r="B5355" s="6">
        <v>42067</v>
      </c>
      <c r="C5355" t="s">
        <v>3073</v>
      </c>
      <c r="D5355" t="s">
        <v>3109</v>
      </c>
      <c r="E5355" t="s">
        <v>3721</v>
      </c>
      <c r="F5355">
        <v>91</v>
      </c>
      <c r="G5355">
        <v>85</v>
      </c>
      <c r="H5355" t="s">
        <v>3723</v>
      </c>
      <c r="I5355" t="s">
        <v>2231</v>
      </c>
    </row>
    <row r="5356" spans="1:9" x14ac:dyDescent="0.25">
      <c r="A5356" t="s">
        <v>3312</v>
      </c>
      <c r="B5356" s="6">
        <v>42067</v>
      </c>
      <c r="C5356" t="s">
        <v>3074</v>
      </c>
      <c r="D5356" t="s">
        <v>3306</v>
      </c>
      <c r="E5356" t="s">
        <v>3720</v>
      </c>
      <c r="F5356">
        <v>72</v>
      </c>
      <c r="G5356">
        <v>64</v>
      </c>
      <c r="I5356" t="s">
        <v>1139</v>
      </c>
    </row>
    <row r="5357" spans="1:9" x14ac:dyDescent="0.25">
      <c r="A5357" t="s">
        <v>3704</v>
      </c>
      <c r="B5357" s="6">
        <v>42067</v>
      </c>
      <c r="C5357" t="s">
        <v>3073</v>
      </c>
      <c r="D5357" t="s">
        <v>3200</v>
      </c>
      <c r="E5357" t="s">
        <v>3721</v>
      </c>
      <c r="F5357">
        <v>94</v>
      </c>
      <c r="G5357">
        <v>51</v>
      </c>
      <c r="I5357" t="s">
        <v>581</v>
      </c>
    </row>
    <row r="5358" spans="1:9" x14ac:dyDescent="0.25">
      <c r="A5358" t="s">
        <v>3337</v>
      </c>
      <c r="B5358" s="6">
        <v>42067</v>
      </c>
      <c r="C5358" t="s">
        <v>3074</v>
      </c>
      <c r="D5358" t="s">
        <v>3374</v>
      </c>
      <c r="E5358" t="s">
        <v>3721</v>
      </c>
      <c r="F5358">
        <v>78</v>
      </c>
      <c r="G5358">
        <v>66</v>
      </c>
      <c r="I5358" t="s">
        <v>2310</v>
      </c>
    </row>
    <row r="5359" spans="1:9" x14ac:dyDescent="0.25">
      <c r="A5359" t="s">
        <v>3118</v>
      </c>
      <c r="B5359" s="6">
        <v>42067</v>
      </c>
      <c r="C5359" t="s">
        <v>3073</v>
      </c>
      <c r="D5359" t="s">
        <v>3120</v>
      </c>
      <c r="E5359" t="s">
        <v>3720</v>
      </c>
      <c r="F5359">
        <v>81</v>
      </c>
      <c r="G5359">
        <v>66</v>
      </c>
      <c r="I5359" t="s">
        <v>414</v>
      </c>
    </row>
    <row r="5360" spans="1:9" x14ac:dyDescent="0.25">
      <c r="A5360" t="s">
        <v>3329</v>
      </c>
      <c r="B5360" s="6">
        <v>42067</v>
      </c>
      <c r="C5360" t="s">
        <v>3073</v>
      </c>
      <c r="D5360" t="s">
        <v>3339</v>
      </c>
      <c r="E5360" t="s">
        <v>3721</v>
      </c>
      <c r="F5360">
        <v>68</v>
      </c>
      <c r="G5360">
        <v>66</v>
      </c>
      <c r="I5360" t="s">
        <v>2193</v>
      </c>
    </row>
    <row r="5361" spans="1:9" x14ac:dyDescent="0.25">
      <c r="A5361" t="s">
        <v>3167</v>
      </c>
      <c r="B5361" s="6">
        <v>42067</v>
      </c>
      <c r="C5361" t="s">
        <v>3073</v>
      </c>
      <c r="D5361" t="s">
        <v>3126</v>
      </c>
      <c r="E5361" t="s">
        <v>3720</v>
      </c>
      <c r="F5361">
        <v>67</v>
      </c>
      <c r="G5361">
        <v>51</v>
      </c>
      <c r="I5361" t="s">
        <v>425</v>
      </c>
    </row>
    <row r="5362" spans="1:9" x14ac:dyDescent="0.25">
      <c r="A5362" t="s">
        <v>3208</v>
      </c>
      <c r="B5362" s="6">
        <v>42067</v>
      </c>
      <c r="C5362" t="s">
        <v>3073</v>
      </c>
      <c r="D5362" t="s">
        <v>3133</v>
      </c>
      <c r="E5362" t="s">
        <v>3720</v>
      </c>
      <c r="F5362">
        <v>98</v>
      </c>
      <c r="G5362">
        <v>90</v>
      </c>
      <c r="I5362" t="s">
        <v>1361</v>
      </c>
    </row>
    <row r="5363" spans="1:9" x14ac:dyDescent="0.25">
      <c r="A5363" t="s">
        <v>3227</v>
      </c>
      <c r="B5363" s="6">
        <v>42067</v>
      </c>
      <c r="C5363" t="s">
        <v>3073</v>
      </c>
      <c r="D5363" t="s">
        <v>3134</v>
      </c>
      <c r="E5363" t="s">
        <v>3721</v>
      </c>
      <c r="F5363">
        <v>69</v>
      </c>
      <c r="G5363">
        <v>57</v>
      </c>
      <c r="I5363" t="s">
        <v>444</v>
      </c>
    </row>
    <row r="5364" spans="1:9" x14ac:dyDescent="0.25">
      <c r="A5364" t="s">
        <v>3307</v>
      </c>
      <c r="B5364" s="6">
        <v>42067</v>
      </c>
      <c r="C5364" t="s">
        <v>3074</v>
      </c>
      <c r="D5364" t="s">
        <v>3305</v>
      </c>
      <c r="E5364" t="s">
        <v>3720</v>
      </c>
      <c r="F5364">
        <v>80</v>
      </c>
      <c r="G5364">
        <v>70</v>
      </c>
      <c r="I5364" t="s">
        <v>1182</v>
      </c>
    </row>
    <row r="5365" spans="1:9" x14ac:dyDescent="0.25">
      <c r="A5365" t="s">
        <v>3309</v>
      </c>
      <c r="B5365" s="6">
        <v>42067</v>
      </c>
      <c r="C5365" t="s">
        <v>3074</v>
      </c>
      <c r="D5365" t="s">
        <v>3303</v>
      </c>
      <c r="E5365" t="s">
        <v>3721</v>
      </c>
      <c r="F5365">
        <v>65</v>
      </c>
      <c r="G5365">
        <v>61</v>
      </c>
      <c r="I5365" t="s">
        <v>1196</v>
      </c>
    </row>
    <row r="5366" spans="1:9" x14ac:dyDescent="0.25">
      <c r="A5366" t="s">
        <v>3711</v>
      </c>
      <c r="B5366" s="6">
        <v>42067</v>
      </c>
      <c r="C5366" t="s">
        <v>3073</v>
      </c>
      <c r="D5366" t="s">
        <v>3092</v>
      </c>
      <c r="E5366" t="s">
        <v>3720</v>
      </c>
      <c r="F5366">
        <v>71</v>
      </c>
      <c r="G5366">
        <v>59</v>
      </c>
      <c r="I5366" t="s">
        <v>620</v>
      </c>
    </row>
    <row r="5367" spans="1:9" x14ac:dyDescent="0.25">
      <c r="A5367" t="s">
        <v>3183</v>
      </c>
      <c r="B5367" s="6">
        <v>42067</v>
      </c>
      <c r="C5367" t="s">
        <v>3073</v>
      </c>
      <c r="D5367" t="s">
        <v>3251</v>
      </c>
      <c r="E5367" t="s">
        <v>3720</v>
      </c>
      <c r="F5367">
        <v>78</v>
      </c>
      <c r="G5367">
        <v>63</v>
      </c>
      <c r="I5367" t="s">
        <v>976</v>
      </c>
    </row>
    <row r="5368" spans="1:9" x14ac:dyDescent="0.25">
      <c r="A5368" t="s">
        <v>3254</v>
      </c>
      <c r="B5368" s="6">
        <v>42067</v>
      </c>
      <c r="C5368" t="s">
        <v>3073</v>
      </c>
      <c r="D5368" t="s">
        <v>3201</v>
      </c>
      <c r="E5368" t="s">
        <v>3720</v>
      </c>
      <c r="F5368">
        <v>67</v>
      </c>
      <c r="G5368">
        <v>51</v>
      </c>
      <c r="I5368" t="s">
        <v>256</v>
      </c>
    </row>
    <row r="5369" spans="1:9" x14ac:dyDescent="0.25">
      <c r="A5369" t="s">
        <v>3165</v>
      </c>
      <c r="B5369" s="6">
        <v>42067</v>
      </c>
      <c r="C5369" t="s">
        <v>3073</v>
      </c>
      <c r="D5369" t="s">
        <v>3166</v>
      </c>
      <c r="E5369" t="s">
        <v>3720</v>
      </c>
      <c r="F5369">
        <v>56</v>
      </c>
      <c r="G5369">
        <v>53</v>
      </c>
      <c r="I5369" t="s">
        <v>469</v>
      </c>
    </row>
    <row r="5370" spans="1:9" x14ac:dyDescent="0.25">
      <c r="A5370" t="s">
        <v>3323</v>
      </c>
      <c r="B5370" s="6">
        <v>42067</v>
      </c>
      <c r="C5370" t="s">
        <v>3073</v>
      </c>
      <c r="D5370" t="s">
        <v>3206</v>
      </c>
      <c r="E5370" t="s">
        <v>3721</v>
      </c>
      <c r="F5370">
        <v>72</v>
      </c>
      <c r="G5370">
        <v>66</v>
      </c>
      <c r="I5370" t="s">
        <v>1211</v>
      </c>
    </row>
    <row r="5371" spans="1:9" x14ac:dyDescent="0.25">
      <c r="A5371" t="s">
        <v>3238</v>
      </c>
      <c r="B5371" s="6">
        <v>42067</v>
      </c>
      <c r="C5371" t="s">
        <v>3074</v>
      </c>
      <c r="D5371" t="s">
        <v>3397</v>
      </c>
      <c r="E5371" t="s">
        <v>3721</v>
      </c>
      <c r="F5371">
        <v>79</v>
      </c>
      <c r="G5371">
        <v>74</v>
      </c>
      <c r="I5371" t="s">
        <v>1373</v>
      </c>
    </row>
    <row r="5372" spans="1:9" x14ac:dyDescent="0.25">
      <c r="A5372" t="s">
        <v>3096</v>
      </c>
      <c r="B5372" s="6">
        <v>42067</v>
      </c>
      <c r="C5372" t="s">
        <v>3073</v>
      </c>
      <c r="D5372" t="s">
        <v>3078</v>
      </c>
      <c r="E5372" t="s">
        <v>3720</v>
      </c>
      <c r="F5372">
        <v>73</v>
      </c>
      <c r="G5372">
        <v>58</v>
      </c>
      <c r="I5372" t="s">
        <v>2126</v>
      </c>
    </row>
    <row r="5373" spans="1:9" x14ac:dyDescent="0.25">
      <c r="A5373" t="s">
        <v>3090</v>
      </c>
      <c r="B5373" s="6">
        <v>42067</v>
      </c>
      <c r="C5373" t="s">
        <v>3073</v>
      </c>
      <c r="D5373" t="s">
        <v>3393</v>
      </c>
      <c r="E5373" t="s">
        <v>3721</v>
      </c>
      <c r="F5373">
        <v>71</v>
      </c>
      <c r="G5373">
        <v>62</v>
      </c>
      <c r="I5373" t="s">
        <v>1602</v>
      </c>
    </row>
    <row r="5374" spans="1:9" x14ac:dyDescent="0.25">
      <c r="A5374" t="s">
        <v>3328</v>
      </c>
      <c r="B5374" s="6">
        <v>42067</v>
      </c>
      <c r="C5374" t="s">
        <v>3073</v>
      </c>
      <c r="D5374" t="s">
        <v>3279</v>
      </c>
      <c r="E5374" t="s">
        <v>3720</v>
      </c>
      <c r="F5374">
        <v>78</v>
      </c>
      <c r="G5374">
        <v>62</v>
      </c>
      <c r="I5374" t="s">
        <v>2202</v>
      </c>
    </row>
    <row r="5375" spans="1:9" x14ac:dyDescent="0.25">
      <c r="A5375" t="s">
        <v>3083</v>
      </c>
      <c r="B5375" s="6">
        <v>42067</v>
      </c>
      <c r="C5375" t="s">
        <v>3073</v>
      </c>
      <c r="D5375" t="s">
        <v>3086</v>
      </c>
      <c r="E5375" t="s">
        <v>3721</v>
      </c>
      <c r="F5375">
        <v>67</v>
      </c>
      <c r="G5375">
        <v>63</v>
      </c>
      <c r="H5375" t="s">
        <v>3722</v>
      </c>
      <c r="I5375" t="s">
        <v>112</v>
      </c>
    </row>
    <row r="5376" spans="1:9" x14ac:dyDescent="0.25">
      <c r="A5376" t="s">
        <v>3246</v>
      </c>
      <c r="B5376" s="6">
        <v>42067</v>
      </c>
      <c r="C5376" t="s">
        <v>3073</v>
      </c>
      <c r="D5376" t="s">
        <v>3244</v>
      </c>
      <c r="E5376" t="s">
        <v>3721</v>
      </c>
      <c r="F5376">
        <v>82</v>
      </c>
      <c r="G5376">
        <v>70</v>
      </c>
      <c r="I5376" t="s">
        <v>877</v>
      </c>
    </row>
    <row r="5377" spans="1:9" x14ac:dyDescent="0.25">
      <c r="A5377" t="s">
        <v>3258</v>
      </c>
      <c r="B5377" s="6">
        <v>42067</v>
      </c>
      <c r="C5377" t="s">
        <v>3073</v>
      </c>
      <c r="D5377" t="s">
        <v>3295</v>
      </c>
      <c r="E5377" t="s">
        <v>3720</v>
      </c>
      <c r="F5377">
        <v>65</v>
      </c>
      <c r="G5377">
        <v>62</v>
      </c>
      <c r="I5377" t="s">
        <v>2380</v>
      </c>
    </row>
    <row r="5378" spans="1:9" x14ac:dyDescent="0.25">
      <c r="A5378" t="s">
        <v>3174</v>
      </c>
      <c r="B5378" s="6">
        <v>42067</v>
      </c>
      <c r="C5378" t="s">
        <v>3073</v>
      </c>
      <c r="D5378" t="s">
        <v>3324</v>
      </c>
      <c r="E5378" t="s">
        <v>3720</v>
      </c>
      <c r="F5378">
        <v>77</v>
      </c>
      <c r="G5378">
        <v>67</v>
      </c>
      <c r="I5378" t="s">
        <v>1302</v>
      </c>
    </row>
    <row r="5379" spans="1:9" x14ac:dyDescent="0.25">
      <c r="A5379" t="s">
        <v>3192</v>
      </c>
      <c r="B5379" s="6">
        <v>42067</v>
      </c>
      <c r="C5379" t="s">
        <v>3073</v>
      </c>
      <c r="D5379" t="s">
        <v>3194</v>
      </c>
      <c r="E5379" t="s">
        <v>3720</v>
      </c>
      <c r="F5379">
        <v>67</v>
      </c>
      <c r="G5379">
        <v>63</v>
      </c>
      <c r="I5379" t="s">
        <v>676</v>
      </c>
    </row>
    <row r="5380" spans="1:9" x14ac:dyDescent="0.25">
      <c r="A5380" t="s">
        <v>3175</v>
      </c>
      <c r="B5380" s="6">
        <v>42067</v>
      </c>
      <c r="C5380" t="s">
        <v>3073</v>
      </c>
      <c r="D5380" t="s">
        <v>3380</v>
      </c>
      <c r="E5380" t="s">
        <v>3721</v>
      </c>
      <c r="F5380">
        <v>91</v>
      </c>
      <c r="G5380">
        <v>68</v>
      </c>
      <c r="I5380" t="s">
        <v>2258</v>
      </c>
    </row>
    <row r="5381" spans="1:9" x14ac:dyDescent="0.25">
      <c r="A5381" t="s">
        <v>3130</v>
      </c>
      <c r="B5381" s="6">
        <v>42067</v>
      </c>
      <c r="C5381" t="s">
        <v>3073</v>
      </c>
      <c r="D5381" t="s">
        <v>3168</v>
      </c>
      <c r="E5381" t="s">
        <v>3721</v>
      </c>
      <c r="F5381">
        <v>55</v>
      </c>
      <c r="G5381">
        <v>50</v>
      </c>
      <c r="I5381" t="s">
        <v>504</v>
      </c>
    </row>
    <row r="5382" spans="1:9" x14ac:dyDescent="0.25">
      <c r="A5382" t="s">
        <v>3131</v>
      </c>
      <c r="B5382" s="6">
        <v>42067</v>
      </c>
      <c r="C5382" t="s">
        <v>3073</v>
      </c>
      <c r="D5382" t="s">
        <v>3171</v>
      </c>
      <c r="E5382" t="s">
        <v>3720</v>
      </c>
      <c r="F5382">
        <v>64</v>
      </c>
      <c r="G5382">
        <v>48</v>
      </c>
      <c r="I5382" t="s">
        <v>518</v>
      </c>
    </row>
    <row r="5383" spans="1:9" x14ac:dyDescent="0.25">
      <c r="A5383" t="s">
        <v>3717</v>
      </c>
      <c r="B5383" s="6">
        <v>42067</v>
      </c>
      <c r="C5383" t="s">
        <v>3073</v>
      </c>
      <c r="D5383" t="s">
        <v>3280</v>
      </c>
      <c r="E5383" t="s">
        <v>3720</v>
      </c>
      <c r="F5383">
        <v>68</v>
      </c>
      <c r="G5383">
        <v>51</v>
      </c>
      <c r="I5383" t="s">
        <v>3007</v>
      </c>
    </row>
    <row r="5384" spans="1:9" x14ac:dyDescent="0.25">
      <c r="A5384" t="s">
        <v>3105</v>
      </c>
      <c r="B5384" s="6">
        <v>42067</v>
      </c>
      <c r="C5384" t="s">
        <v>3073</v>
      </c>
      <c r="D5384" t="s">
        <v>3075</v>
      </c>
      <c r="E5384" t="s">
        <v>3720</v>
      </c>
      <c r="F5384">
        <v>79</v>
      </c>
      <c r="G5384">
        <v>66</v>
      </c>
      <c r="I5384" t="s">
        <v>966</v>
      </c>
    </row>
    <row r="5385" spans="1:9" x14ac:dyDescent="0.25">
      <c r="A5385" t="s">
        <v>3145</v>
      </c>
      <c r="B5385" s="6">
        <v>42067</v>
      </c>
      <c r="C5385" t="s">
        <v>3073</v>
      </c>
      <c r="D5385" t="s">
        <v>3138</v>
      </c>
      <c r="E5385" t="s">
        <v>3721</v>
      </c>
      <c r="F5385">
        <v>74</v>
      </c>
      <c r="G5385">
        <v>45</v>
      </c>
      <c r="I5385" t="s">
        <v>302</v>
      </c>
    </row>
    <row r="5386" spans="1:9" x14ac:dyDescent="0.25">
      <c r="A5386" t="s">
        <v>3354</v>
      </c>
      <c r="B5386" s="6">
        <v>42067</v>
      </c>
      <c r="C5386" t="s">
        <v>3073</v>
      </c>
      <c r="D5386" t="s">
        <v>3107</v>
      </c>
      <c r="E5386" t="s">
        <v>3721</v>
      </c>
      <c r="F5386">
        <v>79</v>
      </c>
      <c r="G5386">
        <v>70</v>
      </c>
      <c r="I5386" t="s">
        <v>2285</v>
      </c>
    </row>
    <row r="5387" spans="1:9" x14ac:dyDescent="0.25">
      <c r="A5387" t="s">
        <v>3085</v>
      </c>
      <c r="B5387" s="6">
        <v>42067</v>
      </c>
      <c r="C5387" t="s">
        <v>3073</v>
      </c>
      <c r="D5387" t="s">
        <v>3089</v>
      </c>
      <c r="E5387" t="s">
        <v>3721</v>
      </c>
      <c r="F5387">
        <v>62</v>
      </c>
      <c r="G5387">
        <v>57</v>
      </c>
      <c r="I5387" t="s">
        <v>128</v>
      </c>
    </row>
    <row r="5388" spans="1:9" x14ac:dyDescent="0.25">
      <c r="A5388" t="s">
        <v>3142</v>
      </c>
      <c r="B5388" s="6">
        <v>42067</v>
      </c>
      <c r="C5388" t="s">
        <v>3073</v>
      </c>
      <c r="D5388" t="s">
        <v>3141</v>
      </c>
      <c r="E5388" t="s">
        <v>3720</v>
      </c>
      <c r="F5388">
        <v>68</v>
      </c>
      <c r="G5388">
        <v>63</v>
      </c>
      <c r="H5388" t="s">
        <v>3722</v>
      </c>
      <c r="I5388" t="s">
        <v>332</v>
      </c>
    </row>
    <row r="5389" spans="1:9" x14ac:dyDescent="0.25">
      <c r="A5389" t="s">
        <v>3143</v>
      </c>
      <c r="B5389" s="6">
        <v>42067</v>
      </c>
      <c r="C5389" t="s">
        <v>3073</v>
      </c>
      <c r="D5389" t="s">
        <v>3113</v>
      </c>
      <c r="E5389" t="s">
        <v>3720</v>
      </c>
      <c r="F5389">
        <v>56</v>
      </c>
      <c r="G5389">
        <v>47</v>
      </c>
      <c r="I5389" t="s">
        <v>346</v>
      </c>
    </row>
    <row r="5390" spans="1:9" x14ac:dyDescent="0.25">
      <c r="A5390" t="s">
        <v>3282</v>
      </c>
      <c r="B5390" s="6">
        <v>42067</v>
      </c>
      <c r="C5390" t="s">
        <v>3073</v>
      </c>
      <c r="D5390" t="s">
        <v>3132</v>
      </c>
      <c r="E5390" t="s">
        <v>3721</v>
      </c>
      <c r="F5390">
        <v>85</v>
      </c>
      <c r="G5390">
        <v>74</v>
      </c>
      <c r="I5390" t="s">
        <v>1970</v>
      </c>
    </row>
    <row r="5391" spans="1:9" x14ac:dyDescent="0.25">
      <c r="A5391" t="s">
        <v>3077</v>
      </c>
      <c r="B5391" s="6">
        <v>42067</v>
      </c>
      <c r="C5391" t="s">
        <v>3073</v>
      </c>
      <c r="D5391" t="s">
        <v>3343</v>
      </c>
      <c r="E5391" t="s">
        <v>3720</v>
      </c>
      <c r="F5391">
        <v>60</v>
      </c>
      <c r="G5391">
        <v>58</v>
      </c>
      <c r="I5391" t="s">
        <v>2214</v>
      </c>
    </row>
    <row r="5392" spans="1:9" x14ac:dyDescent="0.25">
      <c r="A5392" t="s">
        <v>3365</v>
      </c>
      <c r="B5392" s="6">
        <v>42067</v>
      </c>
      <c r="C5392" t="s">
        <v>3073</v>
      </c>
      <c r="D5392" t="s">
        <v>3241</v>
      </c>
      <c r="E5392" t="s">
        <v>3720</v>
      </c>
      <c r="F5392">
        <v>69</v>
      </c>
      <c r="G5392">
        <v>48</v>
      </c>
      <c r="I5392" t="s">
        <v>815</v>
      </c>
    </row>
    <row r="5393" spans="1:9" x14ac:dyDescent="0.25">
      <c r="A5393" t="s">
        <v>3229</v>
      </c>
      <c r="B5393" s="6">
        <v>42067</v>
      </c>
      <c r="C5393" t="s">
        <v>3073</v>
      </c>
      <c r="D5393" t="s">
        <v>3202</v>
      </c>
      <c r="E5393" t="s">
        <v>3721</v>
      </c>
      <c r="F5393">
        <v>66</v>
      </c>
      <c r="G5393">
        <v>56</v>
      </c>
      <c r="I5393" t="s">
        <v>992</v>
      </c>
    </row>
    <row r="5394" spans="1:9" x14ac:dyDescent="0.25">
      <c r="A5394" t="s">
        <v>3087</v>
      </c>
      <c r="B5394" s="6">
        <v>42067</v>
      </c>
      <c r="C5394" t="s">
        <v>3073</v>
      </c>
      <c r="D5394" t="s">
        <v>3091</v>
      </c>
      <c r="E5394" t="s">
        <v>3721</v>
      </c>
      <c r="F5394">
        <v>66</v>
      </c>
      <c r="G5394">
        <v>39</v>
      </c>
      <c r="I5394" t="s">
        <v>185</v>
      </c>
    </row>
    <row r="5395" spans="1:9" x14ac:dyDescent="0.25">
      <c r="A5395" t="s">
        <v>3242</v>
      </c>
      <c r="B5395" s="6">
        <v>42067</v>
      </c>
      <c r="C5395" t="s">
        <v>3073</v>
      </c>
      <c r="D5395" t="s">
        <v>3276</v>
      </c>
      <c r="E5395" t="s">
        <v>3721</v>
      </c>
      <c r="F5395">
        <v>76</v>
      </c>
      <c r="G5395">
        <v>53</v>
      </c>
      <c r="I5395" t="s">
        <v>1291</v>
      </c>
    </row>
    <row r="5396" spans="1:9" x14ac:dyDescent="0.25">
      <c r="A5396" t="s">
        <v>3349</v>
      </c>
      <c r="B5396" s="6">
        <v>42068</v>
      </c>
      <c r="C5396" t="s">
        <v>3073</v>
      </c>
      <c r="D5396" t="s">
        <v>3408</v>
      </c>
      <c r="E5396" t="s">
        <v>3721</v>
      </c>
      <c r="F5396">
        <v>67</v>
      </c>
      <c r="G5396">
        <v>64</v>
      </c>
      <c r="I5396" t="s">
        <v>2815</v>
      </c>
    </row>
    <row r="5397" spans="1:9" x14ac:dyDescent="0.25">
      <c r="A5397" t="s">
        <v>3715</v>
      </c>
      <c r="B5397" s="6">
        <v>42068</v>
      </c>
      <c r="C5397" t="s">
        <v>3073</v>
      </c>
      <c r="D5397" t="s">
        <v>3222</v>
      </c>
      <c r="E5397" t="s">
        <v>3721</v>
      </c>
      <c r="F5397">
        <v>99</v>
      </c>
      <c r="G5397">
        <v>60</v>
      </c>
      <c r="I5397" t="s">
        <v>1320</v>
      </c>
    </row>
    <row r="5398" spans="1:9" x14ac:dyDescent="0.25">
      <c r="A5398" t="s">
        <v>3372</v>
      </c>
      <c r="B5398" s="6">
        <v>42068</v>
      </c>
      <c r="C5398" t="s">
        <v>3073</v>
      </c>
      <c r="D5398" t="s">
        <v>3146</v>
      </c>
      <c r="E5398" t="s">
        <v>3721</v>
      </c>
      <c r="F5398">
        <v>67</v>
      </c>
      <c r="G5398">
        <v>62</v>
      </c>
      <c r="I5398" t="s">
        <v>2360</v>
      </c>
    </row>
    <row r="5399" spans="1:9" x14ac:dyDescent="0.25">
      <c r="A5399" t="s">
        <v>3359</v>
      </c>
      <c r="B5399" s="6">
        <v>42068</v>
      </c>
      <c r="C5399" t="s">
        <v>3073</v>
      </c>
      <c r="D5399" t="s">
        <v>3360</v>
      </c>
      <c r="E5399" t="s">
        <v>3720</v>
      </c>
      <c r="F5399">
        <v>81</v>
      </c>
      <c r="G5399">
        <v>76</v>
      </c>
      <c r="I5399" t="s">
        <v>2830</v>
      </c>
    </row>
    <row r="5400" spans="1:9" x14ac:dyDescent="0.25">
      <c r="A5400" t="s">
        <v>3230</v>
      </c>
      <c r="B5400" s="6">
        <v>42068</v>
      </c>
      <c r="C5400" t="s">
        <v>3074</v>
      </c>
      <c r="D5400" t="s">
        <v>3337</v>
      </c>
      <c r="E5400" t="s">
        <v>3721</v>
      </c>
      <c r="F5400">
        <v>97</v>
      </c>
      <c r="G5400">
        <v>64</v>
      </c>
      <c r="I5400" t="s">
        <v>2301</v>
      </c>
    </row>
    <row r="5401" spans="1:9" x14ac:dyDescent="0.25">
      <c r="A5401" t="s">
        <v>3219</v>
      </c>
      <c r="B5401" s="6">
        <v>42068</v>
      </c>
      <c r="C5401" t="s">
        <v>3073</v>
      </c>
      <c r="D5401" t="s">
        <v>3313</v>
      </c>
      <c r="E5401" t="s">
        <v>3721</v>
      </c>
      <c r="F5401">
        <v>72</v>
      </c>
      <c r="G5401">
        <v>62</v>
      </c>
      <c r="I5401" t="s">
        <v>1982</v>
      </c>
    </row>
    <row r="5402" spans="1:9" x14ac:dyDescent="0.25">
      <c r="A5402" t="s">
        <v>3376</v>
      </c>
      <c r="B5402" s="6">
        <v>42068</v>
      </c>
      <c r="C5402" t="s">
        <v>3074</v>
      </c>
      <c r="D5402" t="s">
        <v>3288</v>
      </c>
      <c r="E5402" t="s">
        <v>3721</v>
      </c>
      <c r="F5402">
        <v>52</v>
      </c>
      <c r="G5402">
        <v>50</v>
      </c>
      <c r="H5402" t="s">
        <v>3722</v>
      </c>
      <c r="I5402" t="s">
        <v>1417</v>
      </c>
    </row>
    <row r="5403" spans="1:9" x14ac:dyDescent="0.25">
      <c r="A5403" t="s">
        <v>3079</v>
      </c>
      <c r="B5403" s="6">
        <v>42068</v>
      </c>
      <c r="C5403" t="s">
        <v>3073</v>
      </c>
      <c r="D5403" t="s">
        <v>3099</v>
      </c>
      <c r="E5403" t="s">
        <v>3721</v>
      </c>
      <c r="F5403">
        <v>90</v>
      </c>
      <c r="G5403">
        <v>83</v>
      </c>
      <c r="H5403" t="s">
        <v>3722</v>
      </c>
      <c r="I5403" t="s">
        <v>2422</v>
      </c>
    </row>
    <row r="5404" spans="1:9" x14ac:dyDescent="0.25">
      <c r="A5404" t="s">
        <v>3205</v>
      </c>
      <c r="B5404" s="6">
        <v>42068</v>
      </c>
      <c r="C5404" t="s">
        <v>3073</v>
      </c>
      <c r="D5404" t="s">
        <v>3204</v>
      </c>
      <c r="E5404" t="s">
        <v>3720</v>
      </c>
      <c r="F5404">
        <v>88</v>
      </c>
      <c r="G5404">
        <v>84</v>
      </c>
      <c r="H5404" t="s">
        <v>3722</v>
      </c>
      <c r="I5404" t="s">
        <v>241</v>
      </c>
    </row>
    <row r="5405" spans="1:9" x14ac:dyDescent="0.25">
      <c r="A5405" t="s">
        <v>3076</v>
      </c>
      <c r="B5405" s="6">
        <v>42068</v>
      </c>
      <c r="C5405" t="s">
        <v>3073</v>
      </c>
      <c r="D5405" t="s">
        <v>3325</v>
      </c>
      <c r="E5405" t="s">
        <v>3721</v>
      </c>
      <c r="F5405">
        <v>72</v>
      </c>
      <c r="G5405">
        <v>62</v>
      </c>
      <c r="I5405" t="s">
        <v>2434</v>
      </c>
    </row>
    <row r="5406" spans="1:9" x14ac:dyDescent="0.25">
      <c r="A5406" t="s">
        <v>3136</v>
      </c>
      <c r="B5406" s="6">
        <v>42068</v>
      </c>
      <c r="C5406" t="s">
        <v>3073</v>
      </c>
      <c r="D5406" t="s">
        <v>3137</v>
      </c>
      <c r="E5406" t="s">
        <v>3720</v>
      </c>
      <c r="F5406">
        <v>54</v>
      </c>
      <c r="G5406">
        <v>53</v>
      </c>
      <c r="I5406" t="s">
        <v>227</v>
      </c>
    </row>
    <row r="5407" spans="1:9" x14ac:dyDescent="0.25">
      <c r="A5407" t="s">
        <v>3350</v>
      </c>
      <c r="B5407" s="6">
        <v>42068</v>
      </c>
      <c r="C5407" t="s">
        <v>3073</v>
      </c>
      <c r="D5407" t="s">
        <v>3300</v>
      </c>
      <c r="E5407" t="s">
        <v>3720</v>
      </c>
      <c r="F5407">
        <v>104</v>
      </c>
      <c r="G5407">
        <v>92</v>
      </c>
      <c r="I5407" t="s">
        <v>1994</v>
      </c>
    </row>
    <row r="5408" spans="1:9" x14ac:dyDescent="0.25">
      <c r="A5408" t="s">
        <v>3172</v>
      </c>
      <c r="B5408" s="6">
        <v>42068</v>
      </c>
      <c r="C5408" t="s">
        <v>3073</v>
      </c>
      <c r="D5408" t="s">
        <v>3180</v>
      </c>
      <c r="E5408" t="s">
        <v>3721</v>
      </c>
      <c r="F5408">
        <v>82</v>
      </c>
      <c r="G5408">
        <v>55</v>
      </c>
      <c r="I5408" t="s">
        <v>366</v>
      </c>
    </row>
    <row r="5409" spans="1:9" x14ac:dyDescent="0.25">
      <c r="A5409" t="s">
        <v>3139</v>
      </c>
      <c r="B5409" s="6">
        <v>42068</v>
      </c>
      <c r="C5409" t="s">
        <v>3073</v>
      </c>
      <c r="D5409" t="s">
        <v>3140</v>
      </c>
      <c r="E5409" t="s">
        <v>3720</v>
      </c>
      <c r="F5409">
        <v>70</v>
      </c>
      <c r="G5409">
        <v>56</v>
      </c>
      <c r="I5409" t="s">
        <v>241</v>
      </c>
    </row>
    <row r="5410" spans="1:9" x14ac:dyDescent="0.25">
      <c r="A5410" t="s">
        <v>3382</v>
      </c>
      <c r="B5410" s="6">
        <v>42068</v>
      </c>
      <c r="C5410" t="s">
        <v>3074</v>
      </c>
      <c r="D5410" t="s">
        <v>3381</v>
      </c>
      <c r="E5410" t="s">
        <v>3720</v>
      </c>
      <c r="F5410">
        <v>63</v>
      </c>
      <c r="G5410">
        <v>33</v>
      </c>
      <c r="I5410" t="s">
        <v>1802</v>
      </c>
    </row>
    <row r="5411" spans="1:9" x14ac:dyDescent="0.25">
      <c r="A5411" t="s">
        <v>3220</v>
      </c>
      <c r="B5411" s="6">
        <v>42068</v>
      </c>
      <c r="C5411" t="s">
        <v>3073</v>
      </c>
      <c r="D5411" t="s">
        <v>3321</v>
      </c>
      <c r="E5411" t="s">
        <v>3721</v>
      </c>
      <c r="F5411">
        <v>64</v>
      </c>
      <c r="G5411">
        <v>57</v>
      </c>
      <c r="I5411" t="s">
        <v>2010</v>
      </c>
    </row>
    <row r="5412" spans="1:9" x14ac:dyDescent="0.25">
      <c r="A5412" t="s">
        <v>3147</v>
      </c>
      <c r="B5412" s="6">
        <v>42068</v>
      </c>
      <c r="C5412" t="s">
        <v>3073</v>
      </c>
      <c r="D5412" t="s">
        <v>3154</v>
      </c>
      <c r="E5412" t="s">
        <v>3721</v>
      </c>
      <c r="F5412">
        <v>62</v>
      </c>
      <c r="G5412">
        <v>59</v>
      </c>
      <c r="I5412" t="s">
        <v>1496</v>
      </c>
    </row>
    <row r="5413" spans="1:9" x14ac:dyDescent="0.25">
      <c r="A5413" t="s">
        <v>3221</v>
      </c>
      <c r="B5413" s="6">
        <v>42068</v>
      </c>
      <c r="C5413" t="s">
        <v>3073</v>
      </c>
      <c r="D5413" t="s">
        <v>3212</v>
      </c>
      <c r="E5413" t="s">
        <v>3720</v>
      </c>
      <c r="F5413">
        <v>63</v>
      </c>
      <c r="G5413">
        <v>62</v>
      </c>
      <c r="I5413" t="s">
        <v>726</v>
      </c>
    </row>
    <row r="5414" spans="1:9" x14ac:dyDescent="0.25">
      <c r="A5414" t="s">
        <v>3225</v>
      </c>
      <c r="B5414" s="6">
        <v>42068</v>
      </c>
      <c r="C5414" t="s">
        <v>3073</v>
      </c>
      <c r="D5414" t="s">
        <v>3290</v>
      </c>
      <c r="E5414" t="s">
        <v>3721</v>
      </c>
      <c r="F5414">
        <v>59</v>
      </c>
      <c r="G5414">
        <v>54</v>
      </c>
      <c r="I5414" t="s">
        <v>1500</v>
      </c>
    </row>
    <row r="5415" spans="1:9" x14ac:dyDescent="0.25">
      <c r="A5415" t="s">
        <v>3355</v>
      </c>
      <c r="B5415" s="6">
        <v>42068</v>
      </c>
      <c r="C5415" t="s">
        <v>3073</v>
      </c>
      <c r="D5415" t="s">
        <v>3299</v>
      </c>
      <c r="E5415" t="s">
        <v>3721</v>
      </c>
      <c r="F5415">
        <v>76</v>
      </c>
      <c r="G5415">
        <v>64</v>
      </c>
      <c r="I5415" t="s">
        <v>2848</v>
      </c>
    </row>
    <row r="5416" spans="1:9" x14ac:dyDescent="0.25">
      <c r="A5416" t="s">
        <v>3415</v>
      </c>
      <c r="B5416" s="6">
        <v>42068</v>
      </c>
      <c r="C5416" t="s">
        <v>3073</v>
      </c>
      <c r="D5416" t="s">
        <v>3401</v>
      </c>
      <c r="E5416" t="s">
        <v>3720</v>
      </c>
      <c r="F5416">
        <v>78</v>
      </c>
      <c r="G5416">
        <v>46</v>
      </c>
      <c r="I5416" t="s">
        <v>2714</v>
      </c>
    </row>
    <row r="5417" spans="1:9" x14ac:dyDescent="0.25">
      <c r="A5417" t="s">
        <v>3293</v>
      </c>
      <c r="B5417" s="6">
        <v>42068</v>
      </c>
      <c r="C5417" t="s">
        <v>3073</v>
      </c>
      <c r="D5417" t="s">
        <v>3292</v>
      </c>
      <c r="E5417" t="s">
        <v>3720</v>
      </c>
      <c r="F5417">
        <v>80</v>
      </c>
      <c r="G5417">
        <v>69</v>
      </c>
      <c r="I5417" t="s">
        <v>2019</v>
      </c>
    </row>
    <row r="5418" spans="1:9" x14ac:dyDescent="0.25">
      <c r="A5418" t="s">
        <v>3269</v>
      </c>
      <c r="B5418" s="6">
        <v>42068</v>
      </c>
      <c r="C5418" t="s">
        <v>3073</v>
      </c>
      <c r="D5418" t="s">
        <v>3236</v>
      </c>
      <c r="E5418" t="s">
        <v>3720</v>
      </c>
      <c r="F5418">
        <v>85</v>
      </c>
      <c r="G5418">
        <v>81</v>
      </c>
      <c r="I5418" t="s">
        <v>1032</v>
      </c>
    </row>
    <row r="5419" spans="1:9" x14ac:dyDescent="0.25">
      <c r="A5419" t="s">
        <v>3406</v>
      </c>
      <c r="B5419" s="6">
        <v>42068</v>
      </c>
      <c r="C5419" t="s">
        <v>3073</v>
      </c>
      <c r="D5419" t="s">
        <v>3173</v>
      </c>
      <c r="E5419" t="s">
        <v>3721</v>
      </c>
      <c r="F5419">
        <v>64</v>
      </c>
      <c r="G5419">
        <v>52</v>
      </c>
      <c r="I5419" t="s">
        <v>2605</v>
      </c>
    </row>
    <row r="5420" spans="1:9" x14ac:dyDescent="0.25">
      <c r="A5420" t="s">
        <v>3348</v>
      </c>
      <c r="B5420" s="6">
        <v>42068</v>
      </c>
      <c r="C5420" t="s">
        <v>3073</v>
      </c>
      <c r="D5420" t="s">
        <v>3400</v>
      </c>
      <c r="E5420" t="s">
        <v>3721</v>
      </c>
      <c r="F5420">
        <v>72</v>
      </c>
      <c r="G5420">
        <v>54</v>
      </c>
      <c r="I5420" t="s">
        <v>2725</v>
      </c>
    </row>
    <row r="5421" spans="1:9" x14ac:dyDescent="0.25">
      <c r="A5421" t="s">
        <v>3366</v>
      </c>
      <c r="B5421" s="6">
        <v>42068</v>
      </c>
      <c r="C5421" t="s">
        <v>3073</v>
      </c>
      <c r="D5421" t="s">
        <v>3094</v>
      </c>
      <c r="E5421" t="s">
        <v>3721</v>
      </c>
      <c r="F5421">
        <v>89</v>
      </c>
      <c r="G5421">
        <v>64</v>
      </c>
      <c r="I5421" t="s">
        <v>2383</v>
      </c>
    </row>
    <row r="5422" spans="1:9" x14ac:dyDescent="0.25">
      <c r="A5422" t="s">
        <v>3362</v>
      </c>
      <c r="B5422" s="6">
        <v>42068</v>
      </c>
      <c r="C5422" t="s">
        <v>3073</v>
      </c>
      <c r="D5422" t="s">
        <v>3263</v>
      </c>
      <c r="E5422" t="s">
        <v>3720</v>
      </c>
      <c r="F5422">
        <v>67</v>
      </c>
      <c r="G5422">
        <v>61</v>
      </c>
      <c r="I5422" t="s">
        <v>2613</v>
      </c>
    </row>
    <row r="5423" spans="1:9" x14ac:dyDescent="0.25">
      <c r="A5423" t="s">
        <v>3379</v>
      </c>
      <c r="B5423" s="6">
        <v>42068</v>
      </c>
      <c r="C5423" t="s">
        <v>3073</v>
      </c>
      <c r="D5423" t="s">
        <v>3399</v>
      </c>
      <c r="E5423" t="s">
        <v>3720</v>
      </c>
      <c r="F5423">
        <v>68</v>
      </c>
      <c r="G5423">
        <v>62</v>
      </c>
      <c r="I5423" t="s">
        <v>2460</v>
      </c>
    </row>
    <row r="5424" spans="1:9" x14ac:dyDescent="0.25">
      <c r="A5424" t="s">
        <v>3250</v>
      </c>
      <c r="B5424" s="6">
        <v>42068</v>
      </c>
      <c r="C5424" t="s">
        <v>3073</v>
      </c>
      <c r="D5424" t="s">
        <v>3283</v>
      </c>
      <c r="E5424" t="s">
        <v>3721</v>
      </c>
      <c r="F5424">
        <v>69</v>
      </c>
      <c r="G5424">
        <v>58</v>
      </c>
      <c r="I5424" t="s">
        <v>1372</v>
      </c>
    </row>
    <row r="5425" spans="1:9" x14ac:dyDescent="0.25">
      <c r="A5425" t="s">
        <v>3317</v>
      </c>
      <c r="B5425" s="6">
        <v>42068</v>
      </c>
      <c r="C5425" t="s">
        <v>3073</v>
      </c>
      <c r="D5425" t="s">
        <v>3185</v>
      </c>
      <c r="E5425" t="s">
        <v>3721</v>
      </c>
      <c r="F5425">
        <v>72</v>
      </c>
      <c r="G5425">
        <v>61</v>
      </c>
      <c r="I5425" t="s">
        <v>1506</v>
      </c>
    </row>
    <row r="5426" spans="1:9" x14ac:dyDescent="0.25">
      <c r="A5426" t="s">
        <v>3188</v>
      </c>
      <c r="B5426" s="6">
        <v>42068</v>
      </c>
      <c r="C5426" t="s">
        <v>3074</v>
      </c>
      <c r="D5426" t="s">
        <v>3098</v>
      </c>
      <c r="E5426" t="s">
        <v>3721</v>
      </c>
      <c r="F5426">
        <v>80</v>
      </c>
      <c r="G5426">
        <v>74</v>
      </c>
      <c r="I5426" t="s">
        <v>1802</v>
      </c>
    </row>
    <row r="5427" spans="1:9" x14ac:dyDescent="0.25">
      <c r="A5427" t="s">
        <v>3125</v>
      </c>
      <c r="B5427" s="6">
        <v>42068</v>
      </c>
      <c r="C5427" t="s">
        <v>3073</v>
      </c>
      <c r="D5427" t="s">
        <v>3341</v>
      </c>
      <c r="E5427" t="s">
        <v>3721</v>
      </c>
      <c r="F5427">
        <v>89</v>
      </c>
      <c r="G5427">
        <v>76</v>
      </c>
      <c r="I5427" t="s">
        <v>1614</v>
      </c>
    </row>
    <row r="5428" spans="1:9" x14ac:dyDescent="0.25">
      <c r="A5428" t="s">
        <v>3124</v>
      </c>
      <c r="B5428" s="6">
        <v>42068</v>
      </c>
      <c r="C5428" t="s">
        <v>3073</v>
      </c>
      <c r="D5428" t="s">
        <v>3712</v>
      </c>
      <c r="E5428" t="s">
        <v>3720</v>
      </c>
      <c r="F5428">
        <v>76</v>
      </c>
      <c r="G5428">
        <v>63</v>
      </c>
      <c r="I5428" t="s">
        <v>1266</v>
      </c>
    </row>
    <row r="5429" spans="1:9" x14ac:dyDescent="0.25">
      <c r="A5429" t="s">
        <v>3394</v>
      </c>
      <c r="B5429" s="6">
        <v>42068</v>
      </c>
      <c r="C5429" t="s">
        <v>3073</v>
      </c>
      <c r="D5429" t="s">
        <v>3412</v>
      </c>
      <c r="E5429" t="s">
        <v>3070</v>
      </c>
      <c r="I5429" t="s">
        <v>3070</v>
      </c>
    </row>
    <row r="5430" spans="1:9" x14ac:dyDescent="0.25">
      <c r="A5430" t="s">
        <v>3388</v>
      </c>
      <c r="B5430" s="6">
        <v>42068</v>
      </c>
      <c r="C5430" t="s">
        <v>3074</v>
      </c>
      <c r="D5430" t="s">
        <v>3396</v>
      </c>
      <c r="E5430" t="s">
        <v>3720</v>
      </c>
      <c r="F5430">
        <v>55</v>
      </c>
      <c r="G5430">
        <v>48</v>
      </c>
      <c r="I5430" t="s">
        <v>2142</v>
      </c>
    </row>
    <row r="5431" spans="1:9" x14ac:dyDescent="0.25">
      <c r="A5431" t="s">
        <v>3238</v>
      </c>
      <c r="B5431" s="6">
        <v>42068</v>
      </c>
      <c r="C5431" t="s">
        <v>3074</v>
      </c>
      <c r="D5431" t="s">
        <v>3318</v>
      </c>
      <c r="E5431" t="s">
        <v>3721</v>
      </c>
      <c r="F5431">
        <v>76</v>
      </c>
      <c r="G5431">
        <v>65</v>
      </c>
      <c r="I5431" t="s">
        <v>2322</v>
      </c>
    </row>
    <row r="5432" spans="1:9" x14ac:dyDescent="0.25">
      <c r="A5432" t="s">
        <v>3405</v>
      </c>
      <c r="B5432" s="6">
        <v>42068</v>
      </c>
      <c r="C5432" t="s">
        <v>3073</v>
      </c>
      <c r="D5432" t="s">
        <v>3322</v>
      </c>
      <c r="E5432" t="s">
        <v>3721</v>
      </c>
      <c r="F5432">
        <v>85</v>
      </c>
      <c r="G5432">
        <v>79</v>
      </c>
      <c r="I5432" t="s">
        <v>2623</v>
      </c>
    </row>
    <row r="5433" spans="1:9" x14ac:dyDescent="0.25">
      <c r="A5433" t="s">
        <v>3082</v>
      </c>
      <c r="B5433" s="6">
        <v>42068</v>
      </c>
      <c r="C5433" t="s">
        <v>3074</v>
      </c>
      <c r="D5433" t="s">
        <v>3080</v>
      </c>
      <c r="E5433" t="s">
        <v>3720</v>
      </c>
      <c r="F5433">
        <v>71</v>
      </c>
      <c r="G5433">
        <v>54</v>
      </c>
      <c r="I5433" t="s">
        <v>1872</v>
      </c>
    </row>
    <row r="5434" spans="1:9" x14ac:dyDescent="0.25">
      <c r="A5434" t="s">
        <v>3407</v>
      </c>
      <c r="B5434" s="6">
        <v>42068</v>
      </c>
      <c r="C5434" t="s">
        <v>3073</v>
      </c>
      <c r="D5434" t="s">
        <v>3314</v>
      </c>
      <c r="E5434" t="s">
        <v>3721</v>
      </c>
      <c r="F5434">
        <v>77</v>
      </c>
      <c r="G5434">
        <v>70</v>
      </c>
      <c r="I5434" t="s">
        <v>2633</v>
      </c>
    </row>
    <row r="5435" spans="1:9" x14ac:dyDescent="0.25">
      <c r="A5435" t="s">
        <v>3392</v>
      </c>
      <c r="B5435" s="6">
        <v>42068</v>
      </c>
      <c r="C5435" t="s">
        <v>3073</v>
      </c>
      <c r="D5435" t="s">
        <v>3239</v>
      </c>
      <c r="E5435" t="s">
        <v>3721</v>
      </c>
      <c r="F5435">
        <v>69</v>
      </c>
      <c r="G5435">
        <v>58</v>
      </c>
      <c r="I5435" t="s">
        <v>2073</v>
      </c>
    </row>
    <row r="5436" spans="1:9" x14ac:dyDescent="0.25">
      <c r="A5436" t="s">
        <v>3211</v>
      </c>
      <c r="B5436" s="6">
        <v>42068</v>
      </c>
      <c r="C5436" t="s">
        <v>3073</v>
      </c>
      <c r="D5436" t="s">
        <v>3215</v>
      </c>
      <c r="E5436" t="s">
        <v>3721</v>
      </c>
      <c r="F5436">
        <v>71</v>
      </c>
      <c r="G5436">
        <v>57</v>
      </c>
      <c r="I5436" t="s">
        <v>781</v>
      </c>
    </row>
    <row r="5437" spans="1:9" x14ac:dyDescent="0.25">
      <c r="A5437" t="s">
        <v>3268</v>
      </c>
      <c r="B5437" s="6">
        <v>42068</v>
      </c>
      <c r="C5437" t="s">
        <v>3073</v>
      </c>
      <c r="D5437" t="s">
        <v>3264</v>
      </c>
      <c r="E5437" t="s">
        <v>3721</v>
      </c>
      <c r="F5437">
        <v>58</v>
      </c>
      <c r="G5437">
        <v>51</v>
      </c>
      <c r="I5437" t="s">
        <v>1077</v>
      </c>
    </row>
    <row r="5438" spans="1:9" x14ac:dyDescent="0.25">
      <c r="A5438" t="s">
        <v>3186</v>
      </c>
      <c r="B5438" s="6">
        <v>42068</v>
      </c>
      <c r="C5438" t="s">
        <v>3073</v>
      </c>
      <c r="D5438" t="s">
        <v>3326</v>
      </c>
      <c r="E5438" t="s">
        <v>3721</v>
      </c>
      <c r="F5438">
        <v>67</v>
      </c>
      <c r="G5438">
        <v>50</v>
      </c>
      <c r="I5438" t="s">
        <v>1534</v>
      </c>
    </row>
    <row r="5439" spans="1:9" x14ac:dyDescent="0.25">
      <c r="A5439" t="s">
        <v>3413</v>
      </c>
      <c r="B5439" s="6">
        <v>42068</v>
      </c>
      <c r="C5439" t="s">
        <v>3073</v>
      </c>
      <c r="D5439" t="s">
        <v>3356</v>
      </c>
      <c r="E5439" t="s">
        <v>3720</v>
      </c>
      <c r="F5439">
        <v>77</v>
      </c>
      <c r="G5439">
        <v>73</v>
      </c>
      <c r="I5439" t="s">
        <v>2738</v>
      </c>
    </row>
    <row r="5440" spans="1:9" x14ac:dyDescent="0.25">
      <c r="A5440" t="s">
        <v>3199</v>
      </c>
      <c r="B5440" s="6">
        <v>42068</v>
      </c>
      <c r="C5440" t="s">
        <v>3073</v>
      </c>
      <c r="D5440" t="s">
        <v>3170</v>
      </c>
      <c r="E5440" t="s">
        <v>3720</v>
      </c>
      <c r="F5440">
        <v>78</v>
      </c>
      <c r="G5440">
        <v>74</v>
      </c>
      <c r="I5440" t="s">
        <v>332</v>
      </c>
    </row>
    <row r="5441" spans="1:9" x14ac:dyDescent="0.25">
      <c r="A5441" t="s">
        <v>3267</v>
      </c>
      <c r="B5441" s="6">
        <v>42068</v>
      </c>
      <c r="C5441" t="s">
        <v>3073</v>
      </c>
      <c r="D5441" t="s">
        <v>3265</v>
      </c>
      <c r="E5441" t="s">
        <v>3721</v>
      </c>
      <c r="F5441">
        <v>69</v>
      </c>
      <c r="G5441">
        <v>65</v>
      </c>
      <c r="I5441" t="s">
        <v>1124</v>
      </c>
    </row>
    <row r="5442" spans="1:9" x14ac:dyDescent="0.25">
      <c r="A5442" t="s">
        <v>3336</v>
      </c>
      <c r="B5442" s="6">
        <v>42068</v>
      </c>
      <c r="C5442" t="s">
        <v>3073</v>
      </c>
      <c r="D5442" t="s">
        <v>3357</v>
      </c>
      <c r="E5442" t="s">
        <v>3721</v>
      </c>
      <c r="F5442">
        <v>92</v>
      </c>
      <c r="G5442">
        <v>66</v>
      </c>
      <c r="I5442" t="s">
        <v>2659</v>
      </c>
    </row>
    <row r="5443" spans="1:9" x14ac:dyDescent="0.25">
      <c r="A5443" t="s">
        <v>3364</v>
      </c>
      <c r="B5443" s="6">
        <v>42068</v>
      </c>
      <c r="C5443" t="s">
        <v>3073</v>
      </c>
      <c r="D5443" t="s">
        <v>3404</v>
      </c>
      <c r="E5443" t="s">
        <v>3721</v>
      </c>
      <c r="F5443">
        <v>85</v>
      </c>
      <c r="G5443">
        <v>72</v>
      </c>
      <c r="I5443" t="s">
        <v>2667</v>
      </c>
    </row>
    <row r="5444" spans="1:9" x14ac:dyDescent="0.25">
      <c r="A5444" t="s">
        <v>3409</v>
      </c>
      <c r="B5444" s="6">
        <v>42068</v>
      </c>
      <c r="C5444" t="s">
        <v>3073</v>
      </c>
      <c r="D5444" t="s">
        <v>3414</v>
      </c>
      <c r="E5444" t="s">
        <v>3721</v>
      </c>
      <c r="F5444">
        <v>94</v>
      </c>
      <c r="G5444">
        <v>73</v>
      </c>
      <c r="I5444" t="s">
        <v>2758</v>
      </c>
    </row>
    <row r="5445" spans="1:9" x14ac:dyDescent="0.25">
      <c r="A5445" t="s">
        <v>3331</v>
      </c>
      <c r="B5445" s="6">
        <v>42068</v>
      </c>
      <c r="C5445" t="s">
        <v>3073</v>
      </c>
      <c r="D5445" t="s">
        <v>3296</v>
      </c>
      <c r="E5445" t="s">
        <v>3721</v>
      </c>
      <c r="F5445">
        <v>61</v>
      </c>
      <c r="G5445">
        <v>59</v>
      </c>
      <c r="I5445" t="s">
        <v>1377</v>
      </c>
    </row>
    <row r="5446" spans="1:9" x14ac:dyDescent="0.25">
      <c r="A5446" t="s">
        <v>3297</v>
      </c>
      <c r="B5446" s="6">
        <v>42068</v>
      </c>
      <c r="C5446" t="s">
        <v>3073</v>
      </c>
      <c r="D5446" t="s">
        <v>3332</v>
      </c>
      <c r="E5446" t="s">
        <v>3721</v>
      </c>
      <c r="F5446">
        <v>68</v>
      </c>
      <c r="G5446">
        <v>62</v>
      </c>
      <c r="I5446" t="s">
        <v>1388</v>
      </c>
    </row>
    <row r="5447" spans="1:9" x14ac:dyDescent="0.25">
      <c r="A5447" t="s">
        <v>3358</v>
      </c>
      <c r="B5447" s="6">
        <v>42068</v>
      </c>
      <c r="C5447" t="s">
        <v>3073</v>
      </c>
      <c r="D5447" t="s">
        <v>3160</v>
      </c>
      <c r="E5447" t="s">
        <v>3721</v>
      </c>
      <c r="F5447">
        <v>75</v>
      </c>
      <c r="G5447">
        <v>69</v>
      </c>
      <c r="I5447" t="s">
        <v>2881</v>
      </c>
    </row>
    <row r="5448" spans="1:9" x14ac:dyDescent="0.25">
      <c r="A5448" t="s">
        <v>3411</v>
      </c>
      <c r="B5448" s="6">
        <v>42068</v>
      </c>
      <c r="C5448" t="s">
        <v>3073</v>
      </c>
      <c r="D5448" t="s">
        <v>3363</v>
      </c>
      <c r="E5448" t="s">
        <v>3720</v>
      </c>
      <c r="F5448">
        <v>58</v>
      </c>
      <c r="G5448">
        <v>50</v>
      </c>
      <c r="I5448" t="s">
        <v>2883</v>
      </c>
    </row>
    <row r="5449" spans="1:9" x14ac:dyDescent="0.25">
      <c r="A5449" t="s">
        <v>3298</v>
      </c>
      <c r="B5449" s="6">
        <v>42068</v>
      </c>
      <c r="C5449" t="s">
        <v>3073</v>
      </c>
      <c r="D5449" t="s">
        <v>3352</v>
      </c>
      <c r="E5449" t="s">
        <v>3720</v>
      </c>
      <c r="F5449">
        <v>76</v>
      </c>
      <c r="G5449">
        <v>74</v>
      </c>
      <c r="I5449" t="s">
        <v>1575</v>
      </c>
    </row>
    <row r="5450" spans="1:9" x14ac:dyDescent="0.25">
      <c r="A5450" t="s">
        <v>3353</v>
      </c>
      <c r="B5450" s="6">
        <v>42068</v>
      </c>
      <c r="C5450" t="s">
        <v>3073</v>
      </c>
      <c r="D5450" t="s">
        <v>3256</v>
      </c>
      <c r="E5450" t="s">
        <v>3721</v>
      </c>
      <c r="F5450">
        <v>83</v>
      </c>
      <c r="G5450">
        <v>60</v>
      </c>
      <c r="I5450" t="s">
        <v>1585</v>
      </c>
    </row>
    <row r="5451" spans="1:9" x14ac:dyDescent="0.25">
      <c r="A5451" t="s">
        <v>3395</v>
      </c>
      <c r="B5451" s="6">
        <v>42068</v>
      </c>
      <c r="C5451" t="s">
        <v>3073</v>
      </c>
      <c r="D5451" t="s">
        <v>3231</v>
      </c>
      <c r="E5451" t="s">
        <v>3720</v>
      </c>
      <c r="F5451">
        <v>64</v>
      </c>
      <c r="G5451">
        <v>47</v>
      </c>
      <c r="I5451" t="s">
        <v>2398</v>
      </c>
    </row>
    <row r="5452" spans="1:9" x14ac:dyDescent="0.25">
      <c r="A5452" t="s">
        <v>3271</v>
      </c>
      <c r="B5452" s="6">
        <v>42068</v>
      </c>
      <c r="C5452" t="s">
        <v>3073</v>
      </c>
      <c r="D5452" t="s">
        <v>3287</v>
      </c>
      <c r="E5452" t="s">
        <v>3720</v>
      </c>
      <c r="F5452">
        <v>67</v>
      </c>
      <c r="G5452">
        <v>59</v>
      </c>
      <c r="I5452" t="s">
        <v>2405</v>
      </c>
    </row>
    <row r="5453" spans="1:9" x14ac:dyDescent="0.25">
      <c r="A5453" t="s">
        <v>3270</v>
      </c>
      <c r="B5453" s="6">
        <v>42068</v>
      </c>
      <c r="C5453" t="s">
        <v>3073</v>
      </c>
      <c r="D5453" t="s">
        <v>3237</v>
      </c>
      <c r="E5453" t="s">
        <v>3721</v>
      </c>
      <c r="F5453">
        <v>74</v>
      </c>
      <c r="G5453">
        <v>63</v>
      </c>
      <c r="I5453" t="s">
        <v>1018</v>
      </c>
    </row>
    <row r="5454" spans="1:9" x14ac:dyDescent="0.25">
      <c r="A5454" t="s">
        <v>3316</v>
      </c>
      <c r="B5454" s="6">
        <v>42069</v>
      </c>
      <c r="C5454" t="s">
        <v>3073</v>
      </c>
      <c r="D5454" t="s">
        <v>3103</v>
      </c>
      <c r="E5454" t="s">
        <v>3720</v>
      </c>
      <c r="F5454">
        <v>71</v>
      </c>
      <c r="G5454">
        <v>67</v>
      </c>
      <c r="H5454" t="s">
        <v>3722</v>
      </c>
      <c r="I5454" t="s">
        <v>1924</v>
      </c>
    </row>
    <row r="5455" spans="1:9" x14ac:dyDescent="0.25">
      <c r="A5455" t="s">
        <v>3403</v>
      </c>
      <c r="B5455" s="6">
        <v>42069</v>
      </c>
      <c r="C5455" t="s">
        <v>3073</v>
      </c>
      <c r="D5455" t="s">
        <v>3247</v>
      </c>
      <c r="E5455" t="s">
        <v>3721</v>
      </c>
      <c r="F5455">
        <v>77</v>
      </c>
      <c r="G5455">
        <v>74</v>
      </c>
      <c r="I5455" t="s">
        <v>829</v>
      </c>
    </row>
    <row r="5456" spans="1:9" x14ac:dyDescent="0.25">
      <c r="A5456" t="s">
        <v>3230</v>
      </c>
      <c r="B5456" s="6">
        <v>42069</v>
      </c>
      <c r="C5456" t="s">
        <v>3074</v>
      </c>
      <c r="D5456" t="s">
        <v>3377</v>
      </c>
      <c r="E5456" t="s">
        <v>3721</v>
      </c>
      <c r="F5456">
        <v>53</v>
      </c>
      <c r="G5456">
        <v>52</v>
      </c>
      <c r="I5456" t="s">
        <v>2302</v>
      </c>
    </row>
    <row r="5457" spans="1:9" x14ac:dyDescent="0.25">
      <c r="A5457" t="s">
        <v>3376</v>
      </c>
      <c r="B5457" s="6">
        <v>42069</v>
      </c>
      <c r="C5457" t="s">
        <v>3074</v>
      </c>
      <c r="D5457" t="s">
        <v>3178</v>
      </c>
      <c r="E5457" t="s">
        <v>3720</v>
      </c>
      <c r="F5457">
        <v>71</v>
      </c>
      <c r="G5457">
        <v>46</v>
      </c>
      <c r="I5457" t="s">
        <v>1418</v>
      </c>
    </row>
    <row r="5458" spans="1:9" x14ac:dyDescent="0.25">
      <c r="A5458" t="s">
        <v>3284</v>
      </c>
      <c r="B5458" s="6">
        <v>42069</v>
      </c>
      <c r="C5458" t="s">
        <v>3073</v>
      </c>
      <c r="D5458" t="s">
        <v>3367</v>
      </c>
      <c r="E5458" t="s">
        <v>3721</v>
      </c>
      <c r="F5458">
        <v>77</v>
      </c>
      <c r="G5458">
        <v>75</v>
      </c>
      <c r="I5458" t="s">
        <v>866</v>
      </c>
    </row>
    <row r="5459" spans="1:9" x14ac:dyDescent="0.25">
      <c r="A5459" t="s">
        <v>3164</v>
      </c>
      <c r="B5459" s="6">
        <v>42069</v>
      </c>
      <c r="C5459" t="s">
        <v>3074</v>
      </c>
      <c r="D5459" t="s">
        <v>3181</v>
      </c>
      <c r="E5459" t="s">
        <v>3721</v>
      </c>
      <c r="F5459">
        <v>56</v>
      </c>
      <c r="G5459">
        <v>48</v>
      </c>
      <c r="I5459" t="s">
        <v>1417</v>
      </c>
    </row>
    <row r="5460" spans="1:9" x14ac:dyDescent="0.25">
      <c r="A5460" t="s">
        <v>3301</v>
      </c>
      <c r="B5460" s="6">
        <v>42069</v>
      </c>
      <c r="C5460" t="s">
        <v>3074</v>
      </c>
      <c r="D5460" t="s">
        <v>3309</v>
      </c>
      <c r="E5460" t="s">
        <v>3720</v>
      </c>
      <c r="F5460">
        <v>68</v>
      </c>
      <c r="G5460">
        <v>60</v>
      </c>
      <c r="I5460" t="s">
        <v>1153</v>
      </c>
    </row>
    <row r="5461" spans="1:9" x14ac:dyDescent="0.25">
      <c r="A5461" t="s">
        <v>3373</v>
      </c>
      <c r="B5461" s="6">
        <v>42069</v>
      </c>
      <c r="C5461" t="s">
        <v>3074</v>
      </c>
      <c r="D5461" t="s">
        <v>3156</v>
      </c>
      <c r="E5461" t="s">
        <v>3721</v>
      </c>
      <c r="F5461">
        <v>70</v>
      </c>
      <c r="G5461">
        <v>53</v>
      </c>
      <c r="I5461" t="s">
        <v>1614</v>
      </c>
    </row>
    <row r="5462" spans="1:9" x14ac:dyDescent="0.25">
      <c r="A5462" t="s">
        <v>3308</v>
      </c>
      <c r="B5462" s="6">
        <v>42069</v>
      </c>
      <c r="C5462" t="s">
        <v>3074</v>
      </c>
      <c r="D5462" t="s">
        <v>3305</v>
      </c>
      <c r="E5462" t="s">
        <v>3721</v>
      </c>
      <c r="F5462">
        <v>74</v>
      </c>
      <c r="G5462">
        <v>57</v>
      </c>
      <c r="I5462" t="s">
        <v>539</v>
      </c>
    </row>
    <row r="5463" spans="1:9" x14ac:dyDescent="0.25">
      <c r="A5463" t="s">
        <v>3104</v>
      </c>
      <c r="B5463" s="6">
        <v>42069</v>
      </c>
      <c r="C5463" t="s">
        <v>3073</v>
      </c>
      <c r="D5463" t="s">
        <v>3121</v>
      </c>
      <c r="E5463" t="s">
        <v>3721</v>
      </c>
      <c r="F5463">
        <v>75</v>
      </c>
      <c r="G5463">
        <v>69</v>
      </c>
      <c r="I5463" t="s">
        <v>1732</v>
      </c>
    </row>
    <row r="5464" spans="1:9" x14ac:dyDescent="0.25">
      <c r="A5464" t="s">
        <v>3315</v>
      </c>
      <c r="B5464" s="6">
        <v>42069</v>
      </c>
      <c r="C5464" t="s">
        <v>3073</v>
      </c>
      <c r="D5464" t="s">
        <v>3289</v>
      </c>
      <c r="E5464" t="s">
        <v>3721</v>
      </c>
      <c r="F5464">
        <v>85</v>
      </c>
      <c r="G5464">
        <v>59</v>
      </c>
      <c r="I5464" t="s">
        <v>903</v>
      </c>
    </row>
    <row r="5465" spans="1:9" x14ac:dyDescent="0.25">
      <c r="A5465" t="s">
        <v>3345</v>
      </c>
      <c r="B5465" s="6">
        <v>42069</v>
      </c>
      <c r="C5465" t="s">
        <v>3074</v>
      </c>
      <c r="D5465" t="s">
        <v>3182</v>
      </c>
      <c r="E5465" t="s">
        <v>3721</v>
      </c>
      <c r="F5465">
        <v>74</v>
      </c>
      <c r="G5465">
        <v>69</v>
      </c>
      <c r="H5465" t="s">
        <v>3722</v>
      </c>
      <c r="I5465" t="s">
        <v>1445</v>
      </c>
    </row>
    <row r="5466" spans="1:9" x14ac:dyDescent="0.25">
      <c r="A5466" t="s">
        <v>3378</v>
      </c>
      <c r="B5466" s="6">
        <v>42069</v>
      </c>
      <c r="C5466" t="s">
        <v>3074</v>
      </c>
      <c r="D5466" t="s">
        <v>3193</v>
      </c>
      <c r="E5466" t="s">
        <v>3720</v>
      </c>
      <c r="F5466">
        <v>71</v>
      </c>
      <c r="G5466">
        <v>67</v>
      </c>
      <c r="I5466" t="s">
        <v>993</v>
      </c>
    </row>
    <row r="5467" spans="1:9" x14ac:dyDescent="0.25">
      <c r="A5467" t="s">
        <v>3338</v>
      </c>
      <c r="B5467" s="6">
        <v>42069</v>
      </c>
      <c r="C5467" t="s">
        <v>3074</v>
      </c>
      <c r="D5467" t="s">
        <v>3391</v>
      </c>
      <c r="E5467" t="s">
        <v>3721</v>
      </c>
      <c r="F5467">
        <v>73</v>
      </c>
      <c r="G5467">
        <v>56</v>
      </c>
      <c r="I5467" t="s">
        <v>2203</v>
      </c>
    </row>
    <row r="5468" spans="1:9" x14ac:dyDescent="0.25">
      <c r="A5468" t="s">
        <v>3306</v>
      </c>
      <c r="B5468" s="6">
        <v>42069</v>
      </c>
      <c r="C5468" t="s">
        <v>3074</v>
      </c>
      <c r="D5468" t="s">
        <v>3302</v>
      </c>
      <c r="E5468" t="s">
        <v>3721</v>
      </c>
      <c r="F5468">
        <v>72</v>
      </c>
      <c r="G5468">
        <v>71</v>
      </c>
      <c r="H5468" t="s">
        <v>3722</v>
      </c>
      <c r="I5468" t="s">
        <v>1168</v>
      </c>
    </row>
    <row r="5469" spans="1:9" x14ac:dyDescent="0.25">
      <c r="A5469" t="s">
        <v>3151</v>
      </c>
      <c r="B5469" s="6">
        <v>42069</v>
      </c>
      <c r="C5469" t="s">
        <v>3073</v>
      </c>
      <c r="D5469" t="s">
        <v>3081</v>
      </c>
      <c r="E5469" t="s">
        <v>3720</v>
      </c>
      <c r="F5469">
        <v>62</v>
      </c>
      <c r="G5469">
        <v>52</v>
      </c>
      <c r="I5469" t="s">
        <v>1739</v>
      </c>
    </row>
    <row r="5470" spans="1:9" x14ac:dyDescent="0.25">
      <c r="A5470" t="s">
        <v>3190</v>
      </c>
      <c r="B5470" s="6">
        <v>42069</v>
      </c>
      <c r="C5470" t="s">
        <v>3074</v>
      </c>
      <c r="D5470" t="s">
        <v>3158</v>
      </c>
      <c r="E5470" t="s">
        <v>3720</v>
      </c>
      <c r="F5470">
        <v>81</v>
      </c>
      <c r="G5470">
        <v>53</v>
      </c>
      <c r="I5470" t="s">
        <v>2127</v>
      </c>
    </row>
    <row r="5471" spans="1:9" x14ac:dyDescent="0.25">
      <c r="A5471" t="s">
        <v>3375</v>
      </c>
      <c r="B5471" s="6">
        <v>42069</v>
      </c>
      <c r="C5471" t="s">
        <v>3073</v>
      </c>
      <c r="D5471" t="s">
        <v>3122</v>
      </c>
      <c r="E5471" t="s">
        <v>3721</v>
      </c>
      <c r="F5471">
        <v>79</v>
      </c>
      <c r="G5471">
        <v>77</v>
      </c>
      <c r="I5471" t="s">
        <v>1212</v>
      </c>
    </row>
    <row r="5472" spans="1:9" x14ac:dyDescent="0.25">
      <c r="A5472" t="s">
        <v>3340</v>
      </c>
      <c r="B5472" s="6">
        <v>42069</v>
      </c>
      <c r="C5472" t="s">
        <v>3074</v>
      </c>
      <c r="D5472" t="s">
        <v>3330</v>
      </c>
      <c r="E5472" t="s">
        <v>3720</v>
      </c>
      <c r="F5472">
        <v>85</v>
      </c>
      <c r="G5472">
        <v>54</v>
      </c>
      <c r="I5472" t="s">
        <v>2916</v>
      </c>
    </row>
    <row r="5473" spans="1:9" x14ac:dyDescent="0.25">
      <c r="A5473" t="s">
        <v>3394</v>
      </c>
      <c r="B5473" s="6">
        <v>42069</v>
      </c>
      <c r="C5473" t="s">
        <v>3073</v>
      </c>
      <c r="D5473" t="s">
        <v>3412</v>
      </c>
      <c r="E5473" t="s">
        <v>3720</v>
      </c>
      <c r="F5473">
        <v>94</v>
      </c>
      <c r="G5473">
        <v>75</v>
      </c>
      <c r="I5473" t="s">
        <v>2732</v>
      </c>
    </row>
    <row r="5474" spans="1:9" x14ac:dyDescent="0.25">
      <c r="A5474" t="s">
        <v>3238</v>
      </c>
      <c r="B5474" s="6">
        <v>42069</v>
      </c>
      <c r="C5474" t="s">
        <v>3074</v>
      </c>
      <c r="D5474" t="s">
        <v>3150</v>
      </c>
      <c r="E5474" t="s">
        <v>3720</v>
      </c>
      <c r="F5474">
        <v>80</v>
      </c>
      <c r="G5474">
        <v>77</v>
      </c>
      <c r="I5474" t="s">
        <v>2323</v>
      </c>
    </row>
    <row r="5475" spans="1:9" x14ac:dyDescent="0.25">
      <c r="A5475" t="s">
        <v>3369</v>
      </c>
      <c r="B5475" s="6">
        <v>42069</v>
      </c>
      <c r="C5475" t="s">
        <v>3074</v>
      </c>
      <c r="D5475" t="s">
        <v>3162</v>
      </c>
      <c r="E5475" t="s">
        <v>3720</v>
      </c>
      <c r="F5475">
        <v>72</v>
      </c>
      <c r="G5475">
        <v>69</v>
      </c>
      <c r="I5475" t="s">
        <v>1662</v>
      </c>
    </row>
    <row r="5476" spans="1:9" x14ac:dyDescent="0.25">
      <c r="A5476" t="s">
        <v>3191</v>
      </c>
      <c r="B5476" s="6">
        <v>42069</v>
      </c>
      <c r="C5476" t="s">
        <v>3073</v>
      </c>
      <c r="D5476" t="s">
        <v>3169</v>
      </c>
      <c r="E5476" t="s">
        <v>3721</v>
      </c>
      <c r="F5476">
        <v>95</v>
      </c>
      <c r="G5476">
        <v>65</v>
      </c>
      <c r="I5476" t="s">
        <v>1968</v>
      </c>
    </row>
    <row r="5477" spans="1:9" x14ac:dyDescent="0.25">
      <c r="A5477" t="s">
        <v>3390</v>
      </c>
      <c r="B5477" s="6">
        <v>42069</v>
      </c>
      <c r="C5477" t="s">
        <v>3074</v>
      </c>
      <c r="D5477" t="s">
        <v>3262</v>
      </c>
      <c r="E5477" t="s">
        <v>3720</v>
      </c>
      <c r="F5477">
        <v>62</v>
      </c>
      <c r="G5477">
        <v>58</v>
      </c>
      <c r="I5477" t="s">
        <v>2480</v>
      </c>
    </row>
    <row r="5478" spans="1:9" x14ac:dyDescent="0.25">
      <c r="A5478" t="s">
        <v>3259</v>
      </c>
      <c r="B5478" s="6">
        <v>42069</v>
      </c>
      <c r="C5478" t="s">
        <v>3073</v>
      </c>
      <c r="D5478" t="s">
        <v>3116</v>
      </c>
      <c r="E5478" t="s">
        <v>3721</v>
      </c>
      <c r="F5478">
        <v>54</v>
      </c>
      <c r="G5478">
        <v>46</v>
      </c>
      <c r="I5478" t="s">
        <v>1751</v>
      </c>
    </row>
    <row r="5479" spans="1:9" x14ac:dyDescent="0.25">
      <c r="A5479" t="s">
        <v>3114</v>
      </c>
      <c r="B5479" s="6">
        <v>42069</v>
      </c>
      <c r="C5479" t="s">
        <v>3073</v>
      </c>
      <c r="D5479" t="s">
        <v>3119</v>
      </c>
      <c r="E5479" t="s">
        <v>3721</v>
      </c>
      <c r="F5479">
        <v>66</v>
      </c>
      <c r="G5479">
        <v>53</v>
      </c>
      <c r="I5479" t="s">
        <v>1760</v>
      </c>
    </row>
    <row r="5480" spans="1:9" x14ac:dyDescent="0.25">
      <c r="A5480" t="s">
        <v>3311</v>
      </c>
      <c r="B5480" s="6">
        <v>42069</v>
      </c>
      <c r="C5480" t="s">
        <v>3074</v>
      </c>
      <c r="D5480" t="s">
        <v>3304</v>
      </c>
      <c r="E5480" t="s">
        <v>3720</v>
      </c>
      <c r="F5480">
        <v>67</v>
      </c>
      <c r="G5480">
        <v>66</v>
      </c>
      <c r="I5480" t="s">
        <v>1213</v>
      </c>
    </row>
    <row r="5481" spans="1:9" x14ac:dyDescent="0.25">
      <c r="A5481" t="s">
        <v>3218</v>
      </c>
      <c r="B5481" s="6">
        <v>42069</v>
      </c>
      <c r="C5481" t="s">
        <v>3074</v>
      </c>
      <c r="D5481" t="s">
        <v>3207</v>
      </c>
      <c r="E5481" t="s">
        <v>3720</v>
      </c>
      <c r="F5481">
        <v>81</v>
      </c>
      <c r="G5481">
        <v>76</v>
      </c>
      <c r="I5481" t="s">
        <v>2554</v>
      </c>
    </row>
    <row r="5482" spans="1:9" x14ac:dyDescent="0.25">
      <c r="A5482" t="s">
        <v>3396</v>
      </c>
      <c r="B5482" s="6">
        <v>42069</v>
      </c>
      <c r="C5482" t="s">
        <v>3074</v>
      </c>
      <c r="D5482" t="s">
        <v>3706</v>
      </c>
      <c r="E5482" t="s">
        <v>3720</v>
      </c>
      <c r="F5482">
        <v>56</v>
      </c>
      <c r="G5482">
        <v>45</v>
      </c>
      <c r="I5482" t="s">
        <v>2160</v>
      </c>
    </row>
    <row r="5483" spans="1:9" x14ac:dyDescent="0.25">
      <c r="A5483" t="s">
        <v>3110</v>
      </c>
      <c r="B5483" s="6">
        <v>42069</v>
      </c>
      <c r="C5483" t="s">
        <v>3073</v>
      </c>
      <c r="D5483" t="s">
        <v>3102</v>
      </c>
      <c r="E5483" t="s">
        <v>3721</v>
      </c>
      <c r="F5483">
        <v>74</v>
      </c>
      <c r="G5483">
        <v>62</v>
      </c>
      <c r="I5483" t="s">
        <v>646</v>
      </c>
    </row>
    <row r="5484" spans="1:9" x14ac:dyDescent="0.25">
      <c r="A5484" t="s">
        <v>3349</v>
      </c>
      <c r="B5484" s="6">
        <v>42070</v>
      </c>
      <c r="C5484" t="s">
        <v>3073</v>
      </c>
      <c r="D5484" t="s">
        <v>3299</v>
      </c>
      <c r="E5484" t="s">
        <v>3721</v>
      </c>
      <c r="F5484">
        <v>72</v>
      </c>
      <c r="G5484">
        <v>60</v>
      </c>
      <c r="I5484" t="s">
        <v>2816</v>
      </c>
    </row>
    <row r="5485" spans="1:9" x14ac:dyDescent="0.25">
      <c r="A5485" t="s">
        <v>3715</v>
      </c>
      <c r="B5485" s="6">
        <v>42070</v>
      </c>
      <c r="C5485" t="s">
        <v>3073</v>
      </c>
      <c r="D5485" t="s">
        <v>3146</v>
      </c>
      <c r="E5485" t="s">
        <v>3721</v>
      </c>
      <c r="F5485">
        <v>91</v>
      </c>
      <c r="G5485">
        <v>69</v>
      </c>
      <c r="I5485" t="s">
        <v>1321</v>
      </c>
    </row>
    <row r="5486" spans="1:9" x14ac:dyDescent="0.25">
      <c r="A5486" t="s">
        <v>3372</v>
      </c>
      <c r="B5486" s="6">
        <v>42070</v>
      </c>
      <c r="C5486" t="s">
        <v>3073</v>
      </c>
      <c r="D5486" t="s">
        <v>3222</v>
      </c>
      <c r="E5486" t="s">
        <v>3721</v>
      </c>
      <c r="F5486">
        <v>74</v>
      </c>
      <c r="G5486">
        <v>70</v>
      </c>
      <c r="I5486" t="s">
        <v>2361</v>
      </c>
    </row>
    <row r="5487" spans="1:9" x14ac:dyDescent="0.25">
      <c r="A5487" t="s">
        <v>3170</v>
      </c>
      <c r="B5487" s="6">
        <v>42070</v>
      </c>
      <c r="C5487" t="s">
        <v>3073</v>
      </c>
      <c r="D5487" t="s">
        <v>3183</v>
      </c>
      <c r="E5487" t="s">
        <v>3720</v>
      </c>
      <c r="F5487">
        <v>81</v>
      </c>
      <c r="G5487">
        <v>78</v>
      </c>
      <c r="I5487" t="s">
        <v>854</v>
      </c>
    </row>
    <row r="5488" spans="1:9" x14ac:dyDescent="0.25">
      <c r="A5488" t="s">
        <v>3359</v>
      </c>
      <c r="B5488" s="6">
        <v>42070</v>
      </c>
      <c r="C5488" t="s">
        <v>3073</v>
      </c>
      <c r="D5488" t="s">
        <v>3358</v>
      </c>
      <c r="E5488" t="s">
        <v>3720</v>
      </c>
      <c r="F5488">
        <v>81</v>
      </c>
      <c r="G5488">
        <v>57</v>
      </c>
      <c r="I5488" t="s">
        <v>2831</v>
      </c>
    </row>
    <row r="5489" spans="1:9" x14ac:dyDescent="0.25">
      <c r="A5489" t="s">
        <v>3260</v>
      </c>
      <c r="B5489" s="6">
        <v>42070</v>
      </c>
      <c r="C5489" t="s">
        <v>3073</v>
      </c>
      <c r="D5489" t="s">
        <v>3111</v>
      </c>
      <c r="E5489" t="s">
        <v>3720</v>
      </c>
      <c r="F5489">
        <v>64</v>
      </c>
      <c r="G5489">
        <v>61</v>
      </c>
      <c r="I5489" t="s">
        <v>2480</v>
      </c>
    </row>
    <row r="5490" spans="1:9" x14ac:dyDescent="0.25">
      <c r="A5490" t="s">
        <v>3230</v>
      </c>
      <c r="B5490" s="6">
        <v>42070</v>
      </c>
      <c r="C5490" t="s">
        <v>3074</v>
      </c>
      <c r="D5490" t="s">
        <v>3150</v>
      </c>
      <c r="E5490" t="s">
        <v>3721</v>
      </c>
      <c r="F5490">
        <v>88</v>
      </c>
      <c r="G5490">
        <v>87</v>
      </c>
      <c r="I5490" t="s">
        <v>2303</v>
      </c>
    </row>
    <row r="5491" spans="1:9" x14ac:dyDescent="0.25">
      <c r="A5491" t="s">
        <v>3280</v>
      </c>
      <c r="B5491" s="6">
        <v>42070</v>
      </c>
      <c r="C5491" t="s">
        <v>3073</v>
      </c>
      <c r="D5491" t="s">
        <v>3329</v>
      </c>
      <c r="E5491" t="s">
        <v>3721</v>
      </c>
      <c r="F5491">
        <v>71</v>
      </c>
      <c r="G5491">
        <v>52</v>
      </c>
      <c r="I5491" t="s">
        <v>2176</v>
      </c>
    </row>
    <row r="5492" spans="1:9" x14ac:dyDescent="0.25">
      <c r="A5492" t="s">
        <v>3095</v>
      </c>
      <c r="B5492" s="6">
        <v>42070</v>
      </c>
      <c r="C5492" t="s">
        <v>3073</v>
      </c>
      <c r="D5492" t="s">
        <v>3200</v>
      </c>
      <c r="E5492" t="s">
        <v>3721</v>
      </c>
      <c r="F5492">
        <v>79</v>
      </c>
      <c r="G5492">
        <v>61</v>
      </c>
      <c r="I5492" t="s">
        <v>257</v>
      </c>
    </row>
    <row r="5493" spans="1:9" x14ac:dyDescent="0.25">
      <c r="A5493" t="s">
        <v>3184</v>
      </c>
      <c r="B5493" s="6">
        <v>42070</v>
      </c>
      <c r="C5493" t="s">
        <v>3074</v>
      </c>
      <c r="D5493" t="s">
        <v>3330</v>
      </c>
      <c r="E5493" t="s">
        <v>3721</v>
      </c>
      <c r="F5493">
        <v>78</v>
      </c>
      <c r="G5493">
        <v>76</v>
      </c>
      <c r="I5493" t="s">
        <v>2894</v>
      </c>
    </row>
    <row r="5494" spans="1:9" x14ac:dyDescent="0.25">
      <c r="A5494" t="s">
        <v>3115</v>
      </c>
      <c r="B5494" s="6">
        <v>42070</v>
      </c>
      <c r="C5494" t="s">
        <v>3074</v>
      </c>
      <c r="D5494" t="s">
        <v>3327</v>
      </c>
      <c r="E5494" t="s">
        <v>3720</v>
      </c>
      <c r="F5494">
        <v>60</v>
      </c>
      <c r="G5494">
        <v>54</v>
      </c>
      <c r="I5494" t="s">
        <v>1787</v>
      </c>
    </row>
    <row r="5495" spans="1:9" x14ac:dyDescent="0.25">
      <c r="A5495" t="s">
        <v>3164</v>
      </c>
      <c r="B5495" s="6">
        <v>42070</v>
      </c>
      <c r="C5495" t="s">
        <v>3074</v>
      </c>
      <c r="D5495" t="s">
        <v>3148</v>
      </c>
      <c r="E5495" t="s">
        <v>3720</v>
      </c>
      <c r="F5495">
        <v>79</v>
      </c>
      <c r="G5495">
        <v>53</v>
      </c>
      <c r="I5495" t="s">
        <v>1418</v>
      </c>
    </row>
    <row r="5496" spans="1:9" x14ac:dyDescent="0.25">
      <c r="A5496" t="s">
        <v>3205</v>
      </c>
      <c r="B5496" s="6">
        <v>42070</v>
      </c>
      <c r="C5496" t="s">
        <v>3073</v>
      </c>
      <c r="D5496" t="s">
        <v>3326</v>
      </c>
      <c r="E5496" t="s">
        <v>3721</v>
      </c>
      <c r="F5496">
        <v>86</v>
      </c>
      <c r="G5496">
        <v>73</v>
      </c>
      <c r="I5496" t="s">
        <v>1487</v>
      </c>
    </row>
    <row r="5497" spans="1:9" x14ac:dyDescent="0.25">
      <c r="A5497" t="s">
        <v>3234</v>
      </c>
      <c r="B5497" s="6">
        <v>42070</v>
      </c>
      <c r="C5497" t="s">
        <v>3074</v>
      </c>
      <c r="D5497" t="s">
        <v>3338</v>
      </c>
      <c r="E5497" t="s">
        <v>3720</v>
      </c>
      <c r="F5497">
        <v>69</v>
      </c>
      <c r="G5497">
        <v>67</v>
      </c>
      <c r="I5497" t="s">
        <v>2285</v>
      </c>
    </row>
    <row r="5498" spans="1:9" x14ac:dyDescent="0.25">
      <c r="A5498" t="s">
        <v>3373</v>
      </c>
      <c r="B5498" s="6">
        <v>42070</v>
      </c>
      <c r="C5498" t="s">
        <v>3074</v>
      </c>
      <c r="D5498" t="s">
        <v>3368</v>
      </c>
      <c r="E5498" t="s">
        <v>3720</v>
      </c>
      <c r="F5498">
        <v>60</v>
      </c>
      <c r="G5498">
        <v>55</v>
      </c>
      <c r="I5498" t="s">
        <v>1615</v>
      </c>
    </row>
    <row r="5499" spans="1:9" x14ac:dyDescent="0.25">
      <c r="A5499" t="s">
        <v>3308</v>
      </c>
      <c r="B5499" s="6">
        <v>42070</v>
      </c>
      <c r="C5499" t="s">
        <v>3074</v>
      </c>
      <c r="D5499" t="s">
        <v>3306</v>
      </c>
      <c r="E5499" t="s">
        <v>3721</v>
      </c>
      <c r="F5499">
        <v>73</v>
      </c>
      <c r="G5499">
        <v>70</v>
      </c>
      <c r="I5499" t="s">
        <v>1156</v>
      </c>
    </row>
    <row r="5500" spans="1:9" x14ac:dyDescent="0.25">
      <c r="A5500" t="s">
        <v>3252</v>
      </c>
      <c r="B5500" s="6">
        <v>42070</v>
      </c>
      <c r="C5500" t="s">
        <v>3073</v>
      </c>
      <c r="D5500" t="s">
        <v>3210</v>
      </c>
      <c r="E5500" t="s">
        <v>3720</v>
      </c>
      <c r="F5500">
        <v>74</v>
      </c>
      <c r="G5500">
        <v>73</v>
      </c>
      <c r="I5500" t="s">
        <v>546</v>
      </c>
    </row>
    <row r="5501" spans="1:9" x14ac:dyDescent="0.25">
      <c r="A5501" t="s">
        <v>3332</v>
      </c>
      <c r="B5501" s="6">
        <v>42070</v>
      </c>
      <c r="C5501" t="s">
        <v>3073</v>
      </c>
      <c r="D5501" t="s">
        <v>3208</v>
      </c>
      <c r="E5501" t="s">
        <v>3720</v>
      </c>
      <c r="F5501">
        <v>91</v>
      </c>
      <c r="G5501">
        <v>70</v>
      </c>
      <c r="I5501" t="s">
        <v>1340</v>
      </c>
    </row>
    <row r="5502" spans="1:9" x14ac:dyDescent="0.25">
      <c r="A5502" t="s">
        <v>3104</v>
      </c>
      <c r="B5502" s="6">
        <v>42070</v>
      </c>
      <c r="C5502" t="s">
        <v>3073</v>
      </c>
      <c r="D5502" t="s">
        <v>3081</v>
      </c>
      <c r="E5502" t="s">
        <v>3721</v>
      </c>
      <c r="F5502">
        <v>59</v>
      </c>
      <c r="G5502">
        <v>58</v>
      </c>
      <c r="I5502" t="s">
        <v>1398</v>
      </c>
    </row>
    <row r="5503" spans="1:9" x14ac:dyDescent="0.25">
      <c r="A5503" t="s">
        <v>3157</v>
      </c>
      <c r="B5503" s="6">
        <v>42070</v>
      </c>
      <c r="C5503" t="s">
        <v>3074</v>
      </c>
      <c r="D5503" t="s">
        <v>3346</v>
      </c>
      <c r="E5503" t="s">
        <v>3720</v>
      </c>
      <c r="F5503">
        <v>67</v>
      </c>
      <c r="G5503">
        <v>64</v>
      </c>
      <c r="I5503" t="s">
        <v>1430</v>
      </c>
    </row>
    <row r="5504" spans="1:9" x14ac:dyDescent="0.25">
      <c r="A5504" t="s">
        <v>3189</v>
      </c>
      <c r="B5504" s="6">
        <v>42070</v>
      </c>
      <c r="C5504" t="s">
        <v>3074</v>
      </c>
      <c r="D5504" t="s">
        <v>3224</v>
      </c>
      <c r="E5504" t="s">
        <v>3720</v>
      </c>
      <c r="F5504">
        <v>61</v>
      </c>
      <c r="G5504">
        <v>50</v>
      </c>
      <c r="I5504" t="s">
        <v>2762</v>
      </c>
    </row>
    <row r="5505" spans="1:9" x14ac:dyDescent="0.25">
      <c r="A5505" t="s">
        <v>3120</v>
      </c>
      <c r="B5505" s="6">
        <v>42070</v>
      </c>
      <c r="C5505" t="s">
        <v>3073</v>
      </c>
      <c r="D5505" t="s">
        <v>3172</v>
      </c>
      <c r="E5505" t="s">
        <v>3720</v>
      </c>
      <c r="F5505">
        <v>107</v>
      </c>
      <c r="G5505">
        <v>78</v>
      </c>
      <c r="I5505" t="s">
        <v>401</v>
      </c>
    </row>
    <row r="5506" spans="1:9" x14ac:dyDescent="0.25">
      <c r="A5506" t="s">
        <v>3319</v>
      </c>
      <c r="B5506" s="6">
        <v>42070</v>
      </c>
      <c r="C5506" t="s">
        <v>3074</v>
      </c>
      <c r="D5506" t="s">
        <v>3370</v>
      </c>
      <c r="E5506" t="s">
        <v>3720</v>
      </c>
      <c r="F5506">
        <v>67</v>
      </c>
      <c r="G5506">
        <v>61</v>
      </c>
      <c r="H5506" t="s">
        <v>3722</v>
      </c>
      <c r="I5506" t="s">
        <v>563</v>
      </c>
    </row>
    <row r="5507" spans="1:9" x14ac:dyDescent="0.25">
      <c r="A5507" t="s">
        <v>3345</v>
      </c>
      <c r="B5507" s="6">
        <v>42070</v>
      </c>
      <c r="C5507" t="s">
        <v>3074</v>
      </c>
      <c r="D5507" t="s">
        <v>3344</v>
      </c>
      <c r="E5507" t="s">
        <v>3720</v>
      </c>
      <c r="F5507">
        <v>72</v>
      </c>
      <c r="G5507">
        <v>59</v>
      </c>
      <c r="I5507" t="s">
        <v>1446</v>
      </c>
    </row>
    <row r="5508" spans="1:9" x14ac:dyDescent="0.25">
      <c r="A5508" t="s">
        <v>3147</v>
      </c>
      <c r="B5508" s="6">
        <v>42070</v>
      </c>
      <c r="C5508" t="s">
        <v>3073</v>
      </c>
      <c r="D5508" t="s">
        <v>3290</v>
      </c>
      <c r="E5508" t="s">
        <v>3720</v>
      </c>
      <c r="F5508">
        <v>77</v>
      </c>
      <c r="G5508">
        <v>54</v>
      </c>
      <c r="I5508" t="s">
        <v>1497</v>
      </c>
    </row>
    <row r="5509" spans="1:9" x14ac:dyDescent="0.25">
      <c r="A5509" t="s">
        <v>3225</v>
      </c>
      <c r="B5509" s="6">
        <v>42070</v>
      </c>
      <c r="C5509" t="s">
        <v>3073</v>
      </c>
      <c r="D5509" t="s">
        <v>3154</v>
      </c>
      <c r="E5509" t="s">
        <v>3721</v>
      </c>
      <c r="F5509">
        <v>70</v>
      </c>
      <c r="G5509">
        <v>66</v>
      </c>
      <c r="I5509" t="s">
        <v>858</v>
      </c>
    </row>
    <row r="5510" spans="1:9" x14ac:dyDescent="0.25">
      <c r="A5510" t="s">
        <v>3161</v>
      </c>
      <c r="B5510" s="6">
        <v>42070</v>
      </c>
      <c r="C5510" t="s">
        <v>3073</v>
      </c>
      <c r="D5510" t="s">
        <v>3192</v>
      </c>
      <c r="E5510" t="s">
        <v>3721</v>
      </c>
      <c r="F5510">
        <v>61</v>
      </c>
      <c r="G5510">
        <v>52</v>
      </c>
      <c r="I5510" t="s">
        <v>461</v>
      </c>
    </row>
    <row r="5511" spans="1:9" x14ac:dyDescent="0.25">
      <c r="A5511" t="s">
        <v>3126</v>
      </c>
      <c r="B5511" s="6">
        <v>42070</v>
      </c>
      <c r="C5511" t="s">
        <v>3073</v>
      </c>
      <c r="D5511" t="s">
        <v>3165</v>
      </c>
      <c r="E5511" t="s">
        <v>3721</v>
      </c>
      <c r="F5511">
        <v>87</v>
      </c>
      <c r="G5511">
        <v>65</v>
      </c>
      <c r="I5511" t="s">
        <v>445</v>
      </c>
    </row>
    <row r="5512" spans="1:9" x14ac:dyDescent="0.25">
      <c r="A5512" t="s">
        <v>3249</v>
      </c>
      <c r="B5512" s="6">
        <v>42070</v>
      </c>
      <c r="C5512" t="s">
        <v>3073</v>
      </c>
      <c r="D5512" t="s">
        <v>3105</v>
      </c>
      <c r="E5512" t="s">
        <v>3721</v>
      </c>
      <c r="F5512">
        <v>73</v>
      </c>
      <c r="G5512">
        <v>67</v>
      </c>
      <c r="I5512" t="s">
        <v>946</v>
      </c>
    </row>
    <row r="5513" spans="1:9" x14ac:dyDescent="0.25">
      <c r="A5513" t="s">
        <v>3363</v>
      </c>
      <c r="B5513" s="6">
        <v>42070</v>
      </c>
      <c r="C5513" t="s">
        <v>3073</v>
      </c>
      <c r="D5513" t="s">
        <v>3355</v>
      </c>
      <c r="E5513" t="s">
        <v>3721</v>
      </c>
      <c r="F5513">
        <v>72</v>
      </c>
      <c r="G5513">
        <v>55</v>
      </c>
      <c r="I5513" t="s">
        <v>2855</v>
      </c>
    </row>
    <row r="5514" spans="1:9" x14ac:dyDescent="0.25">
      <c r="A5514" t="s">
        <v>3707</v>
      </c>
      <c r="B5514" s="6">
        <v>42070</v>
      </c>
      <c r="C5514" t="s">
        <v>3074</v>
      </c>
      <c r="D5514" t="s">
        <v>3262</v>
      </c>
      <c r="E5514" t="s">
        <v>3721</v>
      </c>
      <c r="F5514">
        <v>81</v>
      </c>
      <c r="G5514">
        <v>72</v>
      </c>
      <c r="I5514" t="s">
        <v>2908</v>
      </c>
    </row>
    <row r="5515" spans="1:9" x14ac:dyDescent="0.25">
      <c r="A5515" t="s">
        <v>3415</v>
      </c>
      <c r="B5515" s="6">
        <v>42070</v>
      </c>
      <c r="C5515" t="s">
        <v>3073</v>
      </c>
      <c r="D5515" t="s">
        <v>3400</v>
      </c>
      <c r="E5515" t="s">
        <v>3720</v>
      </c>
      <c r="F5515">
        <v>70</v>
      </c>
      <c r="G5515">
        <v>66</v>
      </c>
      <c r="I5515" t="s">
        <v>2715</v>
      </c>
    </row>
    <row r="5516" spans="1:9" x14ac:dyDescent="0.25">
      <c r="A5516" t="s">
        <v>3275</v>
      </c>
      <c r="B5516" s="6">
        <v>42070</v>
      </c>
      <c r="C5516" t="s">
        <v>3073</v>
      </c>
      <c r="D5516" t="s">
        <v>3261</v>
      </c>
      <c r="E5516" t="s">
        <v>3721</v>
      </c>
      <c r="F5516">
        <v>83</v>
      </c>
      <c r="G5516">
        <v>70</v>
      </c>
      <c r="I5516" t="s">
        <v>2969</v>
      </c>
    </row>
    <row r="5517" spans="1:9" x14ac:dyDescent="0.25">
      <c r="A5517" t="s">
        <v>3371</v>
      </c>
      <c r="B5517" s="6">
        <v>42070</v>
      </c>
      <c r="C5517" t="s">
        <v>3074</v>
      </c>
      <c r="D5517" t="s">
        <v>3162</v>
      </c>
      <c r="E5517" t="s">
        <v>3721</v>
      </c>
      <c r="F5517">
        <v>70</v>
      </c>
      <c r="G5517">
        <v>56</v>
      </c>
      <c r="I5517" t="s">
        <v>1639</v>
      </c>
    </row>
    <row r="5518" spans="1:9" x14ac:dyDescent="0.25">
      <c r="A5518" t="s">
        <v>3151</v>
      </c>
      <c r="B5518" s="6">
        <v>42070</v>
      </c>
      <c r="C5518" t="s">
        <v>3073</v>
      </c>
      <c r="D5518" t="s">
        <v>3121</v>
      </c>
      <c r="E5518" t="s">
        <v>3721</v>
      </c>
      <c r="F5518">
        <v>72</v>
      </c>
      <c r="G5518">
        <v>62</v>
      </c>
      <c r="I5518" t="s">
        <v>1740</v>
      </c>
    </row>
    <row r="5519" spans="1:9" x14ac:dyDescent="0.25">
      <c r="A5519" t="s">
        <v>3112</v>
      </c>
      <c r="B5519" s="6">
        <v>42070</v>
      </c>
      <c r="C5519" t="s">
        <v>3074</v>
      </c>
      <c r="D5519" t="s">
        <v>3187</v>
      </c>
      <c r="E5519" t="s">
        <v>3721</v>
      </c>
      <c r="F5519">
        <v>74</v>
      </c>
      <c r="G5519">
        <v>57</v>
      </c>
      <c r="I5519" t="s">
        <v>1449</v>
      </c>
    </row>
    <row r="5520" spans="1:9" x14ac:dyDescent="0.25">
      <c r="A5520" t="s">
        <v>3404</v>
      </c>
      <c r="B5520" s="6">
        <v>42070</v>
      </c>
      <c r="C5520" t="s">
        <v>3073</v>
      </c>
      <c r="D5520" t="s">
        <v>3406</v>
      </c>
      <c r="E5520" t="s">
        <v>3721</v>
      </c>
      <c r="F5520">
        <v>78</v>
      </c>
      <c r="G5520">
        <v>77</v>
      </c>
      <c r="H5520" t="s">
        <v>3722</v>
      </c>
      <c r="I5520" t="s">
        <v>2595</v>
      </c>
    </row>
    <row r="5521" spans="1:9" x14ac:dyDescent="0.25">
      <c r="A5521" t="s">
        <v>3269</v>
      </c>
      <c r="B5521" s="6">
        <v>42070</v>
      </c>
      <c r="C5521" t="s">
        <v>3073</v>
      </c>
      <c r="D5521" t="s">
        <v>3237</v>
      </c>
      <c r="E5521" t="s">
        <v>3721</v>
      </c>
      <c r="F5521">
        <v>67</v>
      </c>
      <c r="G5521">
        <v>65</v>
      </c>
      <c r="I5521" t="s">
        <v>1033</v>
      </c>
    </row>
    <row r="5522" spans="1:9" x14ac:dyDescent="0.25">
      <c r="A5522" t="s">
        <v>3193</v>
      </c>
      <c r="B5522" s="6">
        <v>42070</v>
      </c>
      <c r="C5522" t="s">
        <v>3074</v>
      </c>
      <c r="D5522" t="s">
        <v>3706</v>
      </c>
      <c r="E5522" t="s">
        <v>3721</v>
      </c>
      <c r="F5522">
        <v>65</v>
      </c>
      <c r="G5522">
        <v>62</v>
      </c>
      <c r="I5522" t="s">
        <v>2115</v>
      </c>
    </row>
    <row r="5523" spans="1:9" x14ac:dyDescent="0.25">
      <c r="A5523" t="s">
        <v>3152</v>
      </c>
      <c r="B5523" s="6">
        <v>42070</v>
      </c>
      <c r="C5523" t="s">
        <v>3073</v>
      </c>
      <c r="D5523" t="s">
        <v>3323</v>
      </c>
      <c r="E5523" t="s">
        <v>3720</v>
      </c>
      <c r="F5523">
        <v>74</v>
      </c>
      <c r="G5523">
        <v>72</v>
      </c>
      <c r="I5523" t="s">
        <v>993</v>
      </c>
    </row>
    <row r="5524" spans="1:9" x14ac:dyDescent="0.25">
      <c r="A5524" t="s">
        <v>3209</v>
      </c>
      <c r="B5524" s="6">
        <v>42070</v>
      </c>
      <c r="C5524" t="s">
        <v>3074</v>
      </c>
      <c r="D5524" t="s">
        <v>3080</v>
      </c>
      <c r="E5524" t="s">
        <v>3721</v>
      </c>
      <c r="F5524">
        <v>74</v>
      </c>
      <c r="G5524">
        <v>71</v>
      </c>
      <c r="I5524" t="s">
        <v>1816</v>
      </c>
    </row>
    <row r="5525" spans="1:9" x14ac:dyDescent="0.25">
      <c r="A5525" t="s">
        <v>3127</v>
      </c>
      <c r="B5525" s="6">
        <v>42070</v>
      </c>
      <c r="C5525" t="s">
        <v>3073</v>
      </c>
      <c r="D5525" t="s">
        <v>3203</v>
      </c>
      <c r="E5525" t="s">
        <v>3721</v>
      </c>
      <c r="F5525">
        <v>69</v>
      </c>
      <c r="G5525">
        <v>52</v>
      </c>
      <c r="I5525" t="s">
        <v>1212</v>
      </c>
    </row>
    <row r="5526" spans="1:9" x14ac:dyDescent="0.25">
      <c r="A5526" t="s">
        <v>3348</v>
      </c>
      <c r="B5526" s="6">
        <v>42070</v>
      </c>
      <c r="C5526" t="s">
        <v>3073</v>
      </c>
      <c r="D5526" t="s">
        <v>3401</v>
      </c>
      <c r="E5526" t="s">
        <v>3720</v>
      </c>
      <c r="F5526">
        <v>62</v>
      </c>
      <c r="G5526">
        <v>42</v>
      </c>
      <c r="I5526" t="s">
        <v>2726</v>
      </c>
    </row>
    <row r="5527" spans="1:9" x14ac:dyDescent="0.25">
      <c r="A5527" t="s">
        <v>3713</v>
      </c>
      <c r="B5527" s="6">
        <v>42070</v>
      </c>
      <c r="C5527" t="s">
        <v>3073</v>
      </c>
      <c r="D5527" t="s">
        <v>3144</v>
      </c>
      <c r="E5527" t="s">
        <v>3721</v>
      </c>
      <c r="F5527">
        <v>67</v>
      </c>
      <c r="G5527">
        <v>50</v>
      </c>
      <c r="I5527" t="s">
        <v>2494</v>
      </c>
    </row>
    <row r="5528" spans="1:9" x14ac:dyDescent="0.25">
      <c r="A5528" t="s">
        <v>3168</v>
      </c>
      <c r="B5528" s="6">
        <v>42070</v>
      </c>
      <c r="C5528" t="s">
        <v>3073</v>
      </c>
      <c r="D5528" t="s">
        <v>3176</v>
      </c>
      <c r="E5528" t="s">
        <v>3721</v>
      </c>
      <c r="F5528">
        <v>55</v>
      </c>
      <c r="G5528">
        <v>53</v>
      </c>
      <c r="I5528" t="s">
        <v>461</v>
      </c>
    </row>
    <row r="5529" spans="1:9" x14ac:dyDescent="0.25">
      <c r="A5529" t="s">
        <v>3309</v>
      </c>
      <c r="B5529" s="6">
        <v>42070</v>
      </c>
      <c r="C5529" t="s">
        <v>3074</v>
      </c>
      <c r="D5529" t="s">
        <v>3304</v>
      </c>
      <c r="E5529" t="s">
        <v>3720</v>
      </c>
      <c r="F5529">
        <v>71</v>
      </c>
      <c r="G5529">
        <v>58</v>
      </c>
      <c r="I5529" t="s">
        <v>1198</v>
      </c>
    </row>
    <row r="5530" spans="1:9" x14ac:dyDescent="0.25">
      <c r="A5530" t="s">
        <v>3711</v>
      </c>
      <c r="B5530" s="6">
        <v>42070</v>
      </c>
      <c r="C5530" t="s">
        <v>3073</v>
      </c>
      <c r="D5530" t="s">
        <v>3710</v>
      </c>
      <c r="E5530" t="s">
        <v>3721</v>
      </c>
      <c r="F5530">
        <v>59</v>
      </c>
      <c r="G5530">
        <v>57</v>
      </c>
      <c r="I5530" t="s">
        <v>621</v>
      </c>
    </row>
    <row r="5531" spans="1:9" x14ac:dyDescent="0.25">
      <c r="A5531" t="s">
        <v>3158</v>
      </c>
      <c r="B5531" s="6">
        <v>42070</v>
      </c>
      <c r="C5531" t="s">
        <v>3074</v>
      </c>
      <c r="D5531" t="s">
        <v>3178</v>
      </c>
      <c r="E5531" t="s">
        <v>3720</v>
      </c>
      <c r="F5531">
        <v>63</v>
      </c>
      <c r="G5531">
        <v>49</v>
      </c>
      <c r="I5531" t="s">
        <v>677</v>
      </c>
    </row>
    <row r="5532" spans="1:9" x14ac:dyDescent="0.25">
      <c r="A5532" t="s">
        <v>3384</v>
      </c>
      <c r="B5532" s="6">
        <v>42070</v>
      </c>
      <c r="C5532" t="s">
        <v>3074</v>
      </c>
      <c r="D5532" t="s">
        <v>3188</v>
      </c>
      <c r="E5532" t="s">
        <v>3721</v>
      </c>
      <c r="F5532">
        <v>74</v>
      </c>
      <c r="G5532">
        <v>58</v>
      </c>
      <c r="I5532" t="s">
        <v>1833</v>
      </c>
    </row>
    <row r="5533" spans="1:9" x14ac:dyDescent="0.25">
      <c r="A5533" t="s">
        <v>3254</v>
      </c>
      <c r="B5533" s="6">
        <v>42070</v>
      </c>
      <c r="C5533" t="s">
        <v>3073</v>
      </c>
      <c r="D5533" t="s">
        <v>3255</v>
      </c>
      <c r="E5533" t="s">
        <v>3721</v>
      </c>
      <c r="F5533">
        <v>58</v>
      </c>
      <c r="G5533">
        <v>48</v>
      </c>
      <c r="I5533" t="s">
        <v>257</v>
      </c>
    </row>
    <row r="5534" spans="1:9" x14ac:dyDescent="0.25">
      <c r="A5534" t="s">
        <v>3223</v>
      </c>
      <c r="B5534" s="6">
        <v>42070</v>
      </c>
      <c r="C5534" t="s">
        <v>3074</v>
      </c>
      <c r="D5534" t="s">
        <v>3351</v>
      </c>
      <c r="E5534" t="s">
        <v>3721</v>
      </c>
      <c r="F5534">
        <v>89</v>
      </c>
      <c r="G5534">
        <v>61</v>
      </c>
      <c r="I5534" t="s">
        <v>2259</v>
      </c>
    </row>
    <row r="5535" spans="1:9" x14ac:dyDescent="0.25">
      <c r="A5535" t="s">
        <v>3153</v>
      </c>
      <c r="B5535" s="6">
        <v>42070</v>
      </c>
      <c r="C5535" t="s">
        <v>3073</v>
      </c>
      <c r="D5535" t="s">
        <v>3108</v>
      </c>
      <c r="E5535" t="s">
        <v>3721</v>
      </c>
      <c r="F5535">
        <v>79</v>
      </c>
      <c r="G5535">
        <v>69</v>
      </c>
      <c r="I5535" t="s">
        <v>1252</v>
      </c>
    </row>
    <row r="5536" spans="1:9" x14ac:dyDescent="0.25">
      <c r="A5536" t="s">
        <v>3202</v>
      </c>
      <c r="B5536" s="6">
        <v>42070</v>
      </c>
      <c r="C5536" t="s">
        <v>3073</v>
      </c>
      <c r="D5536" t="s">
        <v>3235</v>
      </c>
      <c r="E5536" t="s">
        <v>3721</v>
      </c>
      <c r="F5536">
        <v>52</v>
      </c>
      <c r="G5536">
        <v>43</v>
      </c>
      <c r="I5536" t="s">
        <v>242</v>
      </c>
    </row>
    <row r="5537" spans="1:9" x14ac:dyDescent="0.25">
      <c r="A5537" t="s">
        <v>3266</v>
      </c>
      <c r="B5537" s="6">
        <v>42070</v>
      </c>
      <c r="C5537" t="s">
        <v>3073</v>
      </c>
      <c r="D5537" t="s">
        <v>3163</v>
      </c>
      <c r="E5537" t="s">
        <v>3720</v>
      </c>
      <c r="F5537">
        <v>70</v>
      </c>
      <c r="G5537">
        <v>54</v>
      </c>
      <c r="I5537" t="s">
        <v>1033</v>
      </c>
    </row>
    <row r="5538" spans="1:9" x14ac:dyDescent="0.25">
      <c r="A5538" t="s">
        <v>3135</v>
      </c>
      <c r="B5538" s="6">
        <v>42070</v>
      </c>
      <c r="C5538" t="s">
        <v>3073</v>
      </c>
      <c r="D5538" t="s">
        <v>3195</v>
      </c>
      <c r="E5538" t="s">
        <v>3721</v>
      </c>
      <c r="F5538">
        <v>71</v>
      </c>
      <c r="G5538">
        <v>57</v>
      </c>
      <c r="I5538" t="s">
        <v>646</v>
      </c>
    </row>
    <row r="5539" spans="1:9" x14ac:dyDescent="0.25">
      <c r="A5539" t="s">
        <v>3274</v>
      </c>
      <c r="B5539" s="6">
        <v>42070</v>
      </c>
      <c r="C5539" t="s">
        <v>3073</v>
      </c>
      <c r="D5539" t="s">
        <v>3242</v>
      </c>
      <c r="E5539" t="s">
        <v>3721</v>
      </c>
      <c r="F5539">
        <v>52</v>
      </c>
      <c r="G5539">
        <v>49</v>
      </c>
      <c r="H5539" t="s">
        <v>3722</v>
      </c>
      <c r="I5539" t="s">
        <v>2208</v>
      </c>
    </row>
    <row r="5540" spans="1:9" x14ac:dyDescent="0.25">
      <c r="A5540" t="s">
        <v>3241</v>
      </c>
      <c r="B5540" s="6">
        <v>42070</v>
      </c>
      <c r="C5540" t="s">
        <v>3073</v>
      </c>
      <c r="D5540" t="s">
        <v>3257</v>
      </c>
      <c r="E5540" t="s">
        <v>3721</v>
      </c>
      <c r="F5540">
        <v>61</v>
      </c>
      <c r="G5540">
        <v>57</v>
      </c>
      <c r="I5540" t="s">
        <v>2976</v>
      </c>
    </row>
    <row r="5541" spans="1:9" x14ac:dyDescent="0.25">
      <c r="A5541" t="s">
        <v>3705</v>
      </c>
      <c r="B5541" s="6">
        <v>42070</v>
      </c>
      <c r="C5541" t="s">
        <v>3073</v>
      </c>
      <c r="D5541" t="s">
        <v>3704</v>
      </c>
      <c r="E5541" t="s">
        <v>3720</v>
      </c>
      <c r="F5541">
        <v>84</v>
      </c>
      <c r="G5541">
        <v>77</v>
      </c>
      <c r="I5541" t="s">
        <v>654</v>
      </c>
    </row>
    <row r="5542" spans="1:9" x14ac:dyDescent="0.25">
      <c r="A5542" t="s">
        <v>3268</v>
      </c>
      <c r="B5542" s="6">
        <v>42070</v>
      </c>
      <c r="C5542" t="s">
        <v>3073</v>
      </c>
      <c r="D5542" t="s">
        <v>3265</v>
      </c>
      <c r="E5542" t="s">
        <v>3721</v>
      </c>
      <c r="F5542">
        <v>70</v>
      </c>
      <c r="G5542">
        <v>68</v>
      </c>
      <c r="I5542" t="s">
        <v>1078</v>
      </c>
    </row>
    <row r="5543" spans="1:9" x14ac:dyDescent="0.25">
      <c r="A5543" t="s">
        <v>3243</v>
      </c>
      <c r="B5543" s="6">
        <v>42070</v>
      </c>
      <c r="C5543" t="s">
        <v>3073</v>
      </c>
      <c r="D5543" t="s">
        <v>3278</v>
      </c>
      <c r="E5543" t="s">
        <v>3721</v>
      </c>
      <c r="F5543">
        <v>72</v>
      </c>
      <c r="G5543">
        <v>71</v>
      </c>
      <c r="I5543" t="s">
        <v>1088</v>
      </c>
    </row>
    <row r="5544" spans="1:9" x14ac:dyDescent="0.25">
      <c r="A5544" t="s">
        <v>3357</v>
      </c>
      <c r="B5544" s="6">
        <v>42070</v>
      </c>
      <c r="C5544" t="s">
        <v>3073</v>
      </c>
      <c r="D5544" t="s">
        <v>3405</v>
      </c>
      <c r="E5544" t="s">
        <v>3721</v>
      </c>
      <c r="F5544">
        <v>88</v>
      </c>
      <c r="G5544">
        <v>78</v>
      </c>
      <c r="I5544" t="s">
        <v>2636</v>
      </c>
    </row>
    <row r="5545" spans="1:9" x14ac:dyDescent="0.25">
      <c r="A5545" t="s">
        <v>3092</v>
      </c>
      <c r="B5545" s="6">
        <v>42070</v>
      </c>
      <c r="C5545" t="s">
        <v>3073</v>
      </c>
      <c r="D5545" t="s">
        <v>3197</v>
      </c>
      <c r="E5545" t="s">
        <v>3721</v>
      </c>
      <c r="F5545">
        <v>81</v>
      </c>
      <c r="G5545">
        <v>67</v>
      </c>
      <c r="I5545" t="s">
        <v>667</v>
      </c>
    </row>
    <row r="5546" spans="1:9" x14ac:dyDescent="0.25">
      <c r="A5546" t="s">
        <v>3702</v>
      </c>
      <c r="B5546" s="6">
        <v>42070</v>
      </c>
      <c r="C5546" t="s">
        <v>3073</v>
      </c>
      <c r="D5546" t="s">
        <v>3709</v>
      </c>
      <c r="E5546" t="s">
        <v>3721</v>
      </c>
      <c r="F5546">
        <v>75</v>
      </c>
      <c r="G5546">
        <v>73</v>
      </c>
      <c r="I5546" t="s">
        <v>866</v>
      </c>
    </row>
    <row r="5547" spans="1:9" x14ac:dyDescent="0.25">
      <c r="A5547" t="s">
        <v>3186</v>
      </c>
      <c r="B5547" s="6">
        <v>42070</v>
      </c>
      <c r="C5547" t="s">
        <v>3073</v>
      </c>
      <c r="D5547" t="s">
        <v>3204</v>
      </c>
      <c r="E5547" t="s">
        <v>3721</v>
      </c>
      <c r="F5547">
        <v>75</v>
      </c>
      <c r="G5547">
        <v>52</v>
      </c>
      <c r="I5547" t="s">
        <v>1535</v>
      </c>
    </row>
    <row r="5548" spans="1:9" x14ac:dyDescent="0.25">
      <c r="A5548" t="s">
        <v>3253</v>
      </c>
      <c r="B5548" s="6">
        <v>42070</v>
      </c>
      <c r="C5548" t="s">
        <v>3073</v>
      </c>
      <c r="D5548" t="s">
        <v>3229</v>
      </c>
      <c r="E5548" t="s">
        <v>3720</v>
      </c>
      <c r="F5548">
        <v>86</v>
      </c>
      <c r="G5548">
        <v>77</v>
      </c>
      <c r="I5548" t="s">
        <v>2114</v>
      </c>
    </row>
    <row r="5549" spans="1:9" x14ac:dyDescent="0.25">
      <c r="A5549" t="s">
        <v>3259</v>
      </c>
      <c r="B5549" s="6">
        <v>42070</v>
      </c>
      <c r="C5549" t="s">
        <v>3073</v>
      </c>
      <c r="D5549" t="s">
        <v>3119</v>
      </c>
      <c r="E5549" t="s">
        <v>3721</v>
      </c>
      <c r="F5549">
        <v>79</v>
      </c>
      <c r="G5549">
        <v>72</v>
      </c>
      <c r="I5549" t="s">
        <v>1752</v>
      </c>
    </row>
    <row r="5550" spans="1:9" x14ac:dyDescent="0.25">
      <c r="A5550" t="s">
        <v>3334</v>
      </c>
      <c r="B5550" s="6">
        <v>42070</v>
      </c>
      <c r="C5550" t="s">
        <v>3074</v>
      </c>
      <c r="D5550" t="s">
        <v>3389</v>
      </c>
      <c r="E5550" t="s">
        <v>3721</v>
      </c>
      <c r="F5550">
        <v>50</v>
      </c>
      <c r="G5550">
        <v>47</v>
      </c>
      <c r="I5550" t="s">
        <v>2923</v>
      </c>
    </row>
    <row r="5551" spans="1:9" x14ac:dyDescent="0.25">
      <c r="A5551" t="s">
        <v>3286</v>
      </c>
      <c r="B5551" s="6">
        <v>42070</v>
      </c>
      <c r="C5551" t="s">
        <v>3074</v>
      </c>
      <c r="D5551" t="s">
        <v>3291</v>
      </c>
      <c r="E5551" t="s">
        <v>3721</v>
      </c>
      <c r="F5551">
        <v>69</v>
      </c>
      <c r="G5551">
        <v>52</v>
      </c>
      <c r="I5551" t="s">
        <v>2370</v>
      </c>
    </row>
    <row r="5552" spans="1:9" x14ac:dyDescent="0.25">
      <c r="A5552" t="s">
        <v>3413</v>
      </c>
      <c r="B5552" s="6">
        <v>42070</v>
      </c>
      <c r="C5552" t="s">
        <v>3073</v>
      </c>
      <c r="D5552" t="s">
        <v>3414</v>
      </c>
      <c r="E5552" t="s">
        <v>3721</v>
      </c>
      <c r="F5552">
        <v>83</v>
      </c>
      <c r="G5552">
        <v>80</v>
      </c>
      <c r="I5552" t="s">
        <v>2739</v>
      </c>
    </row>
    <row r="5553" spans="1:9" x14ac:dyDescent="0.25">
      <c r="A5553" t="s">
        <v>3114</v>
      </c>
      <c r="B5553" s="6">
        <v>42070</v>
      </c>
      <c r="C5553" t="s">
        <v>3073</v>
      </c>
      <c r="D5553" t="s">
        <v>3116</v>
      </c>
      <c r="E5553" t="s">
        <v>3721</v>
      </c>
      <c r="F5553">
        <v>85</v>
      </c>
      <c r="G5553">
        <v>83</v>
      </c>
      <c r="I5553" t="s">
        <v>1761</v>
      </c>
    </row>
    <row r="5554" spans="1:9" x14ac:dyDescent="0.25">
      <c r="A5554" t="s">
        <v>3075</v>
      </c>
      <c r="B5554" s="6">
        <v>42070</v>
      </c>
      <c r="C5554" t="s">
        <v>3073</v>
      </c>
      <c r="D5554" t="s">
        <v>3101</v>
      </c>
      <c r="E5554" t="s">
        <v>3720</v>
      </c>
      <c r="F5554">
        <v>68</v>
      </c>
      <c r="G5554">
        <v>64</v>
      </c>
      <c r="I5554" t="s">
        <v>654</v>
      </c>
    </row>
    <row r="5555" spans="1:9" x14ac:dyDescent="0.25">
      <c r="A5555" t="s">
        <v>3206</v>
      </c>
      <c r="B5555" s="6">
        <v>42070</v>
      </c>
      <c r="C5555" t="s">
        <v>3073</v>
      </c>
      <c r="D5555" t="s">
        <v>3227</v>
      </c>
      <c r="E5555" t="s">
        <v>3721</v>
      </c>
      <c r="F5555">
        <v>63</v>
      </c>
      <c r="G5555">
        <v>58</v>
      </c>
      <c r="I5555" t="s">
        <v>1312</v>
      </c>
    </row>
    <row r="5556" spans="1:9" x14ac:dyDescent="0.25">
      <c r="A5556" t="s">
        <v>3117</v>
      </c>
      <c r="B5556" s="6">
        <v>42070</v>
      </c>
      <c r="C5556" t="s">
        <v>3073</v>
      </c>
      <c r="D5556" t="s">
        <v>3130</v>
      </c>
      <c r="E5556" t="s">
        <v>3721</v>
      </c>
      <c r="F5556">
        <v>78</v>
      </c>
      <c r="G5556">
        <v>68</v>
      </c>
      <c r="I5556" t="s">
        <v>483</v>
      </c>
    </row>
    <row r="5557" spans="1:9" x14ac:dyDescent="0.25">
      <c r="A5557" t="s">
        <v>3166</v>
      </c>
      <c r="B5557" s="6">
        <v>42070</v>
      </c>
      <c r="C5557" t="s">
        <v>3073</v>
      </c>
      <c r="D5557" t="s">
        <v>3131</v>
      </c>
      <c r="E5557" t="s">
        <v>3721</v>
      </c>
      <c r="F5557">
        <v>67</v>
      </c>
      <c r="G5557">
        <v>51</v>
      </c>
      <c r="I5557" t="s">
        <v>487</v>
      </c>
    </row>
    <row r="5558" spans="1:9" x14ac:dyDescent="0.25">
      <c r="A5558" t="s">
        <v>3383</v>
      </c>
      <c r="B5558" s="6">
        <v>42070</v>
      </c>
      <c r="C5558" t="s">
        <v>3074</v>
      </c>
      <c r="D5558" t="s">
        <v>3381</v>
      </c>
      <c r="E5558" t="s">
        <v>3720</v>
      </c>
      <c r="F5558">
        <v>68</v>
      </c>
      <c r="G5558">
        <v>59</v>
      </c>
      <c r="I5558" t="s">
        <v>1892</v>
      </c>
    </row>
    <row r="5559" spans="1:9" x14ac:dyDescent="0.25">
      <c r="A5559" t="s">
        <v>3175</v>
      </c>
      <c r="B5559" s="6">
        <v>42070</v>
      </c>
      <c r="C5559" t="s">
        <v>3073</v>
      </c>
      <c r="D5559" t="s">
        <v>3106</v>
      </c>
      <c r="E5559" t="s">
        <v>3721</v>
      </c>
      <c r="F5559">
        <v>66</v>
      </c>
      <c r="G5559">
        <v>53</v>
      </c>
      <c r="I5559" t="s">
        <v>2259</v>
      </c>
    </row>
    <row r="5560" spans="1:9" x14ac:dyDescent="0.25">
      <c r="A5560" t="s">
        <v>3343</v>
      </c>
      <c r="B5560" s="6">
        <v>42070</v>
      </c>
      <c r="C5560" t="s">
        <v>3073</v>
      </c>
      <c r="D5560" t="s">
        <v>3328</v>
      </c>
      <c r="E5560" t="s">
        <v>3721</v>
      </c>
      <c r="F5560">
        <v>67</v>
      </c>
      <c r="G5560">
        <v>43</v>
      </c>
      <c r="I5560" t="s">
        <v>2176</v>
      </c>
    </row>
    <row r="5561" spans="1:9" x14ac:dyDescent="0.25">
      <c r="A5561" t="s">
        <v>3717</v>
      </c>
      <c r="B5561" s="6">
        <v>42070</v>
      </c>
      <c r="C5561" t="s">
        <v>3073</v>
      </c>
      <c r="D5561" t="s">
        <v>3077</v>
      </c>
      <c r="E5561" t="s">
        <v>3720</v>
      </c>
      <c r="F5561">
        <v>71</v>
      </c>
      <c r="G5561">
        <v>58</v>
      </c>
      <c r="I5561" t="s">
        <v>3008</v>
      </c>
    </row>
    <row r="5562" spans="1:9" x14ac:dyDescent="0.25">
      <c r="A5562" t="s">
        <v>3322</v>
      </c>
      <c r="B5562" s="6">
        <v>42070</v>
      </c>
      <c r="C5562" t="s">
        <v>3073</v>
      </c>
      <c r="D5562" t="s">
        <v>3407</v>
      </c>
      <c r="E5562" t="s">
        <v>3720</v>
      </c>
      <c r="F5562">
        <v>75</v>
      </c>
      <c r="G5562">
        <v>69</v>
      </c>
      <c r="I5562" t="s">
        <v>2103</v>
      </c>
    </row>
    <row r="5563" spans="1:9" x14ac:dyDescent="0.25">
      <c r="A5563" t="s">
        <v>3360</v>
      </c>
      <c r="B5563" s="6">
        <v>42070</v>
      </c>
      <c r="C5563" t="s">
        <v>3073</v>
      </c>
      <c r="D5563" t="s">
        <v>3402</v>
      </c>
      <c r="E5563" t="s">
        <v>3721</v>
      </c>
      <c r="F5563">
        <v>96</v>
      </c>
      <c r="G5563">
        <v>93</v>
      </c>
      <c r="I5563" t="s">
        <v>2860</v>
      </c>
    </row>
    <row r="5564" spans="1:9" x14ac:dyDescent="0.25">
      <c r="A5564" t="s">
        <v>3273</v>
      </c>
      <c r="B5564" s="6">
        <v>42070</v>
      </c>
      <c r="C5564" t="s">
        <v>3074</v>
      </c>
      <c r="D5564" t="s">
        <v>3272</v>
      </c>
      <c r="E5564" t="s">
        <v>3721</v>
      </c>
      <c r="F5564">
        <v>87</v>
      </c>
      <c r="G5564">
        <v>50</v>
      </c>
      <c r="I5564" t="s">
        <v>2781</v>
      </c>
    </row>
    <row r="5565" spans="1:9" x14ac:dyDescent="0.25">
      <c r="A5565" t="s">
        <v>3145</v>
      </c>
      <c r="B5565" s="6">
        <v>42070</v>
      </c>
      <c r="C5565" t="s">
        <v>3073</v>
      </c>
      <c r="D5565" t="s">
        <v>3142</v>
      </c>
      <c r="E5565" t="s">
        <v>3720</v>
      </c>
      <c r="F5565">
        <v>67</v>
      </c>
      <c r="G5565">
        <v>63</v>
      </c>
      <c r="I5565" t="s">
        <v>303</v>
      </c>
    </row>
    <row r="5566" spans="1:9" x14ac:dyDescent="0.25">
      <c r="A5566" t="s">
        <v>3267</v>
      </c>
      <c r="B5566" s="6">
        <v>42070</v>
      </c>
      <c r="C5566" t="s">
        <v>3073</v>
      </c>
      <c r="D5566" t="s">
        <v>3264</v>
      </c>
      <c r="E5566" t="s">
        <v>3720</v>
      </c>
      <c r="F5566">
        <v>86</v>
      </c>
      <c r="G5566">
        <v>73</v>
      </c>
      <c r="I5566" t="s">
        <v>1125</v>
      </c>
    </row>
    <row r="5567" spans="1:9" x14ac:dyDescent="0.25">
      <c r="A5567" t="s">
        <v>3171</v>
      </c>
      <c r="B5567" s="6">
        <v>42070</v>
      </c>
      <c r="C5567" t="s">
        <v>3073</v>
      </c>
      <c r="D5567" t="s">
        <v>3118</v>
      </c>
      <c r="E5567" t="s">
        <v>3721</v>
      </c>
      <c r="F5567">
        <v>66</v>
      </c>
      <c r="G5567">
        <v>52</v>
      </c>
      <c r="I5567" t="s">
        <v>526</v>
      </c>
    </row>
    <row r="5568" spans="1:9" x14ac:dyDescent="0.25">
      <c r="A5568" t="s">
        <v>3354</v>
      </c>
      <c r="B5568" s="6">
        <v>42070</v>
      </c>
      <c r="C5568" t="s">
        <v>3073</v>
      </c>
      <c r="D5568" t="s">
        <v>3078</v>
      </c>
      <c r="E5568" t="s">
        <v>3721</v>
      </c>
      <c r="F5568">
        <v>62</v>
      </c>
      <c r="G5568">
        <v>48</v>
      </c>
      <c r="I5568" t="s">
        <v>2286</v>
      </c>
    </row>
    <row r="5569" spans="1:9" x14ac:dyDescent="0.25">
      <c r="A5569" t="s">
        <v>3336</v>
      </c>
      <c r="B5569" s="6">
        <v>42070</v>
      </c>
      <c r="C5569" t="s">
        <v>3073</v>
      </c>
      <c r="D5569" t="s">
        <v>3263</v>
      </c>
      <c r="E5569" t="s">
        <v>3721</v>
      </c>
      <c r="F5569">
        <v>64</v>
      </c>
      <c r="G5569">
        <v>55</v>
      </c>
      <c r="I5569" t="s">
        <v>2660</v>
      </c>
    </row>
    <row r="5570" spans="1:9" x14ac:dyDescent="0.25">
      <c r="A5570" t="s">
        <v>3244</v>
      </c>
      <c r="B5570" s="6">
        <v>42070</v>
      </c>
      <c r="C5570" t="s">
        <v>3073</v>
      </c>
      <c r="D5570" t="s">
        <v>3714</v>
      </c>
      <c r="E5570" t="s">
        <v>3720</v>
      </c>
      <c r="F5570">
        <v>89</v>
      </c>
      <c r="G5570">
        <v>76</v>
      </c>
      <c r="I5570" t="s">
        <v>889</v>
      </c>
    </row>
    <row r="5571" spans="1:9" x14ac:dyDescent="0.25">
      <c r="A5571" t="s">
        <v>3140</v>
      </c>
      <c r="B5571" s="6">
        <v>42070</v>
      </c>
      <c r="C5571" t="s">
        <v>3073</v>
      </c>
      <c r="D5571" t="s">
        <v>3136</v>
      </c>
      <c r="E5571" t="s">
        <v>3721</v>
      </c>
      <c r="F5571">
        <v>75</v>
      </c>
      <c r="G5571">
        <v>63</v>
      </c>
      <c r="I5571" t="s">
        <v>212</v>
      </c>
    </row>
    <row r="5572" spans="1:9" x14ac:dyDescent="0.25">
      <c r="A5572" t="s">
        <v>3251</v>
      </c>
      <c r="B5572" s="6">
        <v>42070</v>
      </c>
      <c r="C5572" t="s">
        <v>3073</v>
      </c>
      <c r="D5572" t="s">
        <v>3199</v>
      </c>
      <c r="E5572" t="s">
        <v>3720</v>
      </c>
      <c r="F5572">
        <v>60</v>
      </c>
      <c r="G5572">
        <v>49</v>
      </c>
      <c r="I5572" t="s">
        <v>2208</v>
      </c>
    </row>
    <row r="5573" spans="1:9" x14ac:dyDescent="0.25">
      <c r="A5573" t="s">
        <v>3248</v>
      </c>
      <c r="B5573" s="6">
        <v>42070</v>
      </c>
      <c r="C5573" t="s">
        <v>3073</v>
      </c>
      <c r="D5573" t="s">
        <v>3245</v>
      </c>
      <c r="E5573" t="s">
        <v>3721</v>
      </c>
      <c r="F5573">
        <v>62</v>
      </c>
      <c r="G5573">
        <v>49</v>
      </c>
      <c r="I5573" t="s">
        <v>903</v>
      </c>
    </row>
    <row r="5574" spans="1:9" x14ac:dyDescent="0.25">
      <c r="A5574" t="s">
        <v>3100</v>
      </c>
      <c r="B5574" s="6">
        <v>42070</v>
      </c>
      <c r="C5574" t="s">
        <v>3073</v>
      </c>
      <c r="D5574" t="s">
        <v>3155</v>
      </c>
      <c r="E5574" t="s">
        <v>3720</v>
      </c>
      <c r="F5574">
        <v>61</v>
      </c>
      <c r="G5574">
        <v>60</v>
      </c>
      <c r="I5574" t="s">
        <v>1929</v>
      </c>
    </row>
    <row r="5575" spans="1:9" x14ac:dyDescent="0.25">
      <c r="A5575" t="s">
        <v>3364</v>
      </c>
      <c r="B5575" s="6">
        <v>42070</v>
      </c>
      <c r="C5575" t="s">
        <v>3073</v>
      </c>
      <c r="D5575" t="s">
        <v>3173</v>
      </c>
      <c r="E5575" t="s">
        <v>3721</v>
      </c>
      <c r="F5575">
        <v>58</v>
      </c>
      <c r="G5575">
        <v>27</v>
      </c>
      <c r="I5575" t="s">
        <v>2668</v>
      </c>
    </row>
    <row r="5576" spans="1:9" x14ac:dyDescent="0.25">
      <c r="A5576" t="s">
        <v>3409</v>
      </c>
      <c r="B5576" s="6">
        <v>42070</v>
      </c>
      <c r="C5576" t="s">
        <v>3073</v>
      </c>
      <c r="D5576" t="s">
        <v>3356</v>
      </c>
      <c r="E5576" t="s">
        <v>3721</v>
      </c>
      <c r="F5576">
        <v>88</v>
      </c>
      <c r="G5576">
        <v>78</v>
      </c>
      <c r="I5576" t="s">
        <v>2759</v>
      </c>
    </row>
    <row r="5577" spans="1:9" x14ac:dyDescent="0.25">
      <c r="A5577" t="s">
        <v>3331</v>
      </c>
      <c r="B5577" s="6">
        <v>42070</v>
      </c>
      <c r="C5577" t="s">
        <v>3073</v>
      </c>
      <c r="D5577" t="s">
        <v>3297</v>
      </c>
      <c r="E5577" t="s">
        <v>3721</v>
      </c>
      <c r="F5577">
        <v>80</v>
      </c>
      <c r="G5577">
        <v>61</v>
      </c>
      <c r="I5577" t="s">
        <v>1378</v>
      </c>
    </row>
    <row r="5578" spans="1:9" x14ac:dyDescent="0.25">
      <c r="A5578" t="s">
        <v>3296</v>
      </c>
      <c r="B5578" s="6">
        <v>42070</v>
      </c>
      <c r="C5578" t="s">
        <v>3073</v>
      </c>
      <c r="D5578" t="s">
        <v>3250</v>
      </c>
      <c r="E5578" t="s">
        <v>3720</v>
      </c>
      <c r="F5578">
        <v>59</v>
      </c>
      <c r="G5578">
        <v>58</v>
      </c>
      <c r="I5578" t="s">
        <v>74</v>
      </c>
    </row>
    <row r="5579" spans="1:9" x14ac:dyDescent="0.25">
      <c r="A5579" t="s">
        <v>3133</v>
      </c>
      <c r="B5579" s="6">
        <v>42070</v>
      </c>
      <c r="C5579" t="s">
        <v>3073</v>
      </c>
      <c r="D5579" t="s">
        <v>3333</v>
      </c>
      <c r="E5579" t="s">
        <v>3721</v>
      </c>
      <c r="F5579">
        <v>64</v>
      </c>
      <c r="G5579">
        <v>56</v>
      </c>
      <c r="I5579" t="s">
        <v>1389</v>
      </c>
    </row>
    <row r="5580" spans="1:9" x14ac:dyDescent="0.25">
      <c r="A5580" t="s">
        <v>3411</v>
      </c>
      <c r="B5580" s="6">
        <v>42070</v>
      </c>
      <c r="C5580" t="s">
        <v>3073</v>
      </c>
      <c r="D5580" t="s">
        <v>3408</v>
      </c>
      <c r="E5580" t="s">
        <v>3721</v>
      </c>
      <c r="F5580">
        <v>56</v>
      </c>
      <c r="G5580">
        <v>53</v>
      </c>
      <c r="I5580" t="s">
        <v>2884</v>
      </c>
    </row>
    <row r="5581" spans="1:9" x14ac:dyDescent="0.25">
      <c r="A5581" t="s">
        <v>3207</v>
      </c>
      <c r="B5581" s="6">
        <v>42070</v>
      </c>
      <c r="C5581" t="s">
        <v>3074</v>
      </c>
      <c r="D5581" t="s">
        <v>3310</v>
      </c>
      <c r="E5581" t="s">
        <v>3720</v>
      </c>
      <c r="F5581">
        <v>70</v>
      </c>
      <c r="G5581">
        <v>52</v>
      </c>
      <c r="I5581" t="s">
        <v>2559</v>
      </c>
    </row>
    <row r="5582" spans="1:9" x14ac:dyDescent="0.25">
      <c r="A5582" t="s">
        <v>3365</v>
      </c>
      <c r="B5582" s="6">
        <v>42070</v>
      </c>
      <c r="C5582" t="s">
        <v>3073</v>
      </c>
      <c r="D5582" t="s">
        <v>3240</v>
      </c>
      <c r="E5582" t="s">
        <v>3721</v>
      </c>
      <c r="F5582">
        <v>53</v>
      </c>
      <c r="G5582">
        <v>51</v>
      </c>
      <c r="I5582" t="s">
        <v>2991</v>
      </c>
    </row>
    <row r="5583" spans="1:9" x14ac:dyDescent="0.25">
      <c r="A5583" t="s">
        <v>3298</v>
      </c>
      <c r="B5583" s="6">
        <v>42070</v>
      </c>
      <c r="C5583" t="s">
        <v>3073</v>
      </c>
      <c r="D5583" t="s">
        <v>3256</v>
      </c>
      <c r="E5583" t="s">
        <v>3721</v>
      </c>
      <c r="F5583">
        <v>69</v>
      </c>
      <c r="G5583">
        <v>68</v>
      </c>
      <c r="I5583" t="s">
        <v>1576</v>
      </c>
    </row>
    <row r="5584" spans="1:9" x14ac:dyDescent="0.25">
      <c r="A5584" t="s">
        <v>3276</v>
      </c>
      <c r="B5584" s="6">
        <v>42070</v>
      </c>
      <c r="C5584" t="s">
        <v>3073</v>
      </c>
      <c r="D5584" t="s">
        <v>3279</v>
      </c>
      <c r="E5584" t="s">
        <v>3720</v>
      </c>
      <c r="F5584">
        <v>75</v>
      </c>
      <c r="G5584">
        <v>70</v>
      </c>
      <c r="I5584" t="s">
        <v>2217</v>
      </c>
    </row>
    <row r="5585" spans="1:9" x14ac:dyDescent="0.25">
      <c r="A5585" t="s">
        <v>3277</v>
      </c>
      <c r="B5585" s="6">
        <v>42070</v>
      </c>
      <c r="C5585" t="s">
        <v>3073</v>
      </c>
      <c r="D5585" t="s">
        <v>3342</v>
      </c>
      <c r="E5585" t="s">
        <v>3721</v>
      </c>
      <c r="F5585">
        <v>74</v>
      </c>
      <c r="G5585">
        <v>69</v>
      </c>
      <c r="I5585" t="s">
        <v>2999</v>
      </c>
    </row>
    <row r="5586" spans="1:9" x14ac:dyDescent="0.25">
      <c r="A5586" t="s">
        <v>3353</v>
      </c>
      <c r="B5586" s="6">
        <v>42070</v>
      </c>
      <c r="C5586" t="s">
        <v>3073</v>
      </c>
      <c r="D5586" t="s">
        <v>3352</v>
      </c>
      <c r="E5586" t="s">
        <v>3721</v>
      </c>
      <c r="F5586">
        <v>68</v>
      </c>
      <c r="G5586">
        <v>65</v>
      </c>
      <c r="I5586" t="s">
        <v>1586</v>
      </c>
    </row>
    <row r="5587" spans="1:9" x14ac:dyDescent="0.25">
      <c r="A5587" t="s">
        <v>3708</v>
      </c>
      <c r="B5587" s="6">
        <v>42070</v>
      </c>
      <c r="C5587" t="s">
        <v>3073</v>
      </c>
      <c r="D5587" t="s">
        <v>3201</v>
      </c>
      <c r="E5587" t="s">
        <v>3721</v>
      </c>
      <c r="F5587">
        <v>105</v>
      </c>
      <c r="G5587">
        <v>68</v>
      </c>
      <c r="I5587" t="s">
        <v>985</v>
      </c>
    </row>
    <row r="5588" spans="1:9" x14ac:dyDescent="0.25">
      <c r="A5588" t="s">
        <v>3180</v>
      </c>
      <c r="B5588" s="6">
        <v>42070</v>
      </c>
      <c r="C5588" t="s">
        <v>3073</v>
      </c>
      <c r="D5588" t="s">
        <v>3167</v>
      </c>
      <c r="E5588" t="s">
        <v>3721</v>
      </c>
      <c r="F5588">
        <v>71</v>
      </c>
      <c r="G5588">
        <v>60</v>
      </c>
      <c r="I5588" t="s">
        <v>539</v>
      </c>
    </row>
    <row r="5589" spans="1:9" x14ac:dyDescent="0.25">
      <c r="A5589" t="s">
        <v>3198</v>
      </c>
      <c r="B5589" s="6">
        <v>42070</v>
      </c>
      <c r="C5589" t="s">
        <v>3073</v>
      </c>
      <c r="D5589" t="s">
        <v>3194</v>
      </c>
      <c r="E5589" t="s">
        <v>3720</v>
      </c>
      <c r="F5589">
        <v>82</v>
      </c>
      <c r="G5589">
        <v>61</v>
      </c>
      <c r="I5589" t="s">
        <v>704</v>
      </c>
    </row>
    <row r="5590" spans="1:9" x14ac:dyDescent="0.25">
      <c r="A5590" t="s">
        <v>3395</v>
      </c>
      <c r="B5590" s="6">
        <v>42070</v>
      </c>
      <c r="C5590" t="s">
        <v>3073</v>
      </c>
      <c r="D5590" t="s">
        <v>3287</v>
      </c>
      <c r="E5590" t="s">
        <v>3721</v>
      </c>
      <c r="F5590">
        <v>77</v>
      </c>
      <c r="G5590">
        <v>68</v>
      </c>
      <c r="I5590" t="s">
        <v>2399</v>
      </c>
    </row>
    <row r="5591" spans="1:9" x14ac:dyDescent="0.25">
      <c r="A5591" t="s">
        <v>3271</v>
      </c>
      <c r="B5591" s="6">
        <v>42070</v>
      </c>
      <c r="C5591" t="s">
        <v>3073</v>
      </c>
      <c r="D5591" t="s">
        <v>3231</v>
      </c>
      <c r="E5591" t="s">
        <v>3721</v>
      </c>
      <c r="F5591">
        <v>96</v>
      </c>
      <c r="G5591">
        <v>91</v>
      </c>
      <c r="H5591" t="s">
        <v>3722</v>
      </c>
      <c r="I5591" t="s">
        <v>505</v>
      </c>
    </row>
    <row r="5592" spans="1:9" x14ac:dyDescent="0.25">
      <c r="A5592" t="s">
        <v>3270</v>
      </c>
      <c r="B5592" s="6">
        <v>42070</v>
      </c>
      <c r="C5592" t="s">
        <v>3073</v>
      </c>
      <c r="D5592" t="s">
        <v>3236</v>
      </c>
      <c r="E5592" t="s">
        <v>3720</v>
      </c>
      <c r="F5592">
        <v>79</v>
      </c>
      <c r="G5592">
        <v>71</v>
      </c>
      <c r="H5592" t="s">
        <v>3722</v>
      </c>
      <c r="I5592" t="s">
        <v>1019</v>
      </c>
    </row>
    <row r="5593" spans="1:9" x14ac:dyDescent="0.25">
      <c r="A5593" t="s">
        <v>3385</v>
      </c>
      <c r="B5593" s="6">
        <v>42070</v>
      </c>
      <c r="C5593" t="s">
        <v>3073</v>
      </c>
      <c r="D5593" t="s">
        <v>3246</v>
      </c>
      <c r="E5593" t="s">
        <v>3721</v>
      </c>
      <c r="F5593">
        <v>81</v>
      </c>
      <c r="G5593">
        <v>72</v>
      </c>
      <c r="I5593" t="s">
        <v>829</v>
      </c>
    </row>
    <row r="5594" spans="1:9" x14ac:dyDescent="0.25">
      <c r="A5594" t="s">
        <v>3097</v>
      </c>
      <c r="B5594" s="6">
        <v>42071</v>
      </c>
      <c r="C5594" t="s">
        <v>3073</v>
      </c>
      <c r="D5594" t="s">
        <v>3083</v>
      </c>
      <c r="E5594" t="s">
        <v>3721</v>
      </c>
      <c r="F5594">
        <v>60</v>
      </c>
      <c r="G5594">
        <v>58</v>
      </c>
      <c r="I5594" t="s">
        <v>28</v>
      </c>
    </row>
    <row r="5595" spans="1:9" x14ac:dyDescent="0.25">
      <c r="A5595" t="s">
        <v>3079</v>
      </c>
      <c r="B5595" s="6">
        <v>42071</v>
      </c>
      <c r="C5595" t="s">
        <v>3073</v>
      </c>
      <c r="D5595" t="s">
        <v>3366</v>
      </c>
      <c r="E5595" t="s">
        <v>3720</v>
      </c>
      <c r="F5595">
        <v>80</v>
      </c>
      <c r="G5595">
        <v>74</v>
      </c>
      <c r="I5595" t="s">
        <v>2423</v>
      </c>
    </row>
    <row r="5596" spans="1:9" x14ac:dyDescent="0.25">
      <c r="A5596" t="s">
        <v>3113</v>
      </c>
      <c r="B5596" s="6">
        <v>42071</v>
      </c>
      <c r="C5596" t="s">
        <v>3073</v>
      </c>
      <c r="D5596" t="s">
        <v>3137</v>
      </c>
      <c r="E5596" t="s">
        <v>3721</v>
      </c>
      <c r="F5596">
        <v>77</v>
      </c>
      <c r="G5596">
        <v>65</v>
      </c>
      <c r="I5596" t="s">
        <v>212</v>
      </c>
    </row>
    <row r="5597" spans="1:9" x14ac:dyDescent="0.25">
      <c r="A5597" t="s">
        <v>3308</v>
      </c>
      <c r="B5597" s="6">
        <v>42071</v>
      </c>
      <c r="C5597" t="s">
        <v>3074</v>
      </c>
      <c r="D5597" t="s">
        <v>3304</v>
      </c>
      <c r="E5597" t="s">
        <v>3721</v>
      </c>
      <c r="F5597">
        <v>81</v>
      </c>
      <c r="G5597">
        <v>70</v>
      </c>
      <c r="I5597" t="s">
        <v>1157</v>
      </c>
    </row>
    <row r="5598" spans="1:9" x14ac:dyDescent="0.25">
      <c r="A5598" t="s">
        <v>3076</v>
      </c>
      <c r="B5598" s="6">
        <v>42071</v>
      </c>
      <c r="C5598" t="s">
        <v>3073</v>
      </c>
      <c r="D5598" t="s">
        <v>3399</v>
      </c>
      <c r="E5598" t="s">
        <v>3720</v>
      </c>
      <c r="F5598">
        <v>73</v>
      </c>
      <c r="G5598">
        <v>62</v>
      </c>
      <c r="I5598" t="s">
        <v>2435</v>
      </c>
    </row>
    <row r="5599" spans="1:9" x14ac:dyDescent="0.25">
      <c r="A5599" t="s">
        <v>3338</v>
      </c>
      <c r="B5599" s="6">
        <v>42071</v>
      </c>
      <c r="C5599" t="s">
        <v>3074</v>
      </c>
      <c r="D5599" t="s">
        <v>3223</v>
      </c>
      <c r="E5599" t="s">
        <v>3721</v>
      </c>
      <c r="F5599">
        <v>52</v>
      </c>
      <c r="G5599">
        <v>49</v>
      </c>
      <c r="I5599" t="s">
        <v>2547</v>
      </c>
    </row>
    <row r="5600" spans="1:9" x14ac:dyDescent="0.25">
      <c r="A5600" t="s">
        <v>3112</v>
      </c>
      <c r="B5600" s="6">
        <v>42071</v>
      </c>
      <c r="C5600" t="s">
        <v>3074</v>
      </c>
      <c r="D5600" t="s">
        <v>3344</v>
      </c>
      <c r="E5600" t="s">
        <v>3720</v>
      </c>
      <c r="F5600">
        <v>92</v>
      </c>
      <c r="G5600">
        <v>91</v>
      </c>
      <c r="H5600" t="s">
        <v>3723</v>
      </c>
      <c r="I5600" t="s">
        <v>1168</v>
      </c>
    </row>
    <row r="5601" spans="1:9" x14ac:dyDescent="0.25">
      <c r="A5601" t="s">
        <v>3141</v>
      </c>
      <c r="B5601" s="6">
        <v>42071</v>
      </c>
      <c r="C5601" t="s">
        <v>3073</v>
      </c>
      <c r="D5601" t="s">
        <v>3139</v>
      </c>
      <c r="E5601" t="s">
        <v>3721</v>
      </c>
      <c r="F5601">
        <v>72</v>
      </c>
      <c r="G5601">
        <v>54</v>
      </c>
      <c r="I5601" t="s">
        <v>257</v>
      </c>
    </row>
    <row r="5602" spans="1:9" x14ac:dyDescent="0.25">
      <c r="A5602" t="s">
        <v>3193</v>
      </c>
      <c r="B5602" s="6">
        <v>42071</v>
      </c>
      <c r="C5602" t="s">
        <v>3074</v>
      </c>
      <c r="D5602" t="s">
        <v>3178</v>
      </c>
      <c r="E5602" t="s">
        <v>3720</v>
      </c>
      <c r="F5602">
        <v>69</v>
      </c>
      <c r="G5602">
        <v>60</v>
      </c>
      <c r="I5602" t="s">
        <v>2116</v>
      </c>
    </row>
    <row r="5603" spans="1:9" x14ac:dyDescent="0.25">
      <c r="A5603" t="s">
        <v>3209</v>
      </c>
      <c r="B5603" s="6">
        <v>42071</v>
      </c>
      <c r="C5603" t="s">
        <v>3074</v>
      </c>
      <c r="D5603" t="s">
        <v>3327</v>
      </c>
      <c r="E5603" t="s">
        <v>3721</v>
      </c>
      <c r="F5603">
        <v>95</v>
      </c>
      <c r="G5603">
        <v>77</v>
      </c>
      <c r="I5603" t="s">
        <v>1817</v>
      </c>
    </row>
    <row r="5604" spans="1:9" x14ac:dyDescent="0.25">
      <c r="A5604" t="s">
        <v>3217</v>
      </c>
      <c r="B5604" s="6">
        <v>42071</v>
      </c>
      <c r="C5604" t="s">
        <v>3074</v>
      </c>
      <c r="D5604" t="s">
        <v>3285</v>
      </c>
      <c r="E5604" t="s">
        <v>3720</v>
      </c>
      <c r="F5604">
        <v>82</v>
      </c>
      <c r="G5604">
        <v>73</v>
      </c>
      <c r="I5604" t="s">
        <v>2764</v>
      </c>
    </row>
    <row r="5605" spans="1:9" x14ac:dyDescent="0.25">
      <c r="A5605" t="s">
        <v>3386</v>
      </c>
      <c r="B5605" s="6">
        <v>42071</v>
      </c>
      <c r="C5605" t="s">
        <v>3074</v>
      </c>
      <c r="D5605" t="s">
        <v>3159</v>
      </c>
      <c r="E5605" t="s">
        <v>3720</v>
      </c>
      <c r="F5605">
        <v>58</v>
      </c>
      <c r="G5605">
        <v>56</v>
      </c>
      <c r="I5605" t="s">
        <v>2774</v>
      </c>
    </row>
    <row r="5606" spans="1:9" x14ac:dyDescent="0.25">
      <c r="A5606" t="s">
        <v>3384</v>
      </c>
      <c r="B5606" s="6">
        <v>42071</v>
      </c>
      <c r="C5606" t="s">
        <v>3074</v>
      </c>
      <c r="D5606" t="s">
        <v>3381</v>
      </c>
      <c r="E5606" t="s">
        <v>3721</v>
      </c>
      <c r="F5606">
        <v>65</v>
      </c>
      <c r="G5606">
        <v>48</v>
      </c>
      <c r="I5606" t="s">
        <v>1834</v>
      </c>
    </row>
    <row r="5607" spans="1:9" x14ac:dyDescent="0.25">
      <c r="A5607" t="s">
        <v>3387</v>
      </c>
      <c r="B5607" s="6">
        <v>42071</v>
      </c>
      <c r="C5607" t="s">
        <v>3073</v>
      </c>
      <c r="D5607" t="s">
        <v>3314</v>
      </c>
      <c r="E5607" t="s">
        <v>3721</v>
      </c>
      <c r="F5607">
        <v>70</v>
      </c>
      <c r="G5607">
        <v>68</v>
      </c>
      <c r="I5607" t="s">
        <v>1576</v>
      </c>
    </row>
    <row r="5608" spans="1:9" x14ac:dyDescent="0.25">
      <c r="A5608" t="s">
        <v>3124</v>
      </c>
      <c r="B5608" s="6">
        <v>42071</v>
      </c>
      <c r="C5608" t="s">
        <v>3073</v>
      </c>
      <c r="D5608" t="s">
        <v>3174</v>
      </c>
      <c r="E5608" t="s">
        <v>3720</v>
      </c>
      <c r="F5608">
        <v>79</v>
      </c>
      <c r="G5608">
        <v>76</v>
      </c>
      <c r="I5608" t="s">
        <v>1267</v>
      </c>
    </row>
    <row r="5609" spans="1:9" x14ac:dyDescent="0.25">
      <c r="A5609" t="s">
        <v>3134</v>
      </c>
      <c r="B5609" s="6">
        <v>42071</v>
      </c>
      <c r="C5609" t="s">
        <v>3073</v>
      </c>
      <c r="D5609" t="s">
        <v>3177</v>
      </c>
      <c r="E5609" t="s">
        <v>3720</v>
      </c>
      <c r="F5609">
        <v>64</v>
      </c>
      <c r="G5609">
        <v>61</v>
      </c>
      <c r="I5609" t="s">
        <v>1274</v>
      </c>
    </row>
    <row r="5610" spans="1:9" x14ac:dyDescent="0.25">
      <c r="A5610" t="s">
        <v>3211</v>
      </c>
      <c r="B5610" s="6">
        <v>42071</v>
      </c>
      <c r="C5610" t="s">
        <v>3073</v>
      </c>
      <c r="D5610" t="s">
        <v>3212</v>
      </c>
      <c r="E5610" t="s">
        <v>3721</v>
      </c>
      <c r="F5610">
        <v>63</v>
      </c>
      <c r="G5610">
        <v>57</v>
      </c>
      <c r="I5610" t="s">
        <v>782</v>
      </c>
    </row>
    <row r="5611" spans="1:9" x14ac:dyDescent="0.25">
      <c r="A5611" t="s">
        <v>3346</v>
      </c>
      <c r="B5611" s="6">
        <v>42071</v>
      </c>
      <c r="C5611" t="s">
        <v>3074</v>
      </c>
      <c r="D5611" t="s">
        <v>3148</v>
      </c>
      <c r="E5611" t="s">
        <v>3721</v>
      </c>
      <c r="F5611">
        <v>78</v>
      </c>
      <c r="G5611">
        <v>71</v>
      </c>
      <c r="I5611" t="s">
        <v>1464</v>
      </c>
    </row>
    <row r="5612" spans="1:9" x14ac:dyDescent="0.25">
      <c r="A5612" t="s">
        <v>3324</v>
      </c>
      <c r="B5612" s="6">
        <v>42071</v>
      </c>
      <c r="C5612" t="s">
        <v>3073</v>
      </c>
      <c r="D5612" t="s">
        <v>3712</v>
      </c>
      <c r="E5612" t="s">
        <v>3720</v>
      </c>
      <c r="F5612">
        <v>72</v>
      </c>
      <c r="G5612">
        <v>48</v>
      </c>
      <c r="I5612" t="s">
        <v>1292</v>
      </c>
    </row>
    <row r="5613" spans="1:9" x14ac:dyDescent="0.25">
      <c r="A5613" t="s">
        <v>3149</v>
      </c>
      <c r="B5613" s="6">
        <v>42071</v>
      </c>
      <c r="C5613" t="s">
        <v>3073</v>
      </c>
      <c r="D5613" t="s">
        <v>3143</v>
      </c>
      <c r="E5613" t="s">
        <v>3721</v>
      </c>
      <c r="F5613">
        <v>67</v>
      </c>
      <c r="G5613">
        <v>62</v>
      </c>
      <c r="I5613" t="s">
        <v>286</v>
      </c>
    </row>
    <row r="5614" spans="1:9" x14ac:dyDescent="0.25">
      <c r="A5614" t="s">
        <v>3087</v>
      </c>
      <c r="B5614" s="6">
        <v>42071</v>
      </c>
      <c r="C5614" t="s">
        <v>3073</v>
      </c>
      <c r="D5614" t="s">
        <v>3085</v>
      </c>
      <c r="E5614" t="s">
        <v>3720</v>
      </c>
      <c r="F5614">
        <v>79</v>
      </c>
      <c r="G5614">
        <v>77</v>
      </c>
      <c r="I5614" t="s">
        <v>186</v>
      </c>
    </row>
    <row r="5615" spans="1:9" x14ac:dyDescent="0.25">
      <c r="A5615" t="s">
        <v>3370</v>
      </c>
      <c r="B5615" s="6">
        <v>42071</v>
      </c>
      <c r="C5615" t="s">
        <v>3074</v>
      </c>
      <c r="D5615" t="s">
        <v>3310</v>
      </c>
      <c r="E5615" t="s">
        <v>3720</v>
      </c>
      <c r="F5615">
        <v>73</v>
      </c>
      <c r="G5615">
        <v>61</v>
      </c>
      <c r="I5615" t="s">
        <v>2267</v>
      </c>
    </row>
    <row r="5616" spans="1:9" x14ac:dyDescent="0.25">
      <c r="A5616" t="s">
        <v>3122</v>
      </c>
      <c r="B5616" s="6">
        <v>42072</v>
      </c>
      <c r="C5616" t="s">
        <v>3073</v>
      </c>
      <c r="D5616" t="s">
        <v>3103</v>
      </c>
      <c r="E5616" t="s">
        <v>3721</v>
      </c>
      <c r="F5616">
        <v>76</v>
      </c>
      <c r="G5616">
        <v>52</v>
      </c>
      <c r="I5616" t="s">
        <v>1918</v>
      </c>
    </row>
    <row r="5617" spans="1:9" x14ac:dyDescent="0.25">
      <c r="A5617" t="s">
        <v>3367</v>
      </c>
      <c r="B5617" s="6">
        <v>42072</v>
      </c>
      <c r="C5617" t="s">
        <v>3073</v>
      </c>
      <c r="D5617" t="s">
        <v>3316</v>
      </c>
      <c r="E5617" t="s">
        <v>3721</v>
      </c>
      <c r="F5617">
        <v>88</v>
      </c>
      <c r="G5617">
        <v>75</v>
      </c>
      <c r="I5617" t="s">
        <v>1929</v>
      </c>
    </row>
    <row r="5618" spans="1:9" x14ac:dyDescent="0.25">
      <c r="A5618" t="s">
        <v>3184</v>
      </c>
      <c r="B5618" s="6">
        <v>42072</v>
      </c>
      <c r="C5618" t="s">
        <v>3074</v>
      </c>
      <c r="D5618" t="s">
        <v>3286</v>
      </c>
      <c r="E5618" t="s">
        <v>3721</v>
      </c>
      <c r="F5618">
        <v>84</v>
      </c>
      <c r="G5618">
        <v>70</v>
      </c>
      <c r="I5618" t="s">
        <v>2895</v>
      </c>
    </row>
    <row r="5619" spans="1:9" x14ac:dyDescent="0.25">
      <c r="A5619" t="s">
        <v>3300</v>
      </c>
      <c r="B5619" s="6">
        <v>42072</v>
      </c>
      <c r="C5619" t="s">
        <v>3074</v>
      </c>
      <c r="D5619" t="s">
        <v>3321</v>
      </c>
      <c r="E5619" t="s">
        <v>3721</v>
      </c>
      <c r="F5619">
        <v>64</v>
      </c>
      <c r="G5619">
        <v>58</v>
      </c>
      <c r="I5619" t="s">
        <v>1998</v>
      </c>
    </row>
    <row r="5620" spans="1:9" x14ac:dyDescent="0.25">
      <c r="A5620" t="s">
        <v>3315</v>
      </c>
      <c r="B5620" s="6">
        <v>42072</v>
      </c>
      <c r="C5620" t="s">
        <v>3073</v>
      </c>
      <c r="D5620" t="s">
        <v>3169</v>
      </c>
      <c r="E5620" t="s">
        <v>3721</v>
      </c>
      <c r="F5620">
        <v>62</v>
      </c>
      <c r="G5620">
        <v>61</v>
      </c>
      <c r="H5620" t="s">
        <v>3722</v>
      </c>
      <c r="I5620" t="s">
        <v>1948</v>
      </c>
    </row>
    <row r="5621" spans="1:9" x14ac:dyDescent="0.25">
      <c r="A5621" t="s">
        <v>3338</v>
      </c>
      <c r="B5621" s="6">
        <v>42072</v>
      </c>
      <c r="C5621" t="s">
        <v>3074</v>
      </c>
      <c r="D5621" t="s">
        <v>3310</v>
      </c>
      <c r="E5621" t="s">
        <v>3720</v>
      </c>
      <c r="F5621">
        <v>67</v>
      </c>
      <c r="G5621">
        <v>64</v>
      </c>
      <c r="I5621" t="s">
        <v>1197</v>
      </c>
    </row>
    <row r="5622" spans="1:9" x14ac:dyDescent="0.25">
      <c r="A5622" t="s">
        <v>3707</v>
      </c>
      <c r="B5622" s="6">
        <v>42072</v>
      </c>
      <c r="C5622" t="s">
        <v>3074</v>
      </c>
      <c r="D5622" t="s">
        <v>3334</v>
      </c>
      <c r="E5622" t="s">
        <v>3721</v>
      </c>
      <c r="F5622">
        <v>79</v>
      </c>
      <c r="G5622">
        <v>61</v>
      </c>
      <c r="I5622" t="s">
        <v>2909</v>
      </c>
    </row>
    <row r="5623" spans="1:9" x14ac:dyDescent="0.25">
      <c r="A5623" t="s">
        <v>3293</v>
      </c>
      <c r="B5623" s="6">
        <v>42072</v>
      </c>
      <c r="C5623" t="s">
        <v>3074</v>
      </c>
      <c r="D5623" t="s">
        <v>3341</v>
      </c>
      <c r="E5623" t="s">
        <v>3721</v>
      </c>
      <c r="F5623">
        <v>91</v>
      </c>
      <c r="G5623">
        <v>71</v>
      </c>
      <c r="I5623" t="s">
        <v>2020</v>
      </c>
    </row>
    <row r="5624" spans="1:9" x14ac:dyDescent="0.25">
      <c r="A5624" t="s">
        <v>3209</v>
      </c>
      <c r="B5624" s="6">
        <v>42072</v>
      </c>
      <c r="C5624" t="s">
        <v>3074</v>
      </c>
      <c r="D5624" t="s">
        <v>3384</v>
      </c>
      <c r="E5624" t="s">
        <v>3720</v>
      </c>
      <c r="F5624">
        <v>79</v>
      </c>
      <c r="G5624">
        <v>69</v>
      </c>
      <c r="I5624" t="s">
        <v>1818</v>
      </c>
    </row>
    <row r="5625" spans="1:9" x14ac:dyDescent="0.25">
      <c r="A5625" t="s">
        <v>3224</v>
      </c>
      <c r="B5625" s="6">
        <v>42072</v>
      </c>
      <c r="C5625" t="s">
        <v>3074</v>
      </c>
      <c r="D5625" t="s">
        <v>3159</v>
      </c>
      <c r="E5625" t="s">
        <v>3721</v>
      </c>
      <c r="F5625">
        <v>60</v>
      </c>
      <c r="G5625">
        <v>56</v>
      </c>
      <c r="I5625" t="s">
        <v>2781</v>
      </c>
    </row>
    <row r="5626" spans="1:9" x14ac:dyDescent="0.25">
      <c r="A5626" t="s">
        <v>3346</v>
      </c>
      <c r="B5626" s="6">
        <v>42072</v>
      </c>
      <c r="C5626" t="s">
        <v>3074</v>
      </c>
      <c r="D5626" t="s">
        <v>3344</v>
      </c>
      <c r="E5626" t="s">
        <v>3721</v>
      </c>
      <c r="F5626">
        <v>72</v>
      </c>
      <c r="G5626">
        <v>61</v>
      </c>
      <c r="I5626" t="s">
        <v>1465</v>
      </c>
    </row>
    <row r="5627" spans="1:9" x14ac:dyDescent="0.25">
      <c r="A5627" t="s">
        <v>3285</v>
      </c>
      <c r="B5627" s="6">
        <v>42072</v>
      </c>
      <c r="C5627" t="s">
        <v>3074</v>
      </c>
      <c r="D5627" t="s">
        <v>3273</v>
      </c>
      <c r="E5627" t="s">
        <v>3720</v>
      </c>
      <c r="F5627">
        <v>78</v>
      </c>
      <c r="G5627">
        <v>65</v>
      </c>
      <c r="I5627" t="s">
        <v>2800</v>
      </c>
    </row>
    <row r="5628" spans="1:9" x14ac:dyDescent="0.25">
      <c r="A5628" t="s">
        <v>3110</v>
      </c>
      <c r="B5628" s="6">
        <v>42072</v>
      </c>
      <c r="C5628" t="s">
        <v>3073</v>
      </c>
      <c r="D5628" t="s">
        <v>3191</v>
      </c>
      <c r="E5628" t="s">
        <v>3721</v>
      </c>
      <c r="F5628">
        <v>82</v>
      </c>
      <c r="G5628">
        <v>74</v>
      </c>
      <c r="I5628" t="s">
        <v>1449</v>
      </c>
    </row>
    <row r="5629" spans="1:9" x14ac:dyDescent="0.25">
      <c r="A5629" t="s">
        <v>3414</v>
      </c>
      <c r="B5629" s="6">
        <v>42073</v>
      </c>
      <c r="C5629" t="s">
        <v>3074</v>
      </c>
      <c r="D5629" t="s">
        <v>3415</v>
      </c>
      <c r="E5629" t="s">
        <v>3721</v>
      </c>
      <c r="F5629">
        <v>66</v>
      </c>
      <c r="G5629">
        <v>52</v>
      </c>
      <c r="I5629" t="s">
        <v>2696</v>
      </c>
    </row>
    <row r="5630" spans="1:9" x14ac:dyDescent="0.25">
      <c r="A5630" t="s">
        <v>3219</v>
      </c>
      <c r="B5630" s="6">
        <v>42073</v>
      </c>
      <c r="C5630" t="s">
        <v>3074</v>
      </c>
      <c r="D5630" t="s">
        <v>3350</v>
      </c>
      <c r="E5630" t="s">
        <v>3720</v>
      </c>
      <c r="F5630">
        <v>64</v>
      </c>
      <c r="G5630">
        <v>60</v>
      </c>
      <c r="I5630" t="s">
        <v>1983</v>
      </c>
    </row>
    <row r="5631" spans="1:9" x14ac:dyDescent="0.25">
      <c r="A5631" t="s">
        <v>3095</v>
      </c>
      <c r="B5631" s="6">
        <v>42073</v>
      </c>
      <c r="C5631" t="s">
        <v>3074</v>
      </c>
      <c r="D5631" t="s">
        <v>3196</v>
      </c>
      <c r="E5631" t="s">
        <v>3721</v>
      </c>
      <c r="F5631">
        <v>66</v>
      </c>
      <c r="G5631">
        <v>65</v>
      </c>
      <c r="I5631" t="s">
        <v>546</v>
      </c>
    </row>
    <row r="5632" spans="1:9" x14ac:dyDescent="0.25">
      <c r="A5632" t="s">
        <v>3184</v>
      </c>
      <c r="B5632" s="6">
        <v>42073</v>
      </c>
      <c r="C5632" t="s">
        <v>3074</v>
      </c>
      <c r="D5632" t="s">
        <v>3707</v>
      </c>
      <c r="E5632" t="s">
        <v>3720</v>
      </c>
      <c r="F5632">
        <v>91</v>
      </c>
      <c r="G5632">
        <v>75</v>
      </c>
      <c r="I5632" t="s">
        <v>2896</v>
      </c>
    </row>
    <row r="5633" spans="1:9" x14ac:dyDescent="0.25">
      <c r="A5633" t="s">
        <v>3239</v>
      </c>
      <c r="B5633" s="6">
        <v>42073</v>
      </c>
      <c r="C5633" t="s">
        <v>3074</v>
      </c>
      <c r="D5633" t="s">
        <v>3313</v>
      </c>
      <c r="E5633" t="s">
        <v>3720</v>
      </c>
      <c r="F5633">
        <v>63</v>
      </c>
      <c r="G5633">
        <v>54</v>
      </c>
      <c r="I5633" t="s">
        <v>2064</v>
      </c>
    </row>
    <row r="5634" spans="1:9" x14ac:dyDescent="0.25">
      <c r="A5634" t="s">
        <v>3224</v>
      </c>
      <c r="B5634" s="6">
        <v>42073</v>
      </c>
      <c r="C5634" t="s">
        <v>3074</v>
      </c>
      <c r="D5634" t="s">
        <v>3273</v>
      </c>
      <c r="E5634" t="s">
        <v>3721</v>
      </c>
      <c r="F5634">
        <v>57</v>
      </c>
      <c r="G5634">
        <v>56</v>
      </c>
      <c r="I5634" t="s">
        <v>2782</v>
      </c>
    </row>
    <row r="5635" spans="1:9" x14ac:dyDescent="0.25">
      <c r="A5635" t="s">
        <v>3259</v>
      </c>
      <c r="B5635" s="6">
        <v>42073</v>
      </c>
      <c r="C5635" t="s">
        <v>3073</v>
      </c>
      <c r="D5635" t="s">
        <v>3114</v>
      </c>
      <c r="E5635" t="s">
        <v>3720</v>
      </c>
      <c r="F5635">
        <v>73</v>
      </c>
      <c r="G5635">
        <v>52</v>
      </c>
      <c r="I5635" t="s">
        <v>1753</v>
      </c>
    </row>
    <row r="5636" spans="1:9" x14ac:dyDescent="0.25">
      <c r="A5636" t="s">
        <v>3354</v>
      </c>
      <c r="B5636" s="6">
        <v>42073</v>
      </c>
      <c r="C5636" t="s">
        <v>3073</v>
      </c>
      <c r="D5636" t="s">
        <v>3175</v>
      </c>
      <c r="E5636" t="s">
        <v>3720</v>
      </c>
      <c r="F5636">
        <v>66</v>
      </c>
      <c r="G5636">
        <v>63</v>
      </c>
      <c r="I5636" t="s">
        <v>2287</v>
      </c>
    </row>
    <row r="5637" spans="1:9" x14ac:dyDescent="0.25">
      <c r="A5637" t="s">
        <v>3368</v>
      </c>
      <c r="B5637" s="6">
        <v>42073</v>
      </c>
      <c r="C5637" t="s">
        <v>3073</v>
      </c>
      <c r="D5637" t="s">
        <v>3371</v>
      </c>
      <c r="E5637" t="s">
        <v>3721</v>
      </c>
      <c r="F5637">
        <v>54</v>
      </c>
      <c r="G5637">
        <v>44</v>
      </c>
      <c r="I5637" t="s">
        <v>1682</v>
      </c>
    </row>
    <row r="5638" spans="1:9" x14ac:dyDescent="0.25">
      <c r="A5638" t="s">
        <v>3198</v>
      </c>
      <c r="B5638" s="6">
        <v>42073</v>
      </c>
      <c r="C5638" t="s">
        <v>3074</v>
      </c>
      <c r="D5638" t="s">
        <v>3200</v>
      </c>
      <c r="E5638" t="s">
        <v>3721</v>
      </c>
      <c r="F5638">
        <v>81</v>
      </c>
      <c r="G5638">
        <v>80</v>
      </c>
      <c r="I5638" t="s">
        <v>705</v>
      </c>
    </row>
    <row r="5639" spans="1:9" x14ac:dyDescent="0.25">
      <c r="A5639" t="s">
        <v>3339</v>
      </c>
      <c r="B5639" s="6">
        <v>42074</v>
      </c>
      <c r="C5639" t="s">
        <v>3074</v>
      </c>
      <c r="D5639" t="s">
        <v>3274</v>
      </c>
      <c r="E5639" t="s">
        <v>3721</v>
      </c>
      <c r="F5639">
        <v>68</v>
      </c>
      <c r="G5639">
        <v>61</v>
      </c>
      <c r="I5639" t="s">
        <v>3050</v>
      </c>
    </row>
    <row r="5640" spans="1:9" x14ac:dyDescent="0.25">
      <c r="A5640" t="s">
        <v>3122</v>
      </c>
      <c r="B5640" s="6">
        <v>42074</v>
      </c>
      <c r="C5640" t="s">
        <v>3074</v>
      </c>
      <c r="D5640" t="s">
        <v>3110</v>
      </c>
      <c r="E5640" t="s">
        <v>3721</v>
      </c>
      <c r="F5640">
        <v>58</v>
      </c>
      <c r="G5640">
        <v>45</v>
      </c>
      <c r="I5640" t="s">
        <v>3043</v>
      </c>
    </row>
    <row r="5641" spans="1:9" x14ac:dyDescent="0.25">
      <c r="A5641" t="s">
        <v>3401</v>
      </c>
      <c r="B5641" s="6">
        <v>42074</v>
      </c>
      <c r="C5641" t="s">
        <v>3074</v>
      </c>
      <c r="D5641" t="s">
        <v>3394</v>
      </c>
      <c r="E5641" t="s">
        <v>3721</v>
      </c>
      <c r="F5641">
        <v>93</v>
      </c>
      <c r="G5641">
        <v>81</v>
      </c>
      <c r="I5641" t="s">
        <v>3061</v>
      </c>
    </row>
    <row r="5642" spans="1:9" x14ac:dyDescent="0.25">
      <c r="A5642" t="s">
        <v>3414</v>
      </c>
      <c r="B5642" s="6">
        <v>42074</v>
      </c>
      <c r="C5642" t="s">
        <v>3074</v>
      </c>
      <c r="D5642" t="s">
        <v>3409</v>
      </c>
      <c r="E5642" t="s">
        <v>3720</v>
      </c>
      <c r="F5642">
        <v>95</v>
      </c>
      <c r="G5642">
        <v>74</v>
      </c>
      <c r="I5642" t="s">
        <v>3062</v>
      </c>
    </row>
    <row r="5643" spans="1:9" x14ac:dyDescent="0.25">
      <c r="A5643" t="s">
        <v>3372</v>
      </c>
      <c r="B5643" s="6">
        <v>42074</v>
      </c>
      <c r="C5643" t="s">
        <v>3074</v>
      </c>
      <c r="D5643" t="s">
        <v>3132</v>
      </c>
      <c r="E5643" t="s">
        <v>3720</v>
      </c>
      <c r="F5643">
        <v>67</v>
      </c>
      <c r="G5643">
        <v>64</v>
      </c>
      <c r="I5643" t="s">
        <v>3039</v>
      </c>
    </row>
    <row r="5644" spans="1:9" x14ac:dyDescent="0.25">
      <c r="A5644" t="s">
        <v>3260</v>
      </c>
      <c r="B5644" s="6">
        <v>42074</v>
      </c>
      <c r="C5644" t="s">
        <v>3074</v>
      </c>
      <c r="D5644" t="s">
        <v>3202</v>
      </c>
      <c r="E5644" t="s">
        <v>3721</v>
      </c>
      <c r="F5644">
        <v>74</v>
      </c>
      <c r="G5644">
        <v>68</v>
      </c>
      <c r="I5644" t="s">
        <v>3017</v>
      </c>
    </row>
    <row r="5645" spans="1:9" x14ac:dyDescent="0.25">
      <c r="A5645" t="s">
        <v>3095</v>
      </c>
      <c r="B5645" s="6">
        <v>42074</v>
      </c>
      <c r="C5645" t="s">
        <v>3074</v>
      </c>
      <c r="D5645" t="s">
        <v>3705</v>
      </c>
      <c r="E5645" t="s">
        <v>3720</v>
      </c>
      <c r="F5645">
        <v>81</v>
      </c>
      <c r="G5645">
        <v>63</v>
      </c>
      <c r="I5645" t="s">
        <v>3017</v>
      </c>
    </row>
    <row r="5646" spans="1:9" x14ac:dyDescent="0.25">
      <c r="A5646" t="s">
        <v>3367</v>
      </c>
      <c r="B5646" s="6">
        <v>42074</v>
      </c>
      <c r="C5646" t="s">
        <v>3074</v>
      </c>
      <c r="D5646" t="s">
        <v>3315</v>
      </c>
      <c r="E5646" t="s">
        <v>3720</v>
      </c>
      <c r="F5646">
        <v>73</v>
      </c>
      <c r="G5646">
        <v>67</v>
      </c>
      <c r="I5646" t="s">
        <v>2114</v>
      </c>
    </row>
    <row r="5647" spans="1:9" x14ac:dyDescent="0.25">
      <c r="A5647" t="s">
        <v>3222</v>
      </c>
      <c r="B5647" s="6">
        <v>42074</v>
      </c>
      <c r="C5647" t="s">
        <v>3074</v>
      </c>
      <c r="D5647" t="s">
        <v>3271</v>
      </c>
      <c r="E5647" t="s">
        <v>3721</v>
      </c>
      <c r="F5647">
        <v>84</v>
      </c>
      <c r="G5647">
        <v>59</v>
      </c>
      <c r="I5647" t="s">
        <v>3056</v>
      </c>
    </row>
    <row r="5648" spans="1:9" x14ac:dyDescent="0.25">
      <c r="A5648" t="s">
        <v>3205</v>
      </c>
      <c r="B5648" s="6">
        <v>42074</v>
      </c>
      <c r="C5648" t="s">
        <v>3074</v>
      </c>
      <c r="D5648" t="s">
        <v>3290</v>
      </c>
      <c r="E5648" t="s">
        <v>3720</v>
      </c>
      <c r="F5648">
        <v>63</v>
      </c>
      <c r="G5648">
        <v>60</v>
      </c>
      <c r="I5648" t="s">
        <v>2944</v>
      </c>
    </row>
    <row r="5649" spans="1:9" x14ac:dyDescent="0.25">
      <c r="A5649" t="s">
        <v>3197</v>
      </c>
      <c r="B5649" s="6">
        <v>42074</v>
      </c>
      <c r="C5649" t="s">
        <v>3074</v>
      </c>
      <c r="D5649" t="s">
        <v>3161</v>
      </c>
      <c r="E5649" t="s">
        <v>3720</v>
      </c>
      <c r="F5649">
        <v>76</v>
      </c>
      <c r="G5649">
        <v>73</v>
      </c>
      <c r="I5649" t="s">
        <v>461</v>
      </c>
    </row>
    <row r="5650" spans="1:9" x14ac:dyDescent="0.25">
      <c r="A5650" t="s">
        <v>3231</v>
      </c>
      <c r="B5650" s="6">
        <v>42074</v>
      </c>
      <c r="C5650" t="s">
        <v>3074</v>
      </c>
      <c r="D5650" t="s">
        <v>3258</v>
      </c>
      <c r="E5650" t="s">
        <v>3721</v>
      </c>
      <c r="F5650">
        <v>78</v>
      </c>
      <c r="G5650">
        <v>71</v>
      </c>
      <c r="I5650" t="s">
        <v>3053</v>
      </c>
    </row>
    <row r="5651" spans="1:9" x14ac:dyDescent="0.25">
      <c r="A5651" t="s">
        <v>3350</v>
      </c>
      <c r="B5651" s="6">
        <v>42074</v>
      </c>
      <c r="C5651" t="s">
        <v>3074</v>
      </c>
      <c r="D5651" t="s">
        <v>3392</v>
      </c>
      <c r="E5651" t="s">
        <v>3720</v>
      </c>
      <c r="F5651">
        <v>91</v>
      </c>
      <c r="G5651">
        <v>43</v>
      </c>
      <c r="I5651" t="s">
        <v>3047</v>
      </c>
    </row>
    <row r="5652" spans="1:9" x14ac:dyDescent="0.25">
      <c r="A5652" t="s">
        <v>3252</v>
      </c>
      <c r="B5652" s="6">
        <v>42074</v>
      </c>
      <c r="C5652" t="s">
        <v>3074</v>
      </c>
      <c r="D5652" t="s">
        <v>3255</v>
      </c>
      <c r="E5652" t="s">
        <v>3721</v>
      </c>
      <c r="F5652">
        <v>78</v>
      </c>
      <c r="G5652">
        <v>63</v>
      </c>
      <c r="I5652" t="s">
        <v>3027</v>
      </c>
    </row>
    <row r="5653" spans="1:9" x14ac:dyDescent="0.25">
      <c r="A5653" t="s">
        <v>3120</v>
      </c>
      <c r="B5653" s="6">
        <v>42074</v>
      </c>
      <c r="C5653" t="s">
        <v>3074</v>
      </c>
      <c r="D5653" t="s">
        <v>3131</v>
      </c>
      <c r="E5653" t="s">
        <v>3721</v>
      </c>
      <c r="F5653">
        <v>61</v>
      </c>
      <c r="G5653">
        <v>55</v>
      </c>
      <c r="I5653" t="s">
        <v>3012</v>
      </c>
    </row>
    <row r="5654" spans="1:9" x14ac:dyDescent="0.25">
      <c r="A5654" t="s">
        <v>3225</v>
      </c>
      <c r="B5654" s="6">
        <v>42074</v>
      </c>
      <c r="C5654" t="s">
        <v>3074</v>
      </c>
      <c r="D5654" t="s">
        <v>3298</v>
      </c>
      <c r="E5654" t="s">
        <v>3721</v>
      </c>
      <c r="F5654">
        <v>57</v>
      </c>
      <c r="G5654">
        <v>54</v>
      </c>
      <c r="I5654" t="s">
        <v>1501</v>
      </c>
    </row>
    <row r="5655" spans="1:9" x14ac:dyDescent="0.25">
      <c r="A5655" t="s">
        <v>3118</v>
      </c>
      <c r="B5655" s="6">
        <v>42074</v>
      </c>
      <c r="C5655" t="s">
        <v>3074</v>
      </c>
      <c r="D5655" t="s">
        <v>3167</v>
      </c>
      <c r="E5655" t="s">
        <v>3721</v>
      </c>
      <c r="F5655">
        <v>71</v>
      </c>
      <c r="G5655">
        <v>65</v>
      </c>
      <c r="I5655" t="s">
        <v>3013</v>
      </c>
    </row>
    <row r="5656" spans="1:9" x14ac:dyDescent="0.25">
      <c r="A5656" t="s">
        <v>3245</v>
      </c>
      <c r="B5656" s="6">
        <v>42074</v>
      </c>
      <c r="C5656" t="s">
        <v>3074</v>
      </c>
      <c r="D5656" t="s">
        <v>3244</v>
      </c>
      <c r="E5656" t="s">
        <v>3720</v>
      </c>
      <c r="F5656">
        <v>67</v>
      </c>
      <c r="G5656">
        <v>65</v>
      </c>
      <c r="I5656" t="s">
        <v>3025</v>
      </c>
    </row>
    <row r="5657" spans="1:9" x14ac:dyDescent="0.25">
      <c r="A5657" t="s">
        <v>3366</v>
      </c>
      <c r="B5657" s="6">
        <v>42074</v>
      </c>
      <c r="C5657" t="s">
        <v>3073</v>
      </c>
      <c r="D5657" t="s">
        <v>3399</v>
      </c>
      <c r="E5657" t="s">
        <v>3721</v>
      </c>
      <c r="F5657">
        <v>65</v>
      </c>
      <c r="G5657">
        <v>63</v>
      </c>
      <c r="I5657" t="s">
        <v>3029</v>
      </c>
    </row>
    <row r="5658" spans="1:9" x14ac:dyDescent="0.25">
      <c r="A5658" t="s">
        <v>3254</v>
      </c>
      <c r="B5658" s="6">
        <v>42074</v>
      </c>
      <c r="C5658" t="s">
        <v>3074</v>
      </c>
      <c r="D5658" t="s">
        <v>3105</v>
      </c>
      <c r="E5658" t="s">
        <v>3721</v>
      </c>
      <c r="F5658">
        <v>78</v>
      </c>
      <c r="G5658">
        <v>56</v>
      </c>
      <c r="I5658" t="s">
        <v>546</v>
      </c>
    </row>
    <row r="5659" spans="1:9" x14ac:dyDescent="0.25">
      <c r="A5659" t="s">
        <v>3326</v>
      </c>
      <c r="B5659" s="6">
        <v>42074</v>
      </c>
      <c r="C5659" t="s">
        <v>3074</v>
      </c>
      <c r="D5659" t="s">
        <v>3204</v>
      </c>
      <c r="E5659" t="s">
        <v>3720</v>
      </c>
      <c r="F5659">
        <v>59</v>
      </c>
      <c r="G5659">
        <v>45</v>
      </c>
      <c r="I5659" t="s">
        <v>3038</v>
      </c>
    </row>
    <row r="5660" spans="1:9" x14ac:dyDescent="0.25">
      <c r="A5660" t="s">
        <v>3387</v>
      </c>
      <c r="B5660" s="6">
        <v>42074</v>
      </c>
      <c r="C5660" t="s">
        <v>3074</v>
      </c>
      <c r="D5660" t="s">
        <v>3322</v>
      </c>
      <c r="E5660" t="s">
        <v>3721</v>
      </c>
      <c r="F5660">
        <v>62</v>
      </c>
      <c r="G5660">
        <v>60</v>
      </c>
      <c r="H5660" t="s">
        <v>3722</v>
      </c>
      <c r="I5660" t="s">
        <v>1252</v>
      </c>
    </row>
    <row r="5661" spans="1:9" x14ac:dyDescent="0.25">
      <c r="A5661" t="s">
        <v>3194</v>
      </c>
      <c r="B5661" s="6">
        <v>42074</v>
      </c>
      <c r="C5661" t="s">
        <v>3074</v>
      </c>
      <c r="D5661" t="s">
        <v>3198</v>
      </c>
      <c r="E5661" t="s">
        <v>3721</v>
      </c>
      <c r="F5661">
        <v>59</v>
      </c>
      <c r="G5661">
        <v>49</v>
      </c>
      <c r="I5661" t="s">
        <v>3014</v>
      </c>
    </row>
    <row r="5662" spans="1:9" x14ac:dyDescent="0.25">
      <c r="A5662" t="s">
        <v>3124</v>
      </c>
      <c r="B5662" s="6">
        <v>42074</v>
      </c>
      <c r="C5662" t="s">
        <v>3074</v>
      </c>
      <c r="D5662" t="s">
        <v>3108</v>
      </c>
      <c r="E5662" t="s">
        <v>3721</v>
      </c>
      <c r="F5662">
        <v>80</v>
      </c>
      <c r="G5662">
        <v>68</v>
      </c>
      <c r="I5662" t="s">
        <v>3032</v>
      </c>
    </row>
    <row r="5663" spans="1:9" x14ac:dyDescent="0.25">
      <c r="A5663" t="s">
        <v>3235</v>
      </c>
      <c r="B5663" s="6">
        <v>42074</v>
      </c>
      <c r="C5663" t="s">
        <v>3074</v>
      </c>
      <c r="D5663" t="s">
        <v>3199</v>
      </c>
      <c r="E5663" t="s">
        <v>3720</v>
      </c>
      <c r="F5663">
        <v>63</v>
      </c>
      <c r="G5663">
        <v>54</v>
      </c>
      <c r="I5663" t="s">
        <v>1417</v>
      </c>
    </row>
    <row r="5664" spans="1:9" x14ac:dyDescent="0.25">
      <c r="A5664" t="s">
        <v>3135</v>
      </c>
      <c r="B5664" s="6">
        <v>42074</v>
      </c>
      <c r="C5664" t="s">
        <v>3074</v>
      </c>
      <c r="D5664" t="s">
        <v>3192</v>
      </c>
      <c r="E5664" t="s">
        <v>3721</v>
      </c>
      <c r="F5664">
        <v>81</v>
      </c>
      <c r="G5664">
        <v>70</v>
      </c>
      <c r="I5664" t="s">
        <v>1449</v>
      </c>
    </row>
    <row r="5665" spans="1:9" x14ac:dyDescent="0.25">
      <c r="A5665" t="s">
        <v>3134</v>
      </c>
      <c r="B5665" s="6">
        <v>42074</v>
      </c>
      <c r="C5665" t="s">
        <v>3074</v>
      </c>
      <c r="D5665" t="s">
        <v>3174</v>
      </c>
      <c r="E5665" t="s">
        <v>3720</v>
      </c>
      <c r="F5665">
        <v>68</v>
      </c>
      <c r="G5665">
        <v>65</v>
      </c>
      <c r="I5665" t="s">
        <v>715</v>
      </c>
    </row>
    <row r="5666" spans="1:9" x14ac:dyDescent="0.25">
      <c r="A5666" t="s">
        <v>3328</v>
      </c>
      <c r="B5666" s="6">
        <v>42074</v>
      </c>
      <c r="C5666" t="s">
        <v>3074</v>
      </c>
      <c r="D5666" t="s">
        <v>3077</v>
      </c>
      <c r="E5666" t="s">
        <v>3720</v>
      </c>
      <c r="F5666">
        <v>67</v>
      </c>
      <c r="G5666">
        <v>46</v>
      </c>
      <c r="I5666" t="s">
        <v>1195</v>
      </c>
    </row>
    <row r="5667" spans="1:9" x14ac:dyDescent="0.25">
      <c r="A5667" t="s">
        <v>3405</v>
      </c>
      <c r="B5667" s="6">
        <v>42074</v>
      </c>
      <c r="C5667" t="s">
        <v>3074</v>
      </c>
      <c r="D5667" t="s">
        <v>3407</v>
      </c>
      <c r="E5667" t="s">
        <v>3721</v>
      </c>
      <c r="F5667">
        <v>82</v>
      </c>
      <c r="G5667">
        <v>73</v>
      </c>
      <c r="I5667" t="s">
        <v>3059</v>
      </c>
    </row>
    <row r="5668" spans="1:9" x14ac:dyDescent="0.25">
      <c r="A5668" t="s">
        <v>3292</v>
      </c>
      <c r="B5668" s="6">
        <v>42074</v>
      </c>
      <c r="C5668" t="s">
        <v>3074</v>
      </c>
      <c r="D5668" t="s">
        <v>3313</v>
      </c>
      <c r="E5668" t="s">
        <v>3721</v>
      </c>
      <c r="F5668">
        <v>68</v>
      </c>
      <c r="G5668">
        <v>54</v>
      </c>
      <c r="I5668" t="s">
        <v>3049</v>
      </c>
    </row>
    <row r="5669" spans="1:9" x14ac:dyDescent="0.25">
      <c r="A5669" t="s">
        <v>3256</v>
      </c>
      <c r="B5669" s="6">
        <v>42074</v>
      </c>
      <c r="C5669" t="s">
        <v>3074</v>
      </c>
      <c r="D5669" t="s">
        <v>3352</v>
      </c>
      <c r="E5669" t="s">
        <v>3720</v>
      </c>
      <c r="F5669">
        <v>82</v>
      </c>
      <c r="G5669">
        <v>54</v>
      </c>
      <c r="I5669" t="s">
        <v>3041</v>
      </c>
    </row>
    <row r="5670" spans="1:9" x14ac:dyDescent="0.25">
      <c r="A5670" t="s">
        <v>3146</v>
      </c>
      <c r="B5670" s="6">
        <v>42074</v>
      </c>
      <c r="C5670" t="s">
        <v>3074</v>
      </c>
      <c r="D5670" t="s">
        <v>3395</v>
      </c>
      <c r="E5670" t="s">
        <v>3721</v>
      </c>
      <c r="F5670">
        <v>71</v>
      </c>
      <c r="G5670">
        <v>69</v>
      </c>
      <c r="I5670" t="s">
        <v>993</v>
      </c>
    </row>
    <row r="5671" spans="1:9" x14ac:dyDescent="0.25">
      <c r="A5671" t="s">
        <v>3248</v>
      </c>
      <c r="B5671" s="6">
        <v>42074</v>
      </c>
      <c r="C5671" t="s">
        <v>3074</v>
      </c>
      <c r="D5671" t="s">
        <v>3247</v>
      </c>
      <c r="E5671" t="s">
        <v>3721</v>
      </c>
      <c r="F5671">
        <v>65</v>
      </c>
      <c r="G5671">
        <v>53</v>
      </c>
      <c r="I5671" t="s">
        <v>1948</v>
      </c>
    </row>
    <row r="5672" spans="1:9" x14ac:dyDescent="0.25">
      <c r="A5672" t="s">
        <v>3339</v>
      </c>
      <c r="B5672" s="6">
        <v>42075</v>
      </c>
      <c r="C5672" t="s">
        <v>3074</v>
      </c>
      <c r="D5672" t="s">
        <v>3280</v>
      </c>
      <c r="E5672" t="s">
        <v>3720</v>
      </c>
      <c r="F5672">
        <v>80</v>
      </c>
      <c r="G5672">
        <v>68</v>
      </c>
      <c r="I5672" t="s">
        <v>1444</v>
      </c>
    </row>
    <row r="5673" spans="1:9" x14ac:dyDescent="0.25">
      <c r="A5673" t="s">
        <v>3122</v>
      </c>
      <c r="B5673" s="6">
        <v>42075</v>
      </c>
      <c r="C5673" t="s">
        <v>3074</v>
      </c>
      <c r="D5673" t="s">
        <v>3375</v>
      </c>
      <c r="E5673" t="s">
        <v>3721</v>
      </c>
      <c r="F5673">
        <v>53</v>
      </c>
      <c r="G5673">
        <v>51</v>
      </c>
      <c r="I5673" t="s">
        <v>3044</v>
      </c>
    </row>
    <row r="5674" spans="1:9" x14ac:dyDescent="0.25">
      <c r="A5674" t="s">
        <v>3155</v>
      </c>
      <c r="B5674" s="6">
        <v>42075</v>
      </c>
      <c r="C5674" t="s">
        <v>3074</v>
      </c>
      <c r="D5674" t="s">
        <v>3144</v>
      </c>
      <c r="E5674" t="s">
        <v>3720</v>
      </c>
      <c r="F5674">
        <v>69</v>
      </c>
      <c r="G5674">
        <v>61</v>
      </c>
      <c r="I5674" t="s">
        <v>3054</v>
      </c>
    </row>
    <row r="5675" spans="1:9" x14ac:dyDescent="0.25">
      <c r="A5675" t="s">
        <v>3400</v>
      </c>
      <c r="B5675" s="6">
        <v>42075</v>
      </c>
      <c r="C5675" t="s">
        <v>3074</v>
      </c>
      <c r="D5675" t="s">
        <v>3356</v>
      </c>
      <c r="E5675" t="s">
        <v>3720</v>
      </c>
      <c r="F5675">
        <v>64</v>
      </c>
      <c r="G5675">
        <v>60</v>
      </c>
      <c r="I5675" t="s">
        <v>3060</v>
      </c>
    </row>
    <row r="5676" spans="1:9" x14ac:dyDescent="0.25">
      <c r="A5676" t="s">
        <v>3715</v>
      </c>
      <c r="B5676" s="6">
        <v>42075</v>
      </c>
      <c r="C5676" t="s">
        <v>3074</v>
      </c>
      <c r="D5676" t="s">
        <v>3222</v>
      </c>
      <c r="E5676" t="s">
        <v>3721</v>
      </c>
      <c r="F5676">
        <v>73</v>
      </c>
      <c r="G5676">
        <v>51</v>
      </c>
      <c r="I5676" t="s">
        <v>2152</v>
      </c>
    </row>
    <row r="5677" spans="1:9" x14ac:dyDescent="0.25">
      <c r="A5677" t="s">
        <v>3160</v>
      </c>
      <c r="B5677" s="6">
        <v>42075</v>
      </c>
      <c r="C5677" t="s">
        <v>3074</v>
      </c>
      <c r="D5677" t="s">
        <v>3360</v>
      </c>
      <c r="E5677" t="s">
        <v>3720</v>
      </c>
      <c r="F5677">
        <v>57</v>
      </c>
      <c r="G5677">
        <v>55</v>
      </c>
      <c r="I5677" t="s">
        <v>3064</v>
      </c>
    </row>
    <row r="5678" spans="1:9" x14ac:dyDescent="0.25">
      <c r="A5678" t="s">
        <v>3260</v>
      </c>
      <c r="B5678" s="6">
        <v>42075</v>
      </c>
      <c r="C5678" t="s">
        <v>3074</v>
      </c>
      <c r="D5678" t="s">
        <v>3100</v>
      </c>
      <c r="E5678" t="s">
        <v>3721</v>
      </c>
      <c r="F5678">
        <v>66</v>
      </c>
      <c r="G5678">
        <v>59</v>
      </c>
      <c r="I5678" t="s">
        <v>3028</v>
      </c>
    </row>
    <row r="5679" spans="1:9" x14ac:dyDescent="0.25">
      <c r="A5679" t="s">
        <v>3403</v>
      </c>
      <c r="B5679" s="6">
        <v>42075</v>
      </c>
      <c r="C5679" t="s">
        <v>3074</v>
      </c>
      <c r="D5679" t="s">
        <v>3385</v>
      </c>
      <c r="E5679" t="s">
        <v>3721</v>
      </c>
      <c r="F5679">
        <v>80</v>
      </c>
      <c r="G5679">
        <v>70</v>
      </c>
      <c r="I5679" t="s">
        <v>3022</v>
      </c>
    </row>
    <row r="5680" spans="1:9" x14ac:dyDescent="0.25">
      <c r="A5680" t="s">
        <v>3101</v>
      </c>
      <c r="B5680" s="6">
        <v>42075</v>
      </c>
      <c r="C5680" t="s">
        <v>3074</v>
      </c>
      <c r="D5680" t="s">
        <v>3210</v>
      </c>
      <c r="E5680" t="s">
        <v>3720</v>
      </c>
      <c r="F5680">
        <v>67</v>
      </c>
      <c r="G5680">
        <v>61</v>
      </c>
      <c r="H5680" t="s">
        <v>3722</v>
      </c>
      <c r="I5680" t="s">
        <v>3026</v>
      </c>
    </row>
    <row r="5681" spans="1:9" x14ac:dyDescent="0.25">
      <c r="A5681" t="s">
        <v>3333</v>
      </c>
      <c r="B5681" s="6">
        <v>42075</v>
      </c>
      <c r="C5681" t="s">
        <v>3074</v>
      </c>
      <c r="D5681" t="s">
        <v>3133</v>
      </c>
      <c r="E5681" t="s">
        <v>3720</v>
      </c>
      <c r="F5681">
        <v>54</v>
      </c>
      <c r="G5681">
        <v>50</v>
      </c>
      <c r="I5681" t="s">
        <v>240</v>
      </c>
    </row>
    <row r="5682" spans="1:9" x14ac:dyDescent="0.25">
      <c r="A5682" t="s">
        <v>3257</v>
      </c>
      <c r="B5682" s="6">
        <v>42075</v>
      </c>
      <c r="C5682" t="s">
        <v>3074</v>
      </c>
      <c r="D5682" t="s">
        <v>3261</v>
      </c>
      <c r="E5682" t="s">
        <v>3720</v>
      </c>
      <c r="F5682">
        <v>49</v>
      </c>
      <c r="G5682">
        <v>45</v>
      </c>
      <c r="I5682" t="s">
        <v>3066</v>
      </c>
    </row>
    <row r="5683" spans="1:9" x14ac:dyDescent="0.25">
      <c r="A5683" t="s">
        <v>3231</v>
      </c>
      <c r="B5683" s="6">
        <v>42075</v>
      </c>
      <c r="C5683" t="s">
        <v>3074</v>
      </c>
      <c r="D5683" t="s">
        <v>3295</v>
      </c>
      <c r="E5683" t="s">
        <v>3720</v>
      </c>
      <c r="F5683">
        <v>93</v>
      </c>
      <c r="G5683">
        <v>85</v>
      </c>
      <c r="I5683" t="s">
        <v>3057</v>
      </c>
    </row>
    <row r="5684" spans="1:9" x14ac:dyDescent="0.25">
      <c r="A5684" t="s">
        <v>3279</v>
      </c>
      <c r="B5684" s="6">
        <v>42075</v>
      </c>
      <c r="C5684" t="s">
        <v>3074</v>
      </c>
      <c r="D5684" t="s">
        <v>3329</v>
      </c>
      <c r="E5684" t="s">
        <v>3721</v>
      </c>
      <c r="F5684">
        <v>71</v>
      </c>
      <c r="G5684">
        <v>59</v>
      </c>
      <c r="I5684" t="s">
        <v>3052</v>
      </c>
    </row>
    <row r="5685" spans="1:9" x14ac:dyDescent="0.25">
      <c r="A5685" t="s">
        <v>3136</v>
      </c>
      <c r="B5685" s="6">
        <v>42075</v>
      </c>
      <c r="C5685" t="s">
        <v>3074</v>
      </c>
      <c r="D5685" t="s">
        <v>3145</v>
      </c>
      <c r="E5685" t="s">
        <v>3721</v>
      </c>
      <c r="F5685">
        <v>69</v>
      </c>
      <c r="G5685">
        <v>43</v>
      </c>
      <c r="I5685" t="s">
        <v>275</v>
      </c>
    </row>
    <row r="5686" spans="1:9" x14ac:dyDescent="0.25">
      <c r="A5686" t="s">
        <v>3252</v>
      </c>
      <c r="B5686" s="6">
        <v>42075</v>
      </c>
      <c r="C5686" t="s">
        <v>3074</v>
      </c>
      <c r="D5686" t="s">
        <v>3249</v>
      </c>
      <c r="E5686" t="s">
        <v>3720</v>
      </c>
      <c r="F5686">
        <v>60</v>
      </c>
      <c r="G5686">
        <v>55</v>
      </c>
      <c r="I5686" t="s">
        <v>3028</v>
      </c>
    </row>
    <row r="5687" spans="1:9" x14ac:dyDescent="0.25">
      <c r="A5687" t="s">
        <v>3283</v>
      </c>
      <c r="B5687" s="6">
        <v>42075</v>
      </c>
      <c r="C5687" t="s">
        <v>3074</v>
      </c>
      <c r="D5687" t="s">
        <v>3331</v>
      </c>
      <c r="E5687" t="s">
        <v>3720</v>
      </c>
      <c r="F5687">
        <v>71</v>
      </c>
      <c r="G5687">
        <v>67</v>
      </c>
      <c r="I5687" t="s">
        <v>3034</v>
      </c>
    </row>
    <row r="5688" spans="1:9" x14ac:dyDescent="0.25">
      <c r="A5688" t="s">
        <v>3342</v>
      </c>
      <c r="B5688" s="6">
        <v>42075</v>
      </c>
      <c r="C5688" t="s">
        <v>3074</v>
      </c>
      <c r="D5688" t="s">
        <v>3277</v>
      </c>
      <c r="E5688" t="s">
        <v>3721</v>
      </c>
      <c r="F5688">
        <v>55</v>
      </c>
      <c r="G5688">
        <v>40</v>
      </c>
      <c r="I5688" t="s">
        <v>3067</v>
      </c>
    </row>
    <row r="5689" spans="1:9" x14ac:dyDescent="0.25">
      <c r="A5689" t="s">
        <v>3300</v>
      </c>
      <c r="B5689" s="6">
        <v>42075</v>
      </c>
      <c r="C5689" t="s">
        <v>3074</v>
      </c>
      <c r="D5689" t="s">
        <v>3393</v>
      </c>
      <c r="E5689" t="s">
        <v>3721</v>
      </c>
      <c r="F5689">
        <v>65</v>
      </c>
      <c r="G5689">
        <v>60</v>
      </c>
      <c r="I5689" t="s">
        <v>2800</v>
      </c>
    </row>
    <row r="5690" spans="1:9" x14ac:dyDescent="0.25">
      <c r="A5690" t="s">
        <v>3704</v>
      </c>
      <c r="B5690" s="6">
        <v>42075</v>
      </c>
      <c r="C5690" t="s">
        <v>3074</v>
      </c>
      <c r="D5690" t="s">
        <v>3135</v>
      </c>
      <c r="E5690" t="s">
        <v>3721</v>
      </c>
      <c r="F5690">
        <v>77</v>
      </c>
      <c r="G5690">
        <v>53</v>
      </c>
      <c r="I5690" t="s">
        <v>3018</v>
      </c>
    </row>
    <row r="5691" spans="1:9" x14ac:dyDescent="0.25">
      <c r="A5691" t="s">
        <v>3120</v>
      </c>
      <c r="B5691" s="6">
        <v>42075</v>
      </c>
      <c r="C5691" t="s">
        <v>3074</v>
      </c>
      <c r="D5691" t="s">
        <v>3126</v>
      </c>
      <c r="E5691" t="s">
        <v>3720</v>
      </c>
      <c r="F5691">
        <v>73</v>
      </c>
      <c r="G5691">
        <v>55</v>
      </c>
      <c r="I5691" t="s">
        <v>937</v>
      </c>
    </row>
    <row r="5692" spans="1:9" x14ac:dyDescent="0.25">
      <c r="A5692" t="s">
        <v>3139</v>
      </c>
      <c r="B5692" s="6">
        <v>42075</v>
      </c>
      <c r="C5692" t="s">
        <v>3074</v>
      </c>
      <c r="D5692" t="s">
        <v>3138</v>
      </c>
      <c r="E5692" t="s">
        <v>3721</v>
      </c>
      <c r="F5692">
        <v>81</v>
      </c>
      <c r="G5692">
        <v>80</v>
      </c>
      <c r="H5692" t="s">
        <v>3722</v>
      </c>
      <c r="I5692" t="s">
        <v>3009</v>
      </c>
    </row>
    <row r="5693" spans="1:9" x14ac:dyDescent="0.25">
      <c r="A5693" t="s">
        <v>3315</v>
      </c>
      <c r="B5693" s="6">
        <v>42075</v>
      </c>
      <c r="C5693" t="s">
        <v>3074</v>
      </c>
      <c r="D5693" t="s">
        <v>3289</v>
      </c>
      <c r="E5693" t="s">
        <v>3720</v>
      </c>
      <c r="F5693">
        <v>78</v>
      </c>
      <c r="G5693">
        <v>67</v>
      </c>
      <c r="I5693" t="s">
        <v>3045</v>
      </c>
    </row>
    <row r="5694" spans="1:9" x14ac:dyDescent="0.25">
      <c r="A5694" t="s">
        <v>3236</v>
      </c>
      <c r="B5694" s="6">
        <v>42075</v>
      </c>
      <c r="C5694" t="s">
        <v>3074</v>
      </c>
      <c r="D5694" t="s">
        <v>3237</v>
      </c>
      <c r="E5694" t="s">
        <v>3721</v>
      </c>
      <c r="F5694">
        <v>91</v>
      </c>
      <c r="G5694">
        <v>83</v>
      </c>
      <c r="I5694" t="s">
        <v>3030</v>
      </c>
    </row>
    <row r="5695" spans="1:9" x14ac:dyDescent="0.25">
      <c r="A5695" t="s">
        <v>3225</v>
      </c>
      <c r="B5695" s="6">
        <v>42075</v>
      </c>
      <c r="C5695" t="s">
        <v>3074</v>
      </c>
      <c r="D5695" t="s">
        <v>3353</v>
      </c>
      <c r="E5695" t="s">
        <v>3720</v>
      </c>
      <c r="F5695">
        <v>83</v>
      </c>
      <c r="G5695">
        <v>71</v>
      </c>
      <c r="I5695" t="s">
        <v>3036</v>
      </c>
    </row>
    <row r="5696" spans="1:9" x14ac:dyDescent="0.25">
      <c r="A5696" t="s">
        <v>3161</v>
      </c>
      <c r="B5696" s="6">
        <v>42075</v>
      </c>
      <c r="C5696" t="s">
        <v>3074</v>
      </c>
      <c r="D5696" t="s">
        <v>3710</v>
      </c>
      <c r="E5696" t="s">
        <v>3720</v>
      </c>
      <c r="F5696">
        <v>58</v>
      </c>
      <c r="G5696">
        <v>44</v>
      </c>
      <c r="I5696" t="s">
        <v>3015</v>
      </c>
    </row>
    <row r="5697" spans="1:9" x14ac:dyDescent="0.25">
      <c r="A5697" t="s">
        <v>3118</v>
      </c>
      <c r="B5697" s="6">
        <v>42075</v>
      </c>
      <c r="C5697" t="s">
        <v>3074</v>
      </c>
      <c r="D5697" t="s">
        <v>3180</v>
      </c>
      <c r="E5697" t="s">
        <v>3720</v>
      </c>
      <c r="F5697">
        <v>63</v>
      </c>
      <c r="G5697">
        <v>57</v>
      </c>
      <c r="I5697" t="s">
        <v>1138</v>
      </c>
    </row>
    <row r="5698" spans="1:9" x14ac:dyDescent="0.25">
      <c r="A5698" t="s">
        <v>3293</v>
      </c>
      <c r="B5698" s="6">
        <v>42075</v>
      </c>
      <c r="C5698" t="s">
        <v>3074</v>
      </c>
      <c r="D5698" t="s">
        <v>3125</v>
      </c>
      <c r="E5698" t="s">
        <v>3721</v>
      </c>
      <c r="F5698">
        <v>76</v>
      </c>
      <c r="G5698">
        <v>71</v>
      </c>
      <c r="I5698" t="s">
        <v>3048</v>
      </c>
    </row>
    <row r="5699" spans="1:9" x14ac:dyDescent="0.25">
      <c r="A5699" t="s">
        <v>3208</v>
      </c>
      <c r="B5699" s="6">
        <v>42075</v>
      </c>
      <c r="C5699" t="s">
        <v>3074</v>
      </c>
      <c r="D5699" t="s">
        <v>3250</v>
      </c>
      <c r="E5699" t="s">
        <v>3721</v>
      </c>
      <c r="F5699">
        <v>79</v>
      </c>
      <c r="G5699">
        <v>72</v>
      </c>
      <c r="I5699" t="s">
        <v>3035</v>
      </c>
    </row>
    <row r="5700" spans="1:9" x14ac:dyDescent="0.25">
      <c r="A5700" t="s">
        <v>3141</v>
      </c>
      <c r="B5700" s="6">
        <v>42075</v>
      </c>
      <c r="C5700" t="s">
        <v>3074</v>
      </c>
      <c r="D5700" t="s">
        <v>3142</v>
      </c>
      <c r="E5700" t="s">
        <v>3721</v>
      </c>
      <c r="F5700">
        <v>66</v>
      </c>
      <c r="G5700">
        <v>60</v>
      </c>
      <c r="I5700" t="s">
        <v>546</v>
      </c>
    </row>
    <row r="5701" spans="1:9" x14ac:dyDescent="0.25">
      <c r="A5701" t="s">
        <v>3227</v>
      </c>
      <c r="B5701" s="6">
        <v>42075</v>
      </c>
      <c r="C5701" t="s">
        <v>3074</v>
      </c>
      <c r="D5701" t="s">
        <v>3153</v>
      </c>
      <c r="E5701" t="s">
        <v>3720</v>
      </c>
      <c r="F5701">
        <v>73</v>
      </c>
      <c r="G5701">
        <v>55</v>
      </c>
      <c r="I5701" t="s">
        <v>1918</v>
      </c>
    </row>
    <row r="5702" spans="1:9" x14ac:dyDescent="0.25">
      <c r="A5702" t="s">
        <v>3152</v>
      </c>
      <c r="B5702" s="6">
        <v>42075</v>
      </c>
      <c r="C5702" t="s">
        <v>3074</v>
      </c>
      <c r="D5702" t="s">
        <v>3203</v>
      </c>
      <c r="E5702" t="s">
        <v>3721</v>
      </c>
      <c r="F5702">
        <v>71</v>
      </c>
      <c r="G5702">
        <v>56</v>
      </c>
      <c r="I5702" t="s">
        <v>3029</v>
      </c>
    </row>
    <row r="5703" spans="1:9" x14ac:dyDescent="0.25">
      <c r="A5703" t="s">
        <v>3127</v>
      </c>
      <c r="B5703" s="6">
        <v>42075</v>
      </c>
      <c r="C5703" t="s">
        <v>3074</v>
      </c>
      <c r="D5703" t="s">
        <v>3174</v>
      </c>
      <c r="E5703" t="s">
        <v>3720</v>
      </c>
      <c r="F5703">
        <v>67</v>
      </c>
      <c r="G5703">
        <v>58</v>
      </c>
      <c r="I5703" t="s">
        <v>1213</v>
      </c>
    </row>
    <row r="5704" spans="1:9" x14ac:dyDescent="0.25">
      <c r="A5704" t="s">
        <v>3714</v>
      </c>
      <c r="B5704" s="6">
        <v>42075</v>
      </c>
      <c r="C5704" t="s">
        <v>3074</v>
      </c>
      <c r="D5704" t="s">
        <v>3248</v>
      </c>
      <c r="E5704" t="s">
        <v>3721</v>
      </c>
      <c r="F5704">
        <v>69</v>
      </c>
      <c r="G5704">
        <v>67</v>
      </c>
      <c r="I5704" t="s">
        <v>3023</v>
      </c>
    </row>
    <row r="5705" spans="1:9" x14ac:dyDescent="0.25">
      <c r="A5705" t="s">
        <v>3348</v>
      </c>
      <c r="B5705" s="6">
        <v>42075</v>
      </c>
      <c r="C5705" t="s">
        <v>3074</v>
      </c>
      <c r="D5705" t="s">
        <v>3413</v>
      </c>
      <c r="E5705" t="s">
        <v>3720</v>
      </c>
      <c r="F5705">
        <v>62</v>
      </c>
      <c r="G5705">
        <v>56</v>
      </c>
      <c r="I5705" t="s">
        <v>3063</v>
      </c>
    </row>
    <row r="5706" spans="1:9" x14ac:dyDescent="0.25">
      <c r="A5706" t="s">
        <v>3709</v>
      </c>
      <c r="B5706" s="6">
        <v>42075</v>
      </c>
      <c r="C5706" t="s">
        <v>3074</v>
      </c>
      <c r="D5706" t="s">
        <v>3244</v>
      </c>
      <c r="E5706" t="s">
        <v>3721</v>
      </c>
      <c r="F5706">
        <v>64</v>
      </c>
      <c r="G5706">
        <v>59</v>
      </c>
      <c r="I5706" t="s">
        <v>3024</v>
      </c>
    </row>
    <row r="5707" spans="1:9" x14ac:dyDescent="0.25">
      <c r="A5707" t="s">
        <v>3168</v>
      </c>
      <c r="B5707" s="6">
        <v>42075</v>
      </c>
      <c r="C5707" t="s">
        <v>3074</v>
      </c>
      <c r="D5707" t="s">
        <v>3165</v>
      </c>
      <c r="E5707" t="s">
        <v>3721</v>
      </c>
      <c r="F5707">
        <v>76</v>
      </c>
      <c r="G5707">
        <v>69</v>
      </c>
      <c r="I5707" t="s">
        <v>592</v>
      </c>
    </row>
    <row r="5708" spans="1:9" x14ac:dyDescent="0.25">
      <c r="A5708" t="s">
        <v>3317</v>
      </c>
      <c r="B5708" s="6">
        <v>42075</v>
      </c>
      <c r="C5708" t="s">
        <v>3074</v>
      </c>
      <c r="D5708" t="s">
        <v>3352</v>
      </c>
      <c r="E5708" t="s">
        <v>3721</v>
      </c>
      <c r="F5708">
        <v>70</v>
      </c>
      <c r="G5708">
        <v>64</v>
      </c>
      <c r="I5708" t="s">
        <v>3037</v>
      </c>
    </row>
    <row r="5709" spans="1:9" x14ac:dyDescent="0.25">
      <c r="A5709" t="s">
        <v>3711</v>
      </c>
      <c r="B5709" s="6">
        <v>42075</v>
      </c>
      <c r="C5709" t="s">
        <v>3074</v>
      </c>
      <c r="D5709" t="s">
        <v>3705</v>
      </c>
      <c r="E5709" t="s">
        <v>3720</v>
      </c>
      <c r="F5709">
        <v>70</v>
      </c>
      <c r="G5709">
        <v>60</v>
      </c>
      <c r="I5709" t="s">
        <v>3019</v>
      </c>
    </row>
    <row r="5710" spans="1:9" x14ac:dyDescent="0.25">
      <c r="A5710" t="s">
        <v>3254</v>
      </c>
      <c r="B5710" s="6">
        <v>42075</v>
      </c>
      <c r="C5710" t="s">
        <v>3074</v>
      </c>
      <c r="D5710" t="s">
        <v>3708</v>
      </c>
      <c r="E5710" t="s">
        <v>3720</v>
      </c>
      <c r="F5710">
        <v>84</v>
      </c>
      <c r="G5710">
        <v>49</v>
      </c>
      <c r="I5710" t="s">
        <v>3017</v>
      </c>
    </row>
    <row r="5711" spans="1:9" x14ac:dyDescent="0.25">
      <c r="A5711" t="s">
        <v>3387</v>
      </c>
      <c r="B5711" s="6">
        <v>42075</v>
      </c>
      <c r="C5711" t="s">
        <v>3074</v>
      </c>
      <c r="D5711" t="s">
        <v>3357</v>
      </c>
      <c r="E5711" t="s">
        <v>3720</v>
      </c>
      <c r="F5711">
        <v>96</v>
      </c>
      <c r="G5711">
        <v>89</v>
      </c>
      <c r="I5711" t="s">
        <v>858</v>
      </c>
    </row>
    <row r="5712" spans="1:9" x14ac:dyDescent="0.25">
      <c r="A5712" t="s">
        <v>3194</v>
      </c>
      <c r="B5712" s="6">
        <v>42075</v>
      </c>
      <c r="C5712" t="s">
        <v>3074</v>
      </c>
      <c r="D5712" t="s">
        <v>3092</v>
      </c>
      <c r="E5712" t="s">
        <v>3720</v>
      </c>
      <c r="F5712">
        <v>70</v>
      </c>
      <c r="G5712">
        <v>63</v>
      </c>
      <c r="I5712" t="s">
        <v>3020</v>
      </c>
    </row>
    <row r="5713" spans="1:9" x14ac:dyDescent="0.25">
      <c r="A5713" t="s">
        <v>3290</v>
      </c>
      <c r="B5713" s="6">
        <v>42075</v>
      </c>
      <c r="C5713" t="s">
        <v>3074</v>
      </c>
      <c r="D5713" t="s">
        <v>3186</v>
      </c>
      <c r="E5713" t="s">
        <v>3721</v>
      </c>
      <c r="F5713">
        <v>59</v>
      </c>
      <c r="G5713">
        <v>52</v>
      </c>
      <c r="I5713" t="s">
        <v>3040</v>
      </c>
    </row>
    <row r="5714" spans="1:9" x14ac:dyDescent="0.25">
      <c r="A5714" t="s">
        <v>3124</v>
      </c>
      <c r="B5714" s="6">
        <v>42075</v>
      </c>
      <c r="C5714" t="s">
        <v>3074</v>
      </c>
      <c r="D5714" t="s">
        <v>3324</v>
      </c>
      <c r="E5714" t="s">
        <v>3720</v>
      </c>
      <c r="F5714">
        <v>79</v>
      </c>
      <c r="G5714">
        <v>73</v>
      </c>
      <c r="I5714" t="s">
        <v>3033</v>
      </c>
    </row>
    <row r="5715" spans="1:9" x14ac:dyDescent="0.25">
      <c r="A5715" t="s">
        <v>3163</v>
      </c>
      <c r="B5715" s="6">
        <v>42075</v>
      </c>
      <c r="C5715" t="s">
        <v>3074</v>
      </c>
      <c r="D5715" t="s">
        <v>3270</v>
      </c>
      <c r="E5715" t="s">
        <v>3721</v>
      </c>
      <c r="F5715">
        <v>76</v>
      </c>
      <c r="G5715">
        <v>73</v>
      </c>
      <c r="H5715" t="s">
        <v>3722</v>
      </c>
      <c r="I5715" t="s">
        <v>3031</v>
      </c>
    </row>
    <row r="5716" spans="1:9" x14ac:dyDescent="0.25">
      <c r="A5716" t="s">
        <v>3405</v>
      </c>
      <c r="B5716" s="6">
        <v>42075</v>
      </c>
      <c r="C5716" t="s">
        <v>3074</v>
      </c>
      <c r="D5716" t="s">
        <v>3364</v>
      </c>
      <c r="E5716" t="s">
        <v>3720</v>
      </c>
      <c r="F5716">
        <v>61</v>
      </c>
      <c r="G5716">
        <v>58</v>
      </c>
      <c r="I5716" t="s">
        <v>401</v>
      </c>
    </row>
    <row r="5717" spans="1:9" x14ac:dyDescent="0.25">
      <c r="A5717" t="s">
        <v>3268</v>
      </c>
      <c r="B5717" s="6">
        <v>42075</v>
      </c>
      <c r="C5717" t="s">
        <v>3074</v>
      </c>
      <c r="D5717" t="s">
        <v>3243</v>
      </c>
      <c r="E5717" t="s">
        <v>3721</v>
      </c>
      <c r="F5717">
        <v>63</v>
      </c>
      <c r="G5717">
        <v>57</v>
      </c>
      <c r="I5717" t="s">
        <v>2422</v>
      </c>
    </row>
    <row r="5718" spans="1:9" x14ac:dyDescent="0.25">
      <c r="A5718" t="s">
        <v>3702</v>
      </c>
      <c r="B5718" s="6">
        <v>42075</v>
      </c>
      <c r="C5718" t="s">
        <v>3074</v>
      </c>
      <c r="D5718" t="s">
        <v>3246</v>
      </c>
      <c r="E5718" t="s">
        <v>3721</v>
      </c>
      <c r="F5718">
        <v>64</v>
      </c>
      <c r="G5718">
        <v>49</v>
      </c>
      <c r="I5718" t="s">
        <v>539</v>
      </c>
    </row>
    <row r="5719" spans="1:9" x14ac:dyDescent="0.25">
      <c r="A5719" t="s">
        <v>3253</v>
      </c>
      <c r="B5719" s="6">
        <v>42075</v>
      </c>
      <c r="C5719" t="s">
        <v>3074</v>
      </c>
      <c r="D5719" t="s">
        <v>3199</v>
      </c>
      <c r="E5719" t="s">
        <v>3720</v>
      </c>
      <c r="F5719">
        <v>60</v>
      </c>
      <c r="G5719">
        <v>58</v>
      </c>
      <c r="I5719" t="s">
        <v>3046</v>
      </c>
    </row>
    <row r="5720" spans="1:9" x14ac:dyDescent="0.25">
      <c r="A5720" t="s">
        <v>3264</v>
      </c>
      <c r="B5720" s="6">
        <v>42075</v>
      </c>
      <c r="C5720" t="s">
        <v>3074</v>
      </c>
      <c r="D5720" t="s">
        <v>3265</v>
      </c>
      <c r="E5720" t="s">
        <v>3720</v>
      </c>
      <c r="F5720">
        <v>70</v>
      </c>
      <c r="G5720">
        <v>60</v>
      </c>
      <c r="I5720" t="s">
        <v>2275</v>
      </c>
    </row>
    <row r="5721" spans="1:9" x14ac:dyDescent="0.25">
      <c r="A5721" t="s">
        <v>3075</v>
      </c>
      <c r="B5721" s="6">
        <v>42075</v>
      </c>
      <c r="C5721" t="s">
        <v>3074</v>
      </c>
      <c r="D5721" t="s">
        <v>3201</v>
      </c>
      <c r="E5721" t="s">
        <v>3721</v>
      </c>
      <c r="F5721">
        <v>74</v>
      </c>
      <c r="G5721">
        <v>57</v>
      </c>
      <c r="I5721" t="s">
        <v>3021</v>
      </c>
    </row>
    <row r="5722" spans="1:9" x14ac:dyDescent="0.25">
      <c r="A5722" t="s">
        <v>3130</v>
      </c>
      <c r="B5722" s="6">
        <v>42075</v>
      </c>
      <c r="C5722" t="s">
        <v>3074</v>
      </c>
      <c r="D5722" t="s">
        <v>3171</v>
      </c>
      <c r="E5722" t="s">
        <v>3720</v>
      </c>
      <c r="F5722">
        <v>60</v>
      </c>
      <c r="G5722">
        <v>49</v>
      </c>
      <c r="I5722" t="s">
        <v>3016</v>
      </c>
    </row>
    <row r="5723" spans="1:9" x14ac:dyDescent="0.25">
      <c r="A5723" t="s">
        <v>3343</v>
      </c>
      <c r="B5723" s="6">
        <v>42075</v>
      </c>
      <c r="C5723" t="s">
        <v>3074</v>
      </c>
      <c r="D5723" t="s">
        <v>3077</v>
      </c>
      <c r="E5723" t="s">
        <v>3721</v>
      </c>
      <c r="F5723">
        <v>67</v>
      </c>
      <c r="G5723">
        <v>64</v>
      </c>
      <c r="I5723" t="s">
        <v>3051</v>
      </c>
    </row>
    <row r="5724" spans="1:9" x14ac:dyDescent="0.25">
      <c r="A5724" t="s">
        <v>3146</v>
      </c>
      <c r="B5724" s="6">
        <v>42075</v>
      </c>
      <c r="C5724" t="s">
        <v>3074</v>
      </c>
      <c r="D5724" t="s">
        <v>3287</v>
      </c>
      <c r="E5724" t="s">
        <v>3720</v>
      </c>
      <c r="F5724">
        <v>80</v>
      </c>
      <c r="G5724">
        <v>56</v>
      </c>
      <c r="I5724" t="s">
        <v>1918</v>
      </c>
    </row>
    <row r="5725" spans="1:9" x14ac:dyDescent="0.25">
      <c r="A5725" t="s">
        <v>3251</v>
      </c>
      <c r="B5725" s="6">
        <v>42075</v>
      </c>
      <c r="C5725" t="s">
        <v>3074</v>
      </c>
      <c r="D5725" t="s">
        <v>3229</v>
      </c>
      <c r="E5725" t="s">
        <v>3721</v>
      </c>
      <c r="F5725">
        <v>67</v>
      </c>
      <c r="G5725">
        <v>61</v>
      </c>
      <c r="I5725" t="s">
        <v>3058</v>
      </c>
    </row>
    <row r="5726" spans="1:9" x14ac:dyDescent="0.25">
      <c r="A5726" t="s">
        <v>3408</v>
      </c>
      <c r="B5726" s="6">
        <v>42075</v>
      </c>
      <c r="C5726" t="s">
        <v>3074</v>
      </c>
      <c r="D5726" t="s">
        <v>3299</v>
      </c>
      <c r="E5726" t="s">
        <v>3721</v>
      </c>
      <c r="F5726">
        <v>68</v>
      </c>
      <c r="G5726">
        <v>62</v>
      </c>
      <c r="I5726" t="s">
        <v>3065</v>
      </c>
    </row>
    <row r="5727" spans="1:9" x14ac:dyDescent="0.25">
      <c r="A5727" t="s">
        <v>3154</v>
      </c>
      <c r="B5727" s="6">
        <v>42075</v>
      </c>
      <c r="C5727" t="s">
        <v>3074</v>
      </c>
      <c r="D5727" t="s">
        <v>3204</v>
      </c>
      <c r="E5727" t="s">
        <v>3721</v>
      </c>
      <c r="F5727">
        <v>53</v>
      </c>
      <c r="G5727">
        <v>52</v>
      </c>
      <c r="I5727" t="s">
        <v>3042</v>
      </c>
    </row>
    <row r="5728" spans="1:9" x14ac:dyDescent="0.25">
      <c r="A5728" t="s">
        <v>3297</v>
      </c>
      <c r="B5728" s="6">
        <v>42075</v>
      </c>
      <c r="C5728" t="s">
        <v>3074</v>
      </c>
      <c r="D5728" t="s">
        <v>3296</v>
      </c>
      <c r="E5728" t="s">
        <v>3721</v>
      </c>
      <c r="F5728">
        <v>63</v>
      </c>
      <c r="G5728">
        <v>54</v>
      </c>
      <c r="I5728" t="s">
        <v>113</v>
      </c>
    </row>
    <row r="5729" spans="1:9" x14ac:dyDescent="0.25">
      <c r="A5729" t="s">
        <v>3282</v>
      </c>
      <c r="B5729" s="6">
        <v>42075</v>
      </c>
      <c r="C5729" t="s">
        <v>3074</v>
      </c>
      <c r="D5729" t="s">
        <v>3132</v>
      </c>
      <c r="E5729" t="s">
        <v>3721</v>
      </c>
      <c r="F5729">
        <v>96</v>
      </c>
      <c r="G5729">
        <v>70</v>
      </c>
      <c r="I5729" t="s">
        <v>3046</v>
      </c>
    </row>
    <row r="5730" spans="1:9" x14ac:dyDescent="0.25">
      <c r="A5730" t="s">
        <v>3240</v>
      </c>
      <c r="B5730" s="6">
        <v>42075</v>
      </c>
      <c r="C5730" t="s">
        <v>3074</v>
      </c>
      <c r="D5730" t="s">
        <v>3365</v>
      </c>
      <c r="E5730" t="s">
        <v>3721</v>
      </c>
      <c r="F5730">
        <v>70</v>
      </c>
      <c r="G5730">
        <v>61</v>
      </c>
      <c r="I5730" t="s">
        <v>3068</v>
      </c>
    </row>
    <row r="5731" spans="1:9" x14ac:dyDescent="0.25">
      <c r="A5731" t="s">
        <v>3276</v>
      </c>
      <c r="B5731" s="6">
        <v>42075</v>
      </c>
      <c r="C5731" t="s">
        <v>3074</v>
      </c>
      <c r="D5731" t="s">
        <v>3242</v>
      </c>
      <c r="E5731" t="s">
        <v>3720</v>
      </c>
      <c r="F5731">
        <v>67</v>
      </c>
      <c r="G5731">
        <v>65</v>
      </c>
      <c r="I5731" t="s">
        <v>3055</v>
      </c>
    </row>
    <row r="5732" spans="1:9" x14ac:dyDescent="0.25">
      <c r="A5732" t="s">
        <v>3122</v>
      </c>
      <c r="B5732" s="6">
        <v>42076</v>
      </c>
      <c r="C5732" t="s">
        <v>3074</v>
      </c>
      <c r="D5732" t="s">
        <v>3284</v>
      </c>
      <c r="E5732" t="s">
        <v>3720</v>
      </c>
      <c r="F5732">
        <v>68</v>
      </c>
      <c r="G5732">
        <v>59</v>
      </c>
      <c r="I5732" t="s">
        <v>3759</v>
      </c>
    </row>
    <row r="5733" spans="1:9" x14ac:dyDescent="0.25">
      <c r="A5733" t="s">
        <v>3401</v>
      </c>
      <c r="B5733" s="6">
        <v>42076</v>
      </c>
      <c r="C5733" t="s">
        <v>3074</v>
      </c>
      <c r="D5733" t="s">
        <v>3356</v>
      </c>
      <c r="E5733" t="s">
        <v>3720</v>
      </c>
      <c r="F5733">
        <v>68</v>
      </c>
      <c r="G5733">
        <v>66</v>
      </c>
      <c r="I5733" t="s">
        <v>3767</v>
      </c>
    </row>
    <row r="5734" spans="1:9" x14ac:dyDescent="0.25">
      <c r="A5734" t="s">
        <v>3715</v>
      </c>
      <c r="B5734" s="6">
        <v>42076</v>
      </c>
      <c r="C5734" t="s">
        <v>3074</v>
      </c>
      <c r="D5734" t="s">
        <v>3282</v>
      </c>
      <c r="E5734" t="s">
        <v>3721</v>
      </c>
      <c r="F5734">
        <v>70</v>
      </c>
      <c r="G5734">
        <v>64</v>
      </c>
      <c r="I5734" t="s">
        <v>3764</v>
      </c>
    </row>
    <row r="5735" spans="1:9" x14ac:dyDescent="0.25">
      <c r="A5735" t="s">
        <v>3170</v>
      </c>
      <c r="B5735" s="6">
        <v>42076</v>
      </c>
      <c r="C5735" t="s">
        <v>3074</v>
      </c>
      <c r="D5735" t="s">
        <v>3251</v>
      </c>
      <c r="E5735" t="s">
        <v>3721</v>
      </c>
      <c r="F5735">
        <v>80</v>
      </c>
      <c r="G5735">
        <v>72</v>
      </c>
      <c r="I5735" t="s">
        <v>3024</v>
      </c>
    </row>
    <row r="5736" spans="1:9" x14ac:dyDescent="0.25">
      <c r="A5736" t="s">
        <v>3260</v>
      </c>
      <c r="B5736" s="6">
        <v>42076</v>
      </c>
      <c r="C5736" t="s">
        <v>3074</v>
      </c>
      <c r="D5736" t="s">
        <v>3183</v>
      </c>
      <c r="E5736" t="s">
        <v>3721</v>
      </c>
      <c r="F5736">
        <v>73</v>
      </c>
      <c r="G5736">
        <v>70</v>
      </c>
      <c r="H5736" t="s">
        <v>3722</v>
      </c>
      <c r="I5736" t="s">
        <v>3765</v>
      </c>
    </row>
    <row r="5737" spans="1:9" x14ac:dyDescent="0.25">
      <c r="A5737" t="s">
        <v>3403</v>
      </c>
      <c r="B5737" s="6">
        <v>42076</v>
      </c>
      <c r="C5737" t="s">
        <v>3074</v>
      </c>
      <c r="D5737" t="s">
        <v>3709</v>
      </c>
      <c r="E5737" t="s">
        <v>3720</v>
      </c>
      <c r="F5737">
        <v>62</v>
      </c>
      <c r="G5737">
        <v>52</v>
      </c>
      <c r="I5737" t="s">
        <v>3749</v>
      </c>
    </row>
    <row r="5738" spans="1:9" x14ac:dyDescent="0.25">
      <c r="A5738" t="s">
        <v>3280</v>
      </c>
      <c r="B5738" s="6">
        <v>42076</v>
      </c>
      <c r="C5738" t="s">
        <v>3074</v>
      </c>
      <c r="D5738" t="s">
        <v>3242</v>
      </c>
      <c r="E5738" t="s">
        <v>3720</v>
      </c>
      <c r="F5738">
        <v>71</v>
      </c>
      <c r="G5738">
        <v>66</v>
      </c>
      <c r="H5738" t="s">
        <v>3722</v>
      </c>
      <c r="I5738" t="s">
        <v>3752</v>
      </c>
    </row>
    <row r="5739" spans="1:9" x14ac:dyDescent="0.25">
      <c r="A5739" t="s">
        <v>3102</v>
      </c>
      <c r="B5739" s="6">
        <v>42076</v>
      </c>
      <c r="C5739" t="s">
        <v>3074</v>
      </c>
      <c r="D5739" t="s">
        <v>3289</v>
      </c>
      <c r="E5739" t="s">
        <v>3721</v>
      </c>
      <c r="F5739">
        <v>75</v>
      </c>
      <c r="G5739">
        <v>66</v>
      </c>
      <c r="I5739" t="s">
        <v>3760</v>
      </c>
    </row>
    <row r="5740" spans="1:9" x14ac:dyDescent="0.25">
      <c r="A5740" t="s">
        <v>3113</v>
      </c>
      <c r="B5740" s="6">
        <v>42076</v>
      </c>
      <c r="C5740" t="s">
        <v>3074</v>
      </c>
      <c r="D5740" t="s">
        <v>3136</v>
      </c>
      <c r="E5740" t="s">
        <v>3720</v>
      </c>
      <c r="F5740">
        <v>57</v>
      </c>
      <c r="G5740">
        <v>54</v>
      </c>
      <c r="I5740" t="s">
        <v>3744</v>
      </c>
    </row>
    <row r="5741" spans="1:9" x14ac:dyDescent="0.25">
      <c r="A5741" t="s">
        <v>3279</v>
      </c>
      <c r="B5741" s="6">
        <v>42076</v>
      </c>
      <c r="C5741" t="s">
        <v>3074</v>
      </c>
      <c r="D5741" t="s">
        <v>3343</v>
      </c>
      <c r="E5741" t="s">
        <v>3720</v>
      </c>
      <c r="F5741">
        <v>56</v>
      </c>
      <c r="G5741">
        <v>43</v>
      </c>
      <c r="I5741" t="s">
        <v>3763</v>
      </c>
    </row>
    <row r="5742" spans="1:9" x14ac:dyDescent="0.25">
      <c r="A5742" t="s">
        <v>3342</v>
      </c>
      <c r="B5742" s="6">
        <v>42076</v>
      </c>
      <c r="C5742" t="s">
        <v>3074</v>
      </c>
      <c r="D5742" t="s">
        <v>3241</v>
      </c>
      <c r="E5742" t="s">
        <v>3720</v>
      </c>
      <c r="F5742">
        <v>57</v>
      </c>
      <c r="G5742">
        <v>53</v>
      </c>
      <c r="I5742" t="s">
        <v>3771</v>
      </c>
    </row>
    <row r="5743" spans="1:9" x14ac:dyDescent="0.25">
      <c r="A5743" t="s">
        <v>3172</v>
      </c>
      <c r="B5743" s="6">
        <v>42076</v>
      </c>
      <c r="C5743" t="s">
        <v>3074</v>
      </c>
      <c r="D5743" t="s">
        <v>3168</v>
      </c>
      <c r="E5743" t="s">
        <v>3721</v>
      </c>
      <c r="F5743">
        <v>67</v>
      </c>
      <c r="G5743">
        <v>66</v>
      </c>
      <c r="I5743" t="s">
        <v>3011</v>
      </c>
    </row>
    <row r="5744" spans="1:9" x14ac:dyDescent="0.25">
      <c r="A5744" t="s">
        <v>3176</v>
      </c>
      <c r="B5744" s="6">
        <v>42076</v>
      </c>
      <c r="C5744" t="s">
        <v>3074</v>
      </c>
      <c r="D5744" t="s">
        <v>3171</v>
      </c>
      <c r="E5744" t="s">
        <v>3721</v>
      </c>
      <c r="F5744">
        <v>75</v>
      </c>
      <c r="G5744">
        <v>71</v>
      </c>
      <c r="I5744" t="s">
        <v>854</v>
      </c>
    </row>
    <row r="5745" spans="1:9" x14ac:dyDescent="0.25">
      <c r="A5745" t="s">
        <v>3300</v>
      </c>
      <c r="B5745" s="6">
        <v>42076</v>
      </c>
      <c r="C5745" t="s">
        <v>3074</v>
      </c>
      <c r="D5745" t="s">
        <v>3392</v>
      </c>
      <c r="E5745" t="s">
        <v>3721</v>
      </c>
      <c r="F5745">
        <v>63</v>
      </c>
      <c r="G5745">
        <v>57</v>
      </c>
      <c r="I5745" t="s">
        <v>3761</v>
      </c>
    </row>
    <row r="5746" spans="1:9" x14ac:dyDescent="0.25">
      <c r="A5746" t="s">
        <v>3704</v>
      </c>
      <c r="B5746" s="6">
        <v>42076</v>
      </c>
      <c r="C5746" t="s">
        <v>3074</v>
      </c>
      <c r="D5746" t="s">
        <v>3092</v>
      </c>
      <c r="E5746" t="s">
        <v>3720</v>
      </c>
      <c r="F5746">
        <v>74</v>
      </c>
      <c r="G5746">
        <v>64</v>
      </c>
      <c r="I5746" t="s">
        <v>3747</v>
      </c>
    </row>
    <row r="5747" spans="1:9" x14ac:dyDescent="0.25">
      <c r="A5747" t="s">
        <v>3139</v>
      </c>
      <c r="B5747" s="6">
        <v>42076</v>
      </c>
      <c r="C5747" t="s">
        <v>3074</v>
      </c>
      <c r="D5747" t="s">
        <v>3149</v>
      </c>
      <c r="E5747" t="s">
        <v>3720</v>
      </c>
      <c r="F5747">
        <v>74</v>
      </c>
      <c r="G5747">
        <v>68</v>
      </c>
      <c r="I5747" t="s">
        <v>3010</v>
      </c>
    </row>
    <row r="5748" spans="1:9" x14ac:dyDescent="0.25">
      <c r="A5748" t="s">
        <v>3236</v>
      </c>
      <c r="B5748" s="6">
        <v>42076</v>
      </c>
      <c r="C5748" t="s">
        <v>3074</v>
      </c>
      <c r="D5748" t="s">
        <v>3265</v>
      </c>
      <c r="E5748" t="s">
        <v>3721</v>
      </c>
      <c r="F5748">
        <v>91</v>
      </c>
      <c r="G5748">
        <v>83</v>
      </c>
      <c r="I5748" t="s">
        <v>3752</v>
      </c>
    </row>
    <row r="5749" spans="1:9" x14ac:dyDescent="0.25">
      <c r="A5749" t="s">
        <v>3144</v>
      </c>
      <c r="B5749" s="6">
        <v>42076</v>
      </c>
      <c r="C5749" t="s">
        <v>3074</v>
      </c>
      <c r="D5749" t="s">
        <v>3713</v>
      </c>
      <c r="E5749" t="s">
        <v>3720</v>
      </c>
      <c r="F5749">
        <v>64</v>
      </c>
      <c r="G5749">
        <v>49</v>
      </c>
      <c r="I5749" t="s">
        <v>3036</v>
      </c>
    </row>
    <row r="5750" spans="1:9" x14ac:dyDescent="0.25">
      <c r="A5750" t="s">
        <v>3126</v>
      </c>
      <c r="B5750" s="6">
        <v>42076</v>
      </c>
      <c r="C5750" t="s">
        <v>3074</v>
      </c>
      <c r="D5750" t="s">
        <v>3117</v>
      </c>
      <c r="E5750" t="s">
        <v>3720</v>
      </c>
      <c r="F5750">
        <v>71</v>
      </c>
      <c r="G5750">
        <v>58</v>
      </c>
      <c r="I5750" t="s">
        <v>3020</v>
      </c>
    </row>
    <row r="5751" spans="1:9" x14ac:dyDescent="0.25">
      <c r="A5751" t="s">
        <v>3249</v>
      </c>
      <c r="B5751" s="6">
        <v>42076</v>
      </c>
      <c r="C5751" t="s">
        <v>3074</v>
      </c>
      <c r="D5751" t="s">
        <v>3210</v>
      </c>
      <c r="E5751" t="s">
        <v>3720</v>
      </c>
      <c r="F5751">
        <v>65</v>
      </c>
      <c r="G5751">
        <v>63</v>
      </c>
      <c r="I5751" t="s">
        <v>1212</v>
      </c>
    </row>
    <row r="5752" spans="1:9" x14ac:dyDescent="0.25">
      <c r="A5752" t="s">
        <v>3111</v>
      </c>
      <c r="B5752" s="6">
        <v>42076</v>
      </c>
      <c r="C5752" t="s">
        <v>3074</v>
      </c>
      <c r="D5752" t="s">
        <v>3199</v>
      </c>
      <c r="E5752" t="s">
        <v>3721</v>
      </c>
      <c r="F5752">
        <v>74</v>
      </c>
      <c r="G5752">
        <v>62</v>
      </c>
      <c r="I5752" t="s">
        <v>654</v>
      </c>
    </row>
    <row r="5753" spans="1:9" x14ac:dyDescent="0.25">
      <c r="A5753" t="s">
        <v>3293</v>
      </c>
      <c r="B5753" s="6">
        <v>42076</v>
      </c>
      <c r="C5753" t="s">
        <v>3074</v>
      </c>
      <c r="D5753" t="s">
        <v>3292</v>
      </c>
      <c r="E5753" t="s">
        <v>3721</v>
      </c>
      <c r="F5753">
        <v>75</v>
      </c>
      <c r="G5753">
        <v>64</v>
      </c>
      <c r="I5753" t="s">
        <v>3762</v>
      </c>
    </row>
    <row r="5754" spans="1:9" x14ac:dyDescent="0.25">
      <c r="A5754" t="s">
        <v>3208</v>
      </c>
      <c r="B5754" s="6">
        <v>42076</v>
      </c>
      <c r="C5754" t="s">
        <v>3074</v>
      </c>
      <c r="D5754" t="s">
        <v>3331</v>
      </c>
      <c r="E5754" t="s">
        <v>3721</v>
      </c>
      <c r="F5754">
        <v>65</v>
      </c>
      <c r="G5754">
        <v>58</v>
      </c>
      <c r="I5754" t="s">
        <v>3755</v>
      </c>
    </row>
    <row r="5755" spans="1:9" x14ac:dyDescent="0.25">
      <c r="A5755" t="s">
        <v>3141</v>
      </c>
      <c r="B5755" s="6">
        <v>42076</v>
      </c>
      <c r="C5755" t="s">
        <v>3074</v>
      </c>
      <c r="D5755" t="s">
        <v>3143</v>
      </c>
      <c r="E5755" t="s">
        <v>3720</v>
      </c>
      <c r="F5755">
        <v>59</v>
      </c>
      <c r="G5755">
        <v>51</v>
      </c>
      <c r="I5755" t="s">
        <v>3017</v>
      </c>
    </row>
    <row r="5756" spans="1:9" x14ac:dyDescent="0.25">
      <c r="A5756" t="s">
        <v>3152</v>
      </c>
      <c r="B5756" s="6">
        <v>42076</v>
      </c>
      <c r="C5756" t="s">
        <v>3074</v>
      </c>
      <c r="D5756" t="s">
        <v>3177</v>
      </c>
      <c r="E5756" t="s">
        <v>3720</v>
      </c>
      <c r="F5756">
        <v>75</v>
      </c>
      <c r="G5756">
        <v>69</v>
      </c>
      <c r="I5756" t="s">
        <v>3043</v>
      </c>
    </row>
    <row r="5757" spans="1:9" x14ac:dyDescent="0.25">
      <c r="A5757" t="s">
        <v>3714</v>
      </c>
      <c r="B5757" s="6">
        <v>42076</v>
      </c>
      <c r="C5757" t="s">
        <v>3074</v>
      </c>
      <c r="D5757" t="s">
        <v>3702</v>
      </c>
      <c r="E5757" t="s">
        <v>3721</v>
      </c>
      <c r="F5757">
        <v>67</v>
      </c>
      <c r="G5757">
        <v>65</v>
      </c>
      <c r="I5757" t="s">
        <v>3019</v>
      </c>
    </row>
    <row r="5758" spans="1:9" x14ac:dyDescent="0.25">
      <c r="A5758" t="s">
        <v>3317</v>
      </c>
      <c r="B5758" s="6">
        <v>42076</v>
      </c>
      <c r="C5758" t="s">
        <v>3074</v>
      </c>
      <c r="D5758" t="s">
        <v>3154</v>
      </c>
      <c r="E5758" t="s">
        <v>3720</v>
      </c>
      <c r="F5758">
        <v>72</v>
      </c>
      <c r="G5758">
        <v>62</v>
      </c>
      <c r="H5758" t="s">
        <v>3722</v>
      </c>
      <c r="I5758" t="s">
        <v>3757</v>
      </c>
    </row>
    <row r="5759" spans="1:9" x14ac:dyDescent="0.25">
      <c r="A5759" t="s">
        <v>3137</v>
      </c>
      <c r="B5759" s="6">
        <v>42076</v>
      </c>
      <c r="C5759" t="s">
        <v>3074</v>
      </c>
      <c r="D5759" t="s">
        <v>3140</v>
      </c>
      <c r="E5759" t="s">
        <v>3720</v>
      </c>
      <c r="F5759">
        <v>80</v>
      </c>
      <c r="G5759">
        <v>75</v>
      </c>
      <c r="I5759" t="s">
        <v>3745</v>
      </c>
    </row>
    <row r="5760" spans="1:9" x14ac:dyDescent="0.25">
      <c r="A5760" t="s">
        <v>3153</v>
      </c>
      <c r="B5760" s="6">
        <v>42076</v>
      </c>
      <c r="C5760" t="s">
        <v>3074</v>
      </c>
      <c r="D5760" t="s">
        <v>3712</v>
      </c>
      <c r="E5760" t="s">
        <v>3720</v>
      </c>
      <c r="F5760">
        <v>71</v>
      </c>
      <c r="G5760">
        <v>60</v>
      </c>
      <c r="I5760" t="s">
        <v>1501</v>
      </c>
    </row>
    <row r="5761" spans="1:9" x14ac:dyDescent="0.25">
      <c r="A5761" t="s">
        <v>3323</v>
      </c>
      <c r="B5761" s="6">
        <v>42076</v>
      </c>
      <c r="C5761" t="s">
        <v>3074</v>
      </c>
      <c r="D5761" t="s">
        <v>3324</v>
      </c>
      <c r="E5761" t="s">
        <v>3721</v>
      </c>
      <c r="F5761">
        <v>76</v>
      </c>
      <c r="G5761">
        <v>67</v>
      </c>
      <c r="I5761" t="s">
        <v>3026</v>
      </c>
    </row>
    <row r="5762" spans="1:9" x14ac:dyDescent="0.25">
      <c r="A5762" t="s">
        <v>3290</v>
      </c>
      <c r="B5762" s="6">
        <v>42076</v>
      </c>
      <c r="C5762" t="s">
        <v>3074</v>
      </c>
      <c r="D5762" t="s">
        <v>3353</v>
      </c>
      <c r="E5762" t="s">
        <v>3721</v>
      </c>
      <c r="F5762">
        <v>53</v>
      </c>
      <c r="G5762">
        <v>50</v>
      </c>
      <c r="I5762" t="s">
        <v>3758</v>
      </c>
    </row>
    <row r="5763" spans="1:9" x14ac:dyDescent="0.25">
      <c r="A5763" t="s">
        <v>3163</v>
      </c>
      <c r="B5763" s="6">
        <v>42076</v>
      </c>
      <c r="C5763" t="s">
        <v>3074</v>
      </c>
      <c r="D5763" t="s">
        <v>3268</v>
      </c>
      <c r="E5763" t="s">
        <v>3721</v>
      </c>
      <c r="F5763">
        <v>61</v>
      </c>
      <c r="G5763">
        <v>59</v>
      </c>
      <c r="I5763" t="s">
        <v>3753</v>
      </c>
    </row>
    <row r="5764" spans="1:9" x14ac:dyDescent="0.25">
      <c r="A5764" t="s">
        <v>3705</v>
      </c>
      <c r="B5764" s="6">
        <v>42076</v>
      </c>
      <c r="C5764" t="s">
        <v>3074</v>
      </c>
      <c r="D5764" t="s">
        <v>3710</v>
      </c>
      <c r="E5764" t="s">
        <v>3721</v>
      </c>
      <c r="F5764">
        <v>71</v>
      </c>
      <c r="G5764">
        <v>67</v>
      </c>
      <c r="I5764" t="s">
        <v>3748</v>
      </c>
    </row>
    <row r="5765" spans="1:9" x14ac:dyDescent="0.25">
      <c r="A5765" t="s">
        <v>3357</v>
      </c>
      <c r="B5765" s="6">
        <v>42076</v>
      </c>
      <c r="C5765" t="s">
        <v>3074</v>
      </c>
      <c r="D5765" t="s">
        <v>3336</v>
      </c>
      <c r="E5765" t="s">
        <v>3720</v>
      </c>
      <c r="F5765">
        <v>91</v>
      </c>
      <c r="G5765">
        <v>79</v>
      </c>
      <c r="I5765" t="s">
        <v>3766</v>
      </c>
    </row>
    <row r="5766" spans="1:9" x14ac:dyDescent="0.25">
      <c r="A5766" t="s">
        <v>3295</v>
      </c>
      <c r="B5766" s="6">
        <v>42076</v>
      </c>
      <c r="C5766" t="s">
        <v>3074</v>
      </c>
      <c r="D5766" t="s">
        <v>3287</v>
      </c>
      <c r="E5766" t="s">
        <v>3721</v>
      </c>
      <c r="F5766">
        <v>67</v>
      </c>
      <c r="G5766">
        <v>64</v>
      </c>
      <c r="I5766" t="s">
        <v>2895</v>
      </c>
    </row>
    <row r="5767" spans="1:9" x14ac:dyDescent="0.25">
      <c r="A5767" t="s">
        <v>3174</v>
      </c>
      <c r="B5767" s="6">
        <v>42076</v>
      </c>
      <c r="C5767" t="s">
        <v>3074</v>
      </c>
      <c r="D5767" t="s">
        <v>3206</v>
      </c>
      <c r="E5767" t="s">
        <v>3720</v>
      </c>
      <c r="F5767">
        <v>64</v>
      </c>
      <c r="G5767">
        <v>59</v>
      </c>
      <c r="I5767" t="s">
        <v>3754</v>
      </c>
    </row>
    <row r="5768" spans="1:9" x14ac:dyDescent="0.25">
      <c r="A5768" t="s">
        <v>3413</v>
      </c>
      <c r="B5768" s="6">
        <v>42076</v>
      </c>
      <c r="C5768" t="s">
        <v>3074</v>
      </c>
      <c r="D5768" t="s">
        <v>3409</v>
      </c>
      <c r="E5768" t="s">
        <v>3720</v>
      </c>
      <c r="F5768">
        <v>90</v>
      </c>
      <c r="G5768">
        <v>77</v>
      </c>
      <c r="I5768" t="s">
        <v>3768</v>
      </c>
    </row>
    <row r="5769" spans="1:9" x14ac:dyDescent="0.25">
      <c r="A5769" t="s">
        <v>3075</v>
      </c>
      <c r="B5769" s="6">
        <v>42076</v>
      </c>
      <c r="C5769" t="s">
        <v>3074</v>
      </c>
      <c r="D5769" t="s">
        <v>3708</v>
      </c>
      <c r="E5769" t="s">
        <v>3720</v>
      </c>
      <c r="F5769">
        <v>63</v>
      </c>
      <c r="G5769">
        <v>61</v>
      </c>
      <c r="I5769" t="s">
        <v>3751</v>
      </c>
    </row>
    <row r="5770" spans="1:9" x14ac:dyDescent="0.25">
      <c r="A5770" t="s">
        <v>3166</v>
      </c>
      <c r="B5770" s="6">
        <v>42076</v>
      </c>
      <c r="C5770" t="s">
        <v>3074</v>
      </c>
      <c r="D5770" t="s">
        <v>3180</v>
      </c>
      <c r="E5770" t="s">
        <v>3720</v>
      </c>
      <c r="F5770">
        <v>70</v>
      </c>
      <c r="G5770">
        <v>67</v>
      </c>
      <c r="I5770" t="s">
        <v>3746</v>
      </c>
    </row>
    <row r="5771" spans="1:9" x14ac:dyDescent="0.25">
      <c r="A5771" t="s">
        <v>3263</v>
      </c>
      <c r="B5771" s="6">
        <v>42076</v>
      </c>
      <c r="C5771" t="s">
        <v>3074</v>
      </c>
      <c r="D5771" t="s">
        <v>3364</v>
      </c>
      <c r="E5771" t="s">
        <v>3721</v>
      </c>
      <c r="F5771">
        <v>70</v>
      </c>
      <c r="G5771">
        <v>67</v>
      </c>
      <c r="I5771" t="s">
        <v>3037</v>
      </c>
    </row>
    <row r="5772" spans="1:9" x14ac:dyDescent="0.25">
      <c r="A5772" t="s">
        <v>3261</v>
      </c>
      <c r="B5772" s="6">
        <v>42076</v>
      </c>
      <c r="C5772" t="s">
        <v>3074</v>
      </c>
      <c r="D5772" t="s">
        <v>3240</v>
      </c>
      <c r="E5772" t="s">
        <v>3721</v>
      </c>
      <c r="F5772">
        <v>69</v>
      </c>
      <c r="G5772">
        <v>63</v>
      </c>
      <c r="I5772" t="s">
        <v>3772</v>
      </c>
    </row>
    <row r="5773" spans="1:9" x14ac:dyDescent="0.25">
      <c r="A5773" t="s">
        <v>3360</v>
      </c>
      <c r="B5773" s="6">
        <v>42076</v>
      </c>
      <c r="C5773" t="s">
        <v>3074</v>
      </c>
      <c r="D5773" t="s">
        <v>3411</v>
      </c>
      <c r="E5773" t="s">
        <v>3720</v>
      </c>
      <c r="F5773">
        <v>77</v>
      </c>
      <c r="G5773">
        <v>59</v>
      </c>
      <c r="I5773" t="s">
        <v>3769</v>
      </c>
    </row>
    <row r="5774" spans="1:9" x14ac:dyDescent="0.25">
      <c r="A5774" t="s">
        <v>3408</v>
      </c>
      <c r="B5774" s="6">
        <v>42076</v>
      </c>
      <c r="C5774" t="s">
        <v>3074</v>
      </c>
      <c r="D5774" t="s">
        <v>3358</v>
      </c>
      <c r="E5774" t="s">
        <v>3720</v>
      </c>
      <c r="F5774">
        <v>53</v>
      </c>
      <c r="G5774">
        <v>43</v>
      </c>
      <c r="I5774" t="s">
        <v>3770</v>
      </c>
    </row>
    <row r="5775" spans="1:9" x14ac:dyDescent="0.25">
      <c r="A5775" t="s">
        <v>3297</v>
      </c>
      <c r="B5775" s="6">
        <v>42076</v>
      </c>
      <c r="C5775" t="s">
        <v>3074</v>
      </c>
      <c r="D5775" t="s">
        <v>3133</v>
      </c>
      <c r="E5775" t="s">
        <v>3721</v>
      </c>
      <c r="F5775">
        <v>72</v>
      </c>
      <c r="G5775">
        <v>63</v>
      </c>
      <c r="H5775" t="s">
        <v>3722</v>
      </c>
      <c r="I5775" t="s">
        <v>3756</v>
      </c>
    </row>
    <row r="5776" spans="1:9" x14ac:dyDescent="0.25">
      <c r="A5776" t="s">
        <v>3097</v>
      </c>
      <c r="B5776" s="6">
        <v>42077</v>
      </c>
      <c r="C5776" t="s">
        <v>3073</v>
      </c>
      <c r="D5776" t="s">
        <v>3085</v>
      </c>
      <c r="E5776" t="s">
        <v>3721</v>
      </c>
      <c r="F5776">
        <v>51</v>
      </c>
      <c r="G5776">
        <v>50</v>
      </c>
      <c r="I5776" t="s">
        <v>3773</v>
      </c>
    </row>
    <row r="5777" spans="1:9" x14ac:dyDescent="0.25">
      <c r="A5777" t="s">
        <v>3715</v>
      </c>
      <c r="B5777" s="6">
        <v>42077</v>
      </c>
      <c r="C5777" t="s">
        <v>3074</v>
      </c>
      <c r="D5777" t="s">
        <v>3295</v>
      </c>
      <c r="E5777" t="s">
        <v>3721</v>
      </c>
      <c r="F5777">
        <v>80</v>
      </c>
      <c r="G5777">
        <v>52</v>
      </c>
      <c r="I5777" t="s">
        <v>3786</v>
      </c>
    </row>
    <row r="5778" spans="1:9" x14ac:dyDescent="0.25">
      <c r="A5778" t="s">
        <v>3170</v>
      </c>
      <c r="B5778" s="6">
        <v>42077</v>
      </c>
      <c r="C5778" t="s">
        <v>3074</v>
      </c>
      <c r="D5778" t="s">
        <v>3111</v>
      </c>
      <c r="E5778" t="s">
        <v>3721</v>
      </c>
      <c r="F5778">
        <v>60</v>
      </c>
      <c r="G5778">
        <v>49</v>
      </c>
      <c r="I5778" t="s">
        <v>3750</v>
      </c>
    </row>
    <row r="5779" spans="1:9" x14ac:dyDescent="0.25">
      <c r="A5779" t="s">
        <v>3260</v>
      </c>
      <c r="B5779" s="6">
        <v>42077</v>
      </c>
      <c r="C5779" t="s">
        <v>3074</v>
      </c>
      <c r="D5779" t="s">
        <v>3713</v>
      </c>
      <c r="E5779" t="s">
        <v>3720</v>
      </c>
      <c r="F5779">
        <v>91</v>
      </c>
      <c r="G5779">
        <v>67</v>
      </c>
      <c r="I5779" t="s">
        <v>3787</v>
      </c>
    </row>
    <row r="5780" spans="1:9" x14ac:dyDescent="0.25">
      <c r="A5780" t="s">
        <v>3284</v>
      </c>
      <c r="B5780" s="6">
        <v>42077</v>
      </c>
      <c r="C5780" t="s">
        <v>3074</v>
      </c>
      <c r="D5780" t="s">
        <v>3102</v>
      </c>
      <c r="E5780" t="s">
        <v>3721</v>
      </c>
      <c r="F5780">
        <v>89</v>
      </c>
      <c r="G5780">
        <v>84</v>
      </c>
      <c r="I5780" t="s">
        <v>1156</v>
      </c>
    </row>
    <row r="5781" spans="1:9" x14ac:dyDescent="0.25">
      <c r="A5781" t="s">
        <v>3136</v>
      </c>
      <c r="B5781" s="6">
        <v>42077</v>
      </c>
      <c r="C5781" t="s">
        <v>3074</v>
      </c>
      <c r="D5781" t="s">
        <v>3143</v>
      </c>
      <c r="E5781" t="s">
        <v>3721</v>
      </c>
      <c r="F5781">
        <v>47</v>
      </c>
      <c r="G5781">
        <v>42</v>
      </c>
      <c r="I5781" t="s">
        <v>1168</v>
      </c>
    </row>
    <row r="5782" spans="1:9" x14ac:dyDescent="0.25">
      <c r="A5782" t="s">
        <v>3172</v>
      </c>
      <c r="B5782" s="6">
        <v>42077</v>
      </c>
      <c r="C5782" t="s">
        <v>3074</v>
      </c>
      <c r="D5782" t="s">
        <v>3180</v>
      </c>
      <c r="E5782" t="s">
        <v>3720</v>
      </c>
      <c r="F5782">
        <v>93</v>
      </c>
      <c r="G5782">
        <v>73</v>
      </c>
      <c r="I5782" t="s">
        <v>2176</v>
      </c>
    </row>
    <row r="5783" spans="1:9" x14ac:dyDescent="0.25">
      <c r="A5783" t="s">
        <v>3176</v>
      </c>
      <c r="B5783" s="6">
        <v>42077</v>
      </c>
      <c r="C5783" t="s">
        <v>3074</v>
      </c>
      <c r="D5783" t="s">
        <v>3117</v>
      </c>
      <c r="E5783" t="s">
        <v>3721</v>
      </c>
      <c r="F5783">
        <v>56</v>
      </c>
      <c r="G5783">
        <v>52</v>
      </c>
      <c r="I5783" t="s">
        <v>3024</v>
      </c>
    </row>
    <row r="5784" spans="1:9" x14ac:dyDescent="0.25">
      <c r="A5784" t="s">
        <v>3300</v>
      </c>
      <c r="B5784" s="6">
        <v>42077</v>
      </c>
      <c r="C5784" t="s">
        <v>3074</v>
      </c>
      <c r="D5784" t="s">
        <v>3293</v>
      </c>
      <c r="E5784" t="s">
        <v>3720</v>
      </c>
      <c r="F5784">
        <v>82</v>
      </c>
      <c r="G5784">
        <v>61</v>
      </c>
      <c r="I5784" t="s">
        <v>3785</v>
      </c>
    </row>
    <row r="5785" spans="1:9" x14ac:dyDescent="0.25">
      <c r="A5785" t="s">
        <v>3236</v>
      </c>
      <c r="B5785" s="6">
        <v>42077</v>
      </c>
      <c r="C5785" t="s">
        <v>3074</v>
      </c>
      <c r="D5785" t="s">
        <v>3163</v>
      </c>
      <c r="E5785" t="s">
        <v>3721</v>
      </c>
      <c r="F5785">
        <v>69</v>
      </c>
      <c r="G5785">
        <v>65</v>
      </c>
      <c r="I5785" t="s">
        <v>3779</v>
      </c>
    </row>
    <row r="5786" spans="1:9" x14ac:dyDescent="0.25">
      <c r="A5786" t="s">
        <v>3355</v>
      </c>
      <c r="B5786" s="6">
        <v>42077</v>
      </c>
      <c r="C5786" t="s">
        <v>3074</v>
      </c>
      <c r="D5786" t="s">
        <v>3411</v>
      </c>
      <c r="E5786" t="s">
        <v>3721</v>
      </c>
      <c r="F5786">
        <v>44</v>
      </c>
      <c r="G5786">
        <v>43</v>
      </c>
      <c r="I5786" t="s">
        <v>3789</v>
      </c>
    </row>
    <row r="5787" spans="1:9" x14ac:dyDescent="0.25">
      <c r="A5787" t="s">
        <v>3363</v>
      </c>
      <c r="B5787" s="6">
        <v>42077</v>
      </c>
      <c r="C5787" t="s">
        <v>3074</v>
      </c>
      <c r="D5787" t="s">
        <v>3358</v>
      </c>
      <c r="E5787" t="s">
        <v>3721</v>
      </c>
      <c r="F5787">
        <v>83</v>
      </c>
      <c r="G5787">
        <v>79</v>
      </c>
      <c r="I5787" t="s">
        <v>3790</v>
      </c>
    </row>
    <row r="5788" spans="1:9" x14ac:dyDescent="0.25">
      <c r="A5788" t="s">
        <v>3151</v>
      </c>
      <c r="B5788" s="6">
        <v>42077</v>
      </c>
      <c r="C5788" t="s">
        <v>3074</v>
      </c>
      <c r="D5788" t="s">
        <v>3081</v>
      </c>
      <c r="E5788" t="s">
        <v>3721</v>
      </c>
      <c r="F5788">
        <v>53</v>
      </c>
      <c r="G5788">
        <v>51</v>
      </c>
      <c r="I5788" t="s">
        <v>3784</v>
      </c>
    </row>
    <row r="5789" spans="1:9" x14ac:dyDescent="0.25">
      <c r="A5789" t="s">
        <v>3208</v>
      </c>
      <c r="B5789" s="6">
        <v>42077</v>
      </c>
      <c r="C5789" t="s">
        <v>3074</v>
      </c>
      <c r="D5789" t="s">
        <v>3297</v>
      </c>
      <c r="E5789" t="s">
        <v>3720</v>
      </c>
      <c r="F5789">
        <v>67</v>
      </c>
      <c r="G5789">
        <v>58</v>
      </c>
      <c r="I5789" t="s">
        <v>3782</v>
      </c>
    </row>
    <row r="5790" spans="1:9" x14ac:dyDescent="0.25">
      <c r="A5790" t="s">
        <v>3714</v>
      </c>
      <c r="B5790" s="6">
        <v>42077</v>
      </c>
      <c r="C5790" t="s">
        <v>3074</v>
      </c>
      <c r="D5790" t="s">
        <v>3709</v>
      </c>
      <c r="E5790" t="s">
        <v>3721</v>
      </c>
      <c r="F5790">
        <v>70</v>
      </c>
      <c r="G5790">
        <v>66</v>
      </c>
      <c r="I5790" t="s">
        <v>3776</v>
      </c>
    </row>
    <row r="5791" spans="1:9" x14ac:dyDescent="0.25">
      <c r="A5791" t="s">
        <v>3177</v>
      </c>
      <c r="B5791" s="6">
        <v>42077</v>
      </c>
      <c r="C5791" t="s">
        <v>3074</v>
      </c>
      <c r="D5791" t="s">
        <v>3323</v>
      </c>
      <c r="E5791" t="s">
        <v>3720</v>
      </c>
      <c r="F5791">
        <v>62</v>
      </c>
      <c r="G5791">
        <v>58</v>
      </c>
      <c r="I5791" t="s">
        <v>3780</v>
      </c>
    </row>
    <row r="5792" spans="1:9" x14ac:dyDescent="0.25">
      <c r="A5792" t="s">
        <v>3290</v>
      </c>
      <c r="B5792" s="6">
        <v>42077</v>
      </c>
      <c r="C5792" t="s">
        <v>3074</v>
      </c>
      <c r="D5792" t="s">
        <v>3154</v>
      </c>
      <c r="E5792" t="s">
        <v>3720</v>
      </c>
      <c r="F5792">
        <v>73</v>
      </c>
      <c r="G5792">
        <v>60</v>
      </c>
      <c r="I5792" t="s">
        <v>3783</v>
      </c>
    </row>
    <row r="5793" spans="1:9" x14ac:dyDescent="0.25">
      <c r="A5793" t="s">
        <v>3241</v>
      </c>
      <c r="B5793" s="6">
        <v>42077</v>
      </c>
      <c r="C5793" t="s">
        <v>3074</v>
      </c>
      <c r="D5793" t="s">
        <v>3261</v>
      </c>
      <c r="E5793" t="s">
        <v>3721</v>
      </c>
      <c r="F5793">
        <v>80</v>
      </c>
      <c r="G5793">
        <v>61</v>
      </c>
      <c r="I5793" t="s">
        <v>3791</v>
      </c>
    </row>
    <row r="5794" spans="1:9" x14ac:dyDescent="0.25">
      <c r="A5794" t="s">
        <v>3705</v>
      </c>
      <c r="B5794" s="6">
        <v>42077</v>
      </c>
      <c r="C5794" t="s">
        <v>3074</v>
      </c>
      <c r="D5794" t="s">
        <v>3092</v>
      </c>
      <c r="E5794" t="s">
        <v>3720</v>
      </c>
      <c r="F5794">
        <v>90</v>
      </c>
      <c r="G5794">
        <v>82</v>
      </c>
      <c r="I5794" t="s">
        <v>3775</v>
      </c>
    </row>
    <row r="5795" spans="1:9" x14ac:dyDescent="0.25">
      <c r="A5795" t="s">
        <v>3206</v>
      </c>
      <c r="B5795" s="6">
        <v>42077</v>
      </c>
      <c r="C5795" t="s">
        <v>3074</v>
      </c>
      <c r="D5795" t="s">
        <v>3712</v>
      </c>
      <c r="E5795" t="s">
        <v>3720</v>
      </c>
      <c r="F5795">
        <v>71</v>
      </c>
      <c r="G5795">
        <v>51</v>
      </c>
      <c r="I5795" t="s">
        <v>3781</v>
      </c>
    </row>
    <row r="5796" spans="1:9" x14ac:dyDescent="0.25">
      <c r="A5796" t="s">
        <v>3263</v>
      </c>
      <c r="B5796" s="6">
        <v>42077</v>
      </c>
      <c r="C5796" t="s">
        <v>3074</v>
      </c>
      <c r="D5796" t="s">
        <v>3336</v>
      </c>
      <c r="E5796" t="s">
        <v>3720</v>
      </c>
      <c r="F5796">
        <v>83</v>
      </c>
      <c r="G5796">
        <v>70</v>
      </c>
      <c r="I5796" t="s">
        <v>3757</v>
      </c>
    </row>
    <row r="5797" spans="1:9" x14ac:dyDescent="0.25">
      <c r="A5797" t="s">
        <v>3343</v>
      </c>
      <c r="B5797" s="6">
        <v>42077</v>
      </c>
      <c r="C5797" t="s">
        <v>3074</v>
      </c>
      <c r="D5797" t="s">
        <v>3242</v>
      </c>
      <c r="E5797" t="s">
        <v>3720</v>
      </c>
      <c r="F5797">
        <v>45</v>
      </c>
      <c r="G5797">
        <v>43</v>
      </c>
      <c r="I5797" t="s">
        <v>3779</v>
      </c>
    </row>
    <row r="5798" spans="1:9" x14ac:dyDescent="0.25">
      <c r="A5798" t="s">
        <v>3149</v>
      </c>
      <c r="B5798" s="6">
        <v>42077</v>
      </c>
      <c r="C5798" t="s">
        <v>3074</v>
      </c>
      <c r="D5798" t="s">
        <v>3140</v>
      </c>
      <c r="E5798" t="s">
        <v>3721</v>
      </c>
      <c r="F5798">
        <v>69</v>
      </c>
      <c r="G5798">
        <v>56</v>
      </c>
      <c r="I5798" t="s">
        <v>3774</v>
      </c>
    </row>
    <row r="5799" spans="1:9" x14ac:dyDescent="0.25">
      <c r="A5799" t="s">
        <v>3356</v>
      </c>
      <c r="B5799" s="6">
        <v>42077</v>
      </c>
      <c r="C5799" t="s">
        <v>3074</v>
      </c>
      <c r="D5799" t="s">
        <v>3409</v>
      </c>
      <c r="E5799" t="s">
        <v>3720</v>
      </c>
      <c r="F5799">
        <v>62</v>
      </c>
      <c r="G5799">
        <v>58</v>
      </c>
      <c r="I5799" t="s">
        <v>3788</v>
      </c>
    </row>
    <row r="5800" spans="1:9" x14ac:dyDescent="0.25">
      <c r="A5800" t="s">
        <v>3708</v>
      </c>
      <c r="B5800" s="6">
        <v>42077</v>
      </c>
      <c r="C5800" t="s">
        <v>3074</v>
      </c>
      <c r="D5800" t="s">
        <v>3210</v>
      </c>
      <c r="E5800" t="s">
        <v>3721</v>
      </c>
      <c r="F5800">
        <v>69</v>
      </c>
      <c r="G5800">
        <v>52</v>
      </c>
      <c r="I5800" t="s">
        <v>3778</v>
      </c>
    </row>
    <row r="5801" spans="1:9" x14ac:dyDescent="0.25">
      <c r="A5801" t="s">
        <v>3170</v>
      </c>
      <c r="B5801" s="6">
        <v>42078</v>
      </c>
      <c r="C5801" t="s">
        <v>3074</v>
      </c>
      <c r="D5801" t="s">
        <v>3713</v>
      </c>
      <c r="E5801" t="s">
        <v>3720</v>
      </c>
      <c r="F5801">
        <v>78</v>
      </c>
      <c r="G5801">
        <v>63</v>
      </c>
      <c r="I5801" t="s">
        <v>3777</v>
      </c>
    </row>
    <row r="5802" spans="1:9" x14ac:dyDescent="0.25">
      <c r="A5802" t="s">
        <v>3136</v>
      </c>
      <c r="B5802" s="6">
        <v>42078</v>
      </c>
      <c r="C5802" t="s">
        <v>3074</v>
      </c>
      <c r="D5802" t="s">
        <v>3149</v>
      </c>
      <c r="E5802" t="s">
        <v>3720</v>
      </c>
      <c r="F5802">
        <v>62</v>
      </c>
      <c r="G5802">
        <v>54</v>
      </c>
      <c r="I5802" t="s">
        <v>3792</v>
      </c>
    </row>
    <row r="5803" spans="1:9" x14ac:dyDescent="0.25">
      <c r="A5803" t="s">
        <v>3176</v>
      </c>
      <c r="B5803" s="6">
        <v>42078</v>
      </c>
      <c r="C5803" t="s">
        <v>3074</v>
      </c>
      <c r="D5803" t="s">
        <v>3180</v>
      </c>
      <c r="E5803" t="s">
        <v>3720</v>
      </c>
      <c r="F5803">
        <v>71</v>
      </c>
      <c r="G5803">
        <v>65</v>
      </c>
      <c r="I5803" t="s">
        <v>2895</v>
      </c>
    </row>
    <row r="5804" spans="1:9" x14ac:dyDescent="0.25">
      <c r="A5804" t="s">
        <v>3355</v>
      </c>
      <c r="B5804" s="6">
        <v>42078</v>
      </c>
      <c r="C5804" t="s">
        <v>3074</v>
      </c>
      <c r="D5804" t="s">
        <v>3363</v>
      </c>
      <c r="E5804" t="s">
        <v>3720</v>
      </c>
      <c r="F5804">
        <v>38</v>
      </c>
      <c r="G5804">
        <v>36</v>
      </c>
      <c r="I5804" t="s">
        <v>3793</v>
      </c>
    </row>
    <row r="5805" spans="1:9" x14ac:dyDescent="0.25">
      <c r="A5805" t="s">
        <v>3323</v>
      </c>
      <c r="B5805" s="6">
        <v>42078</v>
      </c>
      <c r="C5805" t="s">
        <v>3074</v>
      </c>
      <c r="D5805" t="s">
        <v>3712</v>
      </c>
      <c r="E5805" t="s">
        <v>3720</v>
      </c>
      <c r="F5805">
        <v>80</v>
      </c>
      <c r="G5805">
        <v>69</v>
      </c>
      <c r="H5805" t="s">
        <v>3722</v>
      </c>
      <c r="I5805" t="s">
        <v>1465</v>
      </c>
    </row>
  </sheetData>
  <sortState ref="A2:M5779">
    <sortCondition ref="E2:E5779"/>
    <sortCondition ref="A2:A577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1"/>
  <sheetViews>
    <sheetView tabSelected="1" workbookViewId="0">
      <selection activeCell="C1" sqref="C1"/>
    </sheetView>
  </sheetViews>
  <sheetFormatPr defaultRowHeight="15" x14ac:dyDescent="0.25"/>
  <cols>
    <col min="1" max="1" width="10.7109375" bestFit="1" customWidth="1"/>
  </cols>
  <sheetData>
    <row r="1" spans="1:5" x14ac:dyDescent="0.25">
      <c r="A1" t="s">
        <v>1</v>
      </c>
      <c r="B1" t="s">
        <v>3735</v>
      </c>
      <c r="C1" t="s">
        <v>3743</v>
      </c>
      <c r="D1" t="s">
        <v>3741</v>
      </c>
      <c r="E1" t="s">
        <v>3742</v>
      </c>
    </row>
    <row r="2" spans="1:5" x14ac:dyDescent="0.25">
      <c r="A2" s="6">
        <v>41957</v>
      </c>
      <c r="B2">
        <f>$D$2+($E$2-$D$2)*C2/MAX($C$2:$C$120)</f>
        <v>1</v>
      </c>
      <c r="C2">
        <v>0</v>
      </c>
      <c r="D2">
        <v>1</v>
      </c>
      <c r="E2">
        <v>1</v>
      </c>
    </row>
    <row r="3" spans="1:5" x14ac:dyDescent="0.25">
      <c r="A3" s="6">
        <v>41958</v>
      </c>
      <c r="B3">
        <f t="shared" ref="B3:B66" si="0">$D$2+($E$2-$D$2)*C3/MAX($C$2:$C$120)</f>
        <v>1</v>
      </c>
      <c r="C3">
        <v>1</v>
      </c>
    </row>
    <row r="4" spans="1:5" x14ac:dyDescent="0.25">
      <c r="A4" s="6">
        <v>41959</v>
      </c>
      <c r="B4">
        <f t="shared" si="0"/>
        <v>1</v>
      </c>
      <c r="C4">
        <v>2</v>
      </c>
    </row>
    <row r="5" spans="1:5" x14ac:dyDescent="0.25">
      <c r="A5" s="6">
        <v>41960</v>
      </c>
      <c r="B5">
        <f t="shared" si="0"/>
        <v>1</v>
      </c>
      <c r="C5">
        <v>3</v>
      </c>
    </row>
    <row r="6" spans="1:5" x14ac:dyDescent="0.25">
      <c r="A6" s="6">
        <v>41961</v>
      </c>
      <c r="B6">
        <f t="shared" si="0"/>
        <v>1</v>
      </c>
      <c r="C6">
        <v>4</v>
      </c>
    </row>
    <row r="7" spans="1:5" x14ac:dyDescent="0.25">
      <c r="A7" s="6">
        <v>41962</v>
      </c>
      <c r="B7">
        <f t="shared" si="0"/>
        <v>1</v>
      </c>
      <c r="C7">
        <v>5</v>
      </c>
    </row>
    <row r="8" spans="1:5" x14ac:dyDescent="0.25">
      <c r="A8" s="6">
        <v>41963</v>
      </c>
      <c r="B8">
        <f t="shared" si="0"/>
        <v>1</v>
      </c>
      <c r="C8">
        <v>6</v>
      </c>
    </row>
    <row r="9" spans="1:5" x14ac:dyDescent="0.25">
      <c r="A9" s="6">
        <v>41964</v>
      </c>
      <c r="B9">
        <f t="shared" si="0"/>
        <v>1</v>
      </c>
      <c r="C9">
        <v>7</v>
      </c>
    </row>
    <row r="10" spans="1:5" x14ac:dyDescent="0.25">
      <c r="A10" s="6">
        <v>41965</v>
      </c>
      <c r="B10">
        <f t="shared" si="0"/>
        <v>1</v>
      </c>
      <c r="C10">
        <v>8</v>
      </c>
    </row>
    <row r="11" spans="1:5" x14ac:dyDescent="0.25">
      <c r="A11" s="6">
        <v>41966</v>
      </c>
      <c r="B11">
        <f t="shared" si="0"/>
        <v>1</v>
      </c>
      <c r="C11">
        <v>9</v>
      </c>
    </row>
    <row r="12" spans="1:5" x14ac:dyDescent="0.25">
      <c r="A12" s="6">
        <v>41967</v>
      </c>
      <c r="B12">
        <f t="shared" si="0"/>
        <v>1</v>
      </c>
      <c r="C12">
        <v>10</v>
      </c>
    </row>
    <row r="13" spans="1:5" x14ac:dyDescent="0.25">
      <c r="A13" s="6">
        <v>41968</v>
      </c>
      <c r="B13">
        <f t="shared" si="0"/>
        <v>1</v>
      </c>
      <c r="C13">
        <v>11</v>
      </c>
    </row>
    <row r="14" spans="1:5" x14ac:dyDescent="0.25">
      <c r="A14" s="6">
        <v>41969</v>
      </c>
      <c r="B14">
        <f t="shared" si="0"/>
        <v>1</v>
      </c>
      <c r="C14">
        <v>12</v>
      </c>
    </row>
    <row r="15" spans="1:5" x14ac:dyDescent="0.25">
      <c r="A15" s="6">
        <v>41970</v>
      </c>
      <c r="B15">
        <f t="shared" si="0"/>
        <v>1</v>
      </c>
      <c r="C15">
        <v>13</v>
      </c>
    </row>
    <row r="16" spans="1:5" x14ac:dyDescent="0.25">
      <c r="A16" s="6">
        <v>41971</v>
      </c>
      <c r="B16">
        <f t="shared" si="0"/>
        <v>1</v>
      </c>
      <c r="C16">
        <v>14</v>
      </c>
    </row>
    <row r="17" spans="1:3" x14ac:dyDescent="0.25">
      <c r="A17" s="6">
        <v>41972</v>
      </c>
      <c r="B17">
        <f t="shared" si="0"/>
        <v>1</v>
      </c>
      <c r="C17">
        <v>15</v>
      </c>
    </row>
    <row r="18" spans="1:3" x14ac:dyDescent="0.25">
      <c r="A18" s="6">
        <v>41973</v>
      </c>
      <c r="B18">
        <f t="shared" si="0"/>
        <v>1</v>
      </c>
      <c r="C18">
        <v>16</v>
      </c>
    </row>
    <row r="19" spans="1:3" x14ac:dyDescent="0.25">
      <c r="A19" s="6">
        <v>41974</v>
      </c>
      <c r="B19">
        <f t="shared" si="0"/>
        <v>1</v>
      </c>
      <c r="C19">
        <v>17</v>
      </c>
    </row>
    <row r="20" spans="1:3" x14ac:dyDescent="0.25">
      <c r="A20" s="6">
        <v>41975</v>
      </c>
      <c r="B20">
        <f t="shared" si="0"/>
        <v>1</v>
      </c>
      <c r="C20">
        <v>18</v>
      </c>
    </row>
    <row r="21" spans="1:3" x14ac:dyDescent="0.25">
      <c r="A21" s="6">
        <v>41976</v>
      </c>
      <c r="B21">
        <f t="shared" si="0"/>
        <v>1</v>
      </c>
      <c r="C21">
        <v>19</v>
      </c>
    </row>
    <row r="22" spans="1:3" x14ac:dyDescent="0.25">
      <c r="A22" s="6">
        <v>41977</v>
      </c>
      <c r="B22">
        <f t="shared" si="0"/>
        <v>1</v>
      </c>
      <c r="C22">
        <v>20</v>
      </c>
    </row>
    <row r="23" spans="1:3" x14ac:dyDescent="0.25">
      <c r="A23" s="6">
        <v>41978</v>
      </c>
      <c r="B23">
        <f t="shared" si="0"/>
        <v>1</v>
      </c>
      <c r="C23">
        <v>21</v>
      </c>
    </row>
    <row r="24" spans="1:3" x14ac:dyDescent="0.25">
      <c r="A24" s="6">
        <v>41979</v>
      </c>
      <c r="B24">
        <f t="shared" si="0"/>
        <v>1</v>
      </c>
      <c r="C24">
        <v>22</v>
      </c>
    </row>
    <row r="25" spans="1:3" x14ac:dyDescent="0.25">
      <c r="A25" s="6">
        <v>41980</v>
      </c>
      <c r="B25">
        <f t="shared" si="0"/>
        <v>1</v>
      </c>
      <c r="C25">
        <v>23</v>
      </c>
    </row>
    <row r="26" spans="1:3" x14ac:dyDescent="0.25">
      <c r="A26" s="6">
        <v>41981</v>
      </c>
      <c r="B26">
        <f t="shared" si="0"/>
        <v>1</v>
      </c>
      <c r="C26">
        <v>24</v>
      </c>
    </row>
    <row r="27" spans="1:3" x14ac:dyDescent="0.25">
      <c r="A27" s="6">
        <v>41982</v>
      </c>
      <c r="B27">
        <f t="shared" si="0"/>
        <v>1</v>
      </c>
      <c r="C27">
        <v>25</v>
      </c>
    </row>
    <row r="28" spans="1:3" x14ac:dyDescent="0.25">
      <c r="A28" s="6">
        <v>41983</v>
      </c>
      <c r="B28">
        <f t="shared" si="0"/>
        <v>1</v>
      </c>
      <c r="C28">
        <v>26</v>
      </c>
    </row>
    <row r="29" spans="1:3" x14ac:dyDescent="0.25">
      <c r="A29" s="6">
        <v>41984</v>
      </c>
      <c r="B29">
        <f t="shared" si="0"/>
        <v>1</v>
      </c>
      <c r="C29">
        <v>27</v>
      </c>
    </row>
    <row r="30" spans="1:3" x14ac:dyDescent="0.25">
      <c r="A30" s="6">
        <v>41985</v>
      </c>
      <c r="B30">
        <f t="shared" si="0"/>
        <v>1</v>
      </c>
      <c r="C30">
        <v>28</v>
      </c>
    </row>
    <row r="31" spans="1:3" x14ac:dyDescent="0.25">
      <c r="A31" s="6">
        <v>41986</v>
      </c>
      <c r="B31">
        <f t="shared" si="0"/>
        <v>1</v>
      </c>
      <c r="C31">
        <v>29</v>
      </c>
    </row>
    <row r="32" spans="1:3" x14ac:dyDescent="0.25">
      <c r="A32" s="6">
        <v>41987</v>
      </c>
      <c r="B32">
        <f t="shared" si="0"/>
        <v>1</v>
      </c>
      <c r="C32">
        <v>30</v>
      </c>
    </row>
    <row r="33" spans="1:3" x14ac:dyDescent="0.25">
      <c r="A33" s="6">
        <v>41988</v>
      </c>
      <c r="B33">
        <f t="shared" si="0"/>
        <v>1</v>
      </c>
      <c r="C33">
        <v>31</v>
      </c>
    </row>
    <row r="34" spans="1:3" x14ac:dyDescent="0.25">
      <c r="A34" s="6">
        <v>41989</v>
      </c>
      <c r="B34">
        <f t="shared" si="0"/>
        <v>1</v>
      </c>
      <c r="C34">
        <v>32</v>
      </c>
    </row>
    <row r="35" spans="1:3" x14ac:dyDescent="0.25">
      <c r="A35" s="6">
        <v>41990</v>
      </c>
      <c r="B35">
        <f t="shared" si="0"/>
        <v>1</v>
      </c>
      <c r="C35">
        <v>33</v>
      </c>
    </row>
    <row r="36" spans="1:3" x14ac:dyDescent="0.25">
      <c r="A36" s="6">
        <v>41991</v>
      </c>
      <c r="B36">
        <f t="shared" si="0"/>
        <v>1</v>
      </c>
      <c r="C36">
        <v>34</v>
      </c>
    </row>
    <row r="37" spans="1:3" x14ac:dyDescent="0.25">
      <c r="A37" s="6">
        <v>41992</v>
      </c>
      <c r="B37">
        <f t="shared" si="0"/>
        <v>1</v>
      </c>
      <c r="C37">
        <v>35</v>
      </c>
    </row>
    <row r="38" spans="1:3" x14ac:dyDescent="0.25">
      <c r="A38" s="6">
        <v>41993</v>
      </c>
      <c r="B38">
        <f t="shared" si="0"/>
        <v>1</v>
      </c>
      <c r="C38">
        <v>36</v>
      </c>
    </row>
    <row r="39" spans="1:3" x14ac:dyDescent="0.25">
      <c r="A39" s="6">
        <v>41994</v>
      </c>
      <c r="B39">
        <f t="shared" si="0"/>
        <v>1</v>
      </c>
      <c r="C39">
        <v>37</v>
      </c>
    </row>
    <row r="40" spans="1:3" x14ac:dyDescent="0.25">
      <c r="A40" s="6">
        <v>41995</v>
      </c>
      <c r="B40">
        <f t="shared" si="0"/>
        <v>1</v>
      </c>
      <c r="C40">
        <v>38</v>
      </c>
    </row>
    <row r="41" spans="1:3" x14ac:dyDescent="0.25">
      <c r="A41" s="6">
        <v>41996</v>
      </c>
      <c r="B41">
        <f t="shared" si="0"/>
        <v>1</v>
      </c>
      <c r="C41">
        <v>39</v>
      </c>
    </row>
    <row r="42" spans="1:3" x14ac:dyDescent="0.25">
      <c r="A42" s="6">
        <v>41998</v>
      </c>
      <c r="B42">
        <f t="shared" si="0"/>
        <v>1</v>
      </c>
      <c r="C42">
        <v>40</v>
      </c>
    </row>
    <row r="43" spans="1:3" x14ac:dyDescent="0.25">
      <c r="A43" s="6">
        <v>42000</v>
      </c>
      <c r="B43">
        <f t="shared" si="0"/>
        <v>1</v>
      </c>
      <c r="C43">
        <v>41</v>
      </c>
    </row>
    <row r="44" spans="1:3" x14ac:dyDescent="0.25">
      <c r="A44" s="6">
        <v>42001</v>
      </c>
      <c r="B44">
        <f t="shared" si="0"/>
        <v>1</v>
      </c>
      <c r="C44">
        <v>42</v>
      </c>
    </row>
    <row r="45" spans="1:3" x14ac:dyDescent="0.25">
      <c r="A45" s="6">
        <v>42002</v>
      </c>
      <c r="B45">
        <f t="shared" si="0"/>
        <v>1</v>
      </c>
      <c r="C45">
        <v>43</v>
      </c>
    </row>
    <row r="46" spans="1:3" x14ac:dyDescent="0.25">
      <c r="A46" s="6">
        <v>42003</v>
      </c>
      <c r="B46">
        <f t="shared" si="0"/>
        <v>1</v>
      </c>
      <c r="C46">
        <v>44</v>
      </c>
    </row>
    <row r="47" spans="1:3" x14ac:dyDescent="0.25">
      <c r="A47" s="6">
        <v>42004</v>
      </c>
      <c r="B47">
        <f t="shared" si="0"/>
        <v>1</v>
      </c>
      <c r="C47">
        <v>45</v>
      </c>
    </row>
    <row r="48" spans="1:3" x14ac:dyDescent="0.25">
      <c r="A48" s="6">
        <v>42005</v>
      </c>
      <c r="B48">
        <f t="shared" si="0"/>
        <v>1</v>
      </c>
      <c r="C48">
        <v>46</v>
      </c>
    </row>
    <row r="49" spans="1:3" x14ac:dyDescent="0.25">
      <c r="A49" s="6">
        <v>42006</v>
      </c>
      <c r="B49">
        <f t="shared" si="0"/>
        <v>1</v>
      </c>
      <c r="C49">
        <v>47</v>
      </c>
    </row>
    <row r="50" spans="1:3" x14ac:dyDescent="0.25">
      <c r="A50" s="6">
        <v>42007</v>
      </c>
      <c r="B50">
        <f t="shared" si="0"/>
        <v>1</v>
      </c>
      <c r="C50">
        <v>48</v>
      </c>
    </row>
    <row r="51" spans="1:3" x14ac:dyDescent="0.25">
      <c r="A51" s="6">
        <v>42008</v>
      </c>
      <c r="B51">
        <f t="shared" si="0"/>
        <v>1</v>
      </c>
      <c r="C51">
        <v>49</v>
      </c>
    </row>
    <row r="52" spans="1:3" x14ac:dyDescent="0.25">
      <c r="A52" s="6">
        <v>42009</v>
      </c>
      <c r="B52">
        <f t="shared" si="0"/>
        <v>1</v>
      </c>
      <c r="C52">
        <v>50</v>
      </c>
    </row>
    <row r="53" spans="1:3" x14ac:dyDescent="0.25">
      <c r="A53" s="6">
        <v>42010</v>
      </c>
      <c r="B53">
        <f t="shared" si="0"/>
        <v>1</v>
      </c>
      <c r="C53">
        <v>51</v>
      </c>
    </row>
    <row r="54" spans="1:3" x14ac:dyDescent="0.25">
      <c r="A54" s="6">
        <v>42011</v>
      </c>
      <c r="B54">
        <f t="shared" si="0"/>
        <v>1</v>
      </c>
      <c r="C54">
        <v>52</v>
      </c>
    </row>
    <row r="55" spans="1:3" x14ac:dyDescent="0.25">
      <c r="A55" s="6">
        <v>42012</v>
      </c>
      <c r="B55">
        <f t="shared" si="0"/>
        <v>1</v>
      </c>
      <c r="C55">
        <v>53</v>
      </c>
    </row>
    <row r="56" spans="1:3" x14ac:dyDescent="0.25">
      <c r="A56" s="6">
        <v>42013</v>
      </c>
      <c r="B56">
        <f t="shared" si="0"/>
        <v>1</v>
      </c>
      <c r="C56">
        <v>54</v>
      </c>
    </row>
    <row r="57" spans="1:3" x14ac:dyDescent="0.25">
      <c r="A57" s="6">
        <v>42014</v>
      </c>
      <c r="B57">
        <f t="shared" si="0"/>
        <v>1</v>
      </c>
      <c r="C57">
        <v>55</v>
      </c>
    </row>
    <row r="58" spans="1:3" x14ac:dyDescent="0.25">
      <c r="A58" s="6">
        <v>42015</v>
      </c>
      <c r="B58">
        <f t="shared" si="0"/>
        <v>1</v>
      </c>
      <c r="C58">
        <v>56</v>
      </c>
    </row>
    <row r="59" spans="1:3" x14ac:dyDescent="0.25">
      <c r="A59" s="6">
        <v>42016</v>
      </c>
      <c r="B59">
        <f t="shared" si="0"/>
        <v>1</v>
      </c>
      <c r="C59">
        <v>57</v>
      </c>
    </row>
    <row r="60" spans="1:3" x14ac:dyDescent="0.25">
      <c r="A60" s="6">
        <v>42017</v>
      </c>
      <c r="B60">
        <f t="shared" si="0"/>
        <v>1</v>
      </c>
      <c r="C60">
        <v>58</v>
      </c>
    </row>
    <row r="61" spans="1:3" x14ac:dyDescent="0.25">
      <c r="A61" s="6">
        <v>42018</v>
      </c>
      <c r="B61">
        <f t="shared" si="0"/>
        <v>1</v>
      </c>
      <c r="C61">
        <v>59</v>
      </c>
    </row>
    <row r="62" spans="1:3" x14ac:dyDescent="0.25">
      <c r="A62" s="6">
        <v>42019</v>
      </c>
      <c r="B62">
        <f t="shared" si="0"/>
        <v>1</v>
      </c>
      <c r="C62">
        <v>60</v>
      </c>
    </row>
    <row r="63" spans="1:3" x14ac:dyDescent="0.25">
      <c r="A63" s="6">
        <v>42020</v>
      </c>
      <c r="B63">
        <f t="shared" si="0"/>
        <v>1</v>
      </c>
      <c r="C63">
        <v>61</v>
      </c>
    </row>
    <row r="64" spans="1:3" x14ac:dyDescent="0.25">
      <c r="A64" s="6">
        <v>42021</v>
      </c>
      <c r="B64">
        <f t="shared" si="0"/>
        <v>1</v>
      </c>
      <c r="C64">
        <v>62</v>
      </c>
    </row>
    <row r="65" spans="1:3" x14ac:dyDescent="0.25">
      <c r="A65" s="6">
        <v>42022</v>
      </c>
      <c r="B65">
        <f t="shared" si="0"/>
        <v>1</v>
      </c>
      <c r="C65">
        <v>63</v>
      </c>
    </row>
    <row r="66" spans="1:3" x14ac:dyDescent="0.25">
      <c r="A66" s="6">
        <v>42023</v>
      </c>
      <c r="B66">
        <f t="shared" si="0"/>
        <v>1</v>
      </c>
      <c r="C66">
        <v>64</v>
      </c>
    </row>
    <row r="67" spans="1:3" x14ac:dyDescent="0.25">
      <c r="A67" s="6">
        <v>42024</v>
      </c>
      <c r="B67">
        <f t="shared" ref="B67:B120" si="1">$D$2+($E$2-$D$2)*C67/MAX($C$2:$C$120)</f>
        <v>1</v>
      </c>
      <c r="C67">
        <v>65</v>
      </c>
    </row>
    <row r="68" spans="1:3" x14ac:dyDescent="0.25">
      <c r="A68" s="6">
        <v>42025</v>
      </c>
      <c r="B68">
        <f t="shared" si="1"/>
        <v>1</v>
      </c>
      <c r="C68">
        <v>66</v>
      </c>
    </row>
    <row r="69" spans="1:3" x14ac:dyDescent="0.25">
      <c r="A69" s="6">
        <v>42026</v>
      </c>
      <c r="B69">
        <f t="shared" si="1"/>
        <v>1</v>
      </c>
      <c r="C69">
        <v>67</v>
      </c>
    </row>
    <row r="70" spans="1:3" x14ac:dyDescent="0.25">
      <c r="A70" s="6">
        <v>42027</v>
      </c>
      <c r="B70">
        <f t="shared" si="1"/>
        <v>1</v>
      </c>
      <c r="C70">
        <v>68</v>
      </c>
    </row>
    <row r="71" spans="1:3" x14ac:dyDescent="0.25">
      <c r="A71" s="6">
        <v>42028</v>
      </c>
      <c r="B71">
        <f t="shared" si="1"/>
        <v>1</v>
      </c>
      <c r="C71">
        <v>69</v>
      </c>
    </row>
    <row r="72" spans="1:3" x14ac:dyDescent="0.25">
      <c r="A72" s="6">
        <v>42029</v>
      </c>
      <c r="B72">
        <f t="shared" si="1"/>
        <v>1</v>
      </c>
      <c r="C72">
        <v>70</v>
      </c>
    </row>
    <row r="73" spans="1:3" x14ac:dyDescent="0.25">
      <c r="A73" s="6">
        <v>42030</v>
      </c>
      <c r="B73">
        <f t="shared" si="1"/>
        <v>1</v>
      </c>
      <c r="C73">
        <v>71</v>
      </c>
    </row>
    <row r="74" spans="1:3" x14ac:dyDescent="0.25">
      <c r="A74" s="6">
        <v>42031</v>
      </c>
      <c r="B74">
        <f t="shared" si="1"/>
        <v>1</v>
      </c>
      <c r="C74">
        <v>72</v>
      </c>
    </row>
    <row r="75" spans="1:3" x14ac:dyDescent="0.25">
      <c r="A75" s="6">
        <v>42032</v>
      </c>
      <c r="B75">
        <f t="shared" si="1"/>
        <v>1</v>
      </c>
      <c r="C75">
        <v>73</v>
      </c>
    </row>
    <row r="76" spans="1:3" x14ac:dyDescent="0.25">
      <c r="A76" s="6">
        <v>42033</v>
      </c>
      <c r="B76">
        <f t="shared" si="1"/>
        <v>1</v>
      </c>
      <c r="C76">
        <v>74</v>
      </c>
    </row>
    <row r="77" spans="1:3" x14ac:dyDescent="0.25">
      <c r="A77" s="6">
        <v>42034</v>
      </c>
      <c r="B77">
        <f t="shared" si="1"/>
        <v>1</v>
      </c>
      <c r="C77">
        <v>75</v>
      </c>
    </row>
    <row r="78" spans="1:3" x14ac:dyDescent="0.25">
      <c r="A78" s="6">
        <v>42035</v>
      </c>
      <c r="B78">
        <f t="shared" si="1"/>
        <v>1</v>
      </c>
      <c r="C78">
        <v>76</v>
      </c>
    </row>
    <row r="79" spans="1:3" x14ac:dyDescent="0.25">
      <c r="A79" s="6">
        <v>42036</v>
      </c>
      <c r="B79">
        <f t="shared" si="1"/>
        <v>1</v>
      </c>
      <c r="C79">
        <v>77</v>
      </c>
    </row>
    <row r="80" spans="1:3" x14ac:dyDescent="0.25">
      <c r="A80" s="6">
        <v>42037</v>
      </c>
      <c r="B80">
        <f t="shared" si="1"/>
        <v>1</v>
      </c>
      <c r="C80">
        <v>78</v>
      </c>
    </row>
    <row r="81" spans="1:3" x14ac:dyDescent="0.25">
      <c r="A81" s="6">
        <v>42038</v>
      </c>
      <c r="B81">
        <f t="shared" si="1"/>
        <v>1</v>
      </c>
      <c r="C81">
        <v>79</v>
      </c>
    </row>
    <row r="82" spans="1:3" x14ac:dyDescent="0.25">
      <c r="A82" s="6">
        <v>42039</v>
      </c>
      <c r="B82">
        <f t="shared" si="1"/>
        <v>1</v>
      </c>
      <c r="C82">
        <v>80</v>
      </c>
    </row>
    <row r="83" spans="1:3" x14ac:dyDescent="0.25">
      <c r="A83" s="6">
        <v>42040</v>
      </c>
      <c r="B83">
        <f t="shared" si="1"/>
        <v>1</v>
      </c>
      <c r="C83">
        <v>81</v>
      </c>
    </row>
    <row r="84" spans="1:3" x14ac:dyDescent="0.25">
      <c r="A84" s="6">
        <v>42041</v>
      </c>
      <c r="B84">
        <f t="shared" si="1"/>
        <v>1</v>
      </c>
      <c r="C84">
        <v>82</v>
      </c>
    </row>
    <row r="85" spans="1:3" x14ac:dyDescent="0.25">
      <c r="A85" s="6">
        <v>42042</v>
      </c>
      <c r="B85">
        <f t="shared" si="1"/>
        <v>1</v>
      </c>
      <c r="C85">
        <v>83</v>
      </c>
    </row>
    <row r="86" spans="1:3" x14ac:dyDescent="0.25">
      <c r="A86" s="6">
        <v>42043</v>
      </c>
      <c r="B86">
        <f t="shared" si="1"/>
        <v>1</v>
      </c>
      <c r="C86">
        <v>84</v>
      </c>
    </row>
    <row r="87" spans="1:3" x14ac:dyDescent="0.25">
      <c r="A87" s="6">
        <v>42044</v>
      </c>
      <c r="B87">
        <f t="shared" si="1"/>
        <v>1</v>
      </c>
      <c r="C87">
        <v>85</v>
      </c>
    </row>
    <row r="88" spans="1:3" x14ac:dyDescent="0.25">
      <c r="A88" s="6">
        <v>42045</v>
      </c>
      <c r="B88">
        <f t="shared" si="1"/>
        <v>1</v>
      </c>
      <c r="C88">
        <v>86</v>
      </c>
    </row>
    <row r="89" spans="1:3" x14ac:dyDescent="0.25">
      <c r="A89" s="6">
        <v>42046</v>
      </c>
      <c r="B89">
        <f t="shared" si="1"/>
        <v>1</v>
      </c>
      <c r="C89">
        <v>87</v>
      </c>
    </row>
    <row r="90" spans="1:3" x14ac:dyDescent="0.25">
      <c r="A90" s="6">
        <v>42047</v>
      </c>
      <c r="B90">
        <f t="shared" si="1"/>
        <v>1</v>
      </c>
      <c r="C90">
        <v>88</v>
      </c>
    </row>
    <row r="91" spans="1:3" x14ac:dyDescent="0.25">
      <c r="A91" s="6">
        <v>42048</v>
      </c>
      <c r="B91">
        <f t="shared" si="1"/>
        <v>1</v>
      </c>
      <c r="C91">
        <v>89</v>
      </c>
    </row>
    <row r="92" spans="1:3" x14ac:dyDescent="0.25">
      <c r="A92" s="6">
        <v>42049</v>
      </c>
      <c r="B92">
        <f t="shared" si="1"/>
        <v>1</v>
      </c>
      <c r="C92">
        <v>90</v>
      </c>
    </row>
    <row r="93" spans="1:3" x14ac:dyDescent="0.25">
      <c r="A93" s="6">
        <v>42050</v>
      </c>
      <c r="B93">
        <f t="shared" si="1"/>
        <v>1</v>
      </c>
      <c r="C93">
        <v>91</v>
      </c>
    </row>
    <row r="94" spans="1:3" x14ac:dyDescent="0.25">
      <c r="A94" s="6">
        <v>42051</v>
      </c>
      <c r="B94">
        <f t="shared" si="1"/>
        <v>1</v>
      </c>
      <c r="C94">
        <v>92</v>
      </c>
    </row>
    <row r="95" spans="1:3" x14ac:dyDescent="0.25">
      <c r="A95" s="6">
        <v>42052</v>
      </c>
      <c r="B95">
        <f t="shared" si="1"/>
        <v>1</v>
      </c>
      <c r="C95">
        <v>93</v>
      </c>
    </row>
    <row r="96" spans="1:3" x14ac:dyDescent="0.25">
      <c r="A96" s="6">
        <v>42053</v>
      </c>
      <c r="B96">
        <f t="shared" si="1"/>
        <v>1</v>
      </c>
      <c r="C96">
        <v>94</v>
      </c>
    </row>
    <row r="97" spans="1:3" x14ac:dyDescent="0.25">
      <c r="A97" s="6">
        <v>42054</v>
      </c>
      <c r="B97">
        <f t="shared" si="1"/>
        <v>1</v>
      </c>
      <c r="C97">
        <v>95</v>
      </c>
    </row>
    <row r="98" spans="1:3" x14ac:dyDescent="0.25">
      <c r="A98" s="6">
        <v>42055</v>
      </c>
      <c r="B98">
        <f t="shared" si="1"/>
        <v>1</v>
      </c>
      <c r="C98">
        <v>96</v>
      </c>
    </row>
    <row r="99" spans="1:3" x14ac:dyDescent="0.25">
      <c r="A99" s="6">
        <v>42056</v>
      </c>
      <c r="B99">
        <f t="shared" si="1"/>
        <v>1</v>
      </c>
      <c r="C99">
        <v>97</v>
      </c>
    </row>
    <row r="100" spans="1:3" x14ac:dyDescent="0.25">
      <c r="A100" s="6">
        <v>42057</v>
      </c>
      <c r="B100">
        <f t="shared" si="1"/>
        <v>1</v>
      </c>
      <c r="C100">
        <v>98</v>
      </c>
    </row>
    <row r="101" spans="1:3" x14ac:dyDescent="0.25">
      <c r="A101" s="6">
        <v>42058</v>
      </c>
      <c r="B101">
        <f t="shared" si="1"/>
        <v>1</v>
      </c>
      <c r="C101">
        <v>99</v>
      </c>
    </row>
    <row r="102" spans="1:3" x14ac:dyDescent="0.25">
      <c r="A102" s="6">
        <v>42059</v>
      </c>
      <c r="B102">
        <f t="shared" si="1"/>
        <v>1</v>
      </c>
      <c r="C102">
        <v>100</v>
      </c>
    </row>
    <row r="103" spans="1:3" x14ac:dyDescent="0.25">
      <c r="A103" s="6">
        <v>42060</v>
      </c>
      <c r="B103">
        <f t="shared" si="1"/>
        <v>1</v>
      </c>
      <c r="C103">
        <v>101</v>
      </c>
    </row>
    <row r="104" spans="1:3" x14ac:dyDescent="0.25">
      <c r="A104" s="6">
        <v>42061</v>
      </c>
      <c r="B104">
        <f t="shared" si="1"/>
        <v>1</v>
      </c>
      <c r="C104">
        <v>102</v>
      </c>
    </row>
    <row r="105" spans="1:3" x14ac:dyDescent="0.25">
      <c r="A105" s="6">
        <v>42062</v>
      </c>
      <c r="B105">
        <f t="shared" si="1"/>
        <v>1</v>
      </c>
      <c r="C105">
        <v>103</v>
      </c>
    </row>
    <row r="106" spans="1:3" x14ac:dyDescent="0.25">
      <c r="A106" s="6">
        <v>42063</v>
      </c>
      <c r="B106">
        <f t="shared" si="1"/>
        <v>1</v>
      </c>
      <c r="C106">
        <v>104</v>
      </c>
    </row>
    <row r="107" spans="1:3" x14ac:dyDescent="0.25">
      <c r="A107" s="6">
        <v>42064</v>
      </c>
      <c r="B107">
        <f t="shared" si="1"/>
        <v>1</v>
      </c>
      <c r="C107">
        <v>105</v>
      </c>
    </row>
    <row r="108" spans="1:3" x14ac:dyDescent="0.25">
      <c r="A108" s="6">
        <v>42065</v>
      </c>
      <c r="B108">
        <f t="shared" si="1"/>
        <v>1</v>
      </c>
      <c r="C108">
        <v>106</v>
      </c>
    </row>
    <row r="109" spans="1:3" x14ac:dyDescent="0.25">
      <c r="A109" s="6">
        <v>42066</v>
      </c>
      <c r="B109">
        <f t="shared" si="1"/>
        <v>1</v>
      </c>
      <c r="C109">
        <v>107</v>
      </c>
    </row>
    <row r="110" spans="1:3" x14ac:dyDescent="0.25">
      <c r="A110" s="6">
        <v>42067</v>
      </c>
      <c r="B110">
        <f t="shared" si="1"/>
        <v>1</v>
      </c>
      <c r="C110">
        <v>108</v>
      </c>
    </row>
    <row r="111" spans="1:3" x14ac:dyDescent="0.25">
      <c r="A111" s="6">
        <v>42068</v>
      </c>
      <c r="B111">
        <f t="shared" si="1"/>
        <v>1</v>
      </c>
      <c r="C111">
        <v>109</v>
      </c>
    </row>
    <row r="112" spans="1:3" x14ac:dyDescent="0.25">
      <c r="A112" s="6">
        <v>42069</v>
      </c>
      <c r="B112">
        <f t="shared" si="1"/>
        <v>1</v>
      </c>
      <c r="C112">
        <v>110</v>
      </c>
    </row>
    <row r="113" spans="1:3" x14ac:dyDescent="0.25">
      <c r="A113" s="6">
        <v>42070</v>
      </c>
      <c r="B113">
        <f t="shared" si="1"/>
        <v>1</v>
      </c>
      <c r="C113">
        <v>111</v>
      </c>
    </row>
    <row r="114" spans="1:3" x14ac:dyDescent="0.25">
      <c r="A114" s="6">
        <v>42071</v>
      </c>
      <c r="B114">
        <f t="shared" si="1"/>
        <v>1</v>
      </c>
      <c r="C114">
        <v>112</v>
      </c>
    </row>
    <row r="115" spans="1:3" x14ac:dyDescent="0.25">
      <c r="A115" s="6">
        <v>42072</v>
      </c>
      <c r="B115">
        <f t="shared" si="1"/>
        <v>1</v>
      </c>
      <c r="C115">
        <v>113</v>
      </c>
    </row>
    <row r="116" spans="1:3" x14ac:dyDescent="0.25">
      <c r="A116" s="6">
        <v>42073</v>
      </c>
      <c r="B116">
        <f t="shared" si="1"/>
        <v>1</v>
      </c>
      <c r="C116">
        <v>114</v>
      </c>
    </row>
    <row r="117" spans="1:3" x14ac:dyDescent="0.25">
      <c r="A117" s="6">
        <v>42074</v>
      </c>
      <c r="B117">
        <f t="shared" si="1"/>
        <v>1</v>
      </c>
      <c r="C117">
        <v>115</v>
      </c>
    </row>
    <row r="118" spans="1:3" x14ac:dyDescent="0.25">
      <c r="A118" s="6">
        <v>42075</v>
      </c>
      <c r="B118">
        <f t="shared" si="1"/>
        <v>1</v>
      </c>
      <c r="C118">
        <v>116</v>
      </c>
    </row>
    <row r="119" spans="1:3" x14ac:dyDescent="0.25">
      <c r="A119" s="6">
        <v>42076</v>
      </c>
      <c r="B119">
        <f t="shared" si="1"/>
        <v>1</v>
      </c>
      <c r="C119">
        <v>117</v>
      </c>
    </row>
    <row r="120" spans="1:3" x14ac:dyDescent="0.25">
      <c r="A120" s="6">
        <v>42077</v>
      </c>
      <c r="B120">
        <f t="shared" si="1"/>
        <v>1</v>
      </c>
      <c r="C120">
        <v>118</v>
      </c>
    </row>
    <row r="121" spans="1:3" x14ac:dyDescent="0.25">
      <c r="A121" s="6">
        <v>42078</v>
      </c>
      <c r="B121">
        <f t="shared" ref="B121" si="2">$D$2+($E$2-$D$2)*C121/MAX($C$2:$C$120)</f>
        <v>1</v>
      </c>
      <c r="C121">
        <v>119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12A67DE462054BAE3D65C6A4AD6832" ma:contentTypeVersion="0" ma:contentTypeDescription="Create a new document." ma:contentTypeScope="" ma:versionID="93574c179d4bac8df72cc1bf47b33ba8">
  <xsd:schema xmlns:xsd="http://www.w3.org/2001/XMLSchema" xmlns:xs="http://www.w3.org/2001/XMLSchema" xmlns:p="http://schemas.microsoft.com/office/2006/metadata/properties" xmlns:ns2="acade835-edac-4a7e-af34-56d289d23a02" targetNamespace="http://schemas.microsoft.com/office/2006/metadata/properties" ma:root="true" ma:fieldsID="3ac5d73c131723b97f7648b90606b3ab" ns2:_="">
    <xsd:import namespace="acade835-edac-4a7e-af34-56d289d23a02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ade835-edac-4a7e-af34-56d289d23a02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acade835-edac-4a7e-af34-56d289d23a02">YMK2ZCXUH6A7-1064-67</_dlc_DocId>
    <_dlc_DocIdUrl xmlns="acade835-edac-4a7e-af34-56d289d23a02">
      <Url>https://eis.usafa.edu/academics/management/or495spring2015/_layouts/DocIdRedir.aspx?ID=YMK2ZCXUH6A7-1064-67</Url>
      <Description>YMK2ZCXUH6A7-1064-67</Description>
    </_dlc_DocIdUrl>
  </documentManagement>
</p:properties>
</file>

<file path=customXml/itemProps1.xml><?xml version="1.0" encoding="utf-8"?>
<ds:datastoreItem xmlns:ds="http://schemas.openxmlformats.org/officeDocument/2006/customXml" ds:itemID="{060995FD-9F1F-4A50-9C0F-12EB0F8F719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790FC64-611C-4189-952D-678D9AE6FEE6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D8D979BE-149B-4B43-A25D-E0B22F8CEA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ade835-edac-4a7e-af34-56d289d23a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9893AE4-A98E-4D0B-A4FE-16A1BCA8F417}">
  <ds:schemaRefs>
    <ds:schemaRef ds:uri="http://schemas.microsoft.com/office/2006/documentManagement/types"/>
    <ds:schemaRef ds:uri="http://purl.org/dc/dcmitype/"/>
    <ds:schemaRef ds:uri="http://purl.org/dc/elements/1.1/"/>
    <ds:schemaRef ds:uri="http://schemas.openxmlformats.org/package/2006/metadata/core-properties"/>
    <ds:schemaRef ds:uri="http://www.w3.org/XML/1998/namespace"/>
    <ds:schemaRef ds:uri="http://purl.org/dc/terms/"/>
    <ds:schemaRef ds:uri="http://schemas.microsoft.com/office/infopath/2007/PartnerControls"/>
    <ds:schemaRef ds:uri="acade835-edac-4a7e-af34-56d289d23a02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7</vt:i4>
      </vt:variant>
    </vt:vector>
  </HeadingPairs>
  <TitlesOfParts>
    <vt:vector size="12" baseType="lpstr">
      <vt:lpstr>FuzzyLookup_AddIn_Undo_Sheet</vt:lpstr>
      <vt:lpstr>Model</vt:lpstr>
      <vt:lpstr>TmNames</vt:lpstr>
      <vt:lpstr>Schedule</vt:lpstr>
      <vt:lpstr>Weights</vt:lpstr>
      <vt:lpstr>ABS</vt:lpstr>
      <vt:lpstr>AvgRATING</vt:lpstr>
      <vt:lpstr>HomeEdge</vt:lpstr>
      <vt:lpstr>Ratings</vt:lpstr>
      <vt:lpstr>SAE</vt:lpstr>
      <vt:lpstr>SSE</vt:lpstr>
      <vt:lpstr>TmList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Pietz, Jesse  A Maj USAF USAFA USAFA/DFM</dc:creator>
  <cp:lastModifiedBy>Test</cp:lastModifiedBy>
  <dcterms:created xsi:type="dcterms:W3CDTF">2015-03-13T18:15:00Z</dcterms:created>
  <dcterms:modified xsi:type="dcterms:W3CDTF">2015-03-17T17:03:05Z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2d84e353-afb6-4dad-baae-e405297d372c</vt:lpwstr>
  </property>
  <property fmtid="{D5CDD505-2E9C-101B-9397-08002B2CF9AE}" pid="3" name="ContentTypeId">
    <vt:lpwstr>0x0101009512A67DE462054BAE3D65C6A4AD6832</vt:lpwstr>
  </property>
</Properties>
</file>